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_Documents_Download\_WorkingDir\_KHM\Tutuka\"/>
    </mc:Choice>
  </mc:AlternateContent>
  <bookViews>
    <workbookView xWindow="0" yWindow="0" windowWidth="38400" windowHeight="17400"/>
  </bookViews>
  <sheets>
    <sheet name="clientmarkofffile20140114" sheetId="1" r:id="rId1"/>
    <sheet name="tutukamarkofffile20140114" sheetId="2" r:id="rId2"/>
    <sheet name="Sheet3" sheetId="3" r:id="rId3"/>
  </sheets>
  <definedNames>
    <definedName name="_xlnm._FilterDatabase" localSheetId="0" hidden="1">clientmarkofffile20140114!$A$1:$I$307</definedName>
    <definedName name="_xlnm._FilterDatabase" localSheetId="1" hidden="1">tutukamarkofffile20140114!$A$1:$I$306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2" i="2"/>
</calcChain>
</file>

<file path=xl/sharedStrings.xml><?xml version="1.0" encoding="utf-8"?>
<sst xmlns="http://schemas.openxmlformats.org/spreadsheetml/2006/main" count="2467" uniqueCount="462">
  <si>
    <t>ProfileName</t>
  </si>
  <si>
    <t>TransactionDate</t>
  </si>
  <si>
    <t>TransactionAmount</t>
  </si>
  <si>
    <t>TransactionNarrative</t>
  </si>
  <si>
    <t>TransactionDescription</t>
  </si>
  <si>
    <t>TransactionID</t>
  </si>
  <si>
    <t>TransactionType</t>
  </si>
  <si>
    <t>WalletReference</t>
  </si>
  <si>
    <t>Card Campaign</t>
  </si>
  <si>
    <t>*MOLEPS ATM25             MOLEPOLOLE    BW</t>
  </si>
  <si>
    <t>DEDUCT</t>
  </si>
  <si>
    <t>P_NzI2ODY2ODlfMTM4MjcwMTU2NS45MzA5</t>
  </si>
  <si>
    <t>*MOGODITSHANE2            MOGODITHSANE  BW</t>
  </si>
  <si>
    <t>P_NzI1MjA1NjZfMTM3ODczODI3Mi4wNzY5</t>
  </si>
  <si>
    <t>CAPITAL BANK              MOGODITSHANE  BW</t>
  </si>
  <si>
    <t>P_NzI0NjE1NzhfMTM4NzE4ODExOC43NTYy</t>
  </si>
  <si>
    <t>PALAPYE BRANCH ATM        PALAPYE       BW</t>
  </si>
  <si>
    <t>P_NzI5OTQ5NDRfMTM4NDE2MjA2Ny45NjUy</t>
  </si>
  <si>
    <t>ENGEN MOGODITSHANE AT     BOTSWANA      BW</t>
  </si>
  <si>
    <t>P_NzI4NDA3ODRfMTM4NTk5MDA2NS4xNDQ=</t>
  </si>
  <si>
    <t>P_NzIyNTY4NzNfMTM4NjY3ODk2MC4wNzcx</t>
  </si>
  <si>
    <t>*DARY SOUTHRING           GABORONE      BW</t>
  </si>
  <si>
    <t>P_NzIzNDk2ODZfMTM4NTY1OTU3My4yMDQ1</t>
  </si>
  <si>
    <t>*MOGODIT ENGEN            GABORONE      BW</t>
  </si>
  <si>
    <t>P_NzQzMjY5OTBfMTM4MDYxMjkwNS40MTM=</t>
  </si>
  <si>
    <t>PALAPYE BRANCH 2          PAL           BW</t>
  </si>
  <si>
    <t>ENGEN TSOLAMOSESI         GABORONE      BW</t>
  </si>
  <si>
    <t>P_NzUyMDI4NjRfMTM4NTM2NjE4OC44Njcy</t>
  </si>
  <si>
    <t>Molepolole Filli100558    Gaborone      BW</t>
  </si>
  <si>
    <t>P_NzI5OTE3NjZfMTM4MTkzNjk5Mi45NTc2</t>
  </si>
  <si>
    <t>*SHAKAWE                  SHAKAWE       BW</t>
  </si>
  <si>
    <t>P_NzUxMTk2ODNfMTM4MjA5MDM2OC40Mzky</t>
  </si>
  <si>
    <t>*SESARONA                 LOBATSE       BW</t>
  </si>
  <si>
    <t>P_NzQ0NDQwNDBfMTM4MDgxMjU1NC4wNDY2</t>
  </si>
  <si>
    <t>*TONOTA                   FRANCISTOWN   BW</t>
  </si>
  <si>
    <t>P_NzI2NjA4NjZfMTM3ODgwOTc5OC41NjIx</t>
  </si>
  <si>
    <t>*SEROWE64                 SEROWE        BW</t>
  </si>
  <si>
    <t>P_NzI5NTA3MzFfMTM4NjMzMjM2Mi42NTI2</t>
  </si>
  <si>
    <t>Choppies Store P102220    Lobatse       BW</t>
  </si>
  <si>
    <t>P_NzYzNzM1NDZfMTM3OTMzMDMxOS4xMDgz</t>
  </si>
  <si>
    <t>*BDF THEBEPHATSWA         MOLEPOLOLE    BW</t>
  </si>
  <si>
    <t>P_NzUyODU4ODJfMTM4NjMyODY5Ni4wNzky</t>
  </si>
  <si>
    <t>*NRTHGT MLL           GABORONE      BW</t>
  </si>
  <si>
    <t>P_NzY1NTAxNDZfMTM4ODM5MjU4My4xMTQ3</t>
  </si>
  <si>
    <t>*MAHALAPYE                MAHALAPYE     BW</t>
  </si>
  <si>
    <t>P_NzI5NzYzMjlfMTM3ODMwMDI2Ny40MzUy</t>
  </si>
  <si>
    <t>Choppies Superst102631    Lobatse       BW</t>
  </si>
  <si>
    <t>Sunset Butchery 100343    Francistown   BW</t>
  </si>
  <si>
    <t>P_NzI4Njk3MTBfMTM4MTQ5MTEwNy4wNTMy</t>
  </si>
  <si>
    <t>616432 WHITE CITY FILLING BOTSWANA      BW</t>
  </si>
  <si>
    <t>P_NzQzMDA2NjlfMTM4OTQzODQ2NS43OTUz</t>
  </si>
  <si>
    <t>Choppies Hyper R100256    Lobatse       BW</t>
  </si>
  <si>
    <t>Choppies Superst102145    Lobatse       BW</t>
  </si>
  <si>
    <t>P_NzU3OTY0MzBfMTM4NzIwMzAxOS4zMzYz</t>
  </si>
  <si>
    <t>PALMGROOVE ATM            GABORONE      BW</t>
  </si>
  <si>
    <t>P_NzY1NzEzNzVfMTM3ODEyODE0NC43MDcx</t>
  </si>
  <si>
    <t>Cash Bazaar Ghan101177    Ghanzi        BW</t>
  </si>
  <si>
    <t>P_NzI3Mjg5NjdfMTM4NjU3MjI4NS44Mzk5</t>
  </si>
  <si>
    <t>MAUN BRANCH               MAUN          BW</t>
  </si>
  <si>
    <t>P_Nzc0MTgwMDdfMTM4NTk2ODE4MS44NTY0</t>
  </si>
  <si>
    <t>Shoppers Palapye102969    Palapye       BW</t>
  </si>
  <si>
    <t>P_NzUzNDkzNDhfMTM3ODI4NTY1MC41MDQ=</t>
  </si>
  <si>
    <t>711255 *OLD TIMES (PTY) L BOTSWANA      BW</t>
  </si>
  <si>
    <t>P_NzIxMjMwMTdfMTM4NjE0NTQ2Ny45NjM3</t>
  </si>
  <si>
    <t>Broadhurst Servi102900    Gaborone      BW</t>
  </si>
  <si>
    <t>P_NzI0MDMwMTBfMTM4OTM2NDA1My40MzY1</t>
  </si>
  <si>
    <t>Pep Store 8730 M102127    Maun          BW</t>
  </si>
  <si>
    <t>P_Nzc1MDA3MzJfMTM4NjIzOTg2Ny45MzM3</t>
  </si>
  <si>
    <t>P_NzIyMzY0ODRfMTM4NzM3NjIzMi40MDg=</t>
  </si>
  <si>
    <t>*TLOKWENG                 TLOKWENG      BW</t>
  </si>
  <si>
    <t>P_NzI2NTE1NjdfMTM3ODQ3NjU1Ni42MDky</t>
  </si>
  <si>
    <t>PEP MAUN 257    102461    GABORONE      BW</t>
  </si>
  <si>
    <t>P_Nzc1NzY5NDZfMTM4NTczNTgxNS44Mjk5</t>
  </si>
  <si>
    <t>*PALAPYE CHOPPIES         PALAPYE       BW</t>
  </si>
  <si>
    <t>P_NzY0NDU2MjFfMTM4NzYxNDE4Ni44OTg=</t>
  </si>
  <si>
    <t>GABORONE                  KAGISO        BW</t>
  </si>
  <si>
    <t>P_NzQzMjk5NTlfMTM4MDI2ODMyMi43NzU1</t>
  </si>
  <si>
    <t>*BROADHURST               GABORONE      BW</t>
  </si>
  <si>
    <t>P_NzIyMzEyOTVfMTM4NzUzMDA0NS4xMzM5</t>
  </si>
  <si>
    <t>SHELL FRANCISTOWN         FRA           BW</t>
  </si>
  <si>
    <t>P_NzIzMDg3NzJfMTM4MTA3ODQ5My40ODE3</t>
  </si>
  <si>
    <t>P_NzY1NTkxMDBfMTM3NjAzOTYxNC4yNA==</t>
  </si>
  <si>
    <t>P_Nzc0NzIzNjlfMTM4MzkwMjg0Ny41NTIy</t>
  </si>
  <si>
    <t>P_NzQ0MTkyNzFfMTM4NTcyNjkxOS44Mjc2</t>
  </si>
  <si>
    <t>ACK Gaberone Rail         BOT           BW</t>
  </si>
  <si>
    <t>P_NzI0NzY4MDZfMTM3NzYxNjA4OC4yNTY4</t>
  </si>
  <si>
    <t>*MAUN 45                  MAUN          BW</t>
  </si>
  <si>
    <t>P_NzUxMDYxNTNfMTM4MTEzOTM0My4yMjM3</t>
  </si>
  <si>
    <t>P_NzUzMjU0OTFfMTM4NzQ1MjQ0MS45MzQz</t>
  </si>
  <si>
    <t>*RAMOTSWA                 RAMOTSWA      BW</t>
  </si>
  <si>
    <t>P_NzIxNjQzMTZfMTM4MjQ0MDQ2Mi43NDk3</t>
  </si>
  <si>
    <t>Gumare Filling S100875    Gaborone      BW</t>
  </si>
  <si>
    <t>P_NzI0NjQzNjJfMTM4NjY4ODQ4Mi45ODgy</t>
  </si>
  <si>
    <t>*TUTUME                   TUTUME        BW</t>
  </si>
  <si>
    <t>P_Nzc0MTA4MTdfMTM4NTk4MzcwMS4xMw==</t>
  </si>
  <si>
    <t>MOGODITSHANE              GABARONE      BW</t>
  </si>
  <si>
    <t>P_NzIyMjgxNzZfMTM4NTAyOTI5NC41OTc=</t>
  </si>
  <si>
    <t>Choppies Broadhu102250    Lobatse       BW</t>
  </si>
  <si>
    <t>P_NzI3Mjk5NzdfMTM4MzY2NTEwMy41NTQ0</t>
  </si>
  <si>
    <t>*MAHALAPYE ENGEN          MAHALAPYE     BW</t>
  </si>
  <si>
    <t>P_NzQzOTMwMzBfMTM4MDg5MzIwMS45MTA0</t>
  </si>
  <si>
    <t>Builders World M102412    Maun          BW</t>
  </si>
  <si>
    <t>P_NzIxMjEwMDlfMTM3NjkxMDAwOC4yMDc0</t>
  </si>
  <si>
    <t>*Edgars SDTN      ZA</t>
  </si>
  <si>
    <t>P_Nzc0ODIwMzZfMTM4MzMyMDk3Mi4wOTMx</t>
  </si>
  <si>
    <t>Pep Store Ramots102386    Ramotswa      BW</t>
  </si>
  <si>
    <t>P_NzQzMzkxNDBfMTM4Mjk0OTc2Mi4yMTE3</t>
  </si>
  <si>
    <t>563667 ENGEN TRUCK STOP   BOTSWANA      BW</t>
  </si>
  <si>
    <t>P_NzUzNTQ1NDNfMTM4MzgxNDM1Ni45NDI0</t>
  </si>
  <si>
    <t>Indus Valley Pha102538    Gaborone      BW</t>
  </si>
  <si>
    <t>P_NzUzNDA5MjRfMTM4MDg4NDc0OC4yNjA1</t>
  </si>
  <si>
    <t>Choppies Molepol102112    Lobatse       BW</t>
  </si>
  <si>
    <t>P_NzI3NTAyNzZfMTM4OTI2NjQzMi4zNjg4</t>
  </si>
  <si>
    <t>CHOPPIES GABANE ROAD      BOT           BW</t>
  </si>
  <si>
    <t>P_NzUyNzQwNDlfMTM4MzMxNTMwNC4xMzc1</t>
  </si>
  <si>
    <t>P_Nzc1ODQ2NTRfMTM4NjA1MzMyNS4xNTg0</t>
  </si>
  <si>
    <t>P_NzI0OTU0MjVfMTM4NDUyMjU2NS4wODEz</t>
  </si>
  <si>
    <t>THAMAGA ATM               BWS           BW</t>
  </si>
  <si>
    <t>P_NzQ0OTE5NjVfMTM4NzU0OTg0My44MzM=</t>
  </si>
  <si>
    <t>*RED SQUARE SZ</t>
  </si>
  <si>
    <t>P_NzIxMzExMDZfMTM4NjMyNzk1MS4wNDE2</t>
  </si>
  <si>
    <t>KGALE_VIEW                GABORONE      BW</t>
  </si>
  <si>
    <t>P_NzI1Nzg0NzVfMTM4NzM2NzE4OC40NTQ3</t>
  </si>
  <si>
    <t>MAUN BRANCH               MAUN BRANCH   BW</t>
  </si>
  <si>
    <t>P_Nzc1MDA3MTFfMTM4MTQ4MjU0MC4zMTc2</t>
  </si>
  <si>
    <t>PHAKALANE                 BOTSWANA      BW</t>
  </si>
  <si>
    <t>FRIENDLY GROCER           JOHANNESBURG  BW</t>
  </si>
  <si>
    <t>P_NzY0MTE0ODBfMTM4ODEzNDkyNi44NjAy</t>
  </si>
  <si>
    <t>*LOBATSE 8                LOBATSE       BW</t>
  </si>
  <si>
    <t>P_NzI1MTEwNTNfMTM4NzgwMDIyNS40NzM3</t>
  </si>
  <si>
    <t>*MOCHUDI30                MOCHUDI       BW</t>
  </si>
  <si>
    <t>P_NzI0MTg4MzBfMTM4Njc3NDI5Ni40MDY1</t>
  </si>
  <si>
    <t>*MASUNGA                  MASUNGA       BW</t>
  </si>
  <si>
    <t>P_Nzc0NTQwNzBfMTM4Njc2MzAyMi40MDI4</t>
  </si>
  <si>
    <t>347145 J B SPORTS KANYE   BOTSWANA      BW</t>
  </si>
  <si>
    <t>P_NzIxMjk1MzVfMTM4MDcxNDExMy44NjE1</t>
  </si>
  <si>
    <t>MAUN                      MAUN          BW</t>
  </si>
  <si>
    <t>P_NzU3NzQ0OTZfMTM4NDI2MjYwNy45NDYy</t>
  </si>
  <si>
    <t>Choppies Shakawe102545    Maun          BW</t>
  </si>
  <si>
    <t>P_NzY1NzM5OTZfMTM4NjMxMzU4OC40OTg5</t>
  </si>
  <si>
    <t>SEROWE BRANCH 1           GABORONE      BW</t>
  </si>
  <si>
    <t>P_NzYzNjk4NzBfMTM4NzQ1OTA4Ny4wNTQ4</t>
  </si>
  <si>
    <t>MOLEPOLOLE BRANCH 2       GABORONE      BW</t>
  </si>
  <si>
    <t>P_NzI4MzEzODhfMTM4NTk3NjgxNS42ODI5</t>
  </si>
  <si>
    <t>P_NzUwNDg3ODdfMTM4MjUyMDA3Mi44MjM4</t>
  </si>
  <si>
    <t>SENTHAGA G DEALE102613    MAUN          BW</t>
  </si>
  <si>
    <t>RIVERWALK MALL            GABORONE      BW</t>
  </si>
  <si>
    <t>P_NzIzMDIyNTVfMTM4MzE0MzAzNC44MzUx</t>
  </si>
  <si>
    <t>RILEYS GARAGE ATM         BOTSWANA      BW</t>
  </si>
  <si>
    <t>P_NzI5Mjc0MDhfMTM4Njc2NzE0OC44NjE0</t>
  </si>
  <si>
    <t>Choppies Thamaga102339    Lobatse       BW</t>
  </si>
  <si>
    <t>P_NzI2MDk4NTdfMTM4NzYxMjYyOS4wNDEy</t>
  </si>
  <si>
    <t>NO MATHATA                GABORONE      BW</t>
  </si>
  <si>
    <t>P_NzI3NjQ1MTdfMTM4OTI1NTcxMy40OTMz</t>
  </si>
  <si>
    <t>340579 BOTSHELO SERVICE S BOTSWANA      BW</t>
  </si>
  <si>
    <t>P_NzI5NTc5MzdfMTM3Nzc2MjY2Ny4zODU=</t>
  </si>
  <si>
    <t>P_NzI2MTEyNDVfMTM4MDM2ODAwNy4xMjM1</t>
  </si>
  <si>
    <t>CHOPPIES RAMOTSWA ATM     BW            BW</t>
  </si>
  <si>
    <t>P_NzUwMzU1MTVfMTM4Njc2NjU1OS4yNTYx</t>
  </si>
  <si>
    <t>*PHIKWE CHOPPIES          SELIBE PIKWE  BW</t>
  </si>
  <si>
    <t>P_NzQ4Mzg2ODhfMTM4MjYwNTc2Ni41NDEy</t>
  </si>
  <si>
    <t>*VILLAGE CHOPPIES         GABORONE      BW</t>
  </si>
  <si>
    <t>P_NzUyMjU1NjhfMTM4MDE5Nzc2MS4yMTMy</t>
  </si>
  <si>
    <t>Magos Pub       102862    Jwaneng       BW</t>
  </si>
  <si>
    <t>P_Nzc0OTg4MThfMTM4MTMyODQ1Ni43MTU4</t>
  </si>
  <si>
    <t>MAHALAPYE BRANCH          BOTSWANA      BW</t>
  </si>
  <si>
    <t>P_Nzc0MTEwMjVfMTM4NjIzOTUxNi42NDk3</t>
  </si>
  <si>
    <t>LETLHAKANE 1              GABORONE      BW</t>
  </si>
  <si>
    <t>P_NzQ0NDA4NzBfMTM4MjUxMzczOC4wMTU0</t>
  </si>
  <si>
    <t>FRANCIS TOWN              GABORONE      BW</t>
  </si>
  <si>
    <t>P_NzIyMzE1MDNfMTM4MDg4MTMyMi43ODIx</t>
  </si>
  <si>
    <t>MADIRELLO HSE 2           GABORONE      BW</t>
  </si>
  <si>
    <t>P_NzI3MjcxMjlfMTM4MjAxNzMwMS44MDY4</t>
  </si>
  <si>
    <t>Pick N Pay Sebel100364    Gaborone      BW</t>
  </si>
  <si>
    <t>P_NzI1MTM2NzZfMTM4NzUyNzExMC4yNDY4</t>
  </si>
  <si>
    <t>782504 SUPA SAVE          BOTSWANA      BW</t>
  </si>
  <si>
    <t>P_NzU3MzgwMTZfMTM4NDQzNjE1My45MzI1</t>
  </si>
  <si>
    <t>MOLEPOLOLE                GABARONE      BW</t>
  </si>
  <si>
    <t>P_NzIxOTI2MDZfMTM4MTE1MjMxNS4zNTkz</t>
  </si>
  <si>
    <t>BUS RANK ATM 1            JOHANNESBURG  BW</t>
  </si>
  <si>
    <t>P_NzI5NTczNDNfMTM4NDE1NDIyMC4zNjE1</t>
  </si>
  <si>
    <t>MAUN SHOPRITE             BOT           BW</t>
  </si>
  <si>
    <t>P_NzI3NjYzMzdfMTM3Nzg1Nzg2My45NjA0</t>
  </si>
  <si>
    <t>766831 SHOPRITE GABORONE  BOTSWANA      BW</t>
  </si>
  <si>
    <t>P_NzI0MTE0MjJfMTM4ODEzMTA0Mi42MTI3</t>
  </si>
  <si>
    <t>REVERSAL</t>
  </si>
  <si>
    <t>P_NzI5NzYxMDJfMTM4NDI0NTcxNS4zMzcz</t>
  </si>
  <si>
    <t>805522 SHOPRITE MAUN      BOTSWANA      BW</t>
  </si>
  <si>
    <t>P_Nzc0NDc0NjRfMTM4MjQzNTM5MC45MTc5</t>
  </si>
  <si>
    <t>Pick N Pay S / M100995    Selebi - Phik BW</t>
  </si>
  <si>
    <t>P_NzIzNjc4MjBfMTM4MDcyNTkxNS44OTIx</t>
  </si>
  <si>
    <t>196211 NANDOS PHAKALANE   BOTSWANA      BW</t>
  </si>
  <si>
    <t>P_NzI3MzcwMjNfMTM3NjQ2NDc5Ny41NDAy</t>
  </si>
  <si>
    <t>001262 PULA SERVICE STATI BOTSWANA      BW</t>
  </si>
  <si>
    <t>P_NzQ0NTU1NTRfMTM4NDg0Njg2My40NDMx</t>
  </si>
  <si>
    <t>P_NzUzMjI3NjlfMTM4Njk0MjQ3NC4xMTYy</t>
  </si>
  <si>
    <t>104447 G-WEST CHOPPIES    BOTSWANA      BW</t>
  </si>
  <si>
    <t>P_Nzc0MDEyNTdfMTM4MDcwOTA2Mi4yMDQ3</t>
  </si>
  <si>
    <t>341155 CHOPPIES SUPERSTOR BOTSWANA      BW</t>
  </si>
  <si>
    <t>P_NzI2MzE4NDRfMTM4NTcxOTY5NC4zMzE0</t>
  </si>
  <si>
    <t>370592 ENGEN LOBATSE      BOTSWANA      BW</t>
  </si>
  <si>
    <t>P_Nzc1Mjc4NTdfMTM4NDc5MjU5Ni44MDAx</t>
  </si>
  <si>
    <t>AIRPORT JXN               GABORONE      BW</t>
  </si>
  <si>
    <t>P_NzQzNjEzMjlfMTM3NzI2NzA1MS4xNTU4</t>
  </si>
  <si>
    <t>P_NzIyMDMxNzdfMTM3NzU5NzQ1Ni44NDAz</t>
  </si>
  <si>
    <t>050665 MARANG SUPER SPAR  BOTSWANA      BW</t>
  </si>
  <si>
    <t>P_NzIyMDY1MjZfMTM4MTgyMzI3NC4xMDE0</t>
  </si>
  <si>
    <t>P_Nzc1MjI0NTNfMTM4Njg1MDE3Ny4yMDA4</t>
  </si>
  <si>
    <t>KWENA MALL ATM            JOHANNESBURG  BW</t>
  </si>
  <si>
    <t>P_NzI3NjE1MDBfMTM3NjM5Mzc4Mi4yOTM3</t>
  </si>
  <si>
    <t>P_NzI4MjQ1NDJfMTM4MDM2NDM2NC4xODU4</t>
  </si>
  <si>
    <t>A1 Service Stati101242    Gaborone      BW</t>
  </si>
  <si>
    <t>P_NzUxNTIzMTJfMTM4NjMzNzM0OC44MDM3</t>
  </si>
  <si>
    <t>126275 LOBATSE VALUE STOR BOTSWANA      BW</t>
  </si>
  <si>
    <t>CHOPPIES MASUNGA MALL     BOTSWANA      BW</t>
  </si>
  <si>
    <t>P_NzI0NDQzNzlfMTM4NjI1MTI5MS4yNzY4</t>
  </si>
  <si>
    <t>P_NzIxNDExMjdfMTM3ODczNzIzOS44OTU=</t>
  </si>
  <si>
    <t>FRANCISTOWN INDUSTRIAL    FRANCISTOWN   BW</t>
  </si>
  <si>
    <t>P_NzI3NDM4OTZfMTM3Nzc2MjAxMS44MTEx</t>
  </si>
  <si>
    <t>791604 BAKGATLA FILLING S BOTSWANA      BW</t>
  </si>
  <si>
    <t>029735 PEP 8310           BOTSWANA      BW</t>
  </si>
  <si>
    <t>P_NzI0NTc2MjRfMTM4MTQ3ODYxMi4zMDE2</t>
  </si>
  <si>
    <t>TRUWORTHS                 BOTSWANA      BW</t>
  </si>
  <si>
    <t>P_NzI3NDUxNDRfMTM4NDM1MDQ5NC4yMTUx</t>
  </si>
  <si>
    <t>P_NzIyMDM0OTBfMTM4MzY2MDE0MS4yMjc5</t>
  </si>
  <si>
    <t>292051 CHOPPIES VALUE STO BOTSWANA      BW</t>
  </si>
  <si>
    <t>GABORONE INDUSTRIAL       GAB           BW</t>
  </si>
  <si>
    <t>P_NzIzNTI4NDlfMTM4MzgwOTUyMS41ODkx</t>
  </si>
  <si>
    <t>BROADHURST INDUSTRIAL     BROADHURST    BW</t>
  </si>
  <si>
    <t>P_NzIxOTIyMjlfMTM3OTY5MDI2Ny41MzI5</t>
  </si>
  <si>
    <t>726796 PEP STORES RAIL PA BOTSWANA      BW</t>
  </si>
  <si>
    <t>EASY PLAN RAILWAY         GABORONE      BW</t>
  </si>
  <si>
    <t>P_NzI0ODc5NzhfMTM4NjA1OTI2My45NTIy</t>
  </si>
  <si>
    <t>SELEBI PHIKWE 1           GABORONE      BW</t>
  </si>
  <si>
    <t>P_NzIyMDkwNThfMTM4NTQ2MzIyMS45OTgx</t>
  </si>
  <si>
    <t>P_Nzc1MjIwNDBfMTM4NTE5MTQyNy4yMjE2</t>
  </si>
  <si>
    <t>P_Nzc1Mjk5NjJfMTM4OTM0NjY3Mi40MTg2</t>
  </si>
  <si>
    <t>P_NzIxOTIyNDhfMTM4OTM2NTAwMi42MzAz</t>
  </si>
  <si>
    <t>*GHANZI                   GHANZI        BW</t>
  </si>
  <si>
    <t>P_NzUwMDkzNThfMTM3ODc5NzQxNy43MjM4</t>
  </si>
  <si>
    <t>MARKUS CALTEX FILLING     BW            BW</t>
  </si>
  <si>
    <t>P_NzI1OTk5MDBfMTM4NTczNjUzNi4zNTcz</t>
  </si>
  <si>
    <t>P_NzQzNDA1NjBfMTM4MjM0MzYwMi40NzM5</t>
  </si>
  <si>
    <t>578939 WIMPY PHAKALANE    BOTSWANA      BW</t>
  </si>
  <si>
    <t>P_NzI2NDM5OTlfMTM4MzY1MzIwNS4yMzQ=</t>
  </si>
  <si>
    <t>GRAND PALM ATM            BOTSWANA      BW</t>
  </si>
  <si>
    <t>P_NzIxMDg3MDZfMTM4NDYwMTc1NS4yNjIy</t>
  </si>
  <si>
    <t>AIRPORT JUNCTION BRANCH   GABORONE      BW</t>
  </si>
  <si>
    <t>P_NzY1NDkxNjVfMTM4NzU0Mjg5OC40OTk1</t>
  </si>
  <si>
    <t>AIRPORT JUNCTION ATM      GABORONE      BW</t>
  </si>
  <si>
    <t>P_NzQ0MjAwMTZfMTM3OTU5MjE3OS44OTI2</t>
  </si>
  <si>
    <t>P_NzUzMDAzODVfMTM4NzI4MTQ5NC4zNzI2</t>
  </si>
  <si>
    <t>P_NzI2NzA1NjhfMTM4MjQzMzE2OC41Mjk3</t>
  </si>
  <si>
    <t>128552 P G TIMBERS MAUN   BOTSWANA      BW</t>
  </si>
  <si>
    <t>*NYERERE                  GAORONE       BW</t>
  </si>
  <si>
    <t>P_NzIxNTE5NzFfMTM4MDM2NDkwOS43NTM5</t>
  </si>
  <si>
    <t>Choppies Store L100380    Lobatse       BW</t>
  </si>
  <si>
    <t>P_NzI3OTA5MzFfMTM4NjU5MTE4MC4yNzgz</t>
  </si>
  <si>
    <t>162502 CHOPPIES           BOTSWANA      BW</t>
  </si>
  <si>
    <t>P_Nzc1MDc0MTNfMTM4NTgwOTEwNS4wMjk0</t>
  </si>
  <si>
    <t>P_Nzc1MDE4NTVfMTM4OTQ1NDM1Ni42NDE2</t>
  </si>
  <si>
    <t>Choppies 2 Franc102992    Lobatse       BW</t>
  </si>
  <si>
    <t>P_NzIxNDg2MDRfMTM4NjY2ODQ5MC44NDUx</t>
  </si>
  <si>
    <t>782218 SHOPPERS BROADHURS BOTSWANA      BW</t>
  </si>
  <si>
    <t>P_NzI4MzMxMzFfMTM4MTQwNDM4OC4yMjIz</t>
  </si>
  <si>
    <t>P_NzQzNjAxNTlfMTM4NjIzNjEzMS4wNzQ5</t>
  </si>
  <si>
    <t>P_NzI1MzE3NzdfMTM4MzA1MTM4OS4xNTY=</t>
  </si>
  <si>
    <t>TLOKWENG BOARDER GATE     BOTSWANA      BW</t>
  </si>
  <si>
    <t>P_NzI3NjU3NDRfMTM4NTUzNTI5My42Njc2</t>
  </si>
  <si>
    <t>486554 PICK N' PAY        BOTSWANA      BW</t>
  </si>
  <si>
    <t>P_NzI0MDU0NzNfMTM4MTIzODY0MC4wNTIz</t>
  </si>
  <si>
    <t>P_NzI0NTg3OTdfMTM4MzEzNTMyNS4wMzk3</t>
  </si>
  <si>
    <t>*KAGISO ATM13             GABORONE      BW</t>
  </si>
  <si>
    <t>P_NzQ0Nzg2MjNfMTM4NjA2MTA2NC4yNTU=</t>
  </si>
  <si>
    <t>P_NzQ0NDExNzFfMTM4NzI3NDgxMC42OTc5</t>
  </si>
  <si>
    <t>P_NzY1NDkwMjNfMTM4NTEyOTU4MC45NDI2</t>
  </si>
  <si>
    <t>*RAIL PARK MALL           GABORONE      BW</t>
  </si>
  <si>
    <t>P_NzIxNjIxMTRfMTM4MDk2MTY5Ny4zNTYx</t>
  </si>
  <si>
    <t>639993 C N A AIRPORT JUNC BOTSWANA      BW</t>
  </si>
  <si>
    <t>P_NzIxMTI3NjZfMTM3NTcwMDA5MS41MjIx</t>
  </si>
  <si>
    <t>*MAUN ENGEN               MAUN          BW</t>
  </si>
  <si>
    <t>P_NzY1MDgxNDdfMTM4NDc3NTIxNi4wNjk1</t>
  </si>
  <si>
    <t>P_NzI5ODY2NDVfMTM4NzI2ODkzMS43MDcz</t>
  </si>
  <si>
    <t>Supa Save Mogodi100946    Gaborone      BW</t>
  </si>
  <si>
    <t>P_NzI1MzUzMDFfMTM4ODczMjgyNS44NjM5</t>
  </si>
  <si>
    <t>CHOPPIES KANYE            JOHANNESBURG  BW</t>
  </si>
  <si>
    <t>P_NzY1NDY1MzRfMTM4NzI4NjgyNy42NzM1</t>
  </si>
  <si>
    <t>P_Nzc0MDM2NjVfMTM3OTA2NzA4MC44Nzk5</t>
  </si>
  <si>
    <t>582524 JET RAILWAYS ARIL  BOTSWANA      BW</t>
  </si>
  <si>
    <t>P_NzI0Nzg0MDhfMTM3ODk4NTM3Ny4yMDIz</t>
  </si>
  <si>
    <t>PALM GROVE ATM            GABORONE      BW</t>
  </si>
  <si>
    <t>P_NzY5MTUzNDZfMTM4OTM1NTE2Ny4yNzY3</t>
  </si>
  <si>
    <t>*JDOREY STNGER            GABORE        BW</t>
  </si>
  <si>
    <t>P_NzI5MTc3u89FITTldfi7349yOS4wNjI4</t>
  </si>
  <si>
    <t>PHAKALANE PUMA FILLIN     BOTSWANA      BW</t>
  </si>
  <si>
    <t>P_NzI3NzQ3MTNfMTM3NjY1NTQ5OC45MDQ3</t>
  </si>
  <si>
    <t>P_NzIyNzI1OTBfMTM3OTQzMzA4Ny45Mzcz</t>
  </si>
  <si>
    <t>*BDF GLEN VALLEY          GABORONE      BW</t>
  </si>
  <si>
    <t>P_NzQ0MzAyOTlfMTM4MTE2MTE3MC4xOTk4</t>
  </si>
  <si>
    <t>SEROWE BRANCH             SEROWE        BW</t>
  </si>
  <si>
    <t>P_NzU3NTE5NDdfMTM4MTMyNDUyMi45NTc4</t>
  </si>
  <si>
    <t>DINOS SHOPPERS            BOTSWANA      BW</t>
  </si>
  <si>
    <t>P_NzI1MTMxOTJfMTM4NjA2NzkwMi40OTYy</t>
  </si>
  <si>
    <t>P_NzQ0MzI0MjVfMTM4NTk5MDgyNC4wMTM5</t>
  </si>
  <si>
    <t>P_Nzc0MDE4MjhfMTM4MTQ4ODcxOS42NjQ0</t>
  </si>
  <si>
    <t>Choppies Tlokwen102972    Lobatse       BW</t>
  </si>
  <si>
    <t>P_NzIyNTMyNjNfMTM4MDA5OTI3OS41OTI5</t>
  </si>
  <si>
    <t>635736 MR PRICE HOME AIRP BOTSWANA      BW</t>
  </si>
  <si>
    <t>639973 EDGARS AIRPORT JUN BOTSWANA      BW</t>
  </si>
  <si>
    <t>P_NzIxMTQzMjJfMTM4MzIzNTc4MC44Mjgx</t>
  </si>
  <si>
    <t>Linga Longa     102922    Gaborone      BW</t>
  </si>
  <si>
    <t>P_NzIyODQwNjlfMTM4OTM2MzI4MC4yMTIx</t>
  </si>
  <si>
    <t>GAME CITY     _           GABORONE      BW</t>
  </si>
  <si>
    <t>P_NzI1NTMzNzlfMTM4OTI1MTIxMS4wNjYx</t>
  </si>
  <si>
    <t>359173 PILANE SERVICE STA BOTSWANA      BW</t>
  </si>
  <si>
    <t>783497 MAFENYATLALA SUPER BOTSWANA      BW</t>
  </si>
  <si>
    <t>P_NzIzNDEyNTRfMTM4NzM2OTczMC41OTA3</t>
  </si>
  <si>
    <t>*MOLEPOLOLE SPAR          MOLEPOLOLE    BW</t>
  </si>
  <si>
    <t>P_NzI3MzE2NTZfMTM4NTY0ODQxMC45Mjk4</t>
  </si>
  <si>
    <t>THE SQUARE ATM            BOT           BW</t>
  </si>
  <si>
    <t>P_NzQ0MDE1OTBfMTM4MTg1MzQ2My4yNTc1</t>
  </si>
  <si>
    <t>P_NzI0MjczNzhfMTM4NzI4MjY4NC45NTMz</t>
  </si>
  <si>
    <t>F'TOWN GAME               FRANCISTOWN   BW</t>
  </si>
  <si>
    <t>P_NzYzMTcyNTJfMTM4NDc3NTQyOS42NjQ0</t>
  </si>
  <si>
    <t>P_NzYzNTgxNTdfMTM4NzQ1MTE5OS4yMjc=</t>
  </si>
  <si>
    <t>DENMED HOUSE              GABERONE      BW</t>
  </si>
  <si>
    <t>P_NzI1MDQwNDdfMTM3OTQwNTc2NC4xNTc0</t>
  </si>
  <si>
    <t>*SHELL SEBELE             GABORONE      BW</t>
  </si>
  <si>
    <t>P_NzI0NTgzMzZfMTM3ODEzNTAzOC4xMjcz</t>
  </si>
  <si>
    <t>P_NzUxMTIyMTlfMTM4NzYyNTM4OS4yNDU4</t>
  </si>
  <si>
    <t>670386 ENGEB MMOPANE      BOTSWANA      BW</t>
  </si>
  <si>
    <t>PALAPYE ENGEN CENTRE      PALAPYE       BW</t>
  </si>
  <si>
    <t>P_NzI1ODY4MzlfMTM4NDUwNjMwNC4wODcy</t>
  </si>
  <si>
    <t>316207 CHOPPIES SUPER STO BOTSWANA      BW</t>
  </si>
  <si>
    <t>P_NzY0MDYwNDBfMTM4NzM3MTI4Mi40Nzcx</t>
  </si>
  <si>
    <t>P_Nzc1ODU4MjBfMTM4NjI1OTQ2Ni4yMDky</t>
  </si>
  <si>
    <t>BOKAMOSO HOSPITAL         JOHANNESBURG  BW</t>
  </si>
  <si>
    <t>P_Nzc1Mjg0NzdfMTM4NjE0NDEzNC44NTM2</t>
  </si>
  <si>
    <t>P_NzI0ODQyNjNfMTM3ODgxMzU5OS45MzU4</t>
  </si>
  <si>
    <t>P_NzI0NDMyMjNfMTM3NjkyMjQ0NC41NjM4</t>
  </si>
  <si>
    <t>P_NzIyNjIwNzBfMTM4NzM3NzczMS42NzEz</t>
  </si>
  <si>
    <t>782512 SUPA SAVE          BOTSWANA      BW</t>
  </si>
  <si>
    <t>P_NzI0NDI4MzhfMTM4MTE0Nzg4NS41ODM2</t>
  </si>
  <si>
    <t>P_NzQzMjA1MDVfMTM3Njg5OTgyMC42MTM4</t>
  </si>
  <si>
    <t>*PHAKALANE                GABORONE      BW</t>
  </si>
  <si>
    <t>P_NzIxNjIzODdfMTM4Mjk2MDcyMy44MzA4</t>
  </si>
  <si>
    <t>Choppies Namantl102433    Gaborone      BW</t>
  </si>
  <si>
    <t>P_NzQ4MjE4ODZfMTM4Njc3MjA3NC40NDMx</t>
  </si>
  <si>
    <t>P_NzI2Mzg4MDBfMTM4MzMwMDY5Ni43NDY2</t>
  </si>
  <si>
    <t>Kgalagadi Fillin100749    Hukuntsi      BW</t>
  </si>
  <si>
    <t>P_NzI3NTUyODRfMTM4Mjc3ODIyNC43ODA3</t>
  </si>
  <si>
    <t>P_NzUyNDIyNjZfMTM4NzUzODkwMC41Njc4</t>
  </si>
  <si>
    <t>Lebitha Holding 101295    Mochudi       BW</t>
  </si>
  <si>
    <t>P_NzI3NzU4OTRfMTM4OTE4ODM1NC4yODcx</t>
  </si>
  <si>
    <t>276229 CHOPPIES MOCHUDI   BOTSWANA      BW</t>
  </si>
  <si>
    <t>P_NzI5MzE2NTVfMTM4MDk2NDg4Ny44MzI0</t>
  </si>
  <si>
    <t>P_NzI3NzAyNDhfMTM3OTMyMzgzMi4zOTAy</t>
  </si>
  <si>
    <t>462704 BROADHURST SPAR    BOTSWANA      BW</t>
  </si>
  <si>
    <t>P_NzY1Mjk3OTZfMTM4MTQ5NDE5NC45NDE=</t>
  </si>
  <si>
    <t>P_NzU3Njg4MjhfMTM4MzEyNjkxNS41OTY5</t>
  </si>
  <si>
    <t>GAME CITY                 GABORONE      BW</t>
  </si>
  <si>
    <t>P_NzI4NzUwNTZfMTM3OTkzNDcxOS44Mjkz</t>
  </si>
  <si>
    <t>Ok Bar &amp; Bottle 101075    Bobonong      BW</t>
  </si>
  <si>
    <t>P_NzUxMzA0NjBfMTM3OTU3NTcwOC4xNDg4</t>
  </si>
  <si>
    <t>360064 CHICKEN LICKEN PAL BOTSWANA      BW</t>
  </si>
  <si>
    <t>763694 HIGHWAY RESTAURANT BOTSWANA      BW</t>
  </si>
  <si>
    <t>P_NzYzMzIwNzdfMTM4MzU1NzcwMy42NDk=</t>
  </si>
  <si>
    <t>P_NzI0NDUwNDRfMTM4Njg0MzU5NS4zNTc3</t>
  </si>
  <si>
    <t>P_NzIxNTIzODdfMTM4MzEyNzE3MC4xMzg0</t>
  </si>
  <si>
    <t>BROADHURST NO 2           BROADHURST    BW</t>
  </si>
  <si>
    <t>MOLAPO CROSSING ATM       GABORONE      BW</t>
  </si>
  <si>
    <t>P_NzIxNjQ0OThfMTM4MTkzMDk4NS42Mzgz</t>
  </si>
  <si>
    <t>118785 ENGEN              BOTSWANA      BW</t>
  </si>
  <si>
    <t>438746 CHOPPIES STATION   BOTSWANA      BW</t>
  </si>
  <si>
    <t>P_NzY0NTIxNTZfMTM4OTI1NTU3NS4wMDQ=</t>
  </si>
  <si>
    <t>736765 ONE FILLING STATIO BOTSWANA      BW</t>
  </si>
  <si>
    <t>P_NzUxOTQxNzZfMTM4MjM0NTM2NS4wODEy</t>
  </si>
  <si>
    <t>P_Nzc0OTg0MTZfMTM4MTMzMzc0My42MTM0</t>
  </si>
  <si>
    <t>462423 MOGODITSHANE SPAR  BOTSWANA      BW</t>
  </si>
  <si>
    <t>P_NzUwOTUwMjlfMTM3Nzg1MDY0MC4zODY1</t>
  </si>
  <si>
    <t>633122 SHOPPERS MAUN      BOTSWANA      BW</t>
  </si>
  <si>
    <t>P_NzI4MDc2NTdfMTM4MTM5NzY3NC44NjIx</t>
  </si>
  <si>
    <t>P_NzIyODU1MjJfMTM4Mjc5MzEzNS42ODc5</t>
  </si>
  <si>
    <t>GOLD VALLEY COMPLEX       BOTSWANA      BW</t>
  </si>
  <si>
    <t>P_NzY5ODczODFfMTM4Nzg5NjEwMi4zNzg2</t>
  </si>
  <si>
    <t>MOLEPOLOLE AGENCY         GABORONE      BW</t>
  </si>
  <si>
    <t>P_Nzc1MDU2OTBfMTM4MzgxMjMwMS44MTM5</t>
  </si>
  <si>
    <t>RIVER WALK CENTRE         GABORONE      BW</t>
  </si>
  <si>
    <t>P_NzUzNjY5NzdfMTM4NjI1MDM4Ny43MDI5</t>
  </si>
  <si>
    <t>687406 CHOPPIES GAME CITY BOTSWANA      BW</t>
  </si>
  <si>
    <t>P_NzI2NDMwNzhfMTM4NzYxMDY3Mi4yMzMz</t>
  </si>
  <si>
    <t>RIVERWALK PLAZA           JOHANNESBURG  BW</t>
  </si>
  <si>
    <t>P_NzIxNDIyMzdfMTM4NTAzNzA1Mi40NDg4</t>
  </si>
  <si>
    <t>CHOPPIES                  JOHANNESBURG  BW</t>
  </si>
  <si>
    <t>P_NzI5MjQ5MjBfMTM4Njg1ODA1MC45MjUy</t>
  </si>
  <si>
    <t>507490 CHOPPIES LETLHAKAN BOTSWANA      BW</t>
  </si>
  <si>
    <t>P_NzQ0NDE1NTlfMTM4Nzg2OTUyOS41MDY3</t>
  </si>
  <si>
    <t>JWANENG PICK              JOHANNESBURG  BW</t>
  </si>
  <si>
    <t>P_NzY0Njk1MDFfMTM4MDIwNjg2Ny4yNTQz</t>
  </si>
  <si>
    <t>P_NzIxNjk1NTJfMTM4MDcwNjU3Mi4zNzAy</t>
  </si>
  <si>
    <t>P_NzI5NjY5NDlfMTM4MTc1MDM1MS4zODg2</t>
  </si>
  <si>
    <t>KWENA MALL                GABORONE      BW</t>
  </si>
  <si>
    <t>P_NzUzMjc1MjhfMTM3ODIyMzM2Ni43NzY5</t>
  </si>
  <si>
    <t>P_NzIzNzYyMzNfMTM4NTcxMzk5MS40NDI2</t>
  </si>
  <si>
    <t>P_NzI4MDY2MzBfMTM4Mjc3NTgyNC40Mzc1</t>
  </si>
  <si>
    <t>383512 CHOPPIES BONNINGTO BOTSWANA      BW</t>
  </si>
  <si>
    <t>P_NzUyMjg5MDFfMTM3ODAxOTIxOC44ODcy</t>
  </si>
  <si>
    <t>462506 OK FOODS-LOBATSE   BOTSWANA      BW</t>
  </si>
  <si>
    <t>926617 NANDOS PALAPYE     BOTSWANA      BW</t>
  </si>
  <si>
    <t>495290 PAYLESS            BOTSWANA      BW</t>
  </si>
  <si>
    <t>P_NzI3NjA0MDBfMTM4NzM3NDc3Mi44Nzk=</t>
  </si>
  <si>
    <t>ATM CENTRE BRANCH ATM     BOTSWANA      BW</t>
  </si>
  <si>
    <t>P_NzI3MzE2MTZfMTM3NjY2MjQxMC4zODgy</t>
  </si>
  <si>
    <t>390780 KAYS SERVICE STATI BOTSWANA      BW</t>
  </si>
  <si>
    <t>P_NzIxMTI2NzBfMTM3OTk0MjI5NC41Mjk0</t>
  </si>
  <si>
    <t>P_NzYzNTg0NjJfMTM3NzI0NjA4My40NDg2</t>
  </si>
  <si>
    <t>P_NzQzMjA1MTlfMTM4Nzg3Njk5NC41NjQ5</t>
  </si>
  <si>
    <t>P_NzI1MDYwNDhfMTM4NzA5NzE0OC4zODE4</t>
  </si>
  <si>
    <t>P_NzI3OTkzNzNfMTM4MzEzMDc0Ni44NDAx</t>
  </si>
  <si>
    <t>MOCHUDI SPAR ATM          MOCHUDI       BW</t>
  </si>
  <si>
    <t>P_NzQ4NzY3NzBfMTM4OTI2MzIxNi45NTk2</t>
  </si>
  <si>
    <t>P_NzI3NTQ5MTdfMTM4NjA3NjAzNi45MTkz</t>
  </si>
  <si>
    <t>KFC ATM                   JOHANNESBURG  BW</t>
  </si>
  <si>
    <t>P_NzI2MzM3OTFfMTM4NjIzODI2My45MjAy</t>
  </si>
  <si>
    <t>JWANENG BRANCH            BOTSWANA      BW</t>
  </si>
  <si>
    <t>P_NzQzNTQzODFfMTM4NzM2Njg5NS4xODAy</t>
  </si>
  <si>
    <t>921568 MOCHUDI SPAR       BOTSWANA      BW</t>
  </si>
  <si>
    <t>730842 SPAR GANTSI        BOTSWANA      BW</t>
  </si>
  <si>
    <t>P_NzI5OTU5NDBfMTM4NzA5MDEzMS4zMTM5</t>
  </si>
  <si>
    <t>MAUN ATM                  MAUN          BW</t>
  </si>
  <si>
    <t>P_NzUwNDMxMjZfMTM3OTU4NDc0My43MDMx</t>
  </si>
  <si>
    <t>ORAPA LETLHAKANE          ORAPA         BW</t>
  </si>
  <si>
    <t>732908 BOITUMELO DIJO (PT BOTSWANA      BW</t>
  </si>
  <si>
    <t>HEMAMO                    GABORONE      BW</t>
  </si>
  <si>
    <t>P_NzUwMjQxMDVfMTM4NjA2NTk0MC4zNjI1</t>
  </si>
  <si>
    <t>SHELL MAHALAPYE           MAHALAPY      BW</t>
  </si>
  <si>
    <t>P_Nzc1NzMxMTdfMTM4NzM2OTE5OS4zNzI5</t>
  </si>
  <si>
    <t>425180 BP PALM GROVE      BOTSWANA      BW</t>
  </si>
  <si>
    <t>P_NzIzOTcwMDFfMTM4NjU3Mjg0NS4xODky</t>
  </si>
  <si>
    <t>746301 UNITED CAFE 3      BOTSWANA      BW</t>
  </si>
  <si>
    <t>P_NzI2NjIyNjZfMTM4NjM0MzY2My4zODk1</t>
  </si>
  <si>
    <t>P_NzIxMDYyMTJfMTM4MTE0MTQ5MC4zODA2</t>
  </si>
  <si>
    <t>SEBELE MALL               BOTSWANA      BW</t>
  </si>
  <si>
    <t>P_NzUwNTIzMzNfMTM4ODQ5MDEzMy4wNjg3</t>
  </si>
  <si>
    <t>P_NzI0NDkyMDRfMTM4NjA1ODUxOC40Nzcz</t>
  </si>
  <si>
    <t>SOUTH RING                JOHANNESBURG  BW</t>
  </si>
  <si>
    <t>P_NzI3NTg0NTdfMTM4NjY2NDExNy4zODAy</t>
  </si>
  <si>
    <t>*NORTHGATE MALL           GABORONE      BW</t>
  </si>
  <si>
    <t>169473 CHOPPIES SUPER STO BOTSWANA      BW</t>
  </si>
  <si>
    <t>548817 PAY-LESS (PTY) LTD BOTSWANA      BW</t>
  </si>
  <si>
    <t>*MEGAWATT PARK            PALAPYE       BW</t>
  </si>
  <si>
    <t>*PALAPYE ENGEN            PALAPYE       BW</t>
  </si>
  <si>
    <t>P_NzI5MTc3NzdfMTM4MDUyOTMyOS4wNjI4</t>
  </si>
  <si>
    <t>ENGEN WIRED              GABARONE       BW</t>
  </si>
  <si>
    <t>P_NzUI4398F03ghjffMOIF8340Mi45NTc4</t>
  </si>
  <si>
    <t>TransDate Match?</t>
  </si>
  <si>
    <t>TransAmount Match?</t>
  </si>
  <si>
    <t>TransNarrative Match?</t>
  </si>
  <si>
    <t>TransDesc Match?</t>
  </si>
  <si>
    <t>TransType Match?</t>
  </si>
  <si>
    <t>TID Match?</t>
  </si>
  <si>
    <t>WalletRef Match?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</si>
</sst>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tabSelected="1" topLeftCell="B1" workbookViewId="0">
      <selection activeCell="D5" sqref="D5"/>
    </sheetView>
  </sheetViews>
  <sheetFormatPr defaultRowHeight="14.4" x14ac:dyDescent="0.3"/>
  <cols>
    <col min="1" max="1" width="13.33203125" bestFit="1" customWidth="1"/>
    <col min="2" max="2" width="15.44140625" bestFit="1" customWidth="1"/>
    <col min="3" max="3" width="17.21875" bestFit="1" customWidth="1"/>
    <col min="4" max="4" width="43.5546875" bestFit="1" customWidth="1"/>
    <col min="5" max="5" width="20" bestFit="1" customWidth="1"/>
    <col min="6" max="6" width="17.21875" bestFit="1" customWidth="1"/>
    <col min="7" max="7" width="14.5546875" bestFit="1" customWidth="1"/>
    <col min="8" max="8" width="42" bestFit="1" customWidth="1"/>
    <col min="9" max="9" width="19.33203125" customWidth="1"/>
    <col min="10" max="10" width="17.21875" customWidth="1"/>
    <col min="11" max="11" width="18.6640625" bestFit="1" customWidth="1"/>
    <col min="12" max="12" width="44.5546875" customWidth="1"/>
    <col min="13" max="13" width="16.5546875" customWidth="1"/>
    <col min="14" max="14" width="16" bestFit="1" customWidth="1"/>
    <col min="15" max="15" width="40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460</v>
      </c>
      <c r="J1" s="2" t="s">
        <v>455</v>
      </c>
      <c r="K1" s="2" t="s">
        <v>456</v>
      </c>
      <c r="L1" s="6" t="s">
        <v>457</v>
      </c>
      <c r="M1" s="2" t="s">
        <v>458</v>
      </c>
      <c r="N1" s="2" t="s">
        <v>459</v>
      </c>
      <c r="O1" s="2" t="s">
        <v>461</v>
      </c>
    </row>
    <row r="2" spans="1:15" x14ac:dyDescent="0.3">
      <c r="A2" t="s">
        <v>8</v>
      </c>
      <c r="B2" s="1">
        <v>41650.935925925929</v>
      </c>
      <c r="C2">
        <v>-20000</v>
      </c>
      <c r="D2" t="s">
        <v>9</v>
      </c>
      <c r="E2" t="s">
        <v>10</v>
      </c>
      <c r="F2" s="5">
        <v>584011808649511</v>
      </c>
      <c r="G2">
        <v>1</v>
      </c>
      <c r="H2" t="s">
        <v>11</v>
      </c>
      <c r="I2" s="5">
        <f>_xlfn.IFNA(VLOOKUP(F2,tutukamarkofffile20140114!$A$2:$I$306,1,FALSE),"NOT FOUND")</f>
        <v>584011808649511</v>
      </c>
      <c r="J2" s="1">
        <f>IF(EXACT(VLOOKUP(F2,tutukamarkofffile20140114!$A$2:$I$306,3,FALSE),B2), VLOOKUP(F2,tutukamarkofffile20140114!$A$2:$I$306,3,FALSE),"not exact match")</f>
        <v>41650.935925925929</v>
      </c>
      <c r="K2" t="str">
        <f>IF(EXACT(VLOOKUP(F2,tutukamarkofffile20140114!$A$2:$I$306,4,FALSE),C2), "match", VLOOKUP(F2,tutukamarkofffile20140114!$A$2:$I$306,4,FALSE))</f>
        <v>match</v>
      </c>
      <c r="L2" t="str">
        <f>IF(EXACT(VLOOKUP(F2,tutukamarkofffile20140114!$A$2:$I$306,5,FALSE),D2), "match", VLOOKUP(F2,tutukamarkofffile20140114!$A$2:$I$306,5,FALSE))</f>
        <v>match</v>
      </c>
      <c r="M2" t="str">
        <f>IF(EXACT(VLOOKUP(F2,tutukamarkofffile20140114!$A$2:$I$306,6,FALSE),E2), "match", VLOOKUP(F2,tutukamarkofffile20140114!$A$2:$I$306,6,FALSE))</f>
        <v>match</v>
      </c>
      <c r="N2" t="str">
        <f>IF(EXACT(VLOOKUP(F2,tutukamarkofffile20140114!$A$2:$I$306,8,FALSE),G2), "match", VLOOKUP(F2,tutukamarkofffile20140114!$A$2:$I$306,8,FALSE))</f>
        <v>match</v>
      </c>
      <c r="O2" t="str">
        <f>IF(EXACT(VLOOKUP(F2,tutukamarkofffile20140114!$A$2:$I$306,9,FALSE),H2), "match", VLOOKUP(F2,tutukamarkofffile20140114!$A$2:$I$306,9,FALSE))</f>
        <v>match</v>
      </c>
    </row>
    <row r="3" spans="1:15" x14ac:dyDescent="0.3">
      <c r="A3" t="s">
        <v>8</v>
      </c>
      <c r="B3" s="1">
        <v>41650.943877314814</v>
      </c>
      <c r="C3">
        <v>-10000</v>
      </c>
      <c r="D3" t="s">
        <v>12</v>
      </c>
      <c r="E3" t="s">
        <v>10</v>
      </c>
      <c r="F3" s="5">
        <v>584011815513406</v>
      </c>
      <c r="G3">
        <v>1</v>
      </c>
      <c r="H3" t="s">
        <v>13</v>
      </c>
      <c r="I3" s="5">
        <f>_xlfn.IFNA(VLOOKUP(F3,tutukamarkofffile20140114!$A$2:$I$306,1,FALSE),"NOT FOUND")</f>
        <v>584011815513406</v>
      </c>
      <c r="J3" s="1">
        <f>IF(EXACT(VLOOKUP(F3,tutukamarkofffile20140114!$A$2:$I$306,3,FALSE),B3), VLOOKUP(F3,tutukamarkofffile20140114!$A$2:$I$306,3,FALSE),"not exact match")</f>
        <v>41650.943877314814</v>
      </c>
      <c r="K3" t="str">
        <f>IF(EXACT(VLOOKUP(F3,tutukamarkofffile20140114!$A$2:$I$306,4,FALSE),C3), "match", VLOOKUP(F3,tutukamarkofffile20140114!$A$2:$I$306,4,FALSE))</f>
        <v>match</v>
      </c>
      <c r="L3" t="str">
        <f>IF(EXACT(VLOOKUP(F3,tutukamarkofffile20140114!$A$2:$I$306,5,FALSE),D3), "match", VLOOKUP(F3,tutukamarkofffile20140114!$A$2:$I$306,5,FALSE))</f>
        <v>match</v>
      </c>
      <c r="M3" t="str">
        <f>IF(EXACT(VLOOKUP(F3,tutukamarkofffile20140114!$A$2:$I$306,6,FALSE),E3), "match", VLOOKUP(F3,tutukamarkofffile20140114!$A$2:$I$306,6,FALSE))</f>
        <v>match</v>
      </c>
      <c r="N3" t="str">
        <f>IF(EXACT(VLOOKUP(F3,tutukamarkofffile20140114!$A$2:$I$306,8,FALSE),G3), "match", VLOOKUP(F3,tutukamarkofffile20140114!$A$2:$I$306,8,FALSE))</f>
        <v>match</v>
      </c>
      <c r="O3" t="str">
        <f>IF(EXACT(VLOOKUP(F3,tutukamarkofffile20140114!$A$2:$I$306,9,FALSE),H3), "match", VLOOKUP(F3,tutukamarkofffile20140114!$A$2:$I$306,9,FALSE))</f>
        <v>match</v>
      </c>
    </row>
    <row r="4" spans="1:15" x14ac:dyDescent="0.3">
      <c r="A4" t="s">
        <v>8</v>
      </c>
      <c r="B4" s="1">
        <v>41650.977905092594</v>
      </c>
      <c r="C4">
        <v>-5000</v>
      </c>
      <c r="D4" t="s">
        <v>14</v>
      </c>
      <c r="E4" t="s">
        <v>10</v>
      </c>
      <c r="F4" s="5">
        <v>464011844938429</v>
      </c>
      <c r="G4">
        <v>1</v>
      </c>
      <c r="H4" t="s">
        <v>15</v>
      </c>
      <c r="I4" s="5">
        <f>_xlfn.IFNA(VLOOKUP(F4,tutukamarkofffile20140114!$A$2:$I$306,1,FALSE),"NOT FOUND")</f>
        <v>464011844938429</v>
      </c>
      <c r="J4" s="1">
        <f>IF(EXACT(VLOOKUP(F4,tutukamarkofffile20140114!$A$2:$I$306,3,FALSE),B4), VLOOKUP(F4,tutukamarkofffile20140114!$A$2:$I$306,3,FALSE),"not exact match")</f>
        <v>41650.977905092594</v>
      </c>
      <c r="K4" t="str">
        <f>IF(EXACT(VLOOKUP(F4,tutukamarkofffile20140114!$A$2:$I$306,4,FALSE),C4), "match", VLOOKUP(F4,tutukamarkofffile20140114!$A$2:$I$306,4,FALSE))</f>
        <v>match</v>
      </c>
      <c r="L4" t="str">
        <f>IF(EXACT(VLOOKUP(F4,tutukamarkofffile20140114!$A$2:$I$306,5,FALSE),D4), "match", VLOOKUP(F4,tutukamarkofffile20140114!$A$2:$I$306,5,FALSE))</f>
        <v>match</v>
      </c>
      <c r="M4" t="str">
        <f>IF(EXACT(VLOOKUP(F4,tutukamarkofffile20140114!$A$2:$I$306,6,FALSE),E4), "match", VLOOKUP(F4,tutukamarkofffile20140114!$A$2:$I$306,6,FALSE))</f>
        <v>match</v>
      </c>
      <c r="N4" t="str">
        <f>IF(EXACT(VLOOKUP(F4,tutukamarkofffile20140114!$A$2:$I$306,8,FALSE),G4), "match", VLOOKUP(F4,tutukamarkofffile20140114!$A$2:$I$306,8,FALSE))</f>
        <v>match</v>
      </c>
      <c r="O4" t="str">
        <f>IF(EXACT(VLOOKUP(F4,tutukamarkofffile20140114!$A$2:$I$306,9,FALSE),H4), "match", VLOOKUP(F4,tutukamarkofffile20140114!$A$2:$I$306,9,FALSE))</f>
        <v>match</v>
      </c>
    </row>
    <row r="5" spans="1:15" x14ac:dyDescent="0.3">
      <c r="A5" t="s">
        <v>8</v>
      </c>
      <c r="B5" s="1">
        <v>41651.095960648148</v>
      </c>
      <c r="C5">
        <v>-10000</v>
      </c>
      <c r="D5" t="s">
        <v>16</v>
      </c>
      <c r="E5" t="s">
        <v>10</v>
      </c>
      <c r="F5" s="5">
        <v>464011802918801</v>
      </c>
      <c r="G5">
        <v>1</v>
      </c>
      <c r="H5" t="s">
        <v>17</v>
      </c>
      <c r="I5" s="5">
        <f>_xlfn.IFNA(VLOOKUP(F5,tutukamarkofffile20140114!$A$2:$I$306,1,FALSE),"NOT FOUND")</f>
        <v>464011802918801</v>
      </c>
      <c r="J5" s="1">
        <f>IF(EXACT(VLOOKUP(F5,tutukamarkofffile20140114!$A$2:$I$306,3,FALSE),B5), VLOOKUP(F5,tutukamarkofffile20140114!$A$2:$I$306,3,FALSE),"not exact match")</f>
        <v>41651.095960648148</v>
      </c>
      <c r="K5" t="str">
        <f>IF(EXACT(VLOOKUP(F5,tutukamarkofffile20140114!$A$2:$I$306,4,FALSE),C5), "match", VLOOKUP(F5,tutukamarkofffile20140114!$A$2:$I$306,4,FALSE))</f>
        <v>match</v>
      </c>
      <c r="L5" t="str">
        <f>IF(EXACT(VLOOKUP(F5,tutukamarkofffile20140114!$A$2:$I$306,5,FALSE),D5), "match", VLOOKUP(F5,tutukamarkofffile20140114!$A$2:$I$306,5,FALSE))</f>
        <v>match</v>
      </c>
      <c r="M5" t="str">
        <f>IF(EXACT(VLOOKUP(F5,tutukamarkofffile20140114!$A$2:$I$306,6,FALSE),E5), "match", VLOOKUP(F5,tutukamarkofffile20140114!$A$2:$I$306,6,FALSE))</f>
        <v>match</v>
      </c>
      <c r="N5" t="str">
        <f>IF(EXACT(VLOOKUP(F5,tutukamarkofffile20140114!$A$2:$I$306,8,FALSE),G5), "match", VLOOKUP(F5,tutukamarkofffile20140114!$A$2:$I$306,8,FALSE))</f>
        <v>match</v>
      </c>
      <c r="O5" t="str">
        <f>IF(EXACT(VLOOKUP(F5,tutukamarkofffile20140114!$A$2:$I$306,9,FALSE),H5), "match", VLOOKUP(F5,tutukamarkofffile20140114!$A$2:$I$306,9,FALSE))</f>
        <v>match</v>
      </c>
    </row>
    <row r="6" spans="1:15" x14ac:dyDescent="0.3">
      <c r="A6" t="s">
        <v>8</v>
      </c>
      <c r="B6" s="1">
        <v>41651.132465277777</v>
      </c>
      <c r="C6">
        <v>-10000</v>
      </c>
      <c r="D6" t="s">
        <v>18</v>
      </c>
      <c r="E6" t="s">
        <v>10</v>
      </c>
      <c r="F6" s="5">
        <v>384011834441723</v>
      </c>
      <c r="G6">
        <v>1</v>
      </c>
      <c r="H6" t="s">
        <v>19</v>
      </c>
      <c r="I6" s="5">
        <f>_xlfn.IFNA(VLOOKUP(F6,tutukamarkofffile20140114!$A$2:$I$306,1,FALSE),"NOT FOUND")</f>
        <v>384011834441723</v>
      </c>
      <c r="J6" s="1">
        <f>IF(EXACT(VLOOKUP(F6,tutukamarkofffile20140114!$A$2:$I$306,3,FALSE),B6), VLOOKUP(F6,tutukamarkofffile20140114!$A$2:$I$306,3,FALSE),"not exact match")</f>
        <v>41651.132465277777</v>
      </c>
      <c r="K6" t="str">
        <f>IF(EXACT(VLOOKUP(F6,tutukamarkofffile20140114!$A$2:$I$306,4,FALSE),C6), "match", VLOOKUP(F6,tutukamarkofffile20140114!$A$2:$I$306,4,FALSE))</f>
        <v>match</v>
      </c>
      <c r="L6" t="str">
        <f>IF(EXACT(VLOOKUP(F6,tutukamarkofffile20140114!$A$2:$I$306,5,FALSE),D6), "match", VLOOKUP(F6,tutukamarkofffile20140114!$A$2:$I$306,5,FALSE))</f>
        <v>match</v>
      </c>
      <c r="M6" t="str">
        <f>IF(EXACT(VLOOKUP(F6,tutukamarkofffile20140114!$A$2:$I$306,6,FALSE),E6), "match", VLOOKUP(F6,tutukamarkofffile20140114!$A$2:$I$306,6,FALSE))</f>
        <v>match</v>
      </c>
      <c r="N6" t="str">
        <f>IF(EXACT(VLOOKUP(F6,tutukamarkofffile20140114!$A$2:$I$306,8,FALSE),G6), "match", VLOOKUP(F6,tutukamarkofffile20140114!$A$2:$I$306,8,FALSE))</f>
        <v>match</v>
      </c>
      <c r="O6" t="str">
        <f>IF(EXACT(VLOOKUP(F6,tutukamarkofffile20140114!$A$2:$I$306,9,FALSE),H6), "match", VLOOKUP(F6,tutukamarkofffile20140114!$A$2:$I$306,9,FALSE))</f>
        <v>match</v>
      </c>
    </row>
    <row r="7" spans="1:15" x14ac:dyDescent="0.3">
      <c r="A7" t="s">
        <v>8</v>
      </c>
      <c r="B7" s="1">
        <v>41651.141458333332</v>
      </c>
      <c r="C7">
        <v>-25000</v>
      </c>
      <c r="D7" t="s">
        <v>14</v>
      </c>
      <c r="E7" t="s">
        <v>10</v>
      </c>
      <c r="F7" s="5">
        <v>384012122267350</v>
      </c>
      <c r="G7">
        <v>1</v>
      </c>
      <c r="H7" t="s">
        <v>20</v>
      </c>
      <c r="I7" s="5">
        <f>_xlfn.IFNA(VLOOKUP(F7,tutukamarkofffile20140114!$A$2:$I$306,1,FALSE),"NOT FOUND")</f>
        <v>384012122267350</v>
      </c>
      <c r="J7" s="1">
        <f>IF(EXACT(VLOOKUP(F7,tutukamarkofffile20140114!$A$2:$I$306,3,FALSE),B7), VLOOKUP(F7,tutukamarkofffile20140114!$A$2:$I$306,3,FALSE),"not exact match")</f>
        <v>41651.141458333332</v>
      </c>
      <c r="K7" t="str">
        <f>IF(EXACT(VLOOKUP(F7,tutukamarkofffile20140114!$A$2:$I$306,4,FALSE),C7), "match", VLOOKUP(F7,tutukamarkofffile20140114!$A$2:$I$306,4,FALSE))</f>
        <v>match</v>
      </c>
      <c r="L7" t="str">
        <f>IF(EXACT(VLOOKUP(F7,tutukamarkofffile20140114!$A$2:$I$306,5,FALSE),D7), "match", VLOOKUP(F7,tutukamarkofffile20140114!$A$2:$I$306,5,FALSE))</f>
        <v>match</v>
      </c>
      <c r="M7" t="str">
        <f>IF(EXACT(VLOOKUP(F7,tutukamarkofffile20140114!$A$2:$I$306,6,FALSE),E7), "match", VLOOKUP(F7,tutukamarkofffile20140114!$A$2:$I$306,6,FALSE))</f>
        <v>match</v>
      </c>
      <c r="N7" t="str">
        <f>IF(EXACT(VLOOKUP(F7,tutukamarkofffile20140114!$A$2:$I$306,8,FALSE),G7), "match", VLOOKUP(F7,tutukamarkofffile20140114!$A$2:$I$306,8,FALSE))</f>
        <v>match</v>
      </c>
      <c r="O7" t="str">
        <f>IF(EXACT(VLOOKUP(F7,tutukamarkofffile20140114!$A$2:$I$306,9,FALSE),H7), "match", VLOOKUP(F7,tutukamarkofffile20140114!$A$2:$I$306,9,FALSE))</f>
        <v>match</v>
      </c>
    </row>
    <row r="8" spans="1:15" x14ac:dyDescent="0.3">
      <c r="A8" t="s">
        <v>8</v>
      </c>
      <c r="B8" s="1">
        <v>41651.196921296294</v>
      </c>
      <c r="C8">
        <v>-15000</v>
      </c>
      <c r="D8" t="s">
        <v>21</v>
      </c>
      <c r="E8" t="s">
        <v>10</v>
      </c>
      <c r="F8" s="5">
        <v>384012170157788</v>
      </c>
      <c r="G8">
        <v>1</v>
      </c>
      <c r="H8" t="s">
        <v>22</v>
      </c>
      <c r="I8" s="5">
        <f>_xlfn.IFNA(VLOOKUP(F8,tutukamarkofffile20140114!$A$2:$I$306,1,FALSE),"NOT FOUND")</f>
        <v>384012170157788</v>
      </c>
      <c r="J8" s="1">
        <f>IF(EXACT(VLOOKUP(F8,tutukamarkofffile20140114!$A$2:$I$306,3,FALSE),B8), VLOOKUP(F8,tutukamarkofffile20140114!$A$2:$I$306,3,FALSE),"not exact match")</f>
        <v>41651.196921296294</v>
      </c>
      <c r="K8" t="str">
        <f>IF(EXACT(VLOOKUP(F8,tutukamarkofffile20140114!$A$2:$I$306,4,FALSE),C8), "match", VLOOKUP(F8,tutukamarkofffile20140114!$A$2:$I$306,4,FALSE))</f>
        <v>match</v>
      </c>
      <c r="L8" t="str">
        <f>IF(EXACT(VLOOKUP(F8,tutukamarkofffile20140114!$A$2:$I$306,5,FALSE),D8), "match", VLOOKUP(F8,tutukamarkofffile20140114!$A$2:$I$306,5,FALSE))</f>
        <v>match</v>
      </c>
      <c r="M8" t="str">
        <f>IF(EXACT(VLOOKUP(F8,tutukamarkofffile20140114!$A$2:$I$306,6,FALSE),E8), "match", VLOOKUP(F8,tutukamarkofffile20140114!$A$2:$I$306,6,FALSE))</f>
        <v>match</v>
      </c>
      <c r="N8" t="str">
        <f>IF(EXACT(VLOOKUP(F8,tutukamarkofffile20140114!$A$2:$I$306,8,FALSE),G8), "match", VLOOKUP(F8,tutukamarkofffile20140114!$A$2:$I$306,8,FALSE))</f>
        <v>match</v>
      </c>
      <c r="O8" t="str">
        <f>IF(EXACT(VLOOKUP(F8,tutukamarkofffile20140114!$A$2:$I$306,9,FALSE),H8), "match", VLOOKUP(F8,tutukamarkofffile20140114!$A$2:$I$306,9,FALSE))</f>
        <v>match</v>
      </c>
    </row>
    <row r="9" spans="1:15" x14ac:dyDescent="0.3">
      <c r="A9" t="s">
        <v>8</v>
      </c>
      <c r="B9" s="1">
        <v>41651.202349537038</v>
      </c>
      <c r="C9">
        <v>-28000</v>
      </c>
      <c r="D9" t="s">
        <v>23</v>
      </c>
      <c r="E9" t="s">
        <v>10</v>
      </c>
      <c r="F9" s="5">
        <v>304012174832907</v>
      </c>
      <c r="G9">
        <v>1</v>
      </c>
      <c r="H9" t="s">
        <v>24</v>
      </c>
      <c r="I9" s="5">
        <f>_xlfn.IFNA(VLOOKUP(F9,tutukamarkofffile20140114!$A$2:$I$306,1,FALSE),"NOT FOUND")</f>
        <v>304012174832907</v>
      </c>
      <c r="J9" s="1">
        <f>IF(EXACT(VLOOKUP(F9,tutukamarkofffile20140114!$A$2:$I$306,3,FALSE),B9), VLOOKUP(F9,tutukamarkofffile20140114!$A$2:$I$306,3,FALSE),"not exact match")</f>
        <v>41651.202349537038</v>
      </c>
      <c r="K9" t="str">
        <f>IF(EXACT(VLOOKUP(F9,tutukamarkofffile20140114!$A$2:$I$306,4,FALSE),C9), "match", VLOOKUP(F9,tutukamarkofffile20140114!$A$2:$I$306,4,FALSE))</f>
        <v>match</v>
      </c>
      <c r="L9" t="str">
        <f>IF(EXACT(VLOOKUP(F9,tutukamarkofffile20140114!$A$2:$I$306,5,FALSE),D9), "match", VLOOKUP(F9,tutukamarkofffile20140114!$A$2:$I$306,5,FALSE))</f>
        <v>match</v>
      </c>
      <c r="M9" t="str">
        <f>IF(EXACT(VLOOKUP(F9,tutukamarkofffile20140114!$A$2:$I$306,6,FALSE),E9), "match", VLOOKUP(F9,tutukamarkofffile20140114!$A$2:$I$306,6,FALSE))</f>
        <v>match</v>
      </c>
      <c r="N9" t="str">
        <f>IF(EXACT(VLOOKUP(F9,tutukamarkofffile20140114!$A$2:$I$306,8,FALSE),G9), "match", VLOOKUP(F9,tutukamarkofffile20140114!$A$2:$I$306,8,FALSE))</f>
        <v>match</v>
      </c>
      <c r="O9" t="str">
        <f>IF(EXACT(VLOOKUP(F9,tutukamarkofffile20140114!$A$2:$I$306,9,FALSE),H9), "match", VLOOKUP(F9,tutukamarkofffile20140114!$A$2:$I$306,9,FALSE))</f>
        <v>match</v>
      </c>
    </row>
    <row r="10" spans="1:15" x14ac:dyDescent="0.3">
      <c r="A10" t="s">
        <v>8</v>
      </c>
      <c r="B10" s="1">
        <v>41651.221076388887</v>
      </c>
      <c r="C10">
        <v>-10000</v>
      </c>
      <c r="D10" t="s">
        <v>25</v>
      </c>
      <c r="E10" t="s">
        <v>10</v>
      </c>
      <c r="F10" s="5">
        <v>304012047015887</v>
      </c>
      <c r="G10">
        <v>1</v>
      </c>
      <c r="H10" t="s">
        <v>17</v>
      </c>
      <c r="I10" s="5">
        <f>_xlfn.IFNA(VLOOKUP(F10,tutukamarkofffile20140114!$A$2:$I$306,1,FALSE),"NOT FOUND")</f>
        <v>304012047015887</v>
      </c>
      <c r="J10" s="1">
        <f>IF(EXACT(VLOOKUP(F10,tutukamarkofffile20140114!$A$2:$I$306,3,FALSE),B10), VLOOKUP(F10,tutukamarkofffile20140114!$A$2:$I$306,3,FALSE),"not exact match")</f>
        <v>41651.221076388887</v>
      </c>
      <c r="K10" t="str">
        <f>IF(EXACT(VLOOKUP(F10,tutukamarkofffile20140114!$A$2:$I$306,4,FALSE),C10), "match", VLOOKUP(F10,tutukamarkofffile20140114!$A$2:$I$306,4,FALSE))</f>
        <v>match</v>
      </c>
      <c r="L10" t="str">
        <f>IF(EXACT(VLOOKUP(F10,tutukamarkofffile20140114!$A$2:$I$306,5,FALSE),D10), "match", VLOOKUP(F10,tutukamarkofffile20140114!$A$2:$I$306,5,FALSE))</f>
        <v>match</v>
      </c>
      <c r="M10" t="str">
        <f>IF(EXACT(VLOOKUP(F10,tutukamarkofffile20140114!$A$2:$I$306,6,FALSE),E10), "match", VLOOKUP(F10,tutukamarkofffile20140114!$A$2:$I$306,6,FALSE))</f>
        <v>match</v>
      </c>
      <c r="N10" t="str">
        <f>IF(EXACT(VLOOKUP(F10,tutukamarkofffile20140114!$A$2:$I$306,8,FALSE),G10), "match", VLOOKUP(F10,tutukamarkofffile20140114!$A$2:$I$306,8,FALSE))</f>
        <v>match</v>
      </c>
      <c r="O10" t="str">
        <f>IF(EXACT(VLOOKUP(F10,tutukamarkofffile20140114!$A$2:$I$306,9,FALSE),H10), "match", VLOOKUP(F10,tutukamarkofffile20140114!$A$2:$I$306,9,FALSE))</f>
        <v>match</v>
      </c>
    </row>
    <row r="11" spans="1:15" x14ac:dyDescent="0.3">
      <c r="A11" t="s">
        <v>8</v>
      </c>
      <c r="B11" s="1">
        <v>41651.231504629628</v>
      </c>
      <c r="C11">
        <v>-32400</v>
      </c>
      <c r="D11" t="s">
        <v>26</v>
      </c>
      <c r="E11" t="s">
        <v>10</v>
      </c>
      <c r="F11" s="5">
        <v>384012056029314</v>
      </c>
      <c r="G11">
        <v>1</v>
      </c>
      <c r="H11" t="s">
        <v>27</v>
      </c>
      <c r="I11" s="5">
        <f>_xlfn.IFNA(VLOOKUP(F11,tutukamarkofffile20140114!$A$2:$I$306,1,FALSE),"NOT FOUND")</f>
        <v>384012056029314</v>
      </c>
      <c r="J11" s="1">
        <f>IF(EXACT(VLOOKUP(F11,tutukamarkofffile20140114!$A$2:$I$306,3,FALSE),B11), VLOOKUP(F11,tutukamarkofffile20140114!$A$2:$I$306,3,FALSE),"not exact match")</f>
        <v>41651.231504629628</v>
      </c>
      <c r="K11">
        <f>IF(EXACT(VLOOKUP(F11,tutukamarkofffile20140114!$A$2:$I$306,4,FALSE),C11), "match", VLOOKUP(F11,tutukamarkofffile20140114!$A$2:$I$306,4,FALSE))</f>
        <v>-10000</v>
      </c>
      <c r="L11" t="str">
        <f>IF(EXACT(VLOOKUP(F11,tutukamarkofffile20140114!$A$2:$I$306,5,FALSE),D11), "match", VLOOKUP(F11,tutukamarkofffile20140114!$A$2:$I$306,5,FALSE))</f>
        <v>match</v>
      </c>
      <c r="M11" t="str">
        <f>IF(EXACT(VLOOKUP(F11,tutukamarkofffile20140114!$A$2:$I$306,6,FALSE),E11), "match", VLOOKUP(F11,tutukamarkofffile20140114!$A$2:$I$306,6,FALSE))</f>
        <v>match</v>
      </c>
      <c r="N11" t="str">
        <f>IF(EXACT(VLOOKUP(F11,tutukamarkofffile20140114!$A$2:$I$306,8,FALSE),G11), "match", VLOOKUP(F11,tutukamarkofffile20140114!$A$2:$I$306,8,FALSE))</f>
        <v>match</v>
      </c>
      <c r="O11" t="str">
        <f>IF(EXACT(VLOOKUP(F11,tutukamarkofffile20140114!$A$2:$I$306,9,FALSE),H11), "match", VLOOKUP(F11,tutukamarkofffile20140114!$A$2:$I$306,9,FALSE))</f>
        <v>match</v>
      </c>
    </row>
    <row r="12" spans="1:15" x14ac:dyDescent="0.3">
      <c r="A12" t="s">
        <v>8</v>
      </c>
      <c r="B12" s="1">
        <v>41651.232233796298</v>
      </c>
      <c r="C12">
        <v>-10000</v>
      </c>
      <c r="D12" t="s">
        <v>26</v>
      </c>
      <c r="E12" t="s">
        <v>10</v>
      </c>
      <c r="F12" s="5">
        <v>584012056667274</v>
      </c>
      <c r="G12">
        <v>1</v>
      </c>
      <c r="H12" t="s">
        <v>27</v>
      </c>
      <c r="I12" s="5">
        <f>_xlfn.IFNA(VLOOKUP(F12,tutukamarkofffile20140114!$A$2:$I$306,1,FALSE),"NOT FOUND")</f>
        <v>584012056667274</v>
      </c>
      <c r="J12" s="1">
        <f>IF(EXACT(VLOOKUP(F12,tutukamarkofffile20140114!$A$2:$I$306,3,FALSE),B12), VLOOKUP(F12,tutukamarkofffile20140114!$A$2:$I$306,3,FALSE),"not exact match")</f>
        <v>41651.232233796298</v>
      </c>
      <c r="K12" t="str">
        <f>IF(EXACT(VLOOKUP(F12,tutukamarkofffile20140114!$A$2:$I$306,4,FALSE),C12), "match", VLOOKUP(F12,tutukamarkofffile20140114!$A$2:$I$306,4,FALSE))</f>
        <v>match</v>
      </c>
      <c r="L12" t="str">
        <f>IF(EXACT(VLOOKUP(F12,tutukamarkofffile20140114!$A$2:$I$306,5,FALSE),D12), "match", VLOOKUP(F12,tutukamarkofffile20140114!$A$2:$I$306,5,FALSE))</f>
        <v>match</v>
      </c>
      <c r="M12" t="str">
        <f>IF(EXACT(VLOOKUP(F12,tutukamarkofffile20140114!$A$2:$I$306,6,FALSE),E12), "match", VLOOKUP(F12,tutukamarkofffile20140114!$A$2:$I$306,6,FALSE))</f>
        <v>match</v>
      </c>
      <c r="N12" t="str">
        <f>IF(EXACT(VLOOKUP(F12,tutukamarkofffile20140114!$A$2:$I$306,8,FALSE),G12), "match", VLOOKUP(F12,tutukamarkofffile20140114!$A$2:$I$306,8,FALSE))</f>
        <v>match</v>
      </c>
      <c r="O12" t="str">
        <f>IF(EXACT(VLOOKUP(F12,tutukamarkofffile20140114!$A$2:$I$306,9,FALSE),H12), "match", VLOOKUP(F12,tutukamarkofffile20140114!$A$2:$I$306,9,FALSE))</f>
        <v>match</v>
      </c>
    </row>
    <row r="13" spans="1:15" x14ac:dyDescent="0.3">
      <c r="A13" t="s">
        <v>8</v>
      </c>
      <c r="B13" s="1">
        <v>41651.268252314818</v>
      </c>
      <c r="C13">
        <v>-20000</v>
      </c>
      <c r="D13" t="s">
        <v>28</v>
      </c>
      <c r="E13" t="s">
        <v>10</v>
      </c>
      <c r="F13" s="5">
        <v>84012233581869</v>
      </c>
      <c r="G13">
        <v>0</v>
      </c>
      <c r="H13" t="s">
        <v>29</v>
      </c>
      <c r="I13" s="5">
        <f>_xlfn.IFNA(VLOOKUP(F13,tutukamarkofffile20140114!$A$2:$I$306,1,FALSE),"NOT FOUND")</f>
        <v>84012233581869</v>
      </c>
      <c r="J13" s="1">
        <f>IF(EXACT(VLOOKUP(F13,tutukamarkofffile20140114!$A$2:$I$306,3,FALSE),B13), VLOOKUP(F13,tutukamarkofffile20140114!$A$2:$I$306,3,FALSE),"not exact match")</f>
        <v>41651.268252314818</v>
      </c>
      <c r="K13" t="str">
        <f>IF(EXACT(VLOOKUP(F13,tutukamarkofffile20140114!$A$2:$I$306,4,FALSE),C13), "match", VLOOKUP(F13,tutukamarkofffile20140114!$A$2:$I$306,4,FALSE))</f>
        <v>match</v>
      </c>
      <c r="L13" t="str">
        <f>IF(EXACT(VLOOKUP(F13,tutukamarkofffile20140114!$A$2:$I$306,5,FALSE),D13), "match", VLOOKUP(F13,tutukamarkofffile20140114!$A$2:$I$306,5,FALSE))</f>
        <v>match</v>
      </c>
      <c r="M13" t="str">
        <f>IF(EXACT(VLOOKUP(F13,tutukamarkofffile20140114!$A$2:$I$306,6,FALSE),E13), "match", VLOOKUP(F13,tutukamarkofffile20140114!$A$2:$I$306,6,FALSE))</f>
        <v>match</v>
      </c>
      <c r="N13" t="str">
        <f>IF(EXACT(VLOOKUP(F13,tutukamarkofffile20140114!$A$2:$I$306,8,FALSE),G13), "match", VLOOKUP(F13,tutukamarkofffile20140114!$A$2:$I$306,8,FALSE))</f>
        <v>match</v>
      </c>
      <c r="O13" t="str">
        <f>IF(EXACT(VLOOKUP(F13,tutukamarkofffile20140114!$A$2:$I$306,9,FALSE),H13), "match", VLOOKUP(F13,tutukamarkofffile20140114!$A$2:$I$306,9,FALSE))</f>
        <v>match</v>
      </c>
    </row>
    <row r="14" spans="1:15" x14ac:dyDescent="0.3">
      <c r="A14" t="s">
        <v>8</v>
      </c>
      <c r="B14" s="1">
        <v>41651.272106481483</v>
      </c>
      <c r="C14">
        <v>-15000</v>
      </c>
      <c r="D14" t="s">
        <v>30</v>
      </c>
      <c r="E14" t="s">
        <v>10</v>
      </c>
      <c r="F14" s="5">
        <v>464012235101611</v>
      </c>
      <c r="G14">
        <v>1</v>
      </c>
      <c r="H14" t="s">
        <v>31</v>
      </c>
      <c r="I14" s="5">
        <f>_xlfn.IFNA(VLOOKUP(F14,tutukamarkofffile20140114!$A$2:$I$306,1,FALSE),"NOT FOUND")</f>
        <v>464012235101611</v>
      </c>
      <c r="J14" s="1">
        <f>IF(EXACT(VLOOKUP(F14,tutukamarkofffile20140114!$A$2:$I$306,3,FALSE),B14), VLOOKUP(F14,tutukamarkofffile20140114!$A$2:$I$306,3,FALSE),"not exact match")</f>
        <v>41651.272106481483</v>
      </c>
      <c r="K14" t="str">
        <f>IF(EXACT(VLOOKUP(F14,tutukamarkofffile20140114!$A$2:$I$306,4,FALSE),C14), "match", VLOOKUP(F14,tutukamarkofffile20140114!$A$2:$I$306,4,FALSE))</f>
        <v>match</v>
      </c>
      <c r="L14" t="str">
        <f>IF(EXACT(VLOOKUP(F14,tutukamarkofffile20140114!$A$2:$I$306,5,FALSE),D14), "match", VLOOKUP(F14,tutukamarkofffile20140114!$A$2:$I$306,5,FALSE))</f>
        <v>match</v>
      </c>
      <c r="M14" t="str">
        <f>IF(EXACT(VLOOKUP(F14,tutukamarkofffile20140114!$A$2:$I$306,6,FALSE),E14), "match", VLOOKUP(F14,tutukamarkofffile20140114!$A$2:$I$306,6,FALSE))</f>
        <v>match</v>
      </c>
      <c r="N14" t="str">
        <f>IF(EXACT(VLOOKUP(F14,tutukamarkofffile20140114!$A$2:$I$306,8,FALSE),G14), "match", VLOOKUP(F14,tutukamarkofffile20140114!$A$2:$I$306,8,FALSE))</f>
        <v>match</v>
      </c>
      <c r="O14" t="str">
        <f>IF(EXACT(VLOOKUP(F14,tutukamarkofffile20140114!$A$2:$I$306,9,FALSE),H14), "match", VLOOKUP(F14,tutukamarkofffile20140114!$A$2:$I$306,9,FALSE))</f>
        <v>match</v>
      </c>
    </row>
    <row r="15" spans="1:15" x14ac:dyDescent="0.3">
      <c r="A15" t="s">
        <v>8</v>
      </c>
      <c r="B15" s="1">
        <v>41651.285254629627</v>
      </c>
      <c r="C15">
        <v>-40000</v>
      </c>
      <c r="D15" t="s">
        <v>32</v>
      </c>
      <c r="E15" t="s">
        <v>10</v>
      </c>
      <c r="F15" s="5">
        <v>464012246461911</v>
      </c>
      <c r="G15">
        <v>1</v>
      </c>
      <c r="H15" t="s">
        <v>33</v>
      </c>
      <c r="I15" s="5">
        <f>_xlfn.IFNA(VLOOKUP(F15,tutukamarkofffile20140114!$A$2:$I$306,1,FALSE),"NOT FOUND")</f>
        <v>464012246461911</v>
      </c>
      <c r="J15" s="1">
        <f>IF(EXACT(VLOOKUP(F15,tutukamarkofffile20140114!$A$2:$I$306,3,FALSE),B15), VLOOKUP(F15,tutukamarkofffile20140114!$A$2:$I$306,3,FALSE),"not exact match")</f>
        <v>41651.285254629627</v>
      </c>
      <c r="K15" t="str">
        <f>IF(EXACT(VLOOKUP(F15,tutukamarkofffile20140114!$A$2:$I$306,4,FALSE),C15), "match", VLOOKUP(F15,tutukamarkofffile20140114!$A$2:$I$306,4,FALSE))</f>
        <v>match</v>
      </c>
      <c r="L15" t="str">
        <f>IF(EXACT(VLOOKUP(F15,tutukamarkofffile20140114!$A$2:$I$306,5,FALSE),D15), "match", VLOOKUP(F15,tutukamarkofffile20140114!$A$2:$I$306,5,FALSE))</f>
        <v>match</v>
      </c>
      <c r="M15" t="str">
        <f>IF(EXACT(VLOOKUP(F15,tutukamarkofffile20140114!$A$2:$I$306,6,FALSE),E15), "match", VLOOKUP(F15,tutukamarkofffile20140114!$A$2:$I$306,6,FALSE))</f>
        <v>match</v>
      </c>
      <c r="N15" t="str">
        <f>IF(EXACT(VLOOKUP(F15,tutukamarkofffile20140114!$A$2:$I$306,8,FALSE),G15), "match", VLOOKUP(F15,tutukamarkofffile20140114!$A$2:$I$306,8,FALSE))</f>
        <v>match</v>
      </c>
      <c r="O15" t="str">
        <f>IF(EXACT(VLOOKUP(F15,tutukamarkofffile20140114!$A$2:$I$306,9,FALSE),H15), "match", VLOOKUP(F15,tutukamarkofffile20140114!$A$2:$I$306,9,FALSE))</f>
        <v>match</v>
      </c>
    </row>
    <row r="16" spans="1:15" x14ac:dyDescent="0.3">
      <c r="A16" t="s">
        <v>8</v>
      </c>
      <c r="B16" s="1">
        <v>41651.297210648147</v>
      </c>
      <c r="C16">
        <v>-35000</v>
      </c>
      <c r="D16" t="s">
        <v>34</v>
      </c>
      <c r="E16" t="s">
        <v>10</v>
      </c>
      <c r="F16" s="5">
        <v>464012256795076</v>
      </c>
      <c r="G16">
        <v>1</v>
      </c>
      <c r="H16" t="s">
        <v>35</v>
      </c>
      <c r="I16" s="5">
        <f>_xlfn.IFNA(VLOOKUP(F16,tutukamarkofffile20140114!$A$2:$I$306,1,FALSE),"NOT FOUND")</f>
        <v>464012256795076</v>
      </c>
      <c r="J16" s="1">
        <f>IF(EXACT(VLOOKUP(F16,tutukamarkofffile20140114!$A$2:$I$306,3,FALSE),B16), VLOOKUP(F16,tutukamarkofffile20140114!$A$2:$I$306,3,FALSE),"not exact match")</f>
        <v>41651.297210648147</v>
      </c>
      <c r="K16" t="str">
        <f>IF(EXACT(VLOOKUP(F16,tutukamarkofffile20140114!$A$2:$I$306,4,FALSE),C16), "match", VLOOKUP(F16,tutukamarkofffile20140114!$A$2:$I$306,4,FALSE))</f>
        <v>match</v>
      </c>
      <c r="L16" t="str">
        <f>IF(EXACT(VLOOKUP(F16,tutukamarkofffile20140114!$A$2:$I$306,5,FALSE),D16), "match", VLOOKUP(F16,tutukamarkofffile20140114!$A$2:$I$306,5,FALSE))</f>
        <v>match</v>
      </c>
      <c r="M16" t="str">
        <f>IF(EXACT(VLOOKUP(F16,tutukamarkofffile20140114!$A$2:$I$306,6,FALSE),E16), "match", VLOOKUP(F16,tutukamarkofffile20140114!$A$2:$I$306,6,FALSE))</f>
        <v>match</v>
      </c>
      <c r="N16" t="str">
        <f>IF(EXACT(VLOOKUP(F16,tutukamarkofffile20140114!$A$2:$I$306,8,FALSE),G16), "match", VLOOKUP(F16,tutukamarkofffile20140114!$A$2:$I$306,8,FALSE))</f>
        <v>match</v>
      </c>
      <c r="O16" t="str">
        <f>IF(EXACT(VLOOKUP(F16,tutukamarkofffile20140114!$A$2:$I$306,9,FALSE),H16), "match", VLOOKUP(F16,tutukamarkofffile20140114!$A$2:$I$306,9,FALSE))</f>
        <v>match</v>
      </c>
    </row>
    <row r="17" spans="1:15" x14ac:dyDescent="0.3">
      <c r="A17" t="s">
        <v>8</v>
      </c>
      <c r="B17" s="1">
        <v>41651.318530092591</v>
      </c>
      <c r="C17">
        <v>-5000</v>
      </c>
      <c r="D17" t="s">
        <v>36</v>
      </c>
      <c r="E17" t="s">
        <v>10</v>
      </c>
      <c r="F17" s="5">
        <v>584012275213436</v>
      </c>
      <c r="G17">
        <v>1</v>
      </c>
      <c r="H17" t="s">
        <v>37</v>
      </c>
      <c r="I17" s="5">
        <f>_xlfn.IFNA(VLOOKUP(F17,tutukamarkofffile20140114!$A$2:$I$306,1,FALSE),"NOT FOUND")</f>
        <v>584012275213436</v>
      </c>
      <c r="J17" s="1">
        <f>IF(EXACT(VLOOKUP(F17,tutukamarkofffile20140114!$A$2:$I$306,3,FALSE),B17), VLOOKUP(F17,tutukamarkofffile20140114!$A$2:$I$306,3,FALSE),"not exact match")</f>
        <v>41651.318530092591</v>
      </c>
      <c r="K17" t="str">
        <f>IF(EXACT(VLOOKUP(F17,tutukamarkofffile20140114!$A$2:$I$306,4,FALSE),C17), "match", VLOOKUP(F17,tutukamarkofffile20140114!$A$2:$I$306,4,FALSE))</f>
        <v>match</v>
      </c>
      <c r="L17" t="str">
        <f>IF(EXACT(VLOOKUP(F17,tutukamarkofffile20140114!$A$2:$I$306,5,FALSE),D17), "match", VLOOKUP(F17,tutukamarkofffile20140114!$A$2:$I$306,5,FALSE))</f>
        <v>match</v>
      </c>
      <c r="M17" t="str">
        <f>IF(EXACT(VLOOKUP(F17,tutukamarkofffile20140114!$A$2:$I$306,6,FALSE),E17), "match", VLOOKUP(F17,tutukamarkofffile20140114!$A$2:$I$306,6,FALSE))</f>
        <v>match</v>
      </c>
      <c r="N17" t="str">
        <f>IF(EXACT(VLOOKUP(F17,tutukamarkofffile20140114!$A$2:$I$306,8,FALSE),G17), "match", VLOOKUP(F17,tutukamarkofffile20140114!$A$2:$I$306,8,FALSE))</f>
        <v>match</v>
      </c>
      <c r="O17" t="str">
        <f>IF(EXACT(VLOOKUP(F17,tutukamarkofffile20140114!$A$2:$I$306,9,FALSE),H17), "match", VLOOKUP(F17,tutukamarkofffile20140114!$A$2:$I$306,9,FALSE))</f>
        <v>match</v>
      </c>
    </row>
    <row r="18" spans="1:15" x14ac:dyDescent="0.3">
      <c r="A18" t="s">
        <v>8</v>
      </c>
      <c r="B18" s="1">
        <v>41651.321909722225</v>
      </c>
      <c r="C18">
        <v>-12000</v>
      </c>
      <c r="D18" t="s">
        <v>38</v>
      </c>
      <c r="E18" t="s">
        <v>10</v>
      </c>
      <c r="F18" s="5">
        <v>84012279930937</v>
      </c>
      <c r="G18">
        <v>0</v>
      </c>
      <c r="H18" t="s">
        <v>39</v>
      </c>
      <c r="I18" s="5">
        <f>_xlfn.IFNA(VLOOKUP(F18,tutukamarkofffile20140114!$A$2:$I$306,1,FALSE),"NOT FOUND")</f>
        <v>84012279930937</v>
      </c>
      <c r="J18" s="1">
        <f>IF(EXACT(VLOOKUP(F18,tutukamarkofffile20140114!$A$2:$I$306,3,FALSE),B18), VLOOKUP(F18,tutukamarkofffile20140114!$A$2:$I$306,3,FALSE),"not exact match")</f>
        <v>41651.321909722225</v>
      </c>
      <c r="K18" t="str">
        <f>IF(EXACT(VLOOKUP(F18,tutukamarkofffile20140114!$A$2:$I$306,4,FALSE),C18), "match", VLOOKUP(F18,tutukamarkofffile20140114!$A$2:$I$306,4,FALSE))</f>
        <v>match</v>
      </c>
      <c r="L18" t="str">
        <f>IF(EXACT(VLOOKUP(F18,tutukamarkofffile20140114!$A$2:$I$306,5,FALSE),D18), "match", VLOOKUP(F18,tutukamarkofffile20140114!$A$2:$I$306,5,FALSE))</f>
        <v>match</v>
      </c>
      <c r="M18" t="str">
        <f>IF(EXACT(VLOOKUP(F18,tutukamarkofffile20140114!$A$2:$I$306,6,FALSE),E18), "match", VLOOKUP(F18,tutukamarkofffile20140114!$A$2:$I$306,6,FALSE))</f>
        <v>match</v>
      </c>
      <c r="N18" t="str">
        <f>IF(EXACT(VLOOKUP(F18,tutukamarkofffile20140114!$A$2:$I$306,8,FALSE),G18), "match", VLOOKUP(F18,tutukamarkofffile20140114!$A$2:$I$306,8,FALSE))</f>
        <v>match</v>
      </c>
      <c r="O18" t="str">
        <f>IF(EXACT(VLOOKUP(F18,tutukamarkofffile20140114!$A$2:$I$306,9,FALSE),H18), "match", VLOOKUP(F18,tutukamarkofffile20140114!$A$2:$I$306,9,FALSE))</f>
        <v>match</v>
      </c>
    </row>
    <row r="19" spans="1:15" x14ac:dyDescent="0.3">
      <c r="A19" t="s">
        <v>8</v>
      </c>
      <c r="B19" s="1">
        <v>41651.326643518521</v>
      </c>
      <c r="C19">
        <v>-20000</v>
      </c>
      <c r="D19" t="s">
        <v>40</v>
      </c>
      <c r="E19" t="s">
        <v>10</v>
      </c>
      <c r="F19" s="5">
        <v>304012282224503</v>
      </c>
      <c r="G19">
        <v>1</v>
      </c>
      <c r="H19" t="s">
        <v>41</v>
      </c>
      <c r="I19" s="5">
        <f>_xlfn.IFNA(VLOOKUP(F19,tutukamarkofffile20140114!$A$2:$I$306,1,FALSE),"NOT FOUND")</f>
        <v>304012282224503</v>
      </c>
      <c r="J19" s="1">
        <f>IF(EXACT(VLOOKUP(F19,tutukamarkofffile20140114!$A$2:$I$306,3,FALSE),B19), VLOOKUP(F19,tutukamarkofffile20140114!$A$2:$I$306,3,FALSE),"not exact match")</f>
        <v>41651.326643518521</v>
      </c>
      <c r="K19" t="str">
        <f>IF(EXACT(VLOOKUP(F19,tutukamarkofffile20140114!$A$2:$I$306,4,FALSE),C19), "match", VLOOKUP(F19,tutukamarkofffile20140114!$A$2:$I$306,4,FALSE))</f>
        <v>match</v>
      </c>
      <c r="L19" t="str">
        <f>IF(EXACT(VLOOKUP(F19,tutukamarkofffile20140114!$A$2:$I$306,5,FALSE),D19), "match", VLOOKUP(F19,tutukamarkofffile20140114!$A$2:$I$306,5,FALSE))</f>
        <v>match</v>
      </c>
      <c r="M19" t="str">
        <f>IF(EXACT(VLOOKUP(F19,tutukamarkofffile20140114!$A$2:$I$306,6,FALSE),E19), "match", VLOOKUP(F19,tutukamarkofffile20140114!$A$2:$I$306,6,FALSE))</f>
        <v>match</v>
      </c>
      <c r="N19" t="str">
        <f>IF(EXACT(VLOOKUP(F19,tutukamarkofffile20140114!$A$2:$I$306,8,FALSE),G19), "match", VLOOKUP(F19,tutukamarkofffile20140114!$A$2:$I$306,8,FALSE))</f>
        <v>match</v>
      </c>
      <c r="O19" t="str">
        <f>IF(EXACT(VLOOKUP(F19,tutukamarkofffile20140114!$A$2:$I$306,9,FALSE),H19), "match", VLOOKUP(F19,tutukamarkofffile20140114!$A$2:$I$306,9,FALSE))</f>
        <v>match</v>
      </c>
    </row>
    <row r="20" spans="1:15" x14ac:dyDescent="0.3">
      <c r="A20" t="s">
        <v>8</v>
      </c>
      <c r="B20" s="1">
        <v>41651.342615740738</v>
      </c>
      <c r="C20">
        <v>-50000</v>
      </c>
      <c r="D20" t="s">
        <v>42</v>
      </c>
      <c r="E20" t="s">
        <v>10</v>
      </c>
      <c r="F20" s="5">
        <v>584012296020384</v>
      </c>
      <c r="G20">
        <v>1</v>
      </c>
      <c r="H20" t="s">
        <v>43</v>
      </c>
      <c r="I20" s="5">
        <f>_xlfn.IFNA(VLOOKUP(F20,tutukamarkofffile20140114!$A$2:$I$306,1,FALSE),"NOT FOUND")</f>
        <v>584012296020384</v>
      </c>
      <c r="J20" s="1">
        <f>IF(EXACT(VLOOKUP(F20,tutukamarkofffile20140114!$A$2:$I$306,3,FALSE),B20), VLOOKUP(F20,tutukamarkofffile20140114!$A$2:$I$306,3,FALSE),"not exact match")</f>
        <v>41651.342615740738</v>
      </c>
      <c r="K20" t="str">
        <f>IF(EXACT(VLOOKUP(F20,tutukamarkofffile20140114!$A$2:$I$306,4,FALSE),C20), "match", VLOOKUP(F20,tutukamarkofffile20140114!$A$2:$I$306,4,FALSE))</f>
        <v>match</v>
      </c>
      <c r="L20" t="str">
        <f>IF(EXACT(VLOOKUP(F20,tutukamarkofffile20140114!$A$2:$I$306,5,FALSE),D20), "match", VLOOKUP(F20,tutukamarkofffile20140114!$A$2:$I$306,5,FALSE))</f>
        <v>*NORTHGATE MALL           GABORONE      BW</v>
      </c>
      <c r="M20" t="str">
        <f>IF(EXACT(VLOOKUP(F20,tutukamarkofffile20140114!$A$2:$I$306,6,FALSE),E20), "match", VLOOKUP(F20,tutukamarkofffile20140114!$A$2:$I$306,6,FALSE))</f>
        <v>match</v>
      </c>
      <c r="N20" t="str">
        <f>IF(EXACT(VLOOKUP(F20,tutukamarkofffile20140114!$A$2:$I$306,8,FALSE),G20), "match", VLOOKUP(F20,tutukamarkofffile20140114!$A$2:$I$306,8,FALSE))</f>
        <v>match</v>
      </c>
      <c r="O20" t="str">
        <f>IF(EXACT(VLOOKUP(F20,tutukamarkofffile20140114!$A$2:$I$306,9,FALSE),H20), "match", VLOOKUP(F20,tutukamarkofffile20140114!$A$2:$I$306,9,FALSE))</f>
        <v>match</v>
      </c>
    </row>
    <row r="21" spans="1:15" x14ac:dyDescent="0.3">
      <c r="A21" t="s">
        <v>8</v>
      </c>
      <c r="B21" s="1">
        <v>41651.34511574074</v>
      </c>
      <c r="C21">
        <v>-10000</v>
      </c>
      <c r="D21" t="s">
        <v>44</v>
      </c>
      <c r="E21" t="s">
        <v>10</v>
      </c>
      <c r="F21" s="5">
        <v>304012298191470</v>
      </c>
      <c r="G21">
        <v>1</v>
      </c>
      <c r="H21" t="s">
        <v>45</v>
      </c>
      <c r="I21" s="5">
        <f>_xlfn.IFNA(VLOOKUP(F21,tutukamarkofffile20140114!$A$2:$I$306,1,FALSE),"NOT FOUND")</f>
        <v>304012298191470</v>
      </c>
      <c r="J21" s="1">
        <f>IF(EXACT(VLOOKUP(F21,tutukamarkofffile20140114!$A$2:$I$306,3,FALSE),B21), VLOOKUP(F21,tutukamarkofffile20140114!$A$2:$I$306,3,FALSE),"not exact match")</f>
        <v>41651.34511574074</v>
      </c>
      <c r="K21" t="str">
        <f>IF(EXACT(VLOOKUP(F21,tutukamarkofffile20140114!$A$2:$I$306,4,FALSE),C21), "match", VLOOKUP(F21,tutukamarkofffile20140114!$A$2:$I$306,4,FALSE))</f>
        <v>match</v>
      </c>
      <c r="L21" t="str">
        <f>IF(EXACT(VLOOKUP(F21,tutukamarkofffile20140114!$A$2:$I$306,5,FALSE),D21), "match", VLOOKUP(F21,tutukamarkofffile20140114!$A$2:$I$306,5,FALSE))</f>
        <v>match</v>
      </c>
      <c r="M21" t="str">
        <f>IF(EXACT(VLOOKUP(F21,tutukamarkofffile20140114!$A$2:$I$306,6,FALSE),E21), "match", VLOOKUP(F21,tutukamarkofffile20140114!$A$2:$I$306,6,FALSE))</f>
        <v>match</v>
      </c>
      <c r="N21" t="str">
        <f>IF(EXACT(VLOOKUP(F21,tutukamarkofffile20140114!$A$2:$I$306,8,FALSE),G21), "match", VLOOKUP(F21,tutukamarkofffile20140114!$A$2:$I$306,8,FALSE))</f>
        <v>match</v>
      </c>
      <c r="O21" t="str">
        <f>IF(EXACT(VLOOKUP(F21,tutukamarkofffile20140114!$A$2:$I$306,9,FALSE),H21), "match", VLOOKUP(F21,tutukamarkofffile20140114!$A$2:$I$306,9,FALSE))</f>
        <v>match</v>
      </c>
    </row>
    <row r="22" spans="1:15" x14ac:dyDescent="0.3">
      <c r="A22" t="s">
        <v>8</v>
      </c>
      <c r="B22" s="1">
        <v>41651.349282407406</v>
      </c>
      <c r="C22">
        <v>-6220</v>
      </c>
      <c r="D22" t="s">
        <v>46</v>
      </c>
      <c r="E22" t="s">
        <v>10</v>
      </c>
      <c r="F22" s="5">
        <v>284349965585533</v>
      </c>
      <c r="G22">
        <v>0</v>
      </c>
      <c r="H22" t="s">
        <v>45</v>
      </c>
      <c r="I22" s="5" t="str">
        <f>_xlfn.IFNA(VLOOKUP(F22,tutukamarkofffile20140114!$A$2:$I$306,1,FALSE),"NOT FOUND")</f>
        <v>NOT FOUND</v>
      </c>
      <c r="J22" s="1" t="e">
        <f>IF(EXACT(VLOOKUP(F22,tutukamarkofffile20140114!$A$2:$I$306,3,FALSE),B22), VLOOKUP(F22,tutukamarkofffile20140114!$A$2:$I$306,3,FALSE),"not exact match")</f>
        <v>#N/A</v>
      </c>
      <c r="K22" t="e">
        <f>IF(EXACT(VLOOKUP(F22,tutukamarkofffile20140114!$A$2:$I$306,4,FALSE),C22), "match", VLOOKUP(F22,tutukamarkofffile20140114!$A$2:$I$306,4,FALSE))</f>
        <v>#N/A</v>
      </c>
      <c r="L22" t="e">
        <f>IF(EXACT(VLOOKUP(F22,tutukamarkofffile20140114!$A$2:$I$306,5,FALSE),D22), "match", VLOOKUP(F22,tutukamarkofffile20140114!$A$2:$I$306,5,FALSE))</f>
        <v>#N/A</v>
      </c>
      <c r="M22" t="e">
        <f>IF(EXACT(VLOOKUP(F22,tutukamarkofffile20140114!$A$2:$I$306,6,FALSE),E22), "match", VLOOKUP(F22,tutukamarkofffile20140114!$A$2:$I$306,6,FALSE))</f>
        <v>#N/A</v>
      </c>
      <c r="N22" t="e">
        <f>IF(EXACT(VLOOKUP(F22,tutukamarkofffile20140114!$A$2:$I$306,8,FALSE),G22), "match", VLOOKUP(F22,tutukamarkofffile20140114!$A$2:$I$306,8,FALSE))</f>
        <v>#N/A</v>
      </c>
      <c r="O22" t="e">
        <f>IF(EXACT(VLOOKUP(F22,tutukamarkofffile20140114!$A$2:$I$306,9,FALSE),H22), "match", VLOOKUP(F22,tutukamarkofffile20140114!$A$2:$I$306,9,FALSE))</f>
        <v>#N/A</v>
      </c>
    </row>
    <row r="23" spans="1:15" x14ac:dyDescent="0.3">
      <c r="A23" t="s">
        <v>8</v>
      </c>
      <c r="B23" s="1">
        <v>41651.350648148145</v>
      </c>
      <c r="C23">
        <v>-10250</v>
      </c>
      <c r="D23" t="s">
        <v>47</v>
      </c>
      <c r="E23" t="s">
        <v>10</v>
      </c>
      <c r="F23" s="5">
        <v>4012304765521</v>
      </c>
      <c r="G23">
        <v>0</v>
      </c>
      <c r="H23" t="s">
        <v>48</v>
      </c>
      <c r="I23" s="5">
        <f>_xlfn.IFNA(VLOOKUP(F23,tutukamarkofffile20140114!$A$2:$I$306,1,FALSE),"NOT FOUND")</f>
        <v>4012304765521</v>
      </c>
      <c r="J23" s="1">
        <f>IF(EXACT(VLOOKUP(F23,tutukamarkofffile20140114!$A$2:$I$306,3,FALSE),B23), VLOOKUP(F23,tutukamarkofffile20140114!$A$2:$I$306,3,FALSE),"not exact match")</f>
        <v>41651.350648148145</v>
      </c>
      <c r="K23" t="str">
        <f>IF(EXACT(VLOOKUP(F23,tutukamarkofffile20140114!$A$2:$I$306,4,FALSE),C23), "match", VLOOKUP(F23,tutukamarkofffile20140114!$A$2:$I$306,4,FALSE))</f>
        <v>match</v>
      </c>
      <c r="L23" t="str">
        <f>IF(EXACT(VLOOKUP(F23,tutukamarkofffile20140114!$A$2:$I$306,5,FALSE),D23), "match", VLOOKUP(F23,tutukamarkofffile20140114!$A$2:$I$306,5,FALSE))</f>
        <v>match</v>
      </c>
      <c r="M23" t="str">
        <f>IF(EXACT(VLOOKUP(F23,tutukamarkofffile20140114!$A$2:$I$306,6,FALSE),E23), "match", VLOOKUP(F23,tutukamarkofffile20140114!$A$2:$I$306,6,FALSE))</f>
        <v>match</v>
      </c>
      <c r="N23" t="str">
        <f>IF(EXACT(VLOOKUP(F23,tutukamarkofffile20140114!$A$2:$I$306,8,FALSE),G23), "match", VLOOKUP(F23,tutukamarkofffile20140114!$A$2:$I$306,8,FALSE))</f>
        <v>match</v>
      </c>
      <c r="O23" t="str">
        <f>IF(EXACT(VLOOKUP(F23,tutukamarkofffile20140114!$A$2:$I$306,9,FALSE),H23), "match", VLOOKUP(F23,tutukamarkofffile20140114!$A$2:$I$306,9,FALSE))</f>
        <v>match</v>
      </c>
    </row>
    <row r="24" spans="1:15" x14ac:dyDescent="0.3">
      <c r="A24" t="s">
        <v>8</v>
      </c>
      <c r="B24" s="1">
        <v>41651.350729166668</v>
      </c>
      <c r="C24">
        <v>-5000</v>
      </c>
      <c r="D24" t="s">
        <v>49</v>
      </c>
      <c r="E24" t="s">
        <v>10</v>
      </c>
      <c r="F24" s="5">
        <v>284012159042546</v>
      </c>
      <c r="G24">
        <v>0</v>
      </c>
      <c r="H24" t="s">
        <v>50</v>
      </c>
      <c r="I24" s="5">
        <f>_xlfn.IFNA(VLOOKUP(F24,tutukamarkofffile20140114!$A$2:$I$306,1,FALSE),"NOT FOUND")</f>
        <v>284012159042546</v>
      </c>
      <c r="J24" s="1">
        <f>IF(EXACT(VLOOKUP(F24,tutukamarkofffile20140114!$A$2:$I$306,3,FALSE),B24), VLOOKUP(F24,tutukamarkofffile20140114!$A$2:$I$306,3,FALSE),"not exact match")</f>
        <v>41651.350729166668</v>
      </c>
      <c r="K24" t="str">
        <f>IF(EXACT(VLOOKUP(F24,tutukamarkofffile20140114!$A$2:$I$306,4,FALSE),C24), "match", VLOOKUP(F24,tutukamarkofffile20140114!$A$2:$I$306,4,FALSE))</f>
        <v>match</v>
      </c>
      <c r="L24" t="str">
        <f>IF(EXACT(VLOOKUP(F24,tutukamarkofffile20140114!$A$2:$I$306,5,FALSE),D24), "match", VLOOKUP(F24,tutukamarkofffile20140114!$A$2:$I$306,5,FALSE))</f>
        <v>match</v>
      </c>
      <c r="M24" t="str">
        <f>IF(EXACT(VLOOKUP(F24,tutukamarkofffile20140114!$A$2:$I$306,6,FALSE),E24), "match", VLOOKUP(F24,tutukamarkofffile20140114!$A$2:$I$306,6,FALSE))</f>
        <v>match</v>
      </c>
      <c r="N24" t="str">
        <f>IF(EXACT(VLOOKUP(F24,tutukamarkofffile20140114!$A$2:$I$306,8,FALSE),G24), "match", VLOOKUP(F24,tutukamarkofffile20140114!$A$2:$I$306,8,FALSE))</f>
        <v>match</v>
      </c>
      <c r="O24" t="str">
        <f>IF(EXACT(VLOOKUP(F24,tutukamarkofffile20140114!$A$2:$I$306,9,FALSE),H24), "match", VLOOKUP(F24,tutukamarkofffile20140114!$A$2:$I$306,9,FALSE))</f>
        <v>match</v>
      </c>
    </row>
    <row r="25" spans="1:15" x14ac:dyDescent="0.3">
      <c r="A25" t="s">
        <v>8</v>
      </c>
      <c r="B25" s="1">
        <v>41651.354363425926</v>
      </c>
      <c r="C25">
        <v>-7795</v>
      </c>
      <c r="D25" t="s">
        <v>51</v>
      </c>
      <c r="E25" t="s">
        <v>10</v>
      </c>
      <c r="F25" s="5">
        <v>284012307976679</v>
      </c>
      <c r="G25">
        <v>0</v>
      </c>
      <c r="H25" t="s">
        <v>22</v>
      </c>
      <c r="I25" s="5">
        <f>_xlfn.IFNA(VLOOKUP(F25,tutukamarkofffile20140114!$A$2:$I$306,1,FALSE),"NOT FOUND")</f>
        <v>284012307976679</v>
      </c>
      <c r="J25" s="1">
        <f>IF(EXACT(VLOOKUP(F25,tutukamarkofffile20140114!$A$2:$I$306,3,FALSE),B25), VLOOKUP(F25,tutukamarkofffile20140114!$A$2:$I$306,3,FALSE),"not exact match")</f>
        <v>41651.354363425926</v>
      </c>
      <c r="K25" t="str">
        <f>IF(EXACT(VLOOKUP(F25,tutukamarkofffile20140114!$A$2:$I$306,4,FALSE),C25), "match", VLOOKUP(F25,tutukamarkofffile20140114!$A$2:$I$306,4,FALSE))</f>
        <v>match</v>
      </c>
      <c r="L25" t="str">
        <f>IF(EXACT(VLOOKUP(F25,tutukamarkofffile20140114!$A$2:$I$306,5,FALSE),D25), "match", VLOOKUP(F25,tutukamarkofffile20140114!$A$2:$I$306,5,FALSE))</f>
        <v>match</v>
      </c>
      <c r="M25" t="str">
        <f>IF(EXACT(VLOOKUP(F25,tutukamarkofffile20140114!$A$2:$I$306,6,FALSE),E25), "match", VLOOKUP(F25,tutukamarkofffile20140114!$A$2:$I$306,6,FALSE))</f>
        <v>match</v>
      </c>
      <c r="N25" t="str">
        <f>IF(EXACT(VLOOKUP(F25,tutukamarkofffile20140114!$A$2:$I$306,8,FALSE),G25), "match", VLOOKUP(F25,tutukamarkofffile20140114!$A$2:$I$306,8,FALSE))</f>
        <v>match</v>
      </c>
      <c r="O25" t="str">
        <f>IF(EXACT(VLOOKUP(F25,tutukamarkofffile20140114!$A$2:$I$306,9,FALSE),H25), "match", VLOOKUP(F25,tutukamarkofffile20140114!$A$2:$I$306,9,FALSE))</f>
        <v>match</v>
      </c>
    </row>
    <row r="26" spans="1:15" x14ac:dyDescent="0.3">
      <c r="A26" t="s">
        <v>8</v>
      </c>
      <c r="B26" s="1">
        <v>41651.362037037034</v>
      </c>
      <c r="C26">
        <v>-3475</v>
      </c>
      <c r="D26" t="s">
        <v>52</v>
      </c>
      <c r="E26" t="s">
        <v>10</v>
      </c>
      <c r="F26" s="5">
        <v>4012314602553</v>
      </c>
      <c r="G26">
        <v>0</v>
      </c>
      <c r="H26" t="s">
        <v>53</v>
      </c>
      <c r="I26" s="5">
        <f>_xlfn.IFNA(VLOOKUP(F26,tutukamarkofffile20140114!$A$2:$I$306,1,FALSE),"NOT FOUND")</f>
        <v>4012314602553</v>
      </c>
      <c r="J26" s="1">
        <f>IF(EXACT(VLOOKUP(F26,tutukamarkofffile20140114!$A$2:$I$306,3,FALSE),B26), VLOOKUP(F26,tutukamarkofffile20140114!$A$2:$I$306,3,FALSE),"not exact match")</f>
        <v>41651.362037037034</v>
      </c>
      <c r="K26" t="str">
        <f>IF(EXACT(VLOOKUP(F26,tutukamarkofffile20140114!$A$2:$I$306,4,FALSE),C26), "match", VLOOKUP(F26,tutukamarkofffile20140114!$A$2:$I$306,4,FALSE))</f>
        <v>match</v>
      </c>
      <c r="L26" t="str">
        <f>IF(EXACT(VLOOKUP(F26,tutukamarkofffile20140114!$A$2:$I$306,5,FALSE),D26), "match", VLOOKUP(F26,tutukamarkofffile20140114!$A$2:$I$306,5,FALSE))</f>
        <v>match</v>
      </c>
      <c r="M26" t="str">
        <f>IF(EXACT(VLOOKUP(F26,tutukamarkofffile20140114!$A$2:$I$306,6,FALSE),E26), "match", VLOOKUP(F26,tutukamarkofffile20140114!$A$2:$I$306,6,FALSE))</f>
        <v>match</v>
      </c>
      <c r="N26" t="str">
        <f>IF(EXACT(VLOOKUP(F26,tutukamarkofffile20140114!$A$2:$I$306,8,FALSE),G26), "match", VLOOKUP(F26,tutukamarkofffile20140114!$A$2:$I$306,8,FALSE))</f>
        <v>match</v>
      </c>
      <c r="O26" t="str">
        <f>IF(EXACT(VLOOKUP(F26,tutukamarkofffile20140114!$A$2:$I$306,9,FALSE),H26), "match", VLOOKUP(F26,tutukamarkofffile20140114!$A$2:$I$306,9,FALSE))</f>
        <v>match</v>
      </c>
    </row>
    <row r="27" spans="1:15" x14ac:dyDescent="0.3">
      <c r="A27" t="s">
        <v>8</v>
      </c>
      <c r="B27" s="1">
        <v>41651.362037037034</v>
      </c>
      <c r="C27">
        <v>-3475</v>
      </c>
      <c r="D27" t="s">
        <v>52</v>
      </c>
      <c r="E27" t="s">
        <v>10</v>
      </c>
      <c r="F27" s="5">
        <v>4012314602553</v>
      </c>
      <c r="G27">
        <v>0</v>
      </c>
      <c r="H27" t="s">
        <v>53</v>
      </c>
      <c r="I27" s="5">
        <f>_xlfn.IFNA(VLOOKUP(F27,tutukamarkofffile20140114!$A$2:$I$306,1,FALSE),"NOT FOUND")</f>
        <v>4012314602553</v>
      </c>
      <c r="J27" s="1">
        <f>IF(EXACT(VLOOKUP(F27,tutukamarkofffile20140114!$A$2:$I$306,3,FALSE),B27), VLOOKUP(F27,tutukamarkofffile20140114!$A$2:$I$306,3,FALSE),"not exact match")</f>
        <v>41651.362037037034</v>
      </c>
      <c r="K27" t="str">
        <f>IF(EXACT(VLOOKUP(F27,tutukamarkofffile20140114!$A$2:$I$306,4,FALSE),C27), "match", VLOOKUP(F27,tutukamarkofffile20140114!$A$2:$I$306,4,FALSE))</f>
        <v>match</v>
      </c>
      <c r="L27" t="str">
        <f>IF(EXACT(VLOOKUP(F27,tutukamarkofffile20140114!$A$2:$I$306,5,FALSE),D27), "match", VLOOKUP(F27,tutukamarkofffile20140114!$A$2:$I$306,5,FALSE))</f>
        <v>match</v>
      </c>
      <c r="M27" t="str">
        <f>IF(EXACT(VLOOKUP(F27,tutukamarkofffile20140114!$A$2:$I$306,6,FALSE),E27), "match", VLOOKUP(F27,tutukamarkofffile20140114!$A$2:$I$306,6,FALSE))</f>
        <v>match</v>
      </c>
      <c r="N27" t="str">
        <f>IF(EXACT(VLOOKUP(F27,tutukamarkofffile20140114!$A$2:$I$306,8,FALSE),G27), "match", VLOOKUP(F27,tutukamarkofffile20140114!$A$2:$I$306,8,FALSE))</f>
        <v>match</v>
      </c>
      <c r="O27" t="str">
        <f>IF(EXACT(VLOOKUP(F27,tutukamarkofffile20140114!$A$2:$I$306,9,FALSE),H27), "match", VLOOKUP(F27,tutukamarkofffile20140114!$A$2:$I$306,9,FALSE))</f>
        <v>match</v>
      </c>
    </row>
    <row r="28" spans="1:15" x14ac:dyDescent="0.3">
      <c r="A28" t="s">
        <v>8</v>
      </c>
      <c r="B28" s="1">
        <v>41651.362696759257</v>
      </c>
      <c r="C28">
        <v>-12000</v>
      </c>
      <c r="D28" t="s">
        <v>54</v>
      </c>
      <c r="E28" t="s">
        <v>10</v>
      </c>
      <c r="F28" s="5">
        <v>384012241374972</v>
      </c>
      <c r="G28">
        <v>1</v>
      </c>
      <c r="H28" t="s">
        <v>55</v>
      </c>
      <c r="I28" s="5">
        <f>_xlfn.IFNA(VLOOKUP(F28,tutukamarkofffile20140114!$A$2:$I$306,1,FALSE),"NOT FOUND")</f>
        <v>384012241374972</v>
      </c>
      <c r="J28" s="1">
        <f>IF(EXACT(VLOOKUP(F28,tutukamarkofffile20140114!$A$2:$I$306,3,FALSE),B28), VLOOKUP(F28,tutukamarkofffile20140114!$A$2:$I$306,3,FALSE),"not exact match")</f>
        <v>41651.362696759257</v>
      </c>
      <c r="K28" t="str">
        <f>IF(EXACT(VLOOKUP(F28,tutukamarkofffile20140114!$A$2:$I$306,4,FALSE),C28), "match", VLOOKUP(F28,tutukamarkofffile20140114!$A$2:$I$306,4,FALSE))</f>
        <v>match</v>
      </c>
      <c r="L28" t="str">
        <f>IF(EXACT(VLOOKUP(F28,tutukamarkofffile20140114!$A$2:$I$306,5,FALSE),D28), "match", VLOOKUP(F28,tutukamarkofffile20140114!$A$2:$I$306,5,FALSE))</f>
        <v>match</v>
      </c>
      <c r="M28" t="str">
        <f>IF(EXACT(VLOOKUP(F28,tutukamarkofffile20140114!$A$2:$I$306,6,FALSE),E28), "match", VLOOKUP(F28,tutukamarkofffile20140114!$A$2:$I$306,6,FALSE))</f>
        <v>match</v>
      </c>
      <c r="N28" t="str">
        <f>IF(EXACT(VLOOKUP(F28,tutukamarkofffile20140114!$A$2:$I$306,8,FALSE),G28), "match", VLOOKUP(F28,tutukamarkofffile20140114!$A$2:$I$306,8,FALSE))</f>
        <v>match</v>
      </c>
      <c r="O28" t="str">
        <f>IF(EXACT(VLOOKUP(F28,tutukamarkofffile20140114!$A$2:$I$306,9,FALSE),H28), "match", VLOOKUP(F28,tutukamarkofffile20140114!$A$2:$I$306,9,FALSE))</f>
        <v>match</v>
      </c>
    </row>
    <row r="29" spans="1:15" x14ac:dyDescent="0.3">
      <c r="A29" t="s">
        <v>8</v>
      </c>
      <c r="B29" s="1">
        <v>41651.36414351852</v>
      </c>
      <c r="C29">
        <v>-8995</v>
      </c>
      <c r="D29" t="s">
        <v>56</v>
      </c>
      <c r="E29" t="s">
        <v>10</v>
      </c>
      <c r="F29" s="5">
        <v>164012316420688</v>
      </c>
      <c r="G29">
        <v>0</v>
      </c>
      <c r="H29" t="s">
        <v>57</v>
      </c>
      <c r="I29" s="5">
        <f>_xlfn.IFNA(VLOOKUP(F29,tutukamarkofffile20140114!$A$2:$I$306,1,FALSE),"NOT FOUND")</f>
        <v>164012316420688</v>
      </c>
      <c r="J29" s="1">
        <f>IF(EXACT(VLOOKUP(F29,tutukamarkofffile20140114!$A$2:$I$306,3,FALSE),B29), VLOOKUP(F29,tutukamarkofffile20140114!$A$2:$I$306,3,FALSE),"not exact match")</f>
        <v>41651.36414351852</v>
      </c>
      <c r="K29" t="str">
        <f>IF(EXACT(VLOOKUP(F29,tutukamarkofffile20140114!$A$2:$I$306,4,FALSE),C29), "match", VLOOKUP(F29,tutukamarkofffile20140114!$A$2:$I$306,4,FALSE))</f>
        <v>match</v>
      </c>
      <c r="L29" t="str">
        <f>IF(EXACT(VLOOKUP(F29,tutukamarkofffile20140114!$A$2:$I$306,5,FALSE),D29), "match", VLOOKUP(F29,tutukamarkofffile20140114!$A$2:$I$306,5,FALSE))</f>
        <v>match</v>
      </c>
      <c r="M29" t="str">
        <f>IF(EXACT(VLOOKUP(F29,tutukamarkofffile20140114!$A$2:$I$306,6,FALSE),E29), "match", VLOOKUP(F29,tutukamarkofffile20140114!$A$2:$I$306,6,FALSE))</f>
        <v>match</v>
      </c>
      <c r="N29" t="str">
        <f>IF(EXACT(VLOOKUP(F29,tutukamarkofffile20140114!$A$2:$I$306,8,FALSE),G29), "match", VLOOKUP(F29,tutukamarkofffile20140114!$A$2:$I$306,8,FALSE))</f>
        <v>match</v>
      </c>
      <c r="O29" t="str">
        <f>IF(EXACT(VLOOKUP(F29,tutukamarkofffile20140114!$A$2:$I$306,9,FALSE),H29), "match", VLOOKUP(F29,tutukamarkofffile20140114!$A$2:$I$306,9,FALSE))</f>
        <v>match</v>
      </c>
    </row>
    <row r="30" spans="1:15" x14ac:dyDescent="0.3">
      <c r="A30" t="s">
        <v>8</v>
      </c>
      <c r="B30" s="1">
        <v>41651.370185185187</v>
      </c>
      <c r="C30">
        <v>-12000</v>
      </c>
      <c r="D30" t="s">
        <v>58</v>
      </c>
      <c r="E30" t="s">
        <v>10</v>
      </c>
      <c r="F30" s="5">
        <v>464012176832770</v>
      </c>
      <c r="G30">
        <v>1</v>
      </c>
      <c r="H30" t="s">
        <v>59</v>
      </c>
      <c r="I30" s="5">
        <f>_xlfn.IFNA(VLOOKUP(F30,tutukamarkofffile20140114!$A$2:$I$306,1,FALSE),"NOT FOUND")</f>
        <v>464012176832770</v>
      </c>
      <c r="J30" s="1">
        <f>IF(EXACT(VLOOKUP(F30,tutukamarkofffile20140114!$A$2:$I$306,3,FALSE),B30), VLOOKUP(F30,tutukamarkofffile20140114!$A$2:$I$306,3,FALSE),"not exact match")</f>
        <v>41651.370185185187</v>
      </c>
      <c r="K30" t="str">
        <f>IF(EXACT(VLOOKUP(F30,tutukamarkofffile20140114!$A$2:$I$306,4,FALSE),C30), "match", VLOOKUP(F30,tutukamarkofffile20140114!$A$2:$I$306,4,FALSE))</f>
        <v>match</v>
      </c>
      <c r="L30" t="str">
        <f>IF(EXACT(VLOOKUP(F30,tutukamarkofffile20140114!$A$2:$I$306,5,FALSE),D30), "match", VLOOKUP(F30,tutukamarkofffile20140114!$A$2:$I$306,5,FALSE))</f>
        <v>match</v>
      </c>
      <c r="M30" t="str">
        <f>IF(EXACT(VLOOKUP(F30,tutukamarkofffile20140114!$A$2:$I$306,6,FALSE),E30), "match", VLOOKUP(F30,tutukamarkofffile20140114!$A$2:$I$306,6,FALSE))</f>
        <v>match</v>
      </c>
      <c r="N30" t="str">
        <f>IF(EXACT(VLOOKUP(F30,tutukamarkofffile20140114!$A$2:$I$306,8,FALSE),G30), "match", VLOOKUP(F30,tutukamarkofffile20140114!$A$2:$I$306,8,FALSE))</f>
        <v>match</v>
      </c>
      <c r="O30" t="str">
        <f>IF(EXACT(VLOOKUP(F30,tutukamarkofffile20140114!$A$2:$I$306,9,FALSE),H30), "match", VLOOKUP(F30,tutukamarkofffile20140114!$A$2:$I$306,9,FALSE))</f>
        <v>match</v>
      </c>
    </row>
    <row r="31" spans="1:15" x14ac:dyDescent="0.3">
      <c r="A31" t="s">
        <v>8</v>
      </c>
      <c r="B31" s="1">
        <v>41651.371979166666</v>
      </c>
      <c r="C31">
        <v>-7483</v>
      </c>
      <c r="D31" t="s">
        <v>60</v>
      </c>
      <c r="E31" t="s">
        <v>10</v>
      </c>
      <c r="F31" s="5">
        <v>84012323209298</v>
      </c>
      <c r="G31">
        <v>0</v>
      </c>
      <c r="H31" t="s">
        <v>61</v>
      </c>
      <c r="I31" s="5">
        <f>_xlfn.IFNA(VLOOKUP(F31,tutukamarkofffile20140114!$A$2:$I$306,1,FALSE),"NOT FOUND")</f>
        <v>84012323209298</v>
      </c>
      <c r="J31" s="1">
        <f>IF(EXACT(VLOOKUP(F31,tutukamarkofffile20140114!$A$2:$I$306,3,FALSE),B31), VLOOKUP(F31,tutukamarkofffile20140114!$A$2:$I$306,3,FALSE),"not exact match")</f>
        <v>41651.371979166666</v>
      </c>
      <c r="K31" t="str">
        <f>IF(EXACT(VLOOKUP(F31,tutukamarkofffile20140114!$A$2:$I$306,4,FALSE),C31), "match", VLOOKUP(F31,tutukamarkofffile20140114!$A$2:$I$306,4,FALSE))</f>
        <v>match</v>
      </c>
      <c r="L31" t="str">
        <f>IF(EXACT(VLOOKUP(F31,tutukamarkofffile20140114!$A$2:$I$306,5,FALSE),D31), "match", VLOOKUP(F31,tutukamarkofffile20140114!$A$2:$I$306,5,FALSE))</f>
        <v>match</v>
      </c>
      <c r="M31" t="str">
        <f>IF(EXACT(VLOOKUP(F31,tutukamarkofffile20140114!$A$2:$I$306,6,FALSE),E31), "match", VLOOKUP(F31,tutukamarkofffile20140114!$A$2:$I$306,6,FALSE))</f>
        <v>match</v>
      </c>
      <c r="N31" t="str">
        <f>IF(EXACT(VLOOKUP(F31,tutukamarkofffile20140114!$A$2:$I$306,8,FALSE),G31), "match", VLOOKUP(F31,tutukamarkofffile20140114!$A$2:$I$306,8,FALSE))</f>
        <v>match</v>
      </c>
      <c r="O31" t="str">
        <f>IF(EXACT(VLOOKUP(F31,tutukamarkofffile20140114!$A$2:$I$306,9,FALSE),H31), "match", VLOOKUP(F31,tutukamarkofffile20140114!$A$2:$I$306,9,FALSE))</f>
        <v>match</v>
      </c>
    </row>
    <row r="32" spans="1:15" x14ac:dyDescent="0.3">
      <c r="A32" t="s">
        <v>8</v>
      </c>
      <c r="B32" s="1">
        <v>41651.38385416667</v>
      </c>
      <c r="C32">
        <v>-2105</v>
      </c>
      <c r="D32" t="s">
        <v>62</v>
      </c>
      <c r="E32" t="s">
        <v>10</v>
      </c>
      <c r="F32" s="5">
        <v>84012187663266</v>
      </c>
      <c r="G32">
        <v>0</v>
      </c>
      <c r="H32" t="s">
        <v>63</v>
      </c>
      <c r="I32" s="5">
        <f>_xlfn.IFNA(VLOOKUP(F32,tutukamarkofffile20140114!$A$2:$I$306,1,FALSE),"NOT FOUND")</f>
        <v>84012187663266</v>
      </c>
      <c r="J32" s="1">
        <f>IF(EXACT(VLOOKUP(F32,tutukamarkofffile20140114!$A$2:$I$306,3,FALSE),B32), VLOOKUP(F32,tutukamarkofffile20140114!$A$2:$I$306,3,FALSE),"not exact match")</f>
        <v>41651.38385416667</v>
      </c>
      <c r="K32" t="str">
        <f>IF(EXACT(VLOOKUP(F32,tutukamarkofffile20140114!$A$2:$I$306,4,FALSE),C32), "match", VLOOKUP(F32,tutukamarkofffile20140114!$A$2:$I$306,4,FALSE))</f>
        <v>match</v>
      </c>
      <c r="L32" t="str">
        <f>IF(EXACT(VLOOKUP(F32,tutukamarkofffile20140114!$A$2:$I$306,5,FALSE),D32), "match", VLOOKUP(F32,tutukamarkofffile20140114!$A$2:$I$306,5,FALSE))</f>
        <v>match</v>
      </c>
      <c r="M32" t="str">
        <f>IF(EXACT(VLOOKUP(F32,tutukamarkofffile20140114!$A$2:$I$306,6,FALSE),E32), "match", VLOOKUP(F32,tutukamarkofffile20140114!$A$2:$I$306,6,FALSE))</f>
        <v>match</v>
      </c>
      <c r="N32" t="str">
        <f>IF(EXACT(VLOOKUP(F32,tutukamarkofffile20140114!$A$2:$I$306,8,FALSE),G32), "match", VLOOKUP(F32,tutukamarkofffile20140114!$A$2:$I$306,8,FALSE))</f>
        <v>match</v>
      </c>
      <c r="O32" t="str">
        <f>IF(EXACT(VLOOKUP(F32,tutukamarkofffile20140114!$A$2:$I$306,9,FALSE),H32), "match", VLOOKUP(F32,tutukamarkofffile20140114!$A$2:$I$306,9,FALSE))</f>
        <v>match</v>
      </c>
    </row>
    <row r="33" spans="1:15" x14ac:dyDescent="0.3">
      <c r="A33" t="s">
        <v>8</v>
      </c>
      <c r="B33" s="1">
        <v>41651.385081018518</v>
      </c>
      <c r="C33">
        <v>-36000</v>
      </c>
      <c r="D33" t="s">
        <v>64</v>
      </c>
      <c r="E33" t="s">
        <v>10</v>
      </c>
      <c r="F33" s="5">
        <v>284012334526748</v>
      </c>
      <c r="G33">
        <v>0</v>
      </c>
      <c r="H33" t="s">
        <v>65</v>
      </c>
      <c r="I33" s="5">
        <f>_xlfn.IFNA(VLOOKUP(F33,tutukamarkofffile20140114!$A$2:$I$306,1,FALSE),"NOT FOUND")</f>
        <v>284012334526748</v>
      </c>
      <c r="J33" s="1">
        <f>IF(EXACT(VLOOKUP(F33,tutukamarkofffile20140114!$A$2:$I$306,3,FALSE),B33), VLOOKUP(F33,tutukamarkofffile20140114!$A$2:$I$306,3,FALSE),"not exact match")</f>
        <v>41651.385081018518</v>
      </c>
      <c r="K33" t="str">
        <f>IF(EXACT(VLOOKUP(F33,tutukamarkofffile20140114!$A$2:$I$306,4,FALSE),C33), "match", VLOOKUP(F33,tutukamarkofffile20140114!$A$2:$I$306,4,FALSE))</f>
        <v>match</v>
      </c>
      <c r="L33" t="str">
        <f>IF(EXACT(VLOOKUP(F33,tutukamarkofffile20140114!$A$2:$I$306,5,FALSE),D33), "match", VLOOKUP(F33,tutukamarkofffile20140114!$A$2:$I$306,5,FALSE))</f>
        <v>match</v>
      </c>
      <c r="M33" t="str">
        <f>IF(EXACT(VLOOKUP(F33,tutukamarkofffile20140114!$A$2:$I$306,6,FALSE),E33), "match", VLOOKUP(F33,tutukamarkofffile20140114!$A$2:$I$306,6,FALSE))</f>
        <v>match</v>
      </c>
      <c r="N33" t="str">
        <f>IF(EXACT(VLOOKUP(F33,tutukamarkofffile20140114!$A$2:$I$306,8,FALSE),G33), "match", VLOOKUP(F33,tutukamarkofffile20140114!$A$2:$I$306,8,FALSE))</f>
        <v>match</v>
      </c>
      <c r="O33" t="str">
        <f>IF(EXACT(VLOOKUP(F33,tutukamarkofffile20140114!$A$2:$I$306,9,FALSE),H33), "match", VLOOKUP(F33,tutukamarkofffile20140114!$A$2:$I$306,9,FALSE))</f>
        <v>match</v>
      </c>
    </row>
    <row r="34" spans="1:15" x14ac:dyDescent="0.3">
      <c r="A34" t="s">
        <v>8</v>
      </c>
      <c r="B34" s="1">
        <v>41651.386250000003</v>
      </c>
      <c r="C34">
        <v>-8413</v>
      </c>
      <c r="D34" t="s">
        <v>66</v>
      </c>
      <c r="E34" t="s">
        <v>10</v>
      </c>
      <c r="F34" s="5">
        <v>164012335529711</v>
      </c>
      <c r="G34">
        <v>0</v>
      </c>
      <c r="H34" t="s">
        <v>67</v>
      </c>
      <c r="I34" s="5">
        <f>_xlfn.IFNA(VLOOKUP(F34,tutukamarkofffile20140114!$A$2:$I$306,1,FALSE),"NOT FOUND")</f>
        <v>164012335529711</v>
      </c>
      <c r="J34" s="1">
        <f>IF(EXACT(VLOOKUP(F34,tutukamarkofffile20140114!$A$2:$I$306,3,FALSE),B34), VLOOKUP(F34,tutukamarkofffile20140114!$A$2:$I$306,3,FALSE),"not exact match")</f>
        <v>41651.386250000003</v>
      </c>
      <c r="K34" t="str">
        <f>IF(EXACT(VLOOKUP(F34,tutukamarkofffile20140114!$A$2:$I$306,4,FALSE),C34), "match", VLOOKUP(F34,tutukamarkofffile20140114!$A$2:$I$306,4,FALSE))</f>
        <v>match</v>
      </c>
      <c r="L34" t="str">
        <f>IF(EXACT(VLOOKUP(F34,tutukamarkofffile20140114!$A$2:$I$306,5,FALSE),D34), "match", VLOOKUP(F34,tutukamarkofffile20140114!$A$2:$I$306,5,FALSE))</f>
        <v>match</v>
      </c>
      <c r="M34" t="str">
        <f>IF(EXACT(VLOOKUP(F34,tutukamarkofffile20140114!$A$2:$I$306,6,FALSE),E34), "match", VLOOKUP(F34,tutukamarkofffile20140114!$A$2:$I$306,6,FALSE))</f>
        <v>match</v>
      </c>
      <c r="N34" t="str">
        <f>IF(EXACT(VLOOKUP(F34,tutukamarkofffile20140114!$A$2:$I$306,8,FALSE),G34), "match", VLOOKUP(F34,tutukamarkofffile20140114!$A$2:$I$306,8,FALSE))</f>
        <v>match</v>
      </c>
      <c r="O34" t="str">
        <f>IF(EXACT(VLOOKUP(F34,tutukamarkofffile20140114!$A$2:$I$306,9,FALSE),H34), "match", VLOOKUP(F34,tutukamarkofffile20140114!$A$2:$I$306,9,FALSE))</f>
        <v>match</v>
      </c>
    </row>
    <row r="35" spans="1:15" x14ac:dyDescent="0.3">
      <c r="A35" t="s">
        <v>8</v>
      </c>
      <c r="B35" s="1">
        <v>41651.387002314812</v>
      </c>
      <c r="C35">
        <v>-30000</v>
      </c>
      <c r="D35" t="s">
        <v>34</v>
      </c>
      <c r="E35" t="s">
        <v>10</v>
      </c>
      <c r="F35" s="5">
        <v>464012334375636</v>
      </c>
      <c r="G35">
        <v>1</v>
      </c>
      <c r="H35" t="s">
        <v>68</v>
      </c>
      <c r="I35" s="5">
        <f>_xlfn.IFNA(VLOOKUP(F35,tutukamarkofffile20140114!$A$2:$I$306,1,FALSE),"NOT FOUND")</f>
        <v>464012334375636</v>
      </c>
      <c r="J35" s="1">
        <f>IF(EXACT(VLOOKUP(F35,tutukamarkofffile20140114!$A$2:$I$306,3,FALSE),B35), VLOOKUP(F35,tutukamarkofffile20140114!$A$2:$I$306,3,FALSE),"not exact match")</f>
        <v>41651.387002314812</v>
      </c>
      <c r="K35" t="str">
        <f>IF(EXACT(VLOOKUP(F35,tutukamarkofffile20140114!$A$2:$I$306,4,FALSE),C35), "match", VLOOKUP(F35,tutukamarkofffile20140114!$A$2:$I$306,4,FALSE))</f>
        <v>match</v>
      </c>
      <c r="L35" t="str">
        <f>IF(EXACT(VLOOKUP(F35,tutukamarkofffile20140114!$A$2:$I$306,5,FALSE),D35), "match", VLOOKUP(F35,tutukamarkofffile20140114!$A$2:$I$306,5,FALSE))</f>
        <v>match</v>
      </c>
      <c r="M35" t="str">
        <f>IF(EXACT(VLOOKUP(F35,tutukamarkofffile20140114!$A$2:$I$306,6,FALSE),E35), "match", VLOOKUP(F35,tutukamarkofffile20140114!$A$2:$I$306,6,FALSE))</f>
        <v>match</v>
      </c>
      <c r="N35" t="str">
        <f>IF(EXACT(VLOOKUP(F35,tutukamarkofffile20140114!$A$2:$I$306,8,FALSE),G35), "match", VLOOKUP(F35,tutukamarkofffile20140114!$A$2:$I$306,8,FALSE))</f>
        <v>match</v>
      </c>
      <c r="O35" t="str">
        <f>IF(EXACT(VLOOKUP(F35,tutukamarkofffile20140114!$A$2:$I$306,9,FALSE),H35), "match", VLOOKUP(F35,tutukamarkofffile20140114!$A$2:$I$306,9,FALSE))</f>
        <v>match</v>
      </c>
    </row>
    <row r="36" spans="1:15" x14ac:dyDescent="0.3">
      <c r="A36" t="s">
        <v>8</v>
      </c>
      <c r="B36" s="1">
        <v>41651.387962962966</v>
      </c>
      <c r="C36">
        <v>-20000</v>
      </c>
      <c r="D36" t="s">
        <v>69</v>
      </c>
      <c r="E36" t="s">
        <v>10</v>
      </c>
      <c r="F36" s="5">
        <v>464012335203159</v>
      </c>
      <c r="G36">
        <v>1</v>
      </c>
      <c r="H36" t="s">
        <v>70</v>
      </c>
      <c r="I36" s="5">
        <f>_xlfn.IFNA(VLOOKUP(F36,tutukamarkofffile20140114!$A$2:$I$306,1,FALSE),"NOT FOUND")</f>
        <v>464012335203159</v>
      </c>
      <c r="J36" s="1">
        <f>IF(EXACT(VLOOKUP(F36,tutukamarkofffile20140114!$A$2:$I$306,3,FALSE),B36), VLOOKUP(F36,tutukamarkofffile20140114!$A$2:$I$306,3,FALSE),"not exact match")</f>
        <v>41651.387962962966</v>
      </c>
      <c r="K36" t="str">
        <f>IF(EXACT(VLOOKUP(F36,tutukamarkofffile20140114!$A$2:$I$306,4,FALSE),C36), "match", VLOOKUP(F36,tutukamarkofffile20140114!$A$2:$I$306,4,FALSE))</f>
        <v>match</v>
      </c>
      <c r="L36" t="str">
        <f>IF(EXACT(VLOOKUP(F36,tutukamarkofffile20140114!$A$2:$I$306,5,FALSE),D36), "match", VLOOKUP(F36,tutukamarkofffile20140114!$A$2:$I$306,5,FALSE))</f>
        <v>match</v>
      </c>
      <c r="M36" t="str">
        <f>IF(EXACT(VLOOKUP(F36,tutukamarkofffile20140114!$A$2:$I$306,6,FALSE),E36), "match", VLOOKUP(F36,tutukamarkofffile20140114!$A$2:$I$306,6,FALSE))</f>
        <v>match</v>
      </c>
      <c r="N36" t="str">
        <f>IF(EXACT(VLOOKUP(F36,tutukamarkofffile20140114!$A$2:$I$306,8,FALSE),G36), "match", VLOOKUP(F36,tutukamarkofffile20140114!$A$2:$I$306,8,FALSE))</f>
        <v>match</v>
      </c>
      <c r="O36" t="str">
        <f>IF(EXACT(VLOOKUP(F36,tutukamarkofffile20140114!$A$2:$I$306,9,FALSE),H36), "match", VLOOKUP(F36,tutukamarkofffile20140114!$A$2:$I$306,9,FALSE))</f>
        <v>match</v>
      </c>
    </row>
    <row r="37" spans="1:15" x14ac:dyDescent="0.3">
      <c r="A37" t="s">
        <v>8</v>
      </c>
      <c r="B37" s="1">
        <v>41651.393634259257</v>
      </c>
      <c r="C37">
        <v>-13351</v>
      </c>
      <c r="D37" t="s">
        <v>71</v>
      </c>
      <c r="E37" t="s">
        <v>10</v>
      </c>
      <c r="F37" s="5">
        <v>4012341913692</v>
      </c>
      <c r="G37">
        <v>0</v>
      </c>
      <c r="H37" t="s">
        <v>72</v>
      </c>
      <c r="I37" s="5">
        <f>_xlfn.IFNA(VLOOKUP(F37,tutukamarkofffile20140114!$A$2:$I$306,1,FALSE),"NOT FOUND")</f>
        <v>4012341913692</v>
      </c>
      <c r="J37" s="1">
        <f>IF(EXACT(VLOOKUP(F37,tutukamarkofffile20140114!$A$2:$I$306,3,FALSE),B37), VLOOKUP(F37,tutukamarkofffile20140114!$A$2:$I$306,3,FALSE),"not exact match")</f>
        <v>41651.393634259257</v>
      </c>
      <c r="K37" t="str">
        <f>IF(EXACT(VLOOKUP(F37,tutukamarkofffile20140114!$A$2:$I$306,4,FALSE),C37), "match", VLOOKUP(F37,tutukamarkofffile20140114!$A$2:$I$306,4,FALSE))</f>
        <v>match</v>
      </c>
      <c r="L37" t="str">
        <f>IF(EXACT(VLOOKUP(F37,tutukamarkofffile20140114!$A$2:$I$306,5,FALSE),D37), "match", VLOOKUP(F37,tutukamarkofffile20140114!$A$2:$I$306,5,FALSE))</f>
        <v>match</v>
      </c>
      <c r="M37" t="str">
        <f>IF(EXACT(VLOOKUP(F37,tutukamarkofffile20140114!$A$2:$I$306,6,FALSE),E37), "match", VLOOKUP(F37,tutukamarkofffile20140114!$A$2:$I$306,6,FALSE))</f>
        <v>match</v>
      </c>
      <c r="N37" t="str">
        <f>IF(EXACT(VLOOKUP(F37,tutukamarkofffile20140114!$A$2:$I$306,8,FALSE),G37), "match", VLOOKUP(F37,tutukamarkofffile20140114!$A$2:$I$306,8,FALSE))</f>
        <v>match</v>
      </c>
      <c r="O37" t="str">
        <f>IF(EXACT(VLOOKUP(F37,tutukamarkofffile20140114!$A$2:$I$306,9,FALSE),H37), "match", VLOOKUP(F37,tutukamarkofffile20140114!$A$2:$I$306,9,FALSE))</f>
        <v>match</v>
      </c>
    </row>
    <row r="38" spans="1:15" x14ac:dyDescent="0.3">
      <c r="A38" t="s">
        <v>8</v>
      </c>
      <c r="B38" s="1">
        <v>41651.397337962961</v>
      </c>
      <c r="C38">
        <v>-10000</v>
      </c>
      <c r="D38" t="s">
        <v>73</v>
      </c>
      <c r="E38" t="s">
        <v>10</v>
      </c>
      <c r="F38" s="5">
        <v>384012343309066</v>
      </c>
      <c r="G38">
        <v>1</v>
      </c>
      <c r="H38" t="s">
        <v>74</v>
      </c>
      <c r="I38" s="5">
        <f>_xlfn.IFNA(VLOOKUP(F38,tutukamarkofffile20140114!$A$2:$I$306,1,FALSE),"NOT FOUND")</f>
        <v>384012343309066</v>
      </c>
      <c r="J38" s="1">
        <f>IF(EXACT(VLOOKUP(F38,tutukamarkofffile20140114!$A$2:$I$306,3,FALSE),B38), VLOOKUP(F38,tutukamarkofffile20140114!$A$2:$I$306,3,FALSE),"not exact match")</f>
        <v>41651.397337962961</v>
      </c>
      <c r="K38" t="str">
        <f>IF(EXACT(VLOOKUP(F38,tutukamarkofffile20140114!$A$2:$I$306,4,FALSE),C38), "match", VLOOKUP(F38,tutukamarkofffile20140114!$A$2:$I$306,4,FALSE))</f>
        <v>match</v>
      </c>
      <c r="L38" t="str">
        <f>IF(EXACT(VLOOKUP(F38,tutukamarkofffile20140114!$A$2:$I$306,5,FALSE),D38), "match", VLOOKUP(F38,tutukamarkofffile20140114!$A$2:$I$306,5,FALSE))</f>
        <v>match</v>
      </c>
      <c r="M38" t="str">
        <f>IF(EXACT(VLOOKUP(F38,tutukamarkofffile20140114!$A$2:$I$306,6,FALSE),E38), "match", VLOOKUP(F38,tutukamarkofffile20140114!$A$2:$I$306,6,FALSE))</f>
        <v>match</v>
      </c>
      <c r="N38" t="str">
        <f>IF(EXACT(VLOOKUP(F38,tutukamarkofffile20140114!$A$2:$I$306,8,FALSE),G38), "match", VLOOKUP(F38,tutukamarkofffile20140114!$A$2:$I$306,8,FALSE))</f>
        <v>match</v>
      </c>
      <c r="O38" t="str">
        <f>IF(EXACT(VLOOKUP(F38,tutukamarkofffile20140114!$A$2:$I$306,9,FALSE),H38), "match", VLOOKUP(F38,tutukamarkofffile20140114!$A$2:$I$306,9,FALSE))</f>
        <v>match</v>
      </c>
    </row>
    <row r="39" spans="1:15" x14ac:dyDescent="0.3">
      <c r="A39" t="s">
        <v>8</v>
      </c>
      <c r="B39" s="1">
        <v>41651.399826388886</v>
      </c>
      <c r="C39">
        <v>-2000</v>
      </c>
      <c r="D39" t="s">
        <v>75</v>
      </c>
      <c r="E39" t="s">
        <v>10</v>
      </c>
      <c r="F39" s="5">
        <v>384012273455840</v>
      </c>
      <c r="G39">
        <v>1</v>
      </c>
      <c r="H39" t="s">
        <v>76</v>
      </c>
      <c r="I39" s="5">
        <f>_xlfn.IFNA(VLOOKUP(F39,tutukamarkofffile20140114!$A$2:$I$306,1,FALSE),"NOT FOUND")</f>
        <v>384012273455840</v>
      </c>
      <c r="J39" s="1">
        <f>IF(EXACT(VLOOKUP(F39,tutukamarkofffile20140114!$A$2:$I$306,3,FALSE),B39), VLOOKUP(F39,tutukamarkofffile20140114!$A$2:$I$306,3,FALSE),"not exact match")</f>
        <v>41651.399826388886</v>
      </c>
      <c r="K39" t="str">
        <f>IF(EXACT(VLOOKUP(F39,tutukamarkofffile20140114!$A$2:$I$306,4,FALSE),C39), "match", VLOOKUP(F39,tutukamarkofffile20140114!$A$2:$I$306,4,FALSE))</f>
        <v>match</v>
      </c>
      <c r="L39" t="str">
        <f>IF(EXACT(VLOOKUP(F39,tutukamarkofffile20140114!$A$2:$I$306,5,FALSE),D39), "match", VLOOKUP(F39,tutukamarkofffile20140114!$A$2:$I$306,5,FALSE))</f>
        <v>match</v>
      </c>
      <c r="M39" t="str">
        <f>IF(EXACT(VLOOKUP(F39,tutukamarkofffile20140114!$A$2:$I$306,6,FALSE),E39), "match", VLOOKUP(F39,tutukamarkofffile20140114!$A$2:$I$306,6,FALSE))</f>
        <v>match</v>
      </c>
      <c r="N39" t="str">
        <f>IF(EXACT(VLOOKUP(F39,tutukamarkofffile20140114!$A$2:$I$306,8,FALSE),G39), "match", VLOOKUP(F39,tutukamarkofffile20140114!$A$2:$I$306,8,FALSE))</f>
        <v>match</v>
      </c>
      <c r="O39" t="str">
        <f>IF(EXACT(VLOOKUP(F39,tutukamarkofffile20140114!$A$2:$I$306,9,FALSE),H39), "match", VLOOKUP(F39,tutukamarkofffile20140114!$A$2:$I$306,9,FALSE))</f>
        <v>match</v>
      </c>
    </row>
    <row r="40" spans="1:15" x14ac:dyDescent="0.3">
      <c r="A40" t="s">
        <v>8</v>
      </c>
      <c r="B40" s="1">
        <v>41651.404085648152</v>
      </c>
      <c r="C40">
        <v>-15000</v>
      </c>
      <c r="D40" t="s">
        <v>77</v>
      </c>
      <c r="E40" t="s">
        <v>10</v>
      </c>
      <c r="F40" s="5">
        <v>584012349134741</v>
      </c>
      <c r="G40">
        <v>1</v>
      </c>
      <c r="H40" t="s">
        <v>78</v>
      </c>
      <c r="I40" s="5">
        <f>_xlfn.IFNA(VLOOKUP(F40,tutukamarkofffile20140114!$A$2:$I$306,1,FALSE),"NOT FOUND")</f>
        <v>584012349134741</v>
      </c>
      <c r="J40" s="1">
        <f>IF(EXACT(VLOOKUP(F40,tutukamarkofffile20140114!$A$2:$I$306,3,FALSE),B40), VLOOKUP(F40,tutukamarkofffile20140114!$A$2:$I$306,3,FALSE),"not exact match")</f>
        <v>41651.404085648152</v>
      </c>
      <c r="K40" t="str">
        <f>IF(EXACT(VLOOKUP(F40,tutukamarkofffile20140114!$A$2:$I$306,4,FALSE),C40), "match", VLOOKUP(F40,tutukamarkofffile20140114!$A$2:$I$306,4,FALSE))</f>
        <v>match</v>
      </c>
      <c r="L40" t="str">
        <f>IF(EXACT(VLOOKUP(F40,tutukamarkofffile20140114!$A$2:$I$306,5,FALSE),D40), "match", VLOOKUP(F40,tutukamarkofffile20140114!$A$2:$I$306,5,FALSE))</f>
        <v>match</v>
      </c>
      <c r="M40" t="str">
        <f>IF(EXACT(VLOOKUP(F40,tutukamarkofffile20140114!$A$2:$I$306,6,FALSE),E40), "match", VLOOKUP(F40,tutukamarkofffile20140114!$A$2:$I$306,6,FALSE))</f>
        <v>match</v>
      </c>
      <c r="N40" t="str">
        <f>IF(EXACT(VLOOKUP(F40,tutukamarkofffile20140114!$A$2:$I$306,8,FALSE),G40), "match", VLOOKUP(F40,tutukamarkofffile20140114!$A$2:$I$306,8,FALSE))</f>
        <v>match</v>
      </c>
      <c r="O40" t="str">
        <f>IF(EXACT(VLOOKUP(F40,tutukamarkofffile20140114!$A$2:$I$306,9,FALSE),H40), "match", VLOOKUP(F40,tutukamarkofffile20140114!$A$2:$I$306,9,FALSE))</f>
        <v>match</v>
      </c>
    </row>
    <row r="41" spans="1:15" x14ac:dyDescent="0.3">
      <c r="A41" t="s">
        <v>8</v>
      </c>
      <c r="B41" s="1">
        <v>41651.414826388886</v>
      </c>
      <c r="C41">
        <v>-10000</v>
      </c>
      <c r="D41" t="s">
        <v>79</v>
      </c>
      <c r="E41" t="s">
        <v>10</v>
      </c>
      <c r="F41" s="5">
        <v>464012214412658</v>
      </c>
      <c r="G41">
        <v>1</v>
      </c>
      <c r="H41" t="s">
        <v>80</v>
      </c>
      <c r="I41" s="5">
        <f>_xlfn.IFNA(VLOOKUP(F41,tutukamarkofffile20140114!$A$2:$I$306,1,FALSE),"NOT FOUND")</f>
        <v>464012214412658</v>
      </c>
      <c r="J41" s="1">
        <f>IF(EXACT(VLOOKUP(F41,tutukamarkofffile20140114!$A$2:$I$306,3,FALSE),B41), VLOOKUP(F41,tutukamarkofffile20140114!$A$2:$I$306,3,FALSE),"not exact match")</f>
        <v>41651.414826388886</v>
      </c>
      <c r="K41" t="str">
        <f>IF(EXACT(VLOOKUP(F41,tutukamarkofffile20140114!$A$2:$I$306,4,FALSE),C41), "match", VLOOKUP(F41,tutukamarkofffile20140114!$A$2:$I$306,4,FALSE))</f>
        <v>match</v>
      </c>
      <c r="L41" t="str">
        <f>IF(EXACT(VLOOKUP(F41,tutukamarkofffile20140114!$A$2:$I$306,5,FALSE),D41), "match", VLOOKUP(F41,tutukamarkofffile20140114!$A$2:$I$306,5,FALSE))</f>
        <v>match</v>
      </c>
      <c r="M41" t="str">
        <f>IF(EXACT(VLOOKUP(F41,tutukamarkofffile20140114!$A$2:$I$306,6,FALSE),E41), "match", VLOOKUP(F41,tutukamarkofffile20140114!$A$2:$I$306,6,FALSE))</f>
        <v>match</v>
      </c>
      <c r="N41" t="str">
        <f>IF(EXACT(VLOOKUP(F41,tutukamarkofffile20140114!$A$2:$I$306,8,FALSE),G41), "match", VLOOKUP(F41,tutukamarkofffile20140114!$A$2:$I$306,8,FALSE))</f>
        <v>match</v>
      </c>
      <c r="O41" t="str">
        <f>IF(EXACT(VLOOKUP(F41,tutukamarkofffile20140114!$A$2:$I$306,9,FALSE),H41), "match", VLOOKUP(F41,tutukamarkofffile20140114!$A$2:$I$306,9,FALSE))</f>
        <v>match</v>
      </c>
    </row>
    <row r="42" spans="1:15" x14ac:dyDescent="0.3">
      <c r="A42" t="s">
        <v>8</v>
      </c>
      <c r="B42" s="1">
        <v>41651.42083333333</v>
      </c>
      <c r="C42">
        <v>-15000</v>
      </c>
      <c r="D42" t="s">
        <v>23</v>
      </c>
      <c r="E42" t="s">
        <v>10</v>
      </c>
      <c r="F42" s="5">
        <v>584012363600695</v>
      </c>
      <c r="G42">
        <v>1</v>
      </c>
      <c r="H42" t="s">
        <v>81</v>
      </c>
      <c r="I42" s="5">
        <f>_xlfn.IFNA(VLOOKUP(F42,tutukamarkofffile20140114!$A$2:$I$306,1,FALSE),"NOT FOUND")</f>
        <v>584012363600695</v>
      </c>
      <c r="J42" s="1">
        <f>IF(EXACT(VLOOKUP(F42,tutukamarkofffile20140114!$A$2:$I$306,3,FALSE),B42), VLOOKUP(F42,tutukamarkofffile20140114!$A$2:$I$306,3,FALSE),"not exact match")</f>
        <v>41651.42083333333</v>
      </c>
      <c r="K42" t="str">
        <f>IF(EXACT(VLOOKUP(F42,tutukamarkofffile20140114!$A$2:$I$306,4,FALSE),C42), "match", VLOOKUP(F42,tutukamarkofffile20140114!$A$2:$I$306,4,FALSE))</f>
        <v>match</v>
      </c>
      <c r="L42" t="str">
        <f>IF(EXACT(VLOOKUP(F42,tutukamarkofffile20140114!$A$2:$I$306,5,FALSE),D42), "match", VLOOKUP(F42,tutukamarkofffile20140114!$A$2:$I$306,5,FALSE))</f>
        <v>match</v>
      </c>
      <c r="M42" t="str">
        <f>IF(EXACT(VLOOKUP(F42,tutukamarkofffile20140114!$A$2:$I$306,6,FALSE),E42), "match", VLOOKUP(F42,tutukamarkofffile20140114!$A$2:$I$306,6,FALSE))</f>
        <v>match</v>
      </c>
      <c r="N42" t="str">
        <f>IF(EXACT(VLOOKUP(F42,tutukamarkofffile20140114!$A$2:$I$306,8,FALSE),G42), "match", VLOOKUP(F42,tutukamarkofffile20140114!$A$2:$I$306,8,FALSE))</f>
        <v>match</v>
      </c>
      <c r="O42" t="str">
        <f>IF(EXACT(VLOOKUP(F42,tutukamarkofffile20140114!$A$2:$I$306,9,FALSE),H42), "match", VLOOKUP(F42,tutukamarkofffile20140114!$A$2:$I$306,9,FALSE))</f>
        <v>match</v>
      </c>
    </row>
    <row r="43" spans="1:15" x14ac:dyDescent="0.3">
      <c r="A43" t="s">
        <v>8</v>
      </c>
      <c r="B43" s="1">
        <v>41651.589999999997</v>
      </c>
      <c r="C43">
        <v>-5395</v>
      </c>
      <c r="D43" t="s">
        <v>51</v>
      </c>
      <c r="E43" t="s">
        <v>10</v>
      </c>
      <c r="F43" s="5">
        <v>164012367663009</v>
      </c>
      <c r="G43">
        <v>0</v>
      </c>
      <c r="H43" t="s">
        <v>82</v>
      </c>
      <c r="I43" s="5">
        <f>_xlfn.IFNA(VLOOKUP(F43,tutukamarkofffile20140114!$A$2:$I$306,1,FALSE),"NOT FOUND")</f>
        <v>164012367663009</v>
      </c>
      <c r="J43" s="1" t="str">
        <f>IF(EXACT(VLOOKUP(F43,tutukamarkofffile20140114!$A$2:$I$306,3,FALSE),B43), VLOOKUP(F43,tutukamarkofffile20140114!$A$2:$I$306,3,FALSE),"not exact match")</f>
        <v>not exact match</v>
      </c>
      <c r="K43" t="str">
        <f>IF(EXACT(VLOOKUP(F43,tutukamarkofffile20140114!$A$2:$I$306,4,FALSE),C43), "match", VLOOKUP(F43,tutukamarkofffile20140114!$A$2:$I$306,4,FALSE))</f>
        <v>match</v>
      </c>
      <c r="L43" t="str">
        <f>IF(EXACT(VLOOKUP(F43,tutukamarkofffile20140114!$A$2:$I$306,5,FALSE),D43), "match", VLOOKUP(F43,tutukamarkofffile20140114!$A$2:$I$306,5,FALSE))</f>
        <v>match</v>
      </c>
      <c r="M43" t="str">
        <f>IF(EXACT(VLOOKUP(F43,tutukamarkofffile20140114!$A$2:$I$306,6,FALSE),E43), "match", VLOOKUP(F43,tutukamarkofffile20140114!$A$2:$I$306,6,FALSE))</f>
        <v>match</v>
      </c>
      <c r="N43" t="str">
        <f>IF(EXACT(VLOOKUP(F43,tutukamarkofffile20140114!$A$2:$I$306,8,FALSE),G43), "match", VLOOKUP(F43,tutukamarkofffile20140114!$A$2:$I$306,8,FALSE))</f>
        <v>match</v>
      </c>
      <c r="O43" t="str">
        <f>IF(EXACT(VLOOKUP(F43,tutukamarkofffile20140114!$A$2:$I$306,9,FALSE),H43), "match", VLOOKUP(F43,tutukamarkofffile20140114!$A$2:$I$306,9,FALSE))</f>
        <v>match</v>
      </c>
    </row>
    <row r="44" spans="1:15" x14ac:dyDescent="0.3">
      <c r="A44" t="s">
        <v>8</v>
      </c>
      <c r="B44" s="1">
        <v>41651.424456018518</v>
      </c>
      <c r="C44">
        <v>-30000</v>
      </c>
      <c r="D44" t="s">
        <v>73</v>
      </c>
      <c r="E44" t="s">
        <v>10</v>
      </c>
      <c r="F44" s="5">
        <v>464012366736499</v>
      </c>
      <c r="G44">
        <v>1</v>
      </c>
      <c r="H44" t="s">
        <v>83</v>
      </c>
      <c r="I44" s="5">
        <f>_xlfn.IFNA(VLOOKUP(F44,tutukamarkofffile20140114!$A$2:$I$306,1,FALSE),"NOT FOUND")</f>
        <v>464012366736499</v>
      </c>
      <c r="J44" s="1">
        <f>IF(EXACT(VLOOKUP(F44,tutukamarkofffile20140114!$A$2:$I$306,3,FALSE),B44), VLOOKUP(F44,tutukamarkofffile20140114!$A$2:$I$306,3,FALSE),"not exact match")</f>
        <v>41651.424456018518</v>
      </c>
      <c r="K44" t="str">
        <f>IF(EXACT(VLOOKUP(F44,tutukamarkofffile20140114!$A$2:$I$306,4,FALSE),C44), "match", VLOOKUP(F44,tutukamarkofffile20140114!$A$2:$I$306,4,FALSE))</f>
        <v>match</v>
      </c>
      <c r="L44" t="str">
        <f>IF(EXACT(VLOOKUP(F44,tutukamarkofffile20140114!$A$2:$I$306,5,FALSE),D44), "match", VLOOKUP(F44,tutukamarkofffile20140114!$A$2:$I$306,5,FALSE))</f>
        <v>match</v>
      </c>
      <c r="M44" t="str">
        <f>IF(EXACT(VLOOKUP(F44,tutukamarkofffile20140114!$A$2:$I$306,6,FALSE),E44), "match", VLOOKUP(F44,tutukamarkofffile20140114!$A$2:$I$306,6,FALSE))</f>
        <v>match</v>
      </c>
      <c r="N44" t="str">
        <f>IF(EXACT(VLOOKUP(F44,tutukamarkofffile20140114!$A$2:$I$306,8,FALSE),G44), "match", VLOOKUP(F44,tutukamarkofffile20140114!$A$2:$I$306,8,FALSE))</f>
        <v>match</v>
      </c>
      <c r="O44" t="str">
        <f>IF(EXACT(VLOOKUP(F44,tutukamarkofffile20140114!$A$2:$I$306,9,FALSE),H44), "match", VLOOKUP(F44,tutukamarkofffile20140114!$A$2:$I$306,9,FALSE))</f>
        <v>match</v>
      </c>
    </row>
    <row r="45" spans="1:15" x14ac:dyDescent="0.3">
      <c r="A45" t="s">
        <v>8</v>
      </c>
      <c r="B45" s="1">
        <v>41651.426319444443</v>
      </c>
      <c r="C45">
        <v>-15375</v>
      </c>
      <c r="D45" t="s">
        <v>84</v>
      </c>
      <c r="E45" t="s">
        <v>10</v>
      </c>
      <c r="F45" s="5">
        <v>4012370155398</v>
      </c>
      <c r="G45">
        <v>0</v>
      </c>
      <c r="H45" t="s">
        <v>85</v>
      </c>
      <c r="I45" s="5">
        <f>_xlfn.IFNA(VLOOKUP(F45,tutukamarkofffile20140114!$A$2:$I$306,1,FALSE),"NOT FOUND")</f>
        <v>4012370155398</v>
      </c>
      <c r="J45" s="1">
        <f>IF(EXACT(VLOOKUP(F45,tutukamarkofffile20140114!$A$2:$I$306,3,FALSE),B45), VLOOKUP(F45,tutukamarkofffile20140114!$A$2:$I$306,3,FALSE),"not exact match")</f>
        <v>41651.426319444443</v>
      </c>
      <c r="K45" t="str">
        <f>IF(EXACT(VLOOKUP(F45,tutukamarkofffile20140114!$A$2:$I$306,4,FALSE),C45), "match", VLOOKUP(F45,tutukamarkofffile20140114!$A$2:$I$306,4,FALSE))</f>
        <v>match</v>
      </c>
      <c r="L45" t="str">
        <f>IF(EXACT(VLOOKUP(F45,tutukamarkofffile20140114!$A$2:$I$306,5,FALSE),D45), "match", VLOOKUP(F45,tutukamarkofffile20140114!$A$2:$I$306,5,FALSE))</f>
        <v>match</v>
      </c>
      <c r="M45" t="str">
        <f>IF(EXACT(VLOOKUP(F45,tutukamarkofffile20140114!$A$2:$I$306,6,FALSE),E45), "match", VLOOKUP(F45,tutukamarkofffile20140114!$A$2:$I$306,6,FALSE))</f>
        <v>match</v>
      </c>
      <c r="N45" t="str">
        <f>IF(EXACT(VLOOKUP(F45,tutukamarkofffile20140114!$A$2:$I$306,8,FALSE),G45), "match", VLOOKUP(F45,tutukamarkofffile20140114!$A$2:$I$306,8,FALSE))</f>
        <v>match</v>
      </c>
      <c r="O45" t="str">
        <f>IF(EXACT(VLOOKUP(F45,tutukamarkofffile20140114!$A$2:$I$306,9,FALSE),H45), "match", VLOOKUP(F45,tutukamarkofffile20140114!$A$2:$I$306,9,FALSE))</f>
        <v>match</v>
      </c>
    </row>
    <row r="46" spans="1:15" x14ac:dyDescent="0.3">
      <c r="A46" t="s">
        <v>8</v>
      </c>
      <c r="B46" s="1">
        <v>41651.427337962959</v>
      </c>
      <c r="C46">
        <v>-16000</v>
      </c>
      <c r="D46" t="s">
        <v>47</v>
      </c>
      <c r="E46" t="s">
        <v>10</v>
      </c>
      <c r="F46" s="5">
        <v>4012371033675</v>
      </c>
      <c r="G46">
        <v>0</v>
      </c>
      <c r="H46" t="s">
        <v>48</v>
      </c>
      <c r="I46" s="5">
        <f>_xlfn.IFNA(VLOOKUP(F46,tutukamarkofffile20140114!$A$2:$I$306,1,FALSE),"NOT FOUND")</f>
        <v>4012371033675</v>
      </c>
      <c r="J46" s="1">
        <f>IF(EXACT(VLOOKUP(F46,tutukamarkofffile20140114!$A$2:$I$306,3,FALSE),B46), VLOOKUP(F46,tutukamarkofffile20140114!$A$2:$I$306,3,FALSE),"not exact match")</f>
        <v>41651.427337962959</v>
      </c>
      <c r="K46" t="str">
        <f>IF(EXACT(VLOOKUP(F46,tutukamarkofffile20140114!$A$2:$I$306,4,FALSE),C46), "match", VLOOKUP(F46,tutukamarkofffile20140114!$A$2:$I$306,4,FALSE))</f>
        <v>match</v>
      </c>
      <c r="L46" t="str">
        <f>IF(EXACT(VLOOKUP(F46,tutukamarkofffile20140114!$A$2:$I$306,5,FALSE),D46), "match", VLOOKUP(F46,tutukamarkofffile20140114!$A$2:$I$306,5,FALSE))</f>
        <v>match</v>
      </c>
      <c r="M46" t="str">
        <f>IF(EXACT(VLOOKUP(F46,tutukamarkofffile20140114!$A$2:$I$306,6,FALSE),E46), "match", VLOOKUP(F46,tutukamarkofffile20140114!$A$2:$I$306,6,FALSE))</f>
        <v>match</v>
      </c>
      <c r="N46" t="str">
        <f>IF(EXACT(VLOOKUP(F46,tutukamarkofffile20140114!$A$2:$I$306,8,FALSE),G46), "match", VLOOKUP(F46,tutukamarkofffile20140114!$A$2:$I$306,8,FALSE))</f>
        <v>match</v>
      </c>
      <c r="O46" t="str">
        <f>IF(EXACT(VLOOKUP(F46,tutukamarkofffile20140114!$A$2:$I$306,9,FALSE),H46), "match", VLOOKUP(F46,tutukamarkofffile20140114!$A$2:$I$306,9,FALSE))</f>
        <v>match</v>
      </c>
    </row>
    <row r="47" spans="1:15" x14ac:dyDescent="0.3">
      <c r="A47" t="s">
        <v>8</v>
      </c>
      <c r="B47" s="1">
        <v>41651.428807870368</v>
      </c>
      <c r="C47">
        <v>-10000</v>
      </c>
      <c r="D47" t="s">
        <v>86</v>
      </c>
      <c r="E47" t="s">
        <v>10</v>
      </c>
      <c r="F47" s="5">
        <v>584012370494730</v>
      </c>
      <c r="G47">
        <v>1</v>
      </c>
      <c r="H47" t="s">
        <v>87</v>
      </c>
      <c r="I47" s="5">
        <f>_xlfn.IFNA(VLOOKUP(F47,tutukamarkofffile20140114!$A$2:$I$306,1,FALSE),"NOT FOUND")</f>
        <v>584012370494730</v>
      </c>
      <c r="J47" s="1">
        <f>IF(EXACT(VLOOKUP(F47,tutukamarkofffile20140114!$A$2:$I$306,3,FALSE),B47), VLOOKUP(F47,tutukamarkofffile20140114!$A$2:$I$306,3,FALSE),"not exact match")</f>
        <v>41651.428807870368</v>
      </c>
      <c r="K47" t="str">
        <f>IF(EXACT(VLOOKUP(F47,tutukamarkofffile20140114!$A$2:$I$306,4,FALSE),C47), "match", VLOOKUP(F47,tutukamarkofffile20140114!$A$2:$I$306,4,FALSE))</f>
        <v>match</v>
      </c>
      <c r="L47" t="str">
        <f>IF(EXACT(VLOOKUP(F47,tutukamarkofffile20140114!$A$2:$I$306,5,FALSE),D47), "match", VLOOKUP(F47,tutukamarkofffile20140114!$A$2:$I$306,5,FALSE))</f>
        <v>match</v>
      </c>
      <c r="M47" t="str">
        <f>IF(EXACT(VLOOKUP(F47,tutukamarkofffile20140114!$A$2:$I$306,6,FALSE),E47), "match", VLOOKUP(F47,tutukamarkofffile20140114!$A$2:$I$306,6,FALSE))</f>
        <v>match</v>
      </c>
      <c r="N47" t="str">
        <f>IF(EXACT(VLOOKUP(F47,tutukamarkofffile20140114!$A$2:$I$306,8,FALSE),G47), "match", VLOOKUP(F47,tutukamarkofffile20140114!$A$2:$I$306,8,FALSE))</f>
        <v>match</v>
      </c>
      <c r="O47" t="str">
        <f>IF(EXACT(VLOOKUP(F47,tutukamarkofffile20140114!$A$2:$I$306,9,FALSE),H47), "match", VLOOKUP(F47,tutukamarkofffile20140114!$A$2:$I$306,9,FALSE))</f>
        <v>match</v>
      </c>
    </row>
    <row r="48" spans="1:15" x14ac:dyDescent="0.3">
      <c r="A48" t="s">
        <v>8</v>
      </c>
      <c r="B48" s="1">
        <v>41651.430324074077</v>
      </c>
      <c r="C48">
        <v>-2000</v>
      </c>
      <c r="D48" t="s">
        <v>75</v>
      </c>
      <c r="E48" t="s">
        <v>10</v>
      </c>
      <c r="F48" s="5">
        <v>304012299807016</v>
      </c>
      <c r="G48">
        <v>1</v>
      </c>
      <c r="H48" t="s">
        <v>88</v>
      </c>
      <c r="I48" s="5">
        <f>_xlfn.IFNA(VLOOKUP(F48,tutukamarkofffile20140114!$A$2:$I$306,1,FALSE),"NOT FOUND")</f>
        <v>304012299807016</v>
      </c>
      <c r="J48" s="1">
        <f>IF(EXACT(VLOOKUP(F48,tutukamarkofffile20140114!$A$2:$I$306,3,FALSE),B48), VLOOKUP(F48,tutukamarkofffile20140114!$A$2:$I$306,3,FALSE),"not exact match")</f>
        <v>41651.430324074077</v>
      </c>
      <c r="K48" t="str">
        <f>IF(EXACT(VLOOKUP(F48,tutukamarkofffile20140114!$A$2:$I$306,4,FALSE),C48), "match", VLOOKUP(F48,tutukamarkofffile20140114!$A$2:$I$306,4,FALSE))</f>
        <v>match</v>
      </c>
      <c r="L48" t="str">
        <f>IF(EXACT(VLOOKUP(F48,tutukamarkofffile20140114!$A$2:$I$306,5,FALSE),D48), "match", VLOOKUP(F48,tutukamarkofffile20140114!$A$2:$I$306,5,FALSE))</f>
        <v>match</v>
      </c>
      <c r="M48" t="str">
        <f>IF(EXACT(VLOOKUP(F48,tutukamarkofffile20140114!$A$2:$I$306,6,FALSE),E48), "match", VLOOKUP(F48,tutukamarkofffile20140114!$A$2:$I$306,6,FALSE))</f>
        <v>match</v>
      </c>
      <c r="N48" t="str">
        <f>IF(EXACT(VLOOKUP(F48,tutukamarkofffile20140114!$A$2:$I$306,8,FALSE),G48), "match", VLOOKUP(F48,tutukamarkofffile20140114!$A$2:$I$306,8,FALSE))</f>
        <v>match</v>
      </c>
      <c r="O48" t="str">
        <f>IF(EXACT(VLOOKUP(F48,tutukamarkofffile20140114!$A$2:$I$306,9,FALSE),H48), "match", VLOOKUP(F48,tutukamarkofffile20140114!$A$2:$I$306,9,FALSE))</f>
        <v>match</v>
      </c>
    </row>
    <row r="49" spans="1:15" x14ac:dyDescent="0.3">
      <c r="A49" t="s">
        <v>8</v>
      </c>
      <c r="B49" s="1">
        <v>41651.431030092594</v>
      </c>
      <c r="C49">
        <v>-40000</v>
      </c>
      <c r="D49" t="s">
        <v>89</v>
      </c>
      <c r="E49" t="s">
        <v>10</v>
      </c>
      <c r="F49" s="5">
        <v>304012372412397</v>
      </c>
      <c r="G49">
        <v>1</v>
      </c>
      <c r="H49" t="s">
        <v>90</v>
      </c>
      <c r="I49" s="5">
        <f>_xlfn.IFNA(VLOOKUP(F49,tutukamarkofffile20140114!$A$2:$I$306,1,FALSE),"NOT FOUND")</f>
        <v>304012372412397</v>
      </c>
      <c r="J49" s="1">
        <f>IF(EXACT(VLOOKUP(F49,tutukamarkofffile20140114!$A$2:$I$306,3,FALSE),B49), VLOOKUP(F49,tutukamarkofffile20140114!$A$2:$I$306,3,FALSE),"not exact match")</f>
        <v>41651.431030092594</v>
      </c>
      <c r="K49" t="str">
        <f>IF(EXACT(VLOOKUP(F49,tutukamarkofffile20140114!$A$2:$I$306,4,FALSE),C49), "match", VLOOKUP(F49,tutukamarkofffile20140114!$A$2:$I$306,4,FALSE))</f>
        <v>match</v>
      </c>
      <c r="L49" t="str">
        <f>IF(EXACT(VLOOKUP(F49,tutukamarkofffile20140114!$A$2:$I$306,5,FALSE),D49), "match", VLOOKUP(F49,tutukamarkofffile20140114!$A$2:$I$306,5,FALSE))</f>
        <v>match</v>
      </c>
      <c r="M49" t="str">
        <f>IF(EXACT(VLOOKUP(F49,tutukamarkofffile20140114!$A$2:$I$306,6,FALSE),E49), "match", VLOOKUP(F49,tutukamarkofffile20140114!$A$2:$I$306,6,FALSE))</f>
        <v>match</v>
      </c>
      <c r="N49" t="str">
        <f>IF(EXACT(VLOOKUP(F49,tutukamarkofffile20140114!$A$2:$I$306,8,FALSE),G49), "match", VLOOKUP(F49,tutukamarkofffile20140114!$A$2:$I$306,8,FALSE))</f>
        <v>match</v>
      </c>
      <c r="O49" t="str">
        <f>IF(EXACT(VLOOKUP(F49,tutukamarkofffile20140114!$A$2:$I$306,9,FALSE),H49), "match", VLOOKUP(F49,tutukamarkofffile20140114!$A$2:$I$306,9,FALSE))</f>
        <v>match</v>
      </c>
    </row>
    <row r="50" spans="1:15" x14ac:dyDescent="0.3">
      <c r="A50" t="s">
        <v>8</v>
      </c>
      <c r="B50" s="1">
        <v>41651.431805555556</v>
      </c>
      <c r="C50">
        <v>-20000</v>
      </c>
      <c r="D50" t="s">
        <v>91</v>
      </c>
      <c r="E50" t="s">
        <v>10</v>
      </c>
      <c r="F50" s="5">
        <v>84012374897886</v>
      </c>
      <c r="G50">
        <v>0</v>
      </c>
      <c r="H50" t="s">
        <v>92</v>
      </c>
      <c r="I50" s="5">
        <f>_xlfn.IFNA(VLOOKUP(F50,tutukamarkofffile20140114!$A$2:$I$306,1,FALSE),"NOT FOUND")</f>
        <v>84012374897886</v>
      </c>
      <c r="J50" s="1">
        <f>IF(EXACT(VLOOKUP(F50,tutukamarkofffile20140114!$A$2:$I$306,3,FALSE),B50), VLOOKUP(F50,tutukamarkofffile20140114!$A$2:$I$306,3,FALSE),"not exact match")</f>
        <v>41651.431805555556</v>
      </c>
      <c r="K50" t="str">
        <f>IF(EXACT(VLOOKUP(F50,tutukamarkofffile20140114!$A$2:$I$306,4,FALSE),C50), "match", VLOOKUP(F50,tutukamarkofffile20140114!$A$2:$I$306,4,FALSE))</f>
        <v>match</v>
      </c>
      <c r="L50" t="str">
        <f>IF(EXACT(VLOOKUP(F50,tutukamarkofffile20140114!$A$2:$I$306,5,FALSE),D50), "match", VLOOKUP(F50,tutukamarkofffile20140114!$A$2:$I$306,5,FALSE))</f>
        <v>match</v>
      </c>
      <c r="M50" t="str">
        <f>IF(EXACT(VLOOKUP(F50,tutukamarkofffile20140114!$A$2:$I$306,6,FALSE),E50), "match", VLOOKUP(F50,tutukamarkofffile20140114!$A$2:$I$306,6,FALSE))</f>
        <v>match</v>
      </c>
      <c r="N50" t="str">
        <f>IF(EXACT(VLOOKUP(F50,tutukamarkofffile20140114!$A$2:$I$306,8,FALSE),G50), "match", VLOOKUP(F50,tutukamarkofffile20140114!$A$2:$I$306,8,FALSE))</f>
        <v>match</v>
      </c>
      <c r="O50" t="str">
        <f>IF(EXACT(VLOOKUP(F50,tutukamarkofffile20140114!$A$2:$I$306,9,FALSE),H50), "match", VLOOKUP(F50,tutukamarkofffile20140114!$A$2:$I$306,9,FALSE))</f>
        <v>match</v>
      </c>
    </row>
    <row r="51" spans="1:15" x14ac:dyDescent="0.3">
      <c r="A51" t="s">
        <v>8</v>
      </c>
      <c r="B51" s="1">
        <v>41651.434930555559</v>
      </c>
      <c r="C51">
        <v>-10000</v>
      </c>
      <c r="D51" t="s">
        <v>93</v>
      </c>
      <c r="E51" t="s">
        <v>10</v>
      </c>
      <c r="F51" s="5">
        <v>304012375782579</v>
      </c>
      <c r="G51">
        <v>1</v>
      </c>
      <c r="H51" t="s">
        <v>94</v>
      </c>
      <c r="I51" s="5">
        <f>_xlfn.IFNA(VLOOKUP(F51,tutukamarkofffile20140114!$A$2:$I$306,1,FALSE),"NOT FOUND")</f>
        <v>304012375782579</v>
      </c>
      <c r="J51" s="1">
        <f>IF(EXACT(VLOOKUP(F51,tutukamarkofffile20140114!$A$2:$I$306,3,FALSE),B51), VLOOKUP(F51,tutukamarkofffile20140114!$A$2:$I$306,3,FALSE),"not exact match")</f>
        <v>41651.434930555559</v>
      </c>
      <c r="K51" t="str">
        <f>IF(EXACT(VLOOKUP(F51,tutukamarkofffile20140114!$A$2:$I$306,4,FALSE),C51), "match", VLOOKUP(F51,tutukamarkofffile20140114!$A$2:$I$306,4,FALSE))</f>
        <v>match</v>
      </c>
      <c r="L51" t="str">
        <f>IF(EXACT(VLOOKUP(F51,tutukamarkofffile20140114!$A$2:$I$306,5,FALSE),D51), "match", VLOOKUP(F51,tutukamarkofffile20140114!$A$2:$I$306,5,FALSE))</f>
        <v>match</v>
      </c>
      <c r="M51" t="str">
        <f>IF(EXACT(VLOOKUP(F51,tutukamarkofffile20140114!$A$2:$I$306,6,FALSE),E51), "match", VLOOKUP(F51,tutukamarkofffile20140114!$A$2:$I$306,6,FALSE))</f>
        <v>match</v>
      </c>
      <c r="N51" t="str">
        <f>IF(EXACT(VLOOKUP(F51,tutukamarkofffile20140114!$A$2:$I$306,8,FALSE),G51), "match", VLOOKUP(F51,tutukamarkofffile20140114!$A$2:$I$306,8,FALSE))</f>
        <v>match</v>
      </c>
      <c r="O51" t="str">
        <f>IF(EXACT(VLOOKUP(F51,tutukamarkofffile20140114!$A$2:$I$306,9,FALSE),H51), "match", VLOOKUP(F51,tutukamarkofffile20140114!$A$2:$I$306,9,FALSE))</f>
        <v>match</v>
      </c>
    </row>
    <row r="52" spans="1:15" x14ac:dyDescent="0.3">
      <c r="A52" t="s">
        <v>8</v>
      </c>
      <c r="B52" s="1">
        <v>41651.435347222221</v>
      </c>
      <c r="C52">
        <v>-30000</v>
      </c>
      <c r="D52" t="s">
        <v>95</v>
      </c>
      <c r="E52" t="s">
        <v>10</v>
      </c>
      <c r="F52" s="5">
        <v>304012304151878</v>
      </c>
      <c r="G52">
        <v>1</v>
      </c>
      <c r="H52" t="s">
        <v>96</v>
      </c>
      <c r="I52" s="5">
        <f>_xlfn.IFNA(VLOOKUP(F52,tutukamarkofffile20140114!$A$2:$I$306,1,FALSE),"NOT FOUND")</f>
        <v>304012304151878</v>
      </c>
      <c r="J52" s="1">
        <f>IF(EXACT(VLOOKUP(F52,tutukamarkofffile20140114!$A$2:$I$306,3,FALSE),B52), VLOOKUP(F52,tutukamarkofffile20140114!$A$2:$I$306,3,FALSE),"not exact match")</f>
        <v>41651.435347222221</v>
      </c>
      <c r="K52" t="str">
        <f>IF(EXACT(VLOOKUP(F52,tutukamarkofffile20140114!$A$2:$I$306,4,FALSE),C52), "match", VLOOKUP(F52,tutukamarkofffile20140114!$A$2:$I$306,4,FALSE))</f>
        <v>match</v>
      </c>
      <c r="L52" t="str">
        <f>IF(EXACT(VLOOKUP(F52,tutukamarkofffile20140114!$A$2:$I$306,5,FALSE),D52), "match", VLOOKUP(F52,tutukamarkofffile20140114!$A$2:$I$306,5,FALSE))</f>
        <v>match</v>
      </c>
      <c r="M52" t="str">
        <f>IF(EXACT(VLOOKUP(F52,tutukamarkofffile20140114!$A$2:$I$306,6,FALSE),E52), "match", VLOOKUP(F52,tutukamarkofffile20140114!$A$2:$I$306,6,FALSE))</f>
        <v>match</v>
      </c>
      <c r="N52" t="str">
        <f>IF(EXACT(VLOOKUP(F52,tutukamarkofffile20140114!$A$2:$I$306,8,FALSE),G52), "match", VLOOKUP(F52,tutukamarkofffile20140114!$A$2:$I$306,8,FALSE))</f>
        <v>match</v>
      </c>
      <c r="O52" t="str">
        <f>IF(EXACT(VLOOKUP(F52,tutukamarkofffile20140114!$A$2:$I$306,9,FALSE),H52), "match", VLOOKUP(F52,tutukamarkofffile20140114!$A$2:$I$306,9,FALSE))</f>
        <v>match</v>
      </c>
    </row>
    <row r="53" spans="1:15" x14ac:dyDescent="0.3">
      <c r="A53" t="s">
        <v>8</v>
      </c>
      <c r="B53" s="1">
        <v>41651.440347222226</v>
      </c>
      <c r="C53">
        <v>-3920</v>
      </c>
      <c r="D53" t="s">
        <v>97</v>
      </c>
      <c r="E53" t="s">
        <v>10</v>
      </c>
      <c r="F53" s="5">
        <v>4012382269964</v>
      </c>
      <c r="G53">
        <v>0</v>
      </c>
      <c r="H53" t="s">
        <v>98</v>
      </c>
      <c r="I53" s="5">
        <f>_xlfn.IFNA(VLOOKUP(F53,tutukamarkofffile20140114!$A$2:$I$306,1,FALSE),"NOT FOUND")</f>
        <v>4012382269964</v>
      </c>
      <c r="J53" s="1">
        <f>IF(EXACT(VLOOKUP(F53,tutukamarkofffile20140114!$A$2:$I$306,3,FALSE),B53), VLOOKUP(F53,tutukamarkofffile20140114!$A$2:$I$306,3,FALSE),"not exact match")</f>
        <v>41651.440347222226</v>
      </c>
      <c r="K53" t="str">
        <f>IF(EXACT(VLOOKUP(F53,tutukamarkofffile20140114!$A$2:$I$306,4,FALSE),C53), "match", VLOOKUP(F53,tutukamarkofffile20140114!$A$2:$I$306,4,FALSE))</f>
        <v>match</v>
      </c>
      <c r="L53" t="str">
        <f>IF(EXACT(VLOOKUP(F53,tutukamarkofffile20140114!$A$2:$I$306,5,FALSE),D53), "match", VLOOKUP(F53,tutukamarkofffile20140114!$A$2:$I$306,5,FALSE))</f>
        <v>match</v>
      </c>
      <c r="M53" t="str">
        <f>IF(EXACT(VLOOKUP(F53,tutukamarkofffile20140114!$A$2:$I$306,6,FALSE),E53), "match", VLOOKUP(F53,tutukamarkofffile20140114!$A$2:$I$306,6,FALSE))</f>
        <v>match</v>
      </c>
      <c r="N53" t="str">
        <f>IF(EXACT(VLOOKUP(F53,tutukamarkofffile20140114!$A$2:$I$306,8,FALSE),G53), "match", VLOOKUP(F53,tutukamarkofffile20140114!$A$2:$I$306,8,FALSE))</f>
        <v>match</v>
      </c>
      <c r="O53" t="str">
        <f>IF(EXACT(VLOOKUP(F53,tutukamarkofffile20140114!$A$2:$I$306,9,FALSE),H53), "match", VLOOKUP(F53,tutukamarkofffile20140114!$A$2:$I$306,9,FALSE))</f>
        <v>match</v>
      </c>
    </row>
    <row r="54" spans="1:15" x14ac:dyDescent="0.3">
      <c r="A54" t="s">
        <v>8</v>
      </c>
      <c r="B54" s="1">
        <v>41651.440358796295</v>
      </c>
      <c r="C54">
        <v>-30000</v>
      </c>
      <c r="D54" t="s">
        <v>99</v>
      </c>
      <c r="E54" t="s">
        <v>10</v>
      </c>
      <c r="F54" s="5">
        <v>384012380477970</v>
      </c>
      <c r="G54">
        <v>1</v>
      </c>
      <c r="H54" t="s">
        <v>100</v>
      </c>
      <c r="I54" s="5">
        <f>_xlfn.IFNA(VLOOKUP(F54,tutukamarkofffile20140114!$A$2:$I$306,1,FALSE),"NOT FOUND")</f>
        <v>384012380477970</v>
      </c>
      <c r="J54" s="1">
        <f>IF(EXACT(VLOOKUP(F54,tutukamarkofffile20140114!$A$2:$I$306,3,FALSE),B54), VLOOKUP(F54,tutukamarkofffile20140114!$A$2:$I$306,3,FALSE),"not exact match")</f>
        <v>41651.440358796295</v>
      </c>
      <c r="K54" t="str">
        <f>IF(EXACT(VLOOKUP(F54,tutukamarkofffile20140114!$A$2:$I$306,4,FALSE),C54), "match", VLOOKUP(F54,tutukamarkofffile20140114!$A$2:$I$306,4,FALSE))</f>
        <v>match</v>
      </c>
      <c r="L54" t="str">
        <f>IF(EXACT(VLOOKUP(F54,tutukamarkofffile20140114!$A$2:$I$306,5,FALSE),D54), "match", VLOOKUP(F54,tutukamarkofffile20140114!$A$2:$I$306,5,FALSE))</f>
        <v>match</v>
      </c>
      <c r="M54" t="str">
        <f>IF(EXACT(VLOOKUP(F54,tutukamarkofffile20140114!$A$2:$I$306,6,FALSE),E54), "match", VLOOKUP(F54,tutukamarkofffile20140114!$A$2:$I$306,6,FALSE))</f>
        <v>match</v>
      </c>
      <c r="N54" t="str">
        <f>IF(EXACT(VLOOKUP(F54,tutukamarkofffile20140114!$A$2:$I$306,8,FALSE),G54), "match", VLOOKUP(F54,tutukamarkofffile20140114!$A$2:$I$306,8,FALSE))</f>
        <v>match</v>
      </c>
      <c r="O54" t="str">
        <f>IF(EXACT(VLOOKUP(F54,tutukamarkofffile20140114!$A$2:$I$306,9,FALSE),H54), "match", VLOOKUP(F54,tutukamarkofffile20140114!$A$2:$I$306,9,FALSE))</f>
        <v>match</v>
      </c>
    </row>
    <row r="55" spans="1:15" x14ac:dyDescent="0.3">
      <c r="A55" t="s">
        <v>8</v>
      </c>
      <c r="B55" s="1">
        <v>41651.443298611113</v>
      </c>
      <c r="C55">
        <v>-238665</v>
      </c>
      <c r="D55" t="s">
        <v>101</v>
      </c>
      <c r="E55" t="s">
        <v>10</v>
      </c>
      <c r="F55" s="5">
        <v>164012384813703</v>
      </c>
      <c r="G55">
        <v>0</v>
      </c>
      <c r="H55" t="s">
        <v>102</v>
      </c>
      <c r="I55" s="5">
        <f>_xlfn.IFNA(VLOOKUP(F55,tutukamarkofffile20140114!$A$2:$I$306,1,FALSE),"NOT FOUND")</f>
        <v>164012384813703</v>
      </c>
      <c r="J55" s="1">
        <f>IF(EXACT(VLOOKUP(F55,tutukamarkofffile20140114!$A$2:$I$306,3,FALSE),B55), VLOOKUP(F55,tutukamarkofffile20140114!$A$2:$I$306,3,FALSE),"not exact match")</f>
        <v>41651.443298611113</v>
      </c>
      <c r="K55" t="str">
        <f>IF(EXACT(VLOOKUP(F55,tutukamarkofffile20140114!$A$2:$I$306,4,FALSE),C55), "match", VLOOKUP(F55,tutukamarkofffile20140114!$A$2:$I$306,4,FALSE))</f>
        <v>match</v>
      </c>
      <c r="L55" t="str">
        <f>IF(EXACT(VLOOKUP(F55,tutukamarkofffile20140114!$A$2:$I$306,5,FALSE),D55), "match", VLOOKUP(F55,tutukamarkofffile20140114!$A$2:$I$306,5,FALSE))</f>
        <v>match</v>
      </c>
      <c r="M55" t="str">
        <f>IF(EXACT(VLOOKUP(F55,tutukamarkofffile20140114!$A$2:$I$306,6,FALSE),E55), "match", VLOOKUP(F55,tutukamarkofffile20140114!$A$2:$I$306,6,FALSE))</f>
        <v>match</v>
      </c>
      <c r="N55" t="str">
        <f>IF(EXACT(VLOOKUP(F55,tutukamarkofffile20140114!$A$2:$I$306,8,FALSE),G55), "match", VLOOKUP(F55,tutukamarkofffile20140114!$A$2:$I$306,8,FALSE))</f>
        <v>match</v>
      </c>
      <c r="O55" t="str">
        <f>IF(EXACT(VLOOKUP(F55,tutukamarkofffile20140114!$A$2:$I$306,9,FALSE),H55), "match", VLOOKUP(F55,tutukamarkofffile20140114!$A$2:$I$306,9,FALSE))</f>
        <v>match</v>
      </c>
    </row>
    <row r="56" spans="1:15" x14ac:dyDescent="0.3">
      <c r="A56" t="s">
        <v>8</v>
      </c>
      <c r="B56" s="1">
        <v>41651.444432870368</v>
      </c>
      <c r="C56">
        <v>-11490</v>
      </c>
      <c r="D56" t="s">
        <v>103</v>
      </c>
      <c r="E56" t="s">
        <v>10</v>
      </c>
      <c r="F56" s="5">
        <v>164012239997884</v>
      </c>
      <c r="G56">
        <v>0</v>
      </c>
      <c r="H56" t="s">
        <v>104</v>
      </c>
      <c r="I56" s="5">
        <f>_xlfn.IFNA(VLOOKUP(F56,tutukamarkofffile20140114!$A$2:$I$306,1,FALSE),"NOT FOUND")</f>
        <v>164012239997884</v>
      </c>
      <c r="J56" s="1">
        <f>IF(EXACT(VLOOKUP(F56,tutukamarkofffile20140114!$A$2:$I$306,3,FALSE),B56), VLOOKUP(F56,tutukamarkofffile20140114!$A$2:$I$306,3,FALSE),"not exact match")</f>
        <v>41651.444432870368</v>
      </c>
      <c r="K56" t="str">
        <f>IF(EXACT(VLOOKUP(F56,tutukamarkofffile20140114!$A$2:$I$306,4,FALSE),C56), "match", VLOOKUP(F56,tutukamarkofffile20140114!$A$2:$I$306,4,FALSE))</f>
        <v>match</v>
      </c>
      <c r="L56" t="str">
        <f>IF(EXACT(VLOOKUP(F56,tutukamarkofffile20140114!$A$2:$I$306,5,FALSE),D56), "match", VLOOKUP(F56,tutukamarkofffile20140114!$A$2:$I$306,5,FALSE))</f>
        <v>169473 CHOPPIES SUPER STO BOTSWANA      BW</v>
      </c>
      <c r="M56" t="str">
        <f>IF(EXACT(VLOOKUP(F56,tutukamarkofffile20140114!$A$2:$I$306,6,FALSE),E56), "match", VLOOKUP(F56,tutukamarkofffile20140114!$A$2:$I$306,6,FALSE))</f>
        <v>match</v>
      </c>
      <c r="N56" t="str">
        <f>IF(EXACT(VLOOKUP(F56,tutukamarkofffile20140114!$A$2:$I$306,8,FALSE),G56), "match", VLOOKUP(F56,tutukamarkofffile20140114!$A$2:$I$306,8,FALSE))</f>
        <v>match</v>
      </c>
      <c r="O56" t="str">
        <f>IF(EXACT(VLOOKUP(F56,tutukamarkofffile20140114!$A$2:$I$306,9,FALSE),H56), "match", VLOOKUP(F56,tutukamarkofffile20140114!$A$2:$I$306,9,FALSE))</f>
        <v>match</v>
      </c>
    </row>
    <row r="57" spans="1:15" x14ac:dyDescent="0.3">
      <c r="A57" t="s">
        <v>8</v>
      </c>
      <c r="B57" s="1">
        <v>41651.445462962962</v>
      </c>
      <c r="C57">
        <v>-5999</v>
      </c>
      <c r="D57" t="s">
        <v>105</v>
      </c>
      <c r="E57" t="s">
        <v>10</v>
      </c>
      <c r="F57" s="5">
        <v>284012386690197</v>
      </c>
      <c r="G57">
        <v>0</v>
      </c>
      <c r="H57" t="s">
        <v>106</v>
      </c>
      <c r="I57" s="5">
        <f>_xlfn.IFNA(VLOOKUP(F57,tutukamarkofffile20140114!$A$2:$I$306,1,FALSE),"NOT FOUND")</f>
        <v>284012386690197</v>
      </c>
      <c r="J57" s="1">
        <f>IF(EXACT(VLOOKUP(F57,tutukamarkofffile20140114!$A$2:$I$306,3,FALSE),B57), VLOOKUP(F57,tutukamarkofffile20140114!$A$2:$I$306,3,FALSE),"not exact match")</f>
        <v>41651.445462962962</v>
      </c>
      <c r="K57" t="str">
        <f>IF(EXACT(VLOOKUP(F57,tutukamarkofffile20140114!$A$2:$I$306,4,FALSE),C57), "match", VLOOKUP(F57,tutukamarkofffile20140114!$A$2:$I$306,4,FALSE))</f>
        <v>match</v>
      </c>
      <c r="L57" t="str">
        <f>IF(EXACT(VLOOKUP(F57,tutukamarkofffile20140114!$A$2:$I$306,5,FALSE),D57), "match", VLOOKUP(F57,tutukamarkofffile20140114!$A$2:$I$306,5,FALSE))</f>
        <v>match</v>
      </c>
      <c r="M57" t="str">
        <f>IF(EXACT(VLOOKUP(F57,tutukamarkofffile20140114!$A$2:$I$306,6,FALSE),E57), "match", VLOOKUP(F57,tutukamarkofffile20140114!$A$2:$I$306,6,FALSE))</f>
        <v>match</v>
      </c>
      <c r="N57" t="str">
        <f>IF(EXACT(VLOOKUP(F57,tutukamarkofffile20140114!$A$2:$I$306,8,FALSE),G57), "match", VLOOKUP(F57,tutukamarkofffile20140114!$A$2:$I$306,8,FALSE))</f>
        <v>match</v>
      </c>
      <c r="O57" t="str">
        <f>IF(EXACT(VLOOKUP(F57,tutukamarkofffile20140114!$A$2:$I$306,9,FALSE),H57), "match", VLOOKUP(F57,tutukamarkofffile20140114!$A$2:$I$306,9,FALSE))</f>
        <v>match</v>
      </c>
    </row>
    <row r="58" spans="1:15" x14ac:dyDescent="0.3">
      <c r="A58" t="s">
        <v>8</v>
      </c>
      <c r="B58" s="1">
        <v>41651.446782407409</v>
      </c>
      <c r="C58">
        <v>-2000</v>
      </c>
      <c r="D58" t="s">
        <v>107</v>
      </c>
      <c r="E58" t="s">
        <v>10</v>
      </c>
      <c r="F58" s="5">
        <v>284012242033591</v>
      </c>
      <c r="G58">
        <v>0</v>
      </c>
      <c r="H58" t="s">
        <v>108</v>
      </c>
      <c r="I58" s="5">
        <f>_xlfn.IFNA(VLOOKUP(F58,tutukamarkofffile20140114!$A$2:$I$306,1,FALSE),"NOT FOUND")</f>
        <v>284012242033591</v>
      </c>
      <c r="J58" s="1">
        <f>IF(EXACT(VLOOKUP(F58,tutukamarkofffile20140114!$A$2:$I$306,3,FALSE),B58), VLOOKUP(F58,tutukamarkofffile20140114!$A$2:$I$306,3,FALSE),"not exact match")</f>
        <v>41651.446782407409</v>
      </c>
      <c r="K58" t="str">
        <f>IF(EXACT(VLOOKUP(F58,tutukamarkofffile20140114!$A$2:$I$306,4,FALSE),C58), "match", VLOOKUP(F58,tutukamarkofffile20140114!$A$2:$I$306,4,FALSE))</f>
        <v>match</v>
      </c>
      <c r="L58" t="str">
        <f>IF(EXACT(VLOOKUP(F58,tutukamarkofffile20140114!$A$2:$I$306,5,FALSE),D58), "match", VLOOKUP(F58,tutukamarkofffile20140114!$A$2:$I$306,5,FALSE))</f>
        <v>match</v>
      </c>
      <c r="M58" t="str">
        <f>IF(EXACT(VLOOKUP(F58,tutukamarkofffile20140114!$A$2:$I$306,6,FALSE),E58), "match", VLOOKUP(F58,tutukamarkofffile20140114!$A$2:$I$306,6,FALSE))</f>
        <v>match</v>
      </c>
      <c r="N58" t="str">
        <f>IF(EXACT(VLOOKUP(F58,tutukamarkofffile20140114!$A$2:$I$306,8,FALSE),G58), "match", VLOOKUP(F58,tutukamarkofffile20140114!$A$2:$I$306,8,FALSE))</f>
        <v>match</v>
      </c>
      <c r="O58" t="str">
        <f>IF(EXACT(VLOOKUP(F58,tutukamarkofffile20140114!$A$2:$I$306,9,FALSE),H58), "match", VLOOKUP(F58,tutukamarkofffile20140114!$A$2:$I$306,9,FALSE))</f>
        <v>match</v>
      </c>
    </row>
    <row r="59" spans="1:15" x14ac:dyDescent="0.3">
      <c r="A59" t="s">
        <v>8</v>
      </c>
      <c r="B59" s="1">
        <v>41651.448136574072</v>
      </c>
      <c r="C59">
        <v>-17000</v>
      </c>
      <c r="D59" t="s">
        <v>109</v>
      </c>
      <c r="E59" t="s">
        <v>10</v>
      </c>
      <c r="F59" s="5">
        <v>4012389006691</v>
      </c>
      <c r="G59">
        <v>0</v>
      </c>
      <c r="H59" t="s">
        <v>110</v>
      </c>
      <c r="I59" s="5">
        <f>_xlfn.IFNA(VLOOKUP(F59,tutukamarkofffile20140114!$A$2:$I$306,1,FALSE),"NOT FOUND")</f>
        <v>4012389006691</v>
      </c>
      <c r="J59" s="1">
        <f>IF(EXACT(VLOOKUP(F59,tutukamarkofffile20140114!$A$2:$I$306,3,FALSE),B59), VLOOKUP(F59,tutukamarkofffile20140114!$A$2:$I$306,3,FALSE),"not exact match")</f>
        <v>41651.448136574072</v>
      </c>
      <c r="K59" t="str">
        <f>IF(EXACT(VLOOKUP(F59,tutukamarkofffile20140114!$A$2:$I$306,4,FALSE),C59), "match", VLOOKUP(F59,tutukamarkofffile20140114!$A$2:$I$306,4,FALSE))</f>
        <v>match</v>
      </c>
      <c r="L59" t="str">
        <f>IF(EXACT(VLOOKUP(F59,tutukamarkofffile20140114!$A$2:$I$306,5,FALSE),D59), "match", VLOOKUP(F59,tutukamarkofffile20140114!$A$2:$I$306,5,FALSE))</f>
        <v>match</v>
      </c>
      <c r="M59" t="str">
        <f>IF(EXACT(VLOOKUP(F59,tutukamarkofffile20140114!$A$2:$I$306,6,FALSE),E59), "match", VLOOKUP(F59,tutukamarkofffile20140114!$A$2:$I$306,6,FALSE))</f>
        <v>match</v>
      </c>
      <c r="N59" t="str">
        <f>IF(EXACT(VLOOKUP(F59,tutukamarkofffile20140114!$A$2:$I$306,8,FALSE),G59), "match", VLOOKUP(F59,tutukamarkofffile20140114!$A$2:$I$306,8,FALSE))</f>
        <v>match</v>
      </c>
      <c r="O59" t="str">
        <f>IF(EXACT(VLOOKUP(F59,tutukamarkofffile20140114!$A$2:$I$306,9,FALSE),H59), "match", VLOOKUP(F59,tutukamarkofffile20140114!$A$2:$I$306,9,FALSE))</f>
        <v>match</v>
      </c>
    </row>
    <row r="60" spans="1:15" x14ac:dyDescent="0.3">
      <c r="A60" t="s">
        <v>8</v>
      </c>
      <c r="B60" s="1">
        <v>41651.453090277777</v>
      </c>
      <c r="C60">
        <v>-20355</v>
      </c>
      <c r="D60" t="s">
        <v>111</v>
      </c>
      <c r="E60" t="s">
        <v>10</v>
      </c>
      <c r="F60" s="5">
        <v>164012393273948</v>
      </c>
      <c r="G60">
        <v>0</v>
      </c>
      <c r="H60" t="s">
        <v>112</v>
      </c>
      <c r="I60" s="5">
        <f>_xlfn.IFNA(VLOOKUP(F60,tutukamarkofffile20140114!$A$2:$I$306,1,FALSE),"NOT FOUND")</f>
        <v>164012393273948</v>
      </c>
      <c r="J60" s="1">
        <f>IF(EXACT(VLOOKUP(F60,tutukamarkofffile20140114!$A$2:$I$306,3,FALSE),B60), VLOOKUP(F60,tutukamarkofffile20140114!$A$2:$I$306,3,FALSE),"not exact match")</f>
        <v>41651.453090277777</v>
      </c>
      <c r="K60" t="str">
        <f>IF(EXACT(VLOOKUP(F60,tutukamarkofffile20140114!$A$2:$I$306,4,FALSE),C60), "match", VLOOKUP(F60,tutukamarkofffile20140114!$A$2:$I$306,4,FALSE))</f>
        <v>match</v>
      </c>
      <c r="L60" t="str">
        <f>IF(EXACT(VLOOKUP(F60,tutukamarkofffile20140114!$A$2:$I$306,5,FALSE),D60), "match", VLOOKUP(F60,tutukamarkofffile20140114!$A$2:$I$306,5,FALSE))</f>
        <v>match</v>
      </c>
      <c r="M60" t="str">
        <f>IF(EXACT(VLOOKUP(F60,tutukamarkofffile20140114!$A$2:$I$306,6,FALSE),E60), "match", VLOOKUP(F60,tutukamarkofffile20140114!$A$2:$I$306,6,FALSE))</f>
        <v>match</v>
      </c>
      <c r="N60" t="str">
        <f>IF(EXACT(VLOOKUP(F60,tutukamarkofffile20140114!$A$2:$I$306,8,FALSE),G60), "match", VLOOKUP(F60,tutukamarkofffile20140114!$A$2:$I$306,8,FALSE))</f>
        <v>match</v>
      </c>
      <c r="O60" t="str">
        <f>IF(EXACT(VLOOKUP(F60,tutukamarkofffile20140114!$A$2:$I$306,9,FALSE),H60), "match", VLOOKUP(F60,tutukamarkofffile20140114!$A$2:$I$306,9,FALSE))</f>
        <v>match</v>
      </c>
    </row>
    <row r="61" spans="1:15" x14ac:dyDescent="0.3">
      <c r="A61" t="s">
        <v>8</v>
      </c>
      <c r="B61" s="1">
        <v>41651.456944444442</v>
      </c>
      <c r="C61">
        <v>-5000</v>
      </c>
      <c r="D61" t="s">
        <v>113</v>
      </c>
      <c r="E61" t="s">
        <v>10</v>
      </c>
      <c r="F61" s="5">
        <v>464012250802068</v>
      </c>
      <c r="G61">
        <v>1</v>
      </c>
      <c r="H61" t="s">
        <v>114</v>
      </c>
      <c r="I61" s="5">
        <f>_xlfn.IFNA(VLOOKUP(F61,tutukamarkofffile20140114!$A$2:$I$306,1,FALSE),"NOT FOUND")</f>
        <v>464012250802068</v>
      </c>
      <c r="J61" s="1">
        <f>IF(EXACT(VLOOKUP(F61,tutukamarkofffile20140114!$A$2:$I$306,3,FALSE),B61), VLOOKUP(F61,tutukamarkofffile20140114!$A$2:$I$306,3,FALSE),"not exact match")</f>
        <v>41651.456944444442</v>
      </c>
      <c r="K61" t="str">
        <f>IF(EXACT(VLOOKUP(F61,tutukamarkofffile20140114!$A$2:$I$306,4,FALSE),C61), "match", VLOOKUP(F61,tutukamarkofffile20140114!$A$2:$I$306,4,FALSE))</f>
        <v>match</v>
      </c>
      <c r="L61" t="str">
        <f>IF(EXACT(VLOOKUP(F61,tutukamarkofffile20140114!$A$2:$I$306,5,FALSE),D61), "match", VLOOKUP(F61,tutukamarkofffile20140114!$A$2:$I$306,5,FALSE))</f>
        <v>match</v>
      </c>
      <c r="M61" t="str">
        <f>IF(EXACT(VLOOKUP(F61,tutukamarkofffile20140114!$A$2:$I$306,6,FALSE),E61), "match", VLOOKUP(F61,tutukamarkofffile20140114!$A$2:$I$306,6,FALSE))</f>
        <v>match</v>
      </c>
      <c r="N61" t="str">
        <f>IF(EXACT(VLOOKUP(F61,tutukamarkofffile20140114!$A$2:$I$306,8,FALSE),G61), "match", VLOOKUP(F61,tutukamarkofffile20140114!$A$2:$I$306,8,FALSE))</f>
        <v>match</v>
      </c>
      <c r="O61" t="str">
        <f>IF(EXACT(VLOOKUP(F61,tutukamarkofffile20140114!$A$2:$I$306,9,FALSE),H61), "match", VLOOKUP(F61,tutukamarkofffile20140114!$A$2:$I$306,9,FALSE))</f>
        <v>match</v>
      </c>
    </row>
    <row r="62" spans="1:15" x14ac:dyDescent="0.3">
      <c r="A62" t="s">
        <v>8</v>
      </c>
      <c r="B62" s="1">
        <v>41651.464999999997</v>
      </c>
      <c r="C62">
        <v>-10000</v>
      </c>
      <c r="D62" t="s">
        <v>113</v>
      </c>
      <c r="E62" t="s">
        <v>10</v>
      </c>
      <c r="F62" s="5">
        <v>384012257767778</v>
      </c>
      <c r="G62">
        <v>1</v>
      </c>
      <c r="H62" t="s">
        <v>115</v>
      </c>
      <c r="I62" s="5">
        <f>_xlfn.IFNA(VLOOKUP(F62,tutukamarkofffile20140114!$A$2:$I$306,1,FALSE),"NOT FOUND")</f>
        <v>384012257767778</v>
      </c>
      <c r="J62" s="1">
        <f>IF(EXACT(VLOOKUP(F62,tutukamarkofffile20140114!$A$2:$I$306,3,FALSE),B62), VLOOKUP(F62,tutukamarkofffile20140114!$A$2:$I$306,3,FALSE),"not exact match")</f>
        <v>41651.464999999997</v>
      </c>
      <c r="K62" t="str">
        <f>IF(EXACT(VLOOKUP(F62,tutukamarkofffile20140114!$A$2:$I$306,4,FALSE),C62), "match", VLOOKUP(F62,tutukamarkofffile20140114!$A$2:$I$306,4,FALSE))</f>
        <v>match</v>
      </c>
      <c r="L62" t="str">
        <f>IF(EXACT(VLOOKUP(F62,tutukamarkofffile20140114!$A$2:$I$306,5,FALSE),D62), "match", VLOOKUP(F62,tutukamarkofffile20140114!$A$2:$I$306,5,FALSE))</f>
        <v>match</v>
      </c>
      <c r="M62" t="str">
        <f>IF(EXACT(VLOOKUP(F62,tutukamarkofffile20140114!$A$2:$I$306,6,FALSE),E62), "match", VLOOKUP(F62,tutukamarkofffile20140114!$A$2:$I$306,6,FALSE))</f>
        <v>match</v>
      </c>
      <c r="N62" t="str">
        <f>IF(EXACT(VLOOKUP(F62,tutukamarkofffile20140114!$A$2:$I$306,8,FALSE),G62), "match", VLOOKUP(F62,tutukamarkofffile20140114!$A$2:$I$306,8,FALSE))</f>
        <v>match</v>
      </c>
      <c r="O62" t="str">
        <f>IF(EXACT(VLOOKUP(F62,tutukamarkofffile20140114!$A$2:$I$306,9,FALSE),H62), "match", VLOOKUP(F62,tutukamarkofffile20140114!$A$2:$I$306,9,FALSE))</f>
        <v>match</v>
      </c>
    </row>
    <row r="63" spans="1:15" x14ac:dyDescent="0.3">
      <c r="A63" t="s">
        <v>8</v>
      </c>
      <c r="B63" s="1">
        <v>41651.46503472222</v>
      </c>
      <c r="C63">
        <v>-8000</v>
      </c>
      <c r="D63" t="s">
        <v>73</v>
      </c>
      <c r="E63" t="s">
        <v>10</v>
      </c>
      <c r="F63" s="5">
        <v>584012401790974</v>
      </c>
      <c r="G63">
        <v>1</v>
      </c>
      <c r="H63" t="s">
        <v>116</v>
      </c>
      <c r="I63" s="5">
        <f>_xlfn.IFNA(VLOOKUP(F63,tutukamarkofffile20140114!$A$2:$I$306,1,FALSE),"NOT FOUND")</f>
        <v>584012401790974</v>
      </c>
      <c r="J63" s="1">
        <f>IF(EXACT(VLOOKUP(F63,tutukamarkofffile20140114!$A$2:$I$306,3,FALSE),B63), VLOOKUP(F63,tutukamarkofffile20140114!$A$2:$I$306,3,FALSE),"not exact match")</f>
        <v>41651.46503472222</v>
      </c>
      <c r="K63" t="str">
        <f>IF(EXACT(VLOOKUP(F63,tutukamarkofffile20140114!$A$2:$I$306,4,FALSE),C63), "match", VLOOKUP(F63,tutukamarkofffile20140114!$A$2:$I$306,4,FALSE))</f>
        <v>match</v>
      </c>
      <c r="L63" t="str">
        <f>IF(EXACT(VLOOKUP(F63,tutukamarkofffile20140114!$A$2:$I$306,5,FALSE),D63), "match", VLOOKUP(F63,tutukamarkofffile20140114!$A$2:$I$306,5,FALSE))</f>
        <v>match</v>
      </c>
      <c r="M63" t="str">
        <f>IF(EXACT(VLOOKUP(F63,tutukamarkofffile20140114!$A$2:$I$306,6,FALSE),E63), "match", VLOOKUP(F63,tutukamarkofffile20140114!$A$2:$I$306,6,FALSE))</f>
        <v>match</v>
      </c>
      <c r="N63" t="str">
        <f>IF(EXACT(VLOOKUP(F63,tutukamarkofffile20140114!$A$2:$I$306,8,FALSE),G63), "match", VLOOKUP(F63,tutukamarkofffile20140114!$A$2:$I$306,8,FALSE))</f>
        <v>match</v>
      </c>
      <c r="O63" t="str">
        <f>IF(EXACT(VLOOKUP(F63,tutukamarkofffile20140114!$A$2:$I$306,9,FALSE),H63), "match", VLOOKUP(F63,tutukamarkofffile20140114!$A$2:$I$306,9,FALSE))</f>
        <v>match</v>
      </c>
    </row>
    <row r="64" spans="1:15" x14ac:dyDescent="0.3">
      <c r="A64" t="s">
        <v>8</v>
      </c>
      <c r="B64" s="1">
        <v>41652.46607638889</v>
      </c>
      <c r="C64">
        <v>-30000</v>
      </c>
      <c r="D64" t="s">
        <v>117</v>
      </c>
      <c r="E64" t="s">
        <v>10</v>
      </c>
      <c r="F64" s="5">
        <v>384012258699343</v>
      </c>
      <c r="G64">
        <v>1</v>
      </c>
      <c r="H64" t="s">
        <v>118</v>
      </c>
      <c r="I64" s="5">
        <f>_xlfn.IFNA(VLOOKUP(F64,tutukamarkofffile20140114!$A$2:$I$306,1,FALSE),"NOT FOUND")</f>
        <v>384012258699343</v>
      </c>
      <c r="J64" s="1" t="str">
        <f>IF(EXACT(VLOOKUP(F64,tutukamarkofffile20140114!$A$2:$I$306,3,FALSE),B64), VLOOKUP(F64,tutukamarkofffile20140114!$A$2:$I$306,3,FALSE),"not exact match")</f>
        <v>not exact match</v>
      </c>
      <c r="K64" t="str">
        <f>IF(EXACT(VLOOKUP(F64,tutukamarkofffile20140114!$A$2:$I$306,4,FALSE),C64), "match", VLOOKUP(F64,tutukamarkofffile20140114!$A$2:$I$306,4,FALSE))</f>
        <v>match</v>
      </c>
      <c r="L64" t="str">
        <f>IF(EXACT(VLOOKUP(F64,tutukamarkofffile20140114!$A$2:$I$306,5,FALSE),D64), "match", VLOOKUP(F64,tutukamarkofffile20140114!$A$2:$I$306,5,FALSE))</f>
        <v>match</v>
      </c>
      <c r="M64" t="str">
        <f>IF(EXACT(VLOOKUP(F64,tutukamarkofffile20140114!$A$2:$I$306,6,FALSE),E64), "match", VLOOKUP(F64,tutukamarkofffile20140114!$A$2:$I$306,6,FALSE))</f>
        <v>match</v>
      </c>
      <c r="N64" t="str">
        <f>IF(EXACT(VLOOKUP(F64,tutukamarkofffile20140114!$A$2:$I$306,8,FALSE),G64), "match", VLOOKUP(F64,tutukamarkofffile20140114!$A$2:$I$306,8,FALSE))</f>
        <v>match</v>
      </c>
      <c r="O64" t="str">
        <f>IF(EXACT(VLOOKUP(F64,tutukamarkofffile20140114!$A$2:$I$306,9,FALSE),H64), "match", VLOOKUP(F64,tutukamarkofffile20140114!$A$2:$I$306,9,FALSE))</f>
        <v>match</v>
      </c>
    </row>
    <row r="65" spans="1:15" x14ac:dyDescent="0.3">
      <c r="A65" t="s">
        <v>8</v>
      </c>
      <c r="B65" s="1">
        <v>41651.598171296297</v>
      </c>
      <c r="C65">
        <v>-5466</v>
      </c>
      <c r="D65" t="s">
        <v>119</v>
      </c>
      <c r="E65" t="s">
        <v>10</v>
      </c>
      <c r="F65" s="5">
        <v>8948594584958490</v>
      </c>
      <c r="G65">
        <v>0</v>
      </c>
      <c r="H65" t="s">
        <v>120</v>
      </c>
      <c r="I65" s="5" t="str">
        <f>_xlfn.IFNA(VLOOKUP(F65,tutukamarkofffile20140114!$A$2:$I$306,1,FALSE),"NOT FOUND")</f>
        <v>NOT FOUND</v>
      </c>
      <c r="J65" s="1" t="e">
        <f>IF(EXACT(VLOOKUP(F65,tutukamarkofffile20140114!$A$2:$I$306,3,FALSE),B65), VLOOKUP(F65,tutukamarkofffile20140114!$A$2:$I$306,3,FALSE),"not exact match")</f>
        <v>#N/A</v>
      </c>
      <c r="K65" t="e">
        <f>IF(EXACT(VLOOKUP(F65,tutukamarkofffile20140114!$A$2:$I$306,4,FALSE),C65), "match", VLOOKUP(F65,tutukamarkofffile20140114!$A$2:$I$306,4,FALSE))</f>
        <v>#N/A</v>
      </c>
      <c r="L65" t="e">
        <f>IF(EXACT(VLOOKUP(F65,tutukamarkofffile20140114!$A$2:$I$306,5,FALSE),D65), "match", VLOOKUP(F65,tutukamarkofffile20140114!$A$2:$I$306,5,FALSE))</f>
        <v>#N/A</v>
      </c>
      <c r="M65" t="e">
        <f>IF(EXACT(VLOOKUP(F65,tutukamarkofffile20140114!$A$2:$I$306,6,FALSE),E65), "match", VLOOKUP(F65,tutukamarkofffile20140114!$A$2:$I$306,6,FALSE))</f>
        <v>#N/A</v>
      </c>
      <c r="N65" t="e">
        <f>IF(EXACT(VLOOKUP(F65,tutukamarkofffile20140114!$A$2:$I$306,8,FALSE),G65), "match", VLOOKUP(F65,tutukamarkofffile20140114!$A$2:$I$306,8,FALSE))</f>
        <v>#N/A</v>
      </c>
      <c r="O65" t="e">
        <f>IF(EXACT(VLOOKUP(F65,tutukamarkofffile20140114!$A$2:$I$306,9,FALSE),H65), "match", VLOOKUP(F65,tutukamarkofffile20140114!$A$2:$I$306,9,FALSE))</f>
        <v>#N/A</v>
      </c>
    </row>
    <row r="66" spans="1:15" x14ac:dyDescent="0.3">
      <c r="A66" t="s">
        <v>8</v>
      </c>
      <c r="B66" s="1">
        <v>41651.469398148147</v>
      </c>
      <c r="C66">
        <v>-10000</v>
      </c>
      <c r="D66" t="s">
        <v>121</v>
      </c>
      <c r="E66" t="s">
        <v>10</v>
      </c>
      <c r="F66" s="5">
        <v>464012333570011</v>
      </c>
      <c r="G66">
        <v>1</v>
      </c>
      <c r="H66" t="s">
        <v>122</v>
      </c>
      <c r="I66" s="5">
        <f>_xlfn.IFNA(VLOOKUP(F66,tutukamarkofffile20140114!$A$2:$I$306,1,FALSE),"NOT FOUND")</f>
        <v>464012333570011</v>
      </c>
      <c r="J66" s="1">
        <f>IF(EXACT(VLOOKUP(F66,tutukamarkofffile20140114!$A$2:$I$306,3,FALSE),B66), VLOOKUP(F66,tutukamarkofffile20140114!$A$2:$I$306,3,FALSE),"not exact match")</f>
        <v>41651.469398148147</v>
      </c>
      <c r="K66" t="str">
        <f>IF(EXACT(VLOOKUP(F66,tutukamarkofffile20140114!$A$2:$I$306,4,FALSE),C66), "match", VLOOKUP(F66,tutukamarkofffile20140114!$A$2:$I$306,4,FALSE))</f>
        <v>match</v>
      </c>
      <c r="L66" t="str">
        <f>IF(EXACT(VLOOKUP(F66,tutukamarkofffile20140114!$A$2:$I$306,5,FALSE),D66), "match", VLOOKUP(F66,tutukamarkofffile20140114!$A$2:$I$306,5,FALSE))</f>
        <v>match</v>
      </c>
      <c r="M66" t="str">
        <f>IF(EXACT(VLOOKUP(F66,tutukamarkofffile20140114!$A$2:$I$306,6,FALSE),E66), "match", VLOOKUP(F66,tutukamarkofffile20140114!$A$2:$I$306,6,FALSE))</f>
        <v>match</v>
      </c>
      <c r="N66" t="str">
        <f>IF(EXACT(VLOOKUP(F66,tutukamarkofffile20140114!$A$2:$I$306,8,FALSE),G66), "match", VLOOKUP(F66,tutukamarkofffile20140114!$A$2:$I$306,8,FALSE))</f>
        <v>match</v>
      </c>
      <c r="O66" t="str">
        <f>IF(EXACT(VLOOKUP(F66,tutukamarkofffile20140114!$A$2:$I$306,9,FALSE),H66), "match", VLOOKUP(F66,tutukamarkofffile20140114!$A$2:$I$306,9,FALSE))</f>
        <v>match</v>
      </c>
    </row>
    <row r="67" spans="1:15" x14ac:dyDescent="0.3">
      <c r="A67" t="s">
        <v>8</v>
      </c>
      <c r="B67" s="1">
        <v>41651.475219907406</v>
      </c>
      <c r="C67">
        <v>-5000</v>
      </c>
      <c r="D67" t="s">
        <v>123</v>
      </c>
      <c r="E67" t="s">
        <v>10</v>
      </c>
      <c r="F67" s="5">
        <v>384012266601067</v>
      </c>
      <c r="G67">
        <v>1</v>
      </c>
      <c r="H67" t="s">
        <v>124</v>
      </c>
      <c r="I67" s="5">
        <f>_xlfn.IFNA(VLOOKUP(F67,tutukamarkofffile20140114!$A$2:$I$306,1,FALSE),"NOT FOUND")</f>
        <v>384012266601067</v>
      </c>
      <c r="J67" s="1">
        <f>IF(EXACT(VLOOKUP(F67,tutukamarkofffile20140114!$A$2:$I$306,3,FALSE),B67), VLOOKUP(F67,tutukamarkofffile20140114!$A$2:$I$306,3,FALSE),"not exact match")</f>
        <v>41651.475219907406</v>
      </c>
      <c r="K67" t="str">
        <f>IF(EXACT(VLOOKUP(F67,tutukamarkofffile20140114!$A$2:$I$306,4,FALSE),C67), "match", VLOOKUP(F67,tutukamarkofffile20140114!$A$2:$I$306,4,FALSE))</f>
        <v>match</v>
      </c>
      <c r="L67" t="str">
        <f>IF(EXACT(VLOOKUP(F67,tutukamarkofffile20140114!$A$2:$I$306,5,FALSE),D67), "match", VLOOKUP(F67,tutukamarkofffile20140114!$A$2:$I$306,5,FALSE))</f>
        <v>match</v>
      </c>
      <c r="M67" t="str">
        <f>IF(EXACT(VLOOKUP(F67,tutukamarkofffile20140114!$A$2:$I$306,6,FALSE),E67), "match", VLOOKUP(F67,tutukamarkofffile20140114!$A$2:$I$306,6,FALSE))</f>
        <v>match</v>
      </c>
      <c r="N67" t="str">
        <f>IF(EXACT(VLOOKUP(F67,tutukamarkofffile20140114!$A$2:$I$306,8,FALSE),G67), "match", VLOOKUP(F67,tutukamarkofffile20140114!$A$2:$I$306,8,FALSE))</f>
        <v>match</v>
      </c>
      <c r="O67" t="str">
        <f>IF(EXACT(VLOOKUP(F67,tutukamarkofffile20140114!$A$2:$I$306,9,FALSE),H67), "match", VLOOKUP(F67,tutukamarkofffile20140114!$A$2:$I$306,9,FALSE))</f>
        <v>match</v>
      </c>
    </row>
    <row r="68" spans="1:15" x14ac:dyDescent="0.3">
      <c r="A68" t="s">
        <v>8</v>
      </c>
      <c r="B68" s="1">
        <v>41651.476365740738</v>
      </c>
      <c r="C68">
        <v>-10000</v>
      </c>
      <c r="D68" t="s">
        <v>125</v>
      </c>
      <c r="E68" t="s">
        <v>10</v>
      </c>
      <c r="F68" s="5">
        <v>304012267583518</v>
      </c>
      <c r="G68">
        <v>1</v>
      </c>
      <c r="H68" t="s">
        <v>39</v>
      </c>
      <c r="I68" s="5">
        <f>_xlfn.IFNA(VLOOKUP(F68,tutukamarkofffile20140114!$A$2:$I$306,1,FALSE),"NOT FOUND")</f>
        <v>304012267583518</v>
      </c>
      <c r="J68" s="1">
        <f>IF(EXACT(VLOOKUP(F68,tutukamarkofffile20140114!$A$2:$I$306,3,FALSE),B68), VLOOKUP(F68,tutukamarkofffile20140114!$A$2:$I$306,3,FALSE),"not exact match")</f>
        <v>41651.476365740738</v>
      </c>
      <c r="K68" t="str">
        <f>IF(EXACT(VLOOKUP(F68,tutukamarkofffile20140114!$A$2:$I$306,4,FALSE),C68), "match", VLOOKUP(F68,tutukamarkofffile20140114!$A$2:$I$306,4,FALSE))</f>
        <v>match</v>
      </c>
      <c r="L68" t="str">
        <f>IF(EXACT(VLOOKUP(F68,tutukamarkofffile20140114!$A$2:$I$306,5,FALSE),D68), "match", VLOOKUP(F68,tutukamarkofffile20140114!$A$2:$I$306,5,FALSE))</f>
        <v>match</v>
      </c>
      <c r="M68" t="str">
        <f>IF(EXACT(VLOOKUP(F68,tutukamarkofffile20140114!$A$2:$I$306,6,FALSE),E68), "match", VLOOKUP(F68,tutukamarkofffile20140114!$A$2:$I$306,6,FALSE))</f>
        <v>match</v>
      </c>
      <c r="N68" t="str">
        <f>IF(EXACT(VLOOKUP(F68,tutukamarkofffile20140114!$A$2:$I$306,8,FALSE),G68), "match", VLOOKUP(F68,tutukamarkofffile20140114!$A$2:$I$306,8,FALSE))</f>
        <v>match</v>
      </c>
      <c r="O68" t="str">
        <f>IF(EXACT(VLOOKUP(F68,tutukamarkofffile20140114!$A$2:$I$306,9,FALSE),H68), "match", VLOOKUP(F68,tutukamarkofffile20140114!$A$2:$I$306,9,FALSE))</f>
        <v>match</v>
      </c>
    </row>
    <row r="69" spans="1:15" x14ac:dyDescent="0.3">
      <c r="A69" t="s">
        <v>8</v>
      </c>
      <c r="B69" s="1">
        <v>41651.479502314818</v>
      </c>
      <c r="C69">
        <v>-30000</v>
      </c>
      <c r="D69" t="s">
        <v>126</v>
      </c>
      <c r="E69" t="s">
        <v>10</v>
      </c>
      <c r="F69" s="5">
        <v>584012270291420</v>
      </c>
      <c r="G69">
        <v>1</v>
      </c>
      <c r="H69" t="s">
        <v>127</v>
      </c>
      <c r="I69" s="5">
        <f>_xlfn.IFNA(VLOOKUP(F69,tutukamarkofffile20140114!$A$2:$I$306,1,FALSE),"NOT FOUND")</f>
        <v>584012270291420</v>
      </c>
      <c r="J69" s="1">
        <f>IF(EXACT(VLOOKUP(F69,tutukamarkofffile20140114!$A$2:$I$306,3,FALSE),B69), VLOOKUP(F69,tutukamarkofffile20140114!$A$2:$I$306,3,FALSE),"not exact match")</f>
        <v>41651.479502314818</v>
      </c>
      <c r="K69" t="str">
        <f>IF(EXACT(VLOOKUP(F69,tutukamarkofffile20140114!$A$2:$I$306,4,FALSE),C69), "match", VLOOKUP(F69,tutukamarkofffile20140114!$A$2:$I$306,4,FALSE))</f>
        <v>match</v>
      </c>
      <c r="L69" t="str">
        <f>IF(EXACT(VLOOKUP(F69,tutukamarkofffile20140114!$A$2:$I$306,5,FALSE),D69), "match", VLOOKUP(F69,tutukamarkofffile20140114!$A$2:$I$306,5,FALSE))</f>
        <v>match</v>
      </c>
      <c r="M69" t="str">
        <f>IF(EXACT(VLOOKUP(F69,tutukamarkofffile20140114!$A$2:$I$306,6,FALSE),E69), "match", VLOOKUP(F69,tutukamarkofffile20140114!$A$2:$I$306,6,FALSE))</f>
        <v>match</v>
      </c>
      <c r="N69" t="str">
        <f>IF(EXACT(VLOOKUP(F69,tutukamarkofffile20140114!$A$2:$I$306,8,FALSE),G69), "match", VLOOKUP(F69,tutukamarkofffile20140114!$A$2:$I$306,8,FALSE))</f>
        <v>match</v>
      </c>
      <c r="O69" t="str">
        <f>IF(EXACT(VLOOKUP(F69,tutukamarkofffile20140114!$A$2:$I$306,9,FALSE),H69), "match", VLOOKUP(F69,tutukamarkofffile20140114!$A$2:$I$306,9,FALSE))</f>
        <v>match</v>
      </c>
    </row>
    <row r="70" spans="1:15" x14ac:dyDescent="0.3">
      <c r="A70" t="s">
        <v>8</v>
      </c>
      <c r="B70" s="1">
        <v>41651.483148148145</v>
      </c>
      <c r="C70">
        <v>-10000</v>
      </c>
      <c r="D70" t="s">
        <v>128</v>
      </c>
      <c r="E70" t="s">
        <v>10</v>
      </c>
      <c r="F70" s="5">
        <v>464012417449512</v>
      </c>
      <c r="G70">
        <v>1</v>
      </c>
      <c r="H70" t="s">
        <v>129</v>
      </c>
      <c r="I70" s="5">
        <f>_xlfn.IFNA(VLOOKUP(F70,tutukamarkofffile20140114!$A$2:$I$306,1,FALSE),"NOT FOUND")</f>
        <v>464012417449512</v>
      </c>
      <c r="J70" s="1">
        <f>IF(EXACT(VLOOKUP(F70,tutukamarkofffile20140114!$A$2:$I$306,3,FALSE),B70), VLOOKUP(F70,tutukamarkofffile20140114!$A$2:$I$306,3,FALSE),"not exact match")</f>
        <v>41651.483148148145</v>
      </c>
      <c r="K70" t="str">
        <f>IF(EXACT(VLOOKUP(F70,tutukamarkofffile20140114!$A$2:$I$306,4,FALSE),C70), "match", VLOOKUP(F70,tutukamarkofffile20140114!$A$2:$I$306,4,FALSE))</f>
        <v>match</v>
      </c>
      <c r="L70" t="str">
        <f>IF(EXACT(VLOOKUP(F70,tutukamarkofffile20140114!$A$2:$I$306,5,FALSE),D70), "match", VLOOKUP(F70,tutukamarkofffile20140114!$A$2:$I$306,5,FALSE))</f>
        <v>match</v>
      </c>
      <c r="M70" t="str">
        <f>IF(EXACT(VLOOKUP(F70,tutukamarkofffile20140114!$A$2:$I$306,6,FALSE),E70), "match", VLOOKUP(F70,tutukamarkofffile20140114!$A$2:$I$306,6,FALSE))</f>
        <v>match</v>
      </c>
      <c r="N70" t="str">
        <f>IF(EXACT(VLOOKUP(F70,tutukamarkofffile20140114!$A$2:$I$306,8,FALSE),G70), "match", VLOOKUP(F70,tutukamarkofffile20140114!$A$2:$I$306,8,FALSE))</f>
        <v>match</v>
      </c>
      <c r="O70" t="str">
        <f>IF(EXACT(VLOOKUP(F70,tutukamarkofffile20140114!$A$2:$I$306,9,FALSE),H70), "match", VLOOKUP(F70,tutukamarkofffile20140114!$A$2:$I$306,9,FALSE))</f>
        <v>match</v>
      </c>
    </row>
    <row r="71" spans="1:15" x14ac:dyDescent="0.3">
      <c r="A71" t="s">
        <v>8</v>
      </c>
      <c r="B71" s="1">
        <v>41651.484293981484</v>
      </c>
      <c r="C71">
        <v>-10000</v>
      </c>
      <c r="D71" t="s">
        <v>130</v>
      </c>
      <c r="E71" t="s">
        <v>10</v>
      </c>
      <c r="F71" s="5">
        <v>464012418439033</v>
      </c>
      <c r="G71">
        <v>1</v>
      </c>
      <c r="H71" t="s">
        <v>131</v>
      </c>
      <c r="I71" s="5">
        <f>_xlfn.IFNA(VLOOKUP(F71,tutukamarkofffile20140114!$A$2:$I$306,1,FALSE),"NOT FOUND")</f>
        <v>464012418439033</v>
      </c>
      <c r="J71" s="1">
        <f>IF(EXACT(VLOOKUP(F71,tutukamarkofffile20140114!$A$2:$I$306,3,FALSE),B71), VLOOKUP(F71,tutukamarkofffile20140114!$A$2:$I$306,3,FALSE),"not exact match")</f>
        <v>41651.484293981484</v>
      </c>
      <c r="K71" t="str">
        <f>IF(EXACT(VLOOKUP(F71,tutukamarkofffile20140114!$A$2:$I$306,4,FALSE),C71), "match", VLOOKUP(F71,tutukamarkofffile20140114!$A$2:$I$306,4,FALSE))</f>
        <v>match</v>
      </c>
      <c r="L71" t="str">
        <f>IF(EXACT(VLOOKUP(F71,tutukamarkofffile20140114!$A$2:$I$306,5,FALSE),D71), "match", VLOOKUP(F71,tutukamarkofffile20140114!$A$2:$I$306,5,FALSE))</f>
        <v>match</v>
      </c>
      <c r="M71" t="str">
        <f>IF(EXACT(VLOOKUP(F71,tutukamarkofffile20140114!$A$2:$I$306,6,FALSE),E71), "match", VLOOKUP(F71,tutukamarkofffile20140114!$A$2:$I$306,6,FALSE))</f>
        <v>match</v>
      </c>
      <c r="N71" t="str">
        <f>IF(EXACT(VLOOKUP(F71,tutukamarkofffile20140114!$A$2:$I$306,8,FALSE),G71), "match", VLOOKUP(F71,tutukamarkofffile20140114!$A$2:$I$306,8,FALSE))</f>
        <v>match</v>
      </c>
      <c r="O71" t="str">
        <f>IF(EXACT(VLOOKUP(F71,tutukamarkofffile20140114!$A$2:$I$306,9,FALSE),H71), "match", VLOOKUP(F71,tutukamarkofffile20140114!$A$2:$I$306,9,FALSE))</f>
        <v>match</v>
      </c>
    </row>
    <row r="72" spans="1:15" x14ac:dyDescent="0.3">
      <c r="A72" t="s">
        <v>8</v>
      </c>
      <c r="B72" s="1">
        <v>41651.489803240744</v>
      </c>
      <c r="C72">
        <v>-5000</v>
      </c>
      <c r="D72" t="s">
        <v>132</v>
      </c>
      <c r="E72" t="s">
        <v>10</v>
      </c>
      <c r="F72" s="5">
        <v>384012423202646</v>
      </c>
      <c r="G72">
        <v>1</v>
      </c>
      <c r="H72" t="s">
        <v>133</v>
      </c>
      <c r="I72" s="5">
        <f>_xlfn.IFNA(VLOOKUP(F72,tutukamarkofffile20140114!$A$2:$I$306,1,FALSE),"NOT FOUND")</f>
        <v>384012423202646</v>
      </c>
      <c r="J72" s="1">
        <f>IF(EXACT(VLOOKUP(F72,tutukamarkofffile20140114!$A$2:$I$306,3,FALSE),B72), VLOOKUP(F72,tutukamarkofffile20140114!$A$2:$I$306,3,FALSE),"not exact match")</f>
        <v>41651.489803240744</v>
      </c>
      <c r="K72" t="str">
        <f>IF(EXACT(VLOOKUP(F72,tutukamarkofffile20140114!$A$2:$I$306,4,FALSE),C72), "match", VLOOKUP(F72,tutukamarkofffile20140114!$A$2:$I$306,4,FALSE))</f>
        <v>match</v>
      </c>
      <c r="L72" t="str">
        <f>IF(EXACT(VLOOKUP(F72,tutukamarkofffile20140114!$A$2:$I$306,5,FALSE),D72), "match", VLOOKUP(F72,tutukamarkofffile20140114!$A$2:$I$306,5,FALSE))</f>
        <v>match</v>
      </c>
      <c r="M72" t="str">
        <f>IF(EXACT(VLOOKUP(F72,tutukamarkofffile20140114!$A$2:$I$306,6,FALSE),E72), "match", VLOOKUP(F72,tutukamarkofffile20140114!$A$2:$I$306,6,FALSE))</f>
        <v>match</v>
      </c>
      <c r="N72" t="str">
        <f>IF(EXACT(VLOOKUP(F72,tutukamarkofffile20140114!$A$2:$I$306,8,FALSE),G72), "match", VLOOKUP(F72,tutukamarkofffile20140114!$A$2:$I$306,8,FALSE))</f>
        <v>match</v>
      </c>
      <c r="O72" t="str">
        <f>IF(EXACT(VLOOKUP(F72,tutukamarkofffile20140114!$A$2:$I$306,9,FALSE),H72), "match", VLOOKUP(F72,tutukamarkofffile20140114!$A$2:$I$306,9,FALSE))</f>
        <v>match</v>
      </c>
    </row>
    <row r="73" spans="1:15" x14ac:dyDescent="0.3">
      <c r="A73" t="s">
        <v>8</v>
      </c>
      <c r="B73" s="1">
        <v>41651.49</v>
      </c>
      <c r="C73">
        <v>-31500</v>
      </c>
      <c r="D73" t="s">
        <v>134</v>
      </c>
      <c r="E73" t="s">
        <v>10</v>
      </c>
      <c r="F73" s="5">
        <v>84012279367434</v>
      </c>
      <c r="G73">
        <v>0</v>
      </c>
      <c r="H73" t="s">
        <v>135</v>
      </c>
      <c r="I73" s="5">
        <f>_xlfn.IFNA(VLOOKUP(F73,tutukamarkofffile20140114!$A$2:$I$306,1,FALSE),"NOT FOUND")</f>
        <v>84012279367434</v>
      </c>
      <c r="J73" s="1">
        <f>IF(EXACT(VLOOKUP(F73,tutukamarkofffile20140114!$A$2:$I$306,3,FALSE),B73), VLOOKUP(F73,tutukamarkofffile20140114!$A$2:$I$306,3,FALSE),"not exact match")</f>
        <v>41651.49</v>
      </c>
      <c r="K73" t="str">
        <f>IF(EXACT(VLOOKUP(F73,tutukamarkofffile20140114!$A$2:$I$306,4,FALSE),C73), "match", VLOOKUP(F73,tutukamarkofffile20140114!$A$2:$I$306,4,FALSE))</f>
        <v>match</v>
      </c>
      <c r="L73" t="str">
        <f>IF(EXACT(VLOOKUP(F73,tutukamarkofffile20140114!$A$2:$I$306,5,FALSE),D73), "match", VLOOKUP(F73,tutukamarkofffile20140114!$A$2:$I$306,5,FALSE))</f>
        <v>match</v>
      </c>
      <c r="M73" t="str">
        <f>IF(EXACT(VLOOKUP(F73,tutukamarkofffile20140114!$A$2:$I$306,6,FALSE),E73), "match", VLOOKUP(F73,tutukamarkofffile20140114!$A$2:$I$306,6,FALSE))</f>
        <v>match</v>
      </c>
      <c r="N73" t="str">
        <f>IF(EXACT(VLOOKUP(F73,tutukamarkofffile20140114!$A$2:$I$306,8,FALSE),G73), "match", VLOOKUP(F73,tutukamarkofffile20140114!$A$2:$I$306,8,FALSE))</f>
        <v>match</v>
      </c>
      <c r="O73" t="str">
        <f>IF(EXACT(VLOOKUP(F73,tutukamarkofffile20140114!$A$2:$I$306,9,FALSE),H73), "match", VLOOKUP(F73,tutukamarkofffile20140114!$A$2:$I$306,9,FALSE))</f>
        <v>match</v>
      </c>
    </row>
    <row r="74" spans="1:15" x14ac:dyDescent="0.3">
      <c r="A74" t="s">
        <v>8</v>
      </c>
      <c r="B74" s="1">
        <v>41651.490937499999</v>
      </c>
      <c r="C74">
        <v>-7000</v>
      </c>
      <c r="D74" t="s">
        <v>136</v>
      </c>
      <c r="E74" t="s">
        <v>10</v>
      </c>
      <c r="F74" s="5">
        <v>584012281164506</v>
      </c>
      <c r="G74">
        <v>1</v>
      </c>
      <c r="H74" t="s">
        <v>137</v>
      </c>
      <c r="I74" s="5">
        <f>_xlfn.IFNA(VLOOKUP(F74,tutukamarkofffile20140114!$A$2:$I$306,1,FALSE),"NOT FOUND")</f>
        <v>584012281164506</v>
      </c>
      <c r="J74" s="1">
        <f>IF(EXACT(VLOOKUP(F74,tutukamarkofffile20140114!$A$2:$I$306,3,FALSE),B74), VLOOKUP(F74,tutukamarkofffile20140114!$A$2:$I$306,3,FALSE),"not exact match")</f>
        <v>41651.490937499999</v>
      </c>
      <c r="K74" t="str">
        <f>IF(EXACT(VLOOKUP(F74,tutukamarkofffile20140114!$A$2:$I$306,4,FALSE),C74), "match", VLOOKUP(F74,tutukamarkofffile20140114!$A$2:$I$306,4,FALSE))</f>
        <v>match</v>
      </c>
      <c r="L74" t="str">
        <f>IF(EXACT(VLOOKUP(F74,tutukamarkofffile20140114!$A$2:$I$306,5,FALSE),D74), "match", VLOOKUP(F74,tutukamarkofffile20140114!$A$2:$I$306,5,FALSE))</f>
        <v>match</v>
      </c>
      <c r="M74" t="str">
        <f>IF(EXACT(VLOOKUP(F74,tutukamarkofffile20140114!$A$2:$I$306,6,FALSE),E74), "match", VLOOKUP(F74,tutukamarkofffile20140114!$A$2:$I$306,6,FALSE))</f>
        <v>match</v>
      </c>
      <c r="N74" t="str">
        <f>IF(EXACT(VLOOKUP(F74,tutukamarkofffile20140114!$A$2:$I$306,8,FALSE),G74), "match", VLOOKUP(F74,tutukamarkofffile20140114!$A$2:$I$306,8,FALSE))</f>
        <v>match</v>
      </c>
      <c r="O74" t="str">
        <f>IF(EXACT(VLOOKUP(F74,tutukamarkofffile20140114!$A$2:$I$306,9,FALSE),H74), "match", VLOOKUP(F74,tutukamarkofffile20140114!$A$2:$I$306,9,FALSE))</f>
        <v>match</v>
      </c>
    </row>
    <row r="75" spans="1:15" x14ac:dyDescent="0.3">
      <c r="A75" t="s">
        <v>8</v>
      </c>
      <c r="B75" s="1">
        <v>41651.492407407408</v>
      </c>
      <c r="C75">
        <v>-2995</v>
      </c>
      <c r="D75" t="s">
        <v>138</v>
      </c>
      <c r="E75" t="s">
        <v>10</v>
      </c>
      <c r="F75" s="5">
        <v>284012427246492</v>
      </c>
      <c r="G75">
        <v>0</v>
      </c>
      <c r="H75" t="s">
        <v>139</v>
      </c>
      <c r="I75" s="5">
        <f>_xlfn.IFNA(VLOOKUP(F75,tutukamarkofffile20140114!$A$2:$I$306,1,FALSE),"NOT FOUND")</f>
        <v>284012427246492</v>
      </c>
      <c r="J75" s="1">
        <f>IF(EXACT(VLOOKUP(F75,tutukamarkofffile20140114!$A$2:$I$306,3,FALSE),B75), VLOOKUP(F75,tutukamarkofffile20140114!$A$2:$I$306,3,FALSE),"not exact match")</f>
        <v>41651.492407407408</v>
      </c>
      <c r="K75" t="str">
        <f>IF(EXACT(VLOOKUP(F75,tutukamarkofffile20140114!$A$2:$I$306,4,FALSE),C75), "match", VLOOKUP(F75,tutukamarkofffile20140114!$A$2:$I$306,4,FALSE))</f>
        <v>match</v>
      </c>
      <c r="L75" t="str">
        <f>IF(EXACT(VLOOKUP(F75,tutukamarkofffile20140114!$A$2:$I$306,5,FALSE),D75), "match", VLOOKUP(F75,tutukamarkofffile20140114!$A$2:$I$306,5,FALSE))</f>
        <v>match</v>
      </c>
      <c r="M75" t="str">
        <f>IF(EXACT(VLOOKUP(F75,tutukamarkofffile20140114!$A$2:$I$306,6,FALSE),E75), "match", VLOOKUP(F75,tutukamarkofffile20140114!$A$2:$I$306,6,FALSE))</f>
        <v>match</v>
      </c>
      <c r="N75" t="str">
        <f>IF(EXACT(VLOOKUP(F75,tutukamarkofffile20140114!$A$2:$I$306,8,FALSE),G75), "match", VLOOKUP(F75,tutukamarkofffile20140114!$A$2:$I$306,8,FALSE))</f>
        <v>match</v>
      </c>
      <c r="O75" t="str">
        <f>IF(EXACT(VLOOKUP(F75,tutukamarkofffile20140114!$A$2:$I$306,9,FALSE),H75), "match", VLOOKUP(F75,tutukamarkofffile20140114!$A$2:$I$306,9,FALSE))</f>
        <v>match</v>
      </c>
    </row>
    <row r="76" spans="1:15" x14ac:dyDescent="0.3">
      <c r="A76" t="s">
        <v>8</v>
      </c>
      <c r="B76" s="1">
        <v>41651.495208333334</v>
      </c>
      <c r="C76">
        <v>-20000</v>
      </c>
      <c r="D76" t="s">
        <v>140</v>
      </c>
      <c r="E76" t="s">
        <v>10</v>
      </c>
      <c r="F76" s="5">
        <v>304012283869112</v>
      </c>
      <c r="G76">
        <v>1</v>
      </c>
      <c r="H76" t="s">
        <v>141</v>
      </c>
      <c r="I76" s="5">
        <f>_xlfn.IFNA(VLOOKUP(F76,tutukamarkofffile20140114!$A$2:$I$306,1,FALSE),"NOT FOUND")</f>
        <v>304012283869112</v>
      </c>
      <c r="J76" s="1">
        <f>IF(EXACT(VLOOKUP(F76,tutukamarkofffile20140114!$A$2:$I$306,3,FALSE),B76), VLOOKUP(F76,tutukamarkofffile20140114!$A$2:$I$306,3,FALSE),"not exact match")</f>
        <v>41651.495208333334</v>
      </c>
      <c r="K76" t="str">
        <f>IF(EXACT(VLOOKUP(F76,tutukamarkofffile20140114!$A$2:$I$306,4,FALSE),C76), "match", VLOOKUP(F76,tutukamarkofffile20140114!$A$2:$I$306,4,FALSE))</f>
        <v>match</v>
      </c>
      <c r="L76" t="str">
        <f>IF(EXACT(VLOOKUP(F76,tutukamarkofffile20140114!$A$2:$I$306,5,FALSE),D76), "match", VLOOKUP(F76,tutukamarkofffile20140114!$A$2:$I$306,5,FALSE))</f>
        <v>match</v>
      </c>
      <c r="M76" t="str">
        <f>IF(EXACT(VLOOKUP(F76,tutukamarkofffile20140114!$A$2:$I$306,6,FALSE),E76), "match", VLOOKUP(F76,tutukamarkofffile20140114!$A$2:$I$306,6,FALSE))</f>
        <v>match</v>
      </c>
      <c r="N76" t="str">
        <f>IF(EXACT(VLOOKUP(F76,tutukamarkofffile20140114!$A$2:$I$306,8,FALSE),G76), "match", VLOOKUP(F76,tutukamarkofffile20140114!$A$2:$I$306,8,FALSE))</f>
        <v>match</v>
      </c>
      <c r="O76" t="str">
        <f>IF(EXACT(VLOOKUP(F76,tutukamarkofffile20140114!$A$2:$I$306,9,FALSE),H76), "match", VLOOKUP(F76,tutukamarkofffile20140114!$A$2:$I$306,9,FALSE))</f>
        <v>match</v>
      </c>
    </row>
    <row r="77" spans="1:15" x14ac:dyDescent="0.3">
      <c r="A77" t="s">
        <v>8</v>
      </c>
      <c r="B77" s="1">
        <v>41651.497118055559</v>
      </c>
      <c r="C77">
        <v>-5000</v>
      </c>
      <c r="D77" t="s">
        <v>142</v>
      </c>
      <c r="E77" t="s">
        <v>10</v>
      </c>
      <c r="F77" s="5">
        <v>384012285514055</v>
      </c>
      <c r="G77">
        <v>1</v>
      </c>
      <c r="H77" t="s">
        <v>143</v>
      </c>
      <c r="I77" s="5">
        <f>_xlfn.IFNA(VLOOKUP(F77,tutukamarkofffile20140114!$A$2:$I$306,1,FALSE),"NOT FOUND")</f>
        <v>384012285514055</v>
      </c>
      <c r="J77" s="1">
        <f>IF(EXACT(VLOOKUP(F77,tutukamarkofffile20140114!$A$2:$I$306,3,FALSE),B77), VLOOKUP(F77,tutukamarkofffile20140114!$A$2:$I$306,3,FALSE),"not exact match")</f>
        <v>41651.497118055559</v>
      </c>
      <c r="K77" t="str">
        <f>IF(EXACT(VLOOKUP(F77,tutukamarkofffile20140114!$A$2:$I$306,4,FALSE),C77), "match", VLOOKUP(F77,tutukamarkofffile20140114!$A$2:$I$306,4,FALSE))</f>
        <v>match</v>
      </c>
      <c r="L77" t="str">
        <f>IF(EXACT(VLOOKUP(F77,tutukamarkofffile20140114!$A$2:$I$306,5,FALSE),D77), "match", VLOOKUP(F77,tutukamarkofffile20140114!$A$2:$I$306,5,FALSE))</f>
        <v>match</v>
      </c>
      <c r="M77" t="str">
        <f>IF(EXACT(VLOOKUP(F77,tutukamarkofffile20140114!$A$2:$I$306,6,FALSE),E77), "match", VLOOKUP(F77,tutukamarkofffile20140114!$A$2:$I$306,6,FALSE))</f>
        <v>match</v>
      </c>
      <c r="N77" t="str">
        <f>IF(EXACT(VLOOKUP(F77,tutukamarkofffile20140114!$A$2:$I$306,8,FALSE),G77), "match", VLOOKUP(F77,tutukamarkofffile20140114!$A$2:$I$306,8,FALSE))</f>
        <v>match</v>
      </c>
      <c r="O77" t="str">
        <f>IF(EXACT(VLOOKUP(F77,tutukamarkofffile20140114!$A$2:$I$306,9,FALSE),H77), "match", VLOOKUP(F77,tutukamarkofffile20140114!$A$2:$I$306,9,FALSE))</f>
        <v>match</v>
      </c>
    </row>
    <row r="78" spans="1:15" x14ac:dyDescent="0.3">
      <c r="A78" t="s">
        <v>8</v>
      </c>
      <c r="B78" s="1">
        <v>41651.497175925928</v>
      </c>
      <c r="C78">
        <v>-20000</v>
      </c>
      <c r="D78" t="s">
        <v>12</v>
      </c>
      <c r="E78" t="s">
        <v>10</v>
      </c>
      <c r="F78" s="5">
        <v>304012429561985</v>
      </c>
      <c r="G78">
        <v>1</v>
      </c>
      <c r="H78" t="s">
        <v>144</v>
      </c>
      <c r="I78" s="5">
        <f>_xlfn.IFNA(VLOOKUP(F78,tutukamarkofffile20140114!$A$2:$I$306,1,FALSE),"NOT FOUND")</f>
        <v>304012429561985</v>
      </c>
      <c r="J78" s="1">
        <f>IF(EXACT(VLOOKUP(F78,tutukamarkofffile20140114!$A$2:$I$306,3,FALSE),B78), VLOOKUP(F78,tutukamarkofffile20140114!$A$2:$I$306,3,FALSE),"not exact match")</f>
        <v>41651.497175925928</v>
      </c>
      <c r="K78" t="str">
        <f>IF(EXACT(VLOOKUP(F78,tutukamarkofffile20140114!$A$2:$I$306,4,FALSE),C78), "match", VLOOKUP(F78,tutukamarkofffile20140114!$A$2:$I$306,4,FALSE))</f>
        <v>match</v>
      </c>
      <c r="L78" t="str">
        <f>IF(EXACT(VLOOKUP(F78,tutukamarkofffile20140114!$A$2:$I$306,5,FALSE),D78), "match", VLOOKUP(F78,tutukamarkofffile20140114!$A$2:$I$306,5,FALSE))</f>
        <v>match</v>
      </c>
      <c r="M78" t="str">
        <f>IF(EXACT(VLOOKUP(F78,tutukamarkofffile20140114!$A$2:$I$306,6,FALSE),E78), "match", VLOOKUP(F78,tutukamarkofffile20140114!$A$2:$I$306,6,FALSE))</f>
        <v>match</v>
      </c>
      <c r="N78" t="str">
        <f>IF(EXACT(VLOOKUP(F78,tutukamarkofffile20140114!$A$2:$I$306,8,FALSE),G78), "match", VLOOKUP(F78,tutukamarkofffile20140114!$A$2:$I$306,8,FALSE))</f>
        <v>match</v>
      </c>
      <c r="O78" t="str">
        <f>IF(EXACT(VLOOKUP(F78,tutukamarkofffile20140114!$A$2:$I$306,9,FALSE),H78), "match", VLOOKUP(F78,tutukamarkofffile20140114!$A$2:$I$306,9,FALSE))</f>
        <v>match</v>
      </c>
    </row>
    <row r="79" spans="1:15" x14ac:dyDescent="0.3">
      <c r="A79" t="s">
        <v>8</v>
      </c>
      <c r="B79" s="1">
        <v>41651.497708333336</v>
      </c>
      <c r="C79">
        <v>-15000</v>
      </c>
      <c r="D79" t="s">
        <v>145</v>
      </c>
      <c r="E79" t="s">
        <v>10</v>
      </c>
      <c r="F79" s="5">
        <v>84012431836407</v>
      </c>
      <c r="G79">
        <v>0</v>
      </c>
      <c r="H79" t="s">
        <v>102</v>
      </c>
      <c r="I79" s="5">
        <f>_xlfn.IFNA(VLOOKUP(F79,tutukamarkofffile20140114!$A$2:$I$306,1,FALSE),"NOT FOUND")</f>
        <v>84012431836407</v>
      </c>
      <c r="J79" s="1">
        <f>IF(EXACT(VLOOKUP(F79,tutukamarkofffile20140114!$A$2:$I$306,3,FALSE),B79), VLOOKUP(F79,tutukamarkofffile20140114!$A$2:$I$306,3,FALSE),"not exact match")</f>
        <v>41651.497708333336</v>
      </c>
      <c r="K79" t="str">
        <f>IF(EXACT(VLOOKUP(F79,tutukamarkofffile20140114!$A$2:$I$306,4,FALSE),C79), "match", VLOOKUP(F79,tutukamarkofffile20140114!$A$2:$I$306,4,FALSE))</f>
        <v>match</v>
      </c>
      <c r="L79" t="str">
        <f>IF(EXACT(VLOOKUP(F79,tutukamarkofffile20140114!$A$2:$I$306,5,FALSE),D79), "match", VLOOKUP(F79,tutukamarkofffile20140114!$A$2:$I$306,5,FALSE))</f>
        <v>match</v>
      </c>
      <c r="M79" t="str">
        <f>IF(EXACT(VLOOKUP(F79,tutukamarkofffile20140114!$A$2:$I$306,6,FALSE),E79), "match", VLOOKUP(F79,tutukamarkofffile20140114!$A$2:$I$306,6,FALSE))</f>
        <v>match</v>
      </c>
      <c r="N79" t="str">
        <f>IF(EXACT(VLOOKUP(F79,tutukamarkofffile20140114!$A$2:$I$306,8,FALSE),G79), "match", VLOOKUP(F79,tutukamarkofffile20140114!$A$2:$I$306,8,FALSE))</f>
        <v>match</v>
      </c>
      <c r="O79" t="str">
        <f>IF(EXACT(VLOOKUP(F79,tutukamarkofffile20140114!$A$2:$I$306,9,FALSE),H79), "match", VLOOKUP(F79,tutukamarkofffile20140114!$A$2:$I$306,9,FALSE))</f>
        <v>match</v>
      </c>
    </row>
    <row r="80" spans="1:15" x14ac:dyDescent="0.3">
      <c r="A80" t="s">
        <v>8</v>
      </c>
      <c r="B80" s="1">
        <v>41651.500486111108</v>
      </c>
      <c r="C80">
        <v>-16000</v>
      </c>
      <c r="D80" t="s">
        <v>47</v>
      </c>
      <c r="E80" t="s">
        <v>10</v>
      </c>
      <c r="F80" s="5">
        <v>4012434230102</v>
      </c>
      <c r="G80">
        <v>0</v>
      </c>
      <c r="H80" t="s">
        <v>48</v>
      </c>
      <c r="I80" s="5">
        <f>_xlfn.IFNA(VLOOKUP(F80,tutukamarkofffile20140114!$A$2:$I$306,1,FALSE),"NOT FOUND")</f>
        <v>4012434230102</v>
      </c>
      <c r="J80" s="1">
        <f>IF(EXACT(VLOOKUP(F80,tutukamarkofffile20140114!$A$2:$I$306,3,FALSE),B80), VLOOKUP(F80,tutukamarkofffile20140114!$A$2:$I$306,3,FALSE),"not exact match")</f>
        <v>41651.500486111108</v>
      </c>
      <c r="K80" t="str">
        <f>IF(EXACT(VLOOKUP(F80,tutukamarkofffile20140114!$A$2:$I$306,4,FALSE),C80), "match", VLOOKUP(F80,tutukamarkofffile20140114!$A$2:$I$306,4,FALSE))</f>
        <v>match</v>
      </c>
      <c r="L80" t="str">
        <f>IF(EXACT(VLOOKUP(F80,tutukamarkofffile20140114!$A$2:$I$306,5,FALSE),D80), "match", VLOOKUP(F80,tutukamarkofffile20140114!$A$2:$I$306,5,FALSE))</f>
        <v>match</v>
      </c>
      <c r="M80" t="str">
        <f>IF(EXACT(VLOOKUP(F80,tutukamarkofffile20140114!$A$2:$I$306,6,FALSE),E80), "match", VLOOKUP(F80,tutukamarkofffile20140114!$A$2:$I$306,6,FALSE))</f>
        <v>match</v>
      </c>
      <c r="N80" t="str">
        <f>IF(EXACT(VLOOKUP(F80,tutukamarkofffile20140114!$A$2:$I$306,8,FALSE),G80), "match", VLOOKUP(F80,tutukamarkofffile20140114!$A$2:$I$306,8,FALSE))</f>
        <v>match</v>
      </c>
      <c r="O80" t="str">
        <f>IF(EXACT(VLOOKUP(F80,tutukamarkofffile20140114!$A$2:$I$306,9,FALSE),H80), "match", VLOOKUP(F80,tutukamarkofffile20140114!$A$2:$I$306,9,FALSE))</f>
        <v>match</v>
      </c>
    </row>
    <row r="81" spans="1:15" x14ac:dyDescent="0.3">
      <c r="A81" t="s">
        <v>8</v>
      </c>
      <c r="B81" s="1">
        <v>41651.501967592594</v>
      </c>
      <c r="C81">
        <v>-100000</v>
      </c>
      <c r="D81" t="s">
        <v>146</v>
      </c>
      <c r="E81" t="s">
        <v>10</v>
      </c>
      <c r="F81" s="5">
        <v>304012290695092</v>
      </c>
      <c r="G81">
        <v>1</v>
      </c>
      <c r="H81" t="s">
        <v>147</v>
      </c>
      <c r="I81" s="5">
        <f>_xlfn.IFNA(VLOOKUP(F81,tutukamarkofffile20140114!$A$2:$I$306,1,FALSE),"NOT FOUND")</f>
        <v>304012290695092</v>
      </c>
      <c r="J81" s="1">
        <f>IF(EXACT(VLOOKUP(F81,tutukamarkofffile20140114!$A$2:$I$306,3,FALSE),B81), VLOOKUP(F81,tutukamarkofffile20140114!$A$2:$I$306,3,FALSE),"not exact match")</f>
        <v>41651.501967592594</v>
      </c>
      <c r="K81" t="str">
        <f>IF(EXACT(VLOOKUP(F81,tutukamarkofffile20140114!$A$2:$I$306,4,FALSE),C81), "match", VLOOKUP(F81,tutukamarkofffile20140114!$A$2:$I$306,4,FALSE))</f>
        <v>match</v>
      </c>
      <c r="L81" t="str">
        <f>IF(EXACT(VLOOKUP(F81,tutukamarkofffile20140114!$A$2:$I$306,5,FALSE),D81), "match", VLOOKUP(F81,tutukamarkofffile20140114!$A$2:$I$306,5,FALSE))</f>
        <v>match</v>
      </c>
      <c r="M81" t="str">
        <f>IF(EXACT(VLOOKUP(F81,tutukamarkofffile20140114!$A$2:$I$306,6,FALSE),E81), "match", VLOOKUP(F81,tutukamarkofffile20140114!$A$2:$I$306,6,FALSE))</f>
        <v>match</v>
      </c>
      <c r="N81" t="str">
        <f>IF(EXACT(VLOOKUP(F81,tutukamarkofffile20140114!$A$2:$I$306,8,FALSE),G81), "match", VLOOKUP(F81,tutukamarkofffile20140114!$A$2:$I$306,8,FALSE))</f>
        <v>match</v>
      </c>
      <c r="O81" t="str">
        <f>IF(EXACT(VLOOKUP(F81,tutukamarkofffile20140114!$A$2:$I$306,9,FALSE),H81), "match", VLOOKUP(F81,tutukamarkofffile20140114!$A$2:$I$306,9,FALSE))</f>
        <v>match</v>
      </c>
    </row>
    <row r="82" spans="1:15" x14ac:dyDescent="0.3">
      <c r="A82" t="s">
        <v>8</v>
      </c>
      <c r="B82" s="1">
        <v>41651.502511574072</v>
      </c>
      <c r="C82">
        <v>-50000</v>
      </c>
      <c r="D82" t="s">
        <v>146</v>
      </c>
      <c r="E82" t="s">
        <v>10</v>
      </c>
      <c r="F82" s="5">
        <v>304012291166059</v>
      </c>
      <c r="G82">
        <v>1</v>
      </c>
      <c r="H82" t="s">
        <v>147</v>
      </c>
      <c r="I82" s="5">
        <f>_xlfn.IFNA(VLOOKUP(F82,tutukamarkofffile20140114!$A$2:$I$306,1,FALSE),"NOT FOUND")</f>
        <v>304012291166059</v>
      </c>
      <c r="J82" s="1">
        <f>IF(EXACT(VLOOKUP(F82,tutukamarkofffile20140114!$A$2:$I$306,3,FALSE),B82), VLOOKUP(F82,tutukamarkofffile20140114!$A$2:$I$306,3,FALSE),"not exact match")</f>
        <v>41651.502511574072</v>
      </c>
      <c r="K82" t="str">
        <f>IF(EXACT(VLOOKUP(F82,tutukamarkofffile20140114!$A$2:$I$306,4,FALSE),C82), "match", VLOOKUP(F82,tutukamarkofffile20140114!$A$2:$I$306,4,FALSE))</f>
        <v>match</v>
      </c>
      <c r="L82" t="str">
        <f>IF(EXACT(VLOOKUP(F82,tutukamarkofffile20140114!$A$2:$I$306,5,FALSE),D82), "match", VLOOKUP(F82,tutukamarkofffile20140114!$A$2:$I$306,5,FALSE))</f>
        <v>match</v>
      </c>
      <c r="M82" t="str">
        <f>IF(EXACT(VLOOKUP(F82,tutukamarkofffile20140114!$A$2:$I$306,6,FALSE),E82), "match", VLOOKUP(F82,tutukamarkofffile20140114!$A$2:$I$306,6,FALSE))</f>
        <v>match</v>
      </c>
      <c r="N82" t="str">
        <f>IF(EXACT(VLOOKUP(F82,tutukamarkofffile20140114!$A$2:$I$306,8,FALSE),G82), "match", VLOOKUP(F82,tutukamarkofffile20140114!$A$2:$I$306,8,FALSE))</f>
        <v>match</v>
      </c>
      <c r="O82" t="str">
        <f>IF(EXACT(VLOOKUP(F82,tutukamarkofffile20140114!$A$2:$I$306,9,FALSE),H82), "match", VLOOKUP(F82,tutukamarkofffile20140114!$A$2:$I$306,9,FALSE))</f>
        <v>match</v>
      </c>
    </row>
    <row r="83" spans="1:15" x14ac:dyDescent="0.3">
      <c r="A83" t="s">
        <v>8</v>
      </c>
      <c r="B83" s="1">
        <v>41651.503310185188</v>
      </c>
      <c r="C83">
        <v>-5000</v>
      </c>
      <c r="D83" t="s">
        <v>148</v>
      </c>
      <c r="E83" t="s">
        <v>10</v>
      </c>
      <c r="F83" s="5">
        <v>464012290860266</v>
      </c>
      <c r="G83">
        <v>1</v>
      </c>
      <c r="H83" t="s">
        <v>149</v>
      </c>
      <c r="I83" s="5">
        <f>_xlfn.IFNA(VLOOKUP(F83,tutukamarkofffile20140114!$A$2:$I$306,1,FALSE),"NOT FOUND")</f>
        <v>464012290860266</v>
      </c>
      <c r="J83" s="1">
        <f>IF(EXACT(VLOOKUP(F83,tutukamarkofffile20140114!$A$2:$I$306,3,FALSE),B83), VLOOKUP(F83,tutukamarkofffile20140114!$A$2:$I$306,3,FALSE),"not exact match")</f>
        <v>41651.503310185188</v>
      </c>
      <c r="K83" t="str">
        <f>IF(EXACT(VLOOKUP(F83,tutukamarkofffile20140114!$A$2:$I$306,4,FALSE),C83), "match", VLOOKUP(F83,tutukamarkofffile20140114!$A$2:$I$306,4,FALSE))</f>
        <v>match</v>
      </c>
      <c r="L83" t="str">
        <f>IF(EXACT(VLOOKUP(F83,tutukamarkofffile20140114!$A$2:$I$306,5,FALSE),D83), "match", VLOOKUP(F83,tutukamarkofffile20140114!$A$2:$I$306,5,FALSE))</f>
        <v>match</v>
      </c>
      <c r="M83" t="str">
        <f>IF(EXACT(VLOOKUP(F83,tutukamarkofffile20140114!$A$2:$I$306,6,FALSE),E83), "match", VLOOKUP(F83,tutukamarkofffile20140114!$A$2:$I$306,6,FALSE))</f>
        <v>match</v>
      </c>
      <c r="N83" t="str">
        <f>IF(EXACT(VLOOKUP(F83,tutukamarkofffile20140114!$A$2:$I$306,8,FALSE),G83), "match", VLOOKUP(F83,tutukamarkofffile20140114!$A$2:$I$306,8,FALSE))</f>
        <v>match</v>
      </c>
      <c r="O83" t="str">
        <f>IF(EXACT(VLOOKUP(F83,tutukamarkofffile20140114!$A$2:$I$306,9,FALSE),H83), "match", VLOOKUP(F83,tutukamarkofffile20140114!$A$2:$I$306,9,FALSE))</f>
        <v>match</v>
      </c>
    </row>
    <row r="84" spans="1:15" x14ac:dyDescent="0.3">
      <c r="A84" t="s">
        <v>8</v>
      </c>
      <c r="B84" s="1">
        <v>41651.504293981481</v>
      </c>
      <c r="C84">
        <v>-7440</v>
      </c>
      <c r="D84" t="s">
        <v>150</v>
      </c>
      <c r="E84" t="s">
        <v>10</v>
      </c>
      <c r="F84" s="5">
        <v>284012437519375</v>
      </c>
      <c r="G84">
        <v>0</v>
      </c>
      <c r="H84" t="s">
        <v>151</v>
      </c>
      <c r="I84" s="5">
        <f>_xlfn.IFNA(VLOOKUP(F84,tutukamarkofffile20140114!$A$2:$I$306,1,FALSE),"NOT FOUND")</f>
        <v>284012437519375</v>
      </c>
      <c r="J84" s="1">
        <f>IF(EXACT(VLOOKUP(F84,tutukamarkofffile20140114!$A$2:$I$306,3,FALSE),B84), VLOOKUP(F84,tutukamarkofffile20140114!$A$2:$I$306,3,FALSE),"not exact match")</f>
        <v>41651.504293981481</v>
      </c>
      <c r="K84" t="str">
        <f>IF(EXACT(VLOOKUP(F84,tutukamarkofffile20140114!$A$2:$I$306,4,FALSE),C84), "match", VLOOKUP(F84,tutukamarkofffile20140114!$A$2:$I$306,4,FALSE))</f>
        <v>match</v>
      </c>
      <c r="L84" t="str">
        <f>IF(EXACT(VLOOKUP(F84,tutukamarkofffile20140114!$A$2:$I$306,5,FALSE),D84), "match", VLOOKUP(F84,tutukamarkofffile20140114!$A$2:$I$306,5,FALSE))</f>
        <v>match</v>
      </c>
      <c r="M84" t="str">
        <f>IF(EXACT(VLOOKUP(F84,tutukamarkofffile20140114!$A$2:$I$306,6,FALSE),E84), "match", VLOOKUP(F84,tutukamarkofffile20140114!$A$2:$I$306,6,FALSE))</f>
        <v>match</v>
      </c>
      <c r="N84" t="str">
        <f>IF(EXACT(VLOOKUP(F84,tutukamarkofffile20140114!$A$2:$I$306,8,FALSE),G84), "match", VLOOKUP(F84,tutukamarkofffile20140114!$A$2:$I$306,8,FALSE))</f>
        <v>match</v>
      </c>
      <c r="O84" t="str">
        <f>IF(EXACT(VLOOKUP(F84,tutukamarkofffile20140114!$A$2:$I$306,9,FALSE),H84), "match", VLOOKUP(F84,tutukamarkofffile20140114!$A$2:$I$306,9,FALSE))</f>
        <v>match</v>
      </c>
    </row>
    <row r="85" spans="1:15" x14ac:dyDescent="0.3">
      <c r="A85" t="s">
        <v>8</v>
      </c>
      <c r="B85" s="1">
        <v>41651.504374999997</v>
      </c>
      <c r="C85">
        <v>-20000</v>
      </c>
      <c r="D85" t="s">
        <v>152</v>
      </c>
      <c r="E85" t="s">
        <v>10</v>
      </c>
      <c r="F85" s="5">
        <v>464012292775281</v>
      </c>
      <c r="G85">
        <v>1</v>
      </c>
      <c r="H85" t="s">
        <v>153</v>
      </c>
      <c r="I85" s="5">
        <f>_xlfn.IFNA(VLOOKUP(F85,tutukamarkofffile20140114!$A$2:$I$306,1,FALSE),"NOT FOUND")</f>
        <v>464012292775281</v>
      </c>
      <c r="J85" s="1">
        <f>IF(EXACT(VLOOKUP(F85,tutukamarkofffile20140114!$A$2:$I$306,3,FALSE),B85), VLOOKUP(F85,tutukamarkofffile20140114!$A$2:$I$306,3,FALSE),"not exact match")</f>
        <v>41651.504374999997</v>
      </c>
      <c r="K85" t="str">
        <f>IF(EXACT(VLOOKUP(F85,tutukamarkofffile20140114!$A$2:$I$306,4,FALSE),C85), "match", VLOOKUP(F85,tutukamarkofffile20140114!$A$2:$I$306,4,FALSE))</f>
        <v>match</v>
      </c>
      <c r="L85" t="str">
        <f>IF(EXACT(VLOOKUP(F85,tutukamarkofffile20140114!$A$2:$I$306,5,FALSE),D85), "match", VLOOKUP(F85,tutukamarkofffile20140114!$A$2:$I$306,5,FALSE))</f>
        <v>match</v>
      </c>
      <c r="M85" t="str">
        <f>IF(EXACT(VLOOKUP(F85,tutukamarkofffile20140114!$A$2:$I$306,6,FALSE),E85), "match", VLOOKUP(F85,tutukamarkofffile20140114!$A$2:$I$306,6,FALSE))</f>
        <v>match</v>
      </c>
      <c r="N85" t="str">
        <f>IF(EXACT(VLOOKUP(F85,tutukamarkofffile20140114!$A$2:$I$306,8,FALSE),G85), "match", VLOOKUP(F85,tutukamarkofffile20140114!$A$2:$I$306,8,FALSE))</f>
        <v>match</v>
      </c>
      <c r="O85" t="str">
        <f>IF(EXACT(VLOOKUP(F85,tutukamarkofffile20140114!$A$2:$I$306,9,FALSE),H85), "match", VLOOKUP(F85,tutukamarkofffile20140114!$A$2:$I$306,9,FALSE))</f>
        <v>match</v>
      </c>
    </row>
    <row r="86" spans="1:15" x14ac:dyDescent="0.3">
      <c r="A86" t="s">
        <v>8</v>
      </c>
      <c r="B86" s="1">
        <v>41651.504849537036</v>
      </c>
      <c r="C86">
        <v>-7000</v>
      </c>
      <c r="D86" t="s">
        <v>154</v>
      </c>
      <c r="E86" t="s">
        <v>10</v>
      </c>
      <c r="F86" s="5">
        <v>284012292196971</v>
      </c>
      <c r="G86">
        <v>0</v>
      </c>
      <c r="H86" t="s">
        <v>155</v>
      </c>
      <c r="I86" s="5">
        <f>_xlfn.IFNA(VLOOKUP(F86,tutukamarkofffile20140114!$A$2:$I$306,1,FALSE),"NOT FOUND")</f>
        <v>284012292196971</v>
      </c>
      <c r="J86" s="1">
        <f>IF(EXACT(VLOOKUP(F86,tutukamarkofffile20140114!$A$2:$I$306,3,FALSE),B86), VLOOKUP(F86,tutukamarkofffile20140114!$A$2:$I$306,3,FALSE),"not exact match")</f>
        <v>41651.504849537036</v>
      </c>
      <c r="K86" t="str">
        <f>IF(EXACT(VLOOKUP(F86,tutukamarkofffile20140114!$A$2:$I$306,4,FALSE),C86), "match", VLOOKUP(F86,tutukamarkofffile20140114!$A$2:$I$306,4,FALSE))</f>
        <v>match</v>
      </c>
      <c r="L86" t="str">
        <f>IF(EXACT(VLOOKUP(F86,tutukamarkofffile20140114!$A$2:$I$306,5,FALSE),D86), "match", VLOOKUP(F86,tutukamarkofffile20140114!$A$2:$I$306,5,FALSE))</f>
        <v>match</v>
      </c>
      <c r="M86" t="str">
        <f>IF(EXACT(VLOOKUP(F86,tutukamarkofffile20140114!$A$2:$I$306,6,FALSE),E86), "match", VLOOKUP(F86,tutukamarkofffile20140114!$A$2:$I$306,6,FALSE))</f>
        <v>match</v>
      </c>
      <c r="N86" t="str">
        <f>IF(EXACT(VLOOKUP(F86,tutukamarkofffile20140114!$A$2:$I$306,8,FALSE),G86), "match", VLOOKUP(F86,tutukamarkofffile20140114!$A$2:$I$306,8,FALSE))</f>
        <v>match</v>
      </c>
      <c r="O86" t="str">
        <f>IF(EXACT(VLOOKUP(F86,tutukamarkofffile20140114!$A$2:$I$306,9,FALSE),H86), "match", VLOOKUP(F86,tutukamarkofffile20140114!$A$2:$I$306,9,FALSE))</f>
        <v>match</v>
      </c>
    </row>
    <row r="87" spans="1:15" x14ac:dyDescent="0.3">
      <c r="A87" t="s">
        <v>8</v>
      </c>
      <c r="B87" s="1">
        <v>41651.505555555559</v>
      </c>
      <c r="C87">
        <v>-20000</v>
      </c>
      <c r="D87" t="s">
        <v>58</v>
      </c>
      <c r="E87" t="s">
        <v>10</v>
      </c>
      <c r="F87" s="5">
        <v>384012293796729</v>
      </c>
      <c r="G87">
        <v>1</v>
      </c>
      <c r="H87" t="s">
        <v>156</v>
      </c>
      <c r="I87" s="5">
        <f>_xlfn.IFNA(VLOOKUP(F87,tutukamarkofffile20140114!$A$2:$I$306,1,FALSE),"NOT FOUND")</f>
        <v>384012293796729</v>
      </c>
      <c r="J87" s="1">
        <f>IF(EXACT(VLOOKUP(F87,tutukamarkofffile20140114!$A$2:$I$306,3,FALSE),B87), VLOOKUP(F87,tutukamarkofffile20140114!$A$2:$I$306,3,FALSE),"not exact match")</f>
        <v>41651.505555555559</v>
      </c>
      <c r="K87" t="str">
        <f>IF(EXACT(VLOOKUP(F87,tutukamarkofffile20140114!$A$2:$I$306,4,FALSE),C87), "match", VLOOKUP(F87,tutukamarkofffile20140114!$A$2:$I$306,4,FALSE))</f>
        <v>match</v>
      </c>
      <c r="L87" t="str">
        <f>IF(EXACT(VLOOKUP(F87,tutukamarkofffile20140114!$A$2:$I$306,5,FALSE),D87), "match", VLOOKUP(F87,tutukamarkofffile20140114!$A$2:$I$306,5,FALSE))</f>
        <v>match</v>
      </c>
      <c r="M87" t="str">
        <f>IF(EXACT(VLOOKUP(F87,tutukamarkofffile20140114!$A$2:$I$306,6,FALSE),E87), "match", VLOOKUP(F87,tutukamarkofffile20140114!$A$2:$I$306,6,FALSE))</f>
        <v>match</v>
      </c>
      <c r="N87" t="str">
        <f>IF(EXACT(VLOOKUP(F87,tutukamarkofffile20140114!$A$2:$I$306,8,FALSE),G87), "match", VLOOKUP(F87,tutukamarkofffile20140114!$A$2:$I$306,8,FALSE))</f>
        <v>match</v>
      </c>
      <c r="O87" t="str">
        <f>IF(EXACT(VLOOKUP(F87,tutukamarkofffile20140114!$A$2:$I$306,9,FALSE),H87), "match", VLOOKUP(F87,tutukamarkofffile20140114!$A$2:$I$306,9,FALSE))</f>
        <v>match</v>
      </c>
    </row>
    <row r="88" spans="1:15" x14ac:dyDescent="0.3">
      <c r="A88" t="s">
        <v>8</v>
      </c>
      <c r="B88" s="1">
        <v>41651.510567129626</v>
      </c>
      <c r="C88">
        <v>-10000</v>
      </c>
      <c r="D88" t="s">
        <v>157</v>
      </c>
      <c r="E88" t="s">
        <v>10</v>
      </c>
      <c r="F88" s="5">
        <v>464012297135781</v>
      </c>
      <c r="G88">
        <v>1</v>
      </c>
      <c r="H88" t="s">
        <v>158</v>
      </c>
      <c r="I88" s="5">
        <f>_xlfn.IFNA(VLOOKUP(F88,tutukamarkofffile20140114!$A$2:$I$306,1,FALSE),"NOT FOUND")</f>
        <v>464012297135781</v>
      </c>
      <c r="J88" s="1">
        <f>IF(EXACT(VLOOKUP(F88,tutukamarkofffile20140114!$A$2:$I$306,3,FALSE),B88), VLOOKUP(F88,tutukamarkofffile20140114!$A$2:$I$306,3,FALSE),"not exact match")</f>
        <v>41651.510567129626</v>
      </c>
      <c r="K88" t="str">
        <f>IF(EXACT(VLOOKUP(F88,tutukamarkofffile20140114!$A$2:$I$306,4,FALSE),C88), "match", VLOOKUP(F88,tutukamarkofffile20140114!$A$2:$I$306,4,FALSE))</f>
        <v>match</v>
      </c>
      <c r="L88" t="str">
        <f>IF(EXACT(VLOOKUP(F88,tutukamarkofffile20140114!$A$2:$I$306,5,FALSE),D88), "match", VLOOKUP(F88,tutukamarkofffile20140114!$A$2:$I$306,5,FALSE))</f>
        <v>match</v>
      </c>
      <c r="M88" t="str">
        <f>IF(EXACT(VLOOKUP(F88,tutukamarkofffile20140114!$A$2:$I$306,6,FALSE),E88), "match", VLOOKUP(F88,tutukamarkofffile20140114!$A$2:$I$306,6,FALSE))</f>
        <v>match</v>
      </c>
      <c r="N88" t="str">
        <f>IF(EXACT(VLOOKUP(F88,tutukamarkofffile20140114!$A$2:$I$306,8,FALSE),G88), "match", VLOOKUP(F88,tutukamarkofffile20140114!$A$2:$I$306,8,FALSE))</f>
        <v>match</v>
      </c>
      <c r="O88" t="str">
        <f>IF(EXACT(VLOOKUP(F88,tutukamarkofffile20140114!$A$2:$I$306,9,FALSE),H88), "match", VLOOKUP(F88,tutukamarkofffile20140114!$A$2:$I$306,9,FALSE))</f>
        <v>match</v>
      </c>
    </row>
    <row r="89" spans="1:15" x14ac:dyDescent="0.3">
      <c r="A89" t="s">
        <v>8</v>
      </c>
      <c r="B89" s="1">
        <v>41651.512569444443</v>
      </c>
      <c r="C89">
        <v>-10000</v>
      </c>
      <c r="D89" t="s">
        <v>159</v>
      </c>
      <c r="E89" t="s">
        <v>10</v>
      </c>
      <c r="F89" s="5">
        <v>384012442867104</v>
      </c>
      <c r="G89">
        <v>1</v>
      </c>
      <c r="H89" t="s">
        <v>160</v>
      </c>
      <c r="I89" s="5">
        <f>_xlfn.IFNA(VLOOKUP(F89,tutukamarkofffile20140114!$A$2:$I$306,1,FALSE),"NOT FOUND")</f>
        <v>384012442867104</v>
      </c>
      <c r="J89" s="1">
        <f>IF(EXACT(VLOOKUP(F89,tutukamarkofffile20140114!$A$2:$I$306,3,FALSE),B89), VLOOKUP(F89,tutukamarkofffile20140114!$A$2:$I$306,3,FALSE),"not exact match")</f>
        <v>41651.512569444443</v>
      </c>
      <c r="K89" t="str">
        <f>IF(EXACT(VLOOKUP(F89,tutukamarkofffile20140114!$A$2:$I$306,4,FALSE),C89), "match", VLOOKUP(F89,tutukamarkofffile20140114!$A$2:$I$306,4,FALSE))</f>
        <v>match</v>
      </c>
      <c r="L89" t="str">
        <f>IF(EXACT(VLOOKUP(F89,tutukamarkofffile20140114!$A$2:$I$306,5,FALSE),D89), "match", VLOOKUP(F89,tutukamarkofffile20140114!$A$2:$I$306,5,FALSE))</f>
        <v>match</v>
      </c>
      <c r="M89" t="str">
        <f>IF(EXACT(VLOOKUP(F89,tutukamarkofffile20140114!$A$2:$I$306,6,FALSE),E89), "match", VLOOKUP(F89,tutukamarkofffile20140114!$A$2:$I$306,6,FALSE))</f>
        <v>match</v>
      </c>
      <c r="N89" t="str">
        <f>IF(EXACT(VLOOKUP(F89,tutukamarkofffile20140114!$A$2:$I$306,8,FALSE),G89), "match", VLOOKUP(F89,tutukamarkofffile20140114!$A$2:$I$306,8,FALSE))</f>
        <v>match</v>
      </c>
      <c r="O89" t="str">
        <f>IF(EXACT(VLOOKUP(F89,tutukamarkofffile20140114!$A$2:$I$306,9,FALSE),H89), "match", VLOOKUP(F89,tutukamarkofffile20140114!$A$2:$I$306,9,FALSE))</f>
        <v>match</v>
      </c>
    </row>
    <row r="90" spans="1:15" x14ac:dyDescent="0.3">
      <c r="A90" t="s">
        <v>8</v>
      </c>
      <c r="B90" s="1">
        <v>41651.517881944441</v>
      </c>
      <c r="C90">
        <v>-10000</v>
      </c>
      <c r="D90" t="s">
        <v>161</v>
      </c>
      <c r="E90" t="s">
        <v>10</v>
      </c>
      <c r="F90" s="5">
        <v>384012447452675</v>
      </c>
      <c r="G90">
        <v>1</v>
      </c>
      <c r="H90" t="s">
        <v>162</v>
      </c>
      <c r="I90" s="5">
        <f>_xlfn.IFNA(VLOOKUP(F90,tutukamarkofffile20140114!$A$2:$I$306,1,FALSE),"NOT FOUND")</f>
        <v>384012447452675</v>
      </c>
      <c r="J90" s="1">
        <f>IF(EXACT(VLOOKUP(F90,tutukamarkofffile20140114!$A$2:$I$306,3,FALSE),B90), VLOOKUP(F90,tutukamarkofffile20140114!$A$2:$I$306,3,FALSE),"not exact match")</f>
        <v>41651.517881944441</v>
      </c>
      <c r="K90" t="str">
        <f>IF(EXACT(VLOOKUP(F90,tutukamarkofffile20140114!$A$2:$I$306,4,FALSE),C90), "match", VLOOKUP(F90,tutukamarkofffile20140114!$A$2:$I$306,4,FALSE))</f>
        <v>match</v>
      </c>
      <c r="L90" t="str">
        <f>IF(EXACT(VLOOKUP(F90,tutukamarkofffile20140114!$A$2:$I$306,5,FALSE),D90), "match", VLOOKUP(F90,tutukamarkofffile20140114!$A$2:$I$306,5,FALSE))</f>
        <v>match</v>
      </c>
      <c r="M90" t="str">
        <f>IF(EXACT(VLOOKUP(F90,tutukamarkofffile20140114!$A$2:$I$306,6,FALSE),E90), "match", VLOOKUP(F90,tutukamarkofffile20140114!$A$2:$I$306,6,FALSE))</f>
        <v>match</v>
      </c>
      <c r="N90" t="str">
        <f>IF(EXACT(VLOOKUP(F90,tutukamarkofffile20140114!$A$2:$I$306,8,FALSE),G90), "match", VLOOKUP(F90,tutukamarkofffile20140114!$A$2:$I$306,8,FALSE))</f>
        <v>match</v>
      </c>
      <c r="O90" t="str">
        <f>IF(EXACT(VLOOKUP(F90,tutukamarkofffile20140114!$A$2:$I$306,9,FALSE),H90), "match", VLOOKUP(F90,tutukamarkofffile20140114!$A$2:$I$306,9,FALSE))</f>
        <v>match</v>
      </c>
    </row>
    <row r="91" spans="1:15" x14ac:dyDescent="0.3">
      <c r="A91" t="s">
        <v>8</v>
      </c>
      <c r="B91" s="1">
        <v>41651.518935185188</v>
      </c>
      <c r="C91">
        <v>-8500</v>
      </c>
      <c r="D91" t="s">
        <v>163</v>
      </c>
      <c r="E91" t="s">
        <v>10</v>
      </c>
      <c r="F91" s="5">
        <v>284012450171307</v>
      </c>
      <c r="G91">
        <v>0</v>
      </c>
      <c r="H91" t="s">
        <v>164</v>
      </c>
      <c r="I91" s="5">
        <f>_xlfn.IFNA(VLOOKUP(F91,tutukamarkofffile20140114!$A$2:$I$306,1,FALSE),"NOT FOUND")</f>
        <v>284012450171307</v>
      </c>
      <c r="J91" s="1">
        <f>IF(EXACT(VLOOKUP(F91,tutukamarkofffile20140114!$A$2:$I$306,3,FALSE),B91), VLOOKUP(F91,tutukamarkofffile20140114!$A$2:$I$306,3,FALSE),"not exact match")</f>
        <v>41651.518935185188</v>
      </c>
      <c r="K91" t="str">
        <f>IF(EXACT(VLOOKUP(F91,tutukamarkofffile20140114!$A$2:$I$306,4,FALSE),C91), "match", VLOOKUP(F91,tutukamarkofffile20140114!$A$2:$I$306,4,FALSE))</f>
        <v>match</v>
      </c>
      <c r="L91" t="str">
        <f>IF(EXACT(VLOOKUP(F91,tutukamarkofffile20140114!$A$2:$I$306,5,FALSE),D91), "match", VLOOKUP(F91,tutukamarkofffile20140114!$A$2:$I$306,5,FALSE))</f>
        <v>match</v>
      </c>
      <c r="M91" t="str">
        <f>IF(EXACT(VLOOKUP(F91,tutukamarkofffile20140114!$A$2:$I$306,6,FALSE),E91), "match", VLOOKUP(F91,tutukamarkofffile20140114!$A$2:$I$306,6,FALSE))</f>
        <v>match</v>
      </c>
      <c r="N91" t="str">
        <f>IF(EXACT(VLOOKUP(F91,tutukamarkofffile20140114!$A$2:$I$306,8,FALSE),G91), "match", VLOOKUP(F91,tutukamarkofffile20140114!$A$2:$I$306,8,FALSE))</f>
        <v>match</v>
      </c>
      <c r="O91" t="str">
        <f>IF(EXACT(VLOOKUP(F91,tutukamarkofffile20140114!$A$2:$I$306,9,FALSE),H91), "match", VLOOKUP(F91,tutukamarkofffile20140114!$A$2:$I$306,9,FALSE))</f>
        <v>match</v>
      </c>
    </row>
    <row r="92" spans="1:15" x14ac:dyDescent="0.3">
      <c r="A92" t="s">
        <v>8</v>
      </c>
      <c r="B92" s="1">
        <v>41651.51935185185</v>
      </c>
      <c r="C92">
        <v>-35000</v>
      </c>
      <c r="D92" t="s">
        <v>165</v>
      </c>
      <c r="E92" t="s">
        <v>10</v>
      </c>
      <c r="F92" s="5">
        <v>384012304721630</v>
      </c>
      <c r="G92">
        <v>1</v>
      </c>
      <c r="H92" t="s">
        <v>166</v>
      </c>
      <c r="I92" s="5">
        <f>_xlfn.IFNA(VLOOKUP(F92,tutukamarkofffile20140114!$A$2:$I$306,1,FALSE),"NOT FOUND")</f>
        <v>384012304721630</v>
      </c>
      <c r="J92" s="1">
        <f>IF(EXACT(VLOOKUP(F92,tutukamarkofffile20140114!$A$2:$I$306,3,FALSE),B92), VLOOKUP(F92,tutukamarkofffile20140114!$A$2:$I$306,3,FALSE),"not exact match")</f>
        <v>41651.51935185185</v>
      </c>
      <c r="K92" t="str">
        <f>IF(EXACT(VLOOKUP(F92,tutukamarkofffile20140114!$A$2:$I$306,4,FALSE),C92), "match", VLOOKUP(F92,tutukamarkofffile20140114!$A$2:$I$306,4,FALSE))</f>
        <v>match</v>
      </c>
      <c r="L92" t="str">
        <f>IF(EXACT(VLOOKUP(F92,tutukamarkofffile20140114!$A$2:$I$306,5,FALSE),D92), "match", VLOOKUP(F92,tutukamarkofffile20140114!$A$2:$I$306,5,FALSE))</f>
        <v>match</v>
      </c>
      <c r="M92" t="str">
        <f>IF(EXACT(VLOOKUP(F92,tutukamarkofffile20140114!$A$2:$I$306,6,FALSE),E92), "match", VLOOKUP(F92,tutukamarkofffile20140114!$A$2:$I$306,6,FALSE))</f>
        <v>match</v>
      </c>
      <c r="N92" t="str">
        <f>IF(EXACT(VLOOKUP(F92,tutukamarkofffile20140114!$A$2:$I$306,8,FALSE),G92), "match", VLOOKUP(F92,tutukamarkofffile20140114!$A$2:$I$306,8,FALSE))</f>
        <v>match</v>
      </c>
      <c r="O92" t="str">
        <f>IF(EXACT(VLOOKUP(F92,tutukamarkofffile20140114!$A$2:$I$306,9,FALSE),H92), "match", VLOOKUP(F92,tutukamarkofffile20140114!$A$2:$I$306,9,FALSE))</f>
        <v>match</v>
      </c>
    </row>
    <row r="93" spans="1:15" x14ac:dyDescent="0.3">
      <c r="A93" t="s">
        <v>8</v>
      </c>
      <c r="B93" s="1">
        <v>41651.520497685182</v>
      </c>
      <c r="C93">
        <v>-20000</v>
      </c>
      <c r="D93" t="s">
        <v>167</v>
      </c>
      <c r="E93" t="s">
        <v>10</v>
      </c>
      <c r="F93" s="5">
        <v>464012305728444</v>
      </c>
      <c r="G93">
        <v>1</v>
      </c>
      <c r="H93" t="s">
        <v>168</v>
      </c>
      <c r="I93" s="5">
        <f>_xlfn.IFNA(VLOOKUP(F93,tutukamarkofffile20140114!$A$2:$I$306,1,FALSE),"NOT FOUND")</f>
        <v>464012305728444</v>
      </c>
      <c r="J93" s="1">
        <f>IF(EXACT(VLOOKUP(F93,tutukamarkofffile20140114!$A$2:$I$306,3,FALSE),B93), VLOOKUP(F93,tutukamarkofffile20140114!$A$2:$I$306,3,FALSE),"not exact match")</f>
        <v>41651.520497685182</v>
      </c>
      <c r="K93" t="str">
        <f>IF(EXACT(VLOOKUP(F93,tutukamarkofffile20140114!$A$2:$I$306,4,FALSE),C93), "match", VLOOKUP(F93,tutukamarkofffile20140114!$A$2:$I$306,4,FALSE))</f>
        <v>match</v>
      </c>
      <c r="L93" t="str">
        <f>IF(EXACT(VLOOKUP(F93,tutukamarkofffile20140114!$A$2:$I$306,5,FALSE),D93), "match", VLOOKUP(F93,tutukamarkofffile20140114!$A$2:$I$306,5,FALSE))</f>
        <v>match</v>
      </c>
      <c r="M93" t="str">
        <f>IF(EXACT(VLOOKUP(F93,tutukamarkofffile20140114!$A$2:$I$306,6,FALSE),E93), "match", VLOOKUP(F93,tutukamarkofffile20140114!$A$2:$I$306,6,FALSE))</f>
        <v>match</v>
      </c>
      <c r="N93" t="str">
        <f>IF(EXACT(VLOOKUP(F93,tutukamarkofffile20140114!$A$2:$I$306,8,FALSE),G93), "match", VLOOKUP(F93,tutukamarkofffile20140114!$A$2:$I$306,8,FALSE))</f>
        <v>match</v>
      </c>
      <c r="O93" t="str">
        <f>IF(EXACT(VLOOKUP(F93,tutukamarkofffile20140114!$A$2:$I$306,9,FALSE),H93), "match", VLOOKUP(F93,tutukamarkofffile20140114!$A$2:$I$306,9,FALSE))</f>
        <v>match</v>
      </c>
    </row>
    <row r="94" spans="1:15" x14ac:dyDescent="0.3">
      <c r="A94" t="s">
        <v>8</v>
      </c>
      <c r="B94" s="1">
        <v>41651.521932870368</v>
      </c>
      <c r="C94">
        <v>-50000</v>
      </c>
      <c r="D94" t="s">
        <v>169</v>
      </c>
      <c r="E94" t="s">
        <v>10</v>
      </c>
      <c r="F94" s="5">
        <v>464012307954656</v>
      </c>
      <c r="G94">
        <v>1</v>
      </c>
      <c r="H94" t="s">
        <v>170</v>
      </c>
      <c r="I94" s="5">
        <f>_xlfn.IFNA(VLOOKUP(F94,tutukamarkofffile20140114!$A$2:$I$306,1,FALSE),"NOT FOUND")</f>
        <v>464012307954656</v>
      </c>
      <c r="J94" s="1">
        <f>IF(EXACT(VLOOKUP(F94,tutukamarkofffile20140114!$A$2:$I$306,3,FALSE),B94), VLOOKUP(F94,tutukamarkofffile20140114!$A$2:$I$306,3,FALSE),"not exact match")</f>
        <v>41651.521932870368</v>
      </c>
      <c r="K94" t="str">
        <f>IF(EXACT(VLOOKUP(F94,tutukamarkofffile20140114!$A$2:$I$306,4,FALSE),C94), "match", VLOOKUP(F94,tutukamarkofffile20140114!$A$2:$I$306,4,FALSE))</f>
        <v>match</v>
      </c>
      <c r="L94" t="str">
        <f>IF(EXACT(VLOOKUP(F94,tutukamarkofffile20140114!$A$2:$I$306,5,FALSE),D94), "match", VLOOKUP(F94,tutukamarkofffile20140114!$A$2:$I$306,5,FALSE))</f>
        <v>match</v>
      </c>
      <c r="M94" t="str">
        <f>IF(EXACT(VLOOKUP(F94,tutukamarkofffile20140114!$A$2:$I$306,6,FALSE),E94), "match", VLOOKUP(F94,tutukamarkofffile20140114!$A$2:$I$306,6,FALSE))</f>
        <v>match</v>
      </c>
      <c r="N94" t="str">
        <f>IF(EXACT(VLOOKUP(F94,tutukamarkofffile20140114!$A$2:$I$306,8,FALSE),G94), "match", VLOOKUP(F94,tutukamarkofffile20140114!$A$2:$I$306,8,FALSE))</f>
        <v>match</v>
      </c>
      <c r="O94" t="str">
        <f>IF(EXACT(VLOOKUP(F94,tutukamarkofffile20140114!$A$2:$I$306,9,FALSE),H94), "match", VLOOKUP(F94,tutukamarkofffile20140114!$A$2:$I$306,9,FALSE))</f>
        <v>match</v>
      </c>
    </row>
    <row r="95" spans="1:15" x14ac:dyDescent="0.3">
      <c r="A95" t="s">
        <v>8</v>
      </c>
      <c r="B95" s="1">
        <v>41651.524918981479</v>
      </c>
      <c r="C95">
        <v>-100000</v>
      </c>
      <c r="D95" t="s">
        <v>171</v>
      </c>
      <c r="E95" t="s">
        <v>10</v>
      </c>
      <c r="F95" s="5">
        <v>464012309546456</v>
      </c>
      <c r="G95">
        <v>1</v>
      </c>
      <c r="H95" t="s">
        <v>172</v>
      </c>
      <c r="I95" s="5">
        <f>_xlfn.IFNA(VLOOKUP(F95,tutukamarkofffile20140114!$A$2:$I$306,1,FALSE),"NOT FOUND")</f>
        <v>464012309546456</v>
      </c>
      <c r="J95" s="1">
        <f>IF(EXACT(VLOOKUP(F95,tutukamarkofffile20140114!$A$2:$I$306,3,FALSE),B95), VLOOKUP(F95,tutukamarkofffile20140114!$A$2:$I$306,3,FALSE),"not exact match")</f>
        <v>41651.524918981479</v>
      </c>
      <c r="K95" t="str">
        <f>IF(EXACT(VLOOKUP(F95,tutukamarkofffile20140114!$A$2:$I$306,4,FALSE),C95), "match", VLOOKUP(F95,tutukamarkofffile20140114!$A$2:$I$306,4,FALSE))</f>
        <v>match</v>
      </c>
      <c r="L95" t="str">
        <f>IF(EXACT(VLOOKUP(F95,tutukamarkofffile20140114!$A$2:$I$306,5,FALSE),D95), "match", VLOOKUP(F95,tutukamarkofffile20140114!$A$2:$I$306,5,FALSE))</f>
        <v>match</v>
      </c>
      <c r="M95" t="str">
        <f>IF(EXACT(VLOOKUP(F95,tutukamarkofffile20140114!$A$2:$I$306,6,FALSE),E95), "match", VLOOKUP(F95,tutukamarkofffile20140114!$A$2:$I$306,6,FALSE))</f>
        <v>match</v>
      </c>
      <c r="N95" t="str">
        <f>IF(EXACT(VLOOKUP(F95,tutukamarkofffile20140114!$A$2:$I$306,8,FALSE),G95), "match", VLOOKUP(F95,tutukamarkofffile20140114!$A$2:$I$306,8,FALSE))</f>
        <v>match</v>
      </c>
      <c r="O95" t="str">
        <f>IF(EXACT(VLOOKUP(F95,tutukamarkofffile20140114!$A$2:$I$306,9,FALSE),H95), "match", VLOOKUP(F95,tutukamarkofffile20140114!$A$2:$I$306,9,FALSE))</f>
        <v>match</v>
      </c>
    </row>
    <row r="96" spans="1:15" x14ac:dyDescent="0.3">
      <c r="A96" t="s">
        <v>8</v>
      </c>
      <c r="B96" s="1">
        <v>41651.529965277776</v>
      </c>
      <c r="C96">
        <v>-19885</v>
      </c>
      <c r="D96" t="s">
        <v>173</v>
      </c>
      <c r="E96" t="s">
        <v>10</v>
      </c>
      <c r="F96" s="5">
        <v>164012459699094</v>
      </c>
      <c r="G96">
        <v>0</v>
      </c>
      <c r="H96" t="s">
        <v>174</v>
      </c>
      <c r="I96" s="5">
        <f>_xlfn.IFNA(VLOOKUP(F96,tutukamarkofffile20140114!$A$2:$I$306,1,FALSE),"NOT FOUND")</f>
        <v>164012459699094</v>
      </c>
      <c r="J96" s="1">
        <f>IF(EXACT(VLOOKUP(F96,tutukamarkofffile20140114!$A$2:$I$306,3,FALSE),B96), VLOOKUP(F96,tutukamarkofffile20140114!$A$2:$I$306,3,FALSE),"not exact match")</f>
        <v>41651.529965277776</v>
      </c>
      <c r="K96" t="str">
        <f>IF(EXACT(VLOOKUP(F96,tutukamarkofffile20140114!$A$2:$I$306,4,FALSE),C96), "match", VLOOKUP(F96,tutukamarkofffile20140114!$A$2:$I$306,4,FALSE))</f>
        <v>match</v>
      </c>
      <c r="L96" t="str">
        <f>IF(EXACT(VLOOKUP(F96,tutukamarkofffile20140114!$A$2:$I$306,5,FALSE),D96), "match", VLOOKUP(F96,tutukamarkofffile20140114!$A$2:$I$306,5,FALSE))</f>
        <v>match</v>
      </c>
      <c r="M96" t="str">
        <f>IF(EXACT(VLOOKUP(F96,tutukamarkofffile20140114!$A$2:$I$306,6,FALSE),E96), "match", VLOOKUP(F96,tutukamarkofffile20140114!$A$2:$I$306,6,FALSE))</f>
        <v>match</v>
      </c>
      <c r="N96" t="str">
        <f>IF(EXACT(VLOOKUP(F96,tutukamarkofffile20140114!$A$2:$I$306,8,FALSE),G96), "match", VLOOKUP(F96,tutukamarkofffile20140114!$A$2:$I$306,8,FALSE))</f>
        <v>match</v>
      </c>
      <c r="O96" t="str">
        <f>IF(EXACT(VLOOKUP(F96,tutukamarkofffile20140114!$A$2:$I$306,9,FALSE),H96), "match", VLOOKUP(F96,tutukamarkofffile20140114!$A$2:$I$306,9,FALSE))</f>
        <v>match</v>
      </c>
    </row>
    <row r="97" spans="1:15" x14ac:dyDescent="0.3">
      <c r="A97" t="s">
        <v>8</v>
      </c>
      <c r="B97" s="1">
        <v>41651.530636574076</v>
      </c>
      <c r="C97">
        <v>-12815</v>
      </c>
      <c r="D97" t="s">
        <v>175</v>
      </c>
      <c r="E97" t="s">
        <v>10</v>
      </c>
      <c r="F97" s="5">
        <v>284012314477100</v>
      </c>
      <c r="G97">
        <v>0</v>
      </c>
      <c r="H97" t="s">
        <v>176</v>
      </c>
      <c r="I97" s="5">
        <f>_xlfn.IFNA(VLOOKUP(F97,tutukamarkofffile20140114!$A$2:$I$306,1,FALSE),"NOT FOUND")</f>
        <v>284012314477100</v>
      </c>
      <c r="J97" s="1">
        <f>IF(EXACT(VLOOKUP(F97,tutukamarkofffile20140114!$A$2:$I$306,3,FALSE),B97), VLOOKUP(F97,tutukamarkofffile20140114!$A$2:$I$306,3,FALSE),"not exact match")</f>
        <v>41651.530636574076</v>
      </c>
      <c r="K97" t="str">
        <f>IF(EXACT(VLOOKUP(F97,tutukamarkofffile20140114!$A$2:$I$306,4,FALSE),C97), "match", VLOOKUP(F97,tutukamarkofffile20140114!$A$2:$I$306,4,FALSE))</f>
        <v>match</v>
      </c>
      <c r="L97" t="str">
        <f>IF(EXACT(VLOOKUP(F97,tutukamarkofffile20140114!$A$2:$I$306,5,FALSE),D97), "match", VLOOKUP(F97,tutukamarkofffile20140114!$A$2:$I$306,5,FALSE))</f>
        <v>match</v>
      </c>
      <c r="M97" t="str">
        <f>IF(EXACT(VLOOKUP(F97,tutukamarkofffile20140114!$A$2:$I$306,6,FALSE),E97), "match", VLOOKUP(F97,tutukamarkofffile20140114!$A$2:$I$306,6,FALSE))</f>
        <v>match</v>
      </c>
      <c r="N97" t="str">
        <f>IF(EXACT(VLOOKUP(F97,tutukamarkofffile20140114!$A$2:$I$306,8,FALSE),G97), "match", VLOOKUP(F97,tutukamarkofffile20140114!$A$2:$I$306,8,FALSE))</f>
        <v>match</v>
      </c>
      <c r="O97" t="str">
        <f>IF(EXACT(VLOOKUP(F97,tutukamarkofffile20140114!$A$2:$I$306,9,FALSE),H97), "match", VLOOKUP(F97,tutukamarkofffile20140114!$A$2:$I$306,9,FALSE))</f>
        <v>match</v>
      </c>
    </row>
    <row r="98" spans="1:15" x14ac:dyDescent="0.3">
      <c r="A98" t="s">
        <v>8</v>
      </c>
      <c r="B98" s="1">
        <v>41651.534467592595</v>
      </c>
      <c r="C98">
        <v>-25000</v>
      </c>
      <c r="D98" t="s">
        <v>177</v>
      </c>
      <c r="E98" t="s">
        <v>10</v>
      </c>
      <c r="F98" s="5">
        <v>384012389793959</v>
      </c>
      <c r="G98">
        <v>1</v>
      </c>
      <c r="H98" t="s">
        <v>178</v>
      </c>
      <c r="I98" s="5">
        <f>_xlfn.IFNA(VLOOKUP(F98,tutukamarkofffile20140114!$A$2:$I$306,1,FALSE),"NOT FOUND")</f>
        <v>384012389793959</v>
      </c>
      <c r="J98" s="1">
        <f>IF(EXACT(VLOOKUP(F98,tutukamarkofffile20140114!$A$2:$I$306,3,FALSE),B98), VLOOKUP(F98,tutukamarkofffile20140114!$A$2:$I$306,3,FALSE),"not exact match")</f>
        <v>41651.534467592595</v>
      </c>
      <c r="K98" t="str">
        <f>IF(EXACT(VLOOKUP(F98,tutukamarkofffile20140114!$A$2:$I$306,4,FALSE),C98), "match", VLOOKUP(F98,tutukamarkofffile20140114!$A$2:$I$306,4,FALSE))</f>
        <v>match</v>
      </c>
      <c r="L98" t="str">
        <f>IF(EXACT(VLOOKUP(F98,tutukamarkofffile20140114!$A$2:$I$306,5,FALSE),D98), "match", VLOOKUP(F98,tutukamarkofffile20140114!$A$2:$I$306,5,FALSE))</f>
        <v>match</v>
      </c>
      <c r="M98" t="str">
        <f>IF(EXACT(VLOOKUP(F98,tutukamarkofffile20140114!$A$2:$I$306,6,FALSE),E98), "match", VLOOKUP(F98,tutukamarkofffile20140114!$A$2:$I$306,6,FALSE))</f>
        <v>match</v>
      </c>
      <c r="N98" t="str">
        <f>IF(EXACT(VLOOKUP(F98,tutukamarkofffile20140114!$A$2:$I$306,8,FALSE),G98), "match", VLOOKUP(F98,tutukamarkofffile20140114!$A$2:$I$306,8,FALSE))</f>
        <v>match</v>
      </c>
      <c r="O98" t="str">
        <f>IF(EXACT(VLOOKUP(F98,tutukamarkofffile20140114!$A$2:$I$306,9,FALSE),H98), "match", VLOOKUP(F98,tutukamarkofffile20140114!$A$2:$I$306,9,FALSE))</f>
        <v>match</v>
      </c>
    </row>
    <row r="99" spans="1:15" x14ac:dyDescent="0.3">
      <c r="A99" t="s">
        <v>8</v>
      </c>
      <c r="B99" s="1">
        <v>41651.536608796298</v>
      </c>
      <c r="C99">
        <v>-20000</v>
      </c>
      <c r="D99" t="s">
        <v>179</v>
      </c>
      <c r="E99" t="s">
        <v>10</v>
      </c>
      <c r="F99" s="5">
        <v>384012319631094</v>
      </c>
      <c r="G99">
        <v>1</v>
      </c>
      <c r="H99" t="s">
        <v>180</v>
      </c>
      <c r="I99" s="5">
        <f>_xlfn.IFNA(VLOOKUP(F99,tutukamarkofffile20140114!$A$2:$I$306,1,FALSE),"NOT FOUND")</f>
        <v>384012319631094</v>
      </c>
      <c r="J99" s="1">
        <f>IF(EXACT(VLOOKUP(F99,tutukamarkofffile20140114!$A$2:$I$306,3,FALSE),B99), VLOOKUP(F99,tutukamarkofffile20140114!$A$2:$I$306,3,FALSE),"not exact match")</f>
        <v>41651.536608796298</v>
      </c>
      <c r="K99" t="str">
        <f>IF(EXACT(VLOOKUP(F99,tutukamarkofffile20140114!$A$2:$I$306,4,FALSE),C99), "match", VLOOKUP(F99,tutukamarkofffile20140114!$A$2:$I$306,4,FALSE))</f>
        <v>match</v>
      </c>
      <c r="L99" t="str">
        <f>IF(EXACT(VLOOKUP(F99,tutukamarkofffile20140114!$A$2:$I$306,5,FALSE),D99), "match", VLOOKUP(F99,tutukamarkofffile20140114!$A$2:$I$306,5,FALSE))</f>
        <v>match</v>
      </c>
      <c r="M99" t="str">
        <f>IF(EXACT(VLOOKUP(F99,tutukamarkofffile20140114!$A$2:$I$306,6,FALSE),E99), "match", VLOOKUP(F99,tutukamarkofffile20140114!$A$2:$I$306,6,FALSE))</f>
        <v>match</v>
      </c>
      <c r="N99" t="str">
        <f>IF(EXACT(VLOOKUP(F99,tutukamarkofffile20140114!$A$2:$I$306,8,FALSE),G99), "match", VLOOKUP(F99,tutukamarkofffile20140114!$A$2:$I$306,8,FALSE))</f>
        <v>match</v>
      </c>
      <c r="O99" t="str">
        <f>IF(EXACT(VLOOKUP(F99,tutukamarkofffile20140114!$A$2:$I$306,9,FALSE),H99), "match", VLOOKUP(F99,tutukamarkofffile20140114!$A$2:$I$306,9,FALSE))</f>
        <v>match</v>
      </c>
    </row>
    <row r="100" spans="1:15" x14ac:dyDescent="0.3">
      <c r="A100" t="s">
        <v>8</v>
      </c>
      <c r="B100" s="1">
        <v>41651.538622685184</v>
      </c>
      <c r="C100">
        <v>-40000</v>
      </c>
      <c r="D100" t="s">
        <v>181</v>
      </c>
      <c r="E100" t="s">
        <v>10</v>
      </c>
      <c r="F100" s="5">
        <v>464012321375950</v>
      </c>
      <c r="G100">
        <v>1</v>
      </c>
      <c r="H100" t="s">
        <v>182</v>
      </c>
      <c r="I100" s="5">
        <f>_xlfn.IFNA(VLOOKUP(F100,tutukamarkofffile20140114!$A$2:$I$306,1,FALSE),"NOT FOUND")</f>
        <v>464012321375950</v>
      </c>
      <c r="J100" s="1">
        <f>IF(EXACT(VLOOKUP(F100,tutukamarkofffile20140114!$A$2:$I$306,3,FALSE),B100), VLOOKUP(F100,tutukamarkofffile20140114!$A$2:$I$306,3,FALSE),"not exact match")</f>
        <v>41651.538622685184</v>
      </c>
      <c r="K100" t="str">
        <f>IF(EXACT(VLOOKUP(F100,tutukamarkofffile20140114!$A$2:$I$306,4,FALSE),C100), "match", VLOOKUP(F100,tutukamarkofffile20140114!$A$2:$I$306,4,FALSE))</f>
        <v>match</v>
      </c>
      <c r="L100" t="str">
        <f>IF(EXACT(VLOOKUP(F100,tutukamarkofffile20140114!$A$2:$I$306,5,FALSE),D100), "match", VLOOKUP(F100,tutukamarkofffile20140114!$A$2:$I$306,5,FALSE))</f>
        <v>match</v>
      </c>
      <c r="M100" t="str">
        <f>IF(EXACT(VLOOKUP(F100,tutukamarkofffile20140114!$A$2:$I$306,6,FALSE),E100), "match", VLOOKUP(F100,tutukamarkofffile20140114!$A$2:$I$306,6,FALSE))</f>
        <v>match</v>
      </c>
      <c r="N100" t="str">
        <f>IF(EXACT(VLOOKUP(F100,tutukamarkofffile20140114!$A$2:$I$306,8,FALSE),G100), "match", VLOOKUP(F100,tutukamarkofffile20140114!$A$2:$I$306,8,FALSE))</f>
        <v>match</v>
      </c>
      <c r="O100" t="str">
        <f>IF(EXACT(VLOOKUP(F100,tutukamarkofffile20140114!$A$2:$I$306,9,FALSE),H100), "match", VLOOKUP(F100,tutukamarkofffile20140114!$A$2:$I$306,9,FALSE))</f>
        <v>match</v>
      </c>
    </row>
    <row r="101" spans="1:15" x14ac:dyDescent="0.3">
      <c r="A101" t="s">
        <v>8</v>
      </c>
      <c r="B101" s="1">
        <v>41651.539178240739</v>
      </c>
      <c r="C101">
        <v>-4310</v>
      </c>
      <c r="D101" t="s">
        <v>183</v>
      </c>
      <c r="E101" t="s">
        <v>10</v>
      </c>
      <c r="F101" s="5">
        <v>4012321856252</v>
      </c>
      <c r="G101">
        <v>0</v>
      </c>
      <c r="H101" t="s">
        <v>184</v>
      </c>
      <c r="I101" s="5">
        <f>_xlfn.IFNA(VLOOKUP(F101,tutukamarkofffile20140114!$A$2:$I$306,1,FALSE),"NOT FOUND")</f>
        <v>4012321856252</v>
      </c>
      <c r="J101" s="1">
        <f>IF(EXACT(VLOOKUP(F101,tutukamarkofffile20140114!$A$2:$I$306,3,FALSE),B101), VLOOKUP(F101,tutukamarkofffile20140114!$A$2:$I$306,3,FALSE),"not exact match")</f>
        <v>41651.539178240739</v>
      </c>
      <c r="K101" t="str">
        <f>IF(EXACT(VLOOKUP(F101,tutukamarkofffile20140114!$A$2:$I$306,4,FALSE),C101), "match", VLOOKUP(F101,tutukamarkofffile20140114!$A$2:$I$306,4,FALSE))</f>
        <v>match</v>
      </c>
      <c r="L101" t="str">
        <f>IF(EXACT(VLOOKUP(F101,tutukamarkofffile20140114!$A$2:$I$306,5,FALSE),D101), "match", VLOOKUP(F101,tutukamarkofffile20140114!$A$2:$I$306,5,FALSE))</f>
        <v>match</v>
      </c>
      <c r="M101" t="str">
        <f>IF(EXACT(VLOOKUP(F101,tutukamarkofffile20140114!$A$2:$I$306,6,FALSE),E101), "match", VLOOKUP(F101,tutukamarkofffile20140114!$A$2:$I$306,6,FALSE))</f>
        <v>match</v>
      </c>
      <c r="N101" t="str">
        <f>IF(EXACT(VLOOKUP(F101,tutukamarkofffile20140114!$A$2:$I$306,8,FALSE),G101), "match", VLOOKUP(F101,tutukamarkofffile20140114!$A$2:$I$306,8,FALSE))</f>
        <v>match</v>
      </c>
      <c r="O101" t="str">
        <f>IF(EXACT(VLOOKUP(F101,tutukamarkofffile20140114!$A$2:$I$306,9,FALSE),H101), "match", VLOOKUP(F101,tutukamarkofffile20140114!$A$2:$I$306,9,FALSE))</f>
        <v>match</v>
      </c>
    </row>
    <row r="102" spans="1:15" x14ac:dyDescent="0.3">
      <c r="A102" t="s">
        <v>8</v>
      </c>
      <c r="B102" s="1">
        <v>41651.539178240739</v>
      </c>
      <c r="C102">
        <v>4310</v>
      </c>
      <c r="D102" t="s">
        <v>183</v>
      </c>
      <c r="E102" t="s">
        <v>185</v>
      </c>
      <c r="F102" s="5">
        <v>4012321856252</v>
      </c>
      <c r="G102">
        <v>0</v>
      </c>
      <c r="H102" t="s">
        <v>184</v>
      </c>
      <c r="I102" s="5">
        <f>_xlfn.IFNA(VLOOKUP(F102,tutukamarkofffile20140114!$A$2:$I$306,1,FALSE),"NOT FOUND")</f>
        <v>4012321856252</v>
      </c>
      <c r="J102" s="1">
        <f>IF(EXACT(VLOOKUP(F102,tutukamarkofffile20140114!$A$2:$I$306,3,FALSE),B102), VLOOKUP(F102,tutukamarkofffile20140114!$A$2:$I$306,3,FALSE),"not exact match")</f>
        <v>41651.539178240739</v>
      </c>
      <c r="K102">
        <f>IF(EXACT(VLOOKUP(F102,tutukamarkofffile20140114!$A$2:$I$306,4,FALSE),C102), "match", VLOOKUP(F102,tutukamarkofffile20140114!$A$2:$I$306,4,FALSE))</f>
        <v>-4310</v>
      </c>
      <c r="L102" t="str">
        <f>IF(EXACT(VLOOKUP(F102,tutukamarkofffile20140114!$A$2:$I$306,5,FALSE),D102), "match", VLOOKUP(F102,tutukamarkofffile20140114!$A$2:$I$306,5,FALSE))</f>
        <v>match</v>
      </c>
      <c r="M102" t="str">
        <f>IF(EXACT(VLOOKUP(F102,tutukamarkofffile20140114!$A$2:$I$306,6,FALSE),E102), "match", VLOOKUP(F102,tutukamarkofffile20140114!$A$2:$I$306,6,FALSE))</f>
        <v>DEDUCT</v>
      </c>
      <c r="N102" t="str">
        <f>IF(EXACT(VLOOKUP(F102,tutukamarkofffile20140114!$A$2:$I$306,8,FALSE),G102), "match", VLOOKUP(F102,tutukamarkofffile20140114!$A$2:$I$306,8,FALSE))</f>
        <v>match</v>
      </c>
      <c r="O102" t="str">
        <f>IF(EXACT(VLOOKUP(F102,tutukamarkofffile20140114!$A$2:$I$306,9,FALSE),H102), "match", VLOOKUP(F102,tutukamarkofffile20140114!$A$2:$I$306,9,FALSE))</f>
        <v>match</v>
      </c>
    </row>
    <row r="103" spans="1:15" x14ac:dyDescent="0.3">
      <c r="A103" t="s">
        <v>8</v>
      </c>
      <c r="B103" s="1">
        <v>41651.539942129632</v>
      </c>
      <c r="C103">
        <v>-4310</v>
      </c>
      <c r="D103" t="s">
        <v>183</v>
      </c>
      <c r="E103" t="s">
        <v>10</v>
      </c>
      <c r="F103" s="5">
        <v>4012322510401</v>
      </c>
      <c r="G103">
        <v>0</v>
      </c>
      <c r="H103" t="s">
        <v>184</v>
      </c>
      <c r="I103" s="5">
        <f>_xlfn.IFNA(VLOOKUP(F103,tutukamarkofffile20140114!$A$2:$I$306,1,FALSE),"NOT FOUND")</f>
        <v>4012322510401</v>
      </c>
      <c r="J103" s="1">
        <f>IF(EXACT(VLOOKUP(F103,tutukamarkofffile20140114!$A$2:$I$306,3,FALSE),B103), VLOOKUP(F103,tutukamarkofffile20140114!$A$2:$I$306,3,FALSE),"not exact match")</f>
        <v>41651.539942129632</v>
      </c>
      <c r="K103" t="str">
        <f>IF(EXACT(VLOOKUP(F103,tutukamarkofffile20140114!$A$2:$I$306,4,FALSE),C103), "match", VLOOKUP(F103,tutukamarkofffile20140114!$A$2:$I$306,4,FALSE))</f>
        <v>match</v>
      </c>
      <c r="L103" t="str">
        <f>IF(EXACT(VLOOKUP(F103,tutukamarkofffile20140114!$A$2:$I$306,5,FALSE),D103), "match", VLOOKUP(F103,tutukamarkofffile20140114!$A$2:$I$306,5,FALSE))</f>
        <v>match</v>
      </c>
      <c r="M103" t="str">
        <f>IF(EXACT(VLOOKUP(F103,tutukamarkofffile20140114!$A$2:$I$306,6,FALSE),E103), "match", VLOOKUP(F103,tutukamarkofffile20140114!$A$2:$I$306,6,FALSE))</f>
        <v>match</v>
      </c>
      <c r="N103" t="str">
        <f>IF(EXACT(VLOOKUP(F103,tutukamarkofffile20140114!$A$2:$I$306,8,FALSE),G103), "match", VLOOKUP(F103,tutukamarkofffile20140114!$A$2:$I$306,8,FALSE))</f>
        <v>match</v>
      </c>
      <c r="O103" t="str">
        <f>IF(EXACT(VLOOKUP(F103,tutukamarkofffile20140114!$A$2:$I$306,9,FALSE),H103), "match", VLOOKUP(F103,tutukamarkofffile20140114!$A$2:$I$306,9,FALSE))</f>
        <v>match</v>
      </c>
    </row>
    <row r="104" spans="1:15" x14ac:dyDescent="0.3">
      <c r="A104" t="s">
        <v>8</v>
      </c>
      <c r="B104" s="1">
        <v>41651.54178240741</v>
      </c>
      <c r="C104">
        <v>-10000</v>
      </c>
      <c r="D104" t="s">
        <v>18</v>
      </c>
      <c r="E104" t="s">
        <v>10</v>
      </c>
      <c r="F104" s="5">
        <v>464012324119413</v>
      </c>
      <c r="G104">
        <v>1</v>
      </c>
      <c r="H104" t="s">
        <v>186</v>
      </c>
      <c r="I104" s="5">
        <f>_xlfn.IFNA(VLOOKUP(F104,tutukamarkofffile20140114!$A$2:$I$306,1,FALSE),"NOT FOUND")</f>
        <v>464012324119413</v>
      </c>
      <c r="J104" s="1">
        <f>IF(EXACT(VLOOKUP(F104,tutukamarkofffile20140114!$A$2:$I$306,3,FALSE),B104), VLOOKUP(F104,tutukamarkofffile20140114!$A$2:$I$306,3,FALSE),"not exact match")</f>
        <v>41651.54178240741</v>
      </c>
      <c r="K104" t="str">
        <f>IF(EXACT(VLOOKUP(F104,tutukamarkofffile20140114!$A$2:$I$306,4,FALSE),C104), "match", VLOOKUP(F104,tutukamarkofffile20140114!$A$2:$I$306,4,FALSE))</f>
        <v>match</v>
      </c>
      <c r="L104" t="str">
        <f>IF(EXACT(VLOOKUP(F104,tutukamarkofffile20140114!$A$2:$I$306,5,FALSE),D104), "match", VLOOKUP(F104,tutukamarkofffile20140114!$A$2:$I$306,5,FALSE))</f>
        <v>match</v>
      </c>
      <c r="M104" t="str">
        <f>IF(EXACT(VLOOKUP(F104,tutukamarkofffile20140114!$A$2:$I$306,6,FALSE),E104), "match", VLOOKUP(F104,tutukamarkofffile20140114!$A$2:$I$306,6,FALSE))</f>
        <v>match</v>
      </c>
      <c r="N104" t="str">
        <f>IF(EXACT(VLOOKUP(F104,tutukamarkofffile20140114!$A$2:$I$306,8,FALSE),G104), "match", VLOOKUP(F104,tutukamarkofffile20140114!$A$2:$I$306,8,FALSE))</f>
        <v>match</v>
      </c>
      <c r="O104" t="str">
        <f>IF(EXACT(VLOOKUP(F104,tutukamarkofffile20140114!$A$2:$I$306,9,FALSE),H104), "match", VLOOKUP(F104,tutukamarkofffile20140114!$A$2:$I$306,9,FALSE))</f>
        <v>match</v>
      </c>
    </row>
    <row r="105" spans="1:15" x14ac:dyDescent="0.3">
      <c r="A105" t="s">
        <v>8</v>
      </c>
      <c r="B105" s="1">
        <v>41651.54824074074</v>
      </c>
      <c r="C105">
        <v>-43515</v>
      </c>
      <c r="D105" t="s">
        <v>187</v>
      </c>
      <c r="E105" t="s">
        <v>10</v>
      </c>
      <c r="F105" s="5">
        <v>284012329682310</v>
      </c>
      <c r="G105">
        <v>0</v>
      </c>
      <c r="H105" t="s">
        <v>72</v>
      </c>
      <c r="I105" s="5">
        <f>_xlfn.IFNA(VLOOKUP(F105,tutukamarkofffile20140114!$A$2:$I$306,1,FALSE),"NOT FOUND")</f>
        <v>284012329682310</v>
      </c>
      <c r="J105" s="1">
        <f>IF(EXACT(VLOOKUP(F105,tutukamarkofffile20140114!$A$2:$I$306,3,FALSE),B105), VLOOKUP(F105,tutukamarkofffile20140114!$A$2:$I$306,3,FALSE),"not exact match")</f>
        <v>41651.54824074074</v>
      </c>
      <c r="K105" t="str">
        <f>IF(EXACT(VLOOKUP(F105,tutukamarkofffile20140114!$A$2:$I$306,4,FALSE),C105), "match", VLOOKUP(F105,tutukamarkofffile20140114!$A$2:$I$306,4,FALSE))</f>
        <v>match</v>
      </c>
      <c r="L105" t="str">
        <f>IF(EXACT(VLOOKUP(F105,tutukamarkofffile20140114!$A$2:$I$306,5,FALSE),D105), "match", VLOOKUP(F105,tutukamarkofffile20140114!$A$2:$I$306,5,FALSE))</f>
        <v>match</v>
      </c>
      <c r="M105" t="str">
        <f>IF(EXACT(VLOOKUP(F105,tutukamarkofffile20140114!$A$2:$I$306,6,FALSE),E105), "match", VLOOKUP(F105,tutukamarkofffile20140114!$A$2:$I$306,6,FALSE))</f>
        <v>match</v>
      </c>
      <c r="N105" t="str">
        <f>IF(EXACT(VLOOKUP(F105,tutukamarkofffile20140114!$A$2:$I$306,8,FALSE),G105), "match", VLOOKUP(F105,tutukamarkofffile20140114!$A$2:$I$306,8,FALSE))</f>
        <v>match</v>
      </c>
      <c r="O105" t="str">
        <f>IF(EXACT(VLOOKUP(F105,tutukamarkofffile20140114!$A$2:$I$306,9,FALSE),H105), "match", VLOOKUP(F105,tutukamarkofffile20140114!$A$2:$I$306,9,FALSE))</f>
        <v>match</v>
      </c>
    </row>
    <row r="106" spans="1:15" x14ac:dyDescent="0.3">
      <c r="A106" t="s">
        <v>8</v>
      </c>
      <c r="B106" s="1">
        <v>41651.548530092594</v>
      </c>
      <c r="C106">
        <v>-50000</v>
      </c>
      <c r="D106" t="s">
        <v>117</v>
      </c>
      <c r="E106" t="s">
        <v>10</v>
      </c>
      <c r="F106" s="5">
        <v>304012329938257</v>
      </c>
      <c r="G106">
        <v>1</v>
      </c>
      <c r="H106" t="s">
        <v>188</v>
      </c>
      <c r="I106" s="5">
        <f>_xlfn.IFNA(VLOOKUP(F106,tutukamarkofffile20140114!$A$2:$I$306,1,FALSE),"NOT FOUND")</f>
        <v>304012329938257</v>
      </c>
      <c r="J106" s="1">
        <f>IF(EXACT(VLOOKUP(F106,tutukamarkofffile20140114!$A$2:$I$306,3,FALSE),B106), VLOOKUP(F106,tutukamarkofffile20140114!$A$2:$I$306,3,FALSE),"not exact match")</f>
        <v>41651.548530092594</v>
      </c>
      <c r="K106" t="str">
        <f>IF(EXACT(VLOOKUP(F106,tutukamarkofffile20140114!$A$2:$I$306,4,FALSE),C106), "match", VLOOKUP(F106,tutukamarkofffile20140114!$A$2:$I$306,4,FALSE))</f>
        <v>match</v>
      </c>
      <c r="L106" t="str">
        <f>IF(EXACT(VLOOKUP(F106,tutukamarkofffile20140114!$A$2:$I$306,5,FALSE),D106), "match", VLOOKUP(F106,tutukamarkofffile20140114!$A$2:$I$306,5,FALSE))</f>
        <v>match</v>
      </c>
      <c r="M106" t="str">
        <f>IF(EXACT(VLOOKUP(F106,tutukamarkofffile20140114!$A$2:$I$306,6,FALSE),E106), "match", VLOOKUP(F106,tutukamarkofffile20140114!$A$2:$I$306,6,FALSE))</f>
        <v>match</v>
      </c>
      <c r="N106" t="str">
        <f>IF(EXACT(VLOOKUP(F106,tutukamarkofffile20140114!$A$2:$I$306,8,FALSE),G106), "match", VLOOKUP(F106,tutukamarkofffile20140114!$A$2:$I$306,8,FALSE))</f>
        <v>match</v>
      </c>
      <c r="O106" t="str">
        <f>IF(EXACT(VLOOKUP(F106,tutukamarkofffile20140114!$A$2:$I$306,9,FALSE),H106), "match", VLOOKUP(F106,tutukamarkofffile20140114!$A$2:$I$306,9,FALSE))</f>
        <v>match</v>
      </c>
    </row>
    <row r="107" spans="1:15" x14ac:dyDescent="0.3">
      <c r="A107" t="s">
        <v>8</v>
      </c>
      <c r="B107" s="1">
        <v>41651.549756944441</v>
      </c>
      <c r="C107">
        <v>-21180</v>
      </c>
      <c r="D107" t="s">
        <v>189</v>
      </c>
      <c r="E107" t="s">
        <v>10</v>
      </c>
      <c r="F107" s="5">
        <v>4012476807949</v>
      </c>
      <c r="G107">
        <v>0</v>
      </c>
      <c r="H107" t="s">
        <v>190</v>
      </c>
      <c r="I107" s="5">
        <f>_xlfn.IFNA(VLOOKUP(F107,tutukamarkofffile20140114!$A$2:$I$306,1,FALSE),"NOT FOUND")</f>
        <v>4012476807949</v>
      </c>
      <c r="J107" s="1">
        <f>IF(EXACT(VLOOKUP(F107,tutukamarkofffile20140114!$A$2:$I$306,3,FALSE),B107), VLOOKUP(F107,tutukamarkofffile20140114!$A$2:$I$306,3,FALSE),"not exact match")</f>
        <v>41651.549756944441</v>
      </c>
      <c r="K107" t="str">
        <f>IF(EXACT(VLOOKUP(F107,tutukamarkofffile20140114!$A$2:$I$306,4,FALSE),C107), "match", VLOOKUP(F107,tutukamarkofffile20140114!$A$2:$I$306,4,FALSE))</f>
        <v>match</v>
      </c>
      <c r="L107" t="str">
        <f>IF(EXACT(VLOOKUP(F107,tutukamarkofffile20140114!$A$2:$I$306,5,FALSE),D107), "match", VLOOKUP(F107,tutukamarkofffile20140114!$A$2:$I$306,5,FALSE))</f>
        <v>match</v>
      </c>
      <c r="M107" t="str">
        <f>IF(EXACT(VLOOKUP(F107,tutukamarkofffile20140114!$A$2:$I$306,6,FALSE),E107), "match", VLOOKUP(F107,tutukamarkofffile20140114!$A$2:$I$306,6,FALSE))</f>
        <v>match</v>
      </c>
      <c r="N107" t="str">
        <f>IF(EXACT(VLOOKUP(F107,tutukamarkofffile20140114!$A$2:$I$306,8,FALSE),G107), "match", VLOOKUP(F107,tutukamarkofffile20140114!$A$2:$I$306,8,FALSE))</f>
        <v>match</v>
      </c>
      <c r="O107" t="str">
        <f>IF(EXACT(VLOOKUP(F107,tutukamarkofffile20140114!$A$2:$I$306,9,FALSE),H107), "match", VLOOKUP(F107,tutukamarkofffile20140114!$A$2:$I$306,9,FALSE))</f>
        <v>match</v>
      </c>
    </row>
    <row r="108" spans="1:15" x14ac:dyDescent="0.3">
      <c r="A108" t="s">
        <v>8</v>
      </c>
      <c r="B108" s="1">
        <v>41651.550439814811</v>
      </c>
      <c r="C108">
        <v>-4990</v>
      </c>
      <c r="D108" t="s">
        <v>191</v>
      </c>
      <c r="E108" t="s">
        <v>10</v>
      </c>
      <c r="F108" s="5">
        <v>284012331589177</v>
      </c>
      <c r="G108">
        <v>0</v>
      </c>
      <c r="H108" t="s">
        <v>192</v>
      </c>
      <c r="I108" s="5">
        <f>_xlfn.IFNA(VLOOKUP(F108,tutukamarkofffile20140114!$A$2:$I$306,1,FALSE),"NOT FOUND")</f>
        <v>284012331589177</v>
      </c>
      <c r="J108" s="1">
        <f>IF(EXACT(VLOOKUP(F108,tutukamarkofffile20140114!$A$2:$I$306,3,FALSE),B108), VLOOKUP(F108,tutukamarkofffile20140114!$A$2:$I$306,3,FALSE),"not exact match")</f>
        <v>41651.550439814811</v>
      </c>
      <c r="K108" t="str">
        <f>IF(EXACT(VLOOKUP(F108,tutukamarkofffile20140114!$A$2:$I$306,4,FALSE),C108), "match", VLOOKUP(F108,tutukamarkofffile20140114!$A$2:$I$306,4,FALSE))</f>
        <v>match</v>
      </c>
      <c r="L108" t="str">
        <f>IF(EXACT(VLOOKUP(F108,tutukamarkofffile20140114!$A$2:$I$306,5,FALSE),D108), "match", VLOOKUP(F108,tutukamarkofffile20140114!$A$2:$I$306,5,FALSE))</f>
        <v>match</v>
      </c>
      <c r="M108" t="str">
        <f>IF(EXACT(VLOOKUP(F108,tutukamarkofffile20140114!$A$2:$I$306,6,FALSE),E108), "match", VLOOKUP(F108,tutukamarkofffile20140114!$A$2:$I$306,6,FALSE))</f>
        <v>match</v>
      </c>
      <c r="N108" t="str">
        <f>IF(EXACT(VLOOKUP(F108,tutukamarkofffile20140114!$A$2:$I$306,8,FALSE),G108), "match", VLOOKUP(F108,tutukamarkofffile20140114!$A$2:$I$306,8,FALSE))</f>
        <v>match</v>
      </c>
      <c r="O108" t="str">
        <f>IF(EXACT(VLOOKUP(F108,tutukamarkofffile20140114!$A$2:$I$306,9,FALSE),H108), "match", VLOOKUP(F108,tutukamarkofffile20140114!$A$2:$I$306,9,FALSE))</f>
        <v>match</v>
      </c>
    </row>
    <row r="109" spans="1:15" x14ac:dyDescent="0.3">
      <c r="A109" t="s">
        <v>8</v>
      </c>
      <c r="B109" s="1">
        <v>41651.552893518521</v>
      </c>
      <c r="C109">
        <v>-50000</v>
      </c>
      <c r="D109" t="s">
        <v>193</v>
      </c>
      <c r="E109" t="s">
        <v>10</v>
      </c>
      <c r="F109" s="5">
        <v>4012333708856</v>
      </c>
      <c r="G109">
        <v>0</v>
      </c>
      <c r="H109" t="s">
        <v>194</v>
      </c>
      <c r="I109" s="5">
        <f>_xlfn.IFNA(VLOOKUP(F109,tutukamarkofffile20140114!$A$2:$I$306,1,FALSE),"NOT FOUND")</f>
        <v>4012333708856</v>
      </c>
      <c r="J109" s="1">
        <f>IF(EXACT(VLOOKUP(F109,tutukamarkofffile20140114!$A$2:$I$306,3,FALSE),B109), VLOOKUP(F109,tutukamarkofffile20140114!$A$2:$I$306,3,FALSE),"not exact match")</f>
        <v>41651.552893518521</v>
      </c>
      <c r="K109" t="str">
        <f>IF(EXACT(VLOOKUP(F109,tutukamarkofffile20140114!$A$2:$I$306,4,FALSE),C109), "match", VLOOKUP(F109,tutukamarkofffile20140114!$A$2:$I$306,4,FALSE))</f>
        <v>match</v>
      </c>
      <c r="L109" t="str">
        <f>IF(EXACT(VLOOKUP(F109,tutukamarkofffile20140114!$A$2:$I$306,5,FALSE),D109), "match", VLOOKUP(F109,tutukamarkofffile20140114!$A$2:$I$306,5,FALSE))</f>
        <v>match</v>
      </c>
      <c r="M109" t="str">
        <f>IF(EXACT(VLOOKUP(F109,tutukamarkofffile20140114!$A$2:$I$306,6,FALSE),E109), "match", VLOOKUP(F109,tutukamarkofffile20140114!$A$2:$I$306,6,FALSE))</f>
        <v>match</v>
      </c>
      <c r="N109" t="str">
        <f>IF(EXACT(VLOOKUP(F109,tutukamarkofffile20140114!$A$2:$I$306,8,FALSE),G109), "match", VLOOKUP(F109,tutukamarkofffile20140114!$A$2:$I$306,8,FALSE))</f>
        <v>match</v>
      </c>
      <c r="O109" t="str">
        <f>IF(EXACT(VLOOKUP(F109,tutukamarkofffile20140114!$A$2:$I$306,9,FALSE),H109), "match", VLOOKUP(F109,tutukamarkofffile20140114!$A$2:$I$306,9,FALSE))</f>
        <v>match</v>
      </c>
    </row>
    <row r="110" spans="1:15" x14ac:dyDescent="0.3">
      <c r="A110" t="s">
        <v>8</v>
      </c>
      <c r="B110" s="1">
        <v>41651.554050925923</v>
      </c>
      <c r="C110">
        <v>-40000</v>
      </c>
      <c r="D110" t="s">
        <v>93</v>
      </c>
      <c r="E110" t="s">
        <v>10</v>
      </c>
      <c r="F110" s="5">
        <v>464012478718826</v>
      </c>
      <c r="G110">
        <v>1</v>
      </c>
      <c r="H110" t="s">
        <v>195</v>
      </c>
      <c r="I110" s="5">
        <f>_xlfn.IFNA(VLOOKUP(F110,tutukamarkofffile20140114!$A$2:$I$306,1,FALSE),"NOT FOUND")</f>
        <v>464012478718826</v>
      </c>
      <c r="J110" s="1">
        <f>IF(EXACT(VLOOKUP(F110,tutukamarkofffile20140114!$A$2:$I$306,3,FALSE),B110), VLOOKUP(F110,tutukamarkofffile20140114!$A$2:$I$306,3,FALSE),"not exact match")</f>
        <v>41651.554050925923</v>
      </c>
      <c r="K110" t="str">
        <f>IF(EXACT(VLOOKUP(F110,tutukamarkofffile20140114!$A$2:$I$306,4,FALSE),C110), "match", VLOOKUP(F110,tutukamarkofffile20140114!$A$2:$I$306,4,FALSE))</f>
        <v>match</v>
      </c>
      <c r="L110" t="str">
        <f>IF(EXACT(VLOOKUP(F110,tutukamarkofffile20140114!$A$2:$I$306,5,FALSE),D110), "match", VLOOKUP(F110,tutukamarkofffile20140114!$A$2:$I$306,5,FALSE))</f>
        <v>match</v>
      </c>
      <c r="M110" t="str">
        <f>IF(EXACT(VLOOKUP(F110,tutukamarkofffile20140114!$A$2:$I$306,6,FALSE),E110), "match", VLOOKUP(F110,tutukamarkofffile20140114!$A$2:$I$306,6,FALSE))</f>
        <v>match</v>
      </c>
      <c r="N110" t="str">
        <f>IF(EXACT(VLOOKUP(F110,tutukamarkofffile20140114!$A$2:$I$306,8,FALSE),G110), "match", VLOOKUP(F110,tutukamarkofffile20140114!$A$2:$I$306,8,FALSE))</f>
        <v>match</v>
      </c>
      <c r="O110" t="str">
        <f>IF(EXACT(VLOOKUP(F110,tutukamarkofffile20140114!$A$2:$I$306,9,FALSE),H110), "match", VLOOKUP(F110,tutukamarkofffile20140114!$A$2:$I$306,9,FALSE))</f>
        <v>match</v>
      </c>
    </row>
    <row r="111" spans="1:15" x14ac:dyDescent="0.3">
      <c r="A111" t="s">
        <v>8</v>
      </c>
      <c r="B111" s="1">
        <v>41651.554664351854</v>
      </c>
      <c r="C111">
        <v>-2395</v>
      </c>
      <c r="D111" t="s">
        <v>196</v>
      </c>
      <c r="E111" t="s">
        <v>10</v>
      </c>
      <c r="F111" s="5">
        <v>4012335233461</v>
      </c>
      <c r="G111">
        <v>0</v>
      </c>
      <c r="H111" t="s">
        <v>197</v>
      </c>
      <c r="I111" s="5">
        <f>_xlfn.IFNA(VLOOKUP(F111,tutukamarkofffile20140114!$A$2:$I$306,1,FALSE),"NOT FOUND")</f>
        <v>4012335233461</v>
      </c>
      <c r="J111" s="1">
        <f>IF(EXACT(VLOOKUP(F111,tutukamarkofffile20140114!$A$2:$I$306,3,FALSE),B111), VLOOKUP(F111,tutukamarkofffile20140114!$A$2:$I$306,3,FALSE),"not exact match")</f>
        <v>41651.554664351854</v>
      </c>
      <c r="K111" t="str">
        <f>IF(EXACT(VLOOKUP(F111,tutukamarkofffile20140114!$A$2:$I$306,4,FALSE),C111), "match", VLOOKUP(F111,tutukamarkofffile20140114!$A$2:$I$306,4,FALSE))</f>
        <v>match</v>
      </c>
      <c r="L111" t="str">
        <f>IF(EXACT(VLOOKUP(F111,tutukamarkofffile20140114!$A$2:$I$306,5,FALSE),D111), "match", VLOOKUP(F111,tutukamarkofffile20140114!$A$2:$I$306,5,FALSE))</f>
        <v>match</v>
      </c>
      <c r="M111" t="str">
        <f>IF(EXACT(VLOOKUP(F111,tutukamarkofffile20140114!$A$2:$I$306,6,FALSE),E111), "match", VLOOKUP(F111,tutukamarkofffile20140114!$A$2:$I$306,6,FALSE))</f>
        <v>match</v>
      </c>
      <c r="N111" t="str">
        <f>IF(EXACT(VLOOKUP(F111,tutukamarkofffile20140114!$A$2:$I$306,8,FALSE),G111), "match", VLOOKUP(F111,tutukamarkofffile20140114!$A$2:$I$306,8,FALSE))</f>
        <v>match</v>
      </c>
      <c r="O111" t="str">
        <f>IF(EXACT(VLOOKUP(F111,tutukamarkofffile20140114!$A$2:$I$306,9,FALSE),H111), "match", VLOOKUP(F111,tutukamarkofffile20140114!$A$2:$I$306,9,FALSE))</f>
        <v>match</v>
      </c>
    </row>
    <row r="112" spans="1:15" x14ac:dyDescent="0.3">
      <c r="A112" t="s">
        <v>8</v>
      </c>
      <c r="B112" s="1">
        <v>41651.557997685188</v>
      </c>
      <c r="C112">
        <v>-6460</v>
      </c>
      <c r="D112" t="s">
        <v>198</v>
      </c>
      <c r="E112" t="s">
        <v>10</v>
      </c>
      <c r="F112" s="5">
        <v>4012338116960</v>
      </c>
      <c r="G112">
        <v>0</v>
      </c>
      <c r="H112" t="s">
        <v>199</v>
      </c>
      <c r="I112" s="5">
        <f>_xlfn.IFNA(VLOOKUP(F112,tutukamarkofffile20140114!$A$2:$I$306,1,FALSE),"NOT FOUND")</f>
        <v>4012338116960</v>
      </c>
      <c r="J112" s="1">
        <f>IF(EXACT(VLOOKUP(F112,tutukamarkofffile20140114!$A$2:$I$306,3,FALSE),B112), VLOOKUP(F112,tutukamarkofffile20140114!$A$2:$I$306,3,FALSE),"not exact match")</f>
        <v>41651.557997685188</v>
      </c>
      <c r="K112" t="str">
        <f>IF(EXACT(VLOOKUP(F112,tutukamarkofffile20140114!$A$2:$I$306,4,FALSE),C112), "match", VLOOKUP(F112,tutukamarkofffile20140114!$A$2:$I$306,4,FALSE))</f>
        <v>match</v>
      </c>
      <c r="L112" t="str">
        <f>IF(EXACT(VLOOKUP(F112,tutukamarkofffile20140114!$A$2:$I$306,5,FALSE),D112), "match", VLOOKUP(F112,tutukamarkofffile20140114!$A$2:$I$306,5,FALSE))</f>
        <v>match</v>
      </c>
      <c r="M112" t="str">
        <f>IF(EXACT(VLOOKUP(F112,tutukamarkofffile20140114!$A$2:$I$306,6,FALSE),E112), "match", VLOOKUP(F112,tutukamarkofffile20140114!$A$2:$I$306,6,FALSE))</f>
        <v>match</v>
      </c>
      <c r="N112" t="str">
        <f>IF(EXACT(VLOOKUP(F112,tutukamarkofffile20140114!$A$2:$I$306,8,FALSE),G112), "match", VLOOKUP(F112,tutukamarkofffile20140114!$A$2:$I$306,8,FALSE))</f>
        <v>match</v>
      </c>
      <c r="O112" t="str">
        <f>IF(EXACT(VLOOKUP(F112,tutukamarkofffile20140114!$A$2:$I$306,9,FALSE),H112), "match", VLOOKUP(F112,tutukamarkofffile20140114!$A$2:$I$306,9,FALSE))</f>
        <v>match</v>
      </c>
    </row>
    <row r="113" spans="1:15" x14ac:dyDescent="0.3">
      <c r="A113" t="s">
        <v>8</v>
      </c>
      <c r="B113" s="1">
        <v>41651.557997685188</v>
      </c>
      <c r="C113">
        <v>-6460</v>
      </c>
      <c r="D113" t="s">
        <v>198</v>
      </c>
      <c r="E113" t="s">
        <v>10</v>
      </c>
      <c r="F113" s="5">
        <v>4012338116960</v>
      </c>
      <c r="G113">
        <v>0</v>
      </c>
      <c r="H113" t="s">
        <v>199</v>
      </c>
      <c r="I113" s="5">
        <f>_xlfn.IFNA(VLOOKUP(F113,tutukamarkofffile20140114!$A$2:$I$306,1,FALSE),"NOT FOUND")</f>
        <v>4012338116960</v>
      </c>
      <c r="J113" s="1">
        <f>IF(EXACT(VLOOKUP(F113,tutukamarkofffile20140114!$A$2:$I$306,3,FALSE),B113), VLOOKUP(F113,tutukamarkofffile20140114!$A$2:$I$306,3,FALSE),"not exact match")</f>
        <v>41651.557997685188</v>
      </c>
      <c r="K113" t="str">
        <f>IF(EXACT(VLOOKUP(F113,tutukamarkofffile20140114!$A$2:$I$306,4,FALSE),C113), "match", VLOOKUP(F113,tutukamarkofffile20140114!$A$2:$I$306,4,FALSE))</f>
        <v>match</v>
      </c>
      <c r="L113" t="str">
        <f>IF(EXACT(VLOOKUP(F113,tutukamarkofffile20140114!$A$2:$I$306,5,FALSE),D113), "match", VLOOKUP(F113,tutukamarkofffile20140114!$A$2:$I$306,5,FALSE))</f>
        <v>match</v>
      </c>
      <c r="M113" t="str">
        <f>IF(EXACT(VLOOKUP(F113,tutukamarkofffile20140114!$A$2:$I$306,6,FALSE),E113), "match", VLOOKUP(F113,tutukamarkofffile20140114!$A$2:$I$306,6,FALSE))</f>
        <v>match</v>
      </c>
      <c r="N113" t="str">
        <f>IF(EXACT(VLOOKUP(F113,tutukamarkofffile20140114!$A$2:$I$306,8,FALSE),G113), "match", VLOOKUP(F113,tutukamarkofffile20140114!$A$2:$I$306,8,FALSE))</f>
        <v>match</v>
      </c>
      <c r="O113" t="str">
        <f>IF(EXACT(VLOOKUP(F113,tutukamarkofffile20140114!$A$2:$I$306,9,FALSE),H113), "match", VLOOKUP(F113,tutukamarkofffile20140114!$A$2:$I$306,9,FALSE))</f>
        <v>match</v>
      </c>
    </row>
    <row r="114" spans="1:15" x14ac:dyDescent="0.3">
      <c r="A114" t="s">
        <v>8</v>
      </c>
      <c r="B114" s="1">
        <v>41651.559178240743</v>
      </c>
      <c r="C114">
        <v>-20000</v>
      </c>
      <c r="D114" t="s">
        <v>200</v>
      </c>
      <c r="E114" t="s">
        <v>10</v>
      </c>
      <c r="F114" s="5">
        <v>4012339137766</v>
      </c>
      <c r="G114">
        <v>0</v>
      </c>
      <c r="H114" t="s">
        <v>201</v>
      </c>
      <c r="I114" s="5">
        <f>_xlfn.IFNA(VLOOKUP(F114,tutukamarkofffile20140114!$A$2:$I$306,1,FALSE),"NOT FOUND")</f>
        <v>4012339137766</v>
      </c>
      <c r="J114" s="1">
        <f>IF(EXACT(VLOOKUP(F114,tutukamarkofffile20140114!$A$2:$I$306,3,FALSE),B114), VLOOKUP(F114,tutukamarkofffile20140114!$A$2:$I$306,3,FALSE),"not exact match")</f>
        <v>41651.559178240743</v>
      </c>
      <c r="K114" t="str">
        <f>IF(EXACT(VLOOKUP(F114,tutukamarkofffile20140114!$A$2:$I$306,4,FALSE),C114), "match", VLOOKUP(F114,tutukamarkofffile20140114!$A$2:$I$306,4,FALSE))</f>
        <v>match</v>
      </c>
      <c r="L114" t="str">
        <f>IF(EXACT(VLOOKUP(F114,tutukamarkofffile20140114!$A$2:$I$306,5,FALSE),D114), "match", VLOOKUP(F114,tutukamarkofffile20140114!$A$2:$I$306,5,FALSE))</f>
        <v>match</v>
      </c>
      <c r="M114" t="str">
        <f>IF(EXACT(VLOOKUP(F114,tutukamarkofffile20140114!$A$2:$I$306,6,FALSE),E114), "match", VLOOKUP(F114,tutukamarkofffile20140114!$A$2:$I$306,6,FALSE))</f>
        <v>match</v>
      </c>
      <c r="N114" t="str">
        <f>IF(EXACT(VLOOKUP(F114,tutukamarkofffile20140114!$A$2:$I$306,8,FALSE),G114), "match", VLOOKUP(F114,tutukamarkofffile20140114!$A$2:$I$306,8,FALSE))</f>
        <v>match</v>
      </c>
      <c r="O114" t="str">
        <f>IF(EXACT(VLOOKUP(F114,tutukamarkofffile20140114!$A$2:$I$306,9,FALSE),H114), "match", VLOOKUP(F114,tutukamarkofffile20140114!$A$2:$I$306,9,FALSE))</f>
        <v>match</v>
      </c>
    </row>
    <row r="115" spans="1:15" x14ac:dyDescent="0.3">
      <c r="A115" t="s">
        <v>8</v>
      </c>
      <c r="B115" s="1">
        <v>41651.561319444445</v>
      </c>
      <c r="C115">
        <v>-2000</v>
      </c>
      <c r="D115" t="s">
        <v>202</v>
      </c>
      <c r="E115" t="s">
        <v>10</v>
      </c>
      <c r="F115" s="5">
        <v>584012483829118</v>
      </c>
      <c r="G115">
        <v>1</v>
      </c>
      <c r="H115" t="s">
        <v>203</v>
      </c>
      <c r="I115" s="5">
        <f>_xlfn.IFNA(VLOOKUP(F115,tutukamarkofffile20140114!$A$2:$I$306,1,FALSE),"NOT FOUND")</f>
        <v>584012483829118</v>
      </c>
      <c r="J115" s="1">
        <f>IF(EXACT(VLOOKUP(F115,tutukamarkofffile20140114!$A$2:$I$306,3,FALSE),B115), VLOOKUP(F115,tutukamarkofffile20140114!$A$2:$I$306,3,FALSE),"not exact match")</f>
        <v>41651.561319444445</v>
      </c>
      <c r="K115" t="str">
        <f>IF(EXACT(VLOOKUP(F115,tutukamarkofffile20140114!$A$2:$I$306,4,FALSE),C115), "match", VLOOKUP(F115,tutukamarkofffile20140114!$A$2:$I$306,4,FALSE))</f>
        <v>match</v>
      </c>
      <c r="L115" t="str">
        <f>IF(EXACT(VLOOKUP(F115,tutukamarkofffile20140114!$A$2:$I$306,5,FALSE),D115), "match", VLOOKUP(F115,tutukamarkofffile20140114!$A$2:$I$306,5,FALSE))</f>
        <v>match</v>
      </c>
      <c r="M115" t="str">
        <f>IF(EXACT(VLOOKUP(F115,tutukamarkofffile20140114!$A$2:$I$306,6,FALSE),E115), "match", VLOOKUP(F115,tutukamarkofffile20140114!$A$2:$I$306,6,FALSE))</f>
        <v>match</v>
      </c>
      <c r="N115" t="str">
        <f>IF(EXACT(VLOOKUP(F115,tutukamarkofffile20140114!$A$2:$I$306,8,FALSE),G115), "match", VLOOKUP(F115,tutukamarkofffile20140114!$A$2:$I$306,8,FALSE))</f>
        <v>match</v>
      </c>
      <c r="O115" t="str">
        <f>IF(EXACT(VLOOKUP(F115,tutukamarkofffile20140114!$A$2:$I$306,9,FALSE),H115), "match", VLOOKUP(F115,tutukamarkofffile20140114!$A$2:$I$306,9,FALSE))</f>
        <v>match</v>
      </c>
    </row>
    <row r="116" spans="1:15" x14ac:dyDescent="0.3">
      <c r="A116" t="s">
        <v>8</v>
      </c>
      <c r="B116" s="1">
        <v>41651.565648148149</v>
      </c>
      <c r="C116">
        <v>-9000</v>
      </c>
      <c r="D116" t="s">
        <v>44</v>
      </c>
      <c r="E116" t="s">
        <v>10</v>
      </c>
      <c r="F116" s="5">
        <v>304012488725740</v>
      </c>
      <c r="G116">
        <v>1</v>
      </c>
      <c r="H116" t="s">
        <v>204</v>
      </c>
      <c r="I116" s="5">
        <f>_xlfn.IFNA(VLOOKUP(F116,tutukamarkofffile20140114!$A$2:$I$306,1,FALSE),"NOT FOUND")</f>
        <v>304012488725740</v>
      </c>
      <c r="J116" s="1">
        <f>IF(EXACT(VLOOKUP(F116,tutukamarkofffile20140114!$A$2:$I$306,3,FALSE),B116), VLOOKUP(F116,tutukamarkofffile20140114!$A$2:$I$306,3,FALSE),"not exact match")</f>
        <v>41651.565648148149</v>
      </c>
      <c r="K116" t="str">
        <f>IF(EXACT(VLOOKUP(F116,tutukamarkofffile20140114!$A$2:$I$306,4,FALSE),C116), "match", VLOOKUP(F116,tutukamarkofffile20140114!$A$2:$I$306,4,FALSE))</f>
        <v>match</v>
      </c>
      <c r="L116" t="str">
        <f>IF(EXACT(VLOOKUP(F116,tutukamarkofffile20140114!$A$2:$I$306,5,FALSE),D116), "match", VLOOKUP(F116,tutukamarkofffile20140114!$A$2:$I$306,5,FALSE))</f>
        <v>match</v>
      </c>
      <c r="M116" t="str">
        <f>IF(EXACT(VLOOKUP(F116,tutukamarkofffile20140114!$A$2:$I$306,6,FALSE),E116), "match", VLOOKUP(F116,tutukamarkofffile20140114!$A$2:$I$306,6,FALSE))</f>
        <v>match</v>
      </c>
      <c r="N116" t="str">
        <f>IF(EXACT(VLOOKUP(F116,tutukamarkofffile20140114!$A$2:$I$306,8,FALSE),G116), "match", VLOOKUP(F116,tutukamarkofffile20140114!$A$2:$I$306,8,FALSE))</f>
        <v>match</v>
      </c>
      <c r="O116" t="str">
        <f>IF(EXACT(VLOOKUP(F116,tutukamarkofffile20140114!$A$2:$I$306,9,FALSE),H116), "match", VLOOKUP(F116,tutukamarkofffile20140114!$A$2:$I$306,9,FALSE))</f>
        <v>match</v>
      </c>
    </row>
    <row r="117" spans="1:15" x14ac:dyDescent="0.3">
      <c r="A117" t="s">
        <v>8</v>
      </c>
      <c r="B117" s="1">
        <v>41651.567256944443</v>
      </c>
      <c r="C117">
        <v>-1695</v>
      </c>
      <c r="D117" t="s">
        <v>196</v>
      </c>
      <c r="E117" t="s">
        <v>10</v>
      </c>
      <c r="F117" s="5">
        <v>164012346116965</v>
      </c>
      <c r="G117">
        <v>0</v>
      </c>
      <c r="H117" t="s">
        <v>197</v>
      </c>
      <c r="I117" s="5">
        <f>_xlfn.IFNA(VLOOKUP(F117,tutukamarkofffile20140114!$A$2:$I$306,1,FALSE),"NOT FOUND")</f>
        <v>164012346116965</v>
      </c>
      <c r="J117" s="1">
        <f>IF(EXACT(VLOOKUP(F117,tutukamarkofffile20140114!$A$2:$I$306,3,FALSE),B117), VLOOKUP(F117,tutukamarkofffile20140114!$A$2:$I$306,3,FALSE),"not exact match")</f>
        <v>41651.567256944443</v>
      </c>
      <c r="K117" t="str">
        <f>IF(EXACT(VLOOKUP(F117,tutukamarkofffile20140114!$A$2:$I$306,4,FALSE),C117), "match", VLOOKUP(F117,tutukamarkofffile20140114!$A$2:$I$306,4,FALSE))</f>
        <v>match</v>
      </c>
      <c r="L117" t="str">
        <f>IF(EXACT(VLOOKUP(F117,tutukamarkofffile20140114!$A$2:$I$306,5,FALSE),D117), "match", VLOOKUP(F117,tutukamarkofffile20140114!$A$2:$I$306,5,FALSE))</f>
        <v>match</v>
      </c>
      <c r="M117" t="str">
        <f>IF(EXACT(VLOOKUP(F117,tutukamarkofffile20140114!$A$2:$I$306,6,FALSE),E117), "match", VLOOKUP(F117,tutukamarkofffile20140114!$A$2:$I$306,6,FALSE))</f>
        <v>match</v>
      </c>
      <c r="N117" t="str">
        <f>IF(EXACT(VLOOKUP(F117,tutukamarkofffile20140114!$A$2:$I$306,8,FALSE),G117), "match", VLOOKUP(F117,tutukamarkofffile20140114!$A$2:$I$306,8,FALSE))</f>
        <v>match</v>
      </c>
      <c r="O117" t="str">
        <f>IF(EXACT(VLOOKUP(F117,tutukamarkofffile20140114!$A$2:$I$306,9,FALSE),H117), "match", VLOOKUP(F117,tutukamarkofffile20140114!$A$2:$I$306,9,FALSE))</f>
        <v>match</v>
      </c>
    </row>
    <row r="118" spans="1:15" x14ac:dyDescent="0.3">
      <c r="A118" t="s">
        <v>8</v>
      </c>
      <c r="B118" s="1">
        <v>41651.567708333336</v>
      </c>
      <c r="C118">
        <v>-3400</v>
      </c>
      <c r="D118" t="s">
        <v>47</v>
      </c>
      <c r="E118" t="s">
        <v>10</v>
      </c>
      <c r="F118" s="5">
        <v>164012492310706</v>
      </c>
      <c r="G118">
        <v>0</v>
      </c>
      <c r="H118" t="s">
        <v>48</v>
      </c>
      <c r="I118" s="5">
        <f>_xlfn.IFNA(VLOOKUP(F118,tutukamarkofffile20140114!$A$2:$I$306,1,FALSE),"NOT FOUND")</f>
        <v>164012492310706</v>
      </c>
      <c r="J118" s="1">
        <f>IF(EXACT(VLOOKUP(F118,tutukamarkofffile20140114!$A$2:$I$306,3,FALSE),B118), VLOOKUP(F118,tutukamarkofffile20140114!$A$2:$I$306,3,FALSE),"not exact match")</f>
        <v>41651.567708333336</v>
      </c>
      <c r="K118" t="str">
        <f>IF(EXACT(VLOOKUP(F118,tutukamarkofffile20140114!$A$2:$I$306,4,FALSE),C118), "match", VLOOKUP(F118,tutukamarkofffile20140114!$A$2:$I$306,4,FALSE))</f>
        <v>match</v>
      </c>
      <c r="L118" t="str">
        <f>IF(EXACT(VLOOKUP(F118,tutukamarkofffile20140114!$A$2:$I$306,5,FALSE),D118), "match", VLOOKUP(F118,tutukamarkofffile20140114!$A$2:$I$306,5,FALSE))</f>
        <v>match</v>
      </c>
      <c r="M118" t="str">
        <f>IF(EXACT(VLOOKUP(F118,tutukamarkofffile20140114!$A$2:$I$306,6,FALSE),E118), "match", VLOOKUP(F118,tutukamarkofffile20140114!$A$2:$I$306,6,FALSE))</f>
        <v>match</v>
      </c>
      <c r="N118" t="str">
        <f>IF(EXACT(VLOOKUP(F118,tutukamarkofffile20140114!$A$2:$I$306,8,FALSE),G118), "match", VLOOKUP(F118,tutukamarkofffile20140114!$A$2:$I$306,8,FALSE))</f>
        <v>match</v>
      </c>
      <c r="O118" t="str">
        <f>IF(EXACT(VLOOKUP(F118,tutukamarkofffile20140114!$A$2:$I$306,9,FALSE),H118), "match", VLOOKUP(F118,tutukamarkofffile20140114!$A$2:$I$306,9,FALSE))</f>
        <v>match</v>
      </c>
    </row>
    <row r="119" spans="1:15" x14ac:dyDescent="0.3">
      <c r="A119" t="s">
        <v>8</v>
      </c>
      <c r="B119" s="1">
        <v>41651.568009259259</v>
      </c>
      <c r="C119">
        <v>-10045</v>
      </c>
      <c r="D119" t="s">
        <v>205</v>
      </c>
      <c r="E119" t="s">
        <v>10</v>
      </c>
      <c r="F119" s="5">
        <v>284012346771396</v>
      </c>
      <c r="G119">
        <v>0</v>
      </c>
      <c r="H119" t="s">
        <v>206</v>
      </c>
      <c r="I119" s="5">
        <f>_xlfn.IFNA(VLOOKUP(F119,tutukamarkofffile20140114!$A$2:$I$306,1,FALSE),"NOT FOUND")</f>
        <v>284012346771396</v>
      </c>
      <c r="J119" s="1">
        <f>IF(EXACT(VLOOKUP(F119,tutukamarkofffile20140114!$A$2:$I$306,3,FALSE),B119), VLOOKUP(F119,tutukamarkofffile20140114!$A$2:$I$306,3,FALSE),"not exact match")</f>
        <v>41651.568009259259</v>
      </c>
      <c r="K119" t="str">
        <f>IF(EXACT(VLOOKUP(F119,tutukamarkofffile20140114!$A$2:$I$306,4,FALSE),C119), "match", VLOOKUP(F119,tutukamarkofffile20140114!$A$2:$I$306,4,FALSE))</f>
        <v>match</v>
      </c>
      <c r="L119" t="str">
        <f>IF(EXACT(VLOOKUP(F119,tutukamarkofffile20140114!$A$2:$I$306,5,FALSE),D119), "match", VLOOKUP(F119,tutukamarkofffile20140114!$A$2:$I$306,5,FALSE))</f>
        <v>match</v>
      </c>
      <c r="M119" t="str">
        <f>IF(EXACT(VLOOKUP(F119,tutukamarkofffile20140114!$A$2:$I$306,6,FALSE),E119), "match", VLOOKUP(F119,tutukamarkofffile20140114!$A$2:$I$306,6,FALSE))</f>
        <v>match</v>
      </c>
      <c r="N119" t="str">
        <f>IF(EXACT(VLOOKUP(F119,tutukamarkofffile20140114!$A$2:$I$306,8,FALSE),G119), "match", VLOOKUP(F119,tutukamarkofffile20140114!$A$2:$I$306,8,FALSE))</f>
        <v>match</v>
      </c>
      <c r="O119" t="str">
        <f>IF(EXACT(VLOOKUP(F119,tutukamarkofffile20140114!$A$2:$I$306,9,FALSE),H119), "match", VLOOKUP(F119,tutukamarkofffile20140114!$A$2:$I$306,9,FALSE))</f>
        <v>match</v>
      </c>
    </row>
    <row r="120" spans="1:15" x14ac:dyDescent="0.3">
      <c r="A120" t="s">
        <v>8</v>
      </c>
      <c r="B120" s="1">
        <v>41651.569363425922</v>
      </c>
      <c r="C120">
        <v>-10000</v>
      </c>
      <c r="D120" t="s">
        <v>16</v>
      </c>
      <c r="E120" t="s">
        <v>10</v>
      </c>
      <c r="F120" s="5">
        <v>304012347937095</v>
      </c>
      <c r="G120">
        <v>1</v>
      </c>
      <c r="H120" t="s">
        <v>207</v>
      </c>
      <c r="I120" s="5">
        <f>_xlfn.IFNA(VLOOKUP(F120,tutukamarkofffile20140114!$A$2:$I$306,1,FALSE),"NOT FOUND")</f>
        <v>304012347937095</v>
      </c>
      <c r="J120" s="1">
        <f>IF(EXACT(VLOOKUP(F120,tutukamarkofffile20140114!$A$2:$I$306,3,FALSE),B120), VLOOKUP(F120,tutukamarkofffile20140114!$A$2:$I$306,3,FALSE),"not exact match")</f>
        <v>41651.569363425922</v>
      </c>
      <c r="K120" t="str">
        <f>IF(EXACT(VLOOKUP(F120,tutukamarkofffile20140114!$A$2:$I$306,4,FALSE),C120), "match", VLOOKUP(F120,tutukamarkofffile20140114!$A$2:$I$306,4,FALSE))</f>
        <v>match</v>
      </c>
      <c r="L120" t="str">
        <f>IF(EXACT(VLOOKUP(F120,tutukamarkofffile20140114!$A$2:$I$306,5,FALSE),D120), "match", VLOOKUP(F120,tutukamarkofffile20140114!$A$2:$I$306,5,FALSE))</f>
        <v>match</v>
      </c>
      <c r="M120" t="str">
        <f>IF(EXACT(VLOOKUP(F120,tutukamarkofffile20140114!$A$2:$I$306,6,FALSE),E120), "match", VLOOKUP(F120,tutukamarkofffile20140114!$A$2:$I$306,6,FALSE))</f>
        <v>match</v>
      </c>
      <c r="N120" t="str">
        <f>IF(EXACT(VLOOKUP(F120,tutukamarkofffile20140114!$A$2:$I$306,8,FALSE),G120), "match", VLOOKUP(F120,tutukamarkofffile20140114!$A$2:$I$306,8,FALSE))</f>
        <v>match</v>
      </c>
      <c r="O120" t="str">
        <f>IF(EXACT(VLOOKUP(F120,tutukamarkofffile20140114!$A$2:$I$306,9,FALSE),H120), "match", VLOOKUP(F120,tutukamarkofffile20140114!$A$2:$I$306,9,FALSE))</f>
        <v>match</v>
      </c>
    </row>
    <row r="121" spans="1:15" x14ac:dyDescent="0.3">
      <c r="A121" t="s">
        <v>8</v>
      </c>
      <c r="B121" s="1">
        <v>41651.571377314816</v>
      </c>
      <c r="C121">
        <v>-10000</v>
      </c>
      <c r="D121" t="s">
        <v>25</v>
      </c>
      <c r="E121" t="s">
        <v>10</v>
      </c>
      <c r="F121" s="5">
        <v>584012349674549</v>
      </c>
      <c r="G121">
        <v>1</v>
      </c>
      <c r="H121" t="s">
        <v>207</v>
      </c>
      <c r="I121" s="5">
        <f>_xlfn.IFNA(VLOOKUP(F121,tutukamarkofffile20140114!$A$2:$I$306,1,FALSE),"NOT FOUND")</f>
        <v>584012349674549</v>
      </c>
      <c r="J121" s="1">
        <f>IF(EXACT(VLOOKUP(F121,tutukamarkofffile20140114!$A$2:$I$306,3,FALSE),B121), VLOOKUP(F121,tutukamarkofffile20140114!$A$2:$I$306,3,FALSE),"not exact match")</f>
        <v>41651.571377314816</v>
      </c>
      <c r="K121" t="str">
        <f>IF(EXACT(VLOOKUP(F121,tutukamarkofffile20140114!$A$2:$I$306,4,FALSE),C121), "match", VLOOKUP(F121,tutukamarkofffile20140114!$A$2:$I$306,4,FALSE))</f>
        <v>match</v>
      </c>
      <c r="L121" t="str">
        <f>IF(EXACT(VLOOKUP(F121,tutukamarkofffile20140114!$A$2:$I$306,5,FALSE),D121), "match", VLOOKUP(F121,tutukamarkofffile20140114!$A$2:$I$306,5,FALSE))</f>
        <v>match</v>
      </c>
      <c r="M121" t="str">
        <f>IF(EXACT(VLOOKUP(F121,tutukamarkofffile20140114!$A$2:$I$306,6,FALSE),E121), "match", VLOOKUP(F121,tutukamarkofffile20140114!$A$2:$I$306,6,FALSE))</f>
        <v>match</v>
      </c>
      <c r="N121" t="str">
        <f>IF(EXACT(VLOOKUP(F121,tutukamarkofffile20140114!$A$2:$I$306,8,FALSE),G121), "match", VLOOKUP(F121,tutukamarkofffile20140114!$A$2:$I$306,8,FALSE))</f>
        <v>match</v>
      </c>
      <c r="O121" t="str">
        <f>IF(EXACT(VLOOKUP(F121,tutukamarkofffile20140114!$A$2:$I$306,9,FALSE),H121), "match", VLOOKUP(F121,tutukamarkofffile20140114!$A$2:$I$306,9,FALSE))</f>
        <v>match</v>
      </c>
    </row>
    <row r="122" spans="1:15" x14ac:dyDescent="0.3">
      <c r="A122" t="s">
        <v>8</v>
      </c>
      <c r="B122" s="1">
        <v>41651.575324074074</v>
      </c>
      <c r="C122">
        <v>-130000</v>
      </c>
      <c r="D122" t="s">
        <v>208</v>
      </c>
      <c r="E122" t="s">
        <v>10</v>
      </c>
      <c r="F122" s="5">
        <v>464012353087225</v>
      </c>
      <c r="G122">
        <v>1</v>
      </c>
      <c r="H122" t="s">
        <v>209</v>
      </c>
      <c r="I122" s="5">
        <f>_xlfn.IFNA(VLOOKUP(F122,tutukamarkofffile20140114!$A$2:$I$306,1,FALSE),"NOT FOUND")</f>
        <v>464012353087225</v>
      </c>
      <c r="J122" s="1">
        <f>IF(EXACT(VLOOKUP(F122,tutukamarkofffile20140114!$A$2:$I$306,3,FALSE),B122), VLOOKUP(F122,tutukamarkofffile20140114!$A$2:$I$306,3,FALSE),"not exact match")</f>
        <v>41651.575324074074</v>
      </c>
      <c r="K122" t="str">
        <f>IF(EXACT(VLOOKUP(F122,tutukamarkofffile20140114!$A$2:$I$306,4,FALSE),C122), "match", VLOOKUP(F122,tutukamarkofffile20140114!$A$2:$I$306,4,FALSE))</f>
        <v>match</v>
      </c>
      <c r="L122" t="str">
        <f>IF(EXACT(VLOOKUP(F122,tutukamarkofffile20140114!$A$2:$I$306,5,FALSE),D122), "match", VLOOKUP(F122,tutukamarkofffile20140114!$A$2:$I$306,5,FALSE))</f>
        <v>match</v>
      </c>
      <c r="M122" t="str">
        <f>IF(EXACT(VLOOKUP(F122,tutukamarkofffile20140114!$A$2:$I$306,6,FALSE),E122), "match", VLOOKUP(F122,tutukamarkofffile20140114!$A$2:$I$306,6,FALSE))</f>
        <v>match</v>
      </c>
      <c r="N122" t="str">
        <f>IF(EXACT(VLOOKUP(F122,tutukamarkofffile20140114!$A$2:$I$306,8,FALSE),G122), "match", VLOOKUP(F122,tutukamarkofffile20140114!$A$2:$I$306,8,FALSE))</f>
        <v>match</v>
      </c>
      <c r="O122" t="str">
        <f>IF(EXACT(VLOOKUP(F122,tutukamarkofffile20140114!$A$2:$I$306,9,FALSE),H122), "match", VLOOKUP(F122,tutukamarkofffile20140114!$A$2:$I$306,9,FALSE))</f>
        <v>match</v>
      </c>
    </row>
    <row r="123" spans="1:15" x14ac:dyDescent="0.3">
      <c r="A123" t="s">
        <v>8</v>
      </c>
      <c r="B123" s="1">
        <v>41651.580474537041</v>
      </c>
      <c r="C123">
        <v>-10000</v>
      </c>
      <c r="D123" t="s">
        <v>18</v>
      </c>
      <c r="E123" t="s">
        <v>10</v>
      </c>
      <c r="F123" s="5">
        <v>384012357547946</v>
      </c>
      <c r="G123">
        <v>1</v>
      </c>
      <c r="H123" t="s">
        <v>210</v>
      </c>
      <c r="I123" s="5">
        <f>_xlfn.IFNA(VLOOKUP(F123,tutukamarkofffile20140114!$A$2:$I$306,1,FALSE),"NOT FOUND")</f>
        <v>384012357547946</v>
      </c>
      <c r="J123" s="1">
        <f>IF(EXACT(VLOOKUP(F123,tutukamarkofffile20140114!$A$2:$I$306,3,FALSE),B123), VLOOKUP(F123,tutukamarkofffile20140114!$A$2:$I$306,3,FALSE),"not exact match")</f>
        <v>41651.580474537041</v>
      </c>
      <c r="K123" t="str">
        <f>IF(EXACT(VLOOKUP(F123,tutukamarkofffile20140114!$A$2:$I$306,4,FALSE),C123), "match", VLOOKUP(F123,tutukamarkofffile20140114!$A$2:$I$306,4,FALSE))</f>
        <v>match</v>
      </c>
      <c r="L123" t="str">
        <f>IF(EXACT(VLOOKUP(F123,tutukamarkofffile20140114!$A$2:$I$306,5,FALSE),D123), "match", VLOOKUP(F123,tutukamarkofffile20140114!$A$2:$I$306,5,FALSE))</f>
        <v>match</v>
      </c>
      <c r="M123" t="str">
        <f>IF(EXACT(VLOOKUP(F123,tutukamarkofffile20140114!$A$2:$I$306,6,FALSE),E123), "match", VLOOKUP(F123,tutukamarkofffile20140114!$A$2:$I$306,6,FALSE))</f>
        <v>match</v>
      </c>
      <c r="N123" t="str">
        <f>IF(EXACT(VLOOKUP(F123,tutukamarkofffile20140114!$A$2:$I$306,8,FALSE),G123), "match", VLOOKUP(F123,tutukamarkofffile20140114!$A$2:$I$306,8,FALSE))</f>
        <v>match</v>
      </c>
      <c r="O123" t="str">
        <f>IF(EXACT(VLOOKUP(F123,tutukamarkofffile20140114!$A$2:$I$306,9,FALSE),H123), "match", VLOOKUP(F123,tutukamarkofffile20140114!$A$2:$I$306,9,FALSE))</f>
        <v>match</v>
      </c>
    </row>
    <row r="124" spans="1:15" x14ac:dyDescent="0.3">
      <c r="A124" t="s">
        <v>8</v>
      </c>
      <c r="B124" s="1">
        <v>41651.581932870373</v>
      </c>
      <c r="C124">
        <v>-25000</v>
      </c>
      <c r="D124" t="s">
        <v>211</v>
      </c>
      <c r="E124" t="s">
        <v>10</v>
      </c>
      <c r="F124" s="5">
        <v>84012504594919</v>
      </c>
      <c r="G124">
        <v>0</v>
      </c>
      <c r="H124" t="s">
        <v>212</v>
      </c>
      <c r="I124" s="5">
        <f>_xlfn.IFNA(VLOOKUP(F124,tutukamarkofffile20140114!$A$2:$I$306,1,FALSE),"NOT FOUND")</f>
        <v>84012504594919</v>
      </c>
      <c r="J124" s="1">
        <f>IF(EXACT(VLOOKUP(F124,tutukamarkofffile20140114!$A$2:$I$306,3,FALSE),B124), VLOOKUP(F124,tutukamarkofffile20140114!$A$2:$I$306,3,FALSE),"not exact match")</f>
        <v>41651.581932870373</v>
      </c>
      <c r="K124" t="str">
        <f>IF(EXACT(VLOOKUP(F124,tutukamarkofffile20140114!$A$2:$I$306,4,FALSE),C124), "match", VLOOKUP(F124,tutukamarkofffile20140114!$A$2:$I$306,4,FALSE))</f>
        <v>match</v>
      </c>
      <c r="L124" t="str">
        <f>IF(EXACT(VLOOKUP(F124,tutukamarkofffile20140114!$A$2:$I$306,5,FALSE),D124), "match", VLOOKUP(F124,tutukamarkofffile20140114!$A$2:$I$306,5,FALSE))</f>
        <v>match</v>
      </c>
      <c r="M124" t="str">
        <f>IF(EXACT(VLOOKUP(F124,tutukamarkofffile20140114!$A$2:$I$306,6,FALSE),E124), "match", VLOOKUP(F124,tutukamarkofffile20140114!$A$2:$I$306,6,FALSE))</f>
        <v>match</v>
      </c>
      <c r="N124" t="str">
        <f>IF(EXACT(VLOOKUP(F124,tutukamarkofffile20140114!$A$2:$I$306,8,FALSE),G124), "match", VLOOKUP(F124,tutukamarkofffile20140114!$A$2:$I$306,8,FALSE))</f>
        <v>match</v>
      </c>
      <c r="O124" t="str">
        <f>IF(EXACT(VLOOKUP(F124,tutukamarkofffile20140114!$A$2:$I$306,9,FALSE),H124), "match", VLOOKUP(F124,tutukamarkofffile20140114!$A$2:$I$306,9,FALSE))</f>
        <v>match</v>
      </c>
    </row>
    <row r="125" spans="1:15" x14ac:dyDescent="0.3">
      <c r="A125" t="s">
        <v>8</v>
      </c>
      <c r="B125" s="1">
        <v>41651.582731481481</v>
      </c>
      <c r="C125">
        <v>-5100</v>
      </c>
      <c r="D125" t="s">
        <v>213</v>
      </c>
      <c r="E125" t="s">
        <v>10</v>
      </c>
      <c r="F125" s="5">
        <v>4012359483044</v>
      </c>
      <c r="G125">
        <v>0</v>
      </c>
      <c r="H125" t="s">
        <v>201</v>
      </c>
      <c r="I125" s="5">
        <f>_xlfn.IFNA(VLOOKUP(F125,tutukamarkofffile20140114!$A$2:$I$306,1,FALSE),"NOT FOUND")</f>
        <v>4012359483044</v>
      </c>
      <c r="J125" s="1">
        <f>IF(EXACT(VLOOKUP(F125,tutukamarkofffile20140114!$A$2:$I$306,3,FALSE),B125), VLOOKUP(F125,tutukamarkofffile20140114!$A$2:$I$306,3,FALSE),"not exact match")</f>
        <v>41651.582731481481</v>
      </c>
      <c r="K125" t="str">
        <f>IF(EXACT(VLOOKUP(F125,tutukamarkofffile20140114!$A$2:$I$306,4,FALSE),C125), "match", VLOOKUP(F125,tutukamarkofffile20140114!$A$2:$I$306,4,FALSE))</f>
        <v>match</v>
      </c>
      <c r="L125" t="str">
        <f>IF(EXACT(VLOOKUP(F125,tutukamarkofffile20140114!$A$2:$I$306,5,FALSE),D125), "match", VLOOKUP(F125,tutukamarkofffile20140114!$A$2:$I$306,5,FALSE))</f>
        <v>match</v>
      </c>
      <c r="M125" t="str">
        <f>IF(EXACT(VLOOKUP(F125,tutukamarkofffile20140114!$A$2:$I$306,6,FALSE),E125), "match", VLOOKUP(F125,tutukamarkofffile20140114!$A$2:$I$306,6,FALSE))</f>
        <v>match</v>
      </c>
      <c r="N125" t="str">
        <f>IF(EXACT(VLOOKUP(F125,tutukamarkofffile20140114!$A$2:$I$306,8,FALSE),G125), "match", VLOOKUP(F125,tutukamarkofffile20140114!$A$2:$I$306,8,FALSE))</f>
        <v>match</v>
      </c>
      <c r="O125" t="str">
        <f>IF(EXACT(VLOOKUP(F125,tutukamarkofffile20140114!$A$2:$I$306,9,FALSE),H125), "match", VLOOKUP(F125,tutukamarkofffile20140114!$A$2:$I$306,9,FALSE))</f>
        <v>match</v>
      </c>
    </row>
    <row r="126" spans="1:15" x14ac:dyDescent="0.3">
      <c r="A126" t="s">
        <v>8</v>
      </c>
      <c r="B126" s="1">
        <v>41651.58315972222</v>
      </c>
      <c r="C126">
        <v>-60000</v>
      </c>
      <c r="D126" t="s">
        <v>214</v>
      </c>
      <c r="E126" t="s">
        <v>10</v>
      </c>
      <c r="F126" s="5">
        <v>384012359854815</v>
      </c>
      <c r="G126">
        <v>1</v>
      </c>
      <c r="H126" t="s">
        <v>215</v>
      </c>
      <c r="I126" s="5">
        <f>_xlfn.IFNA(VLOOKUP(F126,tutukamarkofffile20140114!$A$2:$I$306,1,FALSE),"NOT FOUND")</f>
        <v>384012359854815</v>
      </c>
      <c r="J126" s="1">
        <f>IF(EXACT(VLOOKUP(F126,tutukamarkofffile20140114!$A$2:$I$306,3,FALSE),B126), VLOOKUP(F126,tutukamarkofffile20140114!$A$2:$I$306,3,FALSE),"not exact match")</f>
        <v>41651.58315972222</v>
      </c>
      <c r="K126" t="str">
        <f>IF(EXACT(VLOOKUP(F126,tutukamarkofffile20140114!$A$2:$I$306,4,FALSE),C126), "match", VLOOKUP(F126,tutukamarkofffile20140114!$A$2:$I$306,4,FALSE))</f>
        <v>match</v>
      </c>
      <c r="L126" t="str">
        <f>IF(EXACT(VLOOKUP(F126,tutukamarkofffile20140114!$A$2:$I$306,5,FALSE),D126), "match", VLOOKUP(F126,tutukamarkofffile20140114!$A$2:$I$306,5,FALSE))</f>
        <v>match</v>
      </c>
      <c r="M126" t="str">
        <f>IF(EXACT(VLOOKUP(F126,tutukamarkofffile20140114!$A$2:$I$306,6,FALSE),E126), "match", VLOOKUP(F126,tutukamarkofffile20140114!$A$2:$I$306,6,FALSE))</f>
        <v>match</v>
      </c>
      <c r="N126" t="str">
        <f>IF(EXACT(VLOOKUP(F126,tutukamarkofffile20140114!$A$2:$I$306,8,FALSE),G126), "match", VLOOKUP(F126,tutukamarkofffile20140114!$A$2:$I$306,8,FALSE))</f>
        <v>match</v>
      </c>
      <c r="O126" t="str">
        <f>IF(EXACT(VLOOKUP(F126,tutukamarkofffile20140114!$A$2:$I$306,9,FALSE),H126), "match", VLOOKUP(F126,tutukamarkofffile20140114!$A$2:$I$306,9,FALSE))</f>
        <v>match</v>
      </c>
    </row>
    <row r="127" spans="1:15" x14ac:dyDescent="0.3">
      <c r="A127" t="s">
        <v>8</v>
      </c>
      <c r="B127" s="1">
        <v>41651.5856712963</v>
      </c>
      <c r="C127">
        <v>-1895</v>
      </c>
      <c r="D127" t="s">
        <v>60</v>
      </c>
      <c r="E127" t="s">
        <v>10</v>
      </c>
      <c r="F127" s="5">
        <v>284012507826582</v>
      </c>
      <c r="G127">
        <v>0</v>
      </c>
      <c r="H127" t="s">
        <v>216</v>
      </c>
      <c r="I127" s="5">
        <f>_xlfn.IFNA(VLOOKUP(F127,tutukamarkofffile20140114!$A$2:$I$306,1,FALSE),"NOT FOUND")</f>
        <v>284012507826582</v>
      </c>
      <c r="J127" s="1">
        <f>IF(EXACT(VLOOKUP(F127,tutukamarkofffile20140114!$A$2:$I$306,3,FALSE),B127), VLOOKUP(F127,tutukamarkofffile20140114!$A$2:$I$306,3,FALSE),"not exact match")</f>
        <v>41651.5856712963</v>
      </c>
      <c r="K127" t="str">
        <f>IF(EXACT(VLOOKUP(F127,tutukamarkofffile20140114!$A$2:$I$306,4,FALSE),C127), "match", VLOOKUP(F127,tutukamarkofffile20140114!$A$2:$I$306,4,FALSE))</f>
        <v>match</v>
      </c>
      <c r="L127" t="str">
        <f>IF(EXACT(VLOOKUP(F127,tutukamarkofffile20140114!$A$2:$I$306,5,FALSE),D127), "match", VLOOKUP(F127,tutukamarkofffile20140114!$A$2:$I$306,5,FALSE))</f>
        <v>match</v>
      </c>
      <c r="M127" t="str">
        <f>IF(EXACT(VLOOKUP(F127,tutukamarkofffile20140114!$A$2:$I$306,6,FALSE),E127), "match", VLOOKUP(F127,tutukamarkofffile20140114!$A$2:$I$306,6,FALSE))</f>
        <v>match</v>
      </c>
      <c r="N127" t="str">
        <f>IF(EXACT(VLOOKUP(F127,tutukamarkofffile20140114!$A$2:$I$306,8,FALSE),G127), "match", VLOOKUP(F127,tutukamarkofffile20140114!$A$2:$I$306,8,FALSE))</f>
        <v>match</v>
      </c>
      <c r="O127" t="str">
        <f>IF(EXACT(VLOOKUP(F127,tutukamarkofffile20140114!$A$2:$I$306,9,FALSE),H127), "match", VLOOKUP(F127,tutukamarkofffile20140114!$A$2:$I$306,9,FALSE))</f>
        <v>match</v>
      </c>
    </row>
    <row r="128" spans="1:15" x14ac:dyDescent="0.3">
      <c r="A128" t="s">
        <v>8</v>
      </c>
      <c r="B128" s="1">
        <v>41651.5937037037</v>
      </c>
      <c r="C128">
        <v>-200000</v>
      </c>
      <c r="D128" t="s">
        <v>217</v>
      </c>
      <c r="E128" t="s">
        <v>10</v>
      </c>
      <c r="F128" s="5">
        <v>584012369954567</v>
      </c>
      <c r="G128">
        <v>1</v>
      </c>
      <c r="H128" t="s">
        <v>218</v>
      </c>
      <c r="I128" s="5">
        <f>_xlfn.IFNA(VLOOKUP(F128,tutukamarkofffile20140114!$A$2:$I$306,1,FALSE),"NOT FOUND")</f>
        <v>584012369954567</v>
      </c>
      <c r="J128" s="1">
        <f>IF(EXACT(VLOOKUP(F128,tutukamarkofffile20140114!$A$2:$I$306,3,FALSE),B128), VLOOKUP(F128,tutukamarkofffile20140114!$A$2:$I$306,3,FALSE),"not exact match")</f>
        <v>41651.5937037037</v>
      </c>
      <c r="K128" t="str">
        <f>IF(EXACT(VLOOKUP(F128,tutukamarkofffile20140114!$A$2:$I$306,4,FALSE),C128), "match", VLOOKUP(F128,tutukamarkofffile20140114!$A$2:$I$306,4,FALSE))</f>
        <v>match</v>
      </c>
      <c r="L128" t="str">
        <f>IF(EXACT(VLOOKUP(F128,tutukamarkofffile20140114!$A$2:$I$306,5,FALSE),D128), "match", VLOOKUP(F128,tutukamarkofffile20140114!$A$2:$I$306,5,FALSE))</f>
        <v>match</v>
      </c>
      <c r="M128" t="str">
        <f>IF(EXACT(VLOOKUP(F128,tutukamarkofffile20140114!$A$2:$I$306,6,FALSE),E128), "match", VLOOKUP(F128,tutukamarkofffile20140114!$A$2:$I$306,6,FALSE))</f>
        <v>match</v>
      </c>
      <c r="N128" t="str">
        <f>IF(EXACT(VLOOKUP(F128,tutukamarkofffile20140114!$A$2:$I$306,8,FALSE),G128), "match", VLOOKUP(F128,tutukamarkofffile20140114!$A$2:$I$306,8,FALSE))</f>
        <v>match</v>
      </c>
      <c r="O128" t="str">
        <f>IF(EXACT(VLOOKUP(F128,tutukamarkofffile20140114!$A$2:$I$306,9,FALSE),H128), "match", VLOOKUP(F128,tutukamarkofffile20140114!$A$2:$I$306,9,FALSE))</f>
        <v>match</v>
      </c>
    </row>
    <row r="129" spans="1:15" x14ac:dyDescent="0.3">
      <c r="A129" t="s">
        <v>8</v>
      </c>
      <c r="B129" s="1">
        <v>41651.594513888886</v>
      </c>
      <c r="C129">
        <v>-45000</v>
      </c>
      <c r="D129" t="s">
        <v>219</v>
      </c>
      <c r="E129" t="s">
        <v>10</v>
      </c>
      <c r="F129" s="5">
        <v>164012369679621</v>
      </c>
      <c r="G129">
        <v>0</v>
      </c>
      <c r="H129" t="s">
        <v>178</v>
      </c>
      <c r="I129" s="5">
        <f>_xlfn.IFNA(VLOOKUP(F129,tutukamarkofffile20140114!$A$2:$I$306,1,FALSE),"NOT FOUND")</f>
        <v>164012369679621</v>
      </c>
      <c r="J129" s="1">
        <f>IF(EXACT(VLOOKUP(F129,tutukamarkofffile20140114!$A$2:$I$306,3,FALSE),B129), VLOOKUP(F129,tutukamarkofffile20140114!$A$2:$I$306,3,FALSE),"not exact match")</f>
        <v>41651.594513888886</v>
      </c>
      <c r="K129" t="str">
        <f>IF(EXACT(VLOOKUP(F129,tutukamarkofffile20140114!$A$2:$I$306,4,FALSE),C129), "match", VLOOKUP(F129,tutukamarkofffile20140114!$A$2:$I$306,4,FALSE))</f>
        <v>match</v>
      </c>
      <c r="L129" t="str">
        <f>IF(EXACT(VLOOKUP(F129,tutukamarkofffile20140114!$A$2:$I$306,5,FALSE),D129), "match", VLOOKUP(F129,tutukamarkofffile20140114!$A$2:$I$306,5,FALSE))</f>
        <v>match</v>
      </c>
      <c r="M129" t="str">
        <f>IF(EXACT(VLOOKUP(F129,tutukamarkofffile20140114!$A$2:$I$306,6,FALSE),E129), "match", VLOOKUP(F129,tutukamarkofffile20140114!$A$2:$I$306,6,FALSE))</f>
        <v>match</v>
      </c>
      <c r="N129" t="str">
        <f>IF(EXACT(VLOOKUP(F129,tutukamarkofffile20140114!$A$2:$I$306,8,FALSE),G129), "match", VLOOKUP(F129,tutukamarkofffile20140114!$A$2:$I$306,8,FALSE))</f>
        <v>match</v>
      </c>
      <c r="O129" t="str">
        <f>IF(EXACT(VLOOKUP(F129,tutukamarkofffile20140114!$A$2:$I$306,9,FALSE),H129), "match", VLOOKUP(F129,tutukamarkofffile20140114!$A$2:$I$306,9,FALSE))</f>
        <v>match</v>
      </c>
    </row>
    <row r="130" spans="1:15" x14ac:dyDescent="0.3">
      <c r="A130" t="s">
        <v>8</v>
      </c>
      <c r="B130" s="1">
        <v>41651.594560185185</v>
      </c>
      <c r="C130">
        <v>-14722</v>
      </c>
      <c r="D130" t="s">
        <v>220</v>
      </c>
      <c r="E130" t="s">
        <v>10</v>
      </c>
      <c r="F130" s="5">
        <v>4012369716247</v>
      </c>
      <c r="G130">
        <v>0</v>
      </c>
      <c r="H130" t="s">
        <v>221</v>
      </c>
      <c r="I130" s="5">
        <f>_xlfn.IFNA(VLOOKUP(F130,tutukamarkofffile20140114!$A$2:$I$306,1,FALSE),"NOT FOUND")</f>
        <v>4012369716247</v>
      </c>
      <c r="J130" s="1">
        <f>IF(EXACT(VLOOKUP(F130,tutukamarkofffile20140114!$A$2:$I$306,3,FALSE),B130), VLOOKUP(F130,tutukamarkofffile20140114!$A$2:$I$306,3,FALSE),"not exact match")</f>
        <v>41651.594560185185</v>
      </c>
      <c r="K130" t="str">
        <f>IF(EXACT(VLOOKUP(F130,tutukamarkofffile20140114!$A$2:$I$306,4,FALSE),C130), "match", VLOOKUP(F130,tutukamarkofffile20140114!$A$2:$I$306,4,FALSE))</f>
        <v>match</v>
      </c>
      <c r="L130" t="str">
        <f>IF(EXACT(VLOOKUP(F130,tutukamarkofffile20140114!$A$2:$I$306,5,FALSE),D130), "match", VLOOKUP(F130,tutukamarkofffile20140114!$A$2:$I$306,5,FALSE))</f>
        <v>match</v>
      </c>
      <c r="M130" t="str">
        <f>IF(EXACT(VLOOKUP(F130,tutukamarkofffile20140114!$A$2:$I$306,6,FALSE),E130), "match", VLOOKUP(F130,tutukamarkofffile20140114!$A$2:$I$306,6,FALSE))</f>
        <v>match</v>
      </c>
      <c r="N130" t="str">
        <f>IF(EXACT(VLOOKUP(F130,tutukamarkofffile20140114!$A$2:$I$306,8,FALSE),G130), "match", VLOOKUP(F130,tutukamarkofffile20140114!$A$2:$I$306,8,FALSE))</f>
        <v>match</v>
      </c>
      <c r="O130" t="str">
        <f>IF(EXACT(VLOOKUP(F130,tutukamarkofffile20140114!$A$2:$I$306,9,FALSE),H130), "match", VLOOKUP(F130,tutukamarkofffile20140114!$A$2:$I$306,9,FALSE))</f>
        <v>match</v>
      </c>
    </row>
    <row r="131" spans="1:15" x14ac:dyDescent="0.3">
      <c r="A131" t="s">
        <v>8</v>
      </c>
      <c r="B131" s="1">
        <v>41651.594722222224</v>
      </c>
      <c r="C131">
        <v>-10000</v>
      </c>
      <c r="D131" t="s">
        <v>222</v>
      </c>
      <c r="E131" t="s">
        <v>10</v>
      </c>
      <c r="F131" s="5">
        <v>4049540590428540</v>
      </c>
      <c r="G131">
        <v>1</v>
      </c>
      <c r="H131" t="s">
        <v>223</v>
      </c>
      <c r="I131" s="5" t="str">
        <f>_xlfn.IFNA(VLOOKUP(F131,tutukamarkofffile20140114!$A$2:$I$306,1,FALSE),"NOT FOUND")</f>
        <v>NOT FOUND</v>
      </c>
      <c r="J131" s="1" t="e">
        <f>IF(EXACT(VLOOKUP(F131,tutukamarkofffile20140114!$A$2:$I$306,3,FALSE),B131), VLOOKUP(F131,tutukamarkofffile20140114!$A$2:$I$306,3,FALSE),"not exact match")</f>
        <v>#N/A</v>
      </c>
      <c r="K131" t="e">
        <f>IF(EXACT(VLOOKUP(F131,tutukamarkofffile20140114!$A$2:$I$306,4,FALSE),C131), "match", VLOOKUP(F131,tutukamarkofffile20140114!$A$2:$I$306,4,FALSE))</f>
        <v>#N/A</v>
      </c>
      <c r="L131" t="e">
        <f>IF(EXACT(VLOOKUP(F131,tutukamarkofffile20140114!$A$2:$I$306,5,FALSE),D131), "match", VLOOKUP(F131,tutukamarkofffile20140114!$A$2:$I$306,5,FALSE))</f>
        <v>#N/A</v>
      </c>
      <c r="M131" t="e">
        <f>IF(EXACT(VLOOKUP(F131,tutukamarkofffile20140114!$A$2:$I$306,6,FALSE),E131), "match", VLOOKUP(F131,tutukamarkofffile20140114!$A$2:$I$306,6,FALSE))</f>
        <v>#N/A</v>
      </c>
      <c r="N131" t="e">
        <f>IF(EXACT(VLOOKUP(F131,tutukamarkofffile20140114!$A$2:$I$306,8,FALSE),G131), "match", VLOOKUP(F131,tutukamarkofffile20140114!$A$2:$I$306,8,FALSE))</f>
        <v>#N/A</v>
      </c>
      <c r="O131" t="e">
        <f>IF(EXACT(VLOOKUP(F131,tutukamarkofffile20140114!$A$2:$I$306,9,FALSE),H131), "match", VLOOKUP(F131,tutukamarkofffile20140114!$A$2:$I$306,9,FALSE))</f>
        <v>#N/A</v>
      </c>
    </row>
    <row r="132" spans="1:15" x14ac:dyDescent="0.3">
      <c r="A132" t="s">
        <v>8</v>
      </c>
      <c r="B132" s="1">
        <v>41651.595023148147</v>
      </c>
      <c r="C132">
        <v>-4000</v>
      </c>
      <c r="D132" t="s">
        <v>58</v>
      </c>
      <c r="E132" t="s">
        <v>10</v>
      </c>
      <c r="F132" s="5">
        <v>384012371096427</v>
      </c>
      <c r="G132">
        <v>1</v>
      </c>
      <c r="H132" t="s">
        <v>224</v>
      </c>
      <c r="I132" s="5">
        <f>_xlfn.IFNA(VLOOKUP(F132,tutukamarkofffile20140114!$A$2:$I$306,1,FALSE),"NOT FOUND")</f>
        <v>384012371096427</v>
      </c>
      <c r="J132" s="1">
        <f>IF(EXACT(VLOOKUP(F132,tutukamarkofffile20140114!$A$2:$I$306,3,FALSE),B132), VLOOKUP(F132,tutukamarkofffile20140114!$A$2:$I$306,3,FALSE),"not exact match")</f>
        <v>41651.595023148147</v>
      </c>
      <c r="K132" t="str">
        <f>IF(EXACT(VLOOKUP(F132,tutukamarkofffile20140114!$A$2:$I$306,4,FALSE),C132), "match", VLOOKUP(F132,tutukamarkofffile20140114!$A$2:$I$306,4,FALSE))</f>
        <v>match</v>
      </c>
      <c r="L132" t="str">
        <f>IF(EXACT(VLOOKUP(F132,tutukamarkofffile20140114!$A$2:$I$306,5,FALSE),D132), "match", VLOOKUP(F132,tutukamarkofffile20140114!$A$2:$I$306,5,FALSE))</f>
        <v>match</v>
      </c>
      <c r="M132" t="str">
        <f>IF(EXACT(VLOOKUP(F132,tutukamarkofffile20140114!$A$2:$I$306,6,FALSE),E132), "match", VLOOKUP(F132,tutukamarkofffile20140114!$A$2:$I$306,6,FALSE))</f>
        <v>match</v>
      </c>
      <c r="N132" t="str">
        <f>IF(EXACT(VLOOKUP(F132,tutukamarkofffile20140114!$A$2:$I$306,8,FALSE),G132), "match", VLOOKUP(F132,tutukamarkofffile20140114!$A$2:$I$306,8,FALSE))</f>
        <v>match</v>
      </c>
      <c r="O132" t="str">
        <f>IF(EXACT(VLOOKUP(F132,tutukamarkofffile20140114!$A$2:$I$306,9,FALSE),H132), "match", VLOOKUP(F132,tutukamarkofffile20140114!$A$2:$I$306,9,FALSE))</f>
        <v>match</v>
      </c>
    </row>
    <row r="133" spans="1:15" x14ac:dyDescent="0.3">
      <c r="A133" t="s">
        <v>8</v>
      </c>
      <c r="B133" s="1">
        <v>41651.603993055556</v>
      </c>
      <c r="C133">
        <v>-2140</v>
      </c>
      <c r="D133" t="s">
        <v>225</v>
      </c>
      <c r="E133" t="s">
        <v>10</v>
      </c>
      <c r="F133" s="5">
        <v>164012377851507</v>
      </c>
      <c r="G133">
        <v>0</v>
      </c>
      <c r="H133" t="s">
        <v>221</v>
      </c>
      <c r="I133" s="5">
        <f>_xlfn.IFNA(VLOOKUP(F133,tutukamarkofffile20140114!$A$2:$I$306,1,FALSE),"NOT FOUND")</f>
        <v>164012377851507</v>
      </c>
      <c r="J133" s="1">
        <f>IF(EXACT(VLOOKUP(F133,tutukamarkofffile20140114!$A$2:$I$306,3,FALSE),B133), VLOOKUP(F133,tutukamarkofffile20140114!$A$2:$I$306,3,FALSE),"not exact match")</f>
        <v>41651.603993055556</v>
      </c>
      <c r="K133" t="str">
        <f>IF(EXACT(VLOOKUP(F133,tutukamarkofffile20140114!$A$2:$I$306,4,FALSE),C133), "match", VLOOKUP(F133,tutukamarkofffile20140114!$A$2:$I$306,4,FALSE))</f>
        <v>match</v>
      </c>
      <c r="L133" t="str">
        <f>IF(EXACT(VLOOKUP(F133,tutukamarkofffile20140114!$A$2:$I$306,5,FALSE),D133), "match", VLOOKUP(F133,tutukamarkofffile20140114!$A$2:$I$306,5,FALSE))</f>
        <v>match</v>
      </c>
      <c r="M133" t="str">
        <f>IF(EXACT(VLOOKUP(F133,tutukamarkofffile20140114!$A$2:$I$306,6,FALSE),E133), "match", VLOOKUP(F133,tutukamarkofffile20140114!$A$2:$I$306,6,FALSE))</f>
        <v>match</v>
      </c>
      <c r="N133" t="str">
        <f>IF(EXACT(VLOOKUP(F133,tutukamarkofffile20140114!$A$2:$I$306,8,FALSE),G133), "match", VLOOKUP(F133,tutukamarkofffile20140114!$A$2:$I$306,8,FALSE))</f>
        <v>match</v>
      </c>
      <c r="O133" t="str">
        <f>IF(EXACT(VLOOKUP(F133,tutukamarkofffile20140114!$A$2:$I$306,9,FALSE),H133), "match", VLOOKUP(F133,tutukamarkofffile20140114!$A$2:$I$306,9,FALSE))</f>
        <v>match</v>
      </c>
    </row>
    <row r="134" spans="1:15" x14ac:dyDescent="0.3">
      <c r="A134" t="s">
        <v>8</v>
      </c>
      <c r="B134" s="1">
        <v>41651.60665509259</v>
      </c>
      <c r="C134">
        <v>-10000</v>
      </c>
      <c r="D134" t="s">
        <v>226</v>
      </c>
      <c r="E134" t="s">
        <v>10</v>
      </c>
      <c r="F134" s="5">
        <v>304012380154471</v>
      </c>
      <c r="G134">
        <v>1</v>
      </c>
      <c r="H134" t="s">
        <v>227</v>
      </c>
      <c r="I134" s="5">
        <f>_xlfn.IFNA(VLOOKUP(F134,tutukamarkofffile20140114!$A$2:$I$306,1,FALSE),"NOT FOUND")</f>
        <v>304012380154471</v>
      </c>
      <c r="J134" s="1">
        <f>IF(EXACT(VLOOKUP(F134,tutukamarkofffile20140114!$A$2:$I$306,3,FALSE),B134), VLOOKUP(F134,tutukamarkofffile20140114!$A$2:$I$306,3,FALSE),"not exact match")</f>
        <v>41651.60665509259</v>
      </c>
      <c r="K134" t="str">
        <f>IF(EXACT(VLOOKUP(F134,tutukamarkofffile20140114!$A$2:$I$306,4,FALSE),C134), "match", VLOOKUP(F134,tutukamarkofffile20140114!$A$2:$I$306,4,FALSE))</f>
        <v>match</v>
      </c>
      <c r="L134" t="str">
        <f>IF(EXACT(VLOOKUP(F134,tutukamarkofffile20140114!$A$2:$I$306,5,FALSE),D134), "match", VLOOKUP(F134,tutukamarkofffile20140114!$A$2:$I$306,5,FALSE))</f>
        <v>match</v>
      </c>
      <c r="M134" t="str">
        <f>IF(EXACT(VLOOKUP(F134,tutukamarkofffile20140114!$A$2:$I$306,6,FALSE),E134), "match", VLOOKUP(F134,tutukamarkofffile20140114!$A$2:$I$306,6,FALSE))</f>
        <v>match</v>
      </c>
      <c r="N134" t="str">
        <f>IF(EXACT(VLOOKUP(F134,tutukamarkofffile20140114!$A$2:$I$306,8,FALSE),G134), "match", VLOOKUP(F134,tutukamarkofffile20140114!$A$2:$I$306,8,FALSE))</f>
        <v>match</v>
      </c>
      <c r="O134" t="str">
        <f>IF(EXACT(VLOOKUP(F134,tutukamarkofffile20140114!$A$2:$I$306,9,FALSE),H134), "match", VLOOKUP(F134,tutukamarkofffile20140114!$A$2:$I$306,9,FALSE))</f>
        <v>match</v>
      </c>
    </row>
    <row r="135" spans="1:15" x14ac:dyDescent="0.3">
      <c r="A135" t="s">
        <v>8</v>
      </c>
      <c r="B135" s="1">
        <v>41651.607199074075</v>
      </c>
      <c r="C135">
        <v>-10000</v>
      </c>
      <c r="D135" t="s">
        <v>228</v>
      </c>
      <c r="E135" t="s">
        <v>10</v>
      </c>
      <c r="F135" s="5">
        <v>584012380626899</v>
      </c>
      <c r="G135">
        <v>1</v>
      </c>
      <c r="H135" t="s">
        <v>229</v>
      </c>
      <c r="I135" s="5">
        <f>_xlfn.IFNA(VLOOKUP(F135,tutukamarkofffile20140114!$A$2:$I$306,1,FALSE),"NOT FOUND")</f>
        <v>584012380626899</v>
      </c>
      <c r="J135" s="1">
        <f>IF(EXACT(VLOOKUP(F135,tutukamarkofffile20140114!$A$2:$I$306,3,FALSE),B135), VLOOKUP(F135,tutukamarkofffile20140114!$A$2:$I$306,3,FALSE),"not exact match")</f>
        <v>41651.607199074075</v>
      </c>
      <c r="K135" t="str">
        <f>IF(EXACT(VLOOKUP(F135,tutukamarkofffile20140114!$A$2:$I$306,4,FALSE),C135), "match", VLOOKUP(F135,tutukamarkofffile20140114!$A$2:$I$306,4,FALSE))</f>
        <v>match</v>
      </c>
      <c r="L135" t="str">
        <f>IF(EXACT(VLOOKUP(F135,tutukamarkofffile20140114!$A$2:$I$306,5,FALSE),D135), "match", VLOOKUP(F135,tutukamarkofffile20140114!$A$2:$I$306,5,FALSE))</f>
        <v>match</v>
      </c>
      <c r="M135" t="str">
        <f>IF(EXACT(VLOOKUP(F135,tutukamarkofffile20140114!$A$2:$I$306,6,FALSE),E135), "match", VLOOKUP(F135,tutukamarkofffile20140114!$A$2:$I$306,6,FALSE))</f>
        <v>match</v>
      </c>
      <c r="N135" t="str">
        <f>IF(EXACT(VLOOKUP(F135,tutukamarkofffile20140114!$A$2:$I$306,8,FALSE),G135), "match", VLOOKUP(F135,tutukamarkofffile20140114!$A$2:$I$306,8,FALSE))</f>
        <v>match</v>
      </c>
      <c r="O135" t="str">
        <f>IF(EXACT(VLOOKUP(F135,tutukamarkofffile20140114!$A$2:$I$306,9,FALSE),H135), "match", VLOOKUP(F135,tutukamarkofffile20140114!$A$2:$I$306,9,FALSE))</f>
        <v>match</v>
      </c>
    </row>
    <row r="136" spans="1:15" x14ac:dyDescent="0.3">
      <c r="A136" t="s">
        <v>8</v>
      </c>
      <c r="B136" s="1">
        <v>41651.608194444445</v>
      </c>
      <c r="C136">
        <v>-11797</v>
      </c>
      <c r="D136" t="s">
        <v>230</v>
      </c>
      <c r="E136" t="s">
        <v>10</v>
      </c>
      <c r="F136" s="5">
        <v>4012381483479</v>
      </c>
      <c r="G136">
        <v>0</v>
      </c>
      <c r="H136" t="s">
        <v>85</v>
      </c>
      <c r="I136" s="5">
        <f>_xlfn.IFNA(VLOOKUP(F136,tutukamarkofffile20140114!$A$2:$I$306,1,FALSE),"NOT FOUND")</f>
        <v>4012381483479</v>
      </c>
      <c r="J136" s="1">
        <f>IF(EXACT(VLOOKUP(F136,tutukamarkofffile20140114!$A$2:$I$306,3,FALSE),B136), VLOOKUP(F136,tutukamarkofffile20140114!$A$2:$I$306,3,FALSE),"not exact match")</f>
        <v>41651.608194444445</v>
      </c>
      <c r="K136" t="str">
        <f>IF(EXACT(VLOOKUP(F136,tutukamarkofffile20140114!$A$2:$I$306,4,FALSE),C136), "match", VLOOKUP(F136,tutukamarkofffile20140114!$A$2:$I$306,4,FALSE))</f>
        <v>match</v>
      </c>
      <c r="L136" t="str">
        <f>IF(EXACT(VLOOKUP(F136,tutukamarkofffile20140114!$A$2:$I$306,5,FALSE),D136), "match", VLOOKUP(F136,tutukamarkofffile20140114!$A$2:$I$306,5,FALSE))</f>
        <v>match</v>
      </c>
      <c r="M136" t="str">
        <f>IF(EXACT(VLOOKUP(F136,tutukamarkofffile20140114!$A$2:$I$306,6,FALSE),E136), "match", VLOOKUP(F136,tutukamarkofffile20140114!$A$2:$I$306,6,FALSE))</f>
        <v>match</v>
      </c>
      <c r="N136" t="str">
        <f>IF(EXACT(VLOOKUP(F136,tutukamarkofffile20140114!$A$2:$I$306,8,FALSE),G136), "match", VLOOKUP(F136,tutukamarkofffile20140114!$A$2:$I$306,8,FALSE))</f>
        <v>match</v>
      </c>
      <c r="O136" t="str">
        <f>IF(EXACT(VLOOKUP(F136,tutukamarkofffile20140114!$A$2:$I$306,9,FALSE),H136), "match", VLOOKUP(F136,tutukamarkofffile20140114!$A$2:$I$306,9,FALSE))</f>
        <v>match</v>
      </c>
    </row>
    <row r="137" spans="1:15" x14ac:dyDescent="0.3">
      <c r="A137" t="s">
        <v>8</v>
      </c>
      <c r="B137" s="1">
        <v>41651.608576388891</v>
      </c>
      <c r="C137">
        <v>-40000</v>
      </c>
      <c r="D137" t="s">
        <v>231</v>
      </c>
      <c r="E137" t="s">
        <v>10</v>
      </c>
      <c r="F137" s="5">
        <v>464012381818320</v>
      </c>
      <c r="G137">
        <v>1</v>
      </c>
      <c r="H137" t="s">
        <v>232</v>
      </c>
      <c r="I137" s="5">
        <f>_xlfn.IFNA(VLOOKUP(F137,tutukamarkofffile20140114!$A$2:$I$306,1,FALSE),"NOT FOUND")</f>
        <v>464012381818320</v>
      </c>
      <c r="J137" s="1">
        <f>IF(EXACT(VLOOKUP(F137,tutukamarkofffile20140114!$A$2:$I$306,3,FALSE),B137), VLOOKUP(F137,tutukamarkofffile20140114!$A$2:$I$306,3,FALSE),"not exact match")</f>
        <v>41651.608576388891</v>
      </c>
      <c r="K137" t="str">
        <f>IF(EXACT(VLOOKUP(F137,tutukamarkofffile20140114!$A$2:$I$306,4,FALSE),C137), "match", VLOOKUP(F137,tutukamarkofffile20140114!$A$2:$I$306,4,FALSE))</f>
        <v>match</v>
      </c>
      <c r="L137" t="str">
        <f>IF(EXACT(VLOOKUP(F137,tutukamarkofffile20140114!$A$2:$I$306,5,FALSE),D137), "match", VLOOKUP(F137,tutukamarkofffile20140114!$A$2:$I$306,5,FALSE))</f>
        <v>match</v>
      </c>
      <c r="M137" t="str">
        <f>IF(EXACT(VLOOKUP(F137,tutukamarkofffile20140114!$A$2:$I$306,6,FALSE),E137), "match", VLOOKUP(F137,tutukamarkofffile20140114!$A$2:$I$306,6,FALSE))</f>
        <v>match</v>
      </c>
      <c r="N137" t="str">
        <f>IF(EXACT(VLOOKUP(F137,tutukamarkofffile20140114!$A$2:$I$306,8,FALSE),G137), "match", VLOOKUP(F137,tutukamarkofffile20140114!$A$2:$I$306,8,FALSE))</f>
        <v>match</v>
      </c>
      <c r="O137" t="str">
        <f>IF(EXACT(VLOOKUP(F137,tutukamarkofffile20140114!$A$2:$I$306,9,FALSE),H137), "match", VLOOKUP(F137,tutukamarkofffile20140114!$A$2:$I$306,9,FALSE))</f>
        <v>match</v>
      </c>
    </row>
    <row r="138" spans="1:15" x14ac:dyDescent="0.3">
      <c r="A138" t="s">
        <v>8</v>
      </c>
      <c r="B138" s="1">
        <v>41651.608784722222</v>
      </c>
      <c r="C138">
        <v>-10000</v>
      </c>
      <c r="D138" t="s">
        <v>233</v>
      </c>
      <c r="E138" t="s">
        <v>10</v>
      </c>
      <c r="F138" s="5">
        <v>464012381991754</v>
      </c>
      <c r="G138">
        <v>1</v>
      </c>
      <c r="H138" t="s">
        <v>234</v>
      </c>
      <c r="I138" s="5">
        <f>_xlfn.IFNA(VLOOKUP(F138,tutukamarkofffile20140114!$A$2:$I$306,1,FALSE),"NOT FOUND")</f>
        <v>464012381991754</v>
      </c>
      <c r="J138" s="1">
        <f>IF(EXACT(VLOOKUP(F138,tutukamarkofffile20140114!$A$2:$I$306,3,FALSE),B138), VLOOKUP(F138,tutukamarkofffile20140114!$A$2:$I$306,3,FALSE),"not exact match")</f>
        <v>41651.608784722222</v>
      </c>
      <c r="K138" t="str">
        <f>IF(EXACT(VLOOKUP(F138,tutukamarkofffile20140114!$A$2:$I$306,4,FALSE),C138), "match", VLOOKUP(F138,tutukamarkofffile20140114!$A$2:$I$306,4,FALSE))</f>
        <v>match</v>
      </c>
      <c r="L138" t="str">
        <f>IF(EXACT(VLOOKUP(F138,tutukamarkofffile20140114!$A$2:$I$306,5,FALSE),D138), "match", VLOOKUP(F138,tutukamarkofffile20140114!$A$2:$I$306,5,FALSE))</f>
        <v>match</v>
      </c>
      <c r="M138" t="str">
        <f>IF(EXACT(VLOOKUP(F138,tutukamarkofffile20140114!$A$2:$I$306,6,FALSE),E138), "match", VLOOKUP(F138,tutukamarkofffile20140114!$A$2:$I$306,6,FALSE))</f>
        <v>match</v>
      </c>
      <c r="N138" t="str">
        <f>IF(EXACT(VLOOKUP(F138,tutukamarkofffile20140114!$A$2:$I$306,8,FALSE),G138), "match", VLOOKUP(F138,tutukamarkofffile20140114!$A$2:$I$306,8,FALSE))</f>
        <v>match</v>
      </c>
      <c r="O138" t="str">
        <f>IF(EXACT(VLOOKUP(F138,tutukamarkofffile20140114!$A$2:$I$306,9,FALSE),H138), "match", VLOOKUP(F138,tutukamarkofffile20140114!$A$2:$I$306,9,FALSE))</f>
        <v>match</v>
      </c>
    </row>
    <row r="139" spans="1:15" x14ac:dyDescent="0.3">
      <c r="A139" t="s">
        <v>8</v>
      </c>
      <c r="B139" s="1">
        <v>41651.609918981485</v>
      </c>
      <c r="C139">
        <v>-15000</v>
      </c>
      <c r="D139" t="s">
        <v>30</v>
      </c>
      <c r="E139" t="s">
        <v>10</v>
      </c>
      <c r="F139" s="5">
        <v>584012526979397</v>
      </c>
      <c r="G139">
        <v>1</v>
      </c>
      <c r="H139" t="s">
        <v>235</v>
      </c>
      <c r="I139" s="5">
        <f>_xlfn.IFNA(VLOOKUP(F139,tutukamarkofffile20140114!$A$2:$I$306,1,FALSE),"NOT FOUND")</f>
        <v>584012526979397</v>
      </c>
      <c r="J139" s="1">
        <f>IF(EXACT(VLOOKUP(F139,tutukamarkofffile20140114!$A$2:$I$306,3,FALSE),B139), VLOOKUP(F139,tutukamarkofffile20140114!$A$2:$I$306,3,FALSE),"not exact match")</f>
        <v>41651.609918981485</v>
      </c>
      <c r="K139" t="str">
        <f>IF(EXACT(VLOOKUP(F139,tutukamarkofffile20140114!$A$2:$I$306,4,FALSE),C139), "match", VLOOKUP(F139,tutukamarkofffile20140114!$A$2:$I$306,4,FALSE))</f>
        <v>match</v>
      </c>
      <c r="L139" t="str">
        <f>IF(EXACT(VLOOKUP(F139,tutukamarkofffile20140114!$A$2:$I$306,5,FALSE),D139), "match", VLOOKUP(F139,tutukamarkofffile20140114!$A$2:$I$306,5,FALSE))</f>
        <v>match</v>
      </c>
      <c r="M139" t="str">
        <f>IF(EXACT(VLOOKUP(F139,tutukamarkofffile20140114!$A$2:$I$306,6,FALSE),E139), "match", VLOOKUP(F139,tutukamarkofffile20140114!$A$2:$I$306,6,FALSE))</f>
        <v>match</v>
      </c>
      <c r="N139" t="str">
        <f>IF(EXACT(VLOOKUP(F139,tutukamarkofffile20140114!$A$2:$I$306,8,FALSE),G139), "match", VLOOKUP(F139,tutukamarkofffile20140114!$A$2:$I$306,8,FALSE))</f>
        <v>match</v>
      </c>
      <c r="O139" t="str">
        <f>IF(EXACT(VLOOKUP(F139,tutukamarkofffile20140114!$A$2:$I$306,9,FALSE),H139), "match", VLOOKUP(F139,tutukamarkofffile20140114!$A$2:$I$306,9,FALSE))</f>
        <v>match</v>
      </c>
    </row>
    <row r="140" spans="1:15" x14ac:dyDescent="0.3">
      <c r="A140" t="s">
        <v>8</v>
      </c>
      <c r="B140" s="1">
        <v>41651.610949074071</v>
      </c>
      <c r="C140">
        <v>-10000</v>
      </c>
      <c r="D140" t="s">
        <v>177</v>
      </c>
      <c r="E140" t="s">
        <v>10</v>
      </c>
      <c r="F140" s="5">
        <v>304012455870729</v>
      </c>
      <c r="G140">
        <v>1</v>
      </c>
      <c r="H140" t="s">
        <v>236</v>
      </c>
      <c r="I140" s="5">
        <f>_xlfn.IFNA(VLOOKUP(F140,tutukamarkofffile20140114!$A$2:$I$306,1,FALSE),"NOT FOUND")</f>
        <v>304012455870729</v>
      </c>
      <c r="J140" s="1">
        <f>IF(EXACT(VLOOKUP(F140,tutukamarkofffile20140114!$A$2:$I$306,3,FALSE),B140), VLOOKUP(F140,tutukamarkofffile20140114!$A$2:$I$306,3,FALSE),"not exact match")</f>
        <v>41651.610949074071</v>
      </c>
      <c r="K140" t="str">
        <f>IF(EXACT(VLOOKUP(F140,tutukamarkofffile20140114!$A$2:$I$306,4,FALSE),C140), "match", VLOOKUP(F140,tutukamarkofffile20140114!$A$2:$I$306,4,FALSE))</f>
        <v>match</v>
      </c>
      <c r="L140" t="str">
        <f>IF(EXACT(VLOOKUP(F140,tutukamarkofffile20140114!$A$2:$I$306,5,FALSE),D140), "match", VLOOKUP(F140,tutukamarkofffile20140114!$A$2:$I$306,5,FALSE))</f>
        <v>match</v>
      </c>
      <c r="M140" t="str">
        <f>IF(EXACT(VLOOKUP(F140,tutukamarkofffile20140114!$A$2:$I$306,6,FALSE),E140), "match", VLOOKUP(F140,tutukamarkofffile20140114!$A$2:$I$306,6,FALSE))</f>
        <v>match</v>
      </c>
      <c r="N140" t="str">
        <f>IF(EXACT(VLOOKUP(F140,tutukamarkofffile20140114!$A$2:$I$306,8,FALSE),G140), "match", VLOOKUP(F140,tutukamarkofffile20140114!$A$2:$I$306,8,FALSE))</f>
        <v>match</v>
      </c>
      <c r="O140" t="str">
        <f>IF(EXACT(VLOOKUP(F140,tutukamarkofffile20140114!$A$2:$I$306,9,FALSE),H140), "match", VLOOKUP(F140,tutukamarkofffile20140114!$A$2:$I$306,9,FALSE))</f>
        <v>match</v>
      </c>
    </row>
    <row r="141" spans="1:15" x14ac:dyDescent="0.3">
      <c r="A141" t="s">
        <v>8</v>
      </c>
      <c r="B141" s="1">
        <v>41651.612488425926</v>
      </c>
      <c r="C141">
        <v>-50000</v>
      </c>
      <c r="D141" t="s">
        <v>179</v>
      </c>
      <c r="E141" t="s">
        <v>10</v>
      </c>
      <c r="F141" s="5">
        <v>384012385199947</v>
      </c>
      <c r="G141">
        <v>1</v>
      </c>
      <c r="H141" t="s">
        <v>237</v>
      </c>
      <c r="I141" s="5">
        <f>_xlfn.IFNA(VLOOKUP(F141,tutukamarkofffile20140114!$A$2:$I$306,1,FALSE),"NOT FOUND")</f>
        <v>384012385199947</v>
      </c>
      <c r="J141" s="1">
        <f>IF(EXACT(VLOOKUP(F141,tutukamarkofffile20140114!$A$2:$I$306,3,FALSE),B141), VLOOKUP(F141,tutukamarkofffile20140114!$A$2:$I$306,3,FALSE),"not exact match")</f>
        <v>41651.612488425926</v>
      </c>
      <c r="K141" t="str">
        <f>IF(EXACT(VLOOKUP(F141,tutukamarkofffile20140114!$A$2:$I$306,4,FALSE),C141), "match", VLOOKUP(F141,tutukamarkofffile20140114!$A$2:$I$306,4,FALSE))</f>
        <v>match</v>
      </c>
      <c r="L141" t="str">
        <f>IF(EXACT(VLOOKUP(F141,tutukamarkofffile20140114!$A$2:$I$306,5,FALSE),D141), "match", VLOOKUP(F141,tutukamarkofffile20140114!$A$2:$I$306,5,FALSE))</f>
        <v>match</v>
      </c>
      <c r="M141" t="str">
        <f>IF(EXACT(VLOOKUP(F141,tutukamarkofffile20140114!$A$2:$I$306,6,FALSE),E141), "match", VLOOKUP(F141,tutukamarkofffile20140114!$A$2:$I$306,6,FALSE))</f>
        <v>match</v>
      </c>
      <c r="N141" t="str">
        <f>IF(EXACT(VLOOKUP(F141,tutukamarkofffile20140114!$A$2:$I$306,8,FALSE),G141), "match", VLOOKUP(F141,tutukamarkofffile20140114!$A$2:$I$306,8,FALSE))</f>
        <v>match</v>
      </c>
      <c r="O141" t="str">
        <f>IF(EXACT(VLOOKUP(F141,tutukamarkofffile20140114!$A$2:$I$306,9,FALSE),H141), "match", VLOOKUP(F141,tutukamarkofffile20140114!$A$2:$I$306,9,FALSE))</f>
        <v>match</v>
      </c>
    </row>
    <row r="142" spans="1:15" x14ac:dyDescent="0.3">
      <c r="A142" t="s">
        <v>8</v>
      </c>
      <c r="B142" s="1">
        <v>41651.613506944443</v>
      </c>
      <c r="C142">
        <v>-50000</v>
      </c>
      <c r="D142" t="s">
        <v>238</v>
      </c>
      <c r="E142" t="s">
        <v>10</v>
      </c>
      <c r="F142" s="5">
        <v>584012530089720</v>
      </c>
      <c r="G142">
        <v>1</v>
      </c>
      <c r="H142" t="s">
        <v>239</v>
      </c>
      <c r="I142" s="5">
        <f>_xlfn.IFNA(VLOOKUP(F142,tutukamarkofffile20140114!$A$2:$I$306,1,FALSE),"NOT FOUND")</f>
        <v>584012530089720</v>
      </c>
      <c r="J142" s="1">
        <f>IF(EXACT(VLOOKUP(F142,tutukamarkofffile20140114!$A$2:$I$306,3,FALSE),B142), VLOOKUP(F142,tutukamarkofffile20140114!$A$2:$I$306,3,FALSE),"not exact match")</f>
        <v>41651.613506944443</v>
      </c>
      <c r="K142" t="str">
        <f>IF(EXACT(VLOOKUP(F142,tutukamarkofffile20140114!$A$2:$I$306,4,FALSE),C142), "match", VLOOKUP(F142,tutukamarkofffile20140114!$A$2:$I$306,4,FALSE))</f>
        <v>match</v>
      </c>
      <c r="L142" t="str">
        <f>IF(EXACT(VLOOKUP(F142,tutukamarkofffile20140114!$A$2:$I$306,5,FALSE),D142), "match", VLOOKUP(F142,tutukamarkofffile20140114!$A$2:$I$306,5,FALSE))</f>
        <v>match</v>
      </c>
      <c r="M142" t="str">
        <f>IF(EXACT(VLOOKUP(F142,tutukamarkofffile20140114!$A$2:$I$306,6,FALSE),E142), "match", VLOOKUP(F142,tutukamarkofffile20140114!$A$2:$I$306,6,FALSE))</f>
        <v>match</v>
      </c>
      <c r="N142" t="str">
        <f>IF(EXACT(VLOOKUP(F142,tutukamarkofffile20140114!$A$2:$I$306,8,FALSE),G142), "match", VLOOKUP(F142,tutukamarkofffile20140114!$A$2:$I$306,8,FALSE))</f>
        <v>match</v>
      </c>
      <c r="O142" t="str">
        <f>IF(EXACT(VLOOKUP(F142,tutukamarkofffile20140114!$A$2:$I$306,9,FALSE),H142), "match", VLOOKUP(F142,tutukamarkofffile20140114!$A$2:$I$306,9,FALSE))</f>
        <v>match</v>
      </c>
    </row>
    <row r="143" spans="1:15" x14ac:dyDescent="0.3">
      <c r="A143" t="s">
        <v>8</v>
      </c>
      <c r="B143" s="1">
        <v>41651.614432870374</v>
      </c>
      <c r="C143">
        <v>-10000</v>
      </c>
      <c r="D143" t="s">
        <v>240</v>
      </c>
      <c r="E143" t="s">
        <v>10</v>
      </c>
      <c r="F143" s="5">
        <v>584012386873412</v>
      </c>
      <c r="G143">
        <v>1</v>
      </c>
      <c r="H143" t="s">
        <v>241</v>
      </c>
      <c r="I143" s="5">
        <f>_xlfn.IFNA(VLOOKUP(F143,tutukamarkofffile20140114!$A$2:$I$306,1,FALSE),"NOT FOUND")</f>
        <v>584012386873412</v>
      </c>
      <c r="J143" s="1">
        <f>IF(EXACT(VLOOKUP(F143,tutukamarkofffile20140114!$A$2:$I$306,3,FALSE),B143), VLOOKUP(F143,tutukamarkofffile20140114!$A$2:$I$306,3,FALSE),"not exact match")</f>
        <v>41651.614432870374</v>
      </c>
      <c r="K143" t="str">
        <f>IF(EXACT(VLOOKUP(F143,tutukamarkofffile20140114!$A$2:$I$306,4,FALSE),C143), "match", VLOOKUP(F143,tutukamarkofffile20140114!$A$2:$I$306,4,FALSE))</f>
        <v>match</v>
      </c>
      <c r="L143" t="str">
        <f>IF(EXACT(VLOOKUP(F143,tutukamarkofffile20140114!$A$2:$I$306,5,FALSE),D143), "match", VLOOKUP(F143,tutukamarkofffile20140114!$A$2:$I$306,5,FALSE))</f>
        <v>match</v>
      </c>
      <c r="M143" t="str">
        <f>IF(EXACT(VLOOKUP(F143,tutukamarkofffile20140114!$A$2:$I$306,6,FALSE),E143), "match", VLOOKUP(F143,tutukamarkofffile20140114!$A$2:$I$306,6,FALSE))</f>
        <v>match</v>
      </c>
      <c r="N143" t="str">
        <f>IF(EXACT(VLOOKUP(F143,tutukamarkofffile20140114!$A$2:$I$306,8,FALSE),G143), "match", VLOOKUP(F143,tutukamarkofffile20140114!$A$2:$I$306,8,FALSE))</f>
        <v>match</v>
      </c>
      <c r="O143" t="str">
        <f>IF(EXACT(VLOOKUP(F143,tutukamarkofffile20140114!$A$2:$I$306,9,FALSE),H143), "match", VLOOKUP(F143,tutukamarkofffile20140114!$A$2:$I$306,9,FALSE))</f>
        <v>match</v>
      </c>
    </row>
    <row r="144" spans="1:15" x14ac:dyDescent="0.3">
      <c r="A144" t="s">
        <v>8</v>
      </c>
      <c r="B144" s="1">
        <v>41651.614502314813</v>
      </c>
      <c r="C144">
        <v>-30000</v>
      </c>
      <c r="D144" t="s">
        <v>34</v>
      </c>
      <c r="E144" t="s">
        <v>10</v>
      </c>
      <c r="F144" s="5">
        <v>384012530931813</v>
      </c>
      <c r="G144">
        <v>1</v>
      </c>
      <c r="H144" t="s">
        <v>242</v>
      </c>
      <c r="I144" s="5">
        <f>_xlfn.IFNA(VLOOKUP(F144,tutukamarkofffile20140114!$A$2:$I$306,1,FALSE),"NOT FOUND")</f>
        <v>384012530931813</v>
      </c>
      <c r="J144" s="1">
        <f>IF(EXACT(VLOOKUP(F144,tutukamarkofffile20140114!$A$2:$I$306,3,FALSE),B144), VLOOKUP(F144,tutukamarkofffile20140114!$A$2:$I$306,3,FALSE),"not exact match")</f>
        <v>41651.614502314813</v>
      </c>
      <c r="K144" t="str">
        <f>IF(EXACT(VLOOKUP(F144,tutukamarkofffile20140114!$A$2:$I$306,4,FALSE),C144), "match", VLOOKUP(F144,tutukamarkofffile20140114!$A$2:$I$306,4,FALSE))</f>
        <v>match</v>
      </c>
      <c r="L144" t="str">
        <f>IF(EXACT(VLOOKUP(F144,tutukamarkofffile20140114!$A$2:$I$306,5,FALSE),D144), "match", VLOOKUP(F144,tutukamarkofffile20140114!$A$2:$I$306,5,FALSE))</f>
        <v>match</v>
      </c>
      <c r="M144" t="str">
        <f>IF(EXACT(VLOOKUP(F144,tutukamarkofffile20140114!$A$2:$I$306,6,FALSE),E144), "match", VLOOKUP(F144,tutukamarkofffile20140114!$A$2:$I$306,6,FALSE))</f>
        <v>match</v>
      </c>
      <c r="N144" t="str">
        <f>IF(EXACT(VLOOKUP(F144,tutukamarkofffile20140114!$A$2:$I$306,8,FALSE),G144), "match", VLOOKUP(F144,tutukamarkofffile20140114!$A$2:$I$306,8,FALSE))</f>
        <v>match</v>
      </c>
      <c r="O144" t="str">
        <f>IF(EXACT(VLOOKUP(F144,tutukamarkofffile20140114!$A$2:$I$306,9,FALSE),H144), "match", VLOOKUP(F144,tutukamarkofffile20140114!$A$2:$I$306,9,FALSE))</f>
        <v>match</v>
      </c>
    </row>
    <row r="145" spans="1:15" x14ac:dyDescent="0.3">
      <c r="A145" t="s">
        <v>8</v>
      </c>
      <c r="B145" s="1">
        <v>41651.616574074076</v>
      </c>
      <c r="C145">
        <v>-39405</v>
      </c>
      <c r="D145" t="s">
        <v>243</v>
      </c>
      <c r="E145" t="s">
        <v>10</v>
      </c>
      <c r="F145" s="5">
        <v>284012388727189</v>
      </c>
      <c r="G145">
        <v>0</v>
      </c>
      <c r="H145" t="s">
        <v>244</v>
      </c>
      <c r="I145" s="5">
        <f>_xlfn.IFNA(VLOOKUP(F145,tutukamarkofffile20140114!$A$2:$I$306,1,FALSE),"NOT FOUND")</f>
        <v>284012388727189</v>
      </c>
      <c r="J145" s="1">
        <f>IF(EXACT(VLOOKUP(F145,tutukamarkofffile20140114!$A$2:$I$306,3,FALSE),B145), VLOOKUP(F145,tutukamarkofffile20140114!$A$2:$I$306,3,FALSE),"not exact match")</f>
        <v>41651.616574074076</v>
      </c>
      <c r="K145">
        <f>IF(EXACT(VLOOKUP(F145,tutukamarkofffile20140114!$A$2:$I$306,4,FALSE),C145), "match", VLOOKUP(F145,tutukamarkofffile20140114!$A$2:$I$306,4,FALSE))</f>
        <v>-19770</v>
      </c>
      <c r="L145" t="str">
        <f>IF(EXACT(VLOOKUP(F145,tutukamarkofffile20140114!$A$2:$I$306,5,FALSE),D145), "match", VLOOKUP(F145,tutukamarkofffile20140114!$A$2:$I$306,5,FALSE))</f>
        <v>match</v>
      </c>
      <c r="M145" t="str">
        <f>IF(EXACT(VLOOKUP(F145,tutukamarkofffile20140114!$A$2:$I$306,6,FALSE),E145), "match", VLOOKUP(F145,tutukamarkofffile20140114!$A$2:$I$306,6,FALSE))</f>
        <v>match</v>
      </c>
      <c r="N145" t="str">
        <f>IF(EXACT(VLOOKUP(F145,tutukamarkofffile20140114!$A$2:$I$306,8,FALSE),G145), "match", VLOOKUP(F145,tutukamarkofffile20140114!$A$2:$I$306,8,FALSE))</f>
        <v>match</v>
      </c>
      <c r="O145" t="str">
        <f>IF(EXACT(VLOOKUP(F145,tutukamarkofffile20140114!$A$2:$I$306,9,FALSE),H145), "match", VLOOKUP(F145,tutukamarkofffile20140114!$A$2:$I$306,9,FALSE))</f>
        <v>match</v>
      </c>
    </row>
    <row r="146" spans="1:15" x14ac:dyDescent="0.3">
      <c r="A146" t="s">
        <v>8</v>
      </c>
      <c r="B146" s="1">
        <v>41651.621701388889</v>
      </c>
      <c r="C146">
        <v>-20000</v>
      </c>
      <c r="D146" t="s">
        <v>245</v>
      </c>
      <c r="E146" t="s">
        <v>10</v>
      </c>
      <c r="F146" s="5">
        <v>584012393156950</v>
      </c>
      <c r="G146">
        <v>1</v>
      </c>
      <c r="H146" t="s">
        <v>246</v>
      </c>
      <c r="I146" s="5">
        <f>_xlfn.IFNA(VLOOKUP(F146,tutukamarkofffile20140114!$A$2:$I$306,1,FALSE),"NOT FOUND")</f>
        <v>584012393156950</v>
      </c>
      <c r="J146" s="1">
        <f>IF(EXACT(VLOOKUP(F146,tutukamarkofffile20140114!$A$2:$I$306,3,FALSE),B146), VLOOKUP(F146,tutukamarkofffile20140114!$A$2:$I$306,3,FALSE),"not exact match")</f>
        <v>41651.621701388889</v>
      </c>
      <c r="K146" t="str">
        <f>IF(EXACT(VLOOKUP(F146,tutukamarkofffile20140114!$A$2:$I$306,4,FALSE),C146), "match", VLOOKUP(F146,tutukamarkofffile20140114!$A$2:$I$306,4,FALSE))</f>
        <v>match</v>
      </c>
      <c r="L146" t="str">
        <f>IF(EXACT(VLOOKUP(F146,tutukamarkofffile20140114!$A$2:$I$306,5,FALSE),D146), "match", VLOOKUP(F146,tutukamarkofffile20140114!$A$2:$I$306,5,FALSE))</f>
        <v>match</v>
      </c>
      <c r="M146" t="str">
        <f>IF(EXACT(VLOOKUP(F146,tutukamarkofffile20140114!$A$2:$I$306,6,FALSE),E146), "match", VLOOKUP(F146,tutukamarkofffile20140114!$A$2:$I$306,6,FALSE))</f>
        <v>match</v>
      </c>
      <c r="N146" t="str">
        <f>IF(EXACT(VLOOKUP(F146,tutukamarkofffile20140114!$A$2:$I$306,8,FALSE),G146), "match", VLOOKUP(F146,tutukamarkofffile20140114!$A$2:$I$306,8,FALSE))</f>
        <v>match</v>
      </c>
      <c r="O146" t="str">
        <f>IF(EXACT(VLOOKUP(F146,tutukamarkofffile20140114!$A$2:$I$306,9,FALSE),H146), "match", VLOOKUP(F146,tutukamarkofffile20140114!$A$2:$I$306,9,FALSE))</f>
        <v>match</v>
      </c>
    </row>
    <row r="147" spans="1:15" x14ac:dyDescent="0.3">
      <c r="A147" t="s">
        <v>8</v>
      </c>
      <c r="B147" s="1">
        <v>41651.622094907405</v>
      </c>
      <c r="C147">
        <v>-6000</v>
      </c>
      <c r="D147" t="s">
        <v>47</v>
      </c>
      <c r="E147" t="s">
        <v>10</v>
      </c>
      <c r="F147" s="5">
        <v>84012539309332</v>
      </c>
      <c r="G147">
        <v>0</v>
      </c>
      <c r="H147" t="s">
        <v>48</v>
      </c>
      <c r="I147" s="5">
        <f>_xlfn.IFNA(VLOOKUP(F147,tutukamarkofffile20140114!$A$2:$I$306,1,FALSE),"NOT FOUND")</f>
        <v>84012539309332</v>
      </c>
      <c r="J147" s="1">
        <f>IF(EXACT(VLOOKUP(F147,tutukamarkofffile20140114!$A$2:$I$306,3,FALSE),B147), VLOOKUP(F147,tutukamarkofffile20140114!$A$2:$I$306,3,FALSE),"not exact match")</f>
        <v>41651.622094907405</v>
      </c>
      <c r="K147" t="str">
        <f>IF(EXACT(VLOOKUP(F147,tutukamarkofffile20140114!$A$2:$I$306,4,FALSE),C147), "match", VLOOKUP(F147,tutukamarkofffile20140114!$A$2:$I$306,4,FALSE))</f>
        <v>match</v>
      </c>
      <c r="L147" t="str">
        <f>IF(EXACT(VLOOKUP(F147,tutukamarkofffile20140114!$A$2:$I$306,5,FALSE),D147), "match", VLOOKUP(F147,tutukamarkofffile20140114!$A$2:$I$306,5,FALSE))</f>
        <v>match</v>
      </c>
      <c r="M147" t="str">
        <f>IF(EXACT(VLOOKUP(F147,tutukamarkofffile20140114!$A$2:$I$306,6,FALSE),E147), "match", VLOOKUP(F147,tutukamarkofffile20140114!$A$2:$I$306,6,FALSE))</f>
        <v>match</v>
      </c>
      <c r="N147" t="str">
        <f>IF(EXACT(VLOOKUP(F147,tutukamarkofffile20140114!$A$2:$I$306,8,FALSE),G147), "match", VLOOKUP(F147,tutukamarkofffile20140114!$A$2:$I$306,8,FALSE))</f>
        <v>match</v>
      </c>
      <c r="O147" t="str">
        <f>IF(EXACT(VLOOKUP(F147,tutukamarkofffile20140114!$A$2:$I$306,9,FALSE),H147), "match", VLOOKUP(F147,tutukamarkofffile20140114!$A$2:$I$306,9,FALSE))</f>
        <v>match</v>
      </c>
    </row>
    <row r="148" spans="1:15" x14ac:dyDescent="0.3">
      <c r="A148" t="s">
        <v>8</v>
      </c>
      <c r="B148" s="1">
        <v>41651.623032407406</v>
      </c>
      <c r="C148">
        <v>-10000</v>
      </c>
      <c r="D148" t="s">
        <v>25</v>
      </c>
      <c r="E148" t="s">
        <v>10</v>
      </c>
      <c r="F148" s="5">
        <v>304012394303080</v>
      </c>
      <c r="G148">
        <v>1</v>
      </c>
      <c r="H148" t="s">
        <v>17</v>
      </c>
      <c r="I148" s="5">
        <f>_xlfn.IFNA(VLOOKUP(F148,tutukamarkofffile20140114!$A$2:$I$306,1,FALSE),"NOT FOUND")</f>
        <v>304012394303080</v>
      </c>
      <c r="J148" s="1">
        <f>IF(EXACT(VLOOKUP(F148,tutukamarkofffile20140114!$A$2:$I$306,3,FALSE),B148), VLOOKUP(F148,tutukamarkofffile20140114!$A$2:$I$306,3,FALSE),"not exact match")</f>
        <v>41651.623032407406</v>
      </c>
      <c r="K148" t="str">
        <f>IF(EXACT(VLOOKUP(F148,tutukamarkofffile20140114!$A$2:$I$306,4,FALSE),C148), "match", VLOOKUP(F148,tutukamarkofffile20140114!$A$2:$I$306,4,FALSE))</f>
        <v>match</v>
      </c>
      <c r="L148" t="str">
        <f>IF(EXACT(VLOOKUP(F148,tutukamarkofffile20140114!$A$2:$I$306,5,FALSE),D148), "match", VLOOKUP(F148,tutukamarkofffile20140114!$A$2:$I$306,5,FALSE))</f>
        <v>match</v>
      </c>
      <c r="M148" t="str">
        <f>IF(EXACT(VLOOKUP(F148,tutukamarkofffile20140114!$A$2:$I$306,6,FALSE),E148), "match", VLOOKUP(F148,tutukamarkofffile20140114!$A$2:$I$306,6,FALSE))</f>
        <v>match</v>
      </c>
      <c r="N148" t="str">
        <f>IF(EXACT(VLOOKUP(F148,tutukamarkofffile20140114!$A$2:$I$306,8,FALSE),G148), "match", VLOOKUP(F148,tutukamarkofffile20140114!$A$2:$I$306,8,FALSE))</f>
        <v>match</v>
      </c>
      <c r="O148" t="str">
        <f>IF(EXACT(VLOOKUP(F148,tutukamarkofffile20140114!$A$2:$I$306,9,FALSE),H148), "match", VLOOKUP(F148,tutukamarkofffile20140114!$A$2:$I$306,9,FALSE))</f>
        <v>match</v>
      </c>
    </row>
    <row r="149" spans="1:15" x14ac:dyDescent="0.3">
      <c r="A149" t="s">
        <v>8</v>
      </c>
      <c r="B149" s="1">
        <v>41651.623206018521</v>
      </c>
      <c r="C149">
        <v>-10000</v>
      </c>
      <c r="D149" t="s">
        <v>247</v>
      </c>
      <c r="E149" t="s">
        <v>10</v>
      </c>
      <c r="F149" s="5">
        <v>464012395453244</v>
      </c>
      <c r="G149">
        <v>1</v>
      </c>
      <c r="H149" t="s">
        <v>248</v>
      </c>
      <c r="I149" s="5">
        <f>_xlfn.IFNA(VLOOKUP(F149,tutukamarkofffile20140114!$A$2:$I$306,1,FALSE),"NOT FOUND")</f>
        <v>464012395453244</v>
      </c>
      <c r="J149" s="1">
        <f>IF(EXACT(VLOOKUP(F149,tutukamarkofffile20140114!$A$2:$I$306,3,FALSE),B149), VLOOKUP(F149,tutukamarkofffile20140114!$A$2:$I$306,3,FALSE),"not exact match")</f>
        <v>41651.623206018521</v>
      </c>
      <c r="K149" t="str">
        <f>IF(EXACT(VLOOKUP(F149,tutukamarkofffile20140114!$A$2:$I$306,4,FALSE),C149), "match", VLOOKUP(F149,tutukamarkofffile20140114!$A$2:$I$306,4,FALSE))</f>
        <v>match</v>
      </c>
      <c r="L149" t="str">
        <f>IF(EXACT(VLOOKUP(F149,tutukamarkofffile20140114!$A$2:$I$306,5,FALSE),D149), "match", VLOOKUP(F149,tutukamarkofffile20140114!$A$2:$I$306,5,FALSE))</f>
        <v>match</v>
      </c>
      <c r="M149" t="str">
        <f>IF(EXACT(VLOOKUP(F149,tutukamarkofffile20140114!$A$2:$I$306,6,FALSE),E149), "match", VLOOKUP(F149,tutukamarkofffile20140114!$A$2:$I$306,6,FALSE))</f>
        <v>match</v>
      </c>
      <c r="N149" t="str">
        <f>IF(EXACT(VLOOKUP(F149,tutukamarkofffile20140114!$A$2:$I$306,8,FALSE),G149), "match", VLOOKUP(F149,tutukamarkofffile20140114!$A$2:$I$306,8,FALSE))</f>
        <v>match</v>
      </c>
      <c r="O149" t="str">
        <f>IF(EXACT(VLOOKUP(F149,tutukamarkofffile20140114!$A$2:$I$306,9,FALSE),H149), "match", VLOOKUP(F149,tutukamarkofffile20140114!$A$2:$I$306,9,FALSE))</f>
        <v>match</v>
      </c>
    </row>
    <row r="150" spans="1:15" x14ac:dyDescent="0.3">
      <c r="A150" t="s">
        <v>8</v>
      </c>
      <c r="B150" s="1">
        <v>41651.623506944445</v>
      </c>
      <c r="C150">
        <v>-10000</v>
      </c>
      <c r="D150" t="s">
        <v>249</v>
      </c>
      <c r="E150" t="s">
        <v>10</v>
      </c>
      <c r="F150" s="5">
        <v>384012466713485</v>
      </c>
      <c r="G150">
        <v>1</v>
      </c>
      <c r="H150" t="s">
        <v>250</v>
      </c>
      <c r="I150" s="5">
        <f>_xlfn.IFNA(VLOOKUP(F150,tutukamarkofffile20140114!$A$2:$I$306,1,FALSE),"NOT FOUND")</f>
        <v>384012466713485</v>
      </c>
      <c r="J150" s="1">
        <f>IF(EXACT(VLOOKUP(F150,tutukamarkofffile20140114!$A$2:$I$306,3,FALSE),B150), VLOOKUP(F150,tutukamarkofffile20140114!$A$2:$I$306,3,FALSE),"not exact match")</f>
        <v>41651.623506944445</v>
      </c>
      <c r="K150" t="str">
        <f>IF(EXACT(VLOOKUP(F150,tutukamarkofffile20140114!$A$2:$I$306,4,FALSE),C150), "match", VLOOKUP(F150,tutukamarkofffile20140114!$A$2:$I$306,4,FALSE))</f>
        <v>match</v>
      </c>
      <c r="L150" t="str">
        <f>IF(EXACT(VLOOKUP(F150,tutukamarkofffile20140114!$A$2:$I$306,5,FALSE),D150), "match", VLOOKUP(F150,tutukamarkofffile20140114!$A$2:$I$306,5,FALSE))</f>
        <v>match</v>
      </c>
      <c r="M150" t="str">
        <f>IF(EXACT(VLOOKUP(F150,tutukamarkofffile20140114!$A$2:$I$306,6,FALSE),E150), "match", VLOOKUP(F150,tutukamarkofffile20140114!$A$2:$I$306,6,FALSE))</f>
        <v>match</v>
      </c>
      <c r="N150" t="str">
        <f>IF(EXACT(VLOOKUP(F150,tutukamarkofffile20140114!$A$2:$I$306,8,FALSE),G150), "match", VLOOKUP(F150,tutukamarkofffile20140114!$A$2:$I$306,8,FALSE))</f>
        <v>match</v>
      </c>
      <c r="O150" t="str">
        <f>IF(EXACT(VLOOKUP(F150,tutukamarkofffile20140114!$A$2:$I$306,9,FALSE),H150), "match", VLOOKUP(F150,tutukamarkofffile20140114!$A$2:$I$306,9,FALSE))</f>
        <v>match</v>
      </c>
    </row>
    <row r="151" spans="1:15" x14ac:dyDescent="0.3">
      <c r="A151" t="s">
        <v>8</v>
      </c>
      <c r="B151" s="1">
        <v>41651.623923611114</v>
      </c>
      <c r="C151">
        <v>-10000</v>
      </c>
      <c r="D151" t="s">
        <v>165</v>
      </c>
      <c r="E151" t="s">
        <v>10</v>
      </c>
      <c r="F151" s="5">
        <v>584012395072004</v>
      </c>
      <c r="G151">
        <v>1</v>
      </c>
      <c r="H151" t="s">
        <v>251</v>
      </c>
      <c r="I151" s="5">
        <f>_xlfn.IFNA(VLOOKUP(F151,tutukamarkofffile20140114!$A$2:$I$306,1,FALSE),"NOT FOUND")</f>
        <v>584012395072004</v>
      </c>
      <c r="J151" s="1">
        <f>IF(EXACT(VLOOKUP(F151,tutukamarkofffile20140114!$A$2:$I$306,3,FALSE),B151), VLOOKUP(F151,tutukamarkofffile20140114!$A$2:$I$306,3,FALSE),"not exact match")</f>
        <v>41651.623923611114</v>
      </c>
      <c r="K151" t="str">
        <f>IF(EXACT(VLOOKUP(F151,tutukamarkofffile20140114!$A$2:$I$306,4,FALSE),C151), "match", VLOOKUP(F151,tutukamarkofffile20140114!$A$2:$I$306,4,FALSE))</f>
        <v>match</v>
      </c>
      <c r="L151" t="str">
        <f>IF(EXACT(VLOOKUP(F151,tutukamarkofffile20140114!$A$2:$I$306,5,FALSE),D151), "match", VLOOKUP(F151,tutukamarkofffile20140114!$A$2:$I$306,5,FALSE))</f>
        <v>match</v>
      </c>
      <c r="M151" t="str">
        <f>IF(EXACT(VLOOKUP(F151,tutukamarkofffile20140114!$A$2:$I$306,6,FALSE),E151), "match", VLOOKUP(F151,tutukamarkofffile20140114!$A$2:$I$306,6,FALSE))</f>
        <v>match</v>
      </c>
      <c r="N151" t="str">
        <f>IF(EXACT(VLOOKUP(F151,tutukamarkofffile20140114!$A$2:$I$306,8,FALSE),G151), "match", VLOOKUP(F151,tutukamarkofffile20140114!$A$2:$I$306,8,FALSE))</f>
        <v>match</v>
      </c>
      <c r="O151" t="str">
        <f>IF(EXACT(VLOOKUP(F151,tutukamarkofffile20140114!$A$2:$I$306,9,FALSE),H151), "match", VLOOKUP(F151,tutukamarkofffile20140114!$A$2:$I$306,9,FALSE))</f>
        <v>match</v>
      </c>
    </row>
    <row r="152" spans="1:15" x14ac:dyDescent="0.3">
      <c r="A152" t="s">
        <v>8</v>
      </c>
      <c r="B152" s="1">
        <v>41651.626631944448</v>
      </c>
      <c r="C152">
        <v>-10000</v>
      </c>
      <c r="D152" t="s">
        <v>142</v>
      </c>
      <c r="E152" t="s">
        <v>10</v>
      </c>
      <c r="F152" s="5">
        <v>304012397419132</v>
      </c>
      <c r="G152">
        <v>1</v>
      </c>
      <c r="H152" t="s">
        <v>252</v>
      </c>
      <c r="I152" s="5">
        <f>_xlfn.IFNA(VLOOKUP(F152,tutukamarkofffile20140114!$A$2:$I$306,1,FALSE),"NOT FOUND")</f>
        <v>304012397419132</v>
      </c>
      <c r="J152" s="1">
        <f>IF(EXACT(VLOOKUP(F152,tutukamarkofffile20140114!$A$2:$I$306,3,FALSE),B152), VLOOKUP(F152,tutukamarkofffile20140114!$A$2:$I$306,3,FALSE),"not exact match")</f>
        <v>41651.626631944448</v>
      </c>
      <c r="K152" t="str">
        <f>IF(EXACT(VLOOKUP(F152,tutukamarkofffile20140114!$A$2:$I$306,4,FALSE),C152), "match", VLOOKUP(F152,tutukamarkofffile20140114!$A$2:$I$306,4,FALSE))</f>
        <v>match</v>
      </c>
      <c r="L152" t="str">
        <f>IF(EXACT(VLOOKUP(F152,tutukamarkofffile20140114!$A$2:$I$306,5,FALSE),D152), "match", VLOOKUP(F152,tutukamarkofffile20140114!$A$2:$I$306,5,FALSE))</f>
        <v>match</v>
      </c>
      <c r="M152" t="str">
        <f>IF(EXACT(VLOOKUP(F152,tutukamarkofffile20140114!$A$2:$I$306,6,FALSE),E152), "match", VLOOKUP(F152,tutukamarkofffile20140114!$A$2:$I$306,6,FALSE))</f>
        <v>match</v>
      </c>
      <c r="N152" t="str">
        <f>IF(EXACT(VLOOKUP(F152,tutukamarkofffile20140114!$A$2:$I$306,8,FALSE),G152), "match", VLOOKUP(F152,tutukamarkofffile20140114!$A$2:$I$306,8,FALSE))</f>
        <v>match</v>
      </c>
      <c r="O152" t="str">
        <f>IF(EXACT(VLOOKUP(F152,tutukamarkofffile20140114!$A$2:$I$306,9,FALSE),H152), "match", VLOOKUP(F152,tutukamarkofffile20140114!$A$2:$I$306,9,FALSE))</f>
        <v>match</v>
      </c>
    </row>
    <row r="153" spans="1:15" x14ac:dyDescent="0.3">
      <c r="A153" t="s">
        <v>8</v>
      </c>
      <c r="B153" s="1">
        <v>41651.627141203702</v>
      </c>
      <c r="C153">
        <v>-6984</v>
      </c>
      <c r="D153" t="s">
        <v>253</v>
      </c>
      <c r="E153" t="s">
        <v>10</v>
      </c>
      <c r="F153" s="5">
        <v>84012397854064</v>
      </c>
      <c r="G153">
        <v>0</v>
      </c>
      <c r="I153" s="5">
        <f>_xlfn.IFNA(VLOOKUP(F153,tutukamarkofffile20140114!$A$2:$I$306,1,FALSE),"NOT FOUND")</f>
        <v>84012397854064</v>
      </c>
      <c r="J153" s="1">
        <f>IF(EXACT(VLOOKUP(F153,tutukamarkofffile20140114!$A$2:$I$306,3,FALSE),B153), VLOOKUP(F153,tutukamarkofffile20140114!$A$2:$I$306,3,FALSE),"not exact match")</f>
        <v>41651.627141203702</v>
      </c>
      <c r="K153" t="str">
        <f>IF(EXACT(VLOOKUP(F153,tutukamarkofffile20140114!$A$2:$I$306,4,FALSE),C153), "match", VLOOKUP(F153,tutukamarkofffile20140114!$A$2:$I$306,4,FALSE))</f>
        <v>match</v>
      </c>
      <c r="L153" t="str">
        <f>IF(EXACT(VLOOKUP(F153,tutukamarkofffile20140114!$A$2:$I$306,5,FALSE),D153), "match", VLOOKUP(F153,tutukamarkofffile20140114!$A$2:$I$306,5,FALSE))</f>
        <v>match</v>
      </c>
      <c r="M153" t="str">
        <f>IF(EXACT(VLOOKUP(F153,tutukamarkofffile20140114!$A$2:$I$306,6,FALSE),E153), "match", VLOOKUP(F153,tutukamarkofffile20140114!$A$2:$I$306,6,FALSE))</f>
        <v>match</v>
      </c>
      <c r="N153" t="str">
        <f>IF(EXACT(VLOOKUP(F153,tutukamarkofffile20140114!$A$2:$I$306,8,FALSE),G153), "match", VLOOKUP(F153,tutukamarkofffile20140114!$A$2:$I$306,8,FALSE))</f>
        <v>match</v>
      </c>
      <c r="O153" t="str">
        <f>IF(EXACT(VLOOKUP(F153,tutukamarkofffile20140114!$A$2:$I$306,9,FALSE),H153), "match", VLOOKUP(F153,tutukamarkofffile20140114!$A$2:$I$306,9,FALSE))</f>
        <v>P_Nzc1MDA3MTFfMTM4MTQ4MjU0MC4zMTc2</v>
      </c>
    </row>
    <row r="154" spans="1:15" x14ac:dyDescent="0.3">
      <c r="A154" t="s">
        <v>8</v>
      </c>
      <c r="B154" s="1">
        <v>41651.631851851853</v>
      </c>
      <c r="C154">
        <v>-3880</v>
      </c>
      <c r="D154" t="s">
        <v>200</v>
      </c>
      <c r="E154" t="s">
        <v>10</v>
      </c>
      <c r="F154" s="5">
        <v>164012401925347</v>
      </c>
      <c r="G154">
        <v>0</v>
      </c>
      <c r="H154" t="s">
        <v>110</v>
      </c>
      <c r="I154" s="5">
        <f>_xlfn.IFNA(VLOOKUP(F154,tutukamarkofffile20140114!$A$2:$I$306,1,FALSE),"NOT FOUND")</f>
        <v>164012401925347</v>
      </c>
      <c r="J154" s="1">
        <f>IF(EXACT(VLOOKUP(F154,tutukamarkofffile20140114!$A$2:$I$306,3,FALSE),B154), VLOOKUP(F154,tutukamarkofffile20140114!$A$2:$I$306,3,FALSE),"not exact match")</f>
        <v>41651.631851851853</v>
      </c>
      <c r="K154" t="str">
        <f>IF(EXACT(VLOOKUP(F154,tutukamarkofffile20140114!$A$2:$I$306,4,FALSE),C154), "match", VLOOKUP(F154,tutukamarkofffile20140114!$A$2:$I$306,4,FALSE))</f>
        <v>match</v>
      </c>
      <c r="L154" t="str">
        <f>IF(EXACT(VLOOKUP(F154,tutukamarkofffile20140114!$A$2:$I$306,5,FALSE),D154), "match", VLOOKUP(F154,tutukamarkofffile20140114!$A$2:$I$306,5,FALSE))</f>
        <v>match</v>
      </c>
      <c r="M154" t="str">
        <f>IF(EXACT(VLOOKUP(F154,tutukamarkofffile20140114!$A$2:$I$306,6,FALSE),E154), "match", VLOOKUP(F154,tutukamarkofffile20140114!$A$2:$I$306,6,FALSE))</f>
        <v>match</v>
      </c>
      <c r="N154" t="str">
        <f>IF(EXACT(VLOOKUP(F154,tutukamarkofffile20140114!$A$2:$I$306,8,FALSE),G154), "match", VLOOKUP(F154,tutukamarkofffile20140114!$A$2:$I$306,8,FALSE))</f>
        <v>match</v>
      </c>
      <c r="O154" t="str">
        <f>IF(EXACT(VLOOKUP(F154,tutukamarkofffile20140114!$A$2:$I$306,9,FALSE),H154), "match", VLOOKUP(F154,tutukamarkofffile20140114!$A$2:$I$306,9,FALSE))</f>
        <v>match</v>
      </c>
    </row>
    <row r="155" spans="1:15" x14ac:dyDescent="0.3">
      <c r="A155" t="s">
        <v>8</v>
      </c>
      <c r="B155" s="1">
        <v>41651.631851851853</v>
      </c>
      <c r="C155">
        <v>3880</v>
      </c>
      <c r="D155" t="s">
        <v>200</v>
      </c>
      <c r="E155" t="s">
        <v>185</v>
      </c>
      <c r="F155" s="5">
        <v>164012401925347</v>
      </c>
      <c r="G155">
        <v>0</v>
      </c>
      <c r="H155" t="s">
        <v>110</v>
      </c>
      <c r="I155" s="5">
        <f>_xlfn.IFNA(VLOOKUP(F155,tutukamarkofffile20140114!$A$2:$I$306,1,FALSE),"NOT FOUND")</f>
        <v>164012401925347</v>
      </c>
      <c r="J155" s="1">
        <f>IF(EXACT(VLOOKUP(F155,tutukamarkofffile20140114!$A$2:$I$306,3,FALSE),B155), VLOOKUP(F155,tutukamarkofffile20140114!$A$2:$I$306,3,FALSE),"not exact match")</f>
        <v>41651.631851851853</v>
      </c>
      <c r="K155">
        <f>IF(EXACT(VLOOKUP(F155,tutukamarkofffile20140114!$A$2:$I$306,4,FALSE),C155), "match", VLOOKUP(F155,tutukamarkofffile20140114!$A$2:$I$306,4,FALSE))</f>
        <v>-3880</v>
      </c>
      <c r="L155" t="str">
        <f>IF(EXACT(VLOOKUP(F155,tutukamarkofffile20140114!$A$2:$I$306,5,FALSE),D155), "match", VLOOKUP(F155,tutukamarkofffile20140114!$A$2:$I$306,5,FALSE))</f>
        <v>match</v>
      </c>
      <c r="M155" t="str">
        <f>IF(EXACT(VLOOKUP(F155,tutukamarkofffile20140114!$A$2:$I$306,6,FALSE),E155), "match", VLOOKUP(F155,tutukamarkofffile20140114!$A$2:$I$306,6,FALSE))</f>
        <v>DEDUCT</v>
      </c>
      <c r="N155" t="str">
        <f>IF(EXACT(VLOOKUP(F155,tutukamarkofffile20140114!$A$2:$I$306,8,FALSE),G155), "match", VLOOKUP(F155,tutukamarkofffile20140114!$A$2:$I$306,8,FALSE))</f>
        <v>match</v>
      </c>
      <c r="O155" t="str">
        <f>IF(EXACT(VLOOKUP(F155,tutukamarkofffile20140114!$A$2:$I$306,9,FALSE),H155), "match", VLOOKUP(F155,tutukamarkofffile20140114!$A$2:$I$306,9,FALSE))</f>
        <v>match</v>
      </c>
    </row>
    <row r="156" spans="1:15" x14ac:dyDescent="0.3">
      <c r="A156" t="s">
        <v>8</v>
      </c>
      <c r="B156" s="1">
        <v>41651.632465277777</v>
      </c>
      <c r="C156">
        <v>-3880</v>
      </c>
      <c r="D156" t="s">
        <v>200</v>
      </c>
      <c r="E156" t="s">
        <v>10</v>
      </c>
      <c r="F156" s="5">
        <v>164012402455416</v>
      </c>
      <c r="G156">
        <v>0</v>
      </c>
      <c r="H156" t="s">
        <v>110</v>
      </c>
      <c r="I156" s="5">
        <f>_xlfn.IFNA(VLOOKUP(F156,tutukamarkofffile20140114!$A$2:$I$306,1,FALSE),"NOT FOUND")</f>
        <v>164012402455416</v>
      </c>
      <c r="J156" s="1">
        <f>IF(EXACT(VLOOKUP(F156,tutukamarkofffile20140114!$A$2:$I$306,3,FALSE),B156), VLOOKUP(F156,tutukamarkofffile20140114!$A$2:$I$306,3,FALSE),"not exact match")</f>
        <v>41651.632465277777</v>
      </c>
      <c r="K156" t="str">
        <f>IF(EXACT(VLOOKUP(F156,tutukamarkofffile20140114!$A$2:$I$306,4,FALSE),C156), "match", VLOOKUP(F156,tutukamarkofffile20140114!$A$2:$I$306,4,FALSE))</f>
        <v>match</v>
      </c>
      <c r="L156" t="str">
        <f>IF(EXACT(VLOOKUP(F156,tutukamarkofffile20140114!$A$2:$I$306,5,FALSE),D156), "match", VLOOKUP(F156,tutukamarkofffile20140114!$A$2:$I$306,5,FALSE))</f>
        <v>match</v>
      </c>
      <c r="M156" t="str">
        <f>IF(EXACT(VLOOKUP(F156,tutukamarkofffile20140114!$A$2:$I$306,6,FALSE),E156), "match", VLOOKUP(F156,tutukamarkofffile20140114!$A$2:$I$306,6,FALSE))</f>
        <v>match</v>
      </c>
      <c r="N156" t="str">
        <f>IF(EXACT(VLOOKUP(F156,tutukamarkofffile20140114!$A$2:$I$306,8,FALSE),G156), "match", VLOOKUP(F156,tutukamarkofffile20140114!$A$2:$I$306,8,FALSE))</f>
        <v>match</v>
      </c>
      <c r="O156" t="str">
        <f>IF(EXACT(VLOOKUP(F156,tutukamarkofffile20140114!$A$2:$I$306,9,FALSE),H156), "match", VLOOKUP(F156,tutukamarkofffile20140114!$A$2:$I$306,9,FALSE))</f>
        <v>match</v>
      </c>
    </row>
    <row r="157" spans="1:15" x14ac:dyDescent="0.3">
      <c r="A157" t="s">
        <v>8</v>
      </c>
      <c r="B157" s="1">
        <v>41651.6330787037</v>
      </c>
      <c r="C157">
        <v>-10000</v>
      </c>
      <c r="D157" t="s">
        <v>254</v>
      </c>
      <c r="E157" t="s">
        <v>10</v>
      </c>
      <c r="F157" s="5">
        <v>304012546980282</v>
      </c>
      <c r="G157">
        <v>1</v>
      </c>
      <c r="H157" t="s">
        <v>255</v>
      </c>
      <c r="I157" s="5">
        <f>_xlfn.IFNA(VLOOKUP(F157,tutukamarkofffile20140114!$A$2:$I$306,1,FALSE),"NOT FOUND")</f>
        <v>304012546980282</v>
      </c>
      <c r="J157" s="1">
        <f>IF(EXACT(VLOOKUP(F157,tutukamarkofffile20140114!$A$2:$I$306,3,FALSE),B157), VLOOKUP(F157,tutukamarkofffile20140114!$A$2:$I$306,3,FALSE),"not exact match")</f>
        <v>41651.6330787037</v>
      </c>
      <c r="K157" t="str">
        <f>IF(EXACT(VLOOKUP(F157,tutukamarkofffile20140114!$A$2:$I$306,4,FALSE),C157), "match", VLOOKUP(F157,tutukamarkofffile20140114!$A$2:$I$306,4,FALSE))</f>
        <v>match</v>
      </c>
      <c r="L157" t="str">
        <f>IF(EXACT(VLOOKUP(F157,tutukamarkofffile20140114!$A$2:$I$306,5,FALSE),D157), "match", VLOOKUP(F157,tutukamarkofffile20140114!$A$2:$I$306,5,FALSE))</f>
        <v>match</v>
      </c>
      <c r="M157" t="str">
        <f>IF(EXACT(VLOOKUP(F157,tutukamarkofffile20140114!$A$2:$I$306,6,FALSE),E157), "match", VLOOKUP(F157,tutukamarkofffile20140114!$A$2:$I$306,6,FALSE))</f>
        <v>match</v>
      </c>
      <c r="N157" t="str">
        <f>IF(EXACT(VLOOKUP(F157,tutukamarkofffile20140114!$A$2:$I$306,8,FALSE),G157), "match", VLOOKUP(F157,tutukamarkofffile20140114!$A$2:$I$306,8,FALSE))</f>
        <v>match</v>
      </c>
      <c r="O157" t="str">
        <f>IF(EXACT(VLOOKUP(F157,tutukamarkofffile20140114!$A$2:$I$306,9,FALSE),H157), "match", VLOOKUP(F157,tutukamarkofffile20140114!$A$2:$I$306,9,FALSE))</f>
        <v>match</v>
      </c>
    </row>
    <row r="158" spans="1:15" x14ac:dyDescent="0.3">
      <c r="A158" t="s">
        <v>8</v>
      </c>
      <c r="B158" s="1">
        <v>41651.633113425924</v>
      </c>
      <c r="C158">
        <v>-4880</v>
      </c>
      <c r="D158" t="s">
        <v>256</v>
      </c>
      <c r="E158" t="s">
        <v>10</v>
      </c>
      <c r="F158" s="5">
        <v>4012548828909</v>
      </c>
      <c r="G158">
        <v>0</v>
      </c>
      <c r="H158" t="s">
        <v>257</v>
      </c>
      <c r="I158" s="5">
        <f>_xlfn.IFNA(VLOOKUP(F158,tutukamarkofffile20140114!$A$2:$I$306,1,FALSE),"NOT FOUND")</f>
        <v>4012548828909</v>
      </c>
      <c r="J158" s="1">
        <f>IF(EXACT(VLOOKUP(F158,tutukamarkofffile20140114!$A$2:$I$306,3,FALSE),B158), VLOOKUP(F158,tutukamarkofffile20140114!$A$2:$I$306,3,FALSE),"not exact match")</f>
        <v>41651.633113425924</v>
      </c>
      <c r="K158" t="str">
        <f>IF(EXACT(VLOOKUP(F158,tutukamarkofffile20140114!$A$2:$I$306,4,FALSE),C158), "match", VLOOKUP(F158,tutukamarkofffile20140114!$A$2:$I$306,4,FALSE))</f>
        <v>match</v>
      </c>
      <c r="L158" t="str">
        <f>IF(EXACT(VLOOKUP(F158,tutukamarkofffile20140114!$A$2:$I$306,5,FALSE),D158), "match", VLOOKUP(F158,tutukamarkofffile20140114!$A$2:$I$306,5,FALSE))</f>
        <v>match</v>
      </c>
      <c r="M158" t="str">
        <f>IF(EXACT(VLOOKUP(F158,tutukamarkofffile20140114!$A$2:$I$306,6,FALSE),E158), "match", VLOOKUP(F158,tutukamarkofffile20140114!$A$2:$I$306,6,FALSE))</f>
        <v>match</v>
      </c>
      <c r="N158" t="str">
        <f>IF(EXACT(VLOOKUP(F158,tutukamarkofffile20140114!$A$2:$I$306,8,FALSE),G158), "match", VLOOKUP(F158,tutukamarkofffile20140114!$A$2:$I$306,8,FALSE))</f>
        <v>match</v>
      </c>
      <c r="O158" t="str">
        <f>IF(EXACT(VLOOKUP(F158,tutukamarkofffile20140114!$A$2:$I$306,9,FALSE),H158), "match", VLOOKUP(F158,tutukamarkofffile20140114!$A$2:$I$306,9,FALSE))</f>
        <v>match</v>
      </c>
    </row>
    <row r="159" spans="1:15" x14ac:dyDescent="0.3">
      <c r="A159" t="s">
        <v>8</v>
      </c>
      <c r="B159" s="1">
        <v>41651.898506944446</v>
      </c>
      <c r="C159">
        <v>-12220</v>
      </c>
      <c r="D159" t="s">
        <v>258</v>
      </c>
      <c r="E159" t="s">
        <v>10</v>
      </c>
      <c r="F159" s="5">
        <v>164012404238247</v>
      </c>
      <c r="G159">
        <v>0</v>
      </c>
      <c r="H159" t="s">
        <v>259</v>
      </c>
      <c r="I159" s="5">
        <f>_xlfn.IFNA(VLOOKUP(F159,tutukamarkofffile20140114!$A$2:$I$306,1,FALSE),"NOT FOUND")</f>
        <v>164012404238247</v>
      </c>
      <c r="J159" s="1" t="str">
        <f>IF(EXACT(VLOOKUP(F159,tutukamarkofffile20140114!$A$2:$I$306,3,FALSE),B159), VLOOKUP(F159,tutukamarkofffile20140114!$A$2:$I$306,3,FALSE),"not exact match")</f>
        <v>not exact match</v>
      </c>
      <c r="K159" t="str">
        <f>IF(EXACT(VLOOKUP(F159,tutukamarkofffile20140114!$A$2:$I$306,4,FALSE),C159), "match", VLOOKUP(F159,tutukamarkofffile20140114!$A$2:$I$306,4,FALSE))</f>
        <v>match</v>
      </c>
      <c r="L159" t="str">
        <f>IF(EXACT(VLOOKUP(F159,tutukamarkofffile20140114!$A$2:$I$306,5,FALSE),D159), "match", VLOOKUP(F159,tutukamarkofffile20140114!$A$2:$I$306,5,FALSE))</f>
        <v>match</v>
      </c>
      <c r="M159" t="str">
        <f>IF(EXACT(VLOOKUP(F159,tutukamarkofffile20140114!$A$2:$I$306,6,FALSE),E159), "match", VLOOKUP(F159,tutukamarkofffile20140114!$A$2:$I$306,6,FALSE))</f>
        <v>match</v>
      </c>
      <c r="N159" t="str">
        <f>IF(EXACT(VLOOKUP(F159,tutukamarkofffile20140114!$A$2:$I$306,8,FALSE),G159), "match", VLOOKUP(F159,tutukamarkofffile20140114!$A$2:$I$306,8,FALSE))</f>
        <v>match</v>
      </c>
      <c r="O159" t="str">
        <f>IF(EXACT(VLOOKUP(F159,tutukamarkofffile20140114!$A$2:$I$306,9,FALSE),H159), "match", VLOOKUP(F159,tutukamarkofffile20140114!$A$2:$I$306,9,FALSE))</f>
        <v>match</v>
      </c>
    </row>
    <row r="160" spans="1:15" x14ac:dyDescent="0.3">
      <c r="A160" t="s">
        <v>8</v>
      </c>
      <c r="B160" s="1">
        <v>41651.640243055554</v>
      </c>
      <c r="C160">
        <v>-5000</v>
      </c>
      <c r="D160" t="s">
        <v>249</v>
      </c>
      <c r="E160" t="s">
        <v>10</v>
      </c>
      <c r="F160" s="5">
        <v>384012481171684</v>
      </c>
      <c r="G160">
        <v>1</v>
      </c>
      <c r="H160" t="s">
        <v>260</v>
      </c>
      <c r="I160" s="5">
        <f>_xlfn.IFNA(VLOOKUP(F160,tutukamarkofffile20140114!$A$2:$I$306,1,FALSE),"NOT FOUND")</f>
        <v>384012481171684</v>
      </c>
      <c r="J160" s="1">
        <f>IF(EXACT(VLOOKUP(F160,tutukamarkofffile20140114!$A$2:$I$306,3,FALSE),B160), VLOOKUP(F160,tutukamarkofffile20140114!$A$2:$I$306,3,FALSE),"not exact match")</f>
        <v>41651.640243055554</v>
      </c>
      <c r="K160" t="str">
        <f>IF(EXACT(VLOOKUP(F160,tutukamarkofffile20140114!$A$2:$I$306,4,FALSE),C160), "match", VLOOKUP(F160,tutukamarkofffile20140114!$A$2:$I$306,4,FALSE))</f>
        <v>match</v>
      </c>
      <c r="L160" t="str">
        <f>IF(EXACT(VLOOKUP(F160,tutukamarkofffile20140114!$A$2:$I$306,5,FALSE),D160), "match", VLOOKUP(F160,tutukamarkofffile20140114!$A$2:$I$306,5,FALSE))</f>
        <v>match</v>
      </c>
      <c r="M160" t="str">
        <f>IF(EXACT(VLOOKUP(F160,tutukamarkofffile20140114!$A$2:$I$306,6,FALSE),E160), "match", VLOOKUP(F160,tutukamarkofffile20140114!$A$2:$I$306,6,FALSE))</f>
        <v>match</v>
      </c>
      <c r="N160" t="str">
        <f>IF(EXACT(VLOOKUP(F160,tutukamarkofffile20140114!$A$2:$I$306,8,FALSE),G160), "match", VLOOKUP(F160,tutukamarkofffile20140114!$A$2:$I$306,8,FALSE))</f>
        <v>match</v>
      </c>
      <c r="O160" t="str">
        <f>IF(EXACT(VLOOKUP(F160,tutukamarkofffile20140114!$A$2:$I$306,9,FALSE),H160), "match", VLOOKUP(F160,tutukamarkofffile20140114!$A$2:$I$306,9,FALSE))</f>
        <v>match</v>
      </c>
    </row>
    <row r="161" spans="1:15" x14ac:dyDescent="0.3">
      <c r="A161" t="s">
        <v>8</v>
      </c>
      <c r="B161" s="1">
        <v>41651.642824074072</v>
      </c>
      <c r="C161">
        <v>-30215</v>
      </c>
      <c r="D161" t="s">
        <v>261</v>
      </c>
      <c r="E161" t="s">
        <v>10</v>
      </c>
      <c r="F161" s="5">
        <v>84012557215293</v>
      </c>
      <c r="G161">
        <v>0</v>
      </c>
      <c r="H161" t="s">
        <v>262</v>
      </c>
      <c r="I161" s="5">
        <f>_xlfn.IFNA(VLOOKUP(F161,tutukamarkofffile20140114!$A$2:$I$306,1,FALSE),"NOT FOUND")</f>
        <v>84012557215293</v>
      </c>
      <c r="J161" s="1">
        <f>IF(EXACT(VLOOKUP(F161,tutukamarkofffile20140114!$A$2:$I$306,3,FALSE),B161), VLOOKUP(F161,tutukamarkofffile20140114!$A$2:$I$306,3,FALSE),"not exact match")</f>
        <v>41651.642824074072</v>
      </c>
      <c r="K161" t="str">
        <f>IF(EXACT(VLOOKUP(F161,tutukamarkofffile20140114!$A$2:$I$306,4,FALSE),C161), "match", VLOOKUP(F161,tutukamarkofffile20140114!$A$2:$I$306,4,FALSE))</f>
        <v>match</v>
      </c>
      <c r="L161" t="str">
        <f>IF(EXACT(VLOOKUP(F161,tutukamarkofffile20140114!$A$2:$I$306,5,FALSE),D161), "match", VLOOKUP(F161,tutukamarkofffile20140114!$A$2:$I$306,5,FALSE))</f>
        <v>match</v>
      </c>
      <c r="M161" t="str">
        <f>IF(EXACT(VLOOKUP(F161,tutukamarkofffile20140114!$A$2:$I$306,6,FALSE),E161), "match", VLOOKUP(F161,tutukamarkofffile20140114!$A$2:$I$306,6,FALSE))</f>
        <v>match</v>
      </c>
      <c r="N161" t="str">
        <f>IF(EXACT(VLOOKUP(F161,tutukamarkofffile20140114!$A$2:$I$306,8,FALSE),G161), "match", VLOOKUP(F161,tutukamarkofffile20140114!$A$2:$I$306,8,FALSE))</f>
        <v>match</v>
      </c>
      <c r="O161" t="str">
        <f>IF(EXACT(VLOOKUP(F161,tutukamarkofffile20140114!$A$2:$I$306,9,FALSE),H161), "match", VLOOKUP(F161,tutukamarkofffile20140114!$A$2:$I$306,9,FALSE))</f>
        <v>match</v>
      </c>
    </row>
    <row r="162" spans="1:15" x14ac:dyDescent="0.3">
      <c r="A162" t="s">
        <v>8</v>
      </c>
      <c r="B162" s="1">
        <v>41651.643634259257</v>
      </c>
      <c r="C162">
        <v>-11310</v>
      </c>
      <c r="D162" t="s">
        <v>263</v>
      </c>
      <c r="E162" t="s">
        <v>10</v>
      </c>
      <c r="F162" s="5">
        <v>4012412104748</v>
      </c>
      <c r="G162">
        <v>0</v>
      </c>
      <c r="H162" t="s">
        <v>264</v>
      </c>
      <c r="I162" s="5">
        <f>_xlfn.IFNA(VLOOKUP(F162,tutukamarkofffile20140114!$A$2:$I$306,1,FALSE),"NOT FOUND")</f>
        <v>4012412104748</v>
      </c>
      <c r="J162" s="1">
        <f>IF(EXACT(VLOOKUP(F162,tutukamarkofffile20140114!$A$2:$I$306,3,FALSE),B162), VLOOKUP(F162,tutukamarkofffile20140114!$A$2:$I$306,3,FALSE),"not exact match")</f>
        <v>41651.643634259257</v>
      </c>
      <c r="K162" t="str">
        <f>IF(EXACT(VLOOKUP(F162,tutukamarkofffile20140114!$A$2:$I$306,4,FALSE),C162), "match", VLOOKUP(F162,tutukamarkofffile20140114!$A$2:$I$306,4,FALSE))</f>
        <v>match</v>
      </c>
      <c r="L162" t="str">
        <f>IF(EXACT(VLOOKUP(F162,tutukamarkofffile20140114!$A$2:$I$306,5,FALSE),D162), "match", VLOOKUP(F162,tutukamarkofffile20140114!$A$2:$I$306,5,FALSE))</f>
        <v>match</v>
      </c>
      <c r="M162" t="str">
        <f>IF(EXACT(VLOOKUP(F162,tutukamarkofffile20140114!$A$2:$I$306,6,FALSE),E162), "match", VLOOKUP(F162,tutukamarkofffile20140114!$A$2:$I$306,6,FALSE))</f>
        <v>match</v>
      </c>
      <c r="N162" t="str">
        <f>IF(EXACT(VLOOKUP(F162,tutukamarkofffile20140114!$A$2:$I$306,8,FALSE),G162), "match", VLOOKUP(F162,tutukamarkofffile20140114!$A$2:$I$306,8,FALSE))</f>
        <v>match</v>
      </c>
      <c r="O162" t="str">
        <f>IF(EXACT(VLOOKUP(F162,tutukamarkofffile20140114!$A$2:$I$306,9,FALSE),H162), "match", VLOOKUP(F162,tutukamarkofffile20140114!$A$2:$I$306,9,FALSE))</f>
        <v>match</v>
      </c>
    </row>
    <row r="163" spans="1:15" x14ac:dyDescent="0.3">
      <c r="A163" t="s">
        <v>8</v>
      </c>
      <c r="B163" s="1">
        <v>41651.643680555557</v>
      </c>
      <c r="C163">
        <v>-30000</v>
      </c>
      <c r="D163" t="s">
        <v>231</v>
      </c>
      <c r="E163" t="s">
        <v>10</v>
      </c>
      <c r="F163" s="5">
        <v>584012412153040</v>
      </c>
      <c r="G163">
        <v>1</v>
      </c>
      <c r="H163" t="s">
        <v>265</v>
      </c>
      <c r="I163" s="5">
        <f>_xlfn.IFNA(VLOOKUP(F163,tutukamarkofffile20140114!$A$2:$I$306,1,FALSE),"NOT FOUND")</f>
        <v>584012412153040</v>
      </c>
      <c r="J163" s="1" t="str">
        <f>IF(EXACT(VLOOKUP(F163,tutukamarkofffile20140114!$A$2:$I$306,3,FALSE),B163), VLOOKUP(F163,tutukamarkofffile20140114!$A$2:$I$306,3,FALSE),"not exact match")</f>
        <v>not exact match</v>
      </c>
      <c r="K163" t="str">
        <f>IF(EXACT(VLOOKUP(F163,tutukamarkofffile20140114!$A$2:$I$306,4,FALSE),C163), "match", VLOOKUP(F163,tutukamarkofffile20140114!$A$2:$I$306,4,FALSE))</f>
        <v>match</v>
      </c>
      <c r="L163" t="str">
        <f>IF(EXACT(VLOOKUP(F163,tutukamarkofffile20140114!$A$2:$I$306,5,FALSE),D163), "match", VLOOKUP(F163,tutukamarkofffile20140114!$A$2:$I$306,5,FALSE))</f>
        <v>match</v>
      </c>
      <c r="M163" t="str">
        <f>IF(EXACT(VLOOKUP(F163,tutukamarkofffile20140114!$A$2:$I$306,6,FALSE),E163), "match", VLOOKUP(F163,tutukamarkofffile20140114!$A$2:$I$306,6,FALSE))</f>
        <v>match</v>
      </c>
      <c r="N163" t="str">
        <f>IF(EXACT(VLOOKUP(F163,tutukamarkofffile20140114!$A$2:$I$306,8,FALSE),G163), "match", VLOOKUP(F163,tutukamarkofffile20140114!$A$2:$I$306,8,FALSE))</f>
        <v>match</v>
      </c>
      <c r="O163" t="str">
        <f>IF(EXACT(VLOOKUP(F163,tutukamarkofffile20140114!$A$2:$I$306,9,FALSE),H163), "match", VLOOKUP(F163,tutukamarkofffile20140114!$A$2:$I$306,9,FALSE))</f>
        <v>match</v>
      </c>
    </row>
    <row r="164" spans="1:15" x14ac:dyDescent="0.3">
      <c r="A164" t="s">
        <v>8</v>
      </c>
      <c r="B164" s="1">
        <v>41651.645405092589</v>
      </c>
      <c r="C164">
        <v>-8290</v>
      </c>
      <c r="D164" t="s">
        <v>187</v>
      </c>
      <c r="E164" t="s">
        <v>10</v>
      </c>
      <c r="F164" s="5">
        <v>4012413649294</v>
      </c>
      <c r="G164">
        <v>0</v>
      </c>
      <c r="H164" t="s">
        <v>124</v>
      </c>
      <c r="I164" s="5">
        <f>_xlfn.IFNA(VLOOKUP(F164,tutukamarkofffile20140114!$A$2:$I$306,1,FALSE),"NOT FOUND")</f>
        <v>4012413649294</v>
      </c>
      <c r="J164" s="1">
        <f>IF(EXACT(VLOOKUP(F164,tutukamarkofffile20140114!$A$2:$I$306,3,FALSE),B164), VLOOKUP(F164,tutukamarkofffile20140114!$A$2:$I$306,3,FALSE),"not exact match")</f>
        <v>41651.645405092589</v>
      </c>
      <c r="K164" t="str">
        <f>IF(EXACT(VLOOKUP(F164,tutukamarkofffile20140114!$A$2:$I$306,4,FALSE),C164), "match", VLOOKUP(F164,tutukamarkofffile20140114!$A$2:$I$306,4,FALSE))</f>
        <v>match</v>
      </c>
      <c r="L164" t="str">
        <f>IF(EXACT(VLOOKUP(F164,tutukamarkofffile20140114!$A$2:$I$306,5,FALSE),D164), "match", VLOOKUP(F164,tutukamarkofffile20140114!$A$2:$I$306,5,FALSE))</f>
        <v>match</v>
      </c>
      <c r="M164" t="str">
        <f>IF(EXACT(VLOOKUP(F164,tutukamarkofffile20140114!$A$2:$I$306,6,FALSE),E164), "match", VLOOKUP(F164,tutukamarkofffile20140114!$A$2:$I$306,6,FALSE))</f>
        <v>match</v>
      </c>
      <c r="N164" t="str">
        <f>IF(EXACT(VLOOKUP(F164,tutukamarkofffile20140114!$A$2:$I$306,8,FALSE),G164), "match", VLOOKUP(F164,tutukamarkofffile20140114!$A$2:$I$306,8,FALSE))</f>
        <v>match</v>
      </c>
      <c r="O164" t="str">
        <f>IF(EXACT(VLOOKUP(F164,tutukamarkofffile20140114!$A$2:$I$306,9,FALSE),H164), "match", VLOOKUP(F164,tutukamarkofffile20140114!$A$2:$I$306,9,FALSE))</f>
        <v>match</v>
      </c>
    </row>
    <row r="165" spans="1:15" x14ac:dyDescent="0.3">
      <c r="A165" t="s">
        <v>8</v>
      </c>
      <c r="B165" s="1">
        <v>41651.648449074077</v>
      </c>
      <c r="C165">
        <v>-50000</v>
      </c>
      <c r="D165" t="s">
        <v>228</v>
      </c>
      <c r="E165" t="s">
        <v>10</v>
      </c>
      <c r="F165" s="5">
        <v>584012416267521</v>
      </c>
      <c r="G165">
        <v>1</v>
      </c>
      <c r="H165" t="s">
        <v>266</v>
      </c>
      <c r="I165" s="5">
        <f>_xlfn.IFNA(VLOOKUP(F165,tutukamarkofffile20140114!$A$2:$I$306,1,FALSE),"NOT FOUND")</f>
        <v>584012416267521</v>
      </c>
      <c r="J165" s="1">
        <f>IF(EXACT(VLOOKUP(F165,tutukamarkofffile20140114!$A$2:$I$306,3,FALSE),B165), VLOOKUP(F165,tutukamarkofffile20140114!$A$2:$I$306,3,FALSE),"not exact match")</f>
        <v>41651.648449074077</v>
      </c>
      <c r="K165" t="str">
        <f>IF(EXACT(VLOOKUP(F165,tutukamarkofffile20140114!$A$2:$I$306,4,FALSE),C165), "match", VLOOKUP(F165,tutukamarkofffile20140114!$A$2:$I$306,4,FALSE))</f>
        <v>match</v>
      </c>
      <c r="L165" t="str">
        <f>IF(EXACT(VLOOKUP(F165,tutukamarkofffile20140114!$A$2:$I$306,5,FALSE),D165), "match", VLOOKUP(F165,tutukamarkofffile20140114!$A$2:$I$306,5,FALSE))</f>
        <v>match</v>
      </c>
      <c r="M165" t="str">
        <f>IF(EXACT(VLOOKUP(F165,tutukamarkofffile20140114!$A$2:$I$306,6,FALSE),E165), "match", VLOOKUP(F165,tutukamarkofffile20140114!$A$2:$I$306,6,FALSE))</f>
        <v>match</v>
      </c>
      <c r="N165" t="str">
        <f>IF(EXACT(VLOOKUP(F165,tutukamarkofffile20140114!$A$2:$I$306,8,FALSE),G165), "match", VLOOKUP(F165,tutukamarkofffile20140114!$A$2:$I$306,8,FALSE))</f>
        <v>match</v>
      </c>
      <c r="O165" t="str">
        <f>IF(EXACT(VLOOKUP(F165,tutukamarkofffile20140114!$A$2:$I$306,9,FALSE),H165), "match", VLOOKUP(F165,tutukamarkofffile20140114!$A$2:$I$306,9,FALSE))</f>
        <v>match</v>
      </c>
    </row>
    <row r="166" spans="1:15" x14ac:dyDescent="0.3">
      <c r="A166" t="s">
        <v>8</v>
      </c>
      <c r="B166" s="1">
        <v>41651.648796296293</v>
      </c>
      <c r="C166">
        <v>-17835</v>
      </c>
      <c r="D166" t="s">
        <v>225</v>
      </c>
      <c r="E166" t="s">
        <v>10</v>
      </c>
      <c r="F166" s="5">
        <v>84012416562849</v>
      </c>
      <c r="G166">
        <v>0</v>
      </c>
      <c r="H166" t="s">
        <v>221</v>
      </c>
      <c r="I166" s="5">
        <f>_xlfn.IFNA(VLOOKUP(F166,tutukamarkofffile20140114!$A$2:$I$306,1,FALSE),"NOT FOUND")</f>
        <v>84012416562849</v>
      </c>
      <c r="J166" s="1">
        <f>IF(EXACT(VLOOKUP(F166,tutukamarkofffile20140114!$A$2:$I$306,3,FALSE),B166), VLOOKUP(F166,tutukamarkofffile20140114!$A$2:$I$306,3,FALSE),"not exact match")</f>
        <v>41651.648796296293</v>
      </c>
      <c r="K166" t="str">
        <f>IF(EXACT(VLOOKUP(F166,tutukamarkofffile20140114!$A$2:$I$306,4,FALSE),C166), "match", VLOOKUP(F166,tutukamarkofffile20140114!$A$2:$I$306,4,FALSE))</f>
        <v>match</v>
      </c>
      <c r="L166" t="str">
        <f>IF(EXACT(VLOOKUP(F166,tutukamarkofffile20140114!$A$2:$I$306,5,FALSE),D166), "match", VLOOKUP(F166,tutukamarkofffile20140114!$A$2:$I$306,5,FALSE))</f>
        <v>match</v>
      </c>
      <c r="M166" t="str">
        <f>IF(EXACT(VLOOKUP(F166,tutukamarkofffile20140114!$A$2:$I$306,6,FALSE),E166), "match", VLOOKUP(F166,tutukamarkofffile20140114!$A$2:$I$306,6,FALSE))</f>
        <v>match</v>
      </c>
      <c r="N166" t="str">
        <f>IF(EXACT(VLOOKUP(F166,tutukamarkofffile20140114!$A$2:$I$306,8,FALSE),G166), "match", VLOOKUP(F166,tutukamarkofffile20140114!$A$2:$I$306,8,FALSE))</f>
        <v>match</v>
      </c>
      <c r="O166" t="str">
        <f>IF(EXACT(VLOOKUP(F166,tutukamarkofffile20140114!$A$2:$I$306,9,FALSE),H166), "match", VLOOKUP(F166,tutukamarkofffile20140114!$A$2:$I$306,9,FALSE))</f>
        <v>match</v>
      </c>
    </row>
    <row r="167" spans="1:15" x14ac:dyDescent="0.3">
      <c r="A167" t="s">
        <v>8</v>
      </c>
      <c r="B167" s="1">
        <v>41651.649328703701</v>
      </c>
      <c r="C167">
        <v>-30000</v>
      </c>
      <c r="D167" t="s">
        <v>267</v>
      </c>
      <c r="E167" t="s">
        <v>10</v>
      </c>
      <c r="F167" s="5">
        <v>464012417031113</v>
      </c>
      <c r="G167">
        <v>1</v>
      </c>
      <c r="H167" t="s">
        <v>268</v>
      </c>
      <c r="I167" s="5">
        <f>_xlfn.IFNA(VLOOKUP(F167,tutukamarkofffile20140114!$A$2:$I$306,1,FALSE),"NOT FOUND")</f>
        <v>464012417031113</v>
      </c>
      <c r="J167" s="1">
        <f>IF(EXACT(VLOOKUP(F167,tutukamarkofffile20140114!$A$2:$I$306,3,FALSE),B167), VLOOKUP(F167,tutukamarkofffile20140114!$A$2:$I$306,3,FALSE),"not exact match")</f>
        <v>41651.649328703701</v>
      </c>
      <c r="K167" t="str">
        <f>IF(EXACT(VLOOKUP(F167,tutukamarkofffile20140114!$A$2:$I$306,4,FALSE),C167), "match", VLOOKUP(F167,tutukamarkofffile20140114!$A$2:$I$306,4,FALSE))</f>
        <v>match</v>
      </c>
      <c r="L167" t="str">
        <f>IF(EXACT(VLOOKUP(F167,tutukamarkofffile20140114!$A$2:$I$306,5,FALSE),D167), "match", VLOOKUP(F167,tutukamarkofffile20140114!$A$2:$I$306,5,FALSE))</f>
        <v>match</v>
      </c>
      <c r="M167" t="str">
        <f>IF(EXACT(VLOOKUP(F167,tutukamarkofffile20140114!$A$2:$I$306,6,FALSE),E167), "match", VLOOKUP(F167,tutukamarkofffile20140114!$A$2:$I$306,6,FALSE))</f>
        <v>match</v>
      </c>
      <c r="N167" t="str">
        <f>IF(EXACT(VLOOKUP(F167,tutukamarkofffile20140114!$A$2:$I$306,8,FALSE),G167), "match", VLOOKUP(F167,tutukamarkofffile20140114!$A$2:$I$306,8,FALSE))</f>
        <v>match</v>
      </c>
      <c r="O167" t="str">
        <f>IF(EXACT(VLOOKUP(F167,tutukamarkofffile20140114!$A$2:$I$306,9,FALSE),H167), "match", VLOOKUP(F167,tutukamarkofffile20140114!$A$2:$I$306,9,FALSE))</f>
        <v>match</v>
      </c>
    </row>
    <row r="168" spans="1:15" x14ac:dyDescent="0.3">
      <c r="A168" t="s">
        <v>8</v>
      </c>
      <c r="B168" s="1">
        <v>41651.657083333332</v>
      </c>
      <c r="C168">
        <v>-3145</v>
      </c>
      <c r="D168" t="s">
        <v>269</v>
      </c>
      <c r="E168" t="s">
        <v>10</v>
      </c>
      <c r="F168" s="5">
        <v>4012423724491</v>
      </c>
      <c r="G168">
        <v>0</v>
      </c>
      <c r="H168" t="s">
        <v>270</v>
      </c>
      <c r="I168" s="5">
        <f>_xlfn.IFNA(VLOOKUP(F168,tutukamarkofffile20140114!$A$2:$I$306,1,FALSE),"NOT FOUND")</f>
        <v>4012423724491</v>
      </c>
      <c r="J168" s="1">
        <f>IF(EXACT(VLOOKUP(F168,tutukamarkofffile20140114!$A$2:$I$306,3,FALSE),B168), VLOOKUP(F168,tutukamarkofffile20140114!$A$2:$I$306,3,FALSE),"not exact match")</f>
        <v>41651.657083333332</v>
      </c>
      <c r="K168" t="str">
        <f>IF(EXACT(VLOOKUP(F168,tutukamarkofffile20140114!$A$2:$I$306,4,FALSE),C168), "match", VLOOKUP(F168,tutukamarkofffile20140114!$A$2:$I$306,4,FALSE))</f>
        <v>match</v>
      </c>
      <c r="L168" t="str">
        <f>IF(EXACT(VLOOKUP(F168,tutukamarkofffile20140114!$A$2:$I$306,5,FALSE),D168), "match", VLOOKUP(F168,tutukamarkofffile20140114!$A$2:$I$306,5,FALSE))</f>
        <v>match</v>
      </c>
      <c r="M168" t="str">
        <f>IF(EXACT(VLOOKUP(F168,tutukamarkofffile20140114!$A$2:$I$306,6,FALSE),E168), "match", VLOOKUP(F168,tutukamarkofffile20140114!$A$2:$I$306,6,FALSE))</f>
        <v>match</v>
      </c>
      <c r="N168" t="str">
        <f>IF(EXACT(VLOOKUP(F168,tutukamarkofffile20140114!$A$2:$I$306,8,FALSE),G168), "match", VLOOKUP(F168,tutukamarkofffile20140114!$A$2:$I$306,8,FALSE))</f>
        <v>match</v>
      </c>
      <c r="O168" t="str">
        <f>IF(EXACT(VLOOKUP(F168,tutukamarkofffile20140114!$A$2:$I$306,9,FALSE),H168), "match", VLOOKUP(F168,tutukamarkofffile20140114!$A$2:$I$306,9,FALSE))</f>
        <v>match</v>
      </c>
    </row>
    <row r="169" spans="1:15" x14ac:dyDescent="0.3">
      <c r="A169" t="s">
        <v>8</v>
      </c>
      <c r="B169" s="1">
        <v>41651.658472222225</v>
      </c>
      <c r="C169">
        <v>-10000</v>
      </c>
      <c r="D169" t="s">
        <v>117</v>
      </c>
      <c r="E169" t="s">
        <v>10</v>
      </c>
      <c r="F169" s="5">
        <v>584012424920836</v>
      </c>
      <c r="G169">
        <v>1</v>
      </c>
      <c r="H169" t="s">
        <v>271</v>
      </c>
      <c r="I169" s="5">
        <f>_xlfn.IFNA(VLOOKUP(F169,tutukamarkofffile20140114!$A$2:$I$306,1,FALSE),"NOT FOUND")</f>
        <v>584012424920836</v>
      </c>
      <c r="J169" s="1">
        <f>IF(EXACT(VLOOKUP(F169,tutukamarkofffile20140114!$A$2:$I$306,3,FALSE),B169), VLOOKUP(F169,tutukamarkofffile20140114!$A$2:$I$306,3,FALSE),"not exact match")</f>
        <v>41651.658472222225</v>
      </c>
      <c r="K169" t="str">
        <f>IF(EXACT(VLOOKUP(F169,tutukamarkofffile20140114!$A$2:$I$306,4,FALSE),C169), "match", VLOOKUP(F169,tutukamarkofffile20140114!$A$2:$I$306,4,FALSE))</f>
        <v>match</v>
      </c>
      <c r="L169" t="str">
        <f>IF(EXACT(VLOOKUP(F169,tutukamarkofffile20140114!$A$2:$I$306,5,FALSE),D169), "match", VLOOKUP(F169,tutukamarkofffile20140114!$A$2:$I$306,5,FALSE))</f>
        <v>match</v>
      </c>
      <c r="M169" t="str">
        <f>IF(EXACT(VLOOKUP(F169,tutukamarkofffile20140114!$A$2:$I$306,6,FALSE),E169), "match", VLOOKUP(F169,tutukamarkofffile20140114!$A$2:$I$306,6,FALSE))</f>
        <v>match</v>
      </c>
      <c r="N169" t="str">
        <f>IF(EXACT(VLOOKUP(F169,tutukamarkofffile20140114!$A$2:$I$306,8,FALSE),G169), "match", VLOOKUP(F169,tutukamarkofffile20140114!$A$2:$I$306,8,FALSE))</f>
        <v>match</v>
      </c>
      <c r="O169" t="str">
        <f>IF(EXACT(VLOOKUP(F169,tutukamarkofffile20140114!$A$2:$I$306,9,FALSE),H169), "match", VLOOKUP(F169,tutukamarkofffile20140114!$A$2:$I$306,9,FALSE))</f>
        <v>match</v>
      </c>
    </row>
    <row r="170" spans="1:15" x14ac:dyDescent="0.3">
      <c r="A170" t="s">
        <v>8</v>
      </c>
      <c r="B170" s="1">
        <v>41651.65934027778</v>
      </c>
      <c r="C170">
        <v>-16000</v>
      </c>
      <c r="D170" t="s">
        <v>47</v>
      </c>
      <c r="E170" t="s">
        <v>10</v>
      </c>
      <c r="F170" s="5">
        <v>84012571489190</v>
      </c>
      <c r="G170">
        <v>0</v>
      </c>
      <c r="H170" t="s">
        <v>48</v>
      </c>
      <c r="I170" s="5">
        <f>_xlfn.IFNA(VLOOKUP(F170,tutukamarkofffile20140114!$A$2:$I$306,1,FALSE),"NOT FOUND")</f>
        <v>84012571489190</v>
      </c>
      <c r="J170" s="1">
        <f>IF(EXACT(VLOOKUP(F170,tutukamarkofffile20140114!$A$2:$I$306,3,FALSE),B170), VLOOKUP(F170,tutukamarkofffile20140114!$A$2:$I$306,3,FALSE),"not exact match")</f>
        <v>41651.65934027778</v>
      </c>
      <c r="K170" t="str">
        <f>IF(EXACT(VLOOKUP(F170,tutukamarkofffile20140114!$A$2:$I$306,4,FALSE),C170), "match", VLOOKUP(F170,tutukamarkofffile20140114!$A$2:$I$306,4,FALSE))</f>
        <v>match</v>
      </c>
      <c r="L170" t="str">
        <f>IF(EXACT(VLOOKUP(F170,tutukamarkofffile20140114!$A$2:$I$306,5,FALSE),D170), "match", VLOOKUP(F170,tutukamarkofffile20140114!$A$2:$I$306,5,FALSE))</f>
        <v>match</v>
      </c>
      <c r="M170" t="str">
        <f>IF(EXACT(VLOOKUP(F170,tutukamarkofffile20140114!$A$2:$I$306,6,FALSE),E170), "match", VLOOKUP(F170,tutukamarkofffile20140114!$A$2:$I$306,6,FALSE))</f>
        <v>match</v>
      </c>
      <c r="N170" t="str">
        <f>IF(EXACT(VLOOKUP(F170,tutukamarkofffile20140114!$A$2:$I$306,8,FALSE),G170), "match", VLOOKUP(F170,tutukamarkofffile20140114!$A$2:$I$306,8,FALSE))</f>
        <v>match</v>
      </c>
      <c r="O170" t="str">
        <f>IF(EXACT(VLOOKUP(F170,tutukamarkofffile20140114!$A$2:$I$306,9,FALSE),H170), "match", VLOOKUP(F170,tutukamarkofffile20140114!$A$2:$I$306,9,FALSE))</f>
        <v>match</v>
      </c>
    </row>
    <row r="171" spans="1:15" x14ac:dyDescent="0.3">
      <c r="A171" t="s">
        <v>8</v>
      </c>
      <c r="B171" s="1">
        <v>41651.662245370368</v>
      </c>
      <c r="C171">
        <v>-5000</v>
      </c>
      <c r="D171" t="s">
        <v>12</v>
      </c>
      <c r="E171" t="s">
        <v>10</v>
      </c>
      <c r="F171" s="5">
        <v>584012572181443</v>
      </c>
      <c r="G171">
        <v>1</v>
      </c>
      <c r="H171" t="s">
        <v>114</v>
      </c>
      <c r="I171" s="5">
        <f>_xlfn.IFNA(VLOOKUP(F171,tutukamarkofffile20140114!$A$2:$I$306,1,FALSE),"NOT FOUND")</f>
        <v>584012572181443</v>
      </c>
      <c r="J171" s="1">
        <f>IF(EXACT(VLOOKUP(F171,tutukamarkofffile20140114!$A$2:$I$306,3,FALSE),B171), VLOOKUP(F171,tutukamarkofffile20140114!$A$2:$I$306,3,FALSE),"not exact match")</f>
        <v>41651.662245370368</v>
      </c>
      <c r="K171" t="str">
        <f>IF(EXACT(VLOOKUP(F171,tutukamarkofffile20140114!$A$2:$I$306,4,FALSE),C171), "match", VLOOKUP(F171,tutukamarkofffile20140114!$A$2:$I$306,4,FALSE))</f>
        <v>match</v>
      </c>
      <c r="L171" t="str">
        <f>IF(EXACT(VLOOKUP(F171,tutukamarkofffile20140114!$A$2:$I$306,5,FALSE),D171), "match", VLOOKUP(F171,tutukamarkofffile20140114!$A$2:$I$306,5,FALSE))</f>
        <v>match</v>
      </c>
      <c r="M171" t="str">
        <f>IF(EXACT(VLOOKUP(F171,tutukamarkofffile20140114!$A$2:$I$306,6,FALSE),E171), "match", VLOOKUP(F171,tutukamarkofffile20140114!$A$2:$I$306,6,FALSE))</f>
        <v>match</v>
      </c>
      <c r="N171" t="str">
        <f>IF(EXACT(VLOOKUP(F171,tutukamarkofffile20140114!$A$2:$I$306,8,FALSE),G171), "match", VLOOKUP(F171,tutukamarkofffile20140114!$A$2:$I$306,8,FALSE))</f>
        <v>match</v>
      </c>
      <c r="O171" t="str">
        <f>IF(EXACT(VLOOKUP(F171,tutukamarkofffile20140114!$A$2:$I$306,9,FALSE),H171), "match", VLOOKUP(F171,tutukamarkofffile20140114!$A$2:$I$306,9,FALSE))</f>
        <v>match</v>
      </c>
    </row>
    <row r="172" spans="1:15" x14ac:dyDescent="0.3">
      <c r="A172" t="s">
        <v>8</v>
      </c>
      <c r="B172" s="1">
        <v>41651.662557870368</v>
      </c>
      <c r="C172">
        <v>-6000</v>
      </c>
      <c r="D172" t="s">
        <v>272</v>
      </c>
      <c r="E172" t="s">
        <v>10</v>
      </c>
      <c r="F172" s="5">
        <v>584012572453318</v>
      </c>
      <c r="G172">
        <v>1</v>
      </c>
      <c r="H172" t="s">
        <v>273</v>
      </c>
      <c r="I172" s="5">
        <f>_xlfn.IFNA(VLOOKUP(F172,tutukamarkofffile20140114!$A$2:$I$306,1,FALSE),"NOT FOUND")</f>
        <v>584012572453318</v>
      </c>
      <c r="J172" s="1">
        <f>IF(EXACT(VLOOKUP(F172,tutukamarkofffile20140114!$A$2:$I$306,3,FALSE),B172), VLOOKUP(F172,tutukamarkofffile20140114!$A$2:$I$306,3,FALSE),"not exact match")</f>
        <v>41651.662557870368</v>
      </c>
      <c r="K172" t="str">
        <f>IF(EXACT(VLOOKUP(F172,tutukamarkofffile20140114!$A$2:$I$306,4,FALSE),C172), "match", VLOOKUP(F172,tutukamarkofffile20140114!$A$2:$I$306,4,FALSE))</f>
        <v>match</v>
      </c>
      <c r="L172" t="str">
        <f>IF(EXACT(VLOOKUP(F172,tutukamarkofffile20140114!$A$2:$I$306,5,FALSE),D172), "match", VLOOKUP(F172,tutukamarkofffile20140114!$A$2:$I$306,5,FALSE))</f>
        <v>match</v>
      </c>
      <c r="M172" t="str">
        <f>IF(EXACT(VLOOKUP(F172,tutukamarkofffile20140114!$A$2:$I$306,6,FALSE),E172), "match", VLOOKUP(F172,tutukamarkofffile20140114!$A$2:$I$306,6,FALSE))</f>
        <v>match</v>
      </c>
      <c r="N172" t="str">
        <f>IF(EXACT(VLOOKUP(F172,tutukamarkofffile20140114!$A$2:$I$306,8,FALSE),G172), "match", VLOOKUP(F172,tutukamarkofffile20140114!$A$2:$I$306,8,FALSE))</f>
        <v>match</v>
      </c>
      <c r="O172" t="str">
        <f>IF(EXACT(VLOOKUP(F172,tutukamarkofffile20140114!$A$2:$I$306,9,FALSE),H172), "match", VLOOKUP(F172,tutukamarkofffile20140114!$A$2:$I$306,9,FALSE))</f>
        <v>match</v>
      </c>
    </row>
    <row r="173" spans="1:15" x14ac:dyDescent="0.3">
      <c r="A173" t="s">
        <v>8</v>
      </c>
      <c r="B173" s="1">
        <v>41651.663344907407</v>
      </c>
      <c r="C173">
        <v>-50000</v>
      </c>
      <c r="D173" t="s">
        <v>165</v>
      </c>
      <c r="E173" t="s">
        <v>10</v>
      </c>
      <c r="F173" s="5">
        <v>384012429135767</v>
      </c>
      <c r="G173">
        <v>1</v>
      </c>
      <c r="H173" t="s">
        <v>274</v>
      </c>
      <c r="I173" s="5" t="str">
        <f>_xlfn.IFNA(VLOOKUP(F173,tutukamarkofffile20140114!$A$2:$I$306,1,FALSE),"NOT FOUND")</f>
        <v>NOT FOUND</v>
      </c>
      <c r="J173" s="1" t="e">
        <f>IF(EXACT(VLOOKUP(F173,tutukamarkofffile20140114!$A$2:$I$306,3,FALSE),B173), VLOOKUP(F173,tutukamarkofffile20140114!$A$2:$I$306,3,FALSE),"not exact match")</f>
        <v>#N/A</v>
      </c>
      <c r="K173" t="e">
        <f>IF(EXACT(VLOOKUP(F173,tutukamarkofffile20140114!$A$2:$I$306,4,FALSE),C173), "match", VLOOKUP(F173,tutukamarkofffile20140114!$A$2:$I$306,4,FALSE))</f>
        <v>#N/A</v>
      </c>
      <c r="L173" t="e">
        <f>IF(EXACT(VLOOKUP(F173,tutukamarkofffile20140114!$A$2:$I$306,5,FALSE),D173), "match", VLOOKUP(F173,tutukamarkofffile20140114!$A$2:$I$306,5,FALSE))</f>
        <v>#N/A</v>
      </c>
      <c r="M173" t="e">
        <f>IF(EXACT(VLOOKUP(F173,tutukamarkofffile20140114!$A$2:$I$306,6,FALSE),E173), "match", VLOOKUP(F173,tutukamarkofffile20140114!$A$2:$I$306,6,FALSE))</f>
        <v>#N/A</v>
      </c>
      <c r="N173" t="e">
        <f>IF(EXACT(VLOOKUP(F173,tutukamarkofffile20140114!$A$2:$I$306,8,FALSE),G173), "match", VLOOKUP(F173,tutukamarkofffile20140114!$A$2:$I$306,8,FALSE))</f>
        <v>#N/A</v>
      </c>
      <c r="O173" t="e">
        <f>IF(EXACT(VLOOKUP(F173,tutukamarkofffile20140114!$A$2:$I$306,9,FALSE),H173), "match", VLOOKUP(F173,tutukamarkofffile20140114!$A$2:$I$306,9,FALSE))</f>
        <v>#N/A</v>
      </c>
    </row>
    <row r="174" spans="1:15" x14ac:dyDescent="0.3">
      <c r="A174" t="s">
        <v>8</v>
      </c>
      <c r="B174" s="1">
        <v>41651.666226851848</v>
      </c>
      <c r="C174">
        <v>-9550</v>
      </c>
      <c r="D174" t="s">
        <v>163</v>
      </c>
      <c r="E174" t="s">
        <v>10</v>
      </c>
      <c r="F174" s="5">
        <v>284012577448056</v>
      </c>
      <c r="G174">
        <v>0</v>
      </c>
      <c r="H174" t="s">
        <v>164</v>
      </c>
      <c r="I174" s="5">
        <f>_xlfn.IFNA(VLOOKUP(F174,tutukamarkofffile20140114!$A$2:$I$306,1,FALSE),"NOT FOUND")</f>
        <v>284012577448056</v>
      </c>
      <c r="J174" s="1">
        <f>IF(EXACT(VLOOKUP(F174,tutukamarkofffile20140114!$A$2:$I$306,3,FALSE),B174), VLOOKUP(F174,tutukamarkofffile20140114!$A$2:$I$306,3,FALSE),"not exact match")</f>
        <v>41651.666226851848</v>
      </c>
      <c r="K174" t="str">
        <f>IF(EXACT(VLOOKUP(F174,tutukamarkofffile20140114!$A$2:$I$306,4,FALSE),C174), "match", VLOOKUP(F174,tutukamarkofffile20140114!$A$2:$I$306,4,FALSE))</f>
        <v>match</v>
      </c>
      <c r="L174" t="str">
        <f>IF(EXACT(VLOOKUP(F174,tutukamarkofffile20140114!$A$2:$I$306,5,FALSE),D174), "match", VLOOKUP(F174,tutukamarkofffile20140114!$A$2:$I$306,5,FALSE))</f>
        <v>match</v>
      </c>
      <c r="M174" t="str">
        <f>IF(EXACT(VLOOKUP(F174,tutukamarkofffile20140114!$A$2:$I$306,6,FALSE),E174), "match", VLOOKUP(F174,tutukamarkofffile20140114!$A$2:$I$306,6,FALSE))</f>
        <v>match</v>
      </c>
      <c r="N174" t="str">
        <f>IF(EXACT(VLOOKUP(F174,tutukamarkofffile20140114!$A$2:$I$306,8,FALSE),G174), "match", VLOOKUP(F174,tutukamarkofffile20140114!$A$2:$I$306,8,FALSE))</f>
        <v>match</v>
      </c>
      <c r="O174" t="str">
        <f>IF(EXACT(VLOOKUP(F174,tutukamarkofffile20140114!$A$2:$I$306,9,FALSE),H174), "match", VLOOKUP(F174,tutukamarkofffile20140114!$A$2:$I$306,9,FALSE))</f>
        <v>match</v>
      </c>
    </row>
    <row r="175" spans="1:15" x14ac:dyDescent="0.3">
      <c r="A175" t="s">
        <v>8</v>
      </c>
      <c r="B175" s="1">
        <v>41651.668437499997</v>
      </c>
      <c r="C175">
        <v>-1000</v>
      </c>
      <c r="D175" t="s">
        <v>52</v>
      </c>
      <c r="E175" t="s">
        <v>10</v>
      </c>
      <c r="F175" s="5">
        <v>84012579345939</v>
      </c>
      <c r="G175">
        <v>0</v>
      </c>
      <c r="H175" t="s">
        <v>275</v>
      </c>
      <c r="I175" s="5">
        <f>_xlfn.IFNA(VLOOKUP(F175,tutukamarkofffile20140114!$A$2:$I$306,1,FALSE),"NOT FOUND")</f>
        <v>84012579345939</v>
      </c>
      <c r="J175" s="1">
        <f>IF(EXACT(VLOOKUP(F175,tutukamarkofffile20140114!$A$2:$I$306,3,FALSE),B175), VLOOKUP(F175,tutukamarkofffile20140114!$A$2:$I$306,3,FALSE),"not exact match")</f>
        <v>41651.668437499997</v>
      </c>
      <c r="K175" t="str">
        <f>IF(EXACT(VLOOKUP(F175,tutukamarkofffile20140114!$A$2:$I$306,4,FALSE),C175), "match", VLOOKUP(F175,tutukamarkofffile20140114!$A$2:$I$306,4,FALSE))</f>
        <v>match</v>
      </c>
      <c r="L175" t="str">
        <f>IF(EXACT(VLOOKUP(F175,tutukamarkofffile20140114!$A$2:$I$306,5,FALSE),D175), "match", VLOOKUP(F175,tutukamarkofffile20140114!$A$2:$I$306,5,FALSE))</f>
        <v>match</v>
      </c>
      <c r="M175" t="str">
        <f>IF(EXACT(VLOOKUP(F175,tutukamarkofffile20140114!$A$2:$I$306,6,FALSE),E175), "match", VLOOKUP(F175,tutukamarkofffile20140114!$A$2:$I$306,6,FALSE))</f>
        <v>match</v>
      </c>
      <c r="N175" t="str">
        <f>IF(EXACT(VLOOKUP(F175,tutukamarkofffile20140114!$A$2:$I$306,8,FALSE),G175), "match", VLOOKUP(F175,tutukamarkofffile20140114!$A$2:$I$306,8,FALSE))</f>
        <v>match</v>
      </c>
      <c r="O175" t="str">
        <f>IF(EXACT(VLOOKUP(F175,tutukamarkofffile20140114!$A$2:$I$306,9,FALSE),H175), "match", VLOOKUP(F175,tutukamarkofffile20140114!$A$2:$I$306,9,FALSE))</f>
        <v>match</v>
      </c>
    </row>
    <row r="176" spans="1:15" x14ac:dyDescent="0.3">
      <c r="A176" t="s">
        <v>8</v>
      </c>
      <c r="B176" s="1">
        <v>41651.6718287037</v>
      </c>
      <c r="C176">
        <v>-5000</v>
      </c>
      <c r="D176" t="s">
        <v>276</v>
      </c>
      <c r="E176" t="s">
        <v>10</v>
      </c>
      <c r="F176" s="5">
        <v>384012580472805</v>
      </c>
      <c r="G176">
        <v>1</v>
      </c>
      <c r="H176" t="s">
        <v>277</v>
      </c>
      <c r="I176" s="5">
        <f>_xlfn.IFNA(VLOOKUP(F176,tutukamarkofffile20140114!$A$2:$I$306,1,FALSE),"NOT FOUND")</f>
        <v>384012580472805</v>
      </c>
      <c r="J176" s="1">
        <f>IF(EXACT(VLOOKUP(F176,tutukamarkofffile20140114!$A$2:$I$306,3,FALSE),B176), VLOOKUP(F176,tutukamarkofffile20140114!$A$2:$I$306,3,FALSE),"not exact match")</f>
        <v>41651.6718287037</v>
      </c>
      <c r="K176" t="str">
        <f>IF(EXACT(VLOOKUP(F176,tutukamarkofffile20140114!$A$2:$I$306,4,FALSE),C176), "match", VLOOKUP(F176,tutukamarkofffile20140114!$A$2:$I$306,4,FALSE))</f>
        <v>match</v>
      </c>
      <c r="L176" t="str">
        <f>IF(EXACT(VLOOKUP(F176,tutukamarkofffile20140114!$A$2:$I$306,5,FALSE),D176), "match", VLOOKUP(F176,tutukamarkofffile20140114!$A$2:$I$306,5,FALSE))</f>
        <v>match</v>
      </c>
      <c r="M176" t="str">
        <f>IF(EXACT(VLOOKUP(F176,tutukamarkofffile20140114!$A$2:$I$306,6,FALSE),E176), "match", VLOOKUP(F176,tutukamarkofffile20140114!$A$2:$I$306,6,FALSE))</f>
        <v>match</v>
      </c>
      <c r="N176" t="str">
        <f>IF(EXACT(VLOOKUP(F176,tutukamarkofffile20140114!$A$2:$I$306,8,FALSE),G176), "match", VLOOKUP(F176,tutukamarkofffile20140114!$A$2:$I$306,8,FALSE))</f>
        <v>match</v>
      </c>
      <c r="O176" t="str">
        <f>IF(EXACT(VLOOKUP(F176,tutukamarkofffile20140114!$A$2:$I$306,9,FALSE),H176), "match", VLOOKUP(F176,tutukamarkofffile20140114!$A$2:$I$306,9,FALSE))</f>
        <v>match</v>
      </c>
    </row>
    <row r="177" spans="1:15" x14ac:dyDescent="0.3">
      <c r="A177" t="s">
        <v>8</v>
      </c>
      <c r="B177" s="1">
        <v>41651.672175925924</v>
      </c>
      <c r="C177">
        <v>-52790</v>
      </c>
      <c r="D177" t="s">
        <v>278</v>
      </c>
      <c r="E177" t="s">
        <v>10</v>
      </c>
      <c r="F177" s="5">
        <v>164012436765976</v>
      </c>
      <c r="G177">
        <v>0</v>
      </c>
      <c r="H177" t="s">
        <v>279</v>
      </c>
      <c r="I177" s="5">
        <f>_xlfn.IFNA(VLOOKUP(F177,tutukamarkofffile20140114!$A$2:$I$306,1,FALSE),"NOT FOUND")</f>
        <v>164012436765976</v>
      </c>
      <c r="J177" s="1">
        <f>IF(EXACT(VLOOKUP(F177,tutukamarkofffile20140114!$A$2:$I$306,3,FALSE),B177), VLOOKUP(F177,tutukamarkofffile20140114!$A$2:$I$306,3,FALSE),"not exact match")</f>
        <v>41651.672175925924</v>
      </c>
      <c r="K177" t="str">
        <f>IF(EXACT(VLOOKUP(F177,tutukamarkofffile20140114!$A$2:$I$306,4,FALSE),C177), "match", VLOOKUP(F177,tutukamarkofffile20140114!$A$2:$I$306,4,FALSE))</f>
        <v>match</v>
      </c>
      <c r="L177" t="str">
        <f>IF(EXACT(VLOOKUP(F177,tutukamarkofffile20140114!$A$2:$I$306,5,FALSE),D177), "match", VLOOKUP(F177,tutukamarkofffile20140114!$A$2:$I$306,5,FALSE))</f>
        <v>match</v>
      </c>
      <c r="M177" t="str">
        <f>IF(EXACT(VLOOKUP(F177,tutukamarkofffile20140114!$A$2:$I$306,6,FALSE),E177), "match", VLOOKUP(F177,tutukamarkofffile20140114!$A$2:$I$306,6,FALSE))</f>
        <v>match</v>
      </c>
      <c r="N177" t="str">
        <f>IF(EXACT(VLOOKUP(F177,tutukamarkofffile20140114!$A$2:$I$306,8,FALSE),G177), "match", VLOOKUP(F177,tutukamarkofffile20140114!$A$2:$I$306,8,FALSE))</f>
        <v>match</v>
      </c>
      <c r="O177" t="str">
        <f>IF(EXACT(VLOOKUP(F177,tutukamarkofffile20140114!$A$2:$I$306,9,FALSE),H177), "match", VLOOKUP(F177,tutukamarkofffile20140114!$A$2:$I$306,9,FALSE))</f>
        <v>match</v>
      </c>
    </row>
    <row r="178" spans="1:15" x14ac:dyDescent="0.3">
      <c r="A178" t="s">
        <v>8</v>
      </c>
      <c r="B178" s="1">
        <v>41651.673020833332</v>
      </c>
      <c r="C178">
        <v>-20000</v>
      </c>
      <c r="D178" t="s">
        <v>280</v>
      </c>
      <c r="E178" t="s">
        <v>10</v>
      </c>
      <c r="F178" s="5">
        <v>384012581494519</v>
      </c>
      <c r="G178">
        <v>1</v>
      </c>
      <c r="H178" t="s">
        <v>281</v>
      </c>
      <c r="I178" s="5">
        <f>_xlfn.IFNA(VLOOKUP(F178,tutukamarkofffile20140114!$A$2:$I$306,1,FALSE),"NOT FOUND")</f>
        <v>384012581494519</v>
      </c>
      <c r="J178" s="1">
        <f>IF(EXACT(VLOOKUP(F178,tutukamarkofffile20140114!$A$2:$I$306,3,FALSE),B178), VLOOKUP(F178,tutukamarkofffile20140114!$A$2:$I$306,3,FALSE),"not exact match")</f>
        <v>41651.673020833332</v>
      </c>
      <c r="K178">
        <f>IF(EXACT(VLOOKUP(F178,tutukamarkofffile20140114!$A$2:$I$306,4,FALSE),C178), "match", VLOOKUP(F178,tutukamarkofffile20140114!$A$2:$I$306,4,FALSE))</f>
        <v>-19403</v>
      </c>
      <c r="L178" t="str">
        <f>IF(EXACT(VLOOKUP(F178,tutukamarkofffile20140114!$A$2:$I$306,5,FALSE),D178), "match", VLOOKUP(F178,tutukamarkofffile20140114!$A$2:$I$306,5,FALSE))</f>
        <v>*MEGAWATT PARK            PALAPYE       BW</v>
      </c>
      <c r="M178" t="str">
        <f>IF(EXACT(VLOOKUP(F178,tutukamarkofffile20140114!$A$2:$I$306,6,FALSE),E178), "match", VLOOKUP(F178,tutukamarkofffile20140114!$A$2:$I$306,6,FALSE))</f>
        <v>match</v>
      </c>
      <c r="N178" t="str">
        <f>IF(EXACT(VLOOKUP(F178,tutukamarkofffile20140114!$A$2:$I$306,8,FALSE),G178), "match", VLOOKUP(F178,tutukamarkofffile20140114!$A$2:$I$306,8,FALSE))</f>
        <v>match</v>
      </c>
      <c r="O178" t="str">
        <f>IF(EXACT(VLOOKUP(F178,tutukamarkofffile20140114!$A$2:$I$306,9,FALSE),H178), "match", VLOOKUP(F178,tutukamarkofffile20140114!$A$2:$I$306,9,FALSE))</f>
        <v>match</v>
      </c>
    </row>
    <row r="179" spans="1:15" x14ac:dyDescent="0.3">
      <c r="A179" t="s">
        <v>8</v>
      </c>
      <c r="B179" s="1">
        <v>41651.673067129632</v>
      </c>
      <c r="C179">
        <v>-15000</v>
      </c>
      <c r="D179" t="s">
        <v>219</v>
      </c>
      <c r="E179" t="s">
        <v>10</v>
      </c>
      <c r="F179" s="5">
        <v>84012437535404</v>
      </c>
      <c r="G179">
        <v>0</v>
      </c>
      <c r="H179" t="s">
        <v>282</v>
      </c>
      <c r="I179" s="5">
        <f>_xlfn.IFNA(VLOOKUP(F179,tutukamarkofffile20140114!$A$2:$I$306,1,FALSE),"NOT FOUND")</f>
        <v>84012437535404</v>
      </c>
      <c r="J179" s="1">
        <f>IF(EXACT(VLOOKUP(F179,tutukamarkofffile20140114!$A$2:$I$306,3,FALSE),B179), VLOOKUP(F179,tutukamarkofffile20140114!$A$2:$I$306,3,FALSE),"not exact match")</f>
        <v>41651.673067129632</v>
      </c>
      <c r="K179" t="str">
        <f>IF(EXACT(VLOOKUP(F179,tutukamarkofffile20140114!$A$2:$I$306,4,FALSE),C179), "match", VLOOKUP(F179,tutukamarkofffile20140114!$A$2:$I$306,4,FALSE))</f>
        <v>match</v>
      </c>
      <c r="L179" t="str">
        <f>IF(EXACT(VLOOKUP(F179,tutukamarkofffile20140114!$A$2:$I$306,5,FALSE),D179), "match", VLOOKUP(F179,tutukamarkofffile20140114!$A$2:$I$306,5,FALSE))</f>
        <v>match</v>
      </c>
      <c r="M179" t="str">
        <f>IF(EXACT(VLOOKUP(F179,tutukamarkofffile20140114!$A$2:$I$306,6,FALSE),E179), "match", VLOOKUP(F179,tutukamarkofffile20140114!$A$2:$I$306,6,FALSE))</f>
        <v>match</v>
      </c>
      <c r="N179" t="str">
        <f>IF(EXACT(VLOOKUP(F179,tutukamarkofffile20140114!$A$2:$I$306,8,FALSE),G179), "match", VLOOKUP(F179,tutukamarkofffile20140114!$A$2:$I$306,8,FALSE))</f>
        <v>match</v>
      </c>
      <c r="O179" t="str">
        <f>IF(EXACT(VLOOKUP(F179,tutukamarkofffile20140114!$A$2:$I$306,9,FALSE),H179), "match", VLOOKUP(F179,tutukamarkofffile20140114!$A$2:$I$306,9,FALSE))</f>
        <v>match</v>
      </c>
    </row>
    <row r="180" spans="1:15" x14ac:dyDescent="0.3">
      <c r="A180" t="s">
        <v>8</v>
      </c>
      <c r="B180" s="1">
        <v>41651.673634259256</v>
      </c>
      <c r="C180">
        <v>-6690</v>
      </c>
      <c r="D180" t="s">
        <v>283</v>
      </c>
      <c r="E180" t="s">
        <v>10</v>
      </c>
      <c r="F180" s="5">
        <v>84012583832355</v>
      </c>
      <c r="G180">
        <v>0</v>
      </c>
      <c r="H180" t="s">
        <v>284</v>
      </c>
      <c r="I180" s="5">
        <f>_xlfn.IFNA(VLOOKUP(F180,tutukamarkofffile20140114!$A$2:$I$306,1,FALSE),"NOT FOUND")</f>
        <v>84012583832355</v>
      </c>
      <c r="J180" s="1">
        <f>IF(EXACT(VLOOKUP(F180,tutukamarkofffile20140114!$A$2:$I$306,3,FALSE),B180), VLOOKUP(F180,tutukamarkofffile20140114!$A$2:$I$306,3,FALSE),"not exact match")</f>
        <v>41651.673634259256</v>
      </c>
      <c r="K180" t="str">
        <f>IF(EXACT(VLOOKUP(F180,tutukamarkofffile20140114!$A$2:$I$306,4,FALSE),C180), "match", VLOOKUP(F180,tutukamarkofffile20140114!$A$2:$I$306,4,FALSE))</f>
        <v>match</v>
      </c>
      <c r="L180" t="str">
        <f>IF(EXACT(VLOOKUP(F180,tutukamarkofffile20140114!$A$2:$I$306,5,FALSE),D180), "match", VLOOKUP(F180,tutukamarkofffile20140114!$A$2:$I$306,5,FALSE))</f>
        <v>match</v>
      </c>
      <c r="M180" t="str">
        <f>IF(EXACT(VLOOKUP(F180,tutukamarkofffile20140114!$A$2:$I$306,6,FALSE),E180), "match", VLOOKUP(F180,tutukamarkofffile20140114!$A$2:$I$306,6,FALSE))</f>
        <v>match</v>
      </c>
      <c r="N180" t="str">
        <f>IF(EXACT(VLOOKUP(F180,tutukamarkofffile20140114!$A$2:$I$306,8,FALSE),G180), "match", VLOOKUP(F180,tutukamarkofffile20140114!$A$2:$I$306,8,FALSE))</f>
        <v>match</v>
      </c>
      <c r="O180" t="str">
        <f>IF(EXACT(VLOOKUP(F180,tutukamarkofffile20140114!$A$2:$I$306,9,FALSE),H180), "match", VLOOKUP(F180,tutukamarkofffile20140114!$A$2:$I$306,9,FALSE))</f>
        <v>match</v>
      </c>
    </row>
    <row r="181" spans="1:15" x14ac:dyDescent="0.3">
      <c r="A181" t="s">
        <v>8</v>
      </c>
      <c r="B181" s="1">
        <v>41651.674375000002</v>
      </c>
      <c r="C181">
        <v>-10000</v>
      </c>
      <c r="D181" t="s">
        <v>285</v>
      </c>
      <c r="E181" t="s">
        <v>10</v>
      </c>
      <c r="F181" s="5">
        <v>304012438663663</v>
      </c>
      <c r="G181">
        <v>1</v>
      </c>
      <c r="H181" t="s">
        <v>286</v>
      </c>
      <c r="I181" s="5">
        <f>_xlfn.IFNA(VLOOKUP(F181,tutukamarkofffile20140114!$A$2:$I$306,1,FALSE),"NOT FOUND")</f>
        <v>304012438663663</v>
      </c>
      <c r="J181" s="1">
        <f>IF(EXACT(VLOOKUP(F181,tutukamarkofffile20140114!$A$2:$I$306,3,FALSE),B181), VLOOKUP(F181,tutukamarkofffile20140114!$A$2:$I$306,3,FALSE),"not exact match")</f>
        <v>41651.674375000002</v>
      </c>
      <c r="K181" t="str">
        <f>IF(EXACT(VLOOKUP(F181,tutukamarkofffile20140114!$A$2:$I$306,4,FALSE),C181), "match", VLOOKUP(F181,tutukamarkofffile20140114!$A$2:$I$306,4,FALSE))</f>
        <v>match</v>
      </c>
      <c r="L181" t="str">
        <f>IF(EXACT(VLOOKUP(F181,tutukamarkofffile20140114!$A$2:$I$306,5,FALSE),D181), "match", VLOOKUP(F181,tutukamarkofffile20140114!$A$2:$I$306,5,FALSE))</f>
        <v>match</v>
      </c>
      <c r="M181" t="str">
        <f>IF(EXACT(VLOOKUP(F181,tutukamarkofffile20140114!$A$2:$I$306,6,FALSE),E181), "match", VLOOKUP(F181,tutukamarkofffile20140114!$A$2:$I$306,6,FALSE))</f>
        <v>match</v>
      </c>
      <c r="N181" t="str">
        <f>IF(EXACT(VLOOKUP(F181,tutukamarkofffile20140114!$A$2:$I$306,8,FALSE),G181), "match", VLOOKUP(F181,tutukamarkofffile20140114!$A$2:$I$306,8,FALSE))</f>
        <v>match</v>
      </c>
      <c r="O181" t="str">
        <f>IF(EXACT(VLOOKUP(F181,tutukamarkofffile20140114!$A$2:$I$306,9,FALSE),H181), "match", VLOOKUP(F181,tutukamarkofffile20140114!$A$2:$I$306,9,FALSE))</f>
        <v>match</v>
      </c>
    </row>
    <row r="182" spans="1:15" x14ac:dyDescent="0.3">
      <c r="A182" t="s">
        <v>8</v>
      </c>
      <c r="B182" s="1">
        <v>41651.674826388888</v>
      </c>
      <c r="C182">
        <v>-9455</v>
      </c>
      <c r="D182" t="s">
        <v>51</v>
      </c>
      <c r="E182" t="s">
        <v>10</v>
      </c>
      <c r="F182" s="5">
        <v>284012584863807</v>
      </c>
      <c r="G182">
        <v>0</v>
      </c>
      <c r="H182" t="s">
        <v>287</v>
      </c>
      <c r="I182" s="5">
        <f>_xlfn.IFNA(VLOOKUP(F182,tutukamarkofffile20140114!$A$2:$I$306,1,FALSE),"NOT FOUND")</f>
        <v>284012584863807</v>
      </c>
      <c r="J182" s="1">
        <f>IF(EXACT(VLOOKUP(F182,tutukamarkofffile20140114!$A$2:$I$306,3,FALSE),B182), VLOOKUP(F182,tutukamarkofffile20140114!$A$2:$I$306,3,FALSE),"not exact match")</f>
        <v>41651.674826388888</v>
      </c>
      <c r="K182" t="str">
        <f>IF(EXACT(VLOOKUP(F182,tutukamarkofffile20140114!$A$2:$I$306,4,FALSE),C182), "match", VLOOKUP(F182,tutukamarkofffile20140114!$A$2:$I$306,4,FALSE))</f>
        <v>match</v>
      </c>
      <c r="L182" t="str">
        <f>IF(EXACT(VLOOKUP(F182,tutukamarkofffile20140114!$A$2:$I$306,5,FALSE),D182), "match", VLOOKUP(F182,tutukamarkofffile20140114!$A$2:$I$306,5,FALSE))</f>
        <v>match</v>
      </c>
      <c r="M182" t="str">
        <f>IF(EXACT(VLOOKUP(F182,tutukamarkofffile20140114!$A$2:$I$306,6,FALSE),E182), "match", VLOOKUP(F182,tutukamarkofffile20140114!$A$2:$I$306,6,FALSE))</f>
        <v>match</v>
      </c>
      <c r="N182" t="str">
        <f>IF(EXACT(VLOOKUP(F182,tutukamarkofffile20140114!$A$2:$I$306,8,FALSE),G182), "match", VLOOKUP(F182,tutukamarkofffile20140114!$A$2:$I$306,8,FALSE))</f>
        <v>match</v>
      </c>
      <c r="O182" t="str">
        <f>IF(EXACT(VLOOKUP(F182,tutukamarkofffile20140114!$A$2:$I$306,9,FALSE),H182), "match", VLOOKUP(F182,tutukamarkofffile20140114!$A$2:$I$306,9,FALSE))</f>
        <v>match</v>
      </c>
    </row>
    <row r="183" spans="1:15" x14ac:dyDescent="0.3">
      <c r="A183" t="s">
        <v>8</v>
      </c>
      <c r="B183" s="1">
        <v>41651.675312500003</v>
      </c>
      <c r="C183">
        <v>-14998</v>
      </c>
      <c r="D183" t="s">
        <v>288</v>
      </c>
      <c r="E183" t="s">
        <v>10</v>
      </c>
      <c r="F183" s="5">
        <v>4012439474137</v>
      </c>
      <c r="G183">
        <v>0</v>
      </c>
      <c r="H183" t="s">
        <v>265</v>
      </c>
      <c r="I183" s="5">
        <f>_xlfn.IFNA(VLOOKUP(F183,tutukamarkofffile20140114!$A$2:$I$306,1,FALSE),"NOT FOUND")</f>
        <v>4012439474137</v>
      </c>
      <c r="J183" s="1">
        <f>IF(EXACT(VLOOKUP(F183,tutukamarkofffile20140114!$A$2:$I$306,3,FALSE),B183), VLOOKUP(F183,tutukamarkofffile20140114!$A$2:$I$306,3,FALSE),"not exact match")</f>
        <v>41651.675312500003</v>
      </c>
      <c r="K183" t="str">
        <f>IF(EXACT(VLOOKUP(F183,tutukamarkofffile20140114!$A$2:$I$306,4,FALSE),C183), "match", VLOOKUP(F183,tutukamarkofffile20140114!$A$2:$I$306,4,FALSE))</f>
        <v>match</v>
      </c>
      <c r="L183" t="str">
        <f>IF(EXACT(VLOOKUP(F183,tutukamarkofffile20140114!$A$2:$I$306,5,FALSE),D183), "match", VLOOKUP(F183,tutukamarkofffile20140114!$A$2:$I$306,5,FALSE))</f>
        <v>match</v>
      </c>
      <c r="M183" t="str">
        <f>IF(EXACT(VLOOKUP(F183,tutukamarkofffile20140114!$A$2:$I$306,6,FALSE),E183), "match", VLOOKUP(F183,tutukamarkofffile20140114!$A$2:$I$306,6,FALSE))</f>
        <v>match</v>
      </c>
      <c r="N183" t="str">
        <f>IF(EXACT(VLOOKUP(F183,tutukamarkofffile20140114!$A$2:$I$306,8,FALSE),G183), "match", VLOOKUP(F183,tutukamarkofffile20140114!$A$2:$I$306,8,FALSE))</f>
        <v>match</v>
      </c>
      <c r="O183" t="str">
        <f>IF(EXACT(VLOOKUP(F183,tutukamarkofffile20140114!$A$2:$I$306,9,FALSE),H183), "match", VLOOKUP(F183,tutukamarkofffile20140114!$A$2:$I$306,9,FALSE))</f>
        <v>match</v>
      </c>
    </row>
    <row r="184" spans="1:15" x14ac:dyDescent="0.3">
      <c r="A184" t="s">
        <v>8</v>
      </c>
      <c r="B184" s="1">
        <v>41651.677835648145</v>
      </c>
      <c r="C184">
        <v>-20000</v>
      </c>
      <c r="D184" t="s">
        <v>69</v>
      </c>
      <c r="E184" t="s">
        <v>10</v>
      </c>
      <c r="F184" s="5">
        <v>584012585653151</v>
      </c>
      <c r="G184">
        <v>1</v>
      </c>
      <c r="H184" t="s">
        <v>70</v>
      </c>
      <c r="I184" s="5">
        <f>_xlfn.IFNA(VLOOKUP(F184,tutukamarkofffile20140114!$A$2:$I$306,1,FALSE),"NOT FOUND")</f>
        <v>584012585653151</v>
      </c>
      <c r="J184" s="1">
        <f>IF(EXACT(VLOOKUP(F184,tutukamarkofffile20140114!$A$2:$I$306,3,FALSE),B184), VLOOKUP(F184,tutukamarkofffile20140114!$A$2:$I$306,3,FALSE),"not exact match")</f>
        <v>41651.677835648145</v>
      </c>
      <c r="K184" t="str">
        <f>IF(EXACT(VLOOKUP(F184,tutukamarkofffile20140114!$A$2:$I$306,4,FALSE),C184), "match", VLOOKUP(F184,tutukamarkofffile20140114!$A$2:$I$306,4,FALSE))</f>
        <v>match</v>
      </c>
      <c r="L184" t="str">
        <f>IF(EXACT(VLOOKUP(F184,tutukamarkofffile20140114!$A$2:$I$306,5,FALSE),D184), "match", VLOOKUP(F184,tutukamarkofffile20140114!$A$2:$I$306,5,FALSE))</f>
        <v>match</v>
      </c>
      <c r="M184" t="str">
        <f>IF(EXACT(VLOOKUP(F184,tutukamarkofffile20140114!$A$2:$I$306,6,FALSE),E184), "match", VLOOKUP(F184,tutukamarkofffile20140114!$A$2:$I$306,6,FALSE))</f>
        <v>match</v>
      </c>
      <c r="N184" t="str">
        <f>IF(EXACT(VLOOKUP(F184,tutukamarkofffile20140114!$A$2:$I$306,8,FALSE),G184), "match", VLOOKUP(F184,tutukamarkofffile20140114!$A$2:$I$306,8,FALSE))</f>
        <v>match</v>
      </c>
      <c r="O184" t="str">
        <f>IF(EXACT(VLOOKUP(F184,tutukamarkofffile20140114!$A$2:$I$306,9,FALSE),H184), "match", VLOOKUP(F184,tutukamarkofffile20140114!$A$2:$I$306,9,FALSE))</f>
        <v>match</v>
      </c>
    </row>
    <row r="185" spans="1:15" x14ac:dyDescent="0.3">
      <c r="A185" t="s">
        <v>8</v>
      </c>
      <c r="B185" s="1">
        <v>41651.678032407406</v>
      </c>
      <c r="C185">
        <v>-50000</v>
      </c>
      <c r="D185" t="s">
        <v>228</v>
      </c>
      <c r="E185" t="s">
        <v>10</v>
      </c>
      <c r="F185" s="5">
        <v>384012441820963</v>
      </c>
      <c r="G185">
        <v>1</v>
      </c>
      <c r="H185" t="s">
        <v>289</v>
      </c>
      <c r="I185" s="5">
        <f>_xlfn.IFNA(VLOOKUP(F185,tutukamarkofffile20140114!$A$2:$I$306,1,FALSE),"NOT FOUND")</f>
        <v>384012441820963</v>
      </c>
      <c r="J185" s="1">
        <f>IF(EXACT(VLOOKUP(F185,tutukamarkofffile20140114!$A$2:$I$306,3,FALSE),B185), VLOOKUP(F185,tutukamarkofffile20140114!$A$2:$I$306,3,FALSE),"not exact match")</f>
        <v>41651.678032407406</v>
      </c>
      <c r="K185" t="str">
        <f>IF(EXACT(VLOOKUP(F185,tutukamarkofffile20140114!$A$2:$I$306,4,FALSE),C185), "match", VLOOKUP(F185,tutukamarkofffile20140114!$A$2:$I$306,4,FALSE))</f>
        <v>match</v>
      </c>
      <c r="L185" t="str">
        <f>IF(EXACT(VLOOKUP(F185,tutukamarkofffile20140114!$A$2:$I$306,5,FALSE),D185), "match", VLOOKUP(F185,tutukamarkofffile20140114!$A$2:$I$306,5,FALSE))</f>
        <v>match</v>
      </c>
      <c r="M185" t="str">
        <f>IF(EXACT(VLOOKUP(F185,tutukamarkofffile20140114!$A$2:$I$306,6,FALSE),E185), "match", VLOOKUP(F185,tutukamarkofffile20140114!$A$2:$I$306,6,FALSE))</f>
        <v>match</v>
      </c>
      <c r="N185" t="str">
        <f>IF(EXACT(VLOOKUP(F185,tutukamarkofffile20140114!$A$2:$I$306,8,FALSE),G185), "match", VLOOKUP(F185,tutukamarkofffile20140114!$A$2:$I$306,8,FALSE))</f>
        <v>match</v>
      </c>
      <c r="O185" t="str">
        <f>IF(EXACT(VLOOKUP(F185,tutukamarkofffile20140114!$A$2:$I$306,9,FALSE),H185), "match", VLOOKUP(F185,tutukamarkofffile20140114!$A$2:$I$306,9,FALSE))</f>
        <v>match</v>
      </c>
    </row>
    <row r="186" spans="1:15" x14ac:dyDescent="0.3">
      <c r="A186" t="s">
        <v>8</v>
      </c>
      <c r="B186" s="1">
        <v>41651.678425925929</v>
      </c>
      <c r="C186">
        <v>-10000</v>
      </c>
      <c r="D186" t="s">
        <v>290</v>
      </c>
      <c r="E186" t="s">
        <v>10</v>
      </c>
      <c r="F186" s="5">
        <v>384012442179699</v>
      </c>
      <c r="G186">
        <v>1</v>
      </c>
      <c r="H186" t="s">
        <v>291</v>
      </c>
      <c r="I186" s="5">
        <f>_xlfn.IFNA(VLOOKUP(F186,tutukamarkofffile20140114!$A$2:$I$306,1,FALSE),"NOT FOUND")</f>
        <v>384012442179699</v>
      </c>
      <c r="J186" s="1">
        <f>IF(EXACT(VLOOKUP(F186,tutukamarkofffile20140114!$A$2:$I$306,3,FALSE),B186), VLOOKUP(F186,tutukamarkofffile20140114!$A$2:$I$306,3,FALSE),"not exact match")</f>
        <v>41651.678425925929</v>
      </c>
      <c r="K186" t="str">
        <f>IF(EXACT(VLOOKUP(F186,tutukamarkofffile20140114!$A$2:$I$306,4,FALSE),C186), "match", VLOOKUP(F186,tutukamarkofffile20140114!$A$2:$I$306,4,FALSE))</f>
        <v>match</v>
      </c>
      <c r="L186" t="str">
        <f>IF(EXACT(VLOOKUP(F186,tutukamarkofffile20140114!$A$2:$I$306,5,FALSE),D186), "match", VLOOKUP(F186,tutukamarkofffile20140114!$A$2:$I$306,5,FALSE))</f>
        <v>match</v>
      </c>
      <c r="M186" t="str">
        <f>IF(EXACT(VLOOKUP(F186,tutukamarkofffile20140114!$A$2:$I$306,6,FALSE),E186), "match", VLOOKUP(F186,tutukamarkofffile20140114!$A$2:$I$306,6,FALSE))</f>
        <v>match</v>
      </c>
      <c r="N186" t="str">
        <f>IF(EXACT(VLOOKUP(F186,tutukamarkofffile20140114!$A$2:$I$306,8,FALSE),G186), "match", VLOOKUP(F186,tutukamarkofffile20140114!$A$2:$I$306,8,FALSE))</f>
        <v>match</v>
      </c>
      <c r="O186" t="str">
        <f>IF(EXACT(VLOOKUP(F186,tutukamarkofffile20140114!$A$2:$I$306,9,FALSE),H186), "match", VLOOKUP(F186,tutukamarkofffile20140114!$A$2:$I$306,9,FALSE))</f>
        <v>match</v>
      </c>
    </row>
    <row r="187" spans="1:15" x14ac:dyDescent="0.3">
      <c r="A187" t="s">
        <v>8</v>
      </c>
      <c r="B187" s="1">
        <v>41651.678437499999</v>
      </c>
      <c r="C187">
        <v>-10000</v>
      </c>
      <c r="D187" t="s">
        <v>69</v>
      </c>
      <c r="E187" t="s">
        <v>10</v>
      </c>
      <c r="F187" s="5">
        <v>384012586184024</v>
      </c>
      <c r="G187">
        <v>1</v>
      </c>
      <c r="H187" t="s">
        <v>70</v>
      </c>
      <c r="I187" s="5">
        <f>_xlfn.IFNA(VLOOKUP(F187,tutukamarkofffile20140114!$A$2:$I$306,1,FALSE),"NOT FOUND")</f>
        <v>384012586184024</v>
      </c>
      <c r="J187" s="1">
        <f>IF(EXACT(VLOOKUP(F187,tutukamarkofffile20140114!$A$2:$I$306,3,FALSE),B187), VLOOKUP(F187,tutukamarkofffile20140114!$A$2:$I$306,3,FALSE),"not exact match")</f>
        <v>41651.678437499999</v>
      </c>
      <c r="K187" t="str">
        <f>IF(EXACT(VLOOKUP(F187,tutukamarkofffile20140114!$A$2:$I$306,4,FALSE),C187), "match", VLOOKUP(F187,tutukamarkofffile20140114!$A$2:$I$306,4,FALSE))</f>
        <v>match</v>
      </c>
      <c r="L187" t="str">
        <f>IF(EXACT(VLOOKUP(F187,tutukamarkofffile20140114!$A$2:$I$306,5,FALSE),D187), "match", VLOOKUP(F187,tutukamarkofffile20140114!$A$2:$I$306,5,FALSE))</f>
        <v>match</v>
      </c>
      <c r="M187" t="str">
        <f>IF(EXACT(VLOOKUP(F187,tutukamarkofffile20140114!$A$2:$I$306,6,FALSE),E187), "match", VLOOKUP(F187,tutukamarkofffile20140114!$A$2:$I$306,6,FALSE))</f>
        <v>match</v>
      </c>
      <c r="N187" t="str">
        <f>IF(EXACT(VLOOKUP(F187,tutukamarkofffile20140114!$A$2:$I$306,8,FALSE),G187), "match", VLOOKUP(F187,tutukamarkofffile20140114!$A$2:$I$306,8,FALSE))</f>
        <v>match</v>
      </c>
      <c r="O187" t="str">
        <f>IF(EXACT(VLOOKUP(F187,tutukamarkofffile20140114!$A$2:$I$306,9,FALSE),H187), "match", VLOOKUP(F187,tutukamarkofffile20140114!$A$2:$I$306,9,FALSE))</f>
        <v>match</v>
      </c>
    </row>
    <row r="188" spans="1:15" x14ac:dyDescent="0.3">
      <c r="A188" t="s">
        <v>8</v>
      </c>
      <c r="B188" s="1">
        <v>41651.497025462966</v>
      </c>
      <c r="C188">
        <v>-37582</v>
      </c>
      <c r="D188" t="s">
        <v>292</v>
      </c>
      <c r="E188" t="s">
        <v>10</v>
      </c>
      <c r="F188" s="5">
        <v>475845786555522</v>
      </c>
      <c r="G188">
        <v>1</v>
      </c>
      <c r="H188" t="s">
        <v>293</v>
      </c>
      <c r="I188" s="5" t="str">
        <f>_xlfn.IFNA(VLOOKUP(F188,tutukamarkofffile20140114!$A$2:$I$306,1,FALSE),"NOT FOUND")</f>
        <v>NOT FOUND</v>
      </c>
      <c r="J188" s="1" t="e">
        <f>IF(EXACT(VLOOKUP(F188,tutukamarkofffile20140114!$A$2:$I$306,3,FALSE),B188), VLOOKUP(F188,tutukamarkofffile20140114!$A$2:$I$306,3,FALSE),"not exact match")</f>
        <v>#N/A</v>
      </c>
      <c r="K188" t="e">
        <f>IF(EXACT(VLOOKUP(F188,tutukamarkofffile20140114!$A$2:$I$306,4,FALSE),C188), "match", VLOOKUP(F188,tutukamarkofffile20140114!$A$2:$I$306,4,FALSE))</f>
        <v>#N/A</v>
      </c>
      <c r="L188" t="e">
        <f>IF(EXACT(VLOOKUP(F188,tutukamarkofffile20140114!$A$2:$I$306,5,FALSE),D188), "match", VLOOKUP(F188,tutukamarkofffile20140114!$A$2:$I$306,5,FALSE))</f>
        <v>#N/A</v>
      </c>
      <c r="M188" t="e">
        <f>IF(EXACT(VLOOKUP(F188,tutukamarkofffile20140114!$A$2:$I$306,6,FALSE),E188), "match", VLOOKUP(F188,tutukamarkofffile20140114!$A$2:$I$306,6,FALSE))</f>
        <v>#N/A</v>
      </c>
      <c r="N188" t="e">
        <f>IF(EXACT(VLOOKUP(F188,tutukamarkofffile20140114!$A$2:$I$306,8,FALSE),G188), "match", VLOOKUP(F188,tutukamarkofffile20140114!$A$2:$I$306,8,FALSE))</f>
        <v>#N/A</v>
      </c>
      <c r="O188" t="e">
        <f>IF(EXACT(VLOOKUP(F188,tutukamarkofffile20140114!$A$2:$I$306,9,FALSE),H188), "match", VLOOKUP(F188,tutukamarkofffile20140114!$A$2:$I$306,9,FALSE))</f>
        <v>#N/A</v>
      </c>
    </row>
    <row r="189" spans="1:15" x14ac:dyDescent="0.3">
      <c r="A189" t="s">
        <v>8</v>
      </c>
      <c r="B189" s="1">
        <v>41651.680671296293</v>
      </c>
      <c r="C189">
        <v>-50000</v>
      </c>
      <c r="D189" t="s">
        <v>34</v>
      </c>
      <c r="E189" t="s">
        <v>10</v>
      </c>
      <c r="F189" s="5">
        <v>584012588105302</v>
      </c>
      <c r="G189">
        <v>1</v>
      </c>
      <c r="H189" t="s">
        <v>48</v>
      </c>
      <c r="I189" s="5">
        <f>_xlfn.IFNA(VLOOKUP(F189,tutukamarkofffile20140114!$A$2:$I$306,1,FALSE),"NOT FOUND")</f>
        <v>584012588105302</v>
      </c>
      <c r="J189" s="1">
        <f>IF(EXACT(VLOOKUP(F189,tutukamarkofffile20140114!$A$2:$I$306,3,FALSE),B189), VLOOKUP(F189,tutukamarkofffile20140114!$A$2:$I$306,3,FALSE),"not exact match")</f>
        <v>41651.680671296293</v>
      </c>
      <c r="K189" t="str">
        <f>IF(EXACT(VLOOKUP(F189,tutukamarkofffile20140114!$A$2:$I$306,4,FALSE),C189), "match", VLOOKUP(F189,tutukamarkofffile20140114!$A$2:$I$306,4,FALSE))</f>
        <v>match</v>
      </c>
      <c r="L189" t="str">
        <f>IF(EXACT(VLOOKUP(F189,tutukamarkofffile20140114!$A$2:$I$306,5,FALSE),D189), "match", VLOOKUP(F189,tutukamarkofffile20140114!$A$2:$I$306,5,FALSE))</f>
        <v>match</v>
      </c>
      <c r="M189" t="str">
        <f>IF(EXACT(VLOOKUP(F189,tutukamarkofffile20140114!$A$2:$I$306,6,FALSE),E189), "match", VLOOKUP(F189,tutukamarkofffile20140114!$A$2:$I$306,6,FALSE))</f>
        <v>match</v>
      </c>
      <c r="N189" t="str">
        <f>IF(EXACT(VLOOKUP(F189,tutukamarkofffile20140114!$A$2:$I$306,8,FALSE),G189), "match", VLOOKUP(F189,tutukamarkofffile20140114!$A$2:$I$306,8,FALSE))</f>
        <v>match</v>
      </c>
      <c r="O189" t="str">
        <f>IF(EXACT(VLOOKUP(F189,tutukamarkofffile20140114!$A$2:$I$306,9,FALSE),H189), "match", VLOOKUP(F189,tutukamarkofffile20140114!$A$2:$I$306,9,FALSE))</f>
        <v>match</v>
      </c>
    </row>
    <row r="190" spans="1:15" x14ac:dyDescent="0.3">
      <c r="A190" t="s">
        <v>8</v>
      </c>
      <c r="B190" s="1">
        <v>41651.682152777779</v>
      </c>
      <c r="C190">
        <v>-60000</v>
      </c>
      <c r="D190" t="s">
        <v>294</v>
      </c>
      <c r="E190" t="s">
        <v>10</v>
      </c>
      <c r="F190" s="5">
        <v>464012445387784</v>
      </c>
      <c r="G190">
        <v>1</v>
      </c>
      <c r="H190" t="s">
        <v>295</v>
      </c>
      <c r="I190" s="5">
        <f>_xlfn.IFNA(VLOOKUP(F190,tutukamarkofffile20140114!$A$2:$I$306,1,FALSE),"NOT FOUND")</f>
        <v>464012445387784</v>
      </c>
      <c r="J190" s="1">
        <f>IF(EXACT(VLOOKUP(F190,tutukamarkofffile20140114!$A$2:$I$306,3,FALSE),B190), VLOOKUP(F190,tutukamarkofffile20140114!$A$2:$I$306,3,FALSE),"not exact match")</f>
        <v>41651.682152777779</v>
      </c>
      <c r="K190" t="str">
        <f>IF(EXACT(VLOOKUP(F190,tutukamarkofffile20140114!$A$2:$I$306,4,FALSE),C190), "match", VLOOKUP(F190,tutukamarkofffile20140114!$A$2:$I$306,4,FALSE))</f>
        <v>match</v>
      </c>
      <c r="L190" t="str">
        <f>IF(EXACT(VLOOKUP(F190,tutukamarkofffile20140114!$A$2:$I$306,5,FALSE),D190), "match", VLOOKUP(F190,tutukamarkofffile20140114!$A$2:$I$306,5,FALSE))</f>
        <v>match</v>
      </c>
      <c r="M190" t="str">
        <f>IF(EXACT(VLOOKUP(F190,tutukamarkofffile20140114!$A$2:$I$306,6,FALSE),E190), "match", VLOOKUP(F190,tutukamarkofffile20140114!$A$2:$I$306,6,FALSE))</f>
        <v>match</v>
      </c>
      <c r="N190" t="str">
        <f>IF(EXACT(VLOOKUP(F190,tutukamarkofffile20140114!$A$2:$I$306,8,FALSE),G190), "match", VLOOKUP(F190,tutukamarkofffile20140114!$A$2:$I$306,8,FALSE))</f>
        <v>match</v>
      </c>
      <c r="O190" t="str">
        <f>IF(EXACT(VLOOKUP(F190,tutukamarkofffile20140114!$A$2:$I$306,9,FALSE),H190), "match", VLOOKUP(F190,tutukamarkofffile20140114!$A$2:$I$306,9,FALSE))</f>
        <v>match</v>
      </c>
    </row>
    <row r="191" spans="1:15" x14ac:dyDescent="0.3">
      <c r="A191" t="s">
        <v>8</v>
      </c>
      <c r="B191" s="1">
        <v>41651.683622685188</v>
      </c>
      <c r="C191">
        <v>-10000</v>
      </c>
      <c r="D191" t="s">
        <v>152</v>
      </c>
      <c r="E191" t="s">
        <v>10</v>
      </c>
      <c r="F191" s="5">
        <v>584012447654666</v>
      </c>
      <c r="G191">
        <v>1</v>
      </c>
      <c r="H191" t="s">
        <v>296</v>
      </c>
      <c r="I191" s="5">
        <f>_xlfn.IFNA(VLOOKUP(F191,tutukamarkofffile20140114!$A$2:$I$306,1,FALSE),"NOT FOUND")</f>
        <v>584012447654666</v>
      </c>
      <c r="J191" s="1">
        <f>IF(EXACT(VLOOKUP(F191,tutukamarkofffile20140114!$A$2:$I$306,3,FALSE),B191), VLOOKUP(F191,tutukamarkofffile20140114!$A$2:$I$306,3,FALSE),"not exact match")</f>
        <v>41651.683622685188</v>
      </c>
      <c r="K191" t="str">
        <f>IF(EXACT(VLOOKUP(F191,tutukamarkofffile20140114!$A$2:$I$306,4,FALSE),C191), "match", VLOOKUP(F191,tutukamarkofffile20140114!$A$2:$I$306,4,FALSE))</f>
        <v>match</v>
      </c>
      <c r="L191" t="str">
        <f>IF(EXACT(VLOOKUP(F191,tutukamarkofffile20140114!$A$2:$I$306,5,FALSE),D191), "match", VLOOKUP(F191,tutukamarkofffile20140114!$A$2:$I$306,5,FALSE))</f>
        <v>match</v>
      </c>
      <c r="M191" t="str">
        <f>IF(EXACT(VLOOKUP(F191,tutukamarkofffile20140114!$A$2:$I$306,6,FALSE),E191), "match", VLOOKUP(F191,tutukamarkofffile20140114!$A$2:$I$306,6,FALSE))</f>
        <v>match</v>
      </c>
      <c r="N191" t="str">
        <f>IF(EXACT(VLOOKUP(F191,tutukamarkofffile20140114!$A$2:$I$306,8,FALSE),G191), "match", VLOOKUP(F191,tutukamarkofffile20140114!$A$2:$I$306,8,FALSE))</f>
        <v>match</v>
      </c>
      <c r="O191" t="str">
        <f>IF(EXACT(VLOOKUP(F191,tutukamarkofffile20140114!$A$2:$I$306,9,FALSE),H191), "match", VLOOKUP(F191,tutukamarkofffile20140114!$A$2:$I$306,9,FALSE))</f>
        <v>match</v>
      </c>
    </row>
    <row r="192" spans="1:15" x14ac:dyDescent="0.3">
      <c r="A192" t="s">
        <v>8</v>
      </c>
      <c r="B192" s="1">
        <v>41651.684166666666</v>
      </c>
      <c r="C192">
        <v>-9000</v>
      </c>
      <c r="D192" t="s">
        <v>297</v>
      </c>
      <c r="E192" t="s">
        <v>10</v>
      </c>
      <c r="F192" s="5">
        <v>384012591136348</v>
      </c>
      <c r="G192">
        <v>1</v>
      </c>
      <c r="H192" t="s">
        <v>298</v>
      </c>
      <c r="I192" s="5">
        <f>_xlfn.IFNA(VLOOKUP(F192,tutukamarkofffile20140114!$A$2:$I$306,1,FALSE),"NOT FOUND")</f>
        <v>384012591136348</v>
      </c>
      <c r="J192" s="1">
        <f>IF(EXACT(VLOOKUP(F192,tutukamarkofffile20140114!$A$2:$I$306,3,FALSE),B192), VLOOKUP(F192,tutukamarkofffile20140114!$A$2:$I$306,3,FALSE),"not exact match")</f>
        <v>41651.684166666666</v>
      </c>
      <c r="K192" t="str">
        <f>IF(EXACT(VLOOKUP(F192,tutukamarkofffile20140114!$A$2:$I$306,4,FALSE),C192), "match", VLOOKUP(F192,tutukamarkofffile20140114!$A$2:$I$306,4,FALSE))</f>
        <v>match</v>
      </c>
      <c r="L192" t="str">
        <f>IF(EXACT(VLOOKUP(F192,tutukamarkofffile20140114!$A$2:$I$306,5,FALSE),D192), "match", VLOOKUP(F192,tutukamarkofffile20140114!$A$2:$I$306,5,FALSE))</f>
        <v>match</v>
      </c>
      <c r="M192" t="str">
        <f>IF(EXACT(VLOOKUP(F192,tutukamarkofffile20140114!$A$2:$I$306,6,FALSE),E192), "match", VLOOKUP(F192,tutukamarkofffile20140114!$A$2:$I$306,6,FALSE))</f>
        <v>match</v>
      </c>
      <c r="N192" t="str">
        <f>IF(EXACT(VLOOKUP(F192,tutukamarkofffile20140114!$A$2:$I$306,8,FALSE),G192), "match", VLOOKUP(F192,tutukamarkofffile20140114!$A$2:$I$306,8,FALSE))</f>
        <v>match</v>
      </c>
      <c r="O192" t="str">
        <f>IF(EXACT(VLOOKUP(F192,tutukamarkofffile20140114!$A$2:$I$306,9,FALSE),H192), "match", VLOOKUP(F192,tutukamarkofffile20140114!$A$2:$I$306,9,FALSE))</f>
        <v>match</v>
      </c>
    </row>
    <row r="193" spans="1:15" x14ac:dyDescent="0.3">
      <c r="A193" t="s">
        <v>8</v>
      </c>
      <c r="B193" s="1">
        <v>41651.68445601852</v>
      </c>
      <c r="C193">
        <v>-50000</v>
      </c>
      <c r="D193" t="s">
        <v>299</v>
      </c>
      <c r="E193" t="s">
        <v>10</v>
      </c>
      <c r="F193" s="5">
        <v>304012448365830</v>
      </c>
      <c r="G193">
        <v>1</v>
      </c>
      <c r="H193" t="s">
        <v>300</v>
      </c>
      <c r="I193" s="5">
        <f>_xlfn.IFNA(VLOOKUP(F193,tutukamarkofffile20140114!$A$2:$I$306,1,FALSE),"NOT FOUND")</f>
        <v>304012448365830</v>
      </c>
      <c r="J193" s="1">
        <f>IF(EXACT(VLOOKUP(F193,tutukamarkofffile20140114!$A$2:$I$306,3,FALSE),B193), VLOOKUP(F193,tutukamarkofffile20140114!$A$2:$I$306,3,FALSE),"not exact match")</f>
        <v>41651.68445601852</v>
      </c>
      <c r="K193" t="str">
        <f>IF(EXACT(VLOOKUP(F193,tutukamarkofffile20140114!$A$2:$I$306,4,FALSE),C193), "match", VLOOKUP(F193,tutukamarkofffile20140114!$A$2:$I$306,4,FALSE))</f>
        <v>match</v>
      </c>
      <c r="L193" t="str">
        <f>IF(EXACT(VLOOKUP(F193,tutukamarkofffile20140114!$A$2:$I$306,5,FALSE),D193), "match", VLOOKUP(F193,tutukamarkofffile20140114!$A$2:$I$306,5,FALSE))</f>
        <v>match</v>
      </c>
      <c r="M193" t="str">
        <f>IF(EXACT(VLOOKUP(F193,tutukamarkofffile20140114!$A$2:$I$306,6,FALSE),E193), "match", VLOOKUP(F193,tutukamarkofffile20140114!$A$2:$I$306,6,FALSE))</f>
        <v>match</v>
      </c>
      <c r="N193" t="str">
        <f>IF(EXACT(VLOOKUP(F193,tutukamarkofffile20140114!$A$2:$I$306,8,FALSE),G193), "match", VLOOKUP(F193,tutukamarkofffile20140114!$A$2:$I$306,8,FALSE))</f>
        <v>match</v>
      </c>
      <c r="O193" t="str">
        <f>IF(EXACT(VLOOKUP(F193,tutukamarkofffile20140114!$A$2:$I$306,9,FALSE),H193), "match", VLOOKUP(F193,tutukamarkofffile20140114!$A$2:$I$306,9,FALSE))</f>
        <v>match</v>
      </c>
    </row>
    <row r="194" spans="1:15" x14ac:dyDescent="0.3">
      <c r="A194" t="s">
        <v>8</v>
      </c>
      <c r="B194" s="1">
        <v>41651.684907407405</v>
      </c>
      <c r="C194">
        <v>-30000</v>
      </c>
      <c r="D194" t="s">
        <v>301</v>
      </c>
      <c r="E194" t="s">
        <v>10</v>
      </c>
      <c r="F194" s="5">
        <v>304012447768268</v>
      </c>
      <c r="G194">
        <v>1</v>
      </c>
      <c r="H194" t="s">
        <v>302</v>
      </c>
      <c r="I194" s="5">
        <f>_xlfn.IFNA(VLOOKUP(F194,tutukamarkofffile20140114!$A$2:$I$306,1,FALSE),"NOT FOUND")</f>
        <v>304012447768268</v>
      </c>
      <c r="J194" s="1">
        <f>IF(EXACT(VLOOKUP(F194,tutukamarkofffile20140114!$A$2:$I$306,3,FALSE),B194), VLOOKUP(F194,tutukamarkofffile20140114!$A$2:$I$306,3,FALSE),"not exact match")</f>
        <v>41651.684907407405</v>
      </c>
      <c r="K194" t="str">
        <f>IF(EXACT(VLOOKUP(F194,tutukamarkofffile20140114!$A$2:$I$306,4,FALSE),C194), "match", VLOOKUP(F194,tutukamarkofffile20140114!$A$2:$I$306,4,FALSE))</f>
        <v>match</v>
      </c>
      <c r="L194" t="str">
        <f>IF(EXACT(VLOOKUP(F194,tutukamarkofffile20140114!$A$2:$I$306,5,FALSE),D194), "match", VLOOKUP(F194,tutukamarkofffile20140114!$A$2:$I$306,5,FALSE))</f>
        <v>match</v>
      </c>
      <c r="M194" t="str">
        <f>IF(EXACT(VLOOKUP(F194,tutukamarkofffile20140114!$A$2:$I$306,6,FALSE),E194), "match", VLOOKUP(F194,tutukamarkofffile20140114!$A$2:$I$306,6,FALSE))</f>
        <v>match</v>
      </c>
      <c r="N194" t="str">
        <f>IF(EXACT(VLOOKUP(F194,tutukamarkofffile20140114!$A$2:$I$306,8,FALSE),G194), "match", VLOOKUP(F194,tutukamarkofffile20140114!$A$2:$I$306,8,FALSE))</f>
        <v>match</v>
      </c>
      <c r="O194" t="str">
        <f>IF(EXACT(VLOOKUP(F194,tutukamarkofffile20140114!$A$2:$I$306,9,FALSE),H194), "match", VLOOKUP(F194,tutukamarkofffile20140114!$A$2:$I$306,9,FALSE))</f>
        <v>match</v>
      </c>
    </row>
    <row r="195" spans="1:15" x14ac:dyDescent="0.3">
      <c r="A195" t="s">
        <v>8</v>
      </c>
      <c r="B195" s="1">
        <v>41651.685810185183</v>
      </c>
      <c r="C195">
        <v>-10000</v>
      </c>
      <c r="D195" t="s">
        <v>16</v>
      </c>
      <c r="E195" t="s">
        <v>10</v>
      </c>
      <c r="F195" s="5">
        <v>304012448540952</v>
      </c>
      <c r="G195">
        <v>1</v>
      </c>
      <c r="H195" t="s">
        <v>303</v>
      </c>
      <c r="I195" s="5">
        <f>_xlfn.IFNA(VLOOKUP(F195,tutukamarkofffile20140114!$A$2:$I$306,1,FALSE),"NOT FOUND")</f>
        <v>304012448540952</v>
      </c>
      <c r="J195" s="1">
        <f>IF(EXACT(VLOOKUP(F195,tutukamarkofffile20140114!$A$2:$I$306,3,FALSE),B195), VLOOKUP(F195,tutukamarkofffile20140114!$A$2:$I$306,3,FALSE),"not exact match")</f>
        <v>41651.685810185183</v>
      </c>
      <c r="K195" t="str">
        <f>IF(EXACT(VLOOKUP(F195,tutukamarkofffile20140114!$A$2:$I$306,4,FALSE),C195), "match", VLOOKUP(F195,tutukamarkofffile20140114!$A$2:$I$306,4,FALSE))</f>
        <v>match</v>
      </c>
      <c r="L195" t="str">
        <f>IF(EXACT(VLOOKUP(F195,tutukamarkofffile20140114!$A$2:$I$306,5,FALSE),D195), "match", VLOOKUP(F195,tutukamarkofffile20140114!$A$2:$I$306,5,FALSE))</f>
        <v>match</v>
      </c>
      <c r="M195" t="str">
        <f>IF(EXACT(VLOOKUP(F195,tutukamarkofffile20140114!$A$2:$I$306,6,FALSE),E195), "match", VLOOKUP(F195,tutukamarkofffile20140114!$A$2:$I$306,6,FALSE))</f>
        <v>match</v>
      </c>
      <c r="N195" t="str">
        <f>IF(EXACT(VLOOKUP(F195,tutukamarkofffile20140114!$A$2:$I$306,8,FALSE),G195), "match", VLOOKUP(F195,tutukamarkofffile20140114!$A$2:$I$306,8,FALSE))</f>
        <v>match</v>
      </c>
      <c r="O195" t="str">
        <f>IF(EXACT(VLOOKUP(F195,tutukamarkofffile20140114!$A$2:$I$306,9,FALSE),H195), "match", VLOOKUP(F195,tutukamarkofffile20140114!$A$2:$I$306,9,FALSE))</f>
        <v>match</v>
      </c>
    </row>
    <row r="196" spans="1:15" x14ac:dyDescent="0.3">
      <c r="A196" t="s">
        <v>8</v>
      </c>
      <c r="B196" s="1">
        <v>41651.685868055552</v>
      </c>
      <c r="C196">
        <v>-20000</v>
      </c>
      <c r="D196" t="s">
        <v>14</v>
      </c>
      <c r="E196" t="s">
        <v>10</v>
      </c>
      <c r="F196" s="5">
        <v>304012592632866</v>
      </c>
      <c r="G196">
        <v>1</v>
      </c>
      <c r="H196" t="s">
        <v>304</v>
      </c>
      <c r="I196" s="5">
        <f>_xlfn.IFNA(VLOOKUP(F196,tutukamarkofffile20140114!$A$2:$I$306,1,FALSE),"NOT FOUND")</f>
        <v>304012592632866</v>
      </c>
      <c r="J196" s="1">
        <f>IF(EXACT(VLOOKUP(F196,tutukamarkofffile20140114!$A$2:$I$306,3,FALSE),B196), VLOOKUP(F196,tutukamarkofffile20140114!$A$2:$I$306,3,FALSE),"not exact match")</f>
        <v>41651.685868055552</v>
      </c>
      <c r="K196" t="str">
        <f>IF(EXACT(VLOOKUP(F196,tutukamarkofffile20140114!$A$2:$I$306,4,FALSE),C196), "match", VLOOKUP(F196,tutukamarkofffile20140114!$A$2:$I$306,4,FALSE))</f>
        <v>match</v>
      </c>
      <c r="L196" t="str">
        <f>IF(EXACT(VLOOKUP(F196,tutukamarkofffile20140114!$A$2:$I$306,5,FALSE),D196), "match", VLOOKUP(F196,tutukamarkofffile20140114!$A$2:$I$306,5,FALSE))</f>
        <v>match</v>
      </c>
      <c r="M196" t="str">
        <f>IF(EXACT(VLOOKUP(F196,tutukamarkofffile20140114!$A$2:$I$306,6,FALSE),E196), "match", VLOOKUP(F196,tutukamarkofffile20140114!$A$2:$I$306,6,FALSE))</f>
        <v>match</v>
      </c>
      <c r="N196" t="str">
        <f>IF(EXACT(VLOOKUP(F196,tutukamarkofffile20140114!$A$2:$I$306,8,FALSE),G196), "match", VLOOKUP(F196,tutukamarkofffile20140114!$A$2:$I$306,8,FALSE))</f>
        <v>match</v>
      </c>
      <c r="O196" t="str">
        <f>IF(EXACT(VLOOKUP(F196,tutukamarkofffile20140114!$A$2:$I$306,9,FALSE),H196), "match", VLOOKUP(F196,tutukamarkofffile20140114!$A$2:$I$306,9,FALSE))</f>
        <v>match</v>
      </c>
    </row>
    <row r="197" spans="1:15" x14ac:dyDescent="0.3">
      <c r="A197" t="s">
        <v>8</v>
      </c>
      <c r="B197" s="1">
        <v>41651.686469907407</v>
      </c>
      <c r="C197">
        <v>-5135</v>
      </c>
      <c r="D197" t="s">
        <v>305</v>
      </c>
      <c r="E197" t="s">
        <v>10</v>
      </c>
      <c r="F197" s="5">
        <v>164012594922948</v>
      </c>
      <c r="G197">
        <v>0</v>
      </c>
      <c r="H197" t="s">
        <v>306</v>
      </c>
      <c r="I197" s="5">
        <f>_xlfn.IFNA(VLOOKUP(F197,tutukamarkofffile20140114!$A$2:$I$306,1,FALSE),"NOT FOUND")</f>
        <v>164012594922948</v>
      </c>
      <c r="J197" s="1">
        <f>IF(EXACT(VLOOKUP(F197,tutukamarkofffile20140114!$A$2:$I$306,3,FALSE),B197), VLOOKUP(F197,tutukamarkofffile20140114!$A$2:$I$306,3,FALSE),"not exact match")</f>
        <v>41651.686469907407</v>
      </c>
      <c r="K197" t="str">
        <f>IF(EXACT(VLOOKUP(F197,tutukamarkofffile20140114!$A$2:$I$306,4,FALSE),C197), "match", VLOOKUP(F197,tutukamarkofffile20140114!$A$2:$I$306,4,FALSE))</f>
        <v>match</v>
      </c>
      <c r="L197" t="str">
        <f>IF(EXACT(VLOOKUP(F197,tutukamarkofffile20140114!$A$2:$I$306,5,FALSE),D197), "match", VLOOKUP(F197,tutukamarkofffile20140114!$A$2:$I$306,5,FALSE))</f>
        <v>match</v>
      </c>
      <c r="M197" t="str">
        <f>IF(EXACT(VLOOKUP(F197,tutukamarkofffile20140114!$A$2:$I$306,6,FALSE),E197), "match", VLOOKUP(F197,tutukamarkofffile20140114!$A$2:$I$306,6,FALSE))</f>
        <v>match</v>
      </c>
      <c r="N197" t="str">
        <f>IF(EXACT(VLOOKUP(F197,tutukamarkofffile20140114!$A$2:$I$306,8,FALSE),G197), "match", VLOOKUP(F197,tutukamarkofffile20140114!$A$2:$I$306,8,FALSE))</f>
        <v>match</v>
      </c>
      <c r="O197" t="str">
        <f>IF(EXACT(VLOOKUP(F197,tutukamarkofffile20140114!$A$2:$I$306,9,FALSE),H197), "match", VLOOKUP(F197,tutukamarkofffile20140114!$A$2:$I$306,9,FALSE))</f>
        <v>match</v>
      </c>
    </row>
    <row r="198" spans="1:15" x14ac:dyDescent="0.3">
      <c r="A198" t="s">
        <v>8</v>
      </c>
      <c r="B198" s="1">
        <v>41651.688113425924</v>
      </c>
      <c r="C198">
        <v>-22998</v>
      </c>
      <c r="D198" t="s">
        <v>307</v>
      </c>
      <c r="E198" t="s">
        <v>10</v>
      </c>
      <c r="F198" s="5">
        <v>4012450548320</v>
      </c>
      <c r="G198">
        <v>0</v>
      </c>
      <c r="H198" t="s">
        <v>279</v>
      </c>
      <c r="I198" s="5">
        <f>_xlfn.IFNA(VLOOKUP(F198,tutukamarkofffile20140114!$A$2:$I$306,1,FALSE),"NOT FOUND")</f>
        <v>4012450548320</v>
      </c>
      <c r="J198" s="1">
        <f>IF(EXACT(VLOOKUP(F198,tutukamarkofffile20140114!$A$2:$I$306,3,FALSE),B198), VLOOKUP(F198,tutukamarkofffile20140114!$A$2:$I$306,3,FALSE),"not exact match")</f>
        <v>41651.688113425924</v>
      </c>
      <c r="K198" t="str">
        <f>IF(EXACT(VLOOKUP(F198,tutukamarkofffile20140114!$A$2:$I$306,4,FALSE),C198), "match", VLOOKUP(F198,tutukamarkofffile20140114!$A$2:$I$306,4,FALSE))</f>
        <v>match</v>
      </c>
      <c r="L198" t="str">
        <f>IF(EXACT(VLOOKUP(F198,tutukamarkofffile20140114!$A$2:$I$306,5,FALSE),D198), "match", VLOOKUP(F198,tutukamarkofffile20140114!$A$2:$I$306,5,FALSE))</f>
        <v>match</v>
      </c>
      <c r="M198" t="str">
        <f>IF(EXACT(VLOOKUP(F198,tutukamarkofffile20140114!$A$2:$I$306,6,FALSE),E198), "match", VLOOKUP(F198,tutukamarkofffile20140114!$A$2:$I$306,6,FALSE))</f>
        <v>match</v>
      </c>
      <c r="N198" t="str">
        <f>IF(EXACT(VLOOKUP(F198,tutukamarkofffile20140114!$A$2:$I$306,8,FALSE),G198), "match", VLOOKUP(F198,tutukamarkofffile20140114!$A$2:$I$306,8,FALSE))</f>
        <v>match</v>
      </c>
      <c r="O198" t="str">
        <f>IF(EXACT(VLOOKUP(F198,tutukamarkofffile20140114!$A$2:$I$306,9,FALSE),H198), "match", VLOOKUP(F198,tutukamarkofffile20140114!$A$2:$I$306,9,FALSE))</f>
        <v>match</v>
      </c>
    </row>
    <row r="199" spans="1:15" x14ac:dyDescent="0.3">
      <c r="A199" t="s">
        <v>8</v>
      </c>
      <c r="B199" s="1">
        <v>41651.688738425924</v>
      </c>
      <c r="C199">
        <v>-15990</v>
      </c>
      <c r="D199" t="s">
        <v>308</v>
      </c>
      <c r="E199" t="s">
        <v>10</v>
      </c>
      <c r="F199" s="5">
        <v>284012451076491</v>
      </c>
      <c r="G199">
        <v>0</v>
      </c>
      <c r="H199" t="s">
        <v>309</v>
      </c>
      <c r="I199" s="5">
        <f>_xlfn.IFNA(VLOOKUP(F199,tutukamarkofffile20140114!$A$2:$I$306,1,FALSE),"NOT FOUND")</f>
        <v>284012451076491</v>
      </c>
      <c r="J199" s="1">
        <f>IF(EXACT(VLOOKUP(F199,tutukamarkofffile20140114!$A$2:$I$306,3,FALSE),B199), VLOOKUP(F199,tutukamarkofffile20140114!$A$2:$I$306,3,FALSE),"not exact match")</f>
        <v>41651.688738425924</v>
      </c>
      <c r="K199" t="str">
        <f>IF(EXACT(VLOOKUP(F199,tutukamarkofffile20140114!$A$2:$I$306,4,FALSE),C199), "match", VLOOKUP(F199,tutukamarkofffile20140114!$A$2:$I$306,4,FALSE))</f>
        <v>match</v>
      </c>
      <c r="L199" t="str">
        <f>IF(EXACT(VLOOKUP(F199,tutukamarkofffile20140114!$A$2:$I$306,5,FALSE),D199), "match", VLOOKUP(F199,tutukamarkofffile20140114!$A$2:$I$306,5,FALSE))</f>
        <v>match</v>
      </c>
      <c r="M199" t="str">
        <f>IF(EXACT(VLOOKUP(F199,tutukamarkofffile20140114!$A$2:$I$306,6,FALSE),E199), "match", VLOOKUP(F199,tutukamarkofffile20140114!$A$2:$I$306,6,FALSE))</f>
        <v>match</v>
      </c>
      <c r="N199" t="str">
        <f>IF(EXACT(VLOOKUP(F199,tutukamarkofffile20140114!$A$2:$I$306,8,FALSE),G199), "match", VLOOKUP(F199,tutukamarkofffile20140114!$A$2:$I$306,8,FALSE))</f>
        <v>match</v>
      </c>
      <c r="O199" t="str">
        <f>IF(EXACT(VLOOKUP(F199,tutukamarkofffile20140114!$A$2:$I$306,9,FALSE),H199), "match", VLOOKUP(F199,tutukamarkofffile20140114!$A$2:$I$306,9,FALSE))</f>
        <v>match</v>
      </c>
    </row>
    <row r="200" spans="1:15" x14ac:dyDescent="0.3">
      <c r="A200" t="s">
        <v>8</v>
      </c>
      <c r="B200" s="1">
        <v>41651.689722222225</v>
      </c>
      <c r="C200">
        <v>-5500</v>
      </c>
      <c r="D200" t="s">
        <v>310</v>
      </c>
      <c r="E200" t="s">
        <v>10</v>
      </c>
      <c r="F200" s="5">
        <v>164012597738817</v>
      </c>
      <c r="G200">
        <v>0</v>
      </c>
      <c r="H200" t="s">
        <v>311</v>
      </c>
      <c r="I200" s="5">
        <f>_xlfn.IFNA(VLOOKUP(F200,tutukamarkofffile20140114!$A$2:$I$306,1,FALSE),"NOT FOUND")</f>
        <v>164012597738817</v>
      </c>
      <c r="J200" s="1">
        <f>IF(EXACT(VLOOKUP(F200,tutukamarkofffile20140114!$A$2:$I$306,3,FALSE),B200), VLOOKUP(F200,tutukamarkofffile20140114!$A$2:$I$306,3,FALSE),"not exact match")</f>
        <v>41651.689722222225</v>
      </c>
      <c r="K200" t="str">
        <f>IF(EXACT(VLOOKUP(F200,tutukamarkofffile20140114!$A$2:$I$306,4,FALSE),C200), "match", VLOOKUP(F200,tutukamarkofffile20140114!$A$2:$I$306,4,FALSE))</f>
        <v>match</v>
      </c>
      <c r="L200" t="str">
        <f>IF(EXACT(VLOOKUP(F200,tutukamarkofffile20140114!$A$2:$I$306,5,FALSE),D200), "match", VLOOKUP(F200,tutukamarkofffile20140114!$A$2:$I$306,5,FALSE))</f>
        <v>match</v>
      </c>
      <c r="M200" t="str">
        <f>IF(EXACT(VLOOKUP(F200,tutukamarkofffile20140114!$A$2:$I$306,6,FALSE),E200), "match", VLOOKUP(F200,tutukamarkofffile20140114!$A$2:$I$306,6,FALSE))</f>
        <v>match</v>
      </c>
      <c r="N200" t="str">
        <f>IF(EXACT(VLOOKUP(F200,tutukamarkofffile20140114!$A$2:$I$306,8,FALSE),G200), "match", VLOOKUP(F200,tutukamarkofffile20140114!$A$2:$I$306,8,FALSE))</f>
        <v>match</v>
      </c>
      <c r="O200" t="str">
        <f>IF(EXACT(VLOOKUP(F200,tutukamarkofffile20140114!$A$2:$I$306,9,FALSE),H200), "match", VLOOKUP(F200,tutukamarkofffile20140114!$A$2:$I$306,9,FALSE))</f>
        <v>match</v>
      </c>
    </row>
    <row r="201" spans="1:15" x14ac:dyDescent="0.3">
      <c r="A201" t="s">
        <v>8</v>
      </c>
      <c r="B201" s="1">
        <v>41651.690439814818</v>
      </c>
      <c r="C201">
        <v>-20000</v>
      </c>
      <c r="D201" t="s">
        <v>312</v>
      </c>
      <c r="E201" t="s">
        <v>10</v>
      </c>
      <c r="F201" s="5">
        <v>464012453533848</v>
      </c>
      <c r="G201">
        <v>1</v>
      </c>
      <c r="H201" t="s">
        <v>313</v>
      </c>
      <c r="I201" s="5">
        <f>_xlfn.IFNA(VLOOKUP(F201,tutukamarkofffile20140114!$A$2:$I$306,1,FALSE),"NOT FOUND")</f>
        <v>464012453533848</v>
      </c>
      <c r="J201" s="1">
        <f>IF(EXACT(VLOOKUP(F201,tutukamarkofffile20140114!$A$2:$I$306,3,FALSE),B201), VLOOKUP(F201,tutukamarkofffile20140114!$A$2:$I$306,3,FALSE),"not exact match")</f>
        <v>41651.690439814818</v>
      </c>
      <c r="K201" t="str">
        <f>IF(EXACT(VLOOKUP(F201,tutukamarkofffile20140114!$A$2:$I$306,4,FALSE),C201), "match", VLOOKUP(F201,tutukamarkofffile20140114!$A$2:$I$306,4,FALSE))</f>
        <v>match</v>
      </c>
      <c r="L201" t="str">
        <f>IF(EXACT(VLOOKUP(F201,tutukamarkofffile20140114!$A$2:$I$306,5,FALSE),D201), "match", VLOOKUP(F201,tutukamarkofffile20140114!$A$2:$I$306,5,FALSE))</f>
        <v>match</v>
      </c>
      <c r="M201" t="str">
        <f>IF(EXACT(VLOOKUP(F201,tutukamarkofffile20140114!$A$2:$I$306,6,FALSE),E201), "match", VLOOKUP(F201,tutukamarkofffile20140114!$A$2:$I$306,6,FALSE))</f>
        <v>match</v>
      </c>
      <c r="N201" t="str">
        <f>IF(EXACT(VLOOKUP(F201,tutukamarkofffile20140114!$A$2:$I$306,8,FALSE),G201), "match", VLOOKUP(F201,tutukamarkofffile20140114!$A$2:$I$306,8,FALSE))</f>
        <v>match</v>
      </c>
      <c r="O201" t="str">
        <f>IF(EXACT(VLOOKUP(F201,tutukamarkofffile20140114!$A$2:$I$306,9,FALSE),H201), "match", VLOOKUP(F201,tutukamarkofffile20140114!$A$2:$I$306,9,FALSE))</f>
        <v>match</v>
      </c>
    </row>
    <row r="202" spans="1:15" x14ac:dyDescent="0.3">
      <c r="A202" t="s">
        <v>8</v>
      </c>
      <c r="B202" s="1">
        <v>41651.691296296296</v>
      </c>
      <c r="C202">
        <v>-15000</v>
      </c>
      <c r="D202" t="s">
        <v>314</v>
      </c>
      <c r="E202" t="s">
        <v>10</v>
      </c>
      <c r="F202" s="5">
        <v>164012453298121</v>
      </c>
      <c r="G202">
        <v>0</v>
      </c>
      <c r="H202" t="s">
        <v>147</v>
      </c>
      <c r="I202" s="5">
        <f>_xlfn.IFNA(VLOOKUP(F202,tutukamarkofffile20140114!$A$2:$I$306,1,FALSE),"NOT FOUND")</f>
        <v>164012453298121</v>
      </c>
      <c r="J202" s="1">
        <f>IF(EXACT(VLOOKUP(F202,tutukamarkofffile20140114!$A$2:$I$306,3,FALSE),B202), VLOOKUP(F202,tutukamarkofffile20140114!$A$2:$I$306,3,FALSE),"not exact match")</f>
        <v>41651.691296296296</v>
      </c>
      <c r="K202" t="str">
        <f>IF(EXACT(VLOOKUP(F202,tutukamarkofffile20140114!$A$2:$I$306,4,FALSE),C202), "match", VLOOKUP(F202,tutukamarkofffile20140114!$A$2:$I$306,4,FALSE))</f>
        <v>match</v>
      </c>
      <c r="L202" t="str">
        <f>IF(EXACT(VLOOKUP(F202,tutukamarkofffile20140114!$A$2:$I$306,5,FALSE),D202), "match", VLOOKUP(F202,tutukamarkofffile20140114!$A$2:$I$306,5,FALSE))</f>
        <v>match</v>
      </c>
      <c r="M202" t="str">
        <f>IF(EXACT(VLOOKUP(F202,tutukamarkofffile20140114!$A$2:$I$306,6,FALSE),E202), "match", VLOOKUP(F202,tutukamarkofffile20140114!$A$2:$I$306,6,FALSE))</f>
        <v>match</v>
      </c>
      <c r="N202" t="str">
        <f>IF(EXACT(VLOOKUP(F202,tutukamarkofffile20140114!$A$2:$I$306,8,FALSE),G202), "match", VLOOKUP(F202,tutukamarkofffile20140114!$A$2:$I$306,8,FALSE))</f>
        <v>match</v>
      </c>
      <c r="O202" t="str">
        <f>IF(EXACT(VLOOKUP(F202,tutukamarkofffile20140114!$A$2:$I$306,9,FALSE),H202), "match", VLOOKUP(F202,tutukamarkofffile20140114!$A$2:$I$306,9,FALSE))</f>
        <v>match</v>
      </c>
    </row>
    <row r="203" spans="1:15" x14ac:dyDescent="0.3">
      <c r="A203" t="s">
        <v>8</v>
      </c>
      <c r="B203" s="1">
        <v>41651.696030092593</v>
      </c>
      <c r="C203">
        <v>-7965</v>
      </c>
      <c r="D203" t="s">
        <v>315</v>
      </c>
      <c r="E203" t="s">
        <v>10</v>
      </c>
      <c r="F203" s="5">
        <v>4012457379555</v>
      </c>
      <c r="G203">
        <v>0</v>
      </c>
      <c r="H203" t="s">
        <v>316</v>
      </c>
      <c r="I203" s="5">
        <f>_xlfn.IFNA(VLOOKUP(F203,tutukamarkofffile20140114!$A$2:$I$306,1,FALSE),"NOT FOUND")</f>
        <v>4012457379555</v>
      </c>
      <c r="J203" s="1">
        <f>IF(EXACT(VLOOKUP(F203,tutukamarkofffile20140114!$A$2:$I$306,3,FALSE),B203), VLOOKUP(F203,tutukamarkofffile20140114!$A$2:$I$306,3,FALSE),"not exact match")</f>
        <v>41651.696030092593</v>
      </c>
      <c r="K203" t="str">
        <f>IF(EXACT(VLOOKUP(F203,tutukamarkofffile20140114!$A$2:$I$306,4,FALSE),C203), "match", VLOOKUP(F203,tutukamarkofffile20140114!$A$2:$I$306,4,FALSE))</f>
        <v>match</v>
      </c>
      <c r="L203" t="str">
        <f>IF(EXACT(VLOOKUP(F203,tutukamarkofffile20140114!$A$2:$I$306,5,FALSE),D203), "match", VLOOKUP(F203,tutukamarkofffile20140114!$A$2:$I$306,5,FALSE))</f>
        <v>match</v>
      </c>
      <c r="M203" t="str">
        <f>IF(EXACT(VLOOKUP(F203,tutukamarkofffile20140114!$A$2:$I$306,6,FALSE),E203), "match", VLOOKUP(F203,tutukamarkofffile20140114!$A$2:$I$306,6,FALSE))</f>
        <v>match</v>
      </c>
      <c r="N203" t="str">
        <f>IF(EXACT(VLOOKUP(F203,tutukamarkofffile20140114!$A$2:$I$306,8,FALSE),G203), "match", VLOOKUP(F203,tutukamarkofffile20140114!$A$2:$I$306,8,FALSE))</f>
        <v>match</v>
      </c>
      <c r="O203" t="str">
        <f>IF(EXACT(VLOOKUP(F203,tutukamarkofffile20140114!$A$2:$I$306,9,FALSE),H203), "match", VLOOKUP(F203,tutukamarkofffile20140114!$A$2:$I$306,9,FALSE))</f>
        <v>match</v>
      </c>
    </row>
    <row r="204" spans="1:15" x14ac:dyDescent="0.3">
      <c r="A204" t="s">
        <v>8</v>
      </c>
      <c r="B204" s="1">
        <v>41651.708657407406</v>
      </c>
      <c r="C204">
        <v>-5000</v>
      </c>
      <c r="D204" t="s">
        <v>317</v>
      </c>
      <c r="E204" t="s">
        <v>10</v>
      </c>
      <c r="F204" s="5">
        <v>584012612282599</v>
      </c>
      <c r="G204">
        <v>1</v>
      </c>
      <c r="H204" t="s">
        <v>318</v>
      </c>
      <c r="I204" s="5">
        <f>_xlfn.IFNA(VLOOKUP(F204,tutukamarkofffile20140114!$A$2:$I$306,1,FALSE),"NOT FOUND")</f>
        <v>584012612282599</v>
      </c>
      <c r="J204" s="1">
        <f>IF(EXACT(VLOOKUP(F204,tutukamarkofffile20140114!$A$2:$I$306,3,FALSE),B204), VLOOKUP(F204,tutukamarkofffile20140114!$A$2:$I$306,3,FALSE),"not exact match")</f>
        <v>41651.708657407406</v>
      </c>
      <c r="K204" t="str">
        <f>IF(EXACT(VLOOKUP(F204,tutukamarkofffile20140114!$A$2:$I$306,4,FALSE),C204), "match", VLOOKUP(F204,tutukamarkofffile20140114!$A$2:$I$306,4,FALSE))</f>
        <v>match</v>
      </c>
      <c r="L204" t="str">
        <f>IF(EXACT(VLOOKUP(F204,tutukamarkofffile20140114!$A$2:$I$306,5,FALSE),D204), "match", VLOOKUP(F204,tutukamarkofffile20140114!$A$2:$I$306,5,FALSE))</f>
        <v>match</v>
      </c>
      <c r="M204" t="str">
        <f>IF(EXACT(VLOOKUP(F204,tutukamarkofffile20140114!$A$2:$I$306,6,FALSE),E204), "match", VLOOKUP(F204,tutukamarkofffile20140114!$A$2:$I$306,6,FALSE))</f>
        <v>match</v>
      </c>
      <c r="N204" t="str">
        <f>IF(EXACT(VLOOKUP(F204,tutukamarkofffile20140114!$A$2:$I$306,8,FALSE),G204), "match", VLOOKUP(F204,tutukamarkofffile20140114!$A$2:$I$306,8,FALSE))</f>
        <v>match</v>
      </c>
      <c r="O204" t="str">
        <f>IF(EXACT(VLOOKUP(F204,tutukamarkofffile20140114!$A$2:$I$306,9,FALSE),H204), "match", VLOOKUP(F204,tutukamarkofffile20140114!$A$2:$I$306,9,FALSE))</f>
        <v>match</v>
      </c>
    </row>
    <row r="205" spans="1:15" x14ac:dyDescent="0.3">
      <c r="A205" t="s">
        <v>8</v>
      </c>
      <c r="B205" s="1">
        <v>41651.709548611114</v>
      </c>
      <c r="C205">
        <v>-30000</v>
      </c>
      <c r="D205" t="s">
        <v>319</v>
      </c>
      <c r="E205" t="s">
        <v>10</v>
      </c>
      <c r="F205" s="5">
        <v>584012469047276</v>
      </c>
      <c r="G205">
        <v>1</v>
      </c>
      <c r="H205" t="s">
        <v>320</v>
      </c>
      <c r="I205" s="5">
        <f>_xlfn.IFNA(VLOOKUP(F205,tutukamarkofffile20140114!$A$2:$I$306,1,FALSE),"NOT FOUND")</f>
        <v>584012469047276</v>
      </c>
      <c r="J205" s="1">
        <f>IF(EXACT(VLOOKUP(F205,tutukamarkofffile20140114!$A$2:$I$306,3,FALSE),B205), VLOOKUP(F205,tutukamarkofffile20140114!$A$2:$I$306,3,FALSE),"not exact match")</f>
        <v>41651.709548611114</v>
      </c>
      <c r="K205" t="str">
        <f>IF(EXACT(VLOOKUP(F205,tutukamarkofffile20140114!$A$2:$I$306,4,FALSE),C205), "match", VLOOKUP(F205,tutukamarkofffile20140114!$A$2:$I$306,4,FALSE))</f>
        <v>match</v>
      </c>
      <c r="L205" t="str">
        <f>IF(EXACT(VLOOKUP(F205,tutukamarkofffile20140114!$A$2:$I$306,5,FALSE),D205), "match", VLOOKUP(F205,tutukamarkofffile20140114!$A$2:$I$306,5,FALSE))</f>
        <v>match</v>
      </c>
      <c r="M205" t="str">
        <f>IF(EXACT(VLOOKUP(F205,tutukamarkofffile20140114!$A$2:$I$306,6,FALSE),E205), "match", VLOOKUP(F205,tutukamarkofffile20140114!$A$2:$I$306,6,FALSE))</f>
        <v>match</v>
      </c>
      <c r="N205" t="str">
        <f>IF(EXACT(VLOOKUP(F205,tutukamarkofffile20140114!$A$2:$I$306,8,FALSE),G205), "match", VLOOKUP(F205,tutukamarkofffile20140114!$A$2:$I$306,8,FALSE))</f>
        <v>match</v>
      </c>
      <c r="O205" t="str">
        <f>IF(EXACT(VLOOKUP(F205,tutukamarkofffile20140114!$A$2:$I$306,9,FALSE),H205), "match", VLOOKUP(F205,tutukamarkofffile20140114!$A$2:$I$306,9,FALSE))</f>
        <v>match</v>
      </c>
    </row>
    <row r="206" spans="1:15" x14ac:dyDescent="0.3">
      <c r="A206" t="s">
        <v>8</v>
      </c>
      <c r="B206" s="1">
        <v>41651.711192129631</v>
      </c>
      <c r="C206">
        <v>-10000</v>
      </c>
      <c r="D206" t="s">
        <v>54</v>
      </c>
      <c r="E206" t="s">
        <v>10</v>
      </c>
      <c r="F206" s="5">
        <v>464012542483005</v>
      </c>
      <c r="G206">
        <v>1</v>
      </c>
      <c r="H206" t="s">
        <v>81</v>
      </c>
      <c r="I206" s="5">
        <f>_xlfn.IFNA(VLOOKUP(F206,tutukamarkofffile20140114!$A$2:$I$306,1,FALSE),"NOT FOUND")</f>
        <v>464012542483005</v>
      </c>
      <c r="J206" s="1">
        <f>IF(EXACT(VLOOKUP(F206,tutukamarkofffile20140114!$A$2:$I$306,3,FALSE),B206), VLOOKUP(F206,tutukamarkofffile20140114!$A$2:$I$306,3,FALSE),"not exact match")</f>
        <v>41651.711192129631</v>
      </c>
      <c r="K206" t="str">
        <f>IF(EXACT(VLOOKUP(F206,tutukamarkofffile20140114!$A$2:$I$306,4,FALSE),C206), "match", VLOOKUP(F206,tutukamarkofffile20140114!$A$2:$I$306,4,FALSE))</f>
        <v>match</v>
      </c>
      <c r="L206" t="str">
        <f>IF(EXACT(VLOOKUP(F206,tutukamarkofffile20140114!$A$2:$I$306,5,FALSE),D206), "match", VLOOKUP(F206,tutukamarkofffile20140114!$A$2:$I$306,5,FALSE))</f>
        <v>match</v>
      </c>
      <c r="M206" t="str">
        <f>IF(EXACT(VLOOKUP(F206,tutukamarkofffile20140114!$A$2:$I$306,6,FALSE),E206), "match", VLOOKUP(F206,tutukamarkofffile20140114!$A$2:$I$306,6,FALSE))</f>
        <v>match</v>
      </c>
      <c r="N206" t="str">
        <f>IF(EXACT(VLOOKUP(F206,tutukamarkofffile20140114!$A$2:$I$306,8,FALSE),G206), "match", VLOOKUP(F206,tutukamarkofffile20140114!$A$2:$I$306,8,FALSE))</f>
        <v>match</v>
      </c>
      <c r="O206" t="str">
        <f>IF(EXACT(VLOOKUP(F206,tutukamarkofffile20140114!$A$2:$I$306,9,FALSE),H206), "match", VLOOKUP(F206,tutukamarkofffile20140114!$A$2:$I$306,9,FALSE))</f>
        <v>match</v>
      </c>
    </row>
    <row r="207" spans="1:15" x14ac:dyDescent="0.3">
      <c r="A207" t="s">
        <v>8</v>
      </c>
      <c r="B207" s="1">
        <v>41651.716562499998</v>
      </c>
      <c r="C207">
        <v>-2000</v>
      </c>
      <c r="D207" t="s">
        <v>299</v>
      </c>
      <c r="E207" t="s">
        <v>10</v>
      </c>
      <c r="F207" s="5">
        <v>464012476112808</v>
      </c>
      <c r="G207">
        <v>1</v>
      </c>
      <c r="H207" t="s">
        <v>321</v>
      </c>
      <c r="I207" s="5">
        <f>_xlfn.IFNA(VLOOKUP(F207,tutukamarkofffile20140114!$A$2:$I$306,1,FALSE),"NOT FOUND")</f>
        <v>464012476112808</v>
      </c>
      <c r="J207" s="1">
        <f>IF(EXACT(VLOOKUP(F207,tutukamarkofffile20140114!$A$2:$I$306,3,FALSE),B207), VLOOKUP(F207,tutukamarkofffile20140114!$A$2:$I$306,3,FALSE),"not exact match")</f>
        <v>41651.716562499998</v>
      </c>
      <c r="K207" t="str">
        <f>IF(EXACT(VLOOKUP(F207,tutukamarkofffile20140114!$A$2:$I$306,4,FALSE),C207), "match", VLOOKUP(F207,tutukamarkofffile20140114!$A$2:$I$306,4,FALSE))</f>
        <v>match</v>
      </c>
      <c r="L207" t="str">
        <f>IF(EXACT(VLOOKUP(F207,tutukamarkofffile20140114!$A$2:$I$306,5,FALSE),D207), "match", VLOOKUP(F207,tutukamarkofffile20140114!$A$2:$I$306,5,FALSE))</f>
        <v>match</v>
      </c>
      <c r="M207" t="str">
        <f>IF(EXACT(VLOOKUP(F207,tutukamarkofffile20140114!$A$2:$I$306,6,FALSE),E207), "match", VLOOKUP(F207,tutukamarkofffile20140114!$A$2:$I$306,6,FALSE))</f>
        <v>match</v>
      </c>
      <c r="N207" t="str">
        <f>IF(EXACT(VLOOKUP(F207,tutukamarkofffile20140114!$A$2:$I$306,8,FALSE),G207), "match", VLOOKUP(F207,tutukamarkofffile20140114!$A$2:$I$306,8,FALSE))</f>
        <v>match</v>
      </c>
      <c r="O207" t="str">
        <f>IF(EXACT(VLOOKUP(F207,tutukamarkofffile20140114!$A$2:$I$306,9,FALSE),H207), "match", VLOOKUP(F207,tutukamarkofffile20140114!$A$2:$I$306,9,FALSE))</f>
        <v>match</v>
      </c>
    </row>
    <row r="208" spans="1:15" x14ac:dyDescent="0.3">
      <c r="A208" t="s">
        <v>8</v>
      </c>
      <c r="B208" s="1">
        <v>41651.717638888891</v>
      </c>
      <c r="C208">
        <v>-30000</v>
      </c>
      <c r="D208" t="s">
        <v>322</v>
      </c>
      <c r="E208" t="s">
        <v>10</v>
      </c>
      <c r="F208" s="5">
        <v>304012477034868</v>
      </c>
      <c r="G208">
        <v>1</v>
      </c>
      <c r="H208" t="s">
        <v>323</v>
      </c>
      <c r="I208" s="5">
        <f>_xlfn.IFNA(VLOOKUP(F208,tutukamarkofffile20140114!$A$2:$I$306,1,FALSE),"NOT FOUND")</f>
        <v>304012477034868</v>
      </c>
      <c r="J208" s="1">
        <f>IF(EXACT(VLOOKUP(F208,tutukamarkofffile20140114!$A$2:$I$306,3,FALSE),B208), VLOOKUP(F208,tutukamarkofffile20140114!$A$2:$I$306,3,FALSE),"not exact match")</f>
        <v>41651.717638888891</v>
      </c>
      <c r="K208" t="str">
        <f>IF(EXACT(VLOOKUP(F208,tutukamarkofffile20140114!$A$2:$I$306,4,FALSE),C208), "match", VLOOKUP(F208,tutukamarkofffile20140114!$A$2:$I$306,4,FALSE))</f>
        <v>match</v>
      </c>
      <c r="L208" t="str">
        <f>IF(EXACT(VLOOKUP(F208,tutukamarkofffile20140114!$A$2:$I$306,5,FALSE),D208), "match", VLOOKUP(F208,tutukamarkofffile20140114!$A$2:$I$306,5,FALSE))</f>
        <v>match</v>
      </c>
      <c r="M208" t="str">
        <f>IF(EXACT(VLOOKUP(F208,tutukamarkofffile20140114!$A$2:$I$306,6,FALSE),E208), "match", VLOOKUP(F208,tutukamarkofffile20140114!$A$2:$I$306,6,FALSE))</f>
        <v>match</v>
      </c>
      <c r="N208" t="str">
        <f>IF(EXACT(VLOOKUP(F208,tutukamarkofffile20140114!$A$2:$I$306,8,FALSE),G208), "match", VLOOKUP(F208,tutukamarkofffile20140114!$A$2:$I$306,8,FALSE))</f>
        <v>match</v>
      </c>
      <c r="O208" t="str">
        <f>IF(EXACT(VLOOKUP(F208,tutukamarkofffile20140114!$A$2:$I$306,9,FALSE),H208), "match", VLOOKUP(F208,tutukamarkofffile20140114!$A$2:$I$306,9,FALSE))</f>
        <v>match</v>
      </c>
    </row>
    <row r="209" spans="1:15" x14ac:dyDescent="0.3">
      <c r="A209" t="s">
        <v>8</v>
      </c>
      <c r="B209" s="1">
        <v>41651.723379629628</v>
      </c>
      <c r="C209">
        <v>-4000</v>
      </c>
      <c r="D209" t="s">
        <v>12</v>
      </c>
      <c r="E209" t="s">
        <v>10</v>
      </c>
      <c r="F209" s="5">
        <v>464012625000759</v>
      </c>
      <c r="G209">
        <v>1</v>
      </c>
      <c r="H209" t="s">
        <v>324</v>
      </c>
      <c r="I209" s="5">
        <f>_xlfn.IFNA(VLOOKUP(F209,tutukamarkofffile20140114!$A$2:$I$306,1,FALSE),"NOT FOUND")</f>
        <v>464012625000759</v>
      </c>
      <c r="J209" s="1">
        <f>IF(EXACT(VLOOKUP(F209,tutukamarkofffile20140114!$A$2:$I$306,3,FALSE),B209), VLOOKUP(F209,tutukamarkofffile20140114!$A$2:$I$306,3,FALSE),"not exact match")</f>
        <v>41651.723379629628</v>
      </c>
      <c r="K209" t="str">
        <f>IF(EXACT(VLOOKUP(F209,tutukamarkofffile20140114!$A$2:$I$306,4,FALSE),C209), "match", VLOOKUP(F209,tutukamarkofffile20140114!$A$2:$I$306,4,FALSE))</f>
        <v>match</v>
      </c>
      <c r="L209" t="str">
        <f>IF(EXACT(VLOOKUP(F209,tutukamarkofffile20140114!$A$2:$I$306,5,FALSE),D209), "match", VLOOKUP(F209,tutukamarkofffile20140114!$A$2:$I$306,5,FALSE))</f>
        <v>match</v>
      </c>
      <c r="M209" t="str">
        <f>IF(EXACT(VLOOKUP(F209,tutukamarkofffile20140114!$A$2:$I$306,6,FALSE),E209), "match", VLOOKUP(F209,tutukamarkofffile20140114!$A$2:$I$306,6,FALSE))</f>
        <v>match</v>
      </c>
      <c r="N209" t="str">
        <f>IF(EXACT(VLOOKUP(F209,tutukamarkofffile20140114!$A$2:$I$306,8,FALSE),G209), "match", VLOOKUP(F209,tutukamarkofffile20140114!$A$2:$I$306,8,FALSE))</f>
        <v>match</v>
      </c>
      <c r="O209" t="str">
        <f>IF(EXACT(VLOOKUP(F209,tutukamarkofffile20140114!$A$2:$I$306,9,FALSE),H209), "match", VLOOKUP(F209,tutukamarkofffile20140114!$A$2:$I$306,9,FALSE))</f>
        <v>match</v>
      </c>
    </row>
    <row r="210" spans="1:15" x14ac:dyDescent="0.3">
      <c r="A210" t="s">
        <v>8</v>
      </c>
      <c r="B210" s="1">
        <v>41651.72488425926</v>
      </c>
      <c r="C210">
        <v>-20000</v>
      </c>
      <c r="D210" t="s">
        <v>325</v>
      </c>
      <c r="E210" t="s">
        <v>10</v>
      </c>
      <c r="F210" s="5">
        <v>304012482303383</v>
      </c>
      <c r="G210">
        <v>1</v>
      </c>
      <c r="H210" t="s">
        <v>326</v>
      </c>
      <c r="I210" s="5">
        <f>_xlfn.IFNA(VLOOKUP(F210,tutukamarkofffile20140114!$A$2:$I$306,1,FALSE),"NOT FOUND")</f>
        <v>304012482303383</v>
      </c>
      <c r="J210" s="1">
        <f>IF(EXACT(VLOOKUP(F210,tutukamarkofffile20140114!$A$2:$I$306,3,FALSE),B210), VLOOKUP(F210,tutukamarkofffile20140114!$A$2:$I$306,3,FALSE),"not exact match")</f>
        <v>41651.72488425926</v>
      </c>
      <c r="K210" t="str">
        <f>IF(EXACT(VLOOKUP(F210,tutukamarkofffile20140114!$A$2:$I$306,4,FALSE),C210), "match", VLOOKUP(F210,tutukamarkofffile20140114!$A$2:$I$306,4,FALSE))</f>
        <v>match</v>
      </c>
      <c r="L210" t="str">
        <f>IF(EXACT(VLOOKUP(F210,tutukamarkofffile20140114!$A$2:$I$306,5,FALSE),D210), "match", VLOOKUP(F210,tutukamarkofffile20140114!$A$2:$I$306,5,FALSE))</f>
        <v>match</v>
      </c>
      <c r="M210" t="str">
        <f>IF(EXACT(VLOOKUP(F210,tutukamarkofffile20140114!$A$2:$I$306,6,FALSE),E210), "match", VLOOKUP(F210,tutukamarkofffile20140114!$A$2:$I$306,6,FALSE))</f>
        <v>match</v>
      </c>
      <c r="N210" t="str">
        <f>IF(EXACT(VLOOKUP(F210,tutukamarkofffile20140114!$A$2:$I$306,8,FALSE),G210), "match", VLOOKUP(F210,tutukamarkofffile20140114!$A$2:$I$306,8,FALSE))</f>
        <v>match</v>
      </c>
      <c r="O210" t="str">
        <f>IF(EXACT(VLOOKUP(F210,tutukamarkofffile20140114!$A$2:$I$306,9,FALSE),H210), "match", VLOOKUP(F210,tutukamarkofffile20140114!$A$2:$I$306,9,FALSE))</f>
        <v>match</v>
      </c>
    </row>
    <row r="211" spans="1:15" x14ac:dyDescent="0.3">
      <c r="A211" t="s">
        <v>8</v>
      </c>
      <c r="B211" s="1">
        <v>41651.726053240738</v>
      </c>
      <c r="C211">
        <v>-5000</v>
      </c>
      <c r="D211" t="s">
        <v>327</v>
      </c>
      <c r="E211" t="s">
        <v>10</v>
      </c>
      <c r="F211" s="5">
        <v>464012627310503</v>
      </c>
      <c r="G211">
        <v>1</v>
      </c>
      <c r="H211" t="s">
        <v>328</v>
      </c>
      <c r="I211" s="5">
        <f>_xlfn.IFNA(VLOOKUP(F211,tutukamarkofffile20140114!$A$2:$I$306,1,FALSE),"NOT FOUND")</f>
        <v>464012627310503</v>
      </c>
      <c r="J211" s="1">
        <f>IF(EXACT(VLOOKUP(F211,tutukamarkofffile20140114!$A$2:$I$306,3,FALSE),B211), VLOOKUP(F211,tutukamarkofffile20140114!$A$2:$I$306,3,FALSE),"not exact match")</f>
        <v>41651.726053240738</v>
      </c>
      <c r="K211" t="str">
        <f>IF(EXACT(VLOOKUP(F211,tutukamarkofffile20140114!$A$2:$I$306,4,FALSE),C211), "match", VLOOKUP(F211,tutukamarkofffile20140114!$A$2:$I$306,4,FALSE))</f>
        <v>match</v>
      </c>
      <c r="L211" t="str">
        <f>IF(EXACT(VLOOKUP(F211,tutukamarkofffile20140114!$A$2:$I$306,5,FALSE),D211), "match", VLOOKUP(F211,tutukamarkofffile20140114!$A$2:$I$306,5,FALSE))</f>
        <v>match</v>
      </c>
      <c r="M211" t="str">
        <f>IF(EXACT(VLOOKUP(F211,tutukamarkofffile20140114!$A$2:$I$306,6,FALSE),E211), "match", VLOOKUP(F211,tutukamarkofffile20140114!$A$2:$I$306,6,FALSE))</f>
        <v>match</v>
      </c>
      <c r="N211" t="str">
        <f>IF(EXACT(VLOOKUP(F211,tutukamarkofffile20140114!$A$2:$I$306,8,FALSE),G211), "match", VLOOKUP(F211,tutukamarkofffile20140114!$A$2:$I$306,8,FALSE))</f>
        <v>match</v>
      </c>
      <c r="O211" t="str">
        <f>IF(EXACT(VLOOKUP(F211,tutukamarkofffile20140114!$A$2:$I$306,9,FALSE),H211), "match", VLOOKUP(F211,tutukamarkofffile20140114!$A$2:$I$306,9,FALSE))</f>
        <v>match</v>
      </c>
    </row>
    <row r="212" spans="1:15" x14ac:dyDescent="0.3">
      <c r="A212" t="s">
        <v>8</v>
      </c>
      <c r="B212" s="1">
        <v>41651.727696759262</v>
      </c>
      <c r="C212">
        <v>-10000</v>
      </c>
      <c r="D212" t="s">
        <v>231</v>
      </c>
      <c r="E212" t="s">
        <v>10</v>
      </c>
      <c r="F212" s="5">
        <v>384012484733556</v>
      </c>
      <c r="G212">
        <v>1</v>
      </c>
      <c r="H212" t="s">
        <v>329</v>
      </c>
      <c r="I212" s="5">
        <f>_xlfn.IFNA(VLOOKUP(F212,tutukamarkofffile20140114!$A$2:$I$306,1,FALSE),"NOT FOUND")</f>
        <v>384012484733556</v>
      </c>
      <c r="J212" s="1">
        <f>IF(EXACT(VLOOKUP(F212,tutukamarkofffile20140114!$A$2:$I$306,3,FALSE),B212), VLOOKUP(F212,tutukamarkofffile20140114!$A$2:$I$306,3,FALSE),"not exact match")</f>
        <v>41651.727696759262</v>
      </c>
      <c r="K212" t="str">
        <f>IF(EXACT(VLOOKUP(F212,tutukamarkofffile20140114!$A$2:$I$306,4,FALSE),C212), "match", VLOOKUP(F212,tutukamarkofffile20140114!$A$2:$I$306,4,FALSE))</f>
        <v>match</v>
      </c>
      <c r="L212" t="str">
        <f>IF(EXACT(VLOOKUP(F212,tutukamarkofffile20140114!$A$2:$I$306,5,FALSE),D212), "match", VLOOKUP(F212,tutukamarkofffile20140114!$A$2:$I$306,5,FALSE))</f>
        <v>match</v>
      </c>
      <c r="M212" t="str">
        <f>IF(EXACT(VLOOKUP(F212,tutukamarkofffile20140114!$A$2:$I$306,6,FALSE),E212), "match", VLOOKUP(F212,tutukamarkofffile20140114!$A$2:$I$306,6,FALSE))</f>
        <v>match</v>
      </c>
      <c r="N212" t="str">
        <f>IF(EXACT(VLOOKUP(F212,tutukamarkofffile20140114!$A$2:$I$306,8,FALSE),G212), "match", VLOOKUP(F212,tutukamarkofffile20140114!$A$2:$I$306,8,FALSE))</f>
        <v>match</v>
      </c>
      <c r="O212" t="str">
        <f>IF(EXACT(VLOOKUP(F212,tutukamarkofffile20140114!$A$2:$I$306,9,FALSE),H212), "match", VLOOKUP(F212,tutukamarkofffile20140114!$A$2:$I$306,9,FALSE))</f>
        <v>match</v>
      </c>
    </row>
    <row r="213" spans="1:15" x14ac:dyDescent="0.3">
      <c r="A213" t="s">
        <v>8</v>
      </c>
      <c r="B213" s="1">
        <v>41651.729895833334</v>
      </c>
      <c r="C213">
        <v>-12000</v>
      </c>
      <c r="D213" t="s">
        <v>330</v>
      </c>
      <c r="E213" t="s">
        <v>10</v>
      </c>
      <c r="F213" s="5">
        <v>284012486631254</v>
      </c>
      <c r="G213">
        <v>0</v>
      </c>
      <c r="H213" t="s">
        <v>291</v>
      </c>
      <c r="I213" s="5">
        <f>_xlfn.IFNA(VLOOKUP(F213,tutukamarkofffile20140114!$A$2:$I$306,1,FALSE),"NOT FOUND")</f>
        <v>284012486631254</v>
      </c>
      <c r="J213" s="1">
        <f>IF(EXACT(VLOOKUP(F213,tutukamarkofffile20140114!$A$2:$I$306,3,FALSE),B213), VLOOKUP(F213,tutukamarkofffile20140114!$A$2:$I$306,3,FALSE),"not exact match")</f>
        <v>41651.729895833334</v>
      </c>
      <c r="K213" t="str">
        <f>IF(EXACT(VLOOKUP(F213,tutukamarkofffile20140114!$A$2:$I$306,4,FALSE),C213), "match", VLOOKUP(F213,tutukamarkofffile20140114!$A$2:$I$306,4,FALSE))</f>
        <v>match</v>
      </c>
      <c r="L213" t="str">
        <f>IF(EXACT(VLOOKUP(F213,tutukamarkofffile20140114!$A$2:$I$306,5,FALSE),D213), "match", VLOOKUP(F213,tutukamarkofffile20140114!$A$2:$I$306,5,FALSE))</f>
        <v>match</v>
      </c>
      <c r="M213" t="str">
        <f>IF(EXACT(VLOOKUP(F213,tutukamarkofffile20140114!$A$2:$I$306,6,FALSE),E213), "match", VLOOKUP(F213,tutukamarkofffile20140114!$A$2:$I$306,6,FALSE))</f>
        <v>match</v>
      </c>
      <c r="N213" t="str">
        <f>IF(EXACT(VLOOKUP(F213,tutukamarkofffile20140114!$A$2:$I$306,8,FALSE),G213), "match", VLOOKUP(F213,tutukamarkofffile20140114!$A$2:$I$306,8,FALSE))</f>
        <v>match</v>
      </c>
      <c r="O213" t="str">
        <f>IF(EXACT(VLOOKUP(F213,tutukamarkofffile20140114!$A$2:$I$306,9,FALSE),H213), "match", VLOOKUP(F213,tutukamarkofffile20140114!$A$2:$I$306,9,FALSE))</f>
        <v>match</v>
      </c>
    </row>
    <row r="214" spans="1:15" x14ac:dyDescent="0.3">
      <c r="A214" t="s">
        <v>8</v>
      </c>
      <c r="B214" s="1">
        <v>41651.731678240743</v>
      </c>
      <c r="C214">
        <v>-10000</v>
      </c>
      <c r="D214" t="s">
        <v>331</v>
      </c>
      <c r="E214" t="s">
        <v>10</v>
      </c>
      <c r="F214" s="5">
        <v>464012489170664</v>
      </c>
      <c r="G214">
        <v>1</v>
      </c>
      <c r="H214" t="s">
        <v>332</v>
      </c>
      <c r="I214" s="5">
        <f>_xlfn.IFNA(VLOOKUP(F214,tutukamarkofffile20140114!$A$2:$I$306,1,FALSE),"NOT FOUND")</f>
        <v>464012489170664</v>
      </c>
      <c r="J214" s="1">
        <f>IF(EXACT(VLOOKUP(F214,tutukamarkofffile20140114!$A$2:$I$306,3,FALSE),B214), VLOOKUP(F214,tutukamarkofffile20140114!$A$2:$I$306,3,FALSE),"not exact match")</f>
        <v>41651.731678240743</v>
      </c>
      <c r="K214" t="str">
        <f>IF(EXACT(VLOOKUP(F214,tutukamarkofffile20140114!$A$2:$I$306,4,FALSE),C214), "match", VLOOKUP(F214,tutukamarkofffile20140114!$A$2:$I$306,4,FALSE))</f>
        <v>match</v>
      </c>
      <c r="L214" t="str">
        <f>IF(EXACT(VLOOKUP(F214,tutukamarkofffile20140114!$A$2:$I$306,5,FALSE),D214), "match", VLOOKUP(F214,tutukamarkofffile20140114!$A$2:$I$306,5,FALSE))</f>
        <v>match</v>
      </c>
      <c r="M214" t="str">
        <f>IF(EXACT(VLOOKUP(F214,tutukamarkofffile20140114!$A$2:$I$306,6,FALSE),E214), "match", VLOOKUP(F214,tutukamarkofffile20140114!$A$2:$I$306,6,FALSE))</f>
        <v>match</v>
      </c>
      <c r="N214" t="str">
        <f>IF(EXACT(VLOOKUP(F214,tutukamarkofffile20140114!$A$2:$I$306,8,FALSE),G214), "match", VLOOKUP(F214,tutukamarkofffile20140114!$A$2:$I$306,8,FALSE))</f>
        <v>match</v>
      </c>
      <c r="O214" t="str">
        <f>IF(EXACT(VLOOKUP(F214,tutukamarkofffile20140114!$A$2:$I$306,9,FALSE),H214), "match", VLOOKUP(F214,tutukamarkofffile20140114!$A$2:$I$306,9,FALSE))</f>
        <v>match</v>
      </c>
    </row>
    <row r="215" spans="1:15" x14ac:dyDescent="0.3">
      <c r="A215" t="s">
        <v>8</v>
      </c>
      <c r="B215" s="1">
        <v>41651.733136574076</v>
      </c>
      <c r="C215">
        <v>-1195</v>
      </c>
      <c r="D215" t="s">
        <v>333</v>
      </c>
      <c r="E215" t="s">
        <v>10</v>
      </c>
      <c r="F215" s="5">
        <v>4012489438396</v>
      </c>
      <c r="G215">
        <v>0</v>
      </c>
      <c r="H215" t="s">
        <v>334</v>
      </c>
      <c r="I215" s="5">
        <f>_xlfn.IFNA(VLOOKUP(F215,tutukamarkofffile20140114!$A$2:$I$306,1,FALSE),"NOT FOUND")</f>
        <v>4012489438396</v>
      </c>
      <c r="J215" s="1">
        <f>IF(EXACT(VLOOKUP(F215,tutukamarkofffile20140114!$A$2:$I$306,3,FALSE),B215), VLOOKUP(F215,tutukamarkofffile20140114!$A$2:$I$306,3,FALSE),"not exact match")</f>
        <v>41651.733136574076</v>
      </c>
      <c r="K215" t="str">
        <f>IF(EXACT(VLOOKUP(F215,tutukamarkofffile20140114!$A$2:$I$306,4,FALSE),C215), "match", VLOOKUP(F215,tutukamarkofffile20140114!$A$2:$I$306,4,FALSE))</f>
        <v>match</v>
      </c>
      <c r="L215" t="str">
        <f>IF(EXACT(VLOOKUP(F215,tutukamarkofffile20140114!$A$2:$I$306,5,FALSE),D215), "match", VLOOKUP(F215,tutukamarkofffile20140114!$A$2:$I$306,5,FALSE))</f>
        <v>match</v>
      </c>
      <c r="M215" t="str">
        <f>IF(EXACT(VLOOKUP(F215,tutukamarkofffile20140114!$A$2:$I$306,6,FALSE),E215), "match", VLOOKUP(F215,tutukamarkofffile20140114!$A$2:$I$306,6,FALSE))</f>
        <v>match</v>
      </c>
      <c r="N215" t="str">
        <f>IF(EXACT(VLOOKUP(F215,tutukamarkofffile20140114!$A$2:$I$306,8,FALSE),G215), "match", VLOOKUP(F215,tutukamarkofffile20140114!$A$2:$I$306,8,FALSE))</f>
        <v>match</v>
      </c>
      <c r="O215" t="str">
        <f>IF(EXACT(VLOOKUP(F215,tutukamarkofffile20140114!$A$2:$I$306,9,FALSE),H215), "match", VLOOKUP(F215,tutukamarkofffile20140114!$A$2:$I$306,9,FALSE))</f>
        <v>match</v>
      </c>
    </row>
    <row r="216" spans="1:15" x14ac:dyDescent="0.3">
      <c r="A216" t="s">
        <v>8</v>
      </c>
      <c r="B216" s="1">
        <v>41651.736550925925</v>
      </c>
      <c r="C216">
        <v>-5000</v>
      </c>
      <c r="D216" t="s">
        <v>12</v>
      </c>
      <c r="E216" t="s">
        <v>10</v>
      </c>
      <c r="F216" s="5">
        <v>304012636390724</v>
      </c>
      <c r="G216">
        <v>1</v>
      </c>
      <c r="H216" t="s">
        <v>335</v>
      </c>
      <c r="I216" s="5">
        <f>_xlfn.IFNA(VLOOKUP(F216,tutukamarkofffile20140114!$A$2:$I$306,1,FALSE),"NOT FOUND")</f>
        <v>304012636390724</v>
      </c>
      <c r="J216" s="1">
        <f>IF(EXACT(VLOOKUP(F216,tutukamarkofffile20140114!$A$2:$I$306,3,FALSE),B216), VLOOKUP(F216,tutukamarkofffile20140114!$A$2:$I$306,3,FALSE),"not exact match")</f>
        <v>41651.736550925925</v>
      </c>
      <c r="K216" t="str">
        <f>IF(EXACT(VLOOKUP(F216,tutukamarkofffile20140114!$A$2:$I$306,4,FALSE),C216), "match", VLOOKUP(F216,tutukamarkofffile20140114!$A$2:$I$306,4,FALSE))</f>
        <v>match</v>
      </c>
      <c r="L216" t="str">
        <f>IF(EXACT(VLOOKUP(F216,tutukamarkofffile20140114!$A$2:$I$306,5,FALSE),D216), "match", VLOOKUP(F216,tutukamarkofffile20140114!$A$2:$I$306,5,FALSE))</f>
        <v>match</v>
      </c>
      <c r="M216" t="str">
        <f>IF(EXACT(VLOOKUP(F216,tutukamarkofffile20140114!$A$2:$I$306,6,FALSE),E216), "match", VLOOKUP(F216,tutukamarkofffile20140114!$A$2:$I$306,6,FALSE))</f>
        <v>match</v>
      </c>
      <c r="N216" t="str">
        <f>IF(EXACT(VLOOKUP(F216,tutukamarkofffile20140114!$A$2:$I$306,8,FALSE),G216), "match", VLOOKUP(F216,tutukamarkofffile20140114!$A$2:$I$306,8,FALSE))</f>
        <v>match</v>
      </c>
      <c r="O216" t="str">
        <f>IF(EXACT(VLOOKUP(F216,tutukamarkofffile20140114!$A$2:$I$306,9,FALSE),H216), "match", VLOOKUP(F216,tutukamarkofffile20140114!$A$2:$I$306,9,FALSE))</f>
        <v>match</v>
      </c>
    </row>
    <row r="217" spans="1:15" x14ac:dyDescent="0.3">
      <c r="A217" t="s">
        <v>8</v>
      </c>
      <c r="B217" s="1">
        <v>41651.738171296296</v>
      </c>
      <c r="C217">
        <v>-20000</v>
      </c>
      <c r="D217" t="s">
        <v>336</v>
      </c>
      <c r="E217" t="s">
        <v>10</v>
      </c>
      <c r="F217" s="5">
        <v>384012493795281</v>
      </c>
      <c r="G217">
        <v>1</v>
      </c>
      <c r="H217" t="s">
        <v>337</v>
      </c>
      <c r="I217" s="5">
        <f>_xlfn.IFNA(VLOOKUP(F217,tutukamarkofffile20140114!$A$2:$I$306,1,FALSE),"NOT FOUND")</f>
        <v>384012493795281</v>
      </c>
      <c r="J217" s="1">
        <f>IF(EXACT(VLOOKUP(F217,tutukamarkofffile20140114!$A$2:$I$306,3,FALSE),B217), VLOOKUP(F217,tutukamarkofffile20140114!$A$2:$I$306,3,FALSE),"not exact match")</f>
        <v>41651.738171296296</v>
      </c>
      <c r="K217" t="str">
        <f>IF(EXACT(VLOOKUP(F217,tutukamarkofffile20140114!$A$2:$I$306,4,FALSE),C217), "match", VLOOKUP(F217,tutukamarkofffile20140114!$A$2:$I$306,4,FALSE))</f>
        <v>match</v>
      </c>
      <c r="L217" t="str">
        <f>IF(EXACT(VLOOKUP(F217,tutukamarkofffile20140114!$A$2:$I$306,5,FALSE),D217), "match", VLOOKUP(F217,tutukamarkofffile20140114!$A$2:$I$306,5,FALSE))</f>
        <v>match</v>
      </c>
      <c r="M217" t="str">
        <f>IF(EXACT(VLOOKUP(F217,tutukamarkofffile20140114!$A$2:$I$306,6,FALSE),E217), "match", VLOOKUP(F217,tutukamarkofffile20140114!$A$2:$I$306,6,FALSE))</f>
        <v>match</v>
      </c>
      <c r="N217" t="str">
        <f>IF(EXACT(VLOOKUP(F217,tutukamarkofffile20140114!$A$2:$I$306,8,FALSE),G217), "match", VLOOKUP(F217,tutukamarkofffile20140114!$A$2:$I$306,8,FALSE))</f>
        <v>match</v>
      </c>
      <c r="O217" t="str">
        <f>IF(EXACT(VLOOKUP(F217,tutukamarkofffile20140114!$A$2:$I$306,9,FALSE),H217), "match", VLOOKUP(F217,tutukamarkofffile20140114!$A$2:$I$306,9,FALSE))</f>
        <v>match</v>
      </c>
    </row>
    <row r="218" spans="1:15" x14ac:dyDescent="0.3">
      <c r="A218" t="s">
        <v>8</v>
      </c>
      <c r="B218" s="1">
        <v>41651.738958333335</v>
      </c>
      <c r="C218">
        <v>-8000</v>
      </c>
      <c r="D218" t="s">
        <v>299</v>
      </c>
      <c r="E218" t="s">
        <v>10</v>
      </c>
      <c r="F218" s="5">
        <v>584012495463529</v>
      </c>
      <c r="G218">
        <v>1</v>
      </c>
      <c r="H218" t="s">
        <v>338</v>
      </c>
      <c r="I218" s="5">
        <f>_xlfn.IFNA(VLOOKUP(F218,tutukamarkofffile20140114!$A$2:$I$306,1,FALSE),"NOT FOUND")</f>
        <v>584012495463529</v>
      </c>
      <c r="J218" s="1">
        <f>IF(EXACT(VLOOKUP(F218,tutukamarkofffile20140114!$A$2:$I$306,3,FALSE),B218), VLOOKUP(F218,tutukamarkofffile20140114!$A$2:$I$306,3,FALSE),"not exact match")</f>
        <v>41651.738958333335</v>
      </c>
      <c r="K218" t="str">
        <f>IF(EXACT(VLOOKUP(F218,tutukamarkofffile20140114!$A$2:$I$306,4,FALSE),C218), "match", VLOOKUP(F218,tutukamarkofffile20140114!$A$2:$I$306,4,FALSE))</f>
        <v>match</v>
      </c>
      <c r="L218" t="str">
        <f>IF(EXACT(VLOOKUP(F218,tutukamarkofffile20140114!$A$2:$I$306,5,FALSE),D218), "match", VLOOKUP(F218,tutukamarkofffile20140114!$A$2:$I$306,5,FALSE))</f>
        <v>match</v>
      </c>
      <c r="M218" t="str">
        <f>IF(EXACT(VLOOKUP(F218,tutukamarkofffile20140114!$A$2:$I$306,6,FALSE),E218), "match", VLOOKUP(F218,tutukamarkofffile20140114!$A$2:$I$306,6,FALSE))</f>
        <v>match</v>
      </c>
      <c r="N218" t="str">
        <f>IF(EXACT(VLOOKUP(F218,tutukamarkofffile20140114!$A$2:$I$306,8,FALSE),G218), "match", VLOOKUP(F218,tutukamarkofffile20140114!$A$2:$I$306,8,FALSE))</f>
        <v>match</v>
      </c>
      <c r="O218" t="str">
        <f>IF(EXACT(VLOOKUP(F218,tutukamarkofffile20140114!$A$2:$I$306,9,FALSE),H218), "match", VLOOKUP(F218,tutukamarkofffile20140114!$A$2:$I$306,9,FALSE))</f>
        <v>match</v>
      </c>
    </row>
    <row r="219" spans="1:15" x14ac:dyDescent="0.3">
      <c r="A219" t="s">
        <v>8</v>
      </c>
      <c r="B219" s="1">
        <v>41651.743576388886</v>
      </c>
      <c r="C219">
        <v>-30000</v>
      </c>
      <c r="D219" t="s">
        <v>222</v>
      </c>
      <c r="E219" t="s">
        <v>10</v>
      </c>
      <c r="F219" s="5">
        <v>464012498451724</v>
      </c>
      <c r="G219">
        <v>1</v>
      </c>
      <c r="H219" t="s">
        <v>339</v>
      </c>
      <c r="I219" s="5">
        <f>_xlfn.IFNA(VLOOKUP(F219,tutukamarkofffile20140114!$A$2:$I$306,1,FALSE),"NOT FOUND")</f>
        <v>464012498451724</v>
      </c>
      <c r="J219" s="1">
        <f>IF(EXACT(VLOOKUP(F219,tutukamarkofffile20140114!$A$2:$I$306,3,FALSE),B219), VLOOKUP(F219,tutukamarkofffile20140114!$A$2:$I$306,3,FALSE),"not exact match")</f>
        <v>41651.743576388886</v>
      </c>
      <c r="K219" t="str">
        <f>IF(EXACT(VLOOKUP(F219,tutukamarkofffile20140114!$A$2:$I$306,4,FALSE),C219), "match", VLOOKUP(F219,tutukamarkofffile20140114!$A$2:$I$306,4,FALSE))</f>
        <v>match</v>
      </c>
      <c r="L219" t="str">
        <f>IF(EXACT(VLOOKUP(F219,tutukamarkofffile20140114!$A$2:$I$306,5,FALSE),D219), "match", VLOOKUP(F219,tutukamarkofffile20140114!$A$2:$I$306,5,FALSE))</f>
        <v>match</v>
      </c>
      <c r="M219" t="str">
        <f>IF(EXACT(VLOOKUP(F219,tutukamarkofffile20140114!$A$2:$I$306,6,FALSE),E219), "match", VLOOKUP(F219,tutukamarkofffile20140114!$A$2:$I$306,6,FALSE))</f>
        <v>match</v>
      </c>
      <c r="N219" t="str">
        <f>IF(EXACT(VLOOKUP(F219,tutukamarkofffile20140114!$A$2:$I$306,8,FALSE),G219), "match", VLOOKUP(F219,tutukamarkofffile20140114!$A$2:$I$306,8,FALSE))</f>
        <v>match</v>
      </c>
      <c r="O219" t="str">
        <f>IF(EXACT(VLOOKUP(F219,tutukamarkofffile20140114!$A$2:$I$306,9,FALSE),H219), "match", VLOOKUP(F219,tutukamarkofffile20140114!$A$2:$I$306,9,FALSE))</f>
        <v>match</v>
      </c>
    </row>
    <row r="220" spans="1:15" x14ac:dyDescent="0.3">
      <c r="A220" t="s">
        <v>8</v>
      </c>
      <c r="B220" s="1">
        <v>41651.745798611111</v>
      </c>
      <c r="C220">
        <v>-2470</v>
      </c>
      <c r="D220" t="s">
        <v>283</v>
      </c>
      <c r="E220" t="s">
        <v>10</v>
      </c>
      <c r="F220" s="5">
        <v>284012646187252</v>
      </c>
      <c r="G220">
        <v>0</v>
      </c>
      <c r="H220" t="s">
        <v>340</v>
      </c>
      <c r="I220" s="5">
        <f>_xlfn.IFNA(VLOOKUP(F220,tutukamarkofffile20140114!$A$2:$I$306,1,FALSE),"NOT FOUND")</f>
        <v>284012646187252</v>
      </c>
      <c r="J220" s="1">
        <f>IF(EXACT(VLOOKUP(F220,tutukamarkofffile20140114!$A$2:$I$306,3,FALSE),B220), VLOOKUP(F220,tutukamarkofffile20140114!$A$2:$I$306,3,FALSE),"not exact match")</f>
        <v>41651.745798611111</v>
      </c>
      <c r="K220" t="str">
        <f>IF(EXACT(VLOOKUP(F220,tutukamarkofffile20140114!$A$2:$I$306,4,FALSE),C220), "match", VLOOKUP(F220,tutukamarkofffile20140114!$A$2:$I$306,4,FALSE))</f>
        <v>match</v>
      </c>
      <c r="L220" t="str">
        <f>IF(EXACT(VLOOKUP(F220,tutukamarkofffile20140114!$A$2:$I$306,5,FALSE),D220), "match", VLOOKUP(F220,tutukamarkofffile20140114!$A$2:$I$306,5,FALSE))</f>
        <v>match</v>
      </c>
      <c r="M220" t="str">
        <f>IF(EXACT(VLOOKUP(F220,tutukamarkofffile20140114!$A$2:$I$306,6,FALSE),E220), "match", VLOOKUP(F220,tutukamarkofffile20140114!$A$2:$I$306,6,FALSE))</f>
        <v>match</v>
      </c>
      <c r="N220" t="str">
        <f>IF(EXACT(VLOOKUP(F220,tutukamarkofffile20140114!$A$2:$I$306,8,FALSE),G220), "match", VLOOKUP(F220,tutukamarkofffile20140114!$A$2:$I$306,8,FALSE))</f>
        <v>match</v>
      </c>
      <c r="O220" t="str">
        <f>IF(EXACT(VLOOKUP(F220,tutukamarkofffile20140114!$A$2:$I$306,9,FALSE),H220), "match", VLOOKUP(F220,tutukamarkofffile20140114!$A$2:$I$306,9,FALSE))</f>
        <v>match</v>
      </c>
    </row>
    <row r="221" spans="1:15" x14ac:dyDescent="0.3">
      <c r="A221" t="s">
        <v>8</v>
      </c>
      <c r="B221" s="1">
        <v>41651.746319444443</v>
      </c>
      <c r="C221">
        <v>-2000</v>
      </c>
      <c r="D221" t="s">
        <v>312</v>
      </c>
      <c r="E221" t="s">
        <v>10</v>
      </c>
      <c r="F221" s="5">
        <v>464012501816532</v>
      </c>
      <c r="G221">
        <v>1</v>
      </c>
      <c r="H221" t="s">
        <v>78</v>
      </c>
      <c r="I221" s="5">
        <f>_xlfn.IFNA(VLOOKUP(F221,tutukamarkofffile20140114!$A$2:$I$306,1,FALSE),"NOT FOUND")</f>
        <v>464012501816532</v>
      </c>
      <c r="J221" s="1">
        <f>IF(EXACT(VLOOKUP(F221,tutukamarkofffile20140114!$A$2:$I$306,3,FALSE),B221), VLOOKUP(F221,tutukamarkofffile20140114!$A$2:$I$306,3,FALSE),"not exact match")</f>
        <v>41651.746319444443</v>
      </c>
      <c r="K221" t="str">
        <f>IF(EXACT(VLOOKUP(F221,tutukamarkofffile20140114!$A$2:$I$306,4,FALSE),C221), "match", VLOOKUP(F221,tutukamarkofffile20140114!$A$2:$I$306,4,FALSE))</f>
        <v>match</v>
      </c>
      <c r="L221" t="str">
        <f>IF(EXACT(VLOOKUP(F221,tutukamarkofffile20140114!$A$2:$I$306,5,FALSE),D221), "match", VLOOKUP(F221,tutukamarkofffile20140114!$A$2:$I$306,5,FALSE))</f>
        <v>match</v>
      </c>
      <c r="M221" t="str">
        <f>IF(EXACT(VLOOKUP(F221,tutukamarkofffile20140114!$A$2:$I$306,6,FALSE),E221), "match", VLOOKUP(F221,tutukamarkofffile20140114!$A$2:$I$306,6,FALSE))</f>
        <v>match</v>
      </c>
      <c r="N221" t="str">
        <f>IF(EXACT(VLOOKUP(F221,tutukamarkofffile20140114!$A$2:$I$306,8,FALSE),G221), "match", VLOOKUP(F221,tutukamarkofffile20140114!$A$2:$I$306,8,FALSE))</f>
        <v>match</v>
      </c>
      <c r="O221" t="str">
        <f>IF(EXACT(VLOOKUP(F221,tutukamarkofffile20140114!$A$2:$I$306,9,FALSE),H221), "match", VLOOKUP(F221,tutukamarkofffile20140114!$A$2:$I$306,9,FALSE))</f>
        <v>match</v>
      </c>
    </row>
    <row r="222" spans="1:15" x14ac:dyDescent="0.3">
      <c r="A222" t="s">
        <v>8</v>
      </c>
      <c r="B222" s="1">
        <v>41651.746631944443</v>
      </c>
      <c r="C222">
        <v>-15490</v>
      </c>
      <c r="D222" t="s">
        <v>341</v>
      </c>
      <c r="E222" t="s">
        <v>10</v>
      </c>
      <c r="F222" s="5">
        <v>84012501099107</v>
      </c>
      <c r="G222">
        <v>0</v>
      </c>
      <c r="H222" t="s">
        <v>342</v>
      </c>
      <c r="I222" s="5">
        <f>_xlfn.IFNA(VLOOKUP(F222,tutukamarkofffile20140114!$A$2:$I$306,1,FALSE),"NOT FOUND")</f>
        <v>84012501099107</v>
      </c>
      <c r="J222" s="1">
        <f>IF(EXACT(VLOOKUP(F222,tutukamarkofffile20140114!$A$2:$I$306,3,FALSE),B222), VLOOKUP(F222,tutukamarkofffile20140114!$A$2:$I$306,3,FALSE),"not exact match")</f>
        <v>41651.746631944443</v>
      </c>
      <c r="K222" t="str">
        <f>IF(EXACT(VLOOKUP(F222,tutukamarkofffile20140114!$A$2:$I$306,4,FALSE),C222), "match", VLOOKUP(F222,tutukamarkofffile20140114!$A$2:$I$306,4,FALSE))</f>
        <v>match</v>
      </c>
      <c r="L222" t="str">
        <f>IF(EXACT(VLOOKUP(F222,tutukamarkofffile20140114!$A$2:$I$306,5,FALSE),D222), "match", VLOOKUP(F222,tutukamarkofffile20140114!$A$2:$I$306,5,FALSE))</f>
        <v>match</v>
      </c>
      <c r="M222" t="str">
        <f>IF(EXACT(VLOOKUP(F222,tutukamarkofffile20140114!$A$2:$I$306,6,FALSE),E222), "match", VLOOKUP(F222,tutukamarkofffile20140114!$A$2:$I$306,6,FALSE))</f>
        <v>match</v>
      </c>
      <c r="N222" t="str">
        <f>IF(EXACT(VLOOKUP(F222,tutukamarkofffile20140114!$A$2:$I$306,8,FALSE),G222), "match", VLOOKUP(F222,tutukamarkofffile20140114!$A$2:$I$306,8,FALSE))</f>
        <v>match</v>
      </c>
      <c r="O222" t="str">
        <f>IF(EXACT(VLOOKUP(F222,tutukamarkofffile20140114!$A$2:$I$306,9,FALSE),H222), "match", VLOOKUP(F222,tutukamarkofffile20140114!$A$2:$I$306,9,FALSE))</f>
        <v>match</v>
      </c>
    </row>
    <row r="223" spans="1:15" x14ac:dyDescent="0.3">
      <c r="A223" t="s">
        <v>8</v>
      </c>
      <c r="B223" s="1">
        <v>41651.75271990741</v>
      </c>
      <c r="C223">
        <v>-5000</v>
      </c>
      <c r="D223" t="s">
        <v>142</v>
      </c>
      <c r="E223" t="s">
        <v>10</v>
      </c>
      <c r="F223" s="5">
        <v>304012506364257</v>
      </c>
      <c r="G223">
        <v>1</v>
      </c>
      <c r="H223" t="s">
        <v>143</v>
      </c>
      <c r="I223" s="5">
        <f>_xlfn.IFNA(VLOOKUP(F223,tutukamarkofffile20140114!$A$2:$I$306,1,FALSE),"NOT FOUND")</f>
        <v>304012506364257</v>
      </c>
      <c r="J223" s="1">
        <f>IF(EXACT(VLOOKUP(F223,tutukamarkofffile20140114!$A$2:$I$306,3,FALSE),B223), VLOOKUP(F223,tutukamarkofffile20140114!$A$2:$I$306,3,FALSE),"not exact match")</f>
        <v>41651.75271990741</v>
      </c>
      <c r="K223" t="str">
        <f>IF(EXACT(VLOOKUP(F223,tutukamarkofffile20140114!$A$2:$I$306,4,FALSE),C223), "match", VLOOKUP(F223,tutukamarkofffile20140114!$A$2:$I$306,4,FALSE))</f>
        <v>match</v>
      </c>
      <c r="L223" t="str">
        <f>IF(EXACT(VLOOKUP(F223,tutukamarkofffile20140114!$A$2:$I$306,5,FALSE),D223), "match", VLOOKUP(F223,tutukamarkofffile20140114!$A$2:$I$306,5,FALSE))</f>
        <v>match</v>
      </c>
      <c r="M223" t="str">
        <f>IF(EXACT(VLOOKUP(F223,tutukamarkofffile20140114!$A$2:$I$306,6,FALSE),E223), "match", VLOOKUP(F223,tutukamarkofffile20140114!$A$2:$I$306,6,FALSE))</f>
        <v>match</v>
      </c>
      <c r="N223" t="str">
        <f>IF(EXACT(VLOOKUP(F223,tutukamarkofffile20140114!$A$2:$I$306,8,FALSE),G223), "match", VLOOKUP(F223,tutukamarkofffile20140114!$A$2:$I$306,8,FALSE))</f>
        <v>match</v>
      </c>
      <c r="O223" t="str">
        <f>IF(EXACT(VLOOKUP(F223,tutukamarkofffile20140114!$A$2:$I$306,9,FALSE),H223), "match", VLOOKUP(F223,tutukamarkofffile20140114!$A$2:$I$306,9,FALSE))</f>
        <v>match</v>
      </c>
    </row>
    <row r="224" spans="1:15" x14ac:dyDescent="0.3">
      <c r="A224" t="s">
        <v>8</v>
      </c>
      <c r="B224" s="1">
        <v>41651.753807870373</v>
      </c>
      <c r="C224">
        <v>-2000</v>
      </c>
      <c r="D224" t="s">
        <v>21</v>
      </c>
      <c r="E224" t="s">
        <v>10</v>
      </c>
      <c r="F224" s="5">
        <v>464012651303311</v>
      </c>
      <c r="G224">
        <v>1</v>
      </c>
      <c r="H224" t="s">
        <v>343</v>
      </c>
      <c r="I224" s="5">
        <f>_xlfn.IFNA(VLOOKUP(F224,tutukamarkofffile20140114!$A$2:$I$306,1,FALSE),"NOT FOUND")</f>
        <v>464012651303311</v>
      </c>
      <c r="J224" s="1">
        <f>IF(EXACT(VLOOKUP(F224,tutukamarkofffile20140114!$A$2:$I$306,3,FALSE),B224), VLOOKUP(F224,tutukamarkofffile20140114!$A$2:$I$306,3,FALSE),"not exact match")</f>
        <v>41651.753807870373</v>
      </c>
      <c r="K224" t="str">
        <f>IF(EXACT(VLOOKUP(F224,tutukamarkofffile20140114!$A$2:$I$306,4,FALSE),C224), "match", VLOOKUP(F224,tutukamarkofffile20140114!$A$2:$I$306,4,FALSE))</f>
        <v>match</v>
      </c>
      <c r="L224" t="str">
        <f>IF(EXACT(VLOOKUP(F224,tutukamarkofffile20140114!$A$2:$I$306,5,FALSE),D224), "match", VLOOKUP(F224,tutukamarkofffile20140114!$A$2:$I$306,5,FALSE))</f>
        <v>match</v>
      </c>
      <c r="M224" t="str">
        <f>IF(EXACT(VLOOKUP(F224,tutukamarkofffile20140114!$A$2:$I$306,6,FALSE),E224), "match", VLOOKUP(F224,tutukamarkofffile20140114!$A$2:$I$306,6,FALSE))</f>
        <v>match</v>
      </c>
      <c r="N224" t="str">
        <f>IF(EXACT(VLOOKUP(F224,tutukamarkofffile20140114!$A$2:$I$306,8,FALSE),G224), "match", VLOOKUP(F224,tutukamarkofffile20140114!$A$2:$I$306,8,FALSE))</f>
        <v>match</v>
      </c>
      <c r="O224" t="str">
        <f>IF(EXACT(VLOOKUP(F224,tutukamarkofffile20140114!$A$2:$I$306,9,FALSE),H224), "match", VLOOKUP(F224,tutukamarkofffile20140114!$A$2:$I$306,9,FALSE))</f>
        <v>match</v>
      </c>
    </row>
    <row r="225" spans="1:15" x14ac:dyDescent="0.3">
      <c r="A225" t="s">
        <v>8</v>
      </c>
      <c r="B225" s="1">
        <v>41651.75577546296</v>
      </c>
      <c r="C225">
        <v>-15000</v>
      </c>
      <c r="D225" t="s">
        <v>344</v>
      </c>
      <c r="E225" t="s">
        <v>10</v>
      </c>
      <c r="F225" s="5">
        <v>384012652997278</v>
      </c>
      <c r="G225">
        <v>1</v>
      </c>
      <c r="H225" t="s">
        <v>345</v>
      </c>
      <c r="I225" s="5">
        <f>_xlfn.IFNA(VLOOKUP(F225,tutukamarkofffile20140114!$A$2:$I$306,1,FALSE),"NOT FOUND")</f>
        <v>384012652997278</v>
      </c>
      <c r="J225" s="1">
        <f>IF(EXACT(VLOOKUP(F225,tutukamarkofffile20140114!$A$2:$I$306,3,FALSE),B225), VLOOKUP(F225,tutukamarkofffile20140114!$A$2:$I$306,3,FALSE),"not exact match")</f>
        <v>41651.75577546296</v>
      </c>
      <c r="K225" t="str">
        <f>IF(EXACT(VLOOKUP(F225,tutukamarkofffile20140114!$A$2:$I$306,4,FALSE),C225), "match", VLOOKUP(F225,tutukamarkofffile20140114!$A$2:$I$306,4,FALSE))</f>
        <v>match</v>
      </c>
      <c r="L225" t="str">
        <f>IF(EXACT(VLOOKUP(F225,tutukamarkofffile20140114!$A$2:$I$306,5,FALSE),D225), "match", VLOOKUP(F225,tutukamarkofffile20140114!$A$2:$I$306,5,FALSE))</f>
        <v>match</v>
      </c>
      <c r="M225" t="str">
        <f>IF(EXACT(VLOOKUP(F225,tutukamarkofffile20140114!$A$2:$I$306,6,FALSE),E225), "match", VLOOKUP(F225,tutukamarkofffile20140114!$A$2:$I$306,6,FALSE))</f>
        <v>match</v>
      </c>
      <c r="N225" t="str">
        <f>IF(EXACT(VLOOKUP(F225,tutukamarkofffile20140114!$A$2:$I$306,8,FALSE),G225), "match", VLOOKUP(F225,tutukamarkofffile20140114!$A$2:$I$306,8,FALSE))</f>
        <v>match</v>
      </c>
      <c r="O225" t="str">
        <f>IF(EXACT(VLOOKUP(F225,tutukamarkofffile20140114!$A$2:$I$306,9,FALSE),H225), "match", VLOOKUP(F225,tutukamarkofffile20140114!$A$2:$I$306,9,FALSE))</f>
        <v>match</v>
      </c>
    </row>
    <row r="226" spans="1:15" x14ac:dyDescent="0.3">
      <c r="A226" t="s">
        <v>8</v>
      </c>
      <c r="B226" s="1">
        <v>41651.758136574077</v>
      </c>
      <c r="C226">
        <v>-8790</v>
      </c>
      <c r="D226" t="s">
        <v>346</v>
      </c>
      <c r="E226" t="s">
        <v>10</v>
      </c>
      <c r="F226" s="5">
        <v>284012656851958</v>
      </c>
      <c r="G226">
        <v>0</v>
      </c>
      <c r="H226" t="s">
        <v>347</v>
      </c>
      <c r="I226" s="5">
        <f>_xlfn.IFNA(VLOOKUP(F226,tutukamarkofffile20140114!$A$2:$I$306,1,FALSE),"NOT FOUND")</f>
        <v>284012656851958</v>
      </c>
      <c r="J226" s="1">
        <f>IF(EXACT(VLOOKUP(F226,tutukamarkofffile20140114!$A$2:$I$306,3,FALSE),B226), VLOOKUP(F226,tutukamarkofffile20140114!$A$2:$I$306,3,FALSE),"not exact match")</f>
        <v>41651.758136574077</v>
      </c>
      <c r="K226" t="str">
        <f>IF(EXACT(VLOOKUP(F226,tutukamarkofffile20140114!$A$2:$I$306,4,FALSE),C226), "match", VLOOKUP(F226,tutukamarkofffile20140114!$A$2:$I$306,4,FALSE))</f>
        <v>match</v>
      </c>
      <c r="L226" t="str">
        <f>IF(EXACT(VLOOKUP(F226,tutukamarkofffile20140114!$A$2:$I$306,5,FALSE),D226), "match", VLOOKUP(F226,tutukamarkofffile20140114!$A$2:$I$306,5,FALSE))</f>
        <v>match</v>
      </c>
      <c r="M226" t="str">
        <f>IF(EXACT(VLOOKUP(F226,tutukamarkofffile20140114!$A$2:$I$306,6,FALSE),E226), "match", VLOOKUP(F226,tutukamarkofffile20140114!$A$2:$I$306,6,FALSE))</f>
        <v>match</v>
      </c>
      <c r="N226" t="str">
        <f>IF(EXACT(VLOOKUP(F226,tutukamarkofffile20140114!$A$2:$I$306,8,FALSE),G226), "match", VLOOKUP(F226,tutukamarkofffile20140114!$A$2:$I$306,8,FALSE))</f>
        <v>match</v>
      </c>
      <c r="O226" t="str">
        <f>IF(EXACT(VLOOKUP(F226,tutukamarkofffile20140114!$A$2:$I$306,9,FALSE),H226), "match", VLOOKUP(F226,tutukamarkofffile20140114!$A$2:$I$306,9,FALSE))</f>
        <v>match</v>
      </c>
    </row>
    <row r="227" spans="1:15" x14ac:dyDescent="0.3">
      <c r="A227" t="s">
        <v>8</v>
      </c>
      <c r="B227" s="1">
        <v>41651.759722222225</v>
      </c>
      <c r="C227">
        <v>-10000</v>
      </c>
      <c r="D227" t="s">
        <v>238</v>
      </c>
      <c r="E227" t="s">
        <v>10</v>
      </c>
      <c r="F227" s="5">
        <v>384012656408980</v>
      </c>
      <c r="G227">
        <v>1</v>
      </c>
      <c r="H227" t="s">
        <v>348</v>
      </c>
      <c r="I227" s="5">
        <f>_xlfn.IFNA(VLOOKUP(F227,tutukamarkofffile20140114!$A$2:$I$306,1,FALSE),"NOT FOUND")</f>
        <v>384012656408980</v>
      </c>
      <c r="J227" s="1">
        <f>IF(EXACT(VLOOKUP(F227,tutukamarkofffile20140114!$A$2:$I$306,3,FALSE),B227), VLOOKUP(F227,tutukamarkofffile20140114!$A$2:$I$306,3,FALSE),"not exact match")</f>
        <v>41651.759722222225</v>
      </c>
      <c r="K227" t="str">
        <f>IF(EXACT(VLOOKUP(F227,tutukamarkofffile20140114!$A$2:$I$306,4,FALSE),C227), "match", VLOOKUP(F227,tutukamarkofffile20140114!$A$2:$I$306,4,FALSE))</f>
        <v>match</v>
      </c>
      <c r="L227" t="str">
        <f>IF(EXACT(VLOOKUP(F227,tutukamarkofffile20140114!$A$2:$I$306,5,FALSE),D227), "match", VLOOKUP(F227,tutukamarkofffile20140114!$A$2:$I$306,5,FALSE))</f>
        <v>match</v>
      </c>
      <c r="M227" t="str">
        <f>IF(EXACT(VLOOKUP(F227,tutukamarkofffile20140114!$A$2:$I$306,6,FALSE),E227), "match", VLOOKUP(F227,tutukamarkofffile20140114!$A$2:$I$306,6,FALSE))</f>
        <v>match</v>
      </c>
      <c r="N227" t="str">
        <f>IF(EXACT(VLOOKUP(F227,tutukamarkofffile20140114!$A$2:$I$306,8,FALSE),G227), "match", VLOOKUP(F227,tutukamarkofffile20140114!$A$2:$I$306,8,FALSE))</f>
        <v>match</v>
      </c>
      <c r="O227" t="str">
        <f>IF(EXACT(VLOOKUP(F227,tutukamarkofffile20140114!$A$2:$I$306,9,FALSE),H227), "match", VLOOKUP(F227,tutukamarkofffile20140114!$A$2:$I$306,9,FALSE))</f>
        <v>match</v>
      </c>
    </row>
    <row r="228" spans="1:15" x14ac:dyDescent="0.3">
      <c r="A228" t="s">
        <v>8</v>
      </c>
      <c r="B228" s="1">
        <v>41651.760833333334</v>
      </c>
      <c r="C228">
        <v>-1900</v>
      </c>
      <c r="D228" t="s">
        <v>349</v>
      </c>
      <c r="E228" t="s">
        <v>10</v>
      </c>
      <c r="F228" s="5">
        <v>4012659180652</v>
      </c>
      <c r="G228">
        <v>0</v>
      </c>
      <c r="H228" t="s">
        <v>350</v>
      </c>
      <c r="I228" s="5">
        <f>_xlfn.IFNA(VLOOKUP(F228,tutukamarkofffile20140114!$A$2:$I$306,1,FALSE),"NOT FOUND")</f>
        <v>4012659180652</v>
      </c>
      <c r="J228" s="1">
        <f>IF(EXACT(VLOOKUP(F228,tutukamarkofffile20140114!$A$2:$I$306,3,FALSE),B228), VLOOKUP(F228,tutukamarkofffile20140114!$A$2:$I$306,3,FALSE),"not exact match")</f>
        <v>41651.760833333334</v>
      </c>
      <c r="K228" t="str">
        <f>IF(EXACT(VLOOKUP(F228,tutukamarkofffile20140114!$A$2:$I$306,4,FALSE),C228), "match", VLOOKUP(F228,tutukamarkofffile20140114!$A$2:$I$306,4,FALSE))</f>
        <v>match</v>
      </c>
      <c r="L228" t="str">
        <f>IF(EXACT(VLOOKUP(F228,tutukamarkofffile20140114!$A$2:$I$306,5,FALSE),D228), "match", VLOOKUP(F228,tutukamarkofffile20140114!$A$2:$I$306,5,FALSE))</f>
        <v>match</v>
      </c>
      <c r="M228" t="str">
        <f>IF(EXACT(VLOOKUP(F228,tutukamarkofffile20140114!$A$2:$I$306,6,FALSE),E228), "match", VLOOKUP(F228,tutukamarkofffile20140114!$A$2:$I$306,6,FALSE))</f>
        <v>match</v>
      </c>
      <c r="N228" t="str">
        <f>IF(EXACT(VLOOKUP(F228,tutukamarkofffile20140114!$A$2:$I$306,8,FALSE),G228), "match", VLOOKUP(F228,tutukamarkofffile20140114!$A$2:$I$306,8,FALSE))</f>
        <v>match</v>
      </c>
      <c r="O228" t="str">
        <f>IF(EXACT(VLOOKUP(F228,tutukamarkofffile20140114!$A$2:$I$306,9,FALSE),H228), "match", VLOOKUP(F228,tutukamarkofffile20140114!$A$2:$I$306,9,FALSE))</f>
        <v>match</v>
      </c>
    </row>
    <row r="229" spans="1:15" x14ac:dyDescent="0.3">
      <c r="A229" t="s">
        <v>8</v>
      </c>
      <c r="B229" s="1">
        <v>41651.762245370373</v>
      </c>
      <c r="C229">
        <v>-6400</v>
      </c>
      <c r="D229" t="s">
        <v>310</v>
      </c>
      <c r="E229" t="s">
        <v>10</v>
      </c>
      <c r="F229" s="5">
        <v>284012660409367</v>
      </c>
      <c r="G229">
        <v>0</v>
      </c>
      <c r="H229" t="s">
        <v>311</v>
      </c>
      <c r="I229" s="5">
        <f>_xlfn.IFNA(VLOOKUP(F229,tutukamarkofffile20140114!$A$2:$I$306,1,FALSE),"NOT FOUND")</f>
        <v>284012660409367</v>
      </c>
      <c r="J229" s="1">
        <f>IF(EXACT(VLOOKUP(F229,tutukamarkofffile20140114!$A$2:$I$306,3,FALSE),B229), VLOOKUP(F229,tutukamarkofffile20140114!$A$2:$I$306,3,FALSE),"not exact match")</f>
        <v>41651.762245370373</v>
      </c>
      <c r="K229" t="str">
        <f>IF(EXACT(VLOOKUP(F229,tutukamarkofffile20140114!$A$2:$I$306,4,FALSE),C229), "match", VLOOKUP(F229,tutukamarkofffile20140114!$A$2:$I$306,4,FALSE))</f>
        <v>match</v>
      </c>
      <c r="L229" t="str">
        <f>IF(EXACT(VLOOKUP(F229,tutukamarkofffile20140114!$A$2:$I$306,5,FALSE),D229), "match", VLOOKUP(F229,tutukamarkofffile20140114!$A$2:$I$306,5,FALSE))</f>
        <v>match</v>
      </c>
      <c r="M229" t="str">
        <f>IF(EXACT(VLOOKUP(F229,tutukamarkofffile20140114!$A$2:$I$306,6,FALSE),E229), "match", VLOOKUP(F229,tutukamarkofffile20140114!$A$2:$I$306,6,FALSE))</f>
        <v>match</v>
      </c>
      <c r="N229" t="str">
        <f>IF(EXACT(VLOOKUP(F229,tutukamarkofffile20140114!$A$2:$I$306,8,FALSE),G229), "match", VLOOKUP(F229,tutukamarkofffile20140114!$A$2:$I$306,8,FALSE))</f>
        <v>match</v>
      </c>
      <c r="O229" t="str">
        <f>IF(EXACT(VLOOKUP(F229,tutukamarkofffile20140114!$A$2:$I$306,9,FALSE),H229), "match", VLOOKUP(F229,tutukamarkofffile20140114!$A$2:$I$306,9,FALSE))</f>
        <v>match</v>
      </c>
    </row>
    <row r="230" spans="1:15" x14ac:dyDescent="0.3">
      <c r="A230" t="s">
        <v>8</v>
      </c>
      <c r="B230" s="1">
        <v>41651.763749999998</v>
      </c>
      <c r="C230">
        <v>-5000</v>
      </c>
      <c r="D230" t="s">
        <v>152</v>
      </c>
      <c r="E230" t="s">
        <v>10</v>
      </c>
      <c r="F230" s="5">
        <v>304012516885887</v>
      </c>
      <c r="G230">
        <v>1</v>
      </c>
      <c r="H230" t="s">
        <v>351</v>
      </c>
      <c r="I230" s="5">
        <f>_xlfn.IFNA(VLOOKUP(F230,tutukamarkofffile20140114!$A$2:$I$306,1,FALSE),"NOT FOUND")</f>
        <v>304012516885887</v>
      </c>
      <c r="J230" s="1">
        <f>IF(EXACT(VLOOKUP(F230,tutukamarkofffile20140114!$A$2:$I$306,3,FALSE),B230), VLOOKUP(F230,tutukamarkofffile20140114!$A$2:$I$306,3,FALSE),"not exact match")</f>
        <v>41651.763749999998</v>
      </c>
      <c r="K230" t="str">
        <f>IF(EXACT(VLOOKUP(F230,tutukamarkofffile20140114!$A$2:$I$306,4,FALSE),C230), "match", VLOOKUP(F230,tutukamarkofffile20140114!$A$2:$I$306,4,FALSE))</f>
        <v>match</v>
      </c>
      <c r="L230" t="str">
        <f>IF(EXACT(VLOOKUP(F230,tutukamarkofffile20140114!$A$2:$I$306,5,FALSE),D230), "match", VLOOKUP(F230,tutukamarkofffile20140114!$A$2:$I$306,5,FALSE))</f>
        <v>match</v>
      </c>
      <c r="M230" t="str">
        <f>IF(EXACT(VLOOKUP(F230,tutukamarkofffile20140114!$A$2:$I$306,6,FALSE),E230), "match", VLOOKUP(F230,tutukamarkofffile20140114!$A$2:$I$306,6,FALSE))</f>
        <v>match</v>
      </c>
      <c r="N230" t="str">
        <f>IF(EXACT(VLOOKUP(F230,tutukamarkofffile20140114!$A$2:$I$306,8,FALSE),G230), "match", VLOOKUP(F230,tutukamarkofffile20140114!$A$2:$I$306,8,FALSE))</f>
        <v>match</v>
      </c>
      <c r="O230" t="str">
        <f>IF(EXACT(VLOOKUP(F230,tutukamarkofffile20140114!$A$2:$I$306,9,FALSE),H230), "match", VLOOKUP(F230,tutukamarkofffile20140114!$A$2:$I$306,9,FALSE))</f>
        <v>match</v>
      </c>
    </row>
    <row r="231" spans="1:15" x14ac:dyDescent="0.3">
      <c r="A231" t="s">
        <v>8</v>
      </c>
      <c r="B231" s="1">
        <v>41651.764398148145</v>
      </c>
      <c r="C231">
        <v>-10000</v>
      </c>
      <c r="D231" t="s">
        <v>117</v>
      </c>
      <c r="E231" t="s">
        <v>10</v>
      </c>
      <c r="F231" s="5">
        <v>384012516443358</v>
      </c>
      <c r="G231">
        <v>1</v>
      </c>
      <c r="H231" t="s">
        <v>118</v>
      </c>
      <c r="I231" s="5">
        <f>_xlfn.IFNA(VLOOKUP(F231,tutukamarkofffile20140114!$A$2:$I$306,1,FALSE),"NOT FOUND")</f>
        <v>384012516443358</v>
      </c>
      <c r="J231" s="1">
        <f>IF(EXACT(VLOOKUP(F231,tutukamarkofffile20140114!$A$2:$I$306,3,FALSE),B231), VLOOKUP(F231,tutukamarkofffile20140114!$A$2:$I$306,3,FALSE),"not exact match")</f>
        <v>41651.764398148145</v>
      </c>
      <c r="K231" t="str">
        <f>IF(EXACT(VLOOKUP(F231,tutukamarkofffile20140114!$A$2:$I$306,4,FALSE),C231), "match", VLOOKUP(F231,tutukamarkofffile20140114!$A$2:$I$306,4,FALSE))</f>
        <v>match</v>
      </c>
      <c r="L231" t="str">
        <f>IF(EXACT(VLOOKUP(F231,tutukamarkofffile20140114!$A$2:$I$306,5,FALSE),D231), "match", VLOOKUP(F231,tutukamarkofffile20140114!$A$2:$I$306,5,FALSE))</f>
        <v>match</v>
      </c>
      <c r="M231" t="str">
        <f>IF(EXACT(VLOOKUP(F231,tutukamarkofffile20140114!$A$2:$I$306,6,FALSE),E231), "match", VLOOKUP(F231,tutukamarkofffile20140114!$A$2:$I$306,6,FALSE))</f>
        <v>match</v>
      </c>
      <c r="N231" t="str">
        <f>IF(EXACT(VLOOKUP(F231,tutukamarkofffile20140114!$A$2:$I$306,8,FALSE),G231), "match", VLOOKUP(F231,tutukamarkofffile20140114!$A$2:$I$306,8,FALSE))</f>
        <v>match</v>
      </c>
      <c r="O231" t="str">
        <f>IF(EXACT(VLOOKUP(F231,tutukamarkofffile20140114!$A$2:$I$306,9,FALSE),H231), "match", VLOOKUP(F231,tutukamarkofffile20140114!$A$2:$I$306,9,FALSE))</f>
        <v>match</v>
      </c>
    </row>
    <row r="232" spans="1:15" x14ac:dyDescent="0.3">
      <c r="A232" t="s">
        <v>8</v>
      </c>
      <c r="B232" s="1">
        <v>41651.774027777778</v>
      </c>
      <c r="C232">
        <v>-11000</v>
      </c>
      <c r="D232" t="s">
        <v>352</v>
      </c>
      <c r="E232" t="s">
        <v>10</v>
      </c>
      <c r="F232" s="5">
        <v>4012670576494</v>
      </c>
      <c r="G232">
        <v>0</v>
      </c>
      <c r="H232" t="s">
        <v>353</v>
      </c>
      <c r="I232" s="5">
        <f>_xlfn.IFNA(VLOOKUP(F232,tutukamarkofffile20140114!$A$2:$I$306,1,FALSE),"NOT FOUND")</f>
        <v>4012670576494</v>
      </c>
      <c r="J232" s="1">
        <f>IF(EXACT(VLOOKUP(F232,tutukamarkofffile20140114!$A$2:$I$306,3,FALSE),B232), VLOOKUP(F232,tutukamarkofffile20140114!$A$2:$I$306,3,FALSE),"not exact match")</f>
        <v>41651.774027777778</v>
      </c>
      <c r="K232" t="str">
        <f>IF(EXACT(VLOOKUP(F232,tutukamarkofffile20140114!$A$2:$I$306,4,FALSE),C232), "match", VLOOKUP(F232,tutukamarkofffile20140114!$A$2:$I$306,4,FALSE))</f>
        <v>match</v>
      </c>
      <c r="L232" t="str">
        <f>IF(EXACT(VLOOKUP(F232,tutukamarkofffile20140114!$A$2:$I$306,5,FALSE),D232), "match", VLOOKUP(F232,tutukamarkofffile20140114!$A$2:$I$306,5,FALSE))</f>
        <v>match</v>
      </c>
      <c r="M232" t="str">
        <f>IF(EXACT(VLOOKUP(F232,tutukamarkofffile20140114!$A$2:$I$306,6,FALSE),E232), "match", VLOOKUP(F232,tutukamarkofffile20140114!$A$2:$I$306,6,FALSE))</f>
        <v>match</v>
      </c>
      <c r="N232" t="str">
        <f>IF(EXACT(VLOOKUP(F232,tutukamarkofffile20140114!$A$2:$I$306,8,FALSE),G232), "match", VLOOKUP(F232,tutukamarkofffile20140114!$A$2:$I$306,8,FALSE))</f>
        <v>match</v>
      </c>
      <c r="O232" t="str">
        <f>IF(EXACT(VLOOKUP(F232,tutukamarkofffile20140114!$A$2:$I$306,9,FALSE),H232), "match", VLOOKUP(F232,tutukamarkofffile20140114!$A$2:$I$306,9,FALSE))</f>
        <v>match</v>
      </c>
    </row>
    <row r="233" spans="1:15" x14ac:dyDescent="0.3">
      <c r="A233" t="s">
        <v>8</v>
      </c>
      <c r="B233" s="1">
        <v>41651.775752314818</v>
      </c>
      <c r="C233">
        <v>-2510</v>
      </c>
      <c r="D233" t="s">
        <v>354</v>
      </c>
      <c r="E233" t="s">
        <v>10</v>
      </c>
      <c r="F233" s="5">
        <v>4012526269203</v>
      </c>
      <c r="G233">
        <v>0</v>
      </c>
      <c r="H233" t="s">
        <v>355</v>
      </c>
      <c r="I233" s="5">
        <f>_xlfn.IFNA(VLOOKUP(F233,tutukamarkofffile20140114!$A$2:$I$306,1,FALSE),"NOT FOUND")</f>
        <v>4012526269203</v>
      </c>
      <c r="J233" s="1">
        <f>IF(EXACT(VLOOKUP(F233,tutukamarkofffile20140114!$A$2:$I$306,3,FALSE),B233), VLOOKUP(F233,tutukamarkofffile20140114!$A$2:$I$306,3,FALSE),"not exact match")</f>
        <v>41651.775752314818</v>
      </c>
      <c r="K233" t="str">
        <f>IF(EXACT(VLOOKUP(F233,tutukamarkofffile20140114!$A$2:$I$306,4,FALSE),C233), "match", VLOOKUP(F233,tutukamarkofffile20140114!$A$2:$I$306,4,FALSE))</f>
        <v>match</v>
      </c>
      <c r="L233" t="str">
        <f>IF(EXACT(VLOOKUP(F233,tutukamarkofffile20140114!$A$2:$I$306,5,FALSE),D233), "match", VLOOKUP(F233,tutukamarkofffile20140114!$A$2:$I$306,5,FALSE))</f>
        <v>match</v>
      </c>
      <c r="M233" t="str">
        <f>IF(EXACT(VLOOKUP(F233,tutukamarkofffile20140114!$A$2:$I$306,6,FALSE),E233), "match", VLOOKUP(F233,tutukamarkofffile20140114!$A$2:$I$306,6,FALSE))</f>
        <v>match</v>
      </c>
      <c r="N233" t="str">
        <f>IF(EXACT(VLOOKUP(F233,tutukamarkofffile20140114!$A$2:$I$306,8,FALSE),G233), "match", VLOOKUP(F233,tutukamarkofffile20140114!$A$2:$I$306,8,FALSE))</f>
        <v>match</v>
      </c>
      <c r="O233" t="str">
        <f>IF(EXACT(VLOOKUP(F233,tutukamarkofffile20140114!$A$2:$I$306,9,FALSE),H233), "match", VLOOKUP(F233,tutukamarkofffile20140114!$A$2:$I$306,9,FALSE))</f>
        <v>match</v>
      </c>
    </row>
    <row r="234" spans="1:15" x14ac:dyDescent="0.3">
      <c r="A234" t="s">
        <v>8</v>
      </c>
      <c r="B234" s="1">
        <v>41651.779583333337</v>
      </c>
      <c r="C234">
        <v>-10000</v>
      </c>
      <c r="D234" t="s">
        <v>233</v>
      </c>
      <c r="E234" t="s">
        <v>10</v>
      </c>
      <c r="F234" s="5">
        <v>464012529568293</v>
      </c>
      <c r="G234">
        <v>1</v>
      </c>
      <c r="H234" t="s">
        <v>356</v>
      </c>
      <c r="I234" s="5">
        <f>_xlfn.IFNA(VLOOKUP(F234,tutukamarkofffile20140114!$A$2:$I$306,1,FALSE),"NOT FOUND")</f>
        <v>464012529568293</v>
      </c>
      <c r="J234" s="1">
        <f>IF(EXACT(VLOOKUP(F234,tutukamarkofffile20140114!$A$2:$I$306,3,FALSE),B234), VLOOKUP(F234,tutukamarkofffile20140114!$A$2:$I$306,3,FALSE),"not exact match")</f>
        <v>41651.779583333337</v>
      </c>
      <c r="K234" t="str">
        <f>IF(EXACT(VLOOKUP(F234,tutukamarkofffile20140114!$A$2:$I$306,4,FALSE),C234), "match", VLOOKUP(F234,tutukamarkofffile20140114!$A$2:$I$306,4,FALSE))</f>
        <v>match</v>
      </c>
      <c r="L234" t="str">
        <f>IF(EXACT(VLOOKUP(F234,tutukamarkofffile20140114!$A$2:$I$306,5,FALSE),D234), "match", VLOOKUP(F234,tutukamarkofffile20140114!$A$2:$I$306,5,FALSE))</f>
        <v>match</v>
      </c>
      <c r="M234" t="str">
        <f>IF(EXACT(VLOOKUP(F234,tutukamarkofffile20140114!$A$2:$I$306,6,FALSE),E234), "match", VLOOKUP(F234,tutukamarkofffile20140114!$A$2:$I$306,6,FALSE))</f>
        <v>match</v>
      </c>
      <c r="N234" t="str">
        <f>IF(EXACT(VLOOKUP(F234,tutukamarkofffile20140114!$A$2:$I$306,8,FALSE),G234), "match", VLOOKUP(F234,tutukamarkofffile20140114!$A$2:$I$306,8,FALSE))</f>
        <v>match</v>
      </c>
      <c r="O234" t="str">
        <f>IF(EXACT(VLOOKUP(F234,tutukamarkofffile20140114!$A$2:$I$306,9,FALSE),H234), "match", VLOOKUP(F234,tutukamarkofffile20140114!$A$2:$I$306,9,FALSE))</f>
        <v>match</v>
      </c>
    </row>
    <row r="235" spans="1:15" x14ac:dyDescent="0.3">
      <c r="A235" t="s">
        <v>8</v>
      </c>
      <c r="B235" s="1">
        <v>41651.783587962964</v>
      </c>
      <c r="C235">
        <v>-4560</v>
      </c>
      <c r="D235" t="s">
        <v>357</v>
      </c>
      <c r="E235" t="s">
        <v>10</v>
      </c>
      <c r="F235" s="5">
        <v>84012533022533</v>
      </c>
      <c r="G235">
        <v>0</v>
      </c>
      <c r="H235" t="s">
        <v>358</v>
      </c>
      <c r="I235" s="5">
        <f>_xlfn.IFNA(VLOOKUP(F235,tutukamarkofffile20140114!$A$2:$I$306,1,FALSE),"NOT FOUND")</f>
        <v>84012533022533</v>
      </c>
      <c r="J235" s="1">
        <f>IF(EXACT(VLOOKUP(F235,tutukamarkofffile20140114!$A$2:$I$306,3,FALSE),B235), VLOOKUP(F235,tutukamarkofffile20140114!$A$2:$I$306,3,FALSE),"not exact match")</f>
        <v>41651.783587962964</v>
      </c>
      <c r="K235" t="str">
        <f>IF(EXACT(VLOOKUP(F235,tutukamarkofffile20140114!$A$2:$I$306,4,FALSE),C235), "match", VLOOKUP(F235,tutukamarkofffile20140114!$A$2:$I$306,4,FALSE))</f>
        <v>match</v>
      </c>
      <c r="L235" t="str">
        <f>IF(EXACT(VLOOKUP(F235,tutukamarkofffile20140114!$A$2:$I$306,5,FALSE),D235), "match", VLOOKUP(F235,tutukamarkofffile20140114!$A$2:$I$306,5,FALSE))</f>
        <v>match</v>
      </c>
      <c r="M235" t="str">
        <f>IF(EXACT(VLOOKUP(F235,tutukamarkofffile20140114!$A$2:$I$306,6,FALSE),E235), "match", VLOOKUP(F235,tutukamarkofffile20140114!$A$2:$I$306,6,FALSE))</f>
        <v>match</v>
      </c>
      <c r="N235" t="str">
        <f>IF(EXACT(VLOOKUP(F235,tutukamarkofffile20140114!$A$2:$I$306,8,FALSE),G235), "match", VLOOKUP(F235,tutukamarkofffile20140114!$A$2:$I$306,8,FALSE))</f>
        <v>match</v>
      </c>
      <c r="O235" t="str">
        <f>IF(EXACT(VLOOKUP(F235,tutukamarkofffile20140114!$A$2:$I$306,9,FALSE),H235), "match", VLOOKUP(F235,tutukamarkofffile20140114!$A$2:$I$306,9,FALSE))</f>
        <v>match</v>
      </c>
    </row>
    <row r="236" spans="1:15" x14ac:dyDescent="0.3">
      <c r="A236" t="s">
        <v>8</v>
      </c>
      <c r="B236" s="1">
        <v>41651.785034722219</v>
      </c>
      <c r="C236">
        <v>-20000</v>
      </c>
      <c r="D236" t="s">
        <v>325</v>
      </c>
      <c r="E236" t="s">
        <v>10</v>
      </c>
      <c r="F236" s="5">
        <v>304012534274564</v>
      </c>
      <c r="G236">
        <v>1</v>
      </c>
      <c r="H236" t="s">
        <v>359</v>
      </c>
      <c r="I236" s="5">
        <f>_xlfn.IFNA(VLOOKUP(F236,tutukamarkofffile20140114!$A$2:$I$306,1,FALSE),"NOT FOUND")</f>
        <v>304012534274564</v>
      </c>
      <c r="J236" s="1">
        <f>IF(EXACT(VLOOKUP(F236,tutukamarkofffile20140114!$A$2:$I$306,3,FALSE),B236), VLOOKUP(F236,tutukamarkofffile20140114!$A$2:$I$306,3,FALSE),"not exact match")</f>
        <v>41651.785034722219</v>
      </c>
      <c r="K236" t="str">
        <f>IF(EXACT(VLOOKUP(F236,tutukamarkofffile20140114!$A$2:$I$306,4,FALSE),C236), "match", VLOOKUP(F236,tutukamarkofffile20140114!$A$2:$I$306,4,FALSE))</f>
        <v>match</v>
      </c>
      <c r="L236" t="str">
        <f>IF(EXACT(VLOOKUP(F236,tutukamarkofffile20140114!$A$2:$I$306,5,FALSE),D236), "match", VLOOKUP(F236,tutukamarkofffile20140114!$A$2:$I$306,5,FALSE))</f>
        <v>match</v>
      </c>
      <c r="M236" t="str">
        <f>IF(EXACT(VLOOKUP(F236,tutukamarkofffile20140114!$A$2:$I$306,6,FALSE),E236), "match", VLOOKUP(F236,tutukamarkofffile20140114!$A$2:$I$306,6,FALSE))</f>
        <v>match</v>
      </c>
      <c r="N236" t="str">
        <f>IF(EXACT(VLOOKUP(F236,tutukamarkofffile20140114!$A$2:$I$306,8,FALSE),G236), "match", VLOOKUP(F236,tutukamarkofffile20140114!$A$2:$I$306,8,FALSE))</f>
        <v>match</v>
      </c>
      <c r="O236" t="str">
        <f>IF(EXACT(VLOOKUP(F236,tutukamarkofffile20140114!$A$2:$I$306,9,FALSE),H236), "match", VLOOKUP(F236,tutukamarkofffile20140114!$A$2:$I$306,9,FALSE))</f>
        <v>match</v>
      </c>
    </row>
    <row r="237" spans="1:15" x14ac:dyDescent="0.3">
      <c r="A237" t="s">
        <v>8</v>
      </c>
      <c r="B237" s="1">
        <v>41651.789629629631</v>
      </c>
      <c r="C237">
        <v>-10000</v>
      </c>
      <c r="D237" t="s">
        <v>360</v>
      </c>
      <c r="E237" t="s">
        <v>10</v>
      </c>
      <c r="F237" s="5">
        <v>304012539249993</v>
      </c>
      <c r="G237">
        <v>1</v>
      </c>
      <c r="H237" t="s">
        <v>361</v>
      </c>
      <c r="I237" s="5">
        <f>_xlfn.IFNA(VLOOKUP(F237,tutukamarkofffile20140114!$A$2:$I$306,1,FALSE),"NOT FOUND")</f>
        <v>304012539249993</v>
      </c>
      <c r="J237" s="1">
        <f>IF(EXACT(VLOOKUP(F237,tutukamarkofffile20140114!$A$2:$I$306,3,FALSE),B237), VLOOKUP(F237,tutukamarkofffile20140114!$A$2:$I$306,3,FALSE),"not exact match")</f>
        <v>41651.789629629631</v>
      </c>
      <c r="K237" t="str">
        <f>IF(EXACT(VLOOKUP(F237,tutukamarkofffile20140114!$A$2:$I$306,4,FALSE),C237), "match", VLOOKUP(F237,tutukamarkofffile20140114!$A$2:$I$306,4,FALSE))</f>
        <v>match</v>
      </c>
      <c r="L237" t="str">
        <f>IF(EXACT(VLOOKUP(F237,tutukamarkofffile20140114!$A$2:$I$306,5,FALSE),D237), "match", VLOOKUP(F237,tutukamarkofffile20140114!$A$2:$I$306,5,FALSE))</f>
        <v>match</v>
      </c>
      <c r="M237" t="str">
        <f>IF(EXACT(VLOOKUP(F237,tutukamarkofffile20140114!$A$2:$I$306,6,FALSE),E237), "match", VLOOKUP(F237,tutukamarkofffile20140114!$A$2:$I$306,6,FALSE))</f>
        <v>match</v>
      </c>
      <c r="N237" t="str">
        <f>IF(EXACT(VLOOKUP(F237,tutukamarkofffile20140114!$A$2:$I$306,8,FALSE),G237), "match", VLOOKUP(F237,tutukamarkofffile20140114!$A$2:$I$306,8,FALSE))</f>
        <v>match</v>
      </c>
      <c r="O237" t="str">
        <f>IF(EXACT(VLOOKUP(F237,tutukamarkofffile20140114!$A$2:$I$306,9,FALSE),H237), "match", VLOOKUP(F237,tutukamarkofffile20140114!$A$2:$I$306,9,FALSE))</f>
        <v>match</v>
      </c>
    </row>
    <row r="238" spans="1:15" x14ac:dyDescent="0.3">
      <c r="A238" t="s">
        <v>8</v>
      </c>
      <c r="B238" s="1">
        <v>41651.790219907409</v>
      </c>
      <c r="C238">
        <v>-5300</v>
      </c>
      <c r="D238" t="s">
        <v>362</v>
      </c>
      <c r="E238" t="s">
        <v>10</v>
      </c>
      <c r="F238" s="5">
        <v>4012684571841</v>
      </c>
      <c r="G238">
        <v>0</v>
      </c>
      <c r="H238" t="s">
        <v>363</v>
      </c>
      <c r="I238" s="5">
        <f>_xlfn.IFNA(VLOOKUP(F238,tutukamarkofffile20140114!$A$2:$I$306,1,FALSE),"NOT FOUND")</f>
        <v>4012684571841</v>
      </c>
      <c r="J238" s="1">
        <f>IF(EXACT(VLOOKUP(F238,tutukamarkofffile20140114!$A$2:$I$306,3,FALSE),B238), VLOOKUP(F238,tutukamarkofffile20140114!$A$2:$I$306,3,FALSE),"not exact match")</f>
        <v>41651.790219907409</v>
      </c>
      <c r="K238" t="str">
        <f>IF(EXACT(VLOOKUP(F238,tutukamarkofffile20140114!$A$2:$I$306,4,FALSE),C238), "match", VLOOKUP(F238,tutukamarkofffile20140114!$A$2:$I$306,4,FALSE))</f>
        <v>match</v>
      </c>
      <c r="L238" t="str">
        <f>IF(EXACT(VLOOKUP(F238,tutukamarkofffile20140114!$A$2:$I$306,5,FALSE),D238), "match", VLOOKUP(F238,tutukamarkofffile20140114!$A$2:$I$306,5,FALSE))</f>
        <v>match</v>
      </c>
      <c r="M238" t="str">
        <f>IF(EXACT(VLOOKUP(F238,tutukamarkofffile20140114!$A$2:$I$306,6,FALSE),E238), "match", VLOOKUP(F238,tutukamarkofffile20140114!$A$2:$I$306,6,FALSE))</f>
        <v>match</v>
      </c>
      <c r="N238" t="str">
        <f>IF(EXACT(VLOOKUP(F238,tutukamarkofffile20140114!$A$2:$I$306,8,FALSE),G238), "match", VLOOKUP(F238,tutukamarkofffile20140114!$A$2:$I$306,8,FALSE))</f>
        <v>match</v>
      </c>
      <c r="O238" t="str">
        <f>IF(EXACT(VLOOKUP(F238,tutukamarkofffile20140114!$A$2:$I$306,9,FALSE),H238), "match", VLOOKUP(F238,tutukamarkofffile20140114!$A$2:$I$306,9,FALSE))</f>
        <v>match</v>
      </c>
    </row>
    <row r="239" spans="1:15" x14ac:dyDescent="0.3">
      <c r="A239" t="s">
        <v>8</v>
      </c>
      <c r="B239" s="1">
        <v>41651.798773148148</v>
      </c>
      <c r="C239">
        <v>-30000</v>
      </c>
      <c r="D239" t="s">
        <v>322</v>
      </c>
      <c r="E239" t="s">
        <v>10</v>
      </c>
      <c r="F239" s="5">
        <v>384012547144312</v>
      </c>
      <c r="G239">
        <v>1</v>
      </c>
      <c r="H239" t="s">
        <v>262</v>
      </c>
      <c r="I239" s="5">
        <f>_xlfn.IFNA(VLOOKUP(F239,tutukamarkofffile20140114!$A$2:$I$306,1,FALSE),"NOT FOUND")</f>
        <v>384012547144312</v>
      </c>
      <c r="J239" s="1">
        <f>IF(EXACT(VLOOKUP(F239,tutukamarkofffile20140114!$A$2:$I$306,3,FALSE),B239), VLOOKUP(F239,tutukamarkofffile20140114!$A$2:$I$306,3,FALSE),"not exact match")</f>
        <v>41651.798773148148</v>
      </c>
      <c r="K239" t="str">
        <f>IF(EXACT(VLOOKUP(F239,tutukamarkofffile20140114!$A$2:$I$306,4,FALSE),C239), "match", VLOOKUP(F239,tutukamarkofffile20140114!$A$2:$I$306,4,FALSE))</f>
        <v>match</v>
      </c>
      <c r="L239" t="str">
        <f>IF(EXACT(VLOOKUP(F239,tutukamarkofffile20140114!$A$2:$I$306,5,FALSE),D239), "match", VLOOKUP(F239,tutukamarkofffile20140114!$A$2:$I$306,5,FALSE))</f>
        <v>match</v>
      </c>
      <c r="M239" t="str">
        <f>IF(EXACT(VLOOKUP(F239,tutukamarkofffile20140114!$A$2:$I$306,6,FALSE),E239), "match", VLOOKUP(F239,tutukamarkofffile20140114!$A$2:$I$306,6,FALSE))</f>
        <v>match</v>
      </c>
      <c r="N239" t="str">
        <f>IF(EXACT(VLOOKUP(F239,tutukamarkofffile20140114!$A$2:$I$306,8,FALSE),G239), "match", VLOOKUP(F239,tutukamarkofffile20140114!$A$2:$I$306,8,FALSE))</f>
        <v>match</v>
      </c>
      <c r="O239" t="str">
        <f>IF(EXACT(VLOOKUP(F239,tutukamarkofffile20140114!$A$2:$I$306,9,FALSE),H239), "match", VLOOKUP(F239,tutukamarkofffile20140114!$A$2:$I$306,9,FALSE))</f>
        <v>match</v>
      </c>
    </row>
    <row r="240" spans="1:15" x14ac:dyDescent="0.3">
      <c r="A240" t="s">
        <v>8</v>
      </c>
      <c r="B240" s="1">
        <v>41651.802118055559</v>
      </c>
      <c r="C240">
        <v>-2490</v>
      </c>
      <c r="D240" t="s">
        <v>364</v>
      </c>
      <c r="E240" t="s">
        <v>10</v>
      </c>
      <c r="F240" s="5">
        <v>164012549038679</v>
      </c>
      <c r="G240">
        <v>0</v>
      </c>
      <c r="H240" t="s">
        <v>17</v>
      </c>
      <c r="I240" s="5">
        <f>_xlfn.IFNA(VLOOKUP(F240,tutukamarkofffile20140114!$A$2:$I$306,1,FALSE),"NOT FOUND")</f>
        <v>164012549038679</v>
      </c>
      <c r="J240" s="1">
        <f>IF(EXACT(VLOOKUP(F240,tutukamarkofffile20140114!$A$2:$I$306,3,FALSE),B240), VLOOKUP(F240,tutukamarkofffile20140114!$A$2:$I$306,3,FALSE),"not exact match")</f>
        <v>41651.802118055559</v>
      </c>
      <c r="K240" t="str">
        <f>IF(EXACT(VLOOKUP(F240,tutukamarkofffile20140114!$A$2:$I$306,4,FALSE),C240), "match", VLOOKUP(F240,tutukamarkofffile20140114!$A$2:$I$306,4,FALSE))</f>
        <v>match</v>
      </c>
      <c r="L240" t="str">
        <f>IF(EXACT(VLOOKUP(F240,tutukamarkofffile20140114!$A$2:$I$306,5,FALSE),D240), "match", VLOOKUP(F240,tutukamarkofffile20140114!$A$2:$I$306,5,FALSE))</f>
        <v>match</v>
      </c>
      <c r="M240" t="str">
        <f>IF(EXACT(VLOOKUP(F240,tutukamarkofffile20140114!$A$2:$I$306,6,FALSE),E240), "match", VLOOKUP(F240,tutukamarkofffile20140114!$A$2:$I$306,6,FALSE))</f>
        <v>match</v>
      </c>
      <c r="N240" t="str">
        <f>IF(EXACT(VLOOKUP(F240,tutukamarkofffile20140114!$A$2:$I$306,8,FALSE),G240), "match", VLOOKUP(F240,tutukamarkofffile20140114!$A$2:$I$306,8,FALSE))</f>
        <v>match</v>
      </c>
      <c r="O240" t="str">
        <f>IF(EXACT(VLOOKUP(F240,tutukamarkofffile20140114!$A$2:$I$306,9,FALSE),H240), "match", VLOOKUP(F240,tutukamarkofffile20140114!$A$2:$I$306,9,FALSE))</f>
        <v>match</v>
      </c>
    </row>
    <row r="241" spans="1:15" x14ac:dyDescent="0.3">
      <c r="A241" t="s">
        <v>8</v>
      </c>
      <c r="B241" s="1">
        <v>41651.803263888891</v>
      </c>
      <c r="C241">
        <v>-2200</v>
      </c>
      <c r="D241" t="s">
        <v>365</v>
      </c>
      <c r="E241" t="s">
        <v>10</v>
      </c>
      <c r="F241" s="5">
        <v>4012550021638</v>
      </c>
      <c r="G241">
        <v>0</v>
      </c>
      <c r="H241" t="s">
        <v>366</v>
      </c>
      <c r="I241" s="5">
        <f>_xlfn.IFNA(VLOOKUP(F241,tutukamarkofffile20140114!$A$2:$I$306,1,FALSE),"NOT FOUND")</f>
        <v>4012550021638</v>
      </c>
      <c r="J241" s="1">
        <f>IF(EXACT(VLOOKUP(F241,tutukamarkofffile20140114!$A$2:$I$306,3,FALSE),B241), VLOOKUP(F241,tutukamarkofffile20140114!$A$2:$I$306,3,FALSE),"not exact match")</f>
        <v>41651.803263888891</v>
      </c>
      <c r="K241" t="str">
        <f>IF(EXACT(VLOOKUP(F241,tutukamarkofffile20140114!$A$2:$I$306,4,FALSE),C241), "match", VLOOKUP(F241,tutukamarkofffile20140114!$A$2:$I$306,4,FALSE))</f>
        <v>match</v>
      </c>
      <c r="L241" t="str">
        <f>IF(EXACT(VLOOKUP(F241,tutukamarkofffile20140114!$A$2:$I$306,5,FALSE),D241), "match", VLOOKUP(F241,tutukamarkofffile20140114!$A$2:$I$306,5,FALSE))</f>
        <v>match</v>
      </c>
      <c r="M241" t="str">
        <f>IF(EXACT(VLOOKUP(F241,tutukamarkofffile20140114!$A$2:$I$306,6,FALSE),E241), "match", VLOOKUP(F241,tutukamarkofffile20140114!$A$2:$I$306,6,FALSE))</f>
        <v>match</v>
      </c>
      <c r="N241" t="str">
        <f>IF(EXACT(VLOOKUP(F241,tutukamarkofffile20140114!$A$2:$I$306,8,FALSE),G241), "match", VLOOKUP(F241,tutukamarkofffile20140114!$A$2:$I$306,8,FALSE))</f>
        <v>match</v>
      </c>
      <c r="O241" t="str">
        <f>IF(EXACT(VLOOKUP(F241,tutukamarkofffile20140114!$A$2:$I$306,9,FALSE),H241), "match", VLOOKUP(F241,tutukamarkofffile20140114!$A$2:$I$306,9,FALSE))</f>
        <v>match</v>
      </c>
    </row>
    <row r="242" spans="1:15" x14ac:dyDescent="0.3">
      <c r="A242" t="s">
        <v>8</v>
      </c>
      <c r="B242" s="1">
        <v>41651.803449074076</v>
      </c>
      <c r="C242">
        <v>-5000</v>
      </c>
      <c r="D242" t="s">
        <v>238</v>
      </c>
      <c r="E242" t="s">
        <v>10</v>
      </c>
      <c r="F242" s="5">
        <v>304012694182467</v>
      </c>
      <c r="G242">
        <v>1</v>
      </c>
      <c r="H242" t="s">
        <v>367</v>
      </c>
      <c r="I242" s="5">
        <f>_xlfn.IFNA(VLOOKUP(F242,tutukamarkofffile20140114!$A$2:$I$306,1,FALSE),"NOT FOUND")</f>
        <v>304012694182467</v>
      </c>
      <c r="J242" s="1">
        <f>IF(EXACT(VLOOKUP(F242,tutukamarkofffile20140114!$A$2:$I$306,3,FALSE),B242), VLOOKUP(F242,tutukamarkofffile20140114!$A$2:$I$306,3,FALSE),"not exact match")</f>
        <v>41651.803449074076</v>
      </c>
      <c r="K242" t="str">
        <f>IF(EXACT(VLOOKUP(F242,tutukamarkofffile20140114!$A$2:$I$306,4,FALSE),C242), "match", VLOOKUP(F242,tutukamarkofffile20140114!$A$2:$I$306,4,FALSE))</f>
        <v>match</v>
      </c>
      <c r="L242" t="str">
        <f>IF(EXACT(VLOOKUP(F242,tutukamarkofffile20140114!$A$2:$I$306,5,FALSE),D242), "match", VLOOKUP(F242,tutukamarkofffile20140114!$A$2:$I$306,5,FALSE))</f>
        <v>match</v>
      </c>
      <c r="M242" t="str">
        <f>IF(EXACT(VLOOKUP(F242,tutukamarkofffile20140114!$A$2:$I$306,6,FALSE),E242), "match", VLOOKUP(F242,tutukamarkofffile20140114!$A$2:$I$306,6,FALSE))</f>
        <v>match</v>
      </c>
      <c r="N242" t="str">
        <f>IF(EXACT(VLOOKUP(F242,tutukamarkofffile20140114!$A$2:$I$306,8,FALSE),G242), "match", VLOOKUP(F242,tutukamarkofffile20140114!$A$2:$I$306,8,FALSE))</f>
        <v>match</v>
      </c>
      <c r="O242" t="str">
        <f>IF(EXACT(VLOOKUP(F242,tutukamarkofffile20140114!$A$2:$I$306,9,FALSE),H242), "match", VLOOKUP(F242,tutukamarkofffile20140114!$A$2:$I$306,9,FALSE))</f>
        <v>match</v>
      </c>
    </row>
    <row r="243" spans="1:15" x14ac:dyDescent="0.3">
      <c r="A243" t="s">
        <v>8</v>
      </c>
      <c r="B243" s="1">
        <v>41651.806655092594</v>
      </c>
      <c r="C243">
        <v>-10000</v>
      </c>
      <c r="D243" t="s">
        <v>301</v>
      </c>
      <c r="E243" t="s">
        <v>10</v>
      </c>
      <c r="F243" s="5">
        <v>384012552958722</v>
      </c>
      <c r="G243">
        <v>1</v>
      </c>
      <c r="H243" t="s">
        <v>368</v>
      </c>
      <c r="I243" s="5">
        <f>_xlfn.IFNA(VLOOKUP(F243,tutukamarkofffile20140114!$A$2:$I$306,1,FALSE),"NOT FOUND")</f>
        <v>384012552958722</v>
      </c>
      <c r="J243" s="1">
        <f>IF(EXACT(VLOOKUP(F243,tutukamarkofffile20140114!$A$2:$I$306,3,FALSE),B243), VLOOKUP(F243,tutukamarkofffile20140114!$A$2:$I$306,3,FALSE),"not exact match")</f>
        <v>41651.806655092594</v>
      </c>
      <c r="K243" t="str">
        <f>IF(EXACT(VLOOKUP(F243,tutukamarkofffile20140114!$A$2:$I$306,4,FALSE),C243), "match", VLOOKUP(F243,tutukamarkofffile20140114!$A$2:$I$306,4,FALSE))</f>
        <v>match</v>
      </c>
      <c r="L243" t="str">
        <f>IF(EXACT(VLOOKUP(F243,tutukamarkofffile20140114!$A$2:$I$306,5,FALSE),D243), "match", VLOOKUP(F243,tutukamarkofffile20140114!$A$2:$I$306,5,FALSE))</f>
        <v>match</v>
      </c>
      <c r="M243" t="str">
        <f>IF(EXACT(VLOOKUP(F243,tutukamarkofffile20140114!$A$2:$I$306,6,FALSE),E243), "match", VLOOKUP(F243,tutukamarkofffile20140114!$A$2:$I$306,6,FALSE))</f>
        <v>match</v>
      </c>
      <c r="N243" t="str">
        <f>IF(EXACT(VLOOKUP(F243,tutukamarkofffile20140114!$A$2:$I$306,8,FALSE),G243), "match", VLOOKUP(F243,tutukamarkofffile20140114!$A$2:$I$306,8,FALSE))</f>
        <v>match</v>
      </c>
      <c r="O243" t="str">
        <f>IF(EXACT(VLOOKUP(F243,tutukamarkofffile20140114!$A$2:$I$306,9,FALSE),H243), "match", VLOOKUP(F243,tutukamarkofffile20140114!$A$2:$I$306,9,FALSE))</f>
        <v>match</v>
      </c>
    </row>
    <row r="244" spans="1:15" x14ac:dyDescent="0.3">
      <c r="A244" t="s">
        <v>8</v>
      </c>
      <c r="B244" s="1">
        <v>41651.809467592589</v>
      </c>
      <c r="C244">
        <v>-10000</v>
      </c>
      <c r="D244" t="s">
        <v>369</v>
      </c>
      <c r="E244" t="s">
        <v>10</v>
      </c>
      <c r="F244" s="5">
        <v>384012555395214</v>
      </c>
      <c r="G244">
        <v>1</v>
      </c>
      <c r="H244" t="s">
        <v>153</v>
      </c>
      <c r="I244" s="5">
        <f>_xlfn.IFNA(VLOOKUP(F244,tutukamarkofffile20140114!$A$2:$I$306,1,FALSE),"NOT FOUND")</f>
        <v>384012555395214</v>
      </c>
      <c r="J244" s="1">
        <f>IF(EXACT(VLOOKUP(F244,tutukamarkofffile20140114!$A$2:$I$306,3,FALSE),B244), VLOOKUP(F244,tutukamarkofffile20140114!$A$2:$I$306,3,FALSE),"not exact match")</f>
        <v>41651.809467592589</v>
      </c>
      <c r="K244" t="str">
        <f>IF(EXACT(VLOOKUP(F244,tutukamarkofffile20140114!$A$2:$I$306,4,FALSE),C244), "match", VLOOKUP(F244,tutukamarkofffile20140114!$A$2:$I$306,4,FALSE))</f>
        <v>match</v>
      </c>
      <c r="L244" t="str">
        <f>IF(EXACT(VLOOKUP(F244,tutukamarkofffile20140114!$A$2:$I$306,5,FALSE),D244), "match", VLOOKUP(F244,tutukamarkofffile20140114!$A$2:$I$306,5,FALSE))</f>
        <v>match</v>
      </c>
      <c r="M244" t="str">
        <f>IF(EXACT(VLOOKUP(F244,tutukamarkofffile20140114!$A$2:$I$306,6,FALSE),E244), "match", VLOOKUP(F244,tutukamarkofffile20140114!$A$2:$I$306,6,FALSE))</f>
        <v>match</v>
      </c>
      <c r="N244" t="str">
        <f>IF(EXACT(VLOOKUP(F244,tutukamarkofffile20140114!$A$2:$I$306,8,FALSE),G244), "match", VLOOKUP(F244,tutukamarkofffile20140114!$A$2:$I$306,8,FALSE))</f>
        <v>match</v>
      </c>
      <c r="O244" t="str">
        <f>IF(EXACT(VLOOKUP(F244,tutukamarkofffile20140114!$A$2:$I$306,9,FALSE),H244), "match", VLOOKUP(F244,tutukamarkofffile20140114!$A$2:$I$306,9,FALSE))</f>
        <v>match</v>
      </c>
    </row>
    <row r="245" spans="1:15" x14ac:dyDescent="0.3">
      <c r="A245" t="s">
        <v>8</v>
      </c>
      <c r="B245" s="1">
        <v>41651.810358796298</v>
      </c>
      <c r="C245">
        <v>-5000</v>
      </c>
      <c r="D245" t="s">
        <v>370</v>
      </c>
      <c r="E245" t="s">
        <v>10</v>
      </c>
      <c r="F245" s="5">
        <v>464012628154942</v>
      </c>
      <c r="G245">
        <v>1</v>
      </c>
      <c r="H245" t="s">
        <v>371</v>
      </c>
      <c r="I245" s="5">
        <f>_xlfn.IFNA(VLOOKUP(F245,tutukamarkofffile20140114!$A$2:$I$306,1,FALSE),"NOT FOUND")</f>
        <v>464012628154942</v>
      </c>
      <c r="J245" s="1">
        <f>IF(EXACT(VLOOKUP(F245,tutukamarkofffile20140114!$A$2:$I$306,3,FALSE),B245), VLOOKUP(F245,tutukamarkofffile20140114!$A$2:$I$306,3,FALSE),"not exact match")</f>
        <v>41651.810358796298</v>
      </c>
      <c r="K245" t="str">
        <f>IF(EXACT(VLOOKUP(F245,tutukamarkofffile20140114!$A$2:$I$306,4,FALSE),C245), "match", VLOOKUP(F245,tutukamarkofffile20140114!$A$2:$I$306,4,FALSE))</f>
        <v>match</v>
      </c>
      <c r="L245" t="str">
        <f>IF(EXACT(VLOOKUP(F245,tutukamarkofffile20140114!$A$2:$I$306,5,FALSE),D245), "match", VLOOKUP(F245,tutukamarkofffile20140114!$A$2:$I$306,5,FALSE))</f>
        <v>match</v>
      </c>
      <c r="M245" t="str">
        <f>IF(EXACT(VLOOKUP(F245,tutukamarkofffile20140114!$A$2:$I$306,6,FALSE),E245), "match", VLOOKUP(F245,tutukamarkofffile20140114!$A$2:$I$306,6,FALSE))</f>
        <v>match</v>
      </c>
      <c r="N245" t="str">
        <f>IF(EXACT(VLOOKUP(F245,tutukamarkofffile20140114!$A$2:$I$306,8,FALSE),G245), "match", VLOOKUP(F245,tutukamarkofffile20140114!$A$2:$I$306,8,FALSE))</f>
        <v>match</v>
      </c>
      <c r="O245" t="str">
        <f>IF(EXACT(VLOOKUP(F245,tutukamarkofffile20140114!$A$2:$I$306,9,FALSE),H245), "match", VLOOKUP(F245,tutukamarkofffile20140114!$A$2:$I$306,9,FALSE))</f>
        <v>match</v>
      </c>
    </row>
    <row r="246" spans="1:15" x14ac:dyDescent="0.3">
      <c r="A246" t="s">
        <v>8</v>
      </c>
      <c r="B246" s="1">
        <v>41651.812777777777</v>
      </c>
      <c r="C246">
        <v>-6000</v>
      </c>
      <c r="D246" t="s">
        <v>372</v>
      </c>
      <c r="E246" t="s">
        <v>10</v>
      </c>
      <c r="F246" s="5">
        <v>84012558230678</v>
      </c>
      <c r="G246">
        <v>0</v>
      </c>
      <c r="H246" t="s">
        <v>17</v>
      </c>
      <c r="I246" s="5">
        <f>_xlfn.IFNA(VLOOKUP(F246,tutukamarkofffile20140114!$A$2:$I$306,1,FALSE),"NOT FOUND")</f>
        <v>84012558230678</v>
      </c>
      <c r="J246" s="1">
        <f>IF(EXACT(VLOOKUP(F246,tutukamarkofffile20140114!$A$2:$I$306,3,FALSE),B246), VLOOKUP(F246,tutukamarkofffile20140114!$A$2:$I$306,3,FALSE),"not exact match")</f>
        <v>41651.812777777777</v>
      </c>
      <c r="K246" t="str">
        <f>IF(EXACT(VLOOKUP(F246,tutukamarkofffile20140114!$A$2:$I$306,4,FALSE),C246), "match", VLOOKUP(F246,tutukamarkofffile20140114!$A$2:$I$306,4,FALSE))</f>
        <v>match</v>
      </c>
      <c r="L246" t="str">
        <f>IF(EXACT(VLOOKUP(F246,tutukamarkofffile20140114!$A$2:$I$306,5,FALSE),D246), "match", VLOOKUP(F246,tutukamarkofffile20140114!$A$2:$I$306,5,FALSE))</f>
        <v>match</v>
      </c>
      <c r="M246" t="str">
        <f>IF(EXACT(VLOOKUP(F246,tutukamarkofffile20140114!$A$2:$I$306,6,FALSE),E246), "match", VLOOKUP(F246,tutukamarkofffile20140114!$A$2:$I$306,6,FALSE))</f>
        <v>match</v>
      </c>
      <c r="N246" t="str">
        <f>IF(EXACT(VLOOKUP(F246,tutukamarkofffile20140114!$A$2:$I$306,8,FALSE),G246), "match", VLOOKUP(F246,tutukamarkofffile20140114!$A$2:$I$306,8,FALSE))</f>
        <v>match</v>
      </c>
      <c r="O246" t="str">
        <f>IF(EXACT(VLOOKUP(F246,tutukamarkofffile20140114!$A$2:$I$306,9,FALSE),H246), "match", VLOOKUP(F246,tutukamarkofffile20140114!$A$2:$I$306,9,FALSE))</f>
        <v>match</v>
      </c>
    </row>
    <row r="247" spans="1:15" x14ac:dyDescent="0.3">
      <c r="A247" t="s">
        <v>8</v>
      </c>
      <c r="B247" s="1">
        <v>41651.828622685185</v>
      </c>
      <c r="C247">
        <v>-1590</v>
      </c>
      <c r="D247" t="s">
        <v>373</v>
      </c>
      <c r="E247" t="s">
        <v>10</v>
      </c>
      <c r="F247" s="5">
        <v>284012571930315</v>
      </c>
      <c r="G247">
        <v>0</v>
      </c>
      <c r="H247" t="s">
        <v>374</v>
      </c>
      <c r="I247" s="5">
        <f>_xlfn.IFNA(VLOOKUP(F247,tutukamarkofffile20140114!$A$2:$I$306,1,FALSE),"NOT FOUND")</f>
        <v>284012571930315</v>
      </c>
      <c r="J247" s="1">
        <f>IF(EXACT(VLOOKUP(F247,tutukamarkofffile20140114!$A$2:$I$306,3,FALSE),B247), VLOOKUP(F247,tutukamarkofffile20140114!$A$2:$I$306,3,FALSE),"not exact match")</f>
        <v>41651.828622685185</v>
      </c>
      <c r="K247" t="str">
        <f>IF(EXACT(VLOOKUP(F247,tutukamarkofffile20140114!$A$2:$I$306,4,FALSE),C247), "match", VLOOKUP(F247,tutukamarkofffile20140114!$A$2:$I$306,4,FALSE))</f>
        <v>match</v>
      </c>
      <c r="L247" t="str">
        <f>IF(EXACT(VLOOKUP(F247,tutukamarkofffile20140114!$A$2:$I$306,5,FALSE),D247), "match", VLOOKUP(F247,tutukamarkofffile20140114!$A$2:$I$306,5,FALSE))</f>
        <v>match</v>
      </c>
      <c r="M247" t="str">
        <f>IF(EXACT(VLOOKUP(F247,tutukamarkofffile20140114!$A$2:$I$306,6,FALSE),E247), "match", VLOOKUP(F247,tutukamarkofffile20140114!$A$2:$I$306,6,FALSE))</f>
        <v>match</v>
      </c>
      <c r="N247" t="str">
        <f>IF(EXACT(VLOOKUP(F247,tutukamarkofffile20140114!$A$2:$I$306,8,FALSE),G247), "match", VLOOKUP(F247,tutukamarkofffile20140114!$A$2:$I$306,8,FALSE))</f>
        <v>match</v>
      </c>
      <c r="O247" t="str">
        <f>IF(EXACT(VLOOKUP(F247,tutukamarkofffile20140114!$A$2:$I$306,9,FALSE),H247), "match", VLOOKUP(F247,tutukamarkofffile20140114!$A$2:$I$306,9,FALSE))</f>
        <v>match</v>
      </c>
    </row>
    <row r="248" spans="1:15" x14ac:dyDescent="0.3">
      <c r="A248" t="s">
        <v>8</v>
      </c>
      <c r="B248" s="1">
        <v>41651.832002314812</v>
      </c>
      <c r="C248">
        <v>-7494</v>
      </c>
      <c r="D248" t="s">
        <v>375</v>
      </c>
      <c r="E248" t="s">
        <v>10</v>
      </c>
      <c r="F248" s="5">
        <v>284012574859825</v>
      </c>
      <c r="G248">
        <v>0</v>
      </c>
      <c r="H248" t="s">
        <v>376</v>
      </c>
      <c r="I248" s="5">
        <f>_xlfn.IFNA(VLOOKUP(F248,tutukamarkofffile20140114!$A$2:$I$306,1,FALSE),"NOT FOUND")</f>
        <v>284012574859825</v>
      </c>
      <c r="J248" s="1">
        <f>IF(EXACT(VLOOKUP(F248,tutukamarkofffile20140114!$A$2:$I$306,3,FALSE),B248), VLOOKUP(F248,tutukamarkofffile20140114!$A$2:$I$306,3,FALSE),"not exact match")</f>
        <v>41651.832002314812</v>
      </c>
      <c r="K248" t="str">
        <f>IF(EXACT(VLOOKUP(F248,tutukamarkofffile20140114!$A$2:$I$306,4,FALSE),C248), "match", VLOOKUP(F248,tutukamarkofffile20140114!$A$2:$I$306,4,FALSE))</f>
        <v>match</v>
      </c>
      <c r="L248" t="str">
        <f>IF(EXACT(VLOOKUP(F248,tutukamarkofffile20140114!$A$2:$I$306,5,FALSE),D248), "match", VLOOKUP(F248,tutukamarkofffile20140114!$A$2:$I$306,5,FALSE))</f>
        <v>match</v>
      </c>
      <c r="M248" t="str">
        <f>IF(EXACT(VLOOKUP(F248,tutukamarkofffile20140114!$A$2:$I$306,6,FALSE),E248), "match", VLOOKUP(F248,tutukamarkofffile20140114!$A$2:$I$306,6,FALSE))</f>
        <v>match</v>
      </c>
      <c r="N248" t="str">
        <f>IF(EXACT(VLOOKUP(F248,tutukamarkofffile20140114!$A$2:$I$306,8,FALSE),G248), "match", VLOOKUP(F248,tutukamarkofffile20140114!$A$2:$I$306,8,FALSE))</f>
        <v>match</v>
      </c>
      <c r="O248" t="str">
        <f>IF(EXACT(VLOOKUP(F248,tutukamarkofffile20140114!$A$2:$I$306,9,FALSE),H248), "match", VLOOKUP(F248,tutukamarkofffile20140114!$A$2:$I$306,9,FALSE))</f>
        <v>match</v>
      </c>
    </row>
    <row r="249" spans="1:15" x14ac:dyDescent="0.3">
      <c r="A249" t="s">
        <v>8</v>
      </c>
      <c r="B249" s="1">
        <v>41651.833726851852</v>
      </c>
      <c r="C249">
        <v>-5000</v>
      </c>
      <c r="D249" t="s">
        <v>58</v>
      </c>
      <c r="E249" t="s">
        <v>10</v>
      </c>
      <c r="F249" s="5">
        <v>304012577345569</v>
      </c>
      <c r="G249">
        <v>1</v>
      </c>
      <c r="H249" t="s">
        <v>377</v>
      </c>
      <c r="I249" s="5">
        <f>_xlfn.IFNA(VLOOKUP(F249,tutukamarkofffile20140114!$A$2:$I$306,1,FALSE),"NOT FOUND")</f>
        <v>304012577345569</v>
      </c>
      <c r="J249" s="1">
        <f>IF(EXACT(VLOOKUP(F249,tutukamarkofffile20140114!$A$2:$I$306,3,FALSE),B249), VLOOKUP(F249,tutukamarkofffile20140114!$A$2:$I$306,3,FALSE),"not exact match")</f>
        <v>41651.833726851852</v>
      </c>
      <c r="K249" t="str">
        <f>IF(EXACT(VLOOKUP(F249,tutukamarkofffile20140114!$A$2:$I$306,4,FALSE),C249), "match", VLOOKUP(F249,tutukamarkofffile20140114!$A$2:$I$306,4,FALSE))</f>
        <v>match</v>
      </c>
      <c r="L249" t="str">
        <f>IF(EXACT(VLOOKUP(F249,tutukamarkofffile20140114!$A$2:$I$306,5,FALSE),D249), "match", VLOOKUP(F249,tutukamarkofffile20140114!$A$2:$I$306,5,FALSE))</f>
        <v>match</v>
      </c>
      <c r="M249" t="str">
        <f>IF(EXACT(VLOOKUP(F249,tutukamarkofffile20140114!$A$2:$I$306,6,FALSE),E249), "match", VLOOKUP(F249,tutukamarkofffile20140114!$A$2:$I$306,6,FALSE))</f>
        <v>match</v>
      </c>
      <c r="N249" t="str">
        <f>IF(EXACT(VLOOKUP(F249,tutukamarkofffile20140114!$A$2:$I$306,8,FALSE),G249), "match", VLOOKUP(F249,tutukamarkofffile20140114!$A$2:$I$306,8,FALSE))</f>
        <v>match</v>
      </c>
      <c r="O249" t="str">
        <f>IF(EXACT(VLOOKUP(F249,tutukamarkofffile20140114!$A$2:$I$306,9,FALSE),H249), "match", VLOOKUP(F249,tutukamarkofffile20140114!$A$2:$I$306,9,FALSE))</f>
        <v>match</v>
      </c>
    </row>
    <row r="250" spans="1:15" x14ac:dyDescent="0.3">
      <c r="A250" t="s">
        <v>8</v>
      </c>
      <c r="B250" s="1">
        <v>41651.837280092594</v>
      </c>
      <c r="C250">
        <v>-10000</v>
      </c>
      <c r="D250" t="s">
        <v>231</v>
      </c>
      <c r="E250" t="s">
        <v>10</v>
      </c>
      <c r="F250" s="5">
        <v>304012579418224</v>
      </c>
      <c r="G250">
        <v>1</v>
      </c>
      <c r="H250" t="s">
        <v>287</v>
      </c>
      <c r="I250" s="5">
        <f>_xlfn.IFNA(VLOOKUP(F250,tutukamarkofffile20140114!$A$2:$I$306,1,FALSE),"NOT FOUND")</f>
        <v>304012579418224</v>
      </c>
      <c r="J250" s="1">
        <f>IF(EXACT(VLOOKUP(F250,tutukamarkofffile20140114!$A$2:$I$306,3,FALSE),B250), VLOOKUP(F250,tutukamarkofffile20140114!$A$2:$I$306,3,FALSE),"not exact match")</f>
        <v>41651.837280092594</v>
      </c>
      <c r="K250" t="str">
        <f>IF(EXACT(VLOOKUP(F250,tutukamarkofffile20140114!$A$2:$I$306,4,FALSE),C250), "match", VLOOKUP(F250,tutukamarkofffile20140114!$A$2:$I$306,4,FALSE))</f>
        <v>match</v>
      </c>
      <c r="L250" t="str">
        <f>IF(EXACT(VLOOKUP(F250,tutukamarkofffile20140114!$A$2:$I$306,5,FALSE),D250), "match", VLOOKUP(F250,tutukamarkofffile20140114!$A$2:$I$306,5,FALSE))</f>
        <v>match</v>
      </c>
      <c r="M250" t="str">
        <f>IF(EXACT(VLOOKUP(F250,tutukamarkofffile20140114!$A$2:$I$306,6,FALSE),E250), "match", VLOOKUP(F250,tutukamarkofffile20140114!$A$2:$I$306,6,FALSE))</f>
        <v>match</v>
      </c>
      <c r="N250" t="str">
        <f>IF(EXACT(VLOOKUP(F250,tutukamarkofffile20140114!$A$2:$I$306,8,FALSE),G250), "match", VLOOKUP(F250,tutukamarkofffile20140114!$A$2:$I$306,8,FALSE))</f>
        <v>match</v>
      </c>
      <c r="O250" t="str">
        <f>IF(EXACT(VLOOKUP(F250,tutukamarkofffile20140114!$A$2:$I$306,9,FALSE),H250), "match", VLOOKUP(F250,tutukamarkofffile20140114!$A$2:$I$306,9,FALSE))</f>
        <v>match</v>
      </c>
    </row>
    <row r="251" spans="1:15" x14ac:dyDescent="0.3">
      <c r="A251" t="s">
        <v>8</v>
      </c>
      <c r="B251" s="1">
        <v>41651.838020833333</v>
      </c>
      <c r="C251">
        <v>-7940</v>
      </c>
      <c r="D251" t="s">
        <v>378</v>
      </c>
      <c r="E251" t="s">
        <v>10</v>
      </c>
      <c r="F251" s="5">
        <v>4012580059992</v>
      </c>
      <c r="G251">
        <v>0</v>
      </c>
      <c r="H251" t="s">
        <v>379</v>
      </c>
      <c r="I251" s="5">
        <f>_xlfn.IFNA(VLOOKUP(F251,tutukamarkofffile20140114!$A$2:$I$306,1,FALSE),"NOT FOUND")</f>
        <v>4012580059992</v>
      </c>
      <c r="J251" s="1">
        <f>IF(EXACT(VLOOKUP(F251,tutukamarkofffile20140114!$A$2:$I$306,3,FALSE),B251), VLOOKUP(F251,tutukamarkofffile20140114!$A$2:$I$306,3,FALSE),"not exact match")</f>
        <v>41651.838020833333</v>
      </c>
      <c r="K251" t="str">
        <f>IF(EXACT(VLOOKUP(F251,tutukamarkofffile20140114!$A$2:$I$306,4,FALSE),C251), "match", VLOOKUP(F251,tutukamarkofffile20140114!$A$2:$I$306,4,FALSE))</f>
        <v>match</v>
      </c>
      <c r="L251" t="str">
        <f>IF(EXACT(VLOOKUP(F251,tutukamarkofffile20140114!$A$2:$I$306,5,FALSE),D251), "match", VLOOKUP(F251,tutukamarkofffile20140114!$A$2:$I$306,5,FALSE))</f>
        <v>match</v>
      </c>
      <c r="M251" t="str">
        <f>IF(EXACT(VLOOKUP(F251,tutukamarkofffile20140114!$A$2:$I$306,6,FALSE),E251), "match", VLOOKUP(F251,tutukamarkofffile20140114!$A$2:$I$306,6,FALSE))</f>
        <v>match</v>
      </c>
      <c r="N251" t="str">
        <f>IF(EXACT(VLOOKUP(F251,tutukamarkofffile20140114!$A$2:$I$306,8,FALSE),G251), "match", VLOOKUP(F251,tutukamarkofffile20140114!$A$2:$I$306,8,FALSE))</f>
        <v>match</v>
      </c>
      <c r="O251" t="str">
        <f>IF(EXACT(VLOOKUP(F251,tutukamarkofffile20140114!$A$2:$I$306,9,FALSE),H251), "match", VLOOKUP(F251,tutukamarkofffile20140114!$A$2:$I$306,9,FALSE))</f>
        <v>match</v>
      </c>
    </row>
    <row r="252" spans="1:15" x14ac:dyDescent="0.3">
      <c r="A252" t="s">
        <v>8</v>
      </c>
      <c r="B252" s="1">
        <v>41651.838437500002</v>
      </c>
      <c r="C252">
        <v>-2385</v>
      </c>
      <c r="D252" t="s">
        <v>380</v>
      </c>
      <c r="E252" t="s">
        <v>10</v>
      </c>
      <c r="F252" s="5">
        <v>164012580413478</v>
      </c>
      <c r="G252">
        <v>0</v>
      </c>
      <c r="H252" t="s">
        <v>381</v>
      </c>
      <c r="I252" s="5">
        <f>_xlfn.IFNA(VLOOKUP(F252,tutukamarkofffile20140114!$A$2:$I$306,1,FALSE),"NOT FOUND")</f>
        <v>164012580413478</v>
      </c>
      <c r="J252" s="1">
        <f>IF(EXACT(VLOOKUP(F252,tutukamarkofffile20140114!$A$2:$I$306,3,FALSE),B252), VLOOKUP(F252,tutukamarkofffile20140114!$A$2:$I$306,3,FALSE),"not exact match")</f>
        <v>41651.838437500002</v>
      </c>
      <c r="K252" t="str">
        <f>IF(EXACT(VLOOKUP(F252,tutukamarkofffile20140114!$A$2:$I$306,4,FALSE),C252), "match", VLOOKUP(F252,tutukamarkofffile20140114!$A$2:$I$306,4,FALSE))</f>
        <v>match</v>
      </c>
      <c r="L252" t="str">
        <f>IF(EXACT(VLOOKUP(F252,tutukamarkofffile20140114!$A$2:$I$306,5,FALSE),D252), "match", VLOOKUP(F252,tutukamarkofffile20140114!$A$2:$I$306,5,FALSE))</f>
        <v>match</v>
      </c>
      <c r="M252" t="str">
        <f>IF(EXACT(VLOOKUP(F252,tutukamarkofffile20140114!$A$2:$I$306,6,FALSE),E252), "match", VLOOKUP(F252,tutukamarkofffile20140114!$A$2:$I$306,6,FALSE))</f>
        <v>match</v>
      </c>
      <c r="N252" t="str">
        <f>IF(EXACT(VLOOKUP(F252,tutukamarkofffile20140114!$A$2:$I$306,8,FALSE),G252), "match", VLOOKUP(F252,tutukamarkofffile20140114!$A$2:$I$306,8,FALSE))</f>
        <v>match</v>
      </c>
      <c r="O252" t="str">
        <f>IF(EXACT(VLOOKUP(F252,tutukamarkofffile20140114!$A$2:$I$306,9,FALSE),H252), "match", VLOOKUP(F252,tutukamarkofffile20140114!$A$2:$I$306,9,FALSE))</f>
        <v>match</v>
      </c>
    </row>
    <row r="253" spans="1:15" x14ac:dyDescent="0.3">
      <c r="A253" t="s">
        <v>8</v>
      </c>
      <c r="B253" s="1">
        <v>41651.850381944445</v>
      </c>
      <c r="C253">
        <v>-10000</v>
      </c>
      <c r="D253" t="s">
        <v>167</v>
      </c>
      <c r="E253" t="s">
        <v>10</v>
      </c>
      <c r="F253" s="5">
        <v>584012590739026</v>
      </c>
      <c r="G253">
        <v>1</v>
      </c>
      <c r="H253" t="s">
        <v>382</v>
      </c>
      <c r="I253" s="5">
        <f>_xlfn.IFNA(VLOOKUP(F253,tutukamarkofffile20140114!$A$2:$I$306,1,FALSE),"NOT FOUND")</f>
        <v>584012590739026</v>
      </c>
      <c r="J253" s="1">
        <f>IF(EXACT(VLOOKUP(F253,tutukamarkofffile20140114!$A$2:$I$306,3,FALSE),B253), VLOOKUP(F253,tutukamarkofffile20140114!$A$2:$I$306,3,FALSE),"not exact match")</f>
        <v>41651.850381944445</v>
      </c>
      <c r="K253" t="str">
        <f>IF(EXACT(VLOOKUP(F253,tutukamarkofffile20140114!$A$2:$I$306,4,FALSE),C253), "match", VLOOKUP(F253,tutukamarkofffile20140114!$A$2:$I$306,4,FALSE))</f>
        <v>match</v>
      </c>
      <c r="L253" t="str">
        <f>IF(EXACT(VLOOKUP(F253,tutukamarkofffile20140114!$A$2:$I$306,5,FALSE),D253), "match", VLOOKUP(F253,tutukamarkofffile20140114!$A$2:$I$306,5,FALSE))</f>
        <v>match</v>
      </c>
      <c r="M253" t="str">
        <f>IF(EXACT(VLOOKUP(F253,tutukamarkofffile20140114!$A$2:$I$306,6,FALSE),E253), "match", VLOOKUP(F253,tutukamarkofffile20140114!$A$2:$I$306,6,FALSE))</f>
        <v>match</v>
      </c>
      <c r="N253" t="str">
        <f>IF(EXACT(VLOOKUP(F253,tutukamarkofffile20140114!$A$2:$I$306,8,FALSE),G253), "match", VLOOKUP(F253,tutukamarkofffile20140114!$A$2:$I$306,8,FALSE))</f>
        <v>match</v>
      </c>
      <c r="O253" t="str">
        <f>IF(EXACT(VLOOKUP(F253,tutukamarkofffile20140114!$A$2:$I$306,9,FALSE),H253), "match", VLOOKUP(F253,tutukamarkofffile20140114!$A$2:$I$306,9,FALSE))</f>
        <v>match</v>
      </c>
    </row>
    <row r="254" spans="1:15" x14ac:dyDescent="0.3">
      <c r="A254" t="s">
        <v>8</v>
      </c>
      <c r="B254" s="1">
        <v>41651.851689814815</v>
      </c>
      <c r="C254">
        <v>-10000</v>
      </c>
      <c r="D254" t="s">
        <v>383</v>
      </c>
      <c r="E254" t="s">
        <v>10</v>
      </c>
      <c r="F254" s="5">
        <v>464012591866164</v>
      </c>
      <c r="G254">
        <v>1</v>
      </c>
      <c r="H254" t="s">
        <v>384</v>
      </c>
      <c r="I254" s="5">
        <f>_xlfn.IFNA(VLOOKUP(F254,tutukamarkofffile20140114!$A$2:$I$306,1,FALSE),"NOT FOUND")</f>
        <v>464012591866164</v>
      </c>
      <c r="J254" s="1">
        <f>IF(EXACT(VLOOKUP(F254,tutukamarkofffile20140114!$A$2:$I$306,3,FALSE),B254), VLOOKUP(F254,tutukamarkofffile20140114!$A$2:$I$306,3,FALSE),"not exact match")</f>
        <v>41651.851689814815</v>
      </c>
      <c r="K254" t="str">
        <f>IF(EXACT(VLOOKUP(F254,tutukamarkofffile20140114!$A$2:$I$306,4,FALSE),C254), "match", VLOOKUP(F254,tutukamarkofffile20140114!$A$2:$I$306,4,FALSE))</f>
        <v>match</v>
      </c>
      <c r="L254" t="str">
        <f>IF(EXACT(VLOOKUP(F254,tutukamarkofffile20140114!$A$2:$I$306,5,FALSE),D254), "match", VLOOKUP(F254,tutukamarkofffile20140114!$A$2:$I$306,5,FALSE))</f>
        <v>match</v>
      </c>
      <c r="M254" t="str">
        <f>IF(EXACT(VLOOKUP(F254,tutukamarkofffile20140114!$A$2:$I$306,6,FALSE),E254), "match", VLOOKUP(F254,tutukamarkofffile20140114!$A$2:$I$306,6,FALSE))</f>
        <v>match</v>
      </c>
      <c r="N254" t="str">
        <f>IF(EXACT(VLOOKUP(F254,tutukamarkofffile20140114!$A$2:$I$306,8,FALSE),G254), "match", VLOOKUP(F254,tutukamarkofffile20140114!$A$2:$I$306,8,FALSE))</f>
        <v>match</v>
      </c>
      <c r="O254" t="str">
        <f>IF(EXACT(VLOOKUP(F254,tutukamarkofffile20140114!$A$2:$I$306,9,FALSE),H254), "match", VLOOKUP(F254,tutukamarkofffile20140114!$A$2:$I$306,9,FALSE))</f>
        <v>match</v>
      </c>
    </row>
    <row r="255" spans="1:15" x14ac:dyDescent="0.3">
      <c r="A255" t="s">
        <v>8</v>
      </c>
      <c r="B255" s="1">
        <v>41651.852199074077</v>
      </c>
      <c r="C255">
        <v>-20000</v>
      </c>
      <c r="D255" t="s">
        <v>385</v>
      </c>
      <c r="E255" t="s">
        <v>10</v>
      </c>
      <c r="F255" s="5">
        <v>584012593299524</v>
      </c>
      <c r="G255">
        <v>1</v>
      </c>
      <c r="H255" t="s">
        <v>386</v>
      </c>
      <c r="I255" s="5">
        <f>_xlfn.IFNA(VLOOKUP(F255,tutukamarkofffile20140114!$A$2:$I$306,1,FALSE),"NOT FOUND")</f>
        <v>584012593299524</v>
      </c>
      <c r="J255" s="1">
        <f>IF(EXACT(VLOOKUP(F255,tutukamarkofffile20140114!$A$2:$I$306,3,FALSE),B255), VLOOKUP(F255,tutukamarkofffile20140114!$A$2:$I$306,3,FALSE),"not exact match")</f>
        <v>41651.852199074077</v>
      </c>
      <c r="K255" t="str">
        <f>IF(EXACT(VLOOKUP(F255,tutukamarkofffile20140114!$A$2:$I$306,4,FALSE),C255), "match", VLOOKUP(F255,tutukamarkofffile20140114!$A$2:$I$306,4,FALSE))</f>
        <v>match</v>
      </c>
      <c r="L255" t="str">
        <f>IF(EXACT(VLOOKUP(F255,tutukamarkofffile20140114!$A$2:$I$306,5,FALSE),D255), "match", VLOOKUP(F255,tutukamarkofffile20140114!$A$2:$I$306,5,FALSE))</f>
        <v>match</v>
      </c>
      <c r="M255" t="str">
        <f>IF(EXACT(VLOOKUP(F255,tutukamarkofffile20140114!$A$2:$I$306,6,FALSE),E255), "match", VLOOKUP(F255,tutukamarkofffile20140114!$A$2:$I$306,6,FALSE))</f>
        <v>match</v>
      </c>
      <c r="N255" t="str">
        <f>IF(EXACT(VLOOKUP(F255,tutukamarkofffile20140114!$A$2:$I$306,8,FALSE),G255), "match", VLOOKUP(F255,tutukamarkofffile20140114!$A$2:$I$306,8,FALSE))</f>
        <v>match</v>
      </c>
      <c r="O255" t="str">
        <f>IF(EXACT(VLOOKUP(F255,tutukamarkofffile20140114!$A$2:$I$306,9,FALSE),H255), "match", VLOOKUP(F255,tutukamarkofffile20140114!$A$2:$I$306,9,FALSE))</f>
        <v>match</v>
      </c>
    </row>
    <row r="256" spans="1:15" x14ac:dyDescent="0.3">
      <c r="A256" t="s">
        <v>8</v>
      </c>
      <c r="B256" s="1">
        <v>41651.859317129631</v>
      </c>
      <c r="C256">
        <v>-10000</v>
      </c>
      <c r="D256" t="s">
        <v>387</v>
      </c>
      <c r="E256" t="s">
        <v>10</v>
      </c>
      <c r="F256" s="5">
        <v>304012598459725</v>
      </c>
      <c r="G256">
        <v>1</v>
      </c>
      <c r="H256" t="s">
        <v>388</v>
      </c>
      <c r="I256" s="5">
        <f>_xlfn.IFNA(VLOOKUP(F256,tutukamarkofffile20140114!$A$2:$I$306,1,FALSE),"NOT FOUND")</f>
        <v>304012598459725</v>
      </c>
      <c r="J256" s="1">
        <f>IF(EXACT(VLOOKUP(F256,tutukamarkofffile20140114!$A$2:$I$306,3,FALSE),B256), VLOOKUP(F256,tutukamarkofffile20140114!$A$2:$I$306,3,FALSE),"not exact match")</f>
        <v>41651.859317129631</v>
      </c>
      <c r="K256" t="str">
        <f>IF(EXACT(VLOOKUP(F256,tutukamarkofffile20140114!$A$2:$I$306,4,FALSE),C256), "match", VLOOKUP(F256,tutukamarkofffile20140114!$A$2:$I$306,4,FALSE))</f>
        <v>match</v>
      </c>
      <c r="L256" t="str">
        <f>IF(EXACT(VLOOKUP(F256,tutukamarkofffile20140114!$A$2:$I$306,5,FALSE),D256), "match", VLOOKUP(F256,tutukamarkofffile20140114!$A$2:$I$306,5,FALSE))</f>
        <v>match</v>
      </c>
      <c r="M256" t="str">
        <f>IF(EXACT(VLOOKUP(F256,tutukamarkofffile20140114!$A$2:$I$306,6,FALSE),E256), "match", VLOOKUP(F256,tutukamarkofffile20140114!$A$2:$I$306,6,FALSE))</f>
        <v>match</v>
      </c>
      <c r="N256" t="str">
        <f>IF(EXACT(VLOOKUP(F256,tutukamarkofffile20140114!$A$2:$I$306,8,FALSE),G256), "match", VLOOKUP(F256,tutukamarkofffile20140114!$A$2:$I$306,8,FALSE))</f>
        <v>match</v>
      </c>
      <c r="O256" t="str">
        <f>IF(EXACT(VLOOKUP(F256,tutukamarkofffile20140114!$A$2:$I$306,9,FALSE),H256), "match", VLOOKUP(F256,tutukamarkofffile20140114!$A$2:$I$306,9,FALSE))</f>
        <v>match</v>
      </c>
    </row>
    <row r="257" spans="1:15" x14ac:dyDescent="0.3">
      <c r="A257" t="s">
        <v>8</v>
      </c>
      <c r="B257" s="1">
        <v>41651.860798611109</v>
      </c>
      <c r="C257">
        <v>-3575</v>
      </c>
      <c r="D257" t="s">
        <v>389</v>
      </c>
      <c r="E257" t="s">
        <v>10</v>
      </c>
      <c r="F257" s="5">
        <v>4012599731530</v>
      </c>
      <c r="G257">
        <v>0</v>
      </c>
      <c r="H257" t="s">
        <v>390</v>
      </c>
      <c r="I257" s="5">
        <f>_xlfn.IFNA(VLOOKUP(F257,tutukamarkofffile20140114!$A$2:$I$306,1,FALSE),"NOT FOUND")</f>
        <v>4012599731530</v>
      </c>
      <c r="J257" s="1">
        <f>IF(EXACT(VLOOKUP(F257,tutukamarkofffile20140114!$A$2:$I$306,3,FALSE),B257), VLOOKUP(F257,tutukamarkofffile20140114!$A$2:$I$306,3,FALSE),"not exact match")</f>
        <v>41651.860798611109</v>
      </c>
      <c r="K257" t="str">
        <f>IF(EXACT(VLOOKUP(F257,tutukamarkofffile20140114!$A$2:$I$306,4,FALSE),C257), "match", VLOOKUP(F257,tutukamarkofffile20140114!$A$2:$I$306,4,FALSE))</f>
        <v>match</v>
      </c>
      <c r="L257" t="str">
        <f>IF(EXACT(VLOOKUP(F257,tutukamarkofffile20140114!$A$2:$I$306,5,FALSE),D257), "match", VLOOKUP(F257,tutukamarkofffile20140114!$A$2:$I$306,5,FALSE))</f>
        <v>match</v>
      </c>
      <c r="M257" t="str">
        <f>IF(EXACT(VLOOKUP(F257,tutukamarkofffile20140114!$A$2:$I$306,6,FALSE),E257), "match", VLOOKUP(F257,tutukamarkofffile20140114!$A$2:$I$306,6,FALSE))</f>
        <v>match</v>
      </c>
      <c r="N257" t="str">
        <f>IF(EXACT(VLOOKUP(F257,tutukamarkofffile20140114!$A$2:$I$306,8,FALSE),G257), "match", VLOOKUP(F257,tutukamarkofffile20140114!$A$2:$I$306,8,FALSE))</f>
        <v>match</v>
      </c>
      <c r="O257" t="str">
        <f>IF(EXACT(VLOOKUP(F257,tutukamarkofffile20140114!$A$2:$I$306,9,FALSE),H257), "match", VLOOKUP(F257,tutukamarkofffile20140114!$A$2:$I$306,9,FALSE))</f>
        <v>match</v>
      </c>
    </row>
    <row r="258" spans="1:15" x14ac:dyDescent="0.3">
      <c r="A258" t="s">
        <v>8</v>
      </c>
      <c r="B258" s="1">
        <v>41651.86550925926</v>
      </c>
      <c r="C258">
        <v>-10000</v>
      </c>
      <c r="D258" t="s">
        <v>391</v>
      </c>
      <c r="E258" t="s">
        <v>10</v>
      </c>
      <c r="F258" s="5">
        <v>304012603801143</v>
      </c>
      <c r="G258">
        <v>1</v>
      </c>
      <c r="H258" t="s">
        <v>392</v>
      </c>
      <c r="I258" s="5">
        <f>_xlfn.IFNA(VLOOKUP(F258,tutukamarkofffile20140114!$A$2:$I$306,1,FALSE),"NOT FOUND")</f>
        <v>304012603801143</v>
      </c>
      <c r="J258" s="1">
        <f>IF(EXACT(VLOOKUP(F258,tutukamarkofffile20140114!$A$2:$I$306,3,FALSE),B258), VLOOKUP(F258,tutukamarkofffile20140114!$A$2:$I$306,3,FALSE),"not exact match")</f>
        <v>41651.86550925926</v>
      </c>
      <c r="K258" t="str">
        <f>IF(EXACT(VLOOKUP(F258,tutukamarkofffile20140114!$A$2:$I$306,4,FALSE),C258), "match", VLOOKUP(F258,tutukamarkofffile20140114!$A$2:$I$306,4,FALSE))</f>
        <v>match</v>
      </c>
      <c r="L258" t="str">
        <f>IF(EXACT(VLOOKUP(F258,tutukamarkofffile20140114!$A$2:$I$306,5,FALSE),D258), "match", VLOOKUP(F258,tutukamarkofffile20140114!$A$2:$I$306,5,FALSE))</f>
        <v>match</v>
      </c>
      <c r="M258" t="str">
        <f>IF(EXACT(VLOOKUP(F258,tutukamarkofffile20140114!$A$2:$I$306,6,FALSE),E258), "match", VLOOKUP(F258,tutukamarkofffile20140114!$A$2:$I$306,6,FALSE))</f>
        <v>match</v>
      </c>
      <c r="N258" t="str">
        <f>IF(EXACT(VLOOKUP(F258,tutukamarkofffile20140114!$A$2:$I$306,8,FALSE),G258), "match", VLOOKUP(F258,tutukamarkofffile20140114!$A$2:$I$306,8,FALSE))</f>
        <v>match</v>
      </c>
      <c r="O258" t="str">
        <f>IF(EXACT(VLOOKUP(F258,tutukamarkofffile20140114!$A$2:$I$306,9,FALSE),H258), "match", VLOOKUP(F258,tutukamarkofffile20140114!$A$2:$I$306,9,FALSE))</f>
        <v>match</v>
      </c>
    </row>
    <row r="259" spans="1:15" x14ac:dyDescent="0.3">
      <c r="A259" t="s">
        <v>8</v>
      </c>
      <c r="B259" s="1">
        <v>41651.867592592593</v>
      </c>
      <c r="C259">
        <v>-10000</v>
      </c>
      <c r="D259" t="s">
        <v>393</v>
      </c>
      <c r="E259" t="s">
        <v>10</v>
      </c>
      <c r="F259" s="5">
        <v>584012605607692</v>
      </c>
      <c r="G259">
        <v>1</v>
      </c>
      <c r="H259" t="s">
        <v>394</v>
      </c>
      <c r="I259" s="5">
        <f>_xlfn.IFNA(VLOOKUP(F259,tutukamarkofffile20140114!$A$2:$I$306,1,FALSE),"NOT FOUND")</f>
        <v>584012605607692</v>
      </c>
      <c r="J259" s="1">
        <f>IF(EXACT(VLOOKUP(F259,tutukamarkofffile20140114!$A$2:$I$306,3,FALSE),B259), VLOOKUP(F259,tutukamarkofffile20140114!$A$2:$I$306,3,FALSE),"not exact match")</f>
        <v>41651.867592592593</v>
      </c>
      <c r="K259" t="str">
        <f>IF(EXACT(VLOOKUP(F259,tutukamarkofffile20140114!$A$2:$I$306,4,FALSE),C259), "match", VLOOKUP(F259,tutukamarkofffile20140114!$A$2:$I$306,4,FALSE))</f>
        <v>match</v>
      </c>
      <c r="L259" t="str">
        <f>IF(EXACT(VLOOKUP(F259,tutukamarkofffile20140114!$A$2:$I$306,5,FALSE),D259), "match", VLOOKUP(F259,tutukamarkofffile20140114!$A$2:$I$306,5,FALSE))</f>
        <v>match</v>
      </c>
      <c r="M259" t="str">
        <f>IF(EXACT(VLOOKUP(F259,tutukamarkofffile20140114!$A$2:$I$306,6,FALSE),E259), "match", VLOOKUP(F259,tutukamarkofffile20140114!$A$2:$I$306,6,FALSE))</f>
        <v>match</v>
      </c>
      <c r="N259" t="str">
        <f>IF(EXACT(VLOOKUP(F259,tutukamarkofffile20140114!$A$2:$I$306,8,FALSE),G259), "match", VLOOKUP(F259,tutukamarkofffile20140114!$A$2:$I$306,8,FALSE))</f>
        <v>match</v>
      </c>
      <c r="O259" t="str">
        <f>IF(EXACT(VLOOKUP(F259,tutukamarkofffile20140114!$A$2:$I$306,9,FALSE),H259), "match", VLOOKUP(F259,tutukamarkofffile20140114!$A$2:$I$306,9,FALSE))</f>
        <v>match</v>
      </c>
    </row>
    <row r="260" spans="1:15" x14ac:dyDescent="0.3">
      <c r="A260" t="s">
        <v>8</v>
      </c>
      <c r="B260" s="1">
        <v>41651.867812500001</v>
      </c>
      <c r="C260">
        <v>-5215</v>
      </c>
      <c r="D260" t="s">
        <v>395</v>
      </c>
      <c r="E260" t="s">
        <v>10</v>
      </c>
      <c r="F260" s="5">
        <v>164012605791877</v>
      </c>
      <c r="G260">
        <v>0</v>
      </c>
      <c r="H260" t="s">
        <v>396</v>
      </c>
      <c r="I260" s="5">
        <f>_xlfn.IFNA(VLOOKUP(F260,tutukamarkofffile20140114!$A$2:$I$306,1,FALSE),"NOT FOUND")</f>
        <v>164012605791877</v>
      </c>
      <c r="J260" s="1">
        <f>IF(EXACT(VLOOKUP(F260,tutukamarkofffile20140114!$A$2:$I$306,3,FALSE),B260), VLOOKUP(F260,tutukamarkofffile20140114!$A$2:$I$306,3,FALSE),"not exact match")</f>
        <v>41651.867812500001</v>
      </c>
      <c r="K260" t="str">
        <f>IF(EXACT(VLOOKUP(F260,tutukamarkofffile20140114!$A$2:$I$306,4,FALSE),C260), "match", VLOOKUP(F260,tutukamarkofffile20140114!$A$2:$I$306,4,FALSE))</f>
        <v>match</v>
      </c>
      <c r="L260" t="str">
        <f>IF(EXACT(VLOOKUP(F260,tutukamarkofffile20140114!$A$2:$I$306,5,FALSE),D260), "match", VLOOKUP(F260,tutukamarkofffile20140114!$A$2:$I$306,5,FALSE))</f>
        <v>match</v>
      </c>
      <c r="M260" t="str">
        <f>IF(EXACT(VLOOKUP(F260,tutukamarkofffile20140114!$A$2:$I$306,6,FALSE),E260), "match", VLOOKUP(F260,tutukamarkofffile20140114!$A$2:$I$306,6,FALSE))</f>
        <v>match</v>
      </c>
      <c r="N260" t="str">
        <f>IF(EXACT(VLOOKUP(F260,tutukamarkofffile20140114!$A$2:$I$306,8,FALSE),G260), "match", VLOOKUP(F260,tutukamarkofffile20140114!$A$2:$I$306,8,FALSE))</f>
        <v>match</v>
      </c>
      <c r="O260" t="str">
        <f>IF(EXACT(VLOOKUP(F260,tutukamarkofffile20140114!$A$2:$I$306,9,FALSE),H260), "match", VLOOKUP(F260,tutukamarkofffile20140114!$A$2:$I$306,9,FALSE))</f>
        <v>match</v>
      </c>
    </row>
    <row r="261" spans="1:15" x14ac:dyDescent="0.3">
      <c r="A261" t="s">
        <v>8</v>
      </c>
      <c r="B261" s="1">
        <v>41651.868576388886</v>
      </c>
      <c r="C261">
        <v>-5000</v>
      </c>
      <c r="D261" t="s">
        <v>397</v>
      </c>
      <c r="E261" t="s">
        <v>10</v>
      </c>
      <c r="F261" s="5">
        <v>304012606452716</v>
      </c>
      <c r="G261">
        <v>1</v>
      </c>
      <c r="H261" t="s">
        <v>398</v>
      </c>
      <c r="I261" s="5">
        <f>_xlfn.IFNA(VLOOKUP(F261,tutukamarkofffile20140114!$A$2:$I$306,1,FALSE),"NOT FOUND")</f>
        <v>304012606452716</v>
      </c>
      <c r="J261" s="1">
        <f>IF(EXACT(VLOOKUP(F261,tutukamarkofffile20140114!$A$2:$I$306,3,FALSE),B261), VLOOKUP(F261,tutukamarkofffile20140114!$A$2:$I$306,3,FALSE),"not exact match")</f>
        <v>41651.868576388886</v>
      </c>
      <c r="K261" t="str">
        <f>IF(EXACT(VLOOKUP(F261,tutukamarkofffile20140114!$A$2:$I$306,4,FALSE),C261), "match", VLOOKUP(F261,tutukamarkofffile20140114!$A$2:$I$306,4,FALSE))</f>
        <v>match</v>
      </c>
      <c r="L261" t="str">
        <f>IF(EXACT(VLOOKUP(F261,tutukamarkofffile20140114!$A$2:$I$306,5,FALSE),D261), "match", VLOOKUP(F261,tutukamarkofffile20140114!$A$2:$I$306,5,FALSE))</f>
        <v>match</v>
      </c>
      <c r="M261" t="str">
        <f>IF(EXACT(VLOOKUP(F261,tutukamarkofffile20140114!$A$2:$I$306,6,FALSE),E261), "match", VLOOKUP(F261,tutukamarkofffile20140114!$A$2:$I$306,6,FALSE))</f>
        <v>match</v>
      </c>
      <c r="N261" t="str">
        <f>IF(EXACT(VLOOKUP(F261,tutukamarkofffile20140114!$A$2:$I$306,8,FALSE),G261), "match", VLOOKUP(F261,tutukamarkofffile20140114!$A$2:$I$306,8,FALSE))</f>
        <v>match</v>
      </c>
      <c r="O261" t="str">
        <f>IF(EXACT(VLOOKUP(F261,tutukamarkofffile20140114!$A$2:$I$306,9,FALSE),H261), "match", VLOOKUP(F261,tutukamarkofffile20140114!$A$2:$I$306,9,FALSE))</f>
        <v>match</v>
      </c>
    </row>
    <row r="262" spans="1:15" x14ac:dyDescent="0.3">
      <c r="A262" t="s">
        <v>8</v>
      </c>
      <c r="B262" s="1">
        <v>41651.868738425925</v>
      </c>
      <c r="C262">
        <v>-2700</v>
      </c>
      <c r="D262" t="s">
        <v>315</v>
      </c>
      <c r="E262" t="s">
        <v>10</v>
      </c>
      <c r="F262" s="5">
        <v>164012606606034</v>
      </c>
      <c r="G262">
        <v>0</v>
      </c>
      <c r="H262" t="s">
        <v>399</v>
      </c>
      <c r="I262" s="5">
        <f>_xlfn.IFNA(VLOOKUP(F262,tutukamarkofffile20140114!$A$2:$I$306,1,FALSE),"NOT FOUND")</f>
        <v>164012606606034</v>
      </c>
      <c r="J262" s="1">
        <f>IF(EXACT(VLOOKUP(F262,tutukamarkofffile20140114!$A$2:$I$306,3,FALSE),B262), VLOOKUP(F262,tutukamarkofffile20140114!$A$2:$I$306,3,FALSE),"not exact match")</f>
        <v>41651.868738425925</v>
      </c>
      <c r="K262" t="str">
        <f>IF(EXACT(VLOOKUP(F262,tutukamarkofffile20140114!$A$2:$I$306,4,FALSE),C262), "match", VLOOKUP(F262,tutukamarkofffile20140114!$A$2:$I$306,4,FALSE))</f>
        <v>match</v>
      </c>
      <c r="L262" t="str">
        <f>IF(EXACT(VLOOKUP(F262,tutukamarkofffile20140114!$A$2:$I$306,5,FALSE),D262), "match", VLOOKUP(F262,tutukamarkofffile20140114!$A$2:$I$306,5,FALSE))</f>
        <v>match</v>
      </c>
      <c r="M262" t="str">
        <f>IF(EXACT(VLOOKUP(F262,tutukamarkofffile20140114!$A$2:$I$306,6,FALSE),E262), "match", VLOOKUP(F262,tutukamarkofffile20140114!$A$2:$I$306,6,FALSE))</f>
        <v>match</v>
      </c>
      <c r="N262" t="str">
        <f>IF(EXACT(VLOOKUP(F262,tutukamarkofffile20140114!$A$2:$I$306,8,FALSE),G262), "match", VLOOKUP(F262,tutukamarkofffile20140114!$A$2:$I$306,8,FALSE))</f>
        <v>match</v>
      </c>
      <c r="O262" t="str">
        <f>IF(EXACT(VLOOKUP(F262,tutukamarkofffile20140114!$A$2:$I$306,9,FALSE),H262), "match", VLOOKUP(F262,tutukamarkofffile20140114!$A$2:$I$306,9,FALSE))</f>
        <v>match</v>
      </c>
    </row>
    <row r="263" spans="1:15" x14ac:dyDescent="0.3">
      <c r="A263" t="s">
        <v>8</v>
      </c>
      <c r="B263" s="1">
        <v>41651.871481481481</v>
      </c>
      <c r="C263">
        <v>-30000</v>
      </c>
      <c r="D263" t="s">
        <v>301</v>
      </c>
      <c r="E263" t="s">
        <v>10</v>
      </c>
      <c r="F263" s="5">
        <v>304012608978759</v>
      </c>
      <c r="G263">
        <v>1</v>
      </c>
      <c r="H263" t="s">
        <v>400</v>
      </c>
      <c r="I263" s="5">
        <f>_xlfn.IFNA(VLOOKUP(F263,tutukamarkofffile20140114!$A$2:$I$306,1,FALSE),"NOT FOUND")</f>
        <v>304012608978759</v>
      </c>
      <c r="J263" s="1">
        <f>IF(EXACT(VLOOKUP(F263,tutukamarkofffile20140114!$A$2:$I$306,3,FALSE),B263), VLOOKUP(F263,tutukamarkofffile20140114!$A$2:$I$306,3,FALSE),"not exact match")</f>
        <v>41651.871481481481</v>
      </c>
      <c r="K263" t="str">
        <f>IF(EXACT(VLOOKUP(F263,tutukamarkofffile20140114!$A$2:$I$306,4,FALSE),C263), "match", VLOOKUP(F263,tutukamarkofffile20140114!$A$2:$I$306,4,FALSE))</f>
        <v>match</v>
      </c>
      <c r="L263" t="str">
        <f>IF(EXACT(VLOOKUP(F263,tutukamarkofffile20140114!$A$2:$I$306,5,FALSE),D263), "match", VLOOKUP(F263,tutukamarkofffile20140114!$A$2:$I$306,5,FALSE))</f>
        <v>match</v>
      </c>
      <c r="M263" t="str">
        <f>IF(EXACT(VLOOKUP(F263,tutukamarkofffile20140114!$A$2:$I$306,6,FALSE),E263), "match", VLOOKUP(F263,tutukamarkofffile20140114!$A$2:$I$306,6,FALSE))</f>
        <v>match</v>
      </c>
      <c r="N263" t="str">
        <f>IF(EXACT(VLOOKUP(F263,tutukamarkofffile20140114!$A$2:$I$306,8,FALSE),G263), "match", VLOOKUP(F263,tutukamarkofffile20140114!$A$2:$I$306,8,FALSE))</f>
        <v>match</v>
      </c>
      <c r="O263" t="str">
        <f>IF(EXACT(VLOOKUP(F263,tutukamarkofffile20140114!$A$2:$I$306,9,FALSE),H263), "match", VLOOKUP(F263,tutukamarkofffile20140114!$A$2:$I$306,9,FALSE))</f>
        <v>match</v>
      </c>
    </row>
    <row r="264" spans="1:15" x14ac:dyDescent="0.3">
      <c r="A264" t="s">
        <v>8</v>
      </c>
      <c r="B264" s="1">
        <v>41651.872013888889</v>
      </c>
      <c r="C264">
        <v>-100000</v>
      </c>
      <c r="D264" t="s">
        <v>301</v>
      </c>
      <c r="E264" t="s">
        <v>10</v>
      </c>
      <c r="F264" s="5">
        <v>584012609420666</v>
      </c>
      <c r="G264">
        <v>1</v>
      </c>
      <c r="H264" t="s">
        <v>400</v>
      </c>
      <c r="I264" s="5" t="str">
        <f>_xlfn.IFNA(VLOOKUP(F264,tutukamarkofffile20140114!$A$2:$I$306,1,FALSE),"NOT FOUND")</f>
        <v>NOT FOUND</v>
      </c>
      <c r="J264" s="1" t="e">
        <f>IF(EXACT(VLOOKUP(F264,tutukamarkofffile20140114!$A$2:$I$306,3,FALSE),B264), VLOOKUP(F264,tutukamarkofffile20140114!$A$2:$I$306,3,FALSE),"not exact match")</f>
        <v>#N/A</v>
      </c>
      <c r="K264" t="e">
        <f>IF(EXACT(VLOOKUP(F264,tutukamarkofffile20140114!$A$2:$I$306,4,FALSE),C264), "match", VLOOKUP(F264,tutukamarkofffile20140114!$A$2:$I$306,4,FALSE))</f>
        <v>#N/A</v>
      </c>
      <c r="L264" t="e">
        <f>IF(EXACT(VLOOKUP(F264,tutukamarkofffile20140114!$A$2:$I$306,5,FALSE),D264), "match", VLOOKUP(F264,tutukamarkofffile20140114!$A$2:$I$306,5,FALSE))</f>
        <v>#N/A</v>
      </c>
      <c r="M264" t="e">
        <f>IF(EXACT(VLOOKUP(F264,tutukamarkofffile20140114!$A$2:$I$306,6,FALSE),E264), "match", VLOOKUP(F264,tutukamarkofffile20140114!$A$2:$I$306,6,FALSE))</f>
        <v>#N/A</v>
      </c>
      <c r="N264" t="e">
        <f>IF(EXACT(VLOOKUP(F264,tutukamarkofffile20140114!$A$2:$I$306,8,FALSE),G264), "match", VLOOKUP(F264,tutukamarkofffile20140114!$A$2:$I$306,8,FALSE))</f>
        <v>#N/A</v>
      </c>
      <c r="O264" t="e">
        <f>IF(EXACT(VLOOKUP(F264,tutukamarkofffile20140114!$A$2:$I$306,9,FALSE),H264), "match", VLOOKUP(F264,tutukamarkofffile20140114!$A$2:$I$306,9,FALSE))</f>
        <v>#N/A</v>
      </c>
    </row>
    <row r="265" spans="1:15" x14ac:dyDescent="0.3">
      <c r="A265" t="s">
        <v>8</v>
      </c>
      <c r="B265" s="1">
        <v>41651.875520833331</v>
      </c>
      <c r="C265">
        <v>-8000</v>
      </c>
      <c r="D265" t="s">
        <v>401</v>
      </c>
      <c r="E265" t="s">
        <v>10</v>
      </c>
      <c r="F265" s="5">
        <v>304012613455263</v>
      </c>
      <c r="G265">
        <v>1</v>
      </c>
      <c r="H265" t="s">
        <v>402</v>
      </c>
      <c r="I265" s="5">
        <f>_xlfn.IFNA(VLOOKUP(F265,tutukamarkofffile20140114!$A$2:$I$306,1,FALSE),"NOT FOUND")</f>
        <v>304012613455263</v>
      </c>
      <c r="J265" s="1">
        <f>IF(EXACT(VLOOKUP(F265,tutukamarkofffile20140114!$A$2:$I$306,3,FALSE),B265), VLOOKUP(F265,tutukamarkofffile20140114!$A$2:$I$306,3,FALSE),"not exact match")</f>
        <v>41651.875520833331</v>
      </c>
      <c r="K265" t="str">
        <f>IF(EXACT(VLOOKUP(F265,tutukamarkofffile20140114!$A$2:$I$306,4,FALSE),C265), "match", VLOOKUP(F265,tutukamarkofffile20140114!$A$2:$I$306,4,FALSE))</f>
        <v>match</v>
      </c>
      <c r="L265" t="str">
        <f>IF(EXACT(VLOOKUP(F265,tutukamarkofffile20140114!$A$2:$I$306,5,FALSE),D265), "match", VLOOKUP(F265,tutukamarkofffile20140114!$A$2:$I$306,5,FALSE))</f>
        <v>match</v>
      </c>
      <c r="M265" t="str">
        <f>IF(EXACT(VLOOKUP(F265,tutukamarkofffile20140114!$A$2:$I$306,6,FALSE),E265), "match", VLOOKUP(F265,tutukamarkofffile20140114!$A$2:$I$306,6,FALSE))</f>
        <v>match</v>
      </c>
      <c r="N265" t="str">
        <f>IF(EXACT(VLOOKUP(F265,tutukamarkofffile20140114!$A$2:$I$306,8,FALSE),G265), "match", VLOOKUP(F265,tutukamarkofffile20140114!$A$2:$I$306,8,FALSE))</f>
        <v>match</v>
      </c>
      <c r="O265" t="str">
        <f>IF(EXACT(VLOOKUP(F265,tutukamarkofffile20140114!$A$2:$I$306,9,FALSE),H265), "match", VLOOKUP(F265,tutukamarkofffile20140114!$A$2:$I$306,9,FALSE))</f>
        <v>match</v>
      </c>
    </row>
    <row r="266" spans="1:15" x14ac:dyDescent="0.3">
      <c r="A266" t="s">
        <v>8</v>
      </c>
      <c r="B266" s="1">
        <v>41651.875636574077</v>
      </c>
      <c r="C266">
        <v>-10000</v>
      </c>
      <c r="D266" t="s">
        <v>165</v>
      </c>
      <c r="E266" t="s">
        <v>10</v>
      </c>
      <c r="F266" s="5">
        <v>464012612559453</v>
      </c>
      <c r="G266">
        <v>1</v>
      </c>
      <c r="H266" t="s">
        <v>403</v>
      </c>
      <c r="I266" s="5">
        <f>_xlfn.IFNA(VLOOKUP(F266,tutukamarkofffile20140114!$A$2:$I$306,1,FALSE),"NOT FOUND")</f>
        <v>464012612559453</v>
      </c>
      <c r="J266" s="1">
        <f>IF(EXACT(VLOOKUP(F266,tutukamarkofffile20140114!$A$2:$I$306,3,FALSE),B266), VLOOKUP(F266,tutukamarkofffile20140114!$A$2:$I$306,3,FALSE),"not exact match")</f>
        <v>41651.875636574077</v>
      </c>
      <c r="K266" t="str">
        <f>IF(EXACT(VLOOKUP(F266,tutukamarkofffile20140114!$A$2:$I$306,4,FALSE),C266), "match", VLOOKUP(F266,tutukamarkofffile20140114!$A$2:$I$306,4,FALSE))</f>
        <v>match</v>
      </c>
      <c r="L266" t="str">
        <f>IF(EXACT(VLOOKUP(F266,tutukamarkofffile20140114!$A$2:$I$306,5,FALSE),D266), "match", VLOOKUP(F266,tutukamarkofffile20140114!$A$2:$I$306,5,FALSE))</f>
        <v>match</v>
      </c>
      <c r="M266" t="str">
        <f>IF(EXACT(VLOOKUP(F266,tutukamarkofffile20140114!$A$2:$I$306,6,FALSE),E266), "match", VLOOKUP(F266,tutukamarkofffile20140114!$A$2:$I$306,6,FALSE))</f>
        <v>match</v>
      </c>
      <c r="N266" t="str">
        <f>IF(EXACT(VLOOKUP(F266,tutukamarkofffile20140114!$A$2:$I$306,8,FALSE),G266), "match", VLOOKUP(F266,tutukamarkofffile20140114!$A$2:$I$306,8,FALSE))</f>
        <v>match</v>
      </c>
      <c r="O266" t="str">
        <f>IF(EXACT(VLOOKUP(F266,tutukamarkofffile20140114!$A$2:$I$306,9,FALSE),H266), "match", VLOOKUP(F266,tutukamarkofffile20140114!$A$2:$I$306,9,FALSE))</f>
        <v>match</v>
      </c>
    </row>
    <row r="267" spans="1:15" x14ac:dyDescent="0.3">
      <c r="A267" t="s">
        <v>8</v>
      </c>
      <c r="B267" s="1">
        <v>41651.876099537039</v>
      </c>
      <c r="C267">
        <v>-10000</v>
      </c>
      <c r="D267" t="s">
        <v>165</v>
      </c>
      <c r="E267" t="s">
        <v>10</v>
      </c>
      <c r="F267" s="5">
        <v>304012612954791</v>
      </c>
      <c r="G267">
        <v>1</v>
      </c>
      <c r="H267" t="s">
        <v>403</v>
      </c>
      <c r="I267" s="5">
        <f>_xlfn.IFNA(VLOOKUP(F267,tutukamarkofffile20140114!$A$2:$I$306,1,FALSE),"NOT FOUND")</f>
        <v>304012612954791</v>
      </c>
      <c r="J267" s="1">
        <f>IF(EXACT(VLOOKUP(F267,tutukamarkofffile20140114!$A$2:$I$306,3,FALSE),B267), VLOOKUP(F267,tutukamarkofffile20140114!$A$2:$I$306,3,FALSE),"not exact match")</f>
        <v>41651.876099537039</v>
      </c>
      <c r="K267" t="str">
        <f>IF(EXACT(VLOOKUP(F267,tutukamarkofffile20140114!$A$2:$I$306,4,FALSE),C267), "match", VLOOKUP(F267,tutukamarkofffile20140114!$A$2:$I$306,4,FALSE))</f>
        <v>match</v>
      </c>
      <c r="L267" t="str">
        <f>IF(EXACT(VLOOKUP(F267,tutukamarkofffile20140114!$A$2:$I$306,5,FALSE),D267), "match", VLOOKUP(F267,tutukamarkofffile20140114!$A$2:$I$306,5,FALSE))</f>
        <v>match</v>
      </c>
      <c r="M267" t="str">
        <f>IF(EXACT(VLOOKUP(F267,tutukamarkofffile20140114!$A$2:$I$306,6,FALSE),E267), "match", VLOOKUP(F267,tutukamarkofffile20140114!$A$2:$I$306,6,FALSE))</f>
        <v>match</v>
      </c>
      <c r="N267" t="str">
        <f>IF(EXACT(VLOOKUP(F267,tutukamarkofffile20140114!$A$2:$I$306,8,FALSE),G267), "match", VLOOKUP(F267,tutukamarkofffile20140114!$A$2:$I$306,8,FALSE))</f>
        <v>match</v>
      </c>
      <c r="O267" t="str">
        <f>IF(EXACT(VLOOKUP(F267,tutukamarkofffile20140114!$A$2:$I$306,9,FALSE),H267), "match", VLOOKUP(F267,tutukamarkofffile20140114!$A$2:$I$306,9,FALSE))</f>
        <v>match</v>
      </c>
    </row>
    <row r="268" spans="1:15" x14ac:dyDescent="0.3">
      <c r="A268" t="s">
        <v>8</v>
      </c>
      <c r="B268" s="1">
        <v>41651.879664351851</v>
      </c>
      <c r="C268">
        <v>-5800</v>
      </c>
      <c r="D268" t="s">
        <v>315</v>
      </c>
      <c r="E268" t="s">
        <v>10</v>
      </c>
      <c r="F268" s="5">
        <v>284012616037925</v>
      </c>
      <c r="G268">
        <v>0</v>
      </c>
      <c r="H268" t="s">
        <v>404</v>
      </c>
      <c r="I268" s="5">
        <f>_xlfn.IFNA(VLOOKUP(F268,tutukamarkofffile20140114!$A$2:$I$306,1,FALSE),"NOT FOUND")</f>
        <v>284012616037925</v>
      </c>
      <c r="J268" s="1">
        <f>IF(EXACT(VLOOKUP(F268,tutukamarkofffile20140114!$A$2:$I$306,3,FALSE),B268), VLOOKUP(F268,tutukamarkofffile20140114!$A$2:$I$306,3,FALSE),"not exact match")</f>
        <v>41651.879664351851</v>
      </c>
      <c r="K268" t="str">
        <f>IF(EXACT(VLOOKUP(F268,tutukamarkofffile20140114!$A$2:$I$306,4,FALSE),C268), "match", VLOOKUP(F268,tutukamarkofffile20140114!$A$2:$I$306,4,FALSE))</f>
        <v>match</v>
      </c>
      <c r="L268" t="str">
        <f>IF(EXACT(VLOOKUP(F268,tutukamarkofffile20140114!$A$2:$I$306,5,FALSE),D268), "match", VLOOKUP(F268,tutukamarkofffile20140114!$A$2:$I$306,5,FALSE))</f>
        <v>match</v>
      </c>
      <c r="M268" t="str">
        <f>IF(EXACT(VLOOKUP(F268,tutukamarkofffile20140114!$A$2:$I$306,6,FALSE),E268), "match", VLOOKUP(F268,tutukamarkofffile20140114!$A$2:$I$306,6,FALSE))</f>
        <v>match</v>
      </c>
      <c r="N268" t="str">
        <f>IF(EXACT(VLOOKUP(F268,tutukamarkofffile20140114!$A$2:$I$306,8,FALSE),G268), "match", VLOOKUP(F268,tutukamarkofffile20140114!$A$2:$I$306,8,FALSE))</f>
        <v>match</v>
      </c>
      <c r="O268" t="str">
        <f>IF(EXACT(VLOOKUP(F268,tutukamarkofffile20140114!$A$2:$I$306,9,FALSE),H268), "match", VLOOKUP(F268,tutukamarkofffile20140114!$A$2:$I$306,9,FALSE))</f>
        <v>match</v>
      </c>
    </row>
    <row r="269" spans="1:15" x14ac:dyDescent="0.3">
      <c r="A269" t="s">
        <v>8</v>
      </c>
      <c r="B269" s="1">
        <v>41651.882106481484</v>
      </c>
      <c r="C269">
        <v>-15640</v>
      </c>
      <c r="D269" t="s">
        <v>405</v>
      </c>
      <c r="E269" t="s">
        <v>10</v>
      </c>
      <c r="F269" s="5">
        <v>4012618141010</v>
      </c>
      <c r="G269">
        <v>0</v>
      </c>
      <c r="H269" t="s">
        <v>406</v>
      </c>
      <c r="I269" s="5">
        <f>_xlfn.IFNA(VLOOKUP(F269,tutukamarkofffile20140114!$A$2:$I$306,1,FALSE),"NOT FOUND")</f>
        <v>4012618141010</v>
      </c>
      <c r="J269" s="1">
        <f>IF(EXACT(VLOOKUP(F269,tutukamarkofffile20140114!$A$2:$I$306,3,FALSE),B269), VLOOKUP(F269,tutukamarkofffile20140114!$A$2:$I$306,3,FALSE),"not exact match")</f>
        <v>41651.882106481484</v>
      </c>
      <c r="K269" t="str">
        <f>IF(EXACT(VLOOKUP(F269,tutukamarkofffile20140114!$A$2:$I$306,4,FALSE),C269), "match", VLOOKUP(F269,tutukamarkofffile20140114!$A$2:$I$306,4,FALSE))</f>
        <v>match</v>
      </c>
      <c r="L269" t="str">
        <f>IF(EXACT(VLOOKUP(F269,tutukamarkofffile20140114!$A$2:$I$306,5,FALSE),D269), "match", VLOOKUP(F269,tutukamarkofffile20140114!$A$2:$I$306,5,FALSE))</f>
        <v>match</v>
      </c>
      <c r="M269" t="str">
        <f>IF(EXACT(VLOOKUP(F269,tutukamarkofffile20140114!$A$2:$I$306,6,FALSE),E269), "match", VLOOKUP(F269,tutukamarkofffile20140114!$A$2:$I$306,6,FALSE))</f>
        <v>match</v>
      </c>
      <c r="N269" t="str">
        <f>IF(EXACT(VLOOKUP(F269,tutukamarkofffile20140114!$A$2:$I$306,8,FALSE),G269), "match", VLOOKUP(F269,tutukamarkofffile20140114!$A$2:$I$306,8,FALSE))</f>
        <v>match</v>
      </c>
      <c r="O269" t="str">
        <f>IF(EXACT(VLOOKUP(F269,tutukamarkofffile20140114!$A$2:$I$306,9,FALSE),H269), "match", VLOOKUP(F269,tutukamarkofffile20140114!$A$2:$I$306,9,FALSE))</f>
        <v>match</v>
      </c>
    </row>
    <row r="270" spans="1:15" x14ac:dyDescent="0.3">
      <c r="A270" t="s">
        <v>8</v>
      </c>
      <c r="B270" s="1">
        <v>41651.882361111115</v>
      </c>
      <c r="C270">
        <v>-10000</v>
      </c>
      <c r="D270" t="s">
        <v>407</v>
      </c>
      <c r="E270" t="s">
        <v>10</v>
      </c>
      <c r="F270" s="5">
        <v>284012618361902</v>
      </c>
      <c r="G270">
        <v>0</v>
      </c>
      <c r="H270" t="s">
        <v>81</v>
      </c>
      <c r="I270" s="5">
        <f>_xlfn.IFNA(VLOOKUP(F270,tutukamarkofffile20140114!$A$2:$I$306,1,FALSE),"NOT FOUND")</f>
        <v>284012618361902</v>
      </c>
      <c r="J270" s="1">
        <f>IF(EXACT(VLOOKUP(F270,tutukamarkofffile20140114!$A$2:$I$306,3,FALSE),B270), VLOOKUP(F270,tutukamarkofffile20140114!$A$2:$I$306,3,FALSE),"not exact match")</f>
        <v>41651.882361111115</v>
      </c>
      <c r="K270" t="str">
        <f>IF(EXACT(VLOOKUP(F270,tutukamarkofffile20140114!$A$2:$I$306,4,FALSE),C270), "match", VLOOKUP(F270,tutukamarkofffile20140114!$A$2:$I$306,4,FALSE))</f>
        <v>match</v>
      </c>
      <c r="L270" t="str">
        <f>IF(EXACT(VLOOKUP(F270,tutukamarkofffile20140114!$A$2:$I$306,5,FALSE),D270), "match", VLOOKUP(F270,tutukamarkofffile20140114!$A$2:$I$306,5,FALSE))</f>
        <v>match</v>
      </c>
      <c r="M270" t="str">
        <f>IF(EXACT(VLOOKUP(F270,tutukamarkofffile20140114!$A$2:$I$306,6,FALSE),E270), "match", VLOOKUP(F270,tutukamarkofffile20140114!$A$2:$I$306,6,FALSE))</f>
        <v>match</v>
      </c>
      <c r="N270" t="str">
        <f>IF(EXACT(VLOOKUP(F270,tutukamarkofffile20140114!$A$2:$I$306,8,FALSE),G270), "match", VLOOKUP(F270,tutukamarkofffile20140114!$A$2:$I$306,8,FALSE))</f>
        <v>match</v>
      </c>
      <c r="O270" t="str">
        <f>IF(EXACT(VLOOKUP(F270,tutukamarkofffile20140114!$A$2:$I$306,9,FALSE),H270), "match", VLOOKUP(F270,tutukamarkofffile20140114!$A$2:$I$306,9,FALSE))</f>
        <v>match</v>
      </c>
    </row>
    <row r="271" spans="1:15" x14ac:dyDescent="0.3">
      <c r="A271" t="s">
        <v>8</v>
      </c>
      <c r="B271" s="1">
        <v>41651.893657407411</v>
      </c>
      <c r="C271">
        <v>-2000</v>
      </c>
      <c r="D271" t="s">
        <v>401</v>
      </c>
      <c r="E271" t="s">
        <v>10</v>
      </c>
      <c r="F271" s="5">
        <v>384012629122783</v>
      </c>
      <c r="G271">
        <v>1</v>
      </c>
      <c r="H271" t="s">
        <v>402</v>
      </c>
      <c r="I271" s="5">
        <f>_xlfn.IFNA(VLOOKUP(F271,tutukamarkofffile20140114!$A$2:$I$306,1,FALSE),"NOT FOUND")</f>
        <v>384012629122783</v>
      </c>
      <c r="J271" s="1">
        <f>IF(EXACT(VLOOKUP(F271,tutukamarkofffile20140114!$A$2:$I$306,3,FALSE),B271), VLOOKUP(F271,tutukamarkofffile20140114!$A$2:$I$306,3,FALSE),"not exact match")</f>
        <v>41651.893657407411</v>
      </c>
      <c r="K271" t="str">
        <f>IF(EXACT(VLOOKUP(F271,tutukamarkofffile20140114!$A$2:$I$306,4,FALSE),C271), "match", VLOOKUP(F271,tutukamarkofffile20140114!$A$2:$I$306,4,FALSE))</f>
        <v>match</v>
      </c>
      <c r="L271" t="str">
        <f>IF(EXACT(VLOOKUP(F271,tutukamarkofffile20140114!$A$2:$I$306,5,FALSE),D271), "match", VLOOKUP(F271,tutukamarkofffile20140114!$A$2:$I$306,5,FALSE))</f>
        <v>match</v>
      </c>
      <c r="M271" t="str">
        <f>IF(EXACT(VLOOKUP(F271,tutukamarkofffile20140114!$A$2:$I$306,6,FALSE),E271), "match", VLOOKUP(F271,tutukamarkofffile20140114!$A$2:$I$306,6,FALSE))</f>
        <v>match</v>
      </c>
      <c r="N271" t="str">
        <f>IF(EXACT(VLOOKUP(F271,tutukamarkofffile20140114!$A$2:$I$306,8,FALSE),G271), "match", VLOOKUP(F271,tutukamarkofffile20140114!$A$2:$I$306,8,FALSE))</f>
        <v>match</v>
      </c>
      <c r="O271" t="str">
        <f>IF(EXACT(VLOOKUP(F271,tutukamarkofffile20140114!$A$2:$I$306,9,FALSE),H271), "match", VLOOKUP(F271,tutukamarkofffile20140114!$A$2:$I$306,9,FALSE))</f>
        <v>match</v>
      </c>
    </row>
    <row r="272" spans="1:15" x14ac:dyDescent="0.3">
      <c r="A272" t="s">
        <v>8</v>
      </c>
      <c r="B272" s="1">
        <v>41651.89534722222</v>
      </c>
      <c r="C272">
        <v>-13490</v>
      </c>
      <c r="D272" t="s">
        <v>408</v>
      </c>
      <c r="E272" t="s">
        <v>10</v>
      </c>
      <c r="F272" s="5">
        <v>4012629583503</v>
      </c>
      <c r="G272">
        <v>0</v>
      </c>
      <c r="H272" t="s">
        <v>96</v>
      </c>
      <c r="I272" s="5">
        <f>_xlfn.IFNA(VLOOKUP(F272,tutukamarkofffile20140114!$A$2:$I$306,1,FALSE),"NOT FOUND")</f>
        <v>4012629583503</v>
      </c>
      <c r="J272" s="1">
        <f>IF(EXACT(VLOOKUP(F272,tutukamarkofffile20140114!$A$2:$I$306,3,FALSE),B272), VLOOKUP(F272,tutukamarkofffile20140114!$A$2:$I$306,3,FALSE),"not exact match")</f>
        <v>41651.89534722222</v>
      </c>
      <c r="K272" t="str">
        <f>IF(EXACT(VLOOKUP(F272,tutukamarkofffile20140114!$A$2:$I$306,4,FALSE),C272), "match", VLOOKUP(F272,tutukamarkofffile20140114!$A$2:$I$306,4,FALSE))</f>
        <v>match</v>
      </c>
      <c r="L272" t="str">
        <f>IF(EXACT(VLOOKUP(F272,tutukamarkofffile20140114!$A$2:$I$306,5,FALSE),D272), "match", VLOOKUP(F272,tutukamarkofffile20140114!$A$2:$I$306,5,FALSE))</f>
        <v>match</v>
      </c>
      <c r="M272" t="str">
        <f>IF(EXACT(VLOOKUP(F272,tutukamarkofffile20140114!$A$2:$I$306,6,FALSE),E272), "match", VLOOKUP(F272,tutukamarkofffile20140114!$A$2:$I$306,6,FALSE))</f>
        <v>match</v>
      </c>
      <c r="N272" t="str">
        <f>IF(EXACT(VLOOKUP(F272,tutukamarkofffile20140114!$A$2:$I$306,8,FALSE),G272), "match", VLOOKUP(F272,tutukamarkofffile20140114!$A$2:$I$306,8,FALSE))</f>
        <v>match</v>
      </c>
      <c r="O272" t="str">
        <f>IF(EXACT(VLOOKUP(F272,tutukamarkofffile20140114!$A$2:$I$306,9,FALSE),H272), "match", VLOOKUP(F272,tutukamarkofffile20140114!$A$2:$I$306,9,FALSE))</f>
        <v>match</v>
      </c>
    </row>
    <row r="273" spans="1:15" x14ac:dyDescent="0.3">
      <c r="A273" t="s">
        <v>8</v>
      </c>
      <c r="B273" s="1">
        <v>41651.899467592593</v>
      </c>
      <c r="C273">
        <v>-5630</v>
      </c>
      <c r="D273" t="s">
        <v>409</v>
      </c>
      <c r="E273" t="s">
        <v>10</v>
      </c>
      <c r="F273" s="5">
        <v>284012633146904</v>
      </c>
      <c r="G273">
        <v>0</v>
      </c>
      <c r="H273" t="s">
        <v>410</v>
      </c>
      <c r="I273" s="5">
        <f>_xlfn.IFNA(VLOOKUP(F273,tutukamarkofffile20140114!$A$2:$I$306,1,FALSE),"NOT FOUND")</f>
        <v>284012633146904</v>
      </c>
      <c r="J273" s="1">
        <f>IF(EXACT(VLOOKUP(F273,tutukamarkofffile20140114!$A$2:$I$306,3,FALSE),B273), VLOOKUP(F273,tutukamarkofffile20140114!$A$2:$I$306,3,FALSE),"not exact match")</f>
        <v>41651.899467592593</v>
      </c>
      <c r="K273" t="str">
        <f>IF(EXACT(VLOOKUP(F273,tutukamarkofffile20140114!$A$2:$I$306,4,FALSE),C273), "match", VLOOKUP(F273,tutukamarkofffile20140114!$A$2:$I$306,4,FALSE))</f>
        <v>match</v>
      </c>
      <c r="L273" t="str">
        <f>IF(EXACT(VLOOKUP(F273,tutukamarkofffile20140114!$A$2:$I$306,5,FALSE),D273), "match", VLOOKUP(F273,tutukamarkofffile20140114!$A$2:$I$306,5,FALSE))</f>
        <v>match</v>
      </c>
      <c r="M273" t="str">
        <f>IF(EXACT(VLOOKUP(F273,tutukamarkofffile20140114!$A$2:$I$306,6,FALSE),E273), "match", VLOOKUP(F273,tutukamarkofffile20140114!$A$2:$I$306,6,FALSE))</f>
        <v>match</v>
      </c>
      <c r="N273" t="str">
        <f>IF(EXACT(VLOOKUP(F273,tutukamarkofffile20140114!$A$2:$I$306,8,FALSE),G273), "match", VLOOKUP(F273,tutukamarkofffile20140114!$A$2:$I$306,8,FALSE))</f>
        <v>match</v>
      </c>
      <c r="O273" t="str">
        <f>IF(EXACT(VLOOKUP(F273,tutukamarkofffile20140114!$A$2:$I$306,9,FALSE),H273), "match", VLOOKUP(F273,tutukamarkofffile20140114!$A$2:$I$306,9,FALSE))</f>
        <v>match</v>
      </c>
    </row>
    <row r="274" spans="1:15" x14ac:dyDescent="0.3">
      <c r="A274" t="s">
        <v>8</v>
      </c>
      <c r="B274" s="1">
        <v>41651.901562500003</v>
      </c>
      <c r="C274">
        <v>-5000</v>
      </c>
      <c r="D274" t="s">
        <v>411</v>
      </c>
      <c r="E274" t="s">
        <v>10</v>
      </c>
      <c r="F274" s="5">
        <v>304012634958577</v>
      </c>
      <c r="G274">
        <v>1</v>
      </c>
      <c r="H274" t="s">
        <v>412</v>
      </c>
      <c r="I274" s="5">
        <f>_xlfn.IFNA(VLOOKUP(F274,tutukamarkofffile20140114!$A$2:$I$306,1,FALSE),"NOT FOUND")</f>
        <v>304012634958577</v>
      </c>
      <c r="J274" s="1">
        <f>IF(EXACT(VLOOKUP(F274,tutukamarkofffile20140114!$A$2:$I$306,3,FALSE),B274), VLOOKUP(F274,tutukamarkofffile20140114!$A$2:$I$306,3,FALSE),"not exact match")</f>
        <v>41651.901562500003</v>
      </c>
      <c r="K274" t="str">
        <f>IF(EXACT(VLOOKUP(F274,tutukamarkofffile20140114!$A$2:$I$306,4,FALSE),C274), "match", VLOOKUP(F274,tutukamarkofffile20140114!$A$2:$I$306,4,FALSE))</f>
        <v>match</v>
      </c>
      <c r="L274" t="str">
        <f>IF(EXACT(VLOOKUP(F274,tutukamarkofffile20140114!$A$2:$I$306,5,FALSE),D274), "match", VLOOKUP(F274,tutukamarkofffile20140114!$A$2:$I$306,5,FALSE))</f>
        <v>match</v>
      </c>
      <c r="M274" t="str">
        <f>IF(EXACT(VLOOKUP(F274,tutukamarkofffile20140114!$A$2:$I$306,6,FALSE),E274), "match", VLOOKUP(F274,tutukamarkofffile20140114!$A$2:$I$306,6,FALSE))</f>
        <v>match</v>
      </c>
      <c r="N274" t="str">
        <f>IF(EXACT(VLOOKUP(F274,tutukamarkofffile20140114!$A$2:$I$306,8,FALSE),G274), "match", VLOOKUP(F274,tutukamarkofffile20140114!$A$2:$I$306,8,FALSE))</f>
        <v>match</v>
      </c>
      <c r="O274" t="str">
        <f>IF(EXACT(VLOOKUP(F274,tutukamarkofffile20140114!$A$2:$I$306,9,FALSE),H274), "match", VLOOKUP(F274,tutukamarkofffile20140114!$A$2:$I$306,9,FALSE))</f>
        <v>match</v>
      </c>
    </row>
    <row r="275" spans="1:15" x14ac:dyDescent="0.3">
      <c r="A275" t="s">
        <v>8</v>
      </c>
      <c r="B275" s="1">
        <v>41651.902141203704</v>
      </c>
      <c r="C275">
        <v>-20000</v>
      </c>
      <c r="D275" t="s">
        <v>413</v>
      </c>
      <c r="E275" t="s">
        <v>10</v>
      </c>
      <c r="F275" s="5">
        <v>84012635456730</v>
      </c>
      <c r="G275">
        <v>0</v>
      </c>
      <c r="H275" t="s">
        <v>414</v>
      </c>
      <c r="I275" s="5">
        <f>_xlfn.IFNA(VLOOKUP(F275,tutukamarkofffile20140114!$A$2:$I$306,1,FALSE),"NOT FOUND")</f>
        <v>84012635456730</v>
      </c>
      <c r="J275" s="1">
        <f>IF(EXACT(VLOOKUP(F275,tutukamarkofffile20140114!$A$2:$I$306,3,FALSE),B275), VLOOKUP(F275,tutukamarkofffile20140114!$A$2:$I$306,3,FALSE),"not exact match")</f>
        <v>41651.902141203704</v>
      </c>
      <c r="K275" t="str">
        <f>IF(EXACT(VLOOKUP(F275,tutukamarkofffile20140114!$A$2:$I$306,4,FALSE),C275), "match", VLOOKUP(F275,tutukamarkofffile20140114!$A$2:$I$306,4,FALSE))</f>
        <v>match</v>
      </c>
      <c r="L275" t="str">
        <f>IF(EXACT(VLOOKUP(F275,tutukamarkofffile20140114!$A$2:$I$306,5,FALSE),D275), "match", VLOOKUP(F275,tutukamarkofffile20140114!$A$2:$I$306,5,FALSE))</f>
        <v>match</v>
      </c>
      <c r="M275" t="str">
        <f>IF(EXACT(VLOOKUP(F275,tutukamarkofffile20140114!$A$2:$I$306,6,FALSE),E275), "match", VLOOKUP(F275,tutukamarkofffile20140114!$A$2:$I$306,6,FALSE))</f>
        <v>match</v>
      </c>
      <c r="N275" t="str">
        <f>IF(EXACT(VLOOKUP(F275,tutukamarkofffile20140114!$A$2:$I$306,8,FALSE),G275), "match", VLOOKUP(F275,tutukamarkofffile20140114!$A$2:$I$306,8,FALSE))</f>
        <v>match</v>
      </c>
      <c r="O275" t="str">
        <f>IF(EXACT(VLOOKUP(F275,tutukamarkofffile20140114!$A$2:$I$306,9,FALSE),H275), "match", VLOOKUP(F275,tutukamarkofffile20140114!$A$2:$I$306,9,FALSE))</f>
        <v>match</v>
      </c>
    </row>
    <row r="276" spans="1:15" x14ac:dyDescent="0.3">
      <c r="A276" t="s">
        <v>8</v>
      </c>
      <c r="B276" s="1">
        <v>41651.904039351852</v>
      </c>
      <c r="C276">
        <v>-5000</v>
      </c>
      <c r="D276" t="s">
        <v>58</v>
      </c>
      <c r="E276" t="s">
        <v>10</v>
      </c>
      <c r="F276" s="5">
        <v>304012638093558</v>
      </c>
      <c r="G276">
        <v>1</v>
      </c>
      <c r="H276" t="s">
        <v>415</v>
      </c>
      <c r="I276" s="5">
        <f>_xlfn.IFNA(VLOOKUP(F276,tutukamarkofffile20140114!$A$2:$I$306,1,FALSE),"NOT FOUND")</f>
        <v>304012638093558</v>
      </c>
      <c r="J276" s="1">
        <f>IF(EXACT(VLOOKUP(F276,tutukamarkofffile20140114!$A$2:$I$306,3,FALSE),B276), VLOOKUP(F276,tutukamarkofffile20140114!$A$2:$I$306,3,FALSE),"not exact match")</f>
        <v>41651.904039351852</v>
      </c>
      <c r="K276" t="str">
        <f>IF(EXACT(VLOOKUP(F276,tutukamarkofffile20140114!$A$2:$I$306,4,FALSE),C276), "match", VLOOKUP(F276,tutukamarkofffile20140114!$A$2:$I$306,4,FALSE))</f>
        <v>match</v>
      </c>
      <c r="L276" t="str">
        <f>IF(EXACT(VLOOKUP(F276,tutukamarkofffile20140114!$A$2:$I$306,5,FALSE),D276), "match", VLOOKUP(F276,tutukamarkofffile20140114!$A$2:$I$306,5,FALSE))</f>
        <v>match</v>
      </c>
      <c r="M276" t="str">
        <f>IF(EXACT(VLOOKUP(F276,tutukamarkofffile20140114!$A$2:$I$306,6,FALSE),E276), "match", VLOOKUP(F276,tutukamarkofffile20140114!$A$2:$I$306,6,FALSE))</f>
        <v>match</v>
      </c>
      <c r="N276" t="str">
        <f>IF(EXACT(VLOOKUP(F276,tutukamarkofffile20140114!$A$2:$I$306,8,FALSE),G276), "match", VLOOKUP(F276,tutukamarkofffile20140114!$A$2:$I$306,8,FALSE))</f>
        <v>match</v>
      </c>
      <c r="O276" t="str">
        <f>IF(EXACT(VLOOKUP(F276,tutukamarkofffile20140114!$A$2:$I$306,9,FALSE),H276), "match", VLOOKUP(F276,tutukamarkofffile20140114!$A$2:$I$306,9,FALSE))</f>
        <v>match</v>
      </c>
    </row>
    <row r="277" spans="1:15" x14ac:dyDescent="0.3">
      <c r="A277" t="s">
        <v>8</v>
      </c>
      <c r="B277" s="1">
        <v>41651.905428240738</v>
      </c>
      <c r="C277">
        <v>-10000</v>
      </c>
      <c r="D277" t="s">
        <v>315</v>
      </c>
      <c r="E277" t="s">
        <v>10</v>
      </c>
      <c r="F277" s="5">
        <v>164012638292535</v>
      </c>
      <c r="G277">
        <v>0</v>
      </c>
      <c r="H277" t="s">
        <v>416</v>
      </c>
      <c r="I277" s="5">
        <f>_xlfn.IFNA(VLOOKUP(F277,tutukamarkofffile20140114!$A$2:$I$306,1,FALSE),"NOT FOUND")</f>
        <v>164012638292535</v>
      </c>
      <c r="J277" s="1">
        <f>IF(EXACT(VLOOKUP(F277,tutukamarkofffile20140114!$A$2:$I$306,3,FALSE),B277), VLOOKUP(F277,tutukamarkofffile20140114!$A$2:$I$306,3,FALSE),"not exact match")</f>
        <v>41651.905428240738</v>
      </c>
      <c r="K277" t="str">
        <f>IF(EXACT(VLOOKUP(F277,tutukamarkofffile20140114!$A$2:$I$306,4,FALSE),C277), "match", VLOOKUP(F277,tutukamarkofffile20140114!$A$2:$I$306,4,FALSE))</f>
        <v>match</v>
      </c>
      <c r="L277" t="str">
        <f>IF(EXACT(VLOOKUP(F277,tutukamarkofffile20140114!$A$2:$I$306,5,FALSE),D277), "match", VLOOKUP(F277,tutukamarkofffile20140114!$A$2:$I$306,5,FALSE))</f>
        <v>match</v>
      </c>
      <c r="M277" t="str">
        <f>IF(EXACT(VLOOKUP(F277,tutukamarkofffile20140114!$A$2:$I$306,6,FALSE),E277), "match", VLOOKUP(F277,tutukamarkofffile20140114!$A$2:$I$306,6,FALSE))</f>
        <v>match</v>
      </c>
      <c r="N277" t="str">
        <f>IF(EXACT(VLOOKUP(F277,tutukamarkofffile20140114!$A$2:$I$306,8,FALSE),G277), "match", VLOOKUP(F277,tutukamarkofffile20140114!$A$2:$I$306,8,FALSE))</f>
        <v>match</v>
      </c>
      <c r="O277" t="str">
        <f>IF(EXACT(VLOOKUP(F277,tutukamarkofffile20140114!$A$2:$I$306,9,FALSE),H277), "match", VLOOKUP(F277,tutukamarkofffile20140114!$A$2:$I$306,9,FALSE))</f>
        <v>match</v>
      </c>
    </row>
    <row r="278" spans="1:15" x14ac:dyDescent="0.3">
      <c r="A278" t="s">
        <v>8</v>
      </c>
      <c r="B278" s="1">
        <v>41651.905775462961</v>
      </c>
      <c r="C278">
        <v>-20000</v>
      </c>
      <c r="D278" t="s">
        <v>290</v>
      </c>
      <c r="E278" t="s">
        <v>10</v>
      </c>
      <c r="F278" s="5">
        <v>464012638594043</v>
      </c>
      <c r="G278">
        <v>1</v>
      </c>
      <c r="H278" t="s">
        <v>417</v>
      </c>
      <c r="I278" s="5">
        <f>_xlfn.IFNA(VLOOKUP(F278,tutukamarkofffile20140114!$A$2:$I$306,1,FALSE),"NOT FOUND")</f>
        <v>464012638594043</v>
      </c>
      <c r="J278" s="1">
        <f>IF(EXACT(VLOOKUP(F278,tutukamarkofffile20140114!$A$2:$I$306,3,FALSE),B278), VLOOKUP(F278,tutukamarkofffile20140114!$A$2:$I$306,3,FALSE),"not exact match")</f>
        <v>41651.905775462961</v>
      </c>
      <c r="K278" t="str">
        <f>IF(EXACT(VLOOKUP(F278,tutukamarkofffile20140114!$A$2:$I$306,4,FALSE),C278), "match", VLOOKUP(F278,tutukamarkofffile20140114!$A$2:$I$306,4,FALSE))</f>
        <v>match</v>
      </c>
      <c r="L278" t="str">
        <f>IF(EXACT(VLOOKUP(F278,tutukamarkofffile20140114!$A$2:$I$306,5,FALSE),D278), "match", VLOOKUP(F278,tutukamarkofffile20140114!$A$2:$I$306,5,FALSE))</f>
        <v>match</v>
      </c>
      <c r="M278" t="str">
        <f>IF(EXACT(VLOOKUP(F278,tutukamarkofffile20140114!$A$2:$I$306,6,FALSE),E278), "match", VLOOKUP(F278,tutukamarkofffile20140114!$A$2:$I$306,6,FALSE))</f>
        <v>match</v>
      </c>
      <c r="N278" t="str">
        <f>IF(EXACT(VLOOKUP(F278,tutukamarkofffile20140114!$A$2:$I$306,8,FALSE),G278), "match", VLOOKUP(F278,tutukamarkofffile20140114!$A$2:$I$306,8,FALSE))</f>
        <v>match</v>
      </c>
      <c r="O278" t="str">
        <f>IF(EXACT(VLOOKUP(F278,tutukamarkofffile20140114!$A$2:$I$306,9,FALSE),H278), "match", VLOOKUP(F278,tutukamarkofffile20140114!$A$2:$I$306,9,FALSE))</f>
        <v>match</v>
      </c>
    </row>
    <row r="279" spans="1:15" x14ac:dyDescent="0.3">
      <c r="A279" t="s">
        <v>8</v>
      </c>
      <c r="B279" s="1">
        <v>41651.906840277778</v>
      </c>
      <c r="C279">
        <v>-10000</v>
      </c>
      <c r="D279" t="s">
        <v>113</v>
      </c>
      <c r="E279" t="s">
        <v>10</v>
      </c>
      <c r="F279" s="5">
        <v>464012639518749</v>
      </c>
      <c r="G279">
        <v>1</v>
      </c>
      <c r="H279" t="s">
        <v>418</v>
      </c>
      <c r="I279" s="5">
        <f>_xlfn.IFNA(VLOOKUP(F279,tutukamarkofffile20140114!$A$2:$I$306,1,FALSE),"NOT FOUND")</f>
        <v>464012639518749</v>
      </c>
      <c r="J279" s="1">
        <f>IF(EXACT(VLOOKUP(F279,tutukamarkofffile20140114!$A$2:$I$306,3,FALSE),B279), VLOOKUP(F279,tutukamarkofffile20140114!$A$2:$I$306,3,FALSE),"not exact match")</f>
        <v>41651.906840277778</v>
      </c>
      <c r="K279" t="str">
        <f>IF(EXACT(VLOOKUP(F279,tutukamarkofffile20140114!$A$2:$I$306,4,FALSE),C279), "match", VLOOKUP(F279,tutukamarkofffile20140114!$A$2:$I$306,4,FALSE))</f>
        <v>match</v>
      </c>
      <c r="L279" t="str">
        <f>IF(EXACT(VLOOKUP(F279,tutukamarkofffile20140114!$A$2:$I$306,5,FALSE),D279), "match", VLOOKUP(F279,tutukamarkofffile20140114!$A$2:$I$306,5,FALSE))</f>
        <v>match</v>
      </c>
      <c r="M279" t="str">
        <f>IF(EXACT(VLOOKUP(F279,tutukamarkofffile20140114!$A$2:$I$306,6,FALSE),E279), "match", VLOOKUP(F279,tutukamarkofffile20140114!$A$2:$I$306,6,FALSE))</f>
        <v>match</v>
      </c>
      <c r="N279" t="str">
        <f>IF(EXACT(VLOOKUP(F279,tutukamarkofffile20140114!$A$2:$I$306,8,FALSE),G279), "match", VLOOKUP(F279,tutukamarkofffile20140114!$A$2:$I$306,8,FALSE))</f>
        <v>match</v>
      </c>
      <c r="O279" t="str">
        <f>IF(EXACT(VLOOKUP(F279,tutukamarkofffile20140114!$A$2:$I$306,9,FALSE),H279), "match", VLOOKUP(F279,tutukamarkofffile20140114!$A$2:$I$306,9,FALSE))</f>
        <v>match</v>
      </c>
    </row>
    <row r="280" spans="1:15" x14ac:dyDescent="0.3">
      <c r="A280" t="s">
        <v>8</v>
      </c>
      <c r="B280" s="1">
        <v>41651.907326388886</v>
      </c>
      <c r="C280">
        <v>-10000</v>
      </c>
      <c r="D280" t="s">
        <v>419</v>
      </c>
      <c r="E280" t="s">
        <v>10</v>
      </c>
      <c r="F280" s="5">
        <v>304012639938222</v>
      </c>
      <c r="G280">
        <v>1</v>
      </c>
      <c r="H280" t="s">
        <v>420</v>
      </c>
      <c r="I280" s="5">
        <f>_xlfn.IFNA(VLOOKUP(F280,tutukamarkofffile20140114!$A$2:$I$306,1,FALSE),"NOT FOUND")</f>
        <v>304012639938222</v>
      </c>
      <c r="J280" s="1">
        <f>IF(EXACT(VLOOKUP(F280,tutukamarkofffile20140114!$A$2:$I$306,3,FALSE),B280), VLOOKUP(F280,tutukamarkofffile20140114!$A$2:$I$306,3,FALSE),"not exact match")</f>
        <v>41651.907326388886</v>
      </c>
      <c r="K280" t="str">
        <f>IF(EXACT(VLOOKUP(F280,tutukamarkofffile20140114!$A$2:$I$306,4,FALSE),C280), "match", VLOOKUP(F280,tutukamarkofffile20140114!$A$2:$I$306,4,FALSE))</f>
        <v>match</v>
      </c>
      <c r="L280" t="str">
        <f>IF(EXACT(VLOOKUP(F280,tutukamarkofffile20140114!$A$2:$I$306,5,FALSE),D280), "match", VLOOKUP(F280,tutukamarkofffile20140114!$A$2:$I$306,5,FALSE))</f>
        <v>match</v>
      </c>
      <c r="M280" t="str">
        <f>IF(EXACT(VLOOKUP(F280,tutukamarkofffile20140114!$A$2:$I$306,6,FALSE),E280), "match", VLOOKUP(F280,tutukamarkofffile20140114!$A$2:$I$306,6,FALSE))</f>
        <v>match</v>
      </c>
      <c r="N280" t="str">
        <f>IF(EXACT(VLOOKUP(F280,tutukamarkofffile20140114!$A$2:$I$306,8,FALSE),G280), "match", VLOOKUP(F280,tutukamarkofffile20140114!$A$2:$I$306,8,FALSE))</f>
        <v>match</v>
      </c>
      <c r="O280" t="str">
        <f>IF(EXACT(VLOOKUP(F280,tutukamarkofffile20140114!$A$2:$I$306,9,FALSE),H280), "match", VLOOKUP(F280,tutukamarkofffile20140114!$A$2:$I$306,9,FALSE))</f>
        <v>match</v>
      </c>
    </row>
    <row r="281" spans="1:15" x14ac:dyDescent="0.3">
      <c r="A281" t="s">
        <v>8</v>
      </c>
      <c r="B281" s="1">
        <v>41651.912951388891</v>
      </c>
      <c r="C281">
        <v>-30000</v>
      </c>
      <c r="D281" t="s">
        <v>301</v>
      </c>
      <c r="E281" t="s">
        <v>10</v>
      </c>
      <c r="F281" s="5">
        <v>464012644803354</v>
      </c>
      <c r="G281">
        <v>1</v>
      </c>
      <c r="H281" t="s">
        <v>421</v>
      </c>
      <c r="I281" s="5">
        <f>_xlfn.IFNA(VLOOKUP(F281,tutukamarkofffile20140114!$A$2:$I$306,1,FALSE),"NOT FOUND")</f>
        <v>464012644803354</v>
      </c>
      <c r="J281" s="1">
        <f>IF(EXACT(VLOOKUP(F281,tutukamarkofffile20140114!$A$2:$I$306,3,FALSE),B281), VLOOKUP(F281,tutukamarkofffile20140114!$A$2:$I$306,3,FALSE),"not exact match")</f>
        <v>41651.912951388891</v>
      </c>
      <c r="K281" t="str">
        <f>IF(EXACT(VLOOKUP(F281,tutukamarkofffile20140114!$A$2:$I$306,4,FALSE),C281), "match", VLOOKUP(F281,tutukamarkofffile20140114!$A$2:$I$306,4,FALSE))</f>
        <v>match</v>
      </c>
      <c r="L281" t="str">
        <f>IF(EXACT(VLOOKUP(F281,tutukamarkofffile20140114!$A$2:$I$306,5,FALSE),D281), "match", VLOOKUP(F281,tutukamarkofffile20140114!$A$2:$I$306,5,FALSE))</f>
        <v>match</v>
      </c>
      <c r="M281" t="str">
        <f>IF(EXACT(VLOOKUP(F281,tutukamarkofffile20140114!$A$2:$I$306,6,FALSE),E281), "match", VLOOKUP(F281,tutukamarkofffile20140114!$A$2:$I$306,6,FALSE))</f>
        <v>match</v>
      </c>
      <c r="N281" t="str">
        <f>IF(EXACT(VLOOKUP(F281,tutukamarkofffile20140114!$A$2:$I$306,8,FALSE),G281), "match", VLOOKUP(F281,tutukamarkofffile20140114!$A$2:$I$306,8,FALSE))</f>
        <v>match</v>
      </c>
      <c r="O281" t="str">
        <f>IF(EXACT(VLOOKUP(F281,tutukamarkofffile20140114!$A$2:$I$306,9,FALSE),H281), "match", VLOOKUP(F281,tutukamarkofffile20140114!$A$2:$I$306,9,FALSE))</f>
        <v>match</v>
      </c>
    </row>
    <row r="282" spans="1:15" x14ac:dyDescent="0.3">
      <c r="A282" t="s">
        <v>8</v>
      </c>
      <c r="B282" s="1">
        <v>41651.913506944446</v>
      </c>
      <c r="C282">
        <v>-20000</v>
      </c>
      <c r="D282" t="s">
        <v>26</v>
      </c>
      <c r="E282" t="s">
        <v>10</v>
      </c>
      <c r="F282" s="5">
        <v>584012645272003</v>
      </c>
      <c r="G282">
        <v>1</v>
      </c>
      <c r="H282" t="s">
        <v>144</v>
      </c>
      <c r="I282" s="5">
        <f>_xlfn.IFNA(VLOOKUP(F282,tutukamarkofffile20140114!$A$2:$I$306,1,FALSE),"NOT FOUND")</f>
        <v>584012645272003</v>
      </c>
      <c r="J282" s="1">
        <f>IF(EXACT(VLOOKUP(F282,tutukamarkofffile20140114!$A$2:$I$306,3,FALSE),B282), VLOOKUP(F282,tutukamarkofffile20140114!$A$2:$I$306,3,FALSE),"not exact match")</f>
        <v>41651.913506944446</v>
      </c>
      <c r="K282" t="str">
        <f>IF(EXACT(VLOOKUP(F282,tutukamarkofffile20140114!$A$2:$I$306,4,FALSE),C282), "match", VLOOKUP(F282,tutukamarkofffile20140114!$A$2:$I$306,4,FALSE))</f>
        <v>match</v>
      </c>
      <c r="L282" t="str">
        <f>IF(EXACT(VLOOKUP(F282,tutukamarkofffile20140114!$A$2:$I$306,5,FALSE),D282), "match", VLOOKUP(F282,tutukamarkofffile20140114!$A$2:$I$306,5,FALSE))</f>
        <v>match</v>
      </c>
      <c r="M282" t="str">
        <f>IF(EXACT(VLOOKUP(F282,tutukamarkofffile20140114!$A$2:$I$306,6,FALSE),E282), "match", VLOOKUP(F282,tutukamarkofffile20140114!$A$2:$I$306,6,FALSE))</f>
        <v>match</v>
      </c>
      <c r="N282" t="str">
        <f>IF(EXACT(VLOOKUP(F282,tutukamarkofffile20140114!$A$2:$I$306,8,FALSE),G282), "match", VLOOKUP(F282,tutukamarkofffile20140114!$A$2:$I$306,8,FALSE))</f>
        <v>match</v>
      </c>
      <c r="O282" t="str">
        <f>IF(EXACT(VLOOKUP(F282,tutukamarkofffile20140114!$A$2:$I$306,9,FALSE),H282), "match", VLOOKUP(F282,tutukamarkofffile20140114!$A$2:$I$306,9,FALSE))</f>
        <v>match</v>
      </c>
    </row>
    <row r="283" spans="1:15" x14ac:dyDescent="0.3">
      <c r="A283" t="s">
        <v>8</v>
      </c>
      <c r="B283" s="1">
        <v>41651.916307870371</v>
      </c>
      <c r="C283">
        <v>-10000</v>
      </c>
      <c r="D283" t="s">
        <v>422</v>
      </c>
      <c r="E283" t="s">
        <v>10</v>
      </c>
      <c r="F283" s="5">
        <v>584012647694946</v>
      </c>
      <c r="G283">
        <v>1</v>
      </c>
      <c r="H283" t="s">
        <v>223</v>
      </c>
      <c r="I283" s="5">
        <f>_xlfn.IFNA(VLOOKUP(F283,tutukamarkofffile20140114!$A$2:$I$306,1,FALSE),"NOT FOUND")</f>
        <v>584012647694946</v>
      </c>
      <c r="J283" s="1">
        <f>IF(EXACT(VLOOKUP(F283,tutukamarkofffile20140114!$A$2:$I$306,3,FALSE),B283), VLOOKUP(F283,tutukamarkofffile20140114!$A$2:$I$306,3,FALSE),"not exact match")</f>
        <v>41651.916307870371</v>
      </c>
      <c r="K283" t="str">
        <f>IF(EXACT(VLOOKUP(F283,tutukamarkofffile20140114!$A$2:$I$306,4,FALSE),C283), "match", VLOOKUP(F283,tutukamarkofffile20140114!$A$2:$I$306,4,FALSE))</f>
        <v>match</v>
      </c>
      <c r="L283" t="str">
        <f>IF(EXACT(VLOOKUP(F283,tutukamarkofffile20140114!$A$2:$I$306,5,FALSE),D283), "match", VLOOKUP(F283,tutukamarkofffile20140114!$A$2:$I$306,5,FALSE))</f>
        <v>match</v>
      </c>
      <c r="M283" t="str">
        <f>IF(EXACT(VLOOKUP(F283,tutukamarkofffile20140114!$A$2:$I$306,6,FALSE),E283), "match", VLOOKUP(F283,tutukamarkofffile20140114!$A$2:$I$306,6,FALSE))</f>
        <v>match</v>
      </c>
      <c r="N283" t="str">
        <f>IF(EXACT(VLOOKUP(F283,tutukamarkofffile20140114!$A$2:$I$306,8,FALSE),G283), "match", VLOOKUP(F283,tutukamarkofffile20140114!$A$2:$I$306,8,FALSE))</f>
        <v>match</v>
      </c>
      <c r="O283" t="str">
        <f>IF(EXACT(VLOOKUP(F283,tutukamarkofffile20140114!$A$2:$I$306,9,FALSE),H283), "match", VLOOKUP(F283,tutukamarkofffile20140114!$A$2:$I$306,9,FALSE))</f>
        <v>match</v>
      </c>
    </row>
    <row r="284" spans="1:15" x14ac:dyDescent="0.3">
      <c r="A284" t="s">
        <v>8</v>
      </c>
      <c r="B284" s="1">
        <v>41651.916516203702</v>
      </c>
      <c r="C284">
        <v>-10000</v>
      </c>
      <c r="D284" t="s">
        <v>126</v>
      </c>
      <c r="E284" t="s">
        <v>10</v>
      </c>
      <c r="F284" s="5">
        <v>384012647878455</v>
      </c>
      <c r="G284">
        <v>1</v>
      </c>
      <c r="H284" t="s">
        <v>423</v>
      </c>
      <c r="I284" s="5">
        <f>_xlfn.IFNA(VLOOKUP(F284,tutukamarkofffile20140114!$A$2:$I$306,1,FALSE),"NOT FOUND")</f>
        <v>384012647878455</v>
      </c>
      <c r="J284" s="1">
        <f>IF(EXACT(VLOOKUP(F284,tutukamarkofffile20140114!$A$2:$I$306,3,FALSE),B284), VLOOKUP(F284,tutukamarkofffile20140114!$A$2:$I$306,3,FALSE),"not exact match")</f>
        <v>41651.916516203702</v>
      </c>
      <c r="K284" t="str">
        <f>IF(EXACT(VLOOKUP(F284,tutukamarkofffile20140114!$A$2:$I$306,4,FALSE),C284), "match", VLOOKUP(F284,tutukamarkofffile20140114!$A$2:$I$306,4,FALSE))</f>
        <v>match</v>
      </c>
      <c r="L284" t="str">
        <f>IF(EXACT(VLOOKUP(F284,tutukamarkofffile20140114!$A$2:$I$306,5,FALSE),D284), "match", VLOOKUP(F284,tutukamarkofffile20140114!$A$2:$I$306,5,FALSE))</f>
        <v>match</v>
      </c>
      <c r="M284" t="str">
        <f>IF(EXACT(VLOOKUP(F284,tutukamarkofffile20140114!$A$2:$I$306,6,FALSE),E284), "match", VLOOKUP(F284,tutukamarkofffile20140114!$A$2:$I$306,6,FALSE))</f>
        <v>match</v>
      </c>
      <c r="N284" t="str">
        <f>IF(EXACT(VLOOKUP(F284,tutukamarkofffile20140114!$A$2:$I$306,8,FALSE),G284), "match", VLOOKUP(F284,tutukamarkofffile20140114!$A$2:$I$306,8,FALSE))</f>
        <v>match</v>
      </c>
      <c r="O284" t="str">
        <f>IF(EXACT(VLOOKUP(F284,tutukamarkofffile20140114!$A$2:$I$306,9,FALSE),H284), "match", VLOOKUP(F284,tutukamarkofffile20140114!$A$2:$I$306,9,FALSE))</f>
        <v>match</v>
      </c>
    </row>
    <row r="285" spans="1:15" x14ac:dyDescent="0.3">
      <c r="A285" t="s">
        <v>8</v>
      </c>
      <c r="B285" s="1">
        <v>41651.916886574072</v>
      </c>
      <c r="C285">
        <v>-10000</v>
      </c>
      <c r="D285" t="s">
        <v>424</v>
      </c>
      <c r="E285" t="s">
        <v>10</v>
      </c>
      <c r="F285" s="5">
        <v>464012648195479</v>
      </c>
      <c r="G285">
        <v>1</v>
      </c>
      <c r="H285" t="s">
        <v>164</v>
      </c>
      <c r="I285" s="5">
        <f>_xlfn.IFNA(VLOOKUP(F285,tutukamarkofffile20140114!$A$2:$I$306,1,FALSE),"NOT FOUND")</f>
        <v>464012648195479</v>
      </c>
      <c r="J285" s="1">
        <f>IF(EXACT(VLOOKUP(F285,tutukamarkofffile20140114!$A$2:$I$306,3,FALSE),B285), VLOOKUP(F285,tutukamarkofffile20140114!$A$2:$I$306,3,FALSE),"not exact match")</f>
        <v>41651.916886574072</v>
      </c>
      <c r="K285" t="str">
        <f>IF(EXACT(VLOOKUP(F285,tutukamarkofffile20140114!$A$2:$I$306,4,FALSE),C285), "match", VLOOKUP(F285,tutukamarkofffile20140114!$A$2:$I$306,4,FALSE))</f>
        <v>match</v>
      </c>
      <c r="L285" t="str">
        <f>IF(EXACT(VLOOKUP(F285,tutukamarkofffile20140114!$A$2:$I$306,5,FALSE),D285), "match", VLOOKUP(F285,tutukamarkofffile20140114!$A$2:$I$306,5,FALSE))</f>
        <v>match</v>
      </c>
      <c r="M285" t="str">
        <f>IF(EXACT(VLOOKUP(F285,tutukamarkofffile20140114!$A$2:$I$306,6,FALSE),E285), "match", VLOOKUP(F285,tutukamarkofffile20140114!$A$2:$I$306,6,FALSE))</f>
        <v>match</v>
      </c>
      <c r="N285" t="str">
        <f>IF(EXACT(VLOOKUP(F285,tutukamarkofffile20140114!$A$2:$I$306,8,FALSE),G285), "match", VLOOKUP(F285,tutukamarkofffile20140114!$A$2:$I$306,8,FALSE))</f>
        <v>match</v>
      </c>
      <c r="O285" t="str">
        <f>IF(EXACT(VLOOKUP(F285,tutukamarkofffile20140114!$A$2:$I$306,9,FALSE),H285), "match", VLOOKUP(F285,tutukamarkofffile20140114!$A$2:$I$306,9,FALSE))</f>
        <v>match</v>
      </c>
    </row>
    <row r="286" spans="1:15" x14ac:dyDescent="0.3">
      <c r="A286" t="s">
        <v>8</v>
      </c>
      <c r="B286" s="1">
        <v>41651.920266203706</v>
      </c>
      <c r="C286">
        <v>-10000</v>
      </c>
      <c r="D286" t="s">
        <v>113</v>
      </c>
      <c r="E286" t="s">
        <v>10</v>
      </c>
      <c r="F286" s="5">
        <v>584012651116258</v>
      </c>
      <c r="G286">
        <v>1</v>
      </c>
      <c r="H286" t="s">
        <v>425</v>
      </c>
      <c r="I286" s="5">
        <f>_xlfn.IFNA(VLOOKUP(F286,tutukamarkofffile20140114!$A$2:$I$306,1,FALSE),"NOT FOUND")</f>
        <v>584012651116258</v>
      </c>
      <c r="J286" s="1">
        <f>IF(EXACT(VLOOKUP(F286,tutukamarkofffile20140114!$A$2:$I$306,3,FALSE),B286), VLOOKUP(F286,tutukamarkofffile20140114!$A$2:$I$306,3,FALSE),"not exact match")</f>
        <v>41651.920266203706</v>
      </c>
      <c r="K286" t="str">
        <f>IF(EXACT(VLOOKUP(F286,tutukamarkofffile20140114!$A$2:$I$306,4,FALSE),C286), "match", VLOOKUP(F286,tutukamarkofffile20140114!$A$2:$I$306,4,FALSE))</f>
        <v>match</v>
      </c>
      <c r="L286" t="str">
        <f>IF(EXACT(VLOOKUP(F286,tutukamarkofffile20140114!$A$2:$I$306,5,FALSE),D286), "match", VLOOKUP(F286,tutukamarkofffile20140114!$A$2:$I$306,5,FALSE))</f>
        <v>match</v>
      </c>
      <c r="M286" t="str">
        <f>IF(EXACT(VLOOKUP(F286,tutukamarkofffile20140114!$A$2:$I$306,6,FALSE),E286), "match", VLOOKUP(F286,tutukamarkofffile20140114!$A$2:$I$306,6,FALSE))</f>
        <v>match</v>
      </c>
      <c r="N286" t="str">
        <f>IF(EXACT(VLOOKUP(F286,tutukamarkofffile20140114!$A$2:$I$306,8,FALSE),G286), "match", VLOOKUP(F286,tutukamarkofffile20140114!$A$2:$I$306,8,FALSE))</f>
        <v>match</v>
      </c>
      <c r="O286" t="str">
        <f>IF(EXACT(VLOOKUP(F286,tutukamarkofffile20140114!$A$2:$I$306,9,FALSE),H286), "match", VLOOKUP(F286,tutukamarkofffile20140114!$A$2:$I$306,9,FALSE))</f>
        <v>match</v>
      </c>
    </row>
    <row r="287" spans="1:15" x14ac:dyDescent="0.3">
      <c r="A287" t="s">
        <v>8</v>
      </c>
      <c r="B287" s="1">
        <v>41651.922303240739</v>
      </c>
      <c r="C287">
        <v>-2695</v>
      </c>
      <c r="D287" t="s">
        <v>426</v>
      </c>
      <c r="E287" t="s">
        <v>10</v>
      </c>
      <c r="F287" s="5">
        <v>164012652889581</v>
      </c>
      <c r="G287">
        <v>0</v>
      </c>
      <c r="H287" t="s">
        <v>420</v>
      </c>
      <c r="I287" s="5">
        <f>_xlfn.IFNA(VLOOKUP(F287,tutukamarkofffile20140114!$A$2:$I$306,1,FALSE),"NOT FOUND")</f>
        <v>164012652889581</v>
      </c>
      <c r="J287" s="1">
        <f>IF(EXACT(VLOOKUP(F287,tutukamarkofffile20140114!$A$2:$I$306,3,FALSE),B287), VLOOKUP(F287,tutukamarkofffile20140114!$A$2:$I$306,3,FALSE),"not exact match")</f>
        <v>41651.922303240739</v>
      </c>
      <c r="K287" t="str">
        <f>IF(EXACT(VLOOKUP(F287,tutukamarkofffile20140114!$A$2:$I$306,4,FALSE),C287), "match", VLOOKUP(F287,tutukamarkofffile20140114!$A$2:$I$306,4,FALSE))</f>
        <v>match</v>
      </c>
      <c r="L287" t="str">
        <f>IF(EXACT(VLOOKUP(F287,tutukamarkofffile20140114!$A$2:$I$306,5,FALSE),D287), "match", VLOOKUP(F287,tutukamarkofffile20140114!$A$2:$I$306,5,FALSE))</f>
        <v>match</v>
      </c>
      <c r="M287" t="str">
        <f>IF(EXACT(VLOOKUP(F287,tutukamarkofffile20140114!$A$2:$I$306,6,FALSE),E287), "match", VLOOKUP(F287,tutukamarkofffile20140114!$A$2:$I$306,6,FALSE))</f>
        <v>match</v>
      </c>
      <c r="N287" t="str">
        <f>IF(EXACT(VLOOKUP(F287,tutukamarkofffile20140114!$A$2:$I$306,8,FALSE),G287), "match", VLOOKUP(F287,tutukamarkofffile20140114!$A$2:$I$306,8,FALSE))</f>
        <v>match</v>
      </c>
      <c r="O287" t="str">
        <f>IF(EXACT(VLOOKUP(F287,tutukamarkofffile20140114!$A$2:$I$306,9,FALSE),H287), "match", VLOOKUP(F287,tutukamarkofffile20140114!$A$2:$I$306,9,FALSE))</f>
        <v>match</v>
      </c>
    </row>
    <row r="288" spans="1:15" x14ac:dyDescent="0.3">
      <c r="A288" t="s">
        <v>8</v>
      </c>
      <c r="B288" s="1">
        <v>41651.926006944443</v>
      </c>
      <c r="C288">
        <v>-2585</v>
      </c>
      <c r="D288" t="s">
        <v>427</v>
      </c>
      <c r="E288" t="s">
        <v>10</v>
      </c>
      <c r="F288" s="5">
        <v>4012656071466</v>
      </c>
      <c r="G288">
        <v>0</v>
      </c>
      <c r="H288" t="s">
        <v>428</v>
      </c>
      <c r="I288" s="5">
        <f>_xlfn.IFNA(VLOOKUP(F288,tutukamarkofffile20140114!$A$2:$I$306,1,FALSE),"NOT FOUND")</f>
        <v>4012656071466</v>
      </c>
      <c r="J288" s="1">
        <f>IF(EXACT(VLOOKUP(F288,tutukamarkofffile20140114!$A$2:$I$306,3,FALSE),B288), VLOOKUP(F288,tutukamarkofffile20140114!$A$2:$I$306,3,FALSE),"not exact match")</f>
        <v>41651.926006944443</v>
      </c>
      <c r="K288" t="str">
        <f>IF(EXACT(VLOOKUP(F288,tutukamarkofffile20140114!$A$2:$I$306,4,FALSE),C288), "match", VLOOKUP(F288,tutukamarkofffile20140114!$A$2:$I$306,4,FALSE))</f>
        <v>match</v>
      </c>
      <c r="L288" t="str">
        <f>IF(EXACT(VLOOKUP(F288,tutukamarkofffile20140114!$A$2:$I$306,5,FALSE),D288), "match", VLOOKUP(F288,tutukamarkofffile20140114!$A$2:$I$306,5,FALSE))</f>
        <v>match</v>
      </c>
      <c r="M288" t="str">
        <f>IF(EXACT(VLOOKUP(F288,tutukamarkofffile20140114!$A$2:$I$306,6,FALSE),E288), "match", VLOOKUP(F288,tutukamarkofffile20140114!$A$2:$I$306,6,FALSE))</f>
        <v>match</v>
      </c>
      <c r="N288" t="str">
        <f>IF(EXACT(VLOOKUP(F288,tutukamarkofffile20140114!$A$2:$I$306,8,FALSE),G288), "match", VLOOKUP(F288,tutukamarkofffile20140114!$A$2:$I$306,8,FALSE))</f>
        <v>match</v>
      </c>
      <c r="O288" t="str">
        <f>IF(EXACT(VLOOKUP(F288,tutukamarkofffile20140114!$A$2:$I$306,9,FALSE),H288), "match", VLOOKUP(F288,tutukamarkofffile20140114!$A$2:$I$306,9,FALSE))</f>
        <v>match</v>
      </c>
    </row>
    <row r="289" spans="1:15" x14ac:dyDescent="0.3">
      <c r="A289" t="s">
        <v>8</v>
      </c>
      <c r="B289" s="1">
        <v>41651.929027777776</v>
      </c>
      <c r="C289">
        <v>-6000</v>
      </c>
      <c r="D289" t="s">
        <v>429</v>
      </c>
      <c r="E289" t="s">
        <v>10</v>
      </c>
      <c r="F289" s="5">
        <v>304012730680889</v>
      </c>
      <c r="G289">
        <v>1</v>
      </c>
      <c r="H289" t="s">
        <v>430</v>
      </c>
      <c r="I289" s="5">
        <f>_xlfn.IFNA(VLOOKUP(F289,tutukamarkofffile20140114!$A$2:$I$306,1,FALSE),"NOT FOUND")</f>
        <v>304012730680889</v>
      </c>
      <c r="J289" s="1">
        <f>IF(EXACT(VLOOKUP(F289,tutukamarkofffile20140114!$A$2:$I$306,3,FALSE),B289), VLOOKUP(F289,tutukamarkofffile20140114!$A$2:$I$306,3,FALSE),"not exact match")</f>
        <v>41651.929027777776</v>
      </c>
      <c r="K289" t="str">
        <f>IF(EXACT(VLOOKUP(F289,tutukamarkofffile20140114!$A$2:$I$306,4,FALSE),C289), "match", VLOOKUP(F289,tutukamarkofffile20140114!$A$2:$I$306,4,FALSE))</f>
        <v>match</v>
      </c>
      <c r="L289" t="str">
        <f>IF(EXACT(VLOOKUP(F289,tutukamarkofffile20140114!$A$2:$I$306,5,FALSE),D289), "match", VLOOKUP(F289,tutukamarkofffile20140114!$A$2:$I$306,5,FALSE))</f>
        <v>match</v>
      </c>
      <c r="M289" t="str">
        <f>IF(EXACT(VLOOKUP(F289,tutukamarkofffile20140114!$A$2:$I$306,6,FALSE),E289), "match", VLOOKUP(F289,tutukamarkofffile20140114!$A$2:$I$306,6,FALSE))</f>
        <v>match</v>
      </c>
      <c r="N289" t="str">
        <f>IF(EXACT(VLOOKUP(F289,tutukamarkofffile20140114!$A$2:$I$306,8,FALSE),G289), "match", VLOOKUP(F289,tutukamarkofffile20140114!$A$2:$I$306,8,FALSE))</f>
        <v>match</v>
      </c>
      <c r="O289" t="str">
        <f>IF(EXACT(VLOOKUP(F289,tutukamarkofffile20140114!$A$2:$I$306,9,FALSE),H289), "match", VLOOKUP(F289,tutukamarkofffile20140114!$A$2:$I$306,9,FALSE))</f>
        <v>match</v>
      </c>
    </row>
    <row r="290" spans="1:15" x14ac:dyDescent="0.3">
      <c r="A290" t="s">
        <v>8</v>
      </c>
      <c r="B290" s="1">
        <v>41651.938356481478</v>
      </c>
      <c r="C290">
        <v>-17000</v>
      </c>
      <c r="D290" t="s">
        <v>431</v>
      </c>
      <c r="E290" t="s">
        <v>10</v>
      </c>
      <c r="F290" s="5">
        <v>464012667742576</v>
      </c>
      <c r="G290">
        <v>1</v>
      </c>
      <c r="H290" t="s">
        <v>168</v>
      </c>
      <c r="I290" s="5">
        <f>_xlfn.IFNA(VLOOKUP(F290,tutukamarkofffile20140114!$A$2:$I$306,1,FALSE),"NOT FOUND")</f>
        <v>464012667742576</v>
      </c>
      <c r="J290" s="1">
        <f>IF(EXACT(VLOOKUP(F290,tutukamarkofffile20140114!$A$2:$I$306,3,FALSE),B290), VLOOKUP(F290,tutukamarkofffile20140114!$A$2:$I$306,3,FALSE),"not exact match")</f>
        <v>41651.938356481478</v>
      </c>
      <c r="K290" t="str">
        <f>IF(EXACT(VLOOKUP(F290,tutukamarkofffile20140114!$A$2:$I$306,4,FALSE),C290), "match", VLOOKUP(F290,tutukamarkofffile20140114!$A$2:$I$306,4,FALSE))</f>
        <v>match</v>
      </c>
      <c r="L290" t="str">
        <f>IF(EXACT(VLOOKUP(F290,tutukamarkofffile20140114!$A$2:$I$306,5,FALSE),D290), "match", VLOOKUP(F290,tutukamarkofffile20140114!$A$2:$I$306,5,FALSE))</f>
        <v>match</v>
      </c>
      <c r="M290" t="str">
        <f>IF(EXACT(VLOOKUP(F290,tutukamarkofffile20140114!$A$2:$I$306,6,FALSE),E290), "match", VLOOKUP(F290,tutukamarkofffile20140114!$A$2:$I$306,6,FALSE))</f>
        <v>match</v>
      </c>
      <c r="N290" t="str">
        <f>IF(EXACT(VLOOKUP(F290,tutukamarkofffile20140114!$A$2:$I$306,8,FALSE),G290), "match", VLOOKUP(F290,tutukamarkofffile20140114!$A$2:$I$306,8,FALSE))</f>
        <v>match</v>
      </c>
      <c r="O290" t="str">
        <f>IF(EXACT(VLOOKUP(F290,tutukamarkofffile20140114!$A$2:$I$306,9,FALSE),H290), "match", VLOOKUP(F290,tutukamarkofffile20140114!$A$2:$I$306,9,FALSE))</f>
        <v>match</v>
      </c>
    </row>
    <row r="291" spans="1:15" x14ac:dyDescent="0.3">
      <c r="A291" t="s">
        <v>8</v>
      </c>
      <c r="B291" s="1">
        <v>41651.939004629632</v>
      </c>
      <c r="C291">
        <v>-7780</v>
      </c>
      <c r="D291" t="s">
        <v>432</v>
      </c>
      <c r="E291" t="s">
        <v>10</v>
      </c>
      <c r="F291" s="5">
        <v>84012667305886</v>
      </c>
      <c r="G291">
        <v>0</v>
      </c>
      <c r="H291" t="s">
        <v>237</v>
      </c>
      <c r="I291" s="5">
        <f>_xlfn.IFNA(VLOOKUP(F291,tutukamarkofffile20140114!$A$2:$I$306,1,FALSE),"NOT FOUND")</f>
        <v>84012667305886</v>
      </c>
      <c r="J291" s="1">
        <f>IF(EXACT(VLOOKUP(F291,tutukamarkofffile20140114!$A$2:$I$306,3,FALSE),B291), VLOOKUP(F291,tutukamarkofffile20140114!$A$2:$I$306,3,FALSE),"not exact match")</f>
        <v>41651.939004629632</v>
      </c>
      <c r="K291" t="str">
        <f>IF(EXACT(VLOOKUP(F291,tutukamarkofffile20140114!$A$2:$I$306,4,FALSE),C291), "match", VLOOKUP(F291,tutukamarkofffile20140114!$A$2:$I$306,4,FALSE))</f>
        <v>match</v>
      </c>
      <c r="L291" t="str">
        <f>IF(EXACT(VLOOKUP(F291,tutukamarkofffile20140114!$A$2:$I$306,5,FALSE),D291), "match", VLOOKUP(F291,tutukamarkofffile20140114!$A$2:$I$306,5,FALSE))</f>
        <v>match</v>
      </c>
      <c r="M291" t="str">
        <f>IF(EXACT(VLOOKUP(F291,tutukamarkofffile20140114!$A$2:$I$306,6,FALSE),E291), "match", VLOOKUP(F291,tutukamarkofffile20140114!$A$2:$I$306,6,FALSE))</f>
        <v>match</v>
      </c>
      <c r="N291" t="str">
        <f>IF(EXACT(VLOOKUP(F291,tutukamarkofffile20140114!$A$2:$I$306,8,FALSE),G291), "match", VLOOKUP(F291,tutukamarkofffile20140114!$A$2:$I$306,8,FALSE))</f>
        <v>match</v>
      </c>
      <c r="O291" t="str">
        <f>IF(EXACT(VLOOKUP(F291,tutukamarkofffile20140114!$A$2:$I$306,9,FALSE),H291), "match", VLOOKUP(F291,tutukamarkofffile20140114!$A$2:$I$306,9,FALSE))</f>
        <v>match</v>
      </c>
    </row>
    <row r="292" spans="1:15" x14ac:dyDescent="0.3">
      <c r="A292" t="s">
        <v>8</v>
      </c>
      <c r="B292" s="1">
        <v>41651.943020833336</v>
      </c>
      <c r="C292">
        <v>-9000</v>
      </c>
      <c r="D292" t="s">
        <v>107</v>
      </c>
      <c r="E292" t="s">
        <v>10</v>
      </c>
      <c r="F292" s="5">
        <v>84012670778488</v>
      </c>
      <c r="G292">
        <v>0</v>
      </c>
      <c r="H292" t="s">
        <v>246</v>
      </c>
      <c r="I292" s="5">
        <f>_xlfn.IFNA(VLOOKUP(F292,tutukamarkofffile20140114!$A$2:$I$306,1,FALSE),"NOT FOUND")</f>
        <v>84012670778488</v>
      </c>
      <c r="J292" s="1">
        <f>IF(EXACT(VLOOKUP(F292,tutukamarkofffile20140114!$A$2:$I$306,3,FALSE),B292), VLOOKUP(F292,tutukamarkofffile20140114!$A$2:$I$306,3,FALSE),"not exact match")</f>
        <v>41651.943020833336</v>
      </c>
      <c r="K292" t="str">
        <f>IF(EXACT(VLOOKUP(F292,tutukamarkofffile20140114!$A$2:$I$306,4,FALSE),C292), "match", VLOOKUP(F292,tutukamarkofffile20140114!$A$2:$I$306,4,FALSE))</f>
        <v>match</v>
      </c>
      <c r="L292" t="str">
        <f>IF(EXACT(VLOOKUP(F292,tutukamarkofffile20140114!$A$2:$I$306,5,FALSE),D292), "match", VLOOKUP(F292,tutukamarkofffile20140114!$A$2:$I$306,5,FALSE))</f>
        <v>match</v>
      </c>
      <c r="M292" t="str">
        <f>IF(EXACT(VLOOKUP(F292,tutukamarkofffile20140114!$A$2:$I$306,6,FALSE),E292), "match", VLOOKUP(F292,tutukamarkofffile20140114!$A$2:$I$306,6,FALSE))</f>
        <v>match</v>
      </c>
      <c r="N292" t="str">
        <f>IF(EXACT(VLOOKUP(F292,tutukamarkofffile20140114!$A$2:$I$306,8,FALSE),G292), "match", VLOOKUP(F292,tutukamarkofffile20140114!$A$2:$I$306,8,FALSE))</f>
        <v>match</v>
      </c>
      <c r="O292" t="str">
        <f>IF(EXACT(VLOOKUP(F292,tutukamarkofffile20140114!$A$2:$I$306,9,FALSE),H292), "match", VLOOKUP(F292,tutukamarkofffile20140114!$A$2:$I$306,9,FALSE))</f>
        <v>match</v>
      </c>
    </row>
    <row r="293" spans="1:15" x14ac:dyDescent="0.3">
      <c r="A293" t="s">
        <v>8</v>
      </c>
      <c r="B293" s="1">
        <v>41651.948078703703</v>
      </c>
      <c r="C293">
        <v>-10000</v>
      </c>
      <c r="D293" t="s">
        <v>433</v>
      </c>
      <c r="E293" t="s">
        <v>10</v>
      </c>
      <c r="F293" s="5">
        <v>584012676142890</v>
      </c>
      <c r="G293">
        <v>1</v>
      </c>
      <c r="H293" t="s">
        <v>43</v>
      </c>
      <c r="I293" s="5">
        <f>_xlfn.IFNA(VLOOKUP(F293,tutukamarkofffile20140114!$A$2:$I$306,1,FALSE),"NOT FOUND")</f>
        <v>584012676142890</v>
      </c>
      <c r="J293" s="1">
        <f>IF(EXACT(VLOOKUP(F293,tutukamarkofffile20140114!$A$2:$I$306,3,FALSE),B293), VLOOKUP(F293,tutukamarkofffile20140114!$A$2:$I$306,3,FALSE),"not exact match")</f>
        <v>41651.948078703703</v>
      </c>
      <c r="K293" t="str">
        <f>IF(EXACT(VLOOKUP(F293,tutukamarkofffile20140114!$A$2:$I$306,4,FALSE),C293), "match", VLOOKUP(F293,tutukamarkofffile20140114!$A$2:$I$306,4,FALSE))</f>
        <v>match</v>
      </c>
      <c r="L293" t="str">
        <f>IF(EXACT(VLOOKUP(F293,tutukamarkofffile20140114!$A$2:$I$306,5,FALSE),D293), "match", VLOOKUP(F293,tutukamarkofffile20140114!$A$2:$I$306,5,FALSE))</f>
        <v>match</v>
      </c>
      <c r="M293" t="str">
        <f>IF(EXACT(VLOOKUP(F293,tutukamarkofffile20140114!$A$2:$I$306,6,FALSE),E293), "match", VLOOKUP(F293,tutukamarkofffile20140114!$A$2:$I$306,6,FALSE))</f>
        <v>match</v>
      </c>
      <c r="N293" t="str">
        <f>IF(EXACT(VLOOKUP(F293,tutukamarkofffile20140114!$A$2:$I$306,8,FALSE),G293), "match", VLOOKUP(F293,tutukamarkofffile20140114!$A$2:$I$306,8,FALSE))</f>
        <v>match</v>
      </c>
      <c r="O293" t="str">
        <f>IF(EXACT(VLOOKUP(F293,tutukamarkofffile20140114!$A$2:$I$306,9,FALSE),H293), "match", VLOOKUP(F293,tutukamarkofffile20140114!$A$2:$I$306,9,FALSE))</f>
        <v>match</v>
      </c>
    </row>
    <row r="294" spans="1:15" x14ac:dyDescent="0.3">
      <c r="A294" t="s">
        <v>8</v>
      </c>
      <c r="B294" s="1">
        <v>41651.950694444444</v>
      </c>
      <c r="C294">
        <v>-5000</v>
      </c>
      <c r="D294" t="s">
        <v>240</v>
      </c>
      <c r="E294" t="s">
        <v>10</v>
      </c>
      <c r="F294" s="5">
        <v>304012677401678</v>
      </c>
      <c r="G294">
        <v>1</v>
      </c>
      <c r="H294" t="s">
        <v>434</v>
      </c>
      <c r="I294" s="5">
        <f>_xlfn.IFNA(VLOOKUP(F294,tutukamarkofffile20140114!$A$2:$I$306,1,FALSE),"NOT FOUND")</f>
        <v>304012677401678</v>
      </c>
      <c r="J294" s="1">
        <f>IF(EXACT(VLOOKUP(F294,tutukamarkofffile20140114!$A$2:$I$306,3,FALSE),B294), VLOOKUP(F294,tutukamarkofffile20140114!$A$2:$I$306,3,FALSE),"not exact match")</f>
        <v>41651.950694444444</v>
      </c>
      <c r="K294" t="str">
        <f>IF(EXACT(VLOOKUP(F294,tutukamarkofffile20140114!$A$2:$I$306,4,FALSE),C294), "match", VLOOKUP(F294,tutukamarkofffile20140114!$A$2:$I$306,4,FALSE))</f>
        <v>match</v>
      </c>
      <c r="L294" t="str">
        <f>IF(EXACT(VLOOKUP(F294,tutukamarkofffile20140114!$A$2:$I$306,5,FALSE),D294), "match", VLOOKUP(F294,tutukamarkofffile20140114!$A$2:$I$306,5,FALSE))</f>
        <v>match</v>
      </c>
      <c r="M294" t="str">
        <f>IF(EXACT(VLOOKUP(F294,tutukamarkofffile20140114!$A$2:$I$306,6,FALSE),E294), "match", VLOOKUP(F294,tutukamarkofffile20140114!$A$2:$I$306,6,FALSE))</f>
        <v>match</v>
      </c>
      <c r="N294" t="str">
        <f>IF(EXACT(VLOOKUP(F294,tutukamarkofffile20140114!$A$2:$I$306,8,FALSE),G294), "match", VLOOKUP(F294,tutukamarkofffile20140114!$A$2:$I$306,8,FALSE))</f>
        <v>match</v>
      </c>
      <c r="O294" t="str">
        <f>IF(EXACT(VLOOKUP(F294,tutukamarkofffile20140114!$A$2:$I$306,9,FALSE),H294), "match", VLOOKUP(F294,tutukamarkofffile20140114!$A$2:$I$306,9,FALSE))</f>
        <v>match</v>
      </c>
    </row>
    <row r="295" spans="1:15" x14ac:dyDescent="0.3">
      <c r="A295" t="s">
        <v>8</v>
      </c>
      <c r="B295" s="1">
        <v>41651.954259259262</v>
      </c>
      <c r="C295">
        <v>-10000</v>
      </c>
      <c r="D295" t="s">
        <v>435</v>
      </c>
      <c r="E295" t="s">
        <v>10</v>
      </c>
      <c r="F295" s="5">
        <v>464012680484350</v>
      </c>
      <c r="G295">
        <v>1</v>
      </c>
      <c r="H295" t="s">
        <v>436</v>
      </c>
      <c r="I295" s="5">
        <f>_xlfn.IFNA(VLOOKUP(F295,tutukamarkofffile20140114!$A$2:$I$306,1,FALSE),"NOT FOUND")</f>
        <v>464012680484350</v>
      </c>
      <c r="J295" s="1">
        <f>IF(EXACT(VLOOKUP(F295,tutukamarkofffile20140114!$A$2:$I$306,3,FALSE),B295), VLOOKUP(F295,tutukamarkofffile20140114!$A$2:$I$306,3,FALSE),"not exact match")</f>
        <v>41651.954259259262</v>
      </c>
      <c r="K295" t="str">
        <f>IF(EXACT(VLOOKUP(F295,tutukamarkofffile20140114!$A$2:$I$306,4,FALSE),C295), "match", VLOOKUP(F295,tutukamarkofffile20140114!$A$2:$I$306,4,FALSE))</f>
        <v>match</v>
      </c>
      <c r="L295" t="str">
        <f>IF(EXACT(VLOOKUP(F295,tutukamarkofffile20140114!$A$2:$I$306,5,FALSE),D295), "match", VLOOKUP(F295,tutukamarkofffile20140114!$A$2:$I$306,5,FALSE))</f>
        <v>match</v>
      </c>
      <c r="M295" t="str">
        <f>IF(EXACT(VLOOKUP(F295,tutukamarkofffile20140114!$A$2:$I$306,6,FALSE),E295), "match", VLOOKUP(F295,tutukamarkofffile20140114!$A$2:$I$306,6,FALSE))</f>
        <v>match</v>
      </c>
      <c r="N295" t="str">
        <f>IF(EXACT(VLOOKUP(F295,tutukamarkofffile20140114!$A$2:$I$306,8,FALSE),G295), "match", VLOOKUP(F295,tutukamarkofffile20140114!$A$2:$I$306,8,FALSE))</f>
        <v>match</v>
      </c>
      <c r="O295" t="str">
        <f>IF(EXACT(VLOOKUP(F295,tutukamarkofffile20140114!$A$2:$I$306,9,FALSE),H295), "match", VLOOKUP(F295,tutukamarkofffile20140114!$A$2:$I$306,9,FALSE))</f>
        <v>match</v>
      </c>
    </row>
    <row r="296" spans="1:15" x14ac:dyDescent="0.3">
      <c r="A296" t="s">
        <v>8</v>
      </c>
      <c r="B296" s="1">
        <v>41651.954930555556</v>
      </c>
      <c r="C296">
        <v>-20000</v>
      </c>
      <c r="D296" t="s">
        <v>79</v>
      </c>
      <c r="E296" t="s">
        <v>10</v>
      </c>
      <c r="F296" s="5">
        <v>304012681067477</v>
      </c>
      <c r="G296">
        <v>1</v>
      </c>
      <c r="H296" t="s">
        <v>218</v>
      </c>
      <c r="I296" s="5">
        <f>_xlfn.IFNA(VLOOKUP(F296,tutukamarkofffile20140114!$A$2:$I$306,1,FALSE),"NOT FOUND")</f>
        <v>304012681067477</v>
      </c>
      <c r="J296" s="1">
        <f>IF(EXACT(VLOOKUP(F296,tutukamarkofffile20140114!$A$2:$I$306,3,FALSE),B296), VLOOKUP(F296,tutukamarkofffile20140114!$A$2:$I$306,3,FALSE),"not exact match")</f>
        <v>41651.954930555556</v>
      </c>
      <c r="K296" t="str">
        <f>IF(EXACT(VLOOKUP(F296,tutukamarkofffile20140114!$A$2:$I$306,4,FALSE),C296), "match", VLOOKUP(F296,tutukamarkofffile20140114!$A$2:$I$306,4,FALSE))</f>
        <v>match</v>
      </c>
      <c r="L296" t="str">
        <f>IF(EXACT(VLOOKUP(F296,tutukamarkofffile20140114!$A$2:$I$306,5,FALSE),D296), "match", VLOOKUP(F296,tutukamarkofffile20140114!$A$2:$I$306,5,FALSE))</f>
        <v>match</v>
      </c>
      <c r="M296" t="str">
        <f>IF(EXACT(VLOOKUP(F296,tutukamarkofffile20140114!$A$2:$I$306,6,FALSE),E296), "match", VLOOKUP(F296,tutukamarkofffile20140114!$A$2:$I$306,6,FALSE))</f>
        <v>match</v>
      </c>
      <c r="N296" t="str">
        <f>IF(EXACT(VLOOKUP(F296,tutukamarkofffile20140114!$A$2:$I$306,8,FALSE),G296), "match", VLOOKUP(F296,tutukamarkofffile20140114!$A$2:$I$306,8,FALSE))</f>
        <v>match</v>
      </c>
      <c r="O296" t="str">
        <f>IF(EXACT(VLOOKUP(F296,tutukamarkofffile20140114!$A$2:$I$306,9,FALSE),H296), "match", VLOOKUP(F296,tutukamarkofffile20140114!$A$2:$I$306,9,FALSE))</f>
        <v>match</v>
      </c>
    </row>
    <row r="297" spans="1:15" x14ac:dyDescent="0.3">
      <c r="A297" t="s">
        <v>8</v>
      </c>
      <c r="B297" s="1">
        <v>41651.964004629626</v>
      </c>
      <c r="C297">
        <v>-5007</v>
      </c>
      <c r="D297" t="s">
        <v>437</v>
      </c>
      <c r="E297" t="s">
        <v>10</v>
      </c>
      <c r="F297" s="5">
        <v>4012688904432</v>
      </c>
      <c r="G297">
        <v>0</v>
      </c>
      <c r="H297" t="s">
        <v>438</v>
      </c>
      <c r="I297" s="5">
        <f>_xlfn.IFNA(VLOOKUP(F297,tutukamarkofffile20140114!$A$2:$I$306,1,FALSE),"NOT FOUND")</f>
        <v>4012688904432</v>
      </c>
      <c r="J297" s="1">
        <f>IF(EXACT(VLOOKUP(F297,tutukamarkofffile20140114!$A$2:$I$306,3,FALSE),B297), VLOOKUP(F297,tutukamarkofffile20140114!$A$2:$I$306,3,FALSE),"not exact match")</f>
        <v>41651.964004629626</v>
      </c>
      <c r="K297" t="str">
        <f>IF(EXACT(VLOOKUP(F297,tutukamarkofffile20140114!$A$2:$I$306,4,FALSE),C297), "match", VLOOKUP(F297,tutukamarkofffile20140114!$A$2:$I$306,4,FALSE))</f>
        <v>match</v>
      </c>
      <c r="L297" t="str">
        <f>IF(EXACT(VLOOKUP(F297,tutukamarkofffile20140114!$A$2:$I$306,5,FALSE),D297), "match", VLOOKUP(F297,tutukamarkofffile20140114!$A$2:$I$306,5,FALSE))</f>
        <v>match</v>
      </c>
      <c r="M297" t="str">
        <f>IF(EXACT(VLOOKUP(F297,tutukamarkofffile20140114!$A$2:$I$306,6,FALSE),E297), "match", VLOOKUP(F297,tutukamarkofffile20140114!$A$2:$I$306,6,FALSE))</f>
        <v>match</v>
      </c>
      <c r="N297" t="str">
        <f>IF(EXACT(VLOOKUP(F297,tutukamarkofffile20140114!$A$2:$I$306,8,FALSE),G297), "match", VLOOKUP(F297,tutukamarkofffile20140114!$A$2:$I$306,8,FALSE))</f>
        <v>match</v>
      </c>
      <c r="O297" t="str">
        <f>IF(EXACT(VLOOKUP(F297,tutukamarkofffile20140114!$A$2:$I$306,9,FALSE),H297), "match", VLOOKUP(F297,tutukamarkofffile20140114!$A$2:$I$306,9,FALSE))</f>
        <v>match</v>
      </c>
    </row>
    <row r="298" spans="1:15" x14ac:dyDescent="0.3">
      <c r="A298" t="s">
        <v>8</v>
      </c>
      <c r="B298" s="1">
        <v>41651.975914351853</v>
      </c>
      <c r="C298">
        <v>-24000</v>
      </c>
      <c r="D298" t="s">
        <v>439</v>
      </c>
      <c r="E298" t="s">
        <v>10</v>
      </c>
      <c r="F298" s="5">
        <v>4012699199827</v>
      </c>
      <c r="G298">
        <v>0</v>
      </c>
      <c r="H298" t="s">
        <v>440</v>
      </c>
      <c r="I298" s="5">
        <f>_xlfn.IFNA(VLOOKUP(F298,tutukamarkofffile20140114!$A$2:$I$306,1,FALSE),"NOT FOUND")</f>
        <v>4012699199827</v>
      </c>
      <c r="J298" s="1">
        <f>IF(EXACT(VLOOKUP(F298,tutukamarkofffile20140114!$A$2:$I$306,3,FALSE),B298), VLOOKUP(F298,tutukamarkofffile20140114!$A$2:$I$306,3,FALSE),"not exact match")</f>
        <v>41651.975914351853</v>
      </c>
      <c r="K298" t="str">
        <f>IF(EXACT(VLOOKUP(F298,tutukamarkofffile20140114!$A$2:$I$306,4,FALSE),C298), "match", VLOOKUP(F298,tutukamarkofffile20140114!$A$2:$I$306,4,FALSE))</f>
        <v>match</v>
      </c>
      <c r="L298" t="str">
        <f>IF(EXACT(VLOOKUP(F298,tutukamarkofffile20140114!$A$2:$I$306,5,FALSE),D298), "match", VLOOKUP(F298,tutukamarkofffile20140114!$A$2:$I$306,5,FALSE))</f>
        <v>match</v>
      </c>
      <c r="M298" t="str">
        <f>IF(EXACT(VLOOKUP(F298,tutukamarkofffile20140114!$A$2:$I$306,6,FALSE),E298), "match", VLOOKUP(F298,tutukamarkofffile20140114!$A$2:$I$306,6,FALSE))</f>
        <v>match</v>
      </c>
      <c r="N298" t="str">
        <f>IF(EXACT(VLOOKUP(F298,tutukamarkofffile20140114!$A$2:$I$306,8,FALSE),G298), "match", VLOOKUP(F298,tutukamarkofffile20140114!$A$2:$I$306,8,FALSE))</f>
        <v>match</v>
      </c>
      <c r="O298" t="str">
        <f>IF(EXACT(VLOOKUP(F298,tutukamarkofffile20140114!$A$2:$I$306,9,FALSE),H298), "match", VLOOKUP(F298,tutukamarkofffile20140114!$A$2:$I$306,9,FALSE))</f>
        <v>match</v>
      </c>
    </row>
    <row r="299" spans="1:15" x14ac:dyDescent="0.3">
      <c r="A299" t="s">
        <v>8</v>
      </c>
      <c r="B299" s="1">
        <v>41651.975914351853</v>
      </c>
      <c r="C299">
        <v>24000</v>
      </c>
      <c r="D299" t="s">
        <v>439</v>
      </c>
      <c r="E299" t="s">
        <v>185</v>
      </c>
      <c r="F299" s="5">
        <v>4012699199827</v>
      </c>
      <c r="G299">
        <v>0</v>
      </c>
      <c r="H299" t="s">
        <v>440</v>
      </c>
      <c r="I299" s="5">
        <f>_xlfn.IFNA(VLOOKUP(F299,tutukamarkofffile20140114!$A$2:$I$306,1,FALSE),"NOT FOUND")</f>
        <v>4012699199827</v>
      </c>
      <c r="J299" s="1">
        <f>IF(EXACT(VLOOKUP(F299,tutukamarkofffile20140114!$A$2:$I$306,3,FALSE),B299), VLOOKUP(F299,tutukamarkofffile20140114!$A$2:$I$306,3,FALSE),"not exact match")</f>
        <v>41651.975914351853</v>
      </c>
      <c r="K299">
        <f>IF(EXACT(VLOOKUP(F299,tutukamarkofffile20140114!$A$2:$I$306,4,FALSE),C299), "match", VLOOKUP(F299,tutukamarkofffile20140114!$A$2:$I$306,4,FALSE))</f>
        <v>-24000</v>
      </c>
      <c r="L299" t="str">
        <f>IF(EXACT(VLOOKUP(F299,tutukamarkofffile20140114!$A$2:$I$306,5,FALSE),D299), "match", VLOOKUP(F299,tutukamarkofffile20140114!$A$2:$I$306,5,FALSE))</f>
        <v>match</v>
      </c>
      <c r="M299" t="str">
        <f>IF(EXACT(VLOOKUP(F299,tutukamarkofffile20140114!$A$2:$I$306,6,FALSE),E299), "match", VLOOKUP(F299,tutukamarkofffile20140114!$A$2:$I$306,6,FALSE))</f>
        <v>DEDUCT</v>
      </c>
      <c r="N299" t="str">
        <f>IF(EXACT(VLOOKUP(F299,tutukamarkofffile20140114!$A$2:$I$306,8,FALSE),G299), "match", VLOOKUP(F299,tutukamarkofffile20140114!$A$2:$I$306,8,FALSE))</f>
        <v>match</v>
      </c>
      <c r="O299" t="str">
        <f>IF(EXACT(VLOOKUP(F299,tutukamarkofffile20140114!$A$2:$I$306,9,FALSE),H299), "match", VLOOKUP(F299,tutukamarkofffile20140114!$A$2:$I$306,9,FALSE))</f>
        <v>match</v>
      </c>
    </row>
    <row r="300" spans="1:15" x14ac:dyDescent="0.3">
      <c r="A300" t="s">
        <v>8</v>
      </c>
      <c r="B300" s="1">
        <v>41651.976481481484</v>
      </c>
      <c r="C300">
        <v>-24000</v>
      </c>
      <c r="D300" t="s">
        <v>439</v>
      </c>
      <c r="E300" t="s">
        <v>10</v>
      </c>
      <c r="F300" s="5">
        <v>284012699683735</v>
      </c>
      <c r="G300">
        <v>0</v>
      </c>
      <c r="H300" t="s">
        <v>440</v>
      </c>
      <c r="I300" s="5">
        <f>_xlfn.IFNA(VLOOKUP(F300,tutukamarkofffile20140114!$A$2:$I$306,1,FALSE),"NOT FOUND")</f>
        <v>284012699683735</v>
      </c>
      <c r="J300" s="1">
        <f>IF(EXACT(VLOOKUP(F300,tutukamarkofffile20140114!$A$2:$I$306,3,FALSE),B300), VLOOKUP(F300,tutukamarkofffile20140114!$A$2:$I$306,3,FALSE),"not exact match")</f>
        <v>41651.976481481484</v>
      </c>
      <c r="K300" t="str">
        <f>IF(EXACT(VLOOKUP(F300,tutukamarkofffile20140114!$A$2:$I$306,4,FALSE),C300), "match", VLOOKUP(F300,tutukamarkofffile20140114!$A$2:$I$306,4,FALSE))</f>
        <v>match</v>
      </c>
      <c r="L300" t="str">
        <f>IF(EXACT(VLOOKUP(F300,tutukamarkofffile20140114!$A$2:$I$306,5,FALSE),D300), "match", VLOOKUP(F300,tutukamarkofffile20140114!$A$2:$I$306,5,FALSE))</f>
        <v>match</v>
      </c>
      <c r="M300" t="str">
        <f>IF(EXACT(VLOOKUP(F300,tutukamarkofffile20140114!$A$2:$I$306,6,FALSE),E300), "match", VLOOKUP(F300,tutukamarkofffile20140114!$A$2:$I$306,6,FALSE))</f>
        <v>match</v>
      </c>
      <c r="N300" t="str">
        <f>IF(EXACT(VLOOKUP(F300,tutukamarkofffile20140114!$A$2:$I$306,8,FALSE),G300), "match", VLOOKUP(F300,tutukamarkofffile20140114!$A$2:$I$306,8,FALSE))</f>
        <v>match</v>
      </c>
      <c r="O300" t="str">
        <f>IF(EXACT(VLOOKUP(F300,tutukamarkofffile20140114!$A$2:$I$306,9,FALSE),H300), "match", VLOOKUP(F300,tutukamarkofffile20140114!$A$2:$I$306,9,FALSE))</f>
        <v>match</v>
      </c>
    </row>
    <row r="301" spans="1:15" x14ac:dyDescent="0.3">
      <c r="A301" t="s">
        <v>8</v>
      </c>
      <c r="B301" s="1">
        <v>41651.986354166664</v>
      </c>
      <c r="C301">
        <v>-10000</v>
      </c>
      <c r="D301" t="s">
        <v>25</v>
      </c>
      <c r="E301" t="s">
        <v>10</v>
      </c>
      <c r="F301" s="5">
        <v>384012708211554</v>
      </c>
      <c r="G301">
        <v>1</v>
      </c>
      <c r="H301" t="s">
        <v>17</v>
      </c>
      <c r="I301" s="5">
        <f>_xlfn.IFNA(VLOOKUP(F301,tutukamarkofffile20140114!$A$2:$I$306,1,FALSE),"NOT FOUND")</f>
        <v>384012708211554</v>
      </c>
      <c r="J301" s="1">
        <f>IF(EXACT(VLOOKUP(F301,tutukamarkofffile20140114!$A$2:$I$306,3,FALSE),B301), VLOOKUP(F301,tutukamarkofffile20140114!$A$2:$I$306,3,FALSE),"not exact match")</f>
        <v>41651.986354166664</v>
      </c>
      <c r="K301" t="str">
        <f>IF(EXACT(VLOOKUP(F301,tutukamarkofffile20140114!$A$2:$I$306,4,FALSE),C301), "match", VLOOKUP(F301,tutukamarkofffile20140114!$A$2:$I$306,4,FALSE))</f>
        <v>match</v>
      </c>
      <c r="L301" t="str">
        <f>IF(EXACT(VLOOKUP(F301,tutukamarkofffile20140114!$A$2:$I$306,5,FALSE),D301), "match", VLOOKUP(F301,tutukamarkofffile20140114!$A$2:$I$306,5,FALSE))</f>
        <v>match</v>
      </c>
      <c r="M301" t="str">
        <f>IF(EXACT(VLOOKUP(F301,tutukamarkofffile20140114!$A$2:$I$306,6,FALSE),E301), "match", VLOOKUP(F301,tutukamarkofffile20140114!$A$2:$I$306,6,FALSE))</f>
        <v>match</v>
      </c>
      <c r="N301" t="str">
        <f>IF(EXACT(VLOOKUP(F301,tutukamarkofffile20140114!$A$2:$I$306,8,FALSE),G301), "match", VLOOKUP(F301,tutukamarkofffile20140114!$A$2:$I$306,8,FALSE))</f>
        <v>match</v>
      </c>
      <c r="O301" t="str">
        <f>IF(EXACT(VLOOKUP(F301,tutukamarkofffile20140114!$A$2:$I$306,9,FALSE),H301), "match", VLOOKUP(F301,tutukamarkofffile20140114!$A$2:$I$306,9,FALSE))</f>
        <v>match</v>
      </c>
    </row>
    <row r="302" spans="1:15" x14ac:dyDescent="0.3">
      <c r="A302" t="s">
        <v>8</v>
      </c>
      <c r="B302" s="1">
        <v>41652.028124999997</v>
      </c>
      <c r="C302">
        <v>-2000</v>
      </c>
      <c r="D302" t="s">
        <v>113</v>
      </c>
      <c r="E302" t="s">
        <v>10</v>
      </c>
      <c r="F302" s="5">
        <v>464012744308266</v>
      </c>
      <c r="G302">
        <v>1</v>
      </c>
      <c r="H302" t="s">
        <v>441</v>
      </c>
      <c r="I302" s="5">
        <f>_xlfn.IFNA(VLOOKUP(F302,tutukamarkofffile20140114!$A$2:$I$306,1,FALSE),"NOT FOUND")</f>
        <v>464012744308266</v>
      </c>
      <c r="J302" s="1">
        <f>IF(EXACT(VLOOKUP(F302,tutukamarkofffile20140114!$A$2:$I$306,3,FALSE),B302), VLOOKUP(F302,tutukamarkofffile20140114!$A$2:$I$306,3,FALSE),"not exact match")</f>
        <v>41652.028124999997</v>
      </c>
      <c r="K302" t="str">
        <f>IF(EXACT(VLOOKUP(F302,tutukamarkofffile20140114!$A$2:$I$306,4,FALSE),C302), "match", VLOOKUP(F302,tutukamarkofffile20140114!$A$2:$I$306,4,FALSE))</f>
        <v>match</v>
      </c>
      <c r="L302" t="str">
        <f>IF(EXACT(VLOOKUP(F302,tutukamarkofffile20140114!$A$2:$I$306,5,FALSE),D302), "match", VLOOKUP(F302,tutukamarkofffile20140114!$A$2:$I$306,5,FALSE))</f>
        <v>match</v>
      </c>
      <c r="M302" t="str">
        <f>IF(EXACT(VLOOKUP(F302,tutukamarkofffile20140114!$A$2:$I$306,6,FALSE),E302), "match", VLOOKUP(F302,tutukamarkofffile20140114!$A$2:$I$306,6,FALSE))</f>
        <v>match</v>
      </c>
      <c r="N302" t="str">
        <f>IF(EXACT(VLOOKUP(F302,tutukamarkofffile20140114!$A$2:$I$306,8,FALSE),G302), "match", VLOOKUP(F302,tutukamarkofffile20140114!$A$2:$I$306,8,FALSE))</f>
        <v>match</v>
      </c>
      <c r="O302" t="str">
        <f>IF(EXACT(VLOOKUP(F302,tutukamarkofffile20140114!$A$2:$I$306,9,FALSE),H302), "match", VLOOKUP(F302,tutukamarkofffile20140114!$A$2:$I$306,9,FALSE))</f>
        <v>match</v>
      </c>
    </row>
    <row r="303" spans="1:15" x14ac:dyDescent="0.3">
      <c r="A303" t="s">
        <v>8</v>
      </c>
      <c r="B303" s="1">
        <v>41652.051840277774</v>
      </c>
      <c r="C303">
        <v>-10000</v>
      </c>
      <c r="D303" t="s">
        <v>26</v>
      </c>
      <c r="E303" t="s">
        <v>10</v>
      </c>
      <c r="F303" s="5">
        <v>384012764793175</v>
      </c>
      <c r="G303">
        <v>1</v>
      </c>
      <c r="H303" t="s">
        <v>144</v>
      </c>
      <c r="I303" s="5">
        <f>_xlfn.IFNA(VLOOKUP(F303,tutukamarkofffile20140114!$A$2:$I$306,1,FALSE),"NOT FOUND")</f>
        <v>384012764793175</v>
      </c>
      <c r="J303" s="1">
        <f>IF(EXACT(VLOOKUP(F303,tutukamarkofffile20140114!$A$2:$I$306,3,FALSE),B303), VLOOKUP(F303,tutukamarkofffile20140114!$A$2:$I$306,3,FALSE),"not exact match")</f>
        <v>41652.051840277774</v>
      </c>
      <c r="K303" t="str">
        <f>IF(EXACT(VLOOKUP(F303,tutukamarkofffile20140114!$A$2:$I$306,4,FALSE),C303), "match", VLOOKUP(F303,tutukamarkofffile20140114!$A$2:$I$306,4,FALSE))</f>
        <v>match</v>
      </c>
      <c r="L303" t="str">
        <f>IF(EXACT(VLOOKUP(F303,tutukamarkofffile20140114!$A$2:$I$306,5,FALSE),D303), "match", VLOOKUP(F303,tutukamarkofffile20140114!$A$2:$I$306,5,FALSE))</f>
        <v>match</v>
      </c>
      <c r="M303" t="str">
        <f>IF(EXACT(VLOOKUP(F303,tutukamarkofffile20140114!$A$2:$I$306,6,FALSE),E303), "match", VLOOKUP(F303,tutukamarkofffile20140114!$A$2:$I$306,6,FALSE))</f>
        <v>match</v>
      </c>
      <c r="N303" t="str">
        <f>IF(EXACT(VLOOKUP(F303,tutukamarkofffile20140114!$A$2:$I$306,8,FALSE),G303), "match", VLOOKUP(F303,tutukamarkofffile20140114!$A$2:$I$306,8,FALSE))</f>
        <v>match</v>
      </c>
      <c r="O303" t="str">
        <f>IF(EXACT(VLOOKUP(F303,tutukamarkofffile20140114!$A$2:$I$306,9,FALSE),H303), "match", VLOOKUP(F303,tutukamarkofffile20140114!$A$2:$I$306,9,FALSE))</f>
        <v>match</v>
      </c>
    </row>
    <row r="304" spans="1:15" x14ac:dyDescent="0.3">
      <c r="A304" t="s">
        <v>8</v>
      </c>
      <c r="B304" s="1">
        <v>41652.052407407406</v>
      </c>
      <c r="C304">
        <v>-20000</v>
      </c>
      <c r="D304" t="s">
        <v>442</v>
      </c>
      <c r="E304" t="s">
        <v>10</v>
      </c>
      <c r="F304" s="5">
        <v>464012765288447</v>
      </c>
      <c r="G304">
        <v>1</v>
      </c>
      <c r="H304" t="s">
        <v>443</v>
      </c>
      <c r="I304" s="5">
        <f>_xlfn.IFNA(VLOOKUP(F304,tutukamarkofffile20140114!$A$2:$I$306,1,FALSE),"NOT FOUND")</f>
        <v>464012765288447</v>
      </c>
      <c r="J304" s="1">
        <f>IF(EXACT(VLOOKUP(F304,tutukamarkofffile20140114!$A$2:$I$306,3,FALSE),B304), VLOOKUP(F304,tutukamarkofffile20140114!$A$2:$I$306,3,FALSE),"not exact match")</f>
        <v>41652.052407407406</v>
      </c>
      <c r="K304" t="str">
        <f>IF(EXACT(VLOOKUP(F304,tutukamarkofffile20140114!$A$2:$I$306,4,FALSE),C304), "match", VLOOKUP(F304,tutukamarkofffile20140114!$A$2:$I$306,4,FALSE))</f>
        <v>match</v>
      </c>
      <c r="L304" t="str">
        <f>IF(EXACT(VLOOKUP(F304,tutukamarkofffile20140114!$A$2:$I$306,5,FALSE),D304), "match", VLOOKUP(F304,tutukamarkofffile20140114!$A$2:$I$306,5,FALSE))</f>
        <v>match</v>
      </c>
      <c r="M304" t="str">
        <f>IF(EXACT(VLOOKUP(F304,tutukamarkofffile20140114!$A$2:$I$306,6,FALSE),E304), "match", VLOOKUP(F304,tutukamarkofffile20140114!$A$2:$I$306,6,FALSE))</f>
        <v>match</v>
      </c>
      <c r="N304" t="str">
        <f>IF(EXACT(VLOOKUP(F304,tutukamarkofffile20140114!$A$2:$I$306,8,FALSE),G304), "match", VLOOKUP(F304,tutukamarkofffile20140114!$A$2:$I$306,8,FALSE))</f>
        <v>match</v>
      </c>
      <c r="O304" t="str">
        <f>IF(EXACT(VLOOKUP(F304,tutukamarkofffile20140114!$A$2:$I$306,9,FALSE),H304), "match", VLOOKUP(F304,tutukamarkofffile20140114!$A$2:$I$306,9,FALSE))</f>
        <v>match</v>
      </c>
    </row>
    <row r="305" spans="1:15" x14ac:dyDescent="0.3">
      <c r="A305" t="s">
        <v>8</v>
      </c>
      <c r="B305" s="1">
        <v>41652.062777777777</v>
      </c>
      <c r="C305">
        <v>-10000</v>
      </c>
      <c r="D305" t="s">
        <v>123</v>
      </c>
      <c r="E305" t="s">
        <v>10</v>
      </c>
      <c r="F305" s="5">
        <v>304012774247101</v>
      </c>
      <c r="G305">
        <v>1</v>
      </c>
      <c r="H305" t="s">
        <v>444</v>
      </c>
      <c r="I305" s="5">
        <f>_xlfn.IFNA(VLOOKUP(F305,tutukamarkofffile20140114!$A$2:$I$306,1,FALSE),"NOT FOUND")</f>
        <v>304012774247101</v>
      </c>
      <c r="J305" s="1">
        <f>IF(EXACT(VLOOKUP(F305,tutukamarkofffile20140114!$A$2:$I$306,3,FALSE),B305), VLOOKUP(F305,tutukamarkofffile20140114!$A$2:$I$306,3,FALSE),"not exact match")</f>
        <v>41652.062777777777</v>
      </c>
      <c r="K305" t="str">
        <f>IF(EXACT(VLOOKUP(F305,tutukamarkofffile20140114!$A$2:$I$306,4,FALSE),C305), "match", VLOOKUP(F305,tutukamarkofffile20140114!$A$2:$I$306,4,FALSE))</f>
        <v>match</v>
      </c>
      <c r="L305" t="str">
        <f>IF(EXACT(VLOOKUP(F305,tutukamarkofffile20140114!$A$2:$I$306,5,FALSE),D305), "match", VLOOKUP(F305,tutukamarkofffile20140114!$A$2:$I$306,5,FALSE))</f>
        <v>match</v>
      </c>
      <c r="M305" t="str">
        <f>IF(EXACT(VLOOKUP(F305,tutukamarkofffile20140114!$A$2:$I$306,6,FALSE),E305), "match", VLOOKUP(F305,tutukamarkofffile20140114!$A$2:$I$306,6,FALSE))</f>
        <v>match</v>
      </c>
      <c r="N305" t="str">
        <f>IF(EXACT(VLOOKUP(F305,tutukamarkofffile20140114!$A$2:$I$306,8,FALSE),G305), "match", VLOOKUP(F305,tutukamarkofffile20140114!$A$2:$I$306,8,FALSE))</f>
        <v>match</v>
      </c>
      <c r="O305" t="str">
        <f>IF(EXACT(VLOOKUP(F305,tutukamarkofffile20140114!$A$2:$I$306,9,FALSE),H305), "match", VLOOKUP(F305,tutukamarkofffile20140114!$A$2:$I$306,9,FALSE))</f>
        <v>match</v>
      </c>
    </row>
    <row r="306" spans="1:15" x14ac:dyDescent="0.3">
      <c r="A306" t="s">
        <v>8</v>
      </c>
      <c r="B306" s="1">
        <v>41652.06322916667</v>
      </c>
      <c r="C306">
        <v>-10000</v>
      </c>
      <c r="D306" t="s">
        <v>123</v>
      </c>
      <c r="E306" t="s">
        <v>10</v>
      </c>
      <c r="F306" s="5">
        <v>304012774638303</v>
      </c>
      <c r="G306">
        <v>1</v>
      </c>
      <c r="H306" t="s">
        <v>444</v>
      </c>
      <c r="I306" s="5">
        <f>_xlfn.IFNA(VLOOKUP(F306,tutukamarkofffile20140114!$A$2:$I$306,1,FALSE),"NOT FOUND")</f>
        <v>304012774638303</v>
      </c>
      <c r="J306" s="1">
        <f>IF(EXACT(VLOOKUP(F306,tutukamarkofffile20140114!$A$2:$I$306,3,FALSE),B306), VLOOKUP(F306,tutukamarkofffile20140114!$A$2:$I$306,3,FALSE),"not exact match")</f>
        <v>41652.06322916667</v>
      </c>
      <c r="K306" t="str">
        <f>IF(EXACT(VLOOKUP(F306,tutukamarkofffile20140114!$A$2:$I$306,4,FALSE),C306), "match", VLOOKUP(F306,tutukamarkofffile20140114!$A$2:$I$306,4,FALSE))</f>
        <v>match</v>
      </c>
      <c r="L306" t="str">
        <f>IF(EXACT(VLOOKUP(F306,tutukamarkofffile20140114!$A$2:$I$306,5,FALSE),D306), "match", VLOOKUP(F306,tutukamarkofffile20140114!$A$2:$I$306,5,FALSE))</f>
        <v>match</v>
      </c>
      <c r="M306" t="str">
        <f>IF(EXACT(VLOOKUP(F306,tutukamarkofffile20140114!$A$2:$I$306,6,FALSE),E306), "match", VLOOKUP(F306,tutukamarkofffile20140114!$A$2:$I$306,6,FALSE))</f>
        <v>match</v>
      </c>
      <c r="N306" t="str">
        <f>IF(EXACT(VLOOKUP(F306,tutukamarkofffile20140114!$A$2:$I$306,8,FALSE),G306), "match", VLOOKUP(F306,tutukamarkofffile20140114!$A$2:$I$306,8,FALSE))</f>
        <v>match</v>
      </c>
      <c r="O306" t="str">
        <f>IF(EXACT(VLOOKUP(F306,tutukamarkofffile20140114!$A$2:$I$306,9,FALSE),H306), "match", VLOOKUP(F306,tutukamarkofffile20140114!$A$2:$I$306,9,FALSE))</f>
        <v>match</v>
      </c>
    </row>
    <row r="307" spans="1:15" x14ac:dyDescent="0.3">
      <c r="A307" t="s">
        <v>8</v>
      </c>
      <c r="B307" s="1">
        <v>41652.068703703706</v>
      </c>
      <c r="C307">
        <v>-5000</v>
      </c>
      <c r="D307" t="s">
        <v>445</v>
      </c>
      <c r="E307" t="s">
        <v>10</v>
      </c>
      <c r="F307" s="5">
        <v>464012779360248</v>
      </c>
      <c r="G307">
        <v>1</v>
      </c>
      <c r="H307" t="s">
        <v>446</v>
      </c>
      <c r="I307" s="5">
        <f>_xlfn.IFNA(VLOOKUP(F307,tutukamarkofffile20140114!$A$2:$I$306,1,FALSE),"NOT FOUND")</f>
        <v>464012779360248</v>
      </c>
      <c r="J307" s="1">
        <f>IF(EXACT(VLOOKUP(F307,tutukamarkofffile20140114!$A$2:$I$306,3,FALSE),B307), VLOOKUP(F307,tutukamarkofffile20140114!$A$2:$I$306,3,FALSE),"not exact match")</f>
        <v>41652.068703703706</v>
      </c>
      <c r="K307" t="str">
        <f>IF(EXACT(VLOOKUP(F307,tutukamarkofffile20140114!$A$2:$I$306,4,FALSE),C307), "match", VLOOKUP(F307,tutukamarkofffile20140114!$A$2:$I$306,4,FALSE))</f>
        <v>match</v>
      </c>
      <c r="L307" t="str">
        <f>IF(EXACT(VLOOKUP(F307,tutukamarkofffile20140114!$A$2:$I$306,5,FALSE),D307), "match", VLOOKUP(F307,tutukamarkofffile20140114!$A$2:$I$306,5,FALSE))</f>
        <v>match</v>
      </c>
      <c r="M307" t="str">
        <f>IF(EXACT(VLOOKUP(F307,tutukamarkofffile20140114!$A$2:$I$306,6,FALSE),E307), "match", VLOOKUP(F307,tutukamarkofffile20140114!$A$2:$I$306,6,FALSE))</f>
        <v>match</v>
      </c>
      <c r="N307" t="str">
        <f>IF(EXACT(VLOOKUP(F307,tutukamarkofffile20140114!$A$2:$I$306,8,FALSE),G307), "match", VLOOKUP(F307,tutukamarkofffile20140114!$A$2:$I$306,8,FALSE))</f>
        <v>match</v>
      </c>
      <c r="O307" t="str">
        <f>IF(EXACT(VLOOKUP(F307,tutukamarkofffile20140114!$A$2:$I$306,9,FALSE),H307), "match", VLOOKUP(F307,tutukamarkofffile20140114!$A$2:$I$306,9,FALSE))</f>
        <v>match</v>
      </c>
    </row>
  </sheetData>
  <autoFilter ref="A1:I30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opLeftCell="A37" workbookViewId="0">
      <selection activeCell="G66" sqref="G66"/>
    </sheetView>
  </sheetViews>
  <sheetFormatPr defaultRowHeight="14.4" x14ac:dyDescent="0.3"/>
  <cols>
    <col min="1" max="1" width="16.109375" style="4" bestFit="1" customWidth="1"/>
    <col min="2" max="2" width="13.33203125" bestFit="1" customWidth="1"/>
    <col min="3" max="3" width="19" customWidth="1"/>
    <col min="4" max="4" width="17.21875" bestFit="1" customWidth="1"/>
    <col min="5" max="5" width="43.5546875" bestFit="1" customWidth="1"/>
    <col min="6" max="6" width="20" bestFit="1" customWidth="1"/>
    <col min="7" max="7" width="12.33203125" bestFit="1" customWidth="1"/>
    <col min="8" max="8" width="14.5546875" bestFit="1" customWidth="1"/>
    <col min="9" max="9" width="42" bestFit="1" customWidth="1"/>
  </cols>
  <sheetData>
    <row r="1" spans="1:9" x14ac:dyDescent="0.3">
      <c r="A1" s="3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5">
        <f>G2</f>
        <v>584011808649511</v>
      </c>
      <c r="B2" t="s">
        <v>8</v>
      </c>
      <c r="C2" s="1">
        <v>41650.935925925929</v>
      </c>
      <c r="D2">
        <v>-20000</v>
      </c>
      <c r="E2" t="s">
        <v>9</v>
      </c>
      <c r="F2" t="s">
        <v>10</v>
      </c>
      <c r="G2">
        <v>584011808649511</v>
      </c>
      <c r="H2">
        <v>1</v>
      </c>
      <c r="I2" t="s">
        <v>11</v>
      </c>
    </row>
    <row r="3" spans="1:9" x14ac:dyDescent="0.3">
      <c r="A3" s="5">
        <f t="shared" ref="A3:A66" si="0">G3</f>
        <v>584011815513406</v>
      </c>
      <c r="B3" t="s">
        <v>8</v>
      </c>
      <c r="C3" s="1">
        <v>41650.943877314814</v>
      </c>
      <c r="D3">
        <v>-10000</v>
      </c>
      <c r="E3" t="s">
        <v>12</v>
      </c>
      <c r="F3" t="s">
        <v>10</v>
      </c>
      <c r="G3">
        <v>584011815513406</v>
      </c>
      <c r="H3">
        <v>1</v>
      </c>
      <c r="I3" t="s">
        <v>13</v>
      </c>
    </row>
    <row r="4" spans="1:9" x14ac:dyDescent="0.3">
      <c r="A4" s="5">
        <f t="shared" si="0"/>
        <v>464011844938429</v>
      </c>
      <c r="B4" t="s">
        <v>8</v>
      </c>
      <c r="C4" s="1">
        <v>41650.977905092594</v>
      </c>
      <c r="D4">
        <v>-5000</v>
      </c>
      <c r="E4" t="s">
        <v>14</v>
      </c>
      <c r="F4" t="s">
        <v>10</v>
      </c>
      <c r="G4">
        <v>464011844938429</v>
      </c>
      <c r="H4">
        <v>1</v>
      </c>
      <c r="I4" t="s">
        <v>15</v>
      </c>
    </row>
    <row r="5" spans="1:9" x14ac:dyDescent="0.3">
      <c r="A5" s="5">
        <f t="shared" si="0"/>
        <v>464011802918801</v>
      </c>
      <c r="B5" t="s">
        <v>8</v>
      </c>
      <c r="C5" s="1">
        <v>41651.095960648148</v>
      </c>
      <c r="D5">
        <v>-10000</v>
      </c>
      <c r="E5" t="s">
        <v>16</v>
      </c>
      <c r="F5" t="s">
        <v>10</v>
      </c>
      <c r="G5">
        <v>464011802918801</v>
      </c>
      <c r="H5">
        <v>1</v>
      </c>
      <c r="I5" t="s">
        <v>17</v>
      </c>
    </row>
    <row r="6" spans="1:9" x14ac:dyDescent="0.3">
      <c r="A6" s="5">
        <f t="shared" si="0"/>
        <v>384011834441723</v>
      </c>
      <c r="B6" t="s">
        <v>8</v>
      </c>
      <c r="C6" s="1">
        <v>41651.132465277777</v>
      </c>
      <c r="D6">
        <v>-10000</v>
      </c>
      <c r="E6" t="s">
        <v>18</v>
      </c>
      <c r="F6" t="s">
        <v>10</v>
      </c>
      <c r="G6">
        <v>384011834441723</v>
      </c>
      <c r="H6">
        <v>1</v>
      </c>
      <c r="I6" t="s">
        <v>19</v>
      </c>
    </row>
    <row r="7" spans="1:9" x14ac:dyDescent="0.3">
      <c r="A7" s="5">
        <f t="shared" si="0"/>
        <v>384012122267350</v>
      </c>
      <c r="B7" t="s">
        <v>8</v>
      </c>
      <c r="C7" s="1">
        <v>41651.141458333332</v>
      </c>
      <c r="D7">
        <v>-25000</v>
      </c>
      <c r="E7" t="s">
        <v>14</v>
      </c>
      <c r="F7" t="s">
        <v>10</v>
      </c>
      <c r="G7">
        <v>384012122267350</v>
      </c>
      <c r="H7">
        <v>1</v>
      </c>
      <c r="I7" t="s">
        <v>20</v>
      </c>
    </row>
    <row r="8" spans="1:9" x14ac:dyDescent="0.3">
      <c r="A8" s="5">
        <f t="shared" si="0"/>
        <v>384012170157788</v>
      </c>
      <c r="B8" t="s">
        <v>8</v>
      </c>
      <c r="C8" s="1">
        <v>41651.196921296294</v>
      </c>
      <c r="D8">
        <v>-15000</v>
      </c>
      <c r="E8" t="s">
        <v>21</v>
      </c>
      <c r="F8" t="s">
        <v>10</v>
      </c>
      <c r="G8">
        <v>384012170157788</v>
      </c>
      <c r="H8">
        <v>1</v>
      </c>
      <c r="I8" t="s">
        <v>22</v>
      </c>
    </row>
    <row r="9" spans="1:9" x14ac:dyDescent="0.3">
      <c r="A9" s="5">
        <f t="shared" si="0"/>
        <v>304012174832907</v>
      </c>
      <c r="B9" t="s">
        <v>8</v>
      </c>
      <c r="C9" s="1">
        <v>41651.202349537038</v>
      </c>
      <c r="D9">
        <v>-28000</v>
      </c>
      <c r="E9" t="s">
        <v>23</v>
      </c>
      <c r="F9" t="s">
        <v>10</v>
      </c>
      <c r="G9">
        <v>304012174832907</v>
      </c>
      <c r="H9">
        <v>1</v>
      </c>
      <c r="I9" t="s">
        <v>24</v>
      </c>
    </row>
    <row r="10" spans="1:9" x14ac:dyDescent="0.3">
      <c r="A10" s="5">
        <f t="shared" si="0"/>
        <v>304012047015887</v>
      </c>
      <c r="B10" t="s">
        <v>8</v>
      </c>
      <c r="C10" s="1">
        <v>41651.221076388887</v>
      </c>
      <c r="D10">
        <v>-10000</v>
      </c>
      <c r="E10" t="s">
        <v>25</v>
      </c>
      <c r="F10" t="s">
        <v>10</v>
      </c>
      <c r="G10">
        <v>304012047015887</v>
      </c>
      <c r="H10">
        <v>1</v>
      </c>
      <c r="I10" t="s">
        <v>17</v>
      </c>
    </row>
    <row r="11" spans="1:9" x14ac:dyDescent="0.3">
      <c r="A11" s="5">
        <f t="shared" si="0"/>
        <v>384012056029314</v>
      </c>
      <c r="B11" t="s">
        <v>8</v>
      </c>
      <c r="C11" s="1">
        <v>41651.231504629628</v>
      </c>
      <c r="D11">
        <v>-10000</v>
      </c>
      <c r="E11" t="s">
        <v>26</v>
      </c>
      <c r="F11" t="s">
        <v>10</v>
      </c>
      <c r="G11">
        <v>384012056029314</v>
      </c>
      <c r="H11">
        <v>1</v>
      </c>
      <c r="I11" t="s">
        <v>27</v>
      </c>
    </row>
    <row r="12" spans="1:9" x14ac:dyDescent="0.3">
      <c r="A12" s="5">
        <f t="shared" si="0"/>
        <v>384012056029314</v>
      </c>
      <c r="B12" t="s">
        <v>8</v>
      </c>
      <c r="C12" s="1">
        <v>41651.231504629628</v>
      </c>
      <c r="D12">
        <v>-10000</v>
      </c>
      <c r="E12" t="s">
        <v>26</v>
      </c>
      <c r="F12" t="s">
        <v>10</v>
      </c>
      <c r="G12">
        <v>384012056029314</v>
      </c>
      <c r="H12">
        <v>1</v>
      </c>
      <c r="I12" t="s">
        <v>27</v>
      </c>
    </row>
    <row r="13" spans="1:9" x14ac:dyDescent="0.3">
      <c r="A13" s="5">
        <f t="shared" si="0"/>
        <v>584012056667274</v>
      </c>
      <c r="B13" t="s">
        <v>8</v>
      </c>
      <c r="C13" s="1">
        <v>41651.232233796298</v>
      </c>
      <c r="D13">
        <v>-10000</v>
      </c>
      <c r="E13" t="s">
        <v>26</v>
      </c>
      <c r="F13" t="s">
        <v>10</v>
      </c>
      <c r="G13">
        <v>584012056667274</v>
      </c>
      <c r="H13">
        <v>1</v>
      </c>
      <c r="I13" t="s">
        <v>27</v>
      </c>
    </row>
    <row r="14" spans="1:9" x14ac:dyDescent="0.3">
      <c r="A14" s="5">
        <f t="shared" si="0"/>
        <v>84012233581869</v>
      </c>
      <c r="B14" t="s">
        <v>8</v>
      </c>
      <c r="C14" s="1">
        <v>41651.268252314818</v>
      </c>
      <c r="D14">
        <v>-20000</v>
      </c>
      <c r="E14" t="s">
        <v>28</v>
      </c>
      <c r="F14" t="s">
        <v>10</v>
      </c>
      <c r="G14">
        <v>84012233581869</v>
      </c>
      <c r="H14">
        <v>0</v>
      </c>
      <c r="I14" t="s">
        <v>29</v>
      </c>
    </row>
    <row r="15" spans="1:9" x14ac:dyDescent="0.3">
      <c r="A15" s="5">
        <f t="shared" si="0"/>
        <v>464012235101611</v>
      </c>
      <c r="B15" t="s">
        <v>8</v>
      </c>
      <c r="C15" s="1">
        <v>41651.272106481483</v>
      </c>
      <c r="D15">
        <v>-15000</v>
      </c>
      <c r="E15" t="s">
        <v>30</v>
      </c>
      <c r="F15" t="s">
        <v>10</v>
      </c>
      <c r="G15">
        <v>464012235101611</v>
      </c>
      <c r="H15">
        <v>1</v>
      </c>
      <c r="I15" t="s">
        <v>31</v>
      </c>
    </row>
    <row r="16" spans="1:9" x14ac:dyDescent="0.3">
      <c r="A16" s="5">
        <f t="shared" si="0"/>
        <v>464012246461911</v>
      </c>
      <c r="B16" t="s">
        <v>8</v>
      </c>
      <c r="C16" s="1">
        <v>41651.285254629627</v>
      </c>
      <c r="D16">
        <v>-40000</v>
      </c>
      <c r="E16" t="s">
        <v>32</v>
      </c>
      <c r="F16" t="s">
        <v>10</v>
      </c>
      <c r="G16">
        <v>464012246461911</v>
      </c>
      <c r="H16">
        <v>1</v>
      </c>
      <c r="I16" t="s">
        <v>33</v>
      </c>
    </row>
    <row r="17" spans="1:9" x14ac:dyDescent="0.3">
      <c r="A17" s="5">
        <f t="shared" si="0"/>
        <v>464012256795076</v>
      </c>
      <c r="B17" t="s">
        <v>8</v>
      </c>
      <c r="C17" s="1">
        <v>41651.297210648147</v>
      </c>
      <c r="D17">
        <v>-35000</v>
      </c>
      <c r="E17" t="s">
        <v>34</v>
      </c>
      <c r="F17" t="s">
        <v>10</v>
      </c>
      <c r="G17">
        <v>464012256795076</v>
      </c>
      <c r="H17">
        <v>1</v>
      </c>
      <c r="I17" t="s">
        <v>35</v>
      </c>
    </row>
    <row r="18" spans="1:9" x14ac:dyDescent="0.3">
      <c r="A18" s="5">
        <f t="shared" si="0"/>
        <v>584012275213436</v>
      </c>
      <c r="B18" t="s">
        <v>8</v>
      </c>
      <c r="C18" s="1">
        <v>41651.318530092591</v>
      </c>
      <c r="D18">
        <v>-5000</v>
      </c>
      <c r="E18" t="s">
        <v>36</v>
      </c>
      <c r="F18" t="s">
        <v>10</v>
      </c>
      <c r="G18">
        <v>584012275213436</v>
      </c>
      <c r="H18">
        <v>1</v>
      </c>
      <c r="I18" t="s">
        <v>37</v>
      </c>
    </row>
    <row r="19" spans="1:9" x14ac:dyDescent="0.3">
      <c r="A19" s="5">
        <f t="shared" si="0"/>
        <v>84012279930937</v>
      </c>
      <c r="B19" t="s">
        <v>8</v>
      </c>
      <c r="C19" s="1">
        <v>41651.321909722225</v>
      </c>
      <c r="D19">
        <v>-12000</v>
      </c>
      <c r="E19" t="s">
        <v>38</v>
      </c>
      <c r="F19" t="s">
        <v>10</v>
      </c>
      <c r="G19">
        <v>84012279930937</v>
      </c>
      <c r="H19">
        <v>0</v>
      </c>
      <c r="I19" t="s">
        <v>39</v>
      </c>
    </row>
    <row r="20" spans="1:9" x14ac:dyDescent="0.3">
      <c r="A20" s="5">
        <f t="shared" si="0"/>
        <v>304012282224503</v>
      </c>
      <c r="B20" t="s">
        <v>8</v>
      </c>
      <c r="C20" s="1">
        <v>41651.326643518521</v>
      </c>
      <c r="D20">
        <v>-20000</v>
      </c>
      <c r="E20" t="s">
        <v>40</v>
      </c>
      <c r="F20" t="s">
        <v>10</v>
      </c>
      <c r="G20">
        <v>304012282224503</v>
      </c>
      <c r="H20">
        <v>1</v>
      </c>
      <c r="I20" t="s">
        <v>41</v>
      </c>
    </row>
    <row r="21" spans="1:9" x14ac:dyDescent="0.3">
      <c r="A21" s="5">
        <f t="shared" si="0"/>
        <v>584012296020384</v>
      </c>
      <c r="B21" t="s">
        <v>8</v>
      </c>
      <c r="C21" s="1">
        <v>41651.342615740738</v>
      </c>
      <c r="D21">
        <v>-50000</v>
      </c>
      <c r="E21" t="s">
        <v>447</v>
      </c>
      <c r="F21" t="s">
        <v>10</v>
      </c>
      <c r="G21">
        <v>584012296020384</v>
      </c>
      <c r="H21">
        <v>1</v>
      </c>
      <c r="I21" t="s">
        <v>43</v>
      </c>
    </row>
    <row r="22" spans="1:9" x14ac:dyDescent="0.3">
      <c r="A22" s="5">
        <f t="shared" si="0"/>
        <v>304012298191470</v>
      </c>
      <c r="B22" t="s">
        <v>8</v>
      </c>
      <c r="C22" s="1">
        <v>41651.34511574074</v>
      </c>
      <c r="D22">
        <v>-10000</v>
      </c>
      <c r="E22" t="s">
        <v>44</v>
      </c>
      <c r="F22" t="s">
        <v>10</v>
      </c>
      <c r="G22">
        <v>304012298191470</v>
      </c>
      <c r="H22">
        <v>1</v>
      </c>
      <c r="I22" t="s">
        <v>45</v>
      </c>
    </row>
    <row r="23" spans="1:9" x14ac:dyDescent="0.3">
      <c r="A23" s="5">
        <f t="shared" si="0"/>
        <v>284012303585533</v>
      </c>
      <c r="B23" t="s">
        <v>8</v>
      </c>
      <c r="C23" s="1">
        <v>41651.349282407406</v>
      </c>
      <c r="D23">
        <v>-6220</v>
      </c>
      <c r="E23" t="s">
        <v>46</v>
      </c>
      <c r="F23" t="s">
        <v>10</v>
      </c>
      <c r="G23">
        <v>284012303585533</v>
      </c>
      <c r="H23">
        <v>0</v>
      </c>
      <c r="I23" t="s">
        <v>45</v>
      </c>
    </row>
    <row r="24" spans="1:9" x14ac:dyDescent="0.3">
      <c r="A24" s="5">
        <f t="shared" si="0"/>
        <v>4012304765521</v>
      </c>
      <c r="B24" t="s">
        <v>8</v>
      </c>
      <c r="C24" s="1">
        <v>41651.350648148145</v>
      </c>
      <c r="D24">
        <v>-10250</v>
      </c>
      <c r="E24" t="s">
        <v>47</v>
      </c>
      <c r="F24" t="s">
        <v>10</v>
      </c>
      <c r="G24">
        <v>4012304765521</v>
      </c>
      <c r="H24">
        <v>0</v>
      </c>
      <c r="I24" t="s">
        <v>48</v>
      </c>
    </row>
    <row r="25" spans="1:9" x14ac:dyDescent="0.3">
      <c r="A25" s="5">
        <f t="shared" si="0"/>
        <v>284012159042546</v>
      </c>
      <c r="B25" t="s">
        <v>8</v>
      </c>
      <c r="C25" s="1">
        <v>41651.350729166668</v>
      </c>
      <c r="D25">
        <v>-5000</v>
      </c>
      <c r="E25" t="s">
        <v>49</v>
      </c>
      <c r="F25" t="s">
        <v>10</v>
      </c>
      <c r="G25">
        <v>284012159042546</v>
      </c>
      <c r="H25">
        <v>0</v>
      </c>
      <c r="I25" t="s">
        <v>50</v>
      </c>
    </row>
    <row r="26" spans="1:9" x14ac:dyDescent="0.3">
      <c r="A26" s="5">
        <f t="shared" si="0"/>
        <v>284012307976679</v>
      </c>
      <c r="B26" t="s">
        <v>8</v>
      </c>
      <c r="C26" s="1">
        <v>41651.354363425926</v>
      </c>
      <c r="D26">
        <v>-7795</v>
      </c>
      <c r="E26" t="s">
        <v>51</v>
      </c>
      <c r="F26" t="s">
        <v>10</v>
      </c>
      <c r="G26">
        <v>284012307976679</v>
      </c>
      <c r="H26">
        <v>0</v>
      </c>
      <c r="I26" t="s">
        <v>22</v>
      </c>
    </row>
    <row r="27" spans="1:9" x14ac:dyDescent="0.3">
      <c r="A27" s="5">
        <f t="shared" si="0"/>
        <v>4012314602553</v>
      </c>
      <c r="B27" t="s">
        <v>8</v>
      </c>
      <c r="C27" s="1">
        <v>41651.362037037034</v>
      </c>
      <c r="D27">
        <v>-3475</v>
      </c>
      <c r="E27" t="s">
        <v>52</v>
      </c>
      <c r="F27" t="s">
        <v>10</v>
      </c>
      <c r="G27">
        <v>4012314602553</v>
      </c>
      <c r="H27">
        <v>0</v>
      </c>
      <c r="I27" t="s">
        <v>53</v>
      </c>
    </row>
    <row r="28" spans="1:9" x14ac:dyDescent="0.3">
      <c r="A28" s="5">
        <f t="shared" si="0"/>
        <v>384012241374972</v>
      </c>
      <c r="B28" t="s">
        <v>8</v>
      </c>
      <c r="C28" s="1">
        <v>41651.362696759257</v>
      </c>
      <c r="D28">
        <v>-12000</v>
      </c>
      <c r="E28" t="s">
        <v>54</v>
      </c>
      <c r="F28" t="s">
        <v>10</v>
      </c>
      <c r="G28">
        <v>384012241374972</v>
      </c>
      <c r="H28">
        <v>1</v>
      </c>
      <c r="I28" t="s">
        <v>55</v>
      </c>
    </row>
    <row r="29" spans="1:9" x14ac:dyDescent="0.3">
      <c r="A29" s="5">
        <f t="shared" si="0"/>
        <v>164012316420688</v>
      </c>
      <c r="B29" t="s">
        <v>8</v>
      </c>
      <c r="C29" s="1">
        <v>41651.36414351852</v>
      </c>
      <c r="D29">
        <v>-8995</v>
      </c>
      <c r="E29" t="s">
        <v>56</v>
      </c>
      <c r="F29" t="s">
        <v>10</v>
      </c>
      <c r="G29">
        <v>164012316420688</v>
      </c>
      <c r="H29">
        <v>0</v>
      </c>
      <c r="I29" t="s">
        <v>57</v>
      </c>
    </row>
    <row r="30" spans="1:9" x14ac:dyDescent="0.3">
      <c r="A30" s="5">
        <f t="shared" si="0"/>
        <v>464012176832770</v>
      </c>
      <c r="B30" t="s">
        <v>8</v>
      </c>
      <c r="C30" s="1">
        <v>41651.370185185187</v>
      </c>
      <c r="D30">
        <v>-12000</v>
      </c>
      <c r="E30" t="s">
        <v>58</v>
      </c>
      <c r="F30" t="s">
        <v>10</v>
      </c>
      <c r="G30">
        <v>464012176832770</v>
      </c>
      <c r="H30">
        <v>1</v>
      </c>
      <c r="I30" t="s">
        <v>59</v>
      </c>
    </row>
    <row r="31" spans="1:9" x14ac:dyDescent="0.3">
      <c r="A31" s="5">
        <f t="shared" si="0"/>
        <v>84012323209298</v>
      </c>
      <c r="B31" t="s">
        <v>8</v>
      </c>
      <c r="C31" s="1">
        <v>41651.371979166666</v>
      </c>
      <c r="D31">
        <v>-7483</v>
      </c>
      <c r="E31" t="s">
        <v>60</v>
      </c>
      <c r="F31" t="s">
        <v>10</v>
      </c>
      <c r="G31">
        <v>84012323209298</v>
      </c>
      <c r="H31">
        <v>0</v>
      </c>
      <c r="I31" t="s">
        <v>61</v>
      </c>
    </row>
    <row r="32" spans="1:9" x14ac:dyDescent="0.3">
      <c r="A32" s="5">
        <f t="shared" si="0"/>
        <v>84012187663266</v>
      </c>
      <c r="B32" t="s">
        <v>8</v>
      </c>
      <c r="C32" s="1">
        <v>41651.38385416667</v>
      </c>
      <c r="D32">
        <v>-2105</v>
      </c>
      <c r="E32" t="s">
        <v>62</v>
      </c>
      <c r="F32" t="s">
        <v>10</v>
      </c>
      <c r="G32">
        <v>84012187663266</v>
      </c>
      <c r="H32">
        <v>0</v>
      </c>
      <c r="I32" t="s">
        <v>63</v>
      </c>
    </row>
    <row r="33" spans="1:9" x14ac:dyDescent="0.3">
      <c r="A33" s="5">
        <f t="shared" si="0"/>
        <v>284012334526748</v>
      </c>
      <c r="B33" t="s">
        <v>8</v>
      </c>
      <c r="C33" s="1">
        <v>41651.385081018518</v>
      </c>
      <c r="D33">
        <v>-36000</v>
      </c>
      <c r="E33" t="s">
        <v>64</v>
      </c>
      <c r="F33" t="s">
        <v>10</v>
      </c>
      <c r="G33">
        <v>284012334526748</v>
      </c>
      <c r="H33">
        <v>0</v>
      </c>
      <c r="I33" t="s">
        <v>65</v>
      </c>
    </row>
    <row r="34" spans="1:9" x14ac:dyDescent="0.3">
      <c r="A34" s="5">
        <f t="shared" si="0"/>
        <v>164012335529711</v>
      </c>
      <c r="B34" t="s">
        <v>8</v>
      </c>
      <c r="C34" s="1">
        <v>41651.386250000003</v>
      </c>
      <c r="D34">
        <v>-8413</v>
      </c>
      <c r="E34" t="s">
        <v>66</v>
      </c>
      <c r="F34" t="s">
        <v>10</v>
      </c>
      <c r="G34">
        <v>164012335529711</v>
      </c>
      <c r="H34">
        <v>0</v>
      </c>
      <c r="I34" t="s">
        <v>67</v>
      </c>
    </row>
    <row r="35" spans="1:9" x14ac:dyDescent="0.3">
      <c r="A35" s="5">
        <f t="shared" si="0"/>
        <v>464012334375636</v>
      </c>
      <c r="B35" t="s">
        <v>8</v>
      </c>
      <c r="C35" s="1">
        <v>41651.387002314812</v>
      </c>
      <c r="D35">
        <v>-30000</v>
      </c>
      <c r="E35" t="s">
        <v>34</v>
      </c>
      <c r="F35" t="s">
        <v>10</v>
      </c>
      <c r="G35">
        <v>464012334375636</v>
      </c>
      <c r="H35">
        <v>1</v>
      </c>
      <c r="I35" t="s">
        <v>68</v>
      </c>
    </row>
    <row r="36" spans="1:9" x14ac:dyDescent="0.3">
      <c r="A36" s="5">
        <f t="shared" si="0"/>
        <v>464012335203159</v>
      </c>
      <c r="B36" t="s">
        <v>8</v>
      </c>
      <c r="C36" s="1">
        <v>41651.387962962966</v>
      </c>
      <c r="D36">
        <v>-20000</v>
      </c>
      <c r="E36" t="s">
        <v>69</v>
      </c>
      <c r="F36" t="s">
        <v>10</v>
      </c>
      <c r="G36">
        <v>464012335203159</v>
      </c>
      <c r="H36">
        <v>1</v>
      </c>
      <c r="I36" t="s">
        <v>70</v>
      </c>
    </row>
    <row r="37" spans="1:9" x14ac:dyDescent="0.3">
      <c r="A37" s="5">
        <f t="shared" si="0"/>
        <v>4012341913692</v>
      </c>
      <c r="B37" t="s">
        <v>8</v>
      </c>
      <c r="C37" s="1">
        <v>41651.393634259257</v>
      </c>
      <c r="D37">
        <v>-13351</v>
      </c>
      <c r="E37" t="s">
        <v>71</v>
      </c>
      <c r="F37" t="s">
        <v>10</v>
      </c>
      <c r="G37">
        <v>4012341913692</v>
      </c>
      <c r="H37">
        <v>0</v>
      </c>
      <c r="I37" t="s">
        <v>72</v>
      </c>
    </row>
    <row r="38" spans="1:9" x14ac:dyDescent="0.3">
      <c r="A38" s="5">
        <f t="shared" si="0"/>
        <v>384012343309066</v>
      </c>
      <c r="B38" t="s">
        <v>8</v>
      </c>
      <c r="C38" s="1">
        <v>41651.397337962961</v>
      </c>
      <c r="D38">
        <v>-10000</v>
      </c>
      <c r="E38" t="s">
        <v>73</v>
      </c>
      <c r="F38" t="s">
        <v>10</v>
      </c>
      <c r="G38">
        <v>384012343309066</v>
      </c>
      <c r="H38">
        <v>1</v>
      </c>
      <c r="I38" t="s">
        <v>74</v>
      </c>
    </row>
    <row r="39" spans="1:9" x14ac:dyDescent="0.3">
      <c r="A39" s="5">
        <f t="shared" si="0"/>
        <v>384012273455840</v>
      </c>
      <c r="B39" t="s">
        <v>8</v>
      </c>
      <c r="C39" s="1">
        <v>41651.399826388886</v>
      </c>
      <c r="D39">
        <v>-2000</v>
      </c>
      <c r="E39" t="s">
        <v>75</v>
      </c>
      <c r="F39" t="s">
        <v>10</v>
      </c>
      <c r="G39">
        <v>384012273455840</v>
      </c>
      <c r="H39">
        <v>1</v>
      </c>
      <c r="I39" t="s">
        <v>76</v>
      </c>
    </row>
    <row r="40" spans="1:9" x14ac:dyDescent="0.3">
      <c r="A40" s="5">
        <f t="shared" si="0"/>
        <v>584012349134741</v>
      </c>
      <c r="B40" t="s">
        <v>8</v>
      </c>
      <c r="C40" s="1">
        <v>41651.404085648152</v>
      </c>
      <c r="D40">
        <v>-15000</v>
      </c>
      <c r="E40" t="s">
        <v>77</v>
      </c>
      <c r="F40" t="s">
        <v>10</v>
      </c>
      <c r="G40">
        <v>584012349134741</v>
      </c>
      <c r="H40">
        <v>1</v>
      </c>
      <c r="I40" t="s">
        <v>78</v>
      </c>
    </row>
    <row r="41" spans="1:9" x14ac:dyDescent="0.3">
      <c r="A41" s="5">
        <f t="shared" si="0"/>
        <v>464012214412658</v>
      </c>
      <c r="B41" t="s">
        <v>8</v>
      </c>
      <c r="C41" s="1">
        <v>41651.414826388886</v>
      </c>
      <c r="D41">
        <v>-10000</v>
      </c>
      <c r="E41" t="s">
        <v>79</v>
      </c>
      <c r="F41" t="s">
        <v>10</v>
      </c>
      <c r="G41">
        <v>464012214412658</v>
      </c>
      <c r="H41">
        <v>1</v>
      </c>
      <c r="I41" t="s">
        <v>80</v>
      </c>
    </row>
    <row r="42" spans="1:9" x14ac:dyDescent="0.3">
      <c r="A42" s="5">
        <f t="shared" si="0"/>
        <v>584012363600695</v>
      </c>
      <c r="B42" t="s">
        <v>8</v>
      </c>
      <c r="C42" s="1">
        <v>41651.42083333333</v>
      </c>
      <c r="D42">
        <v>-15000</v>
      </c>
      <c r="E42" t="s">
        <v>23</v>
      </c>
      <c r="F42" t="s">
        <v>10</v>
      </c>
      <c r="G42">
        <v>584012363600695</v>
      </c>
      <c r="H42">
        <v>1</v>
      </c>
      <c r="I42" t="s">
        <v>81</v>
      </c>
    </row>
    <row r="43" spans="1:9" x14ac:dyDescent="0.3">
      <c r="A43" s="5">
        <f t="shared" si="0"/>
        <v>164012367663009</v>
      </c>
      <c r="B43" t="s">
        <v>8</v>
      </c>
      <c r="C43" s="1">
        <v>41651.423449074071</v>
      </c>
      <c r="D43">
        <v>-5395</v>
      </c>
      <c r="E43" t="s">
        <v>51</v>
      </c>
      <c r="F43" t="s">
        <v>10</v>
      </c>
      <c r="G43">
        <v>164012367663009</v>
      </c>
      <c r="H43">
        <v>0</v>
      </c>
      <c r="I43" t="s">
        <v>82</v>
      </c>
    </row>
    <row r="44" spans="1:9" x14ac:dyDescent="0.3">
      <c r="A44" s="5">
        <f t="shared" si="0"/>
        <v>464012366736499</v>
      </c>
      <c r="B44" t="s">
        <v>8</v>
      </c>
      <c r="C44" s="1">
        <v>41651.424456018518</v>
      </c>
      <c r="D44">
        <v>-30000</v>
      </c>
      <c r="E44" t="s">
        <v>73</v>
      </c>
      <c r="F44" t="s">
        <v>10</v>
      </c>
      <c r="G44">
        <v>464012366736499</v>
      </c>
      <c r="H44">
        <v>1</v>
      </c>
      <c r="I44" t="s">
        <v>83</v>
      </c>
    </row>
    <row r="45" spans="1:9" x14ac:dyDescent="0.3">
      <c r="A45" s="5">
        <f t="shared" si="0"/>
        <v>4012370155398</v>
      </c>
      <c r="B45" t="s">
        <v>8</v>
      </c>
      <c r="C45" s="1">
        <v>41651.426319444443</v>
      </c>
      <c r="D45">
        <v>-15375</v>
      </c>
      <c r="E45" t="s">
        <v>84</v>
      </c>
      <c r="F45" t="s">
        <v>10</v>
      </c>
      <c r="G45">
        <v>4012370155398</v>
      </c>
      <c r="H45">
        <v>0</v>
      </c>
      <c r="I45" t="s">
        <v>85</v>
      </c>
    </row>
    <row r="46" spans="1:9" x14ac:dyDescent="0.3">
      <c r="A46" s="5">
        <f t="shared" si="0"/>
        <v>4012371033675</v>
      </c>
      <c r="B46" t="s">
        <v>8</v>
      </c>
      <c r="C46" s="1">
        <v>41651.427337962959</v>
      </c>
      <c r="D46">
        <v>-16000</v>
      </c>
      <c r="E46" t="s">
        <v>47</v>
      </c>
      <c r="F46" t="s">
        <v>10</v>
      </c>
      <c r="G46">
        <v>4012371033675</v>
      </c>
      <c r="H46">
        <v>0</v>
      </c>
      <c r="I46" t="s">
        <v>48</v>
      </c>
    </row>
    <row r="47" spans="1:9" x14ac:dyDescent="0.3">
      <c r="A47" s="5">
        <f t="shared" si="0"/>
        <v>584012370494730</v>
      </c>
      <c r="B47" t="s">
        <v>8</v>
      </c>
      <c r="C47" s="1">
        <v>41651.428807870368</v>
      </c>
      <c r="D47">
        <v>-10000</v>
      </c>
      <c r="E47" t="s">
        <v>86</v>
      </c>
      <c r="F47" t="s">
        <v>10</v>
      </c>
      <c r="G47">
        <v>584012370494730</v>
      </c>
      <c r="H47">
        <v>1</v>
      </c>
      <c r="I47" t="s">
        <v>87</v>
      </c>
    </row>
    <row r="48" spans="1:9" x14ac:dyDescent="0.3">
      <c r="A48" s="5">
        <f t="shared" si="0"/>
        <v>304012299807016</v>
      </c>
      <c r="B48" t="s">
        <v>8</v>
      </c>
      <c r="C48" s="1">
        <v>41651.430324074077</v>
      </c>
      <c r="D48">
        <v>-2000</v>
      </c>
      <c r="E48" t="s">
        <v>75</v>
      </c>
      <c r="F48" t="s">
        <v>10</v>
      </c>
      <c r="G48">
        <v>304012299807016</v>
      </c>
      <c r="H48">
        <v>1</v>
      </c>
      <c r="I48" t="s">
        <v>88</v>
      </c>
    </row>
    <row r="49" spans="1:9" x14ac:dyDescent="0.3">
      <c r="A49" s="5">
        <f t="shared" si="0"/>
        <v>304012372412397</v>
      </c>
      <c r="B49" t="s">
        <v>8</v>
      </c>
      <c r="C49" s="1">
        <v>41651.431030092594</v>
      </c>
      <c r="D49">
        <v>-40000</v>
      </c>
      <c r="E49" t="s">
        <v>89</v>
      </c>
      <c r="F49" t="s">
        <v>10</v>
      </c>
      <c r="G49">
        <v>304012372412397</v>
      </c>
      <c r="H49">
        <v>1</v>
      </c>
      <c r="I49" t="s">
        <v>90</v>
      </c>
    </row>
    <row r="50" spans="1:9" x14ac:dyDescent="0.3">
      <c r="A50" s="5">
        <f t="shared" si="0"/>
        <v>84012374897886</v>
      </c>
      <c r="B50" t="s">
        <v>8</v>
      </c>
      <c r="C50" s="1">
        <v>41651.431805555556</v>
      </c>
      <c r="D50">
        <v>-20000</v>
      </c>
      <c r="E50" t="s">
        <v>91</v>
      </c>
      <c r="F50" t="s">
        <v>10</v>
      </c>
      <c r="G50">
        <v>84012374897886</v>
      </c>
      <c r="H50">
        <v>0</v>
      </c>
      <c r="I50" t="s">
        <v>92</v>
      </c>
    </row>
    <row r="51" spans="1:9" x14ac:dyDescent="0.3">
      <c r="A51" s="5">
        <f t="shared" si="0"/>
        <v>304012375782579</v>
      </c>
      <c r="B51" t="s">
        <v>8</v>
      </c>
      <c r="C51" s="1">
        <v>41651.434930555559</v>
      </c>
      <c r="D51">
        <v>-10000</v>
      </c>
      <c r="E51" t="s">
        <v>93</v>
      </c>
      <c r="F51" t="s">
        <v>10</v>
      </c>
      <c r="G51">
        <v>304012375782579</v>
      </c>
      <c r="H51">
        <v>1</v>
      </c>
      <c r="I51" t="s">
        <v>94</v>
      </c>
    </row>
    <row r="52" spans="1:9" x14ac:dyDescent="0.3">
      <c r="A52" s="5">
        <f t="shared" si="0"/>
        <v>304012304151878</v>
      </c>
      <c r="B52" t="s">
        <v>8</v>
      </c>
      <c r="C52" s="1">
        <v>41651.435347222221</v>
      </c>
      <c r="D52">
        <v>-30000</v>
      </c>
      <c r="E52" t="s">
        <v>95</v>
      </c>
      <c r="F52" t="s">
        <v>10</v>
      </c>
      <c r="G52">
        <v>304012304151878</v>
      </c>
      <c r="H52">
        <v>1</v>
      </c>
      <c r="I52" t="s">
        <v>96</v>
      </c>
    </row>
    <row r="53" spans="1:9" x14ac:dyDescent="0.3">
      <c r="A53" s="5">
        <f t="shared" si="0"/>
        <v>4012382269964</v>
      </c>
      <c r="B53" t="s">
        <v>8</v>
      </c>
      <c r="C53" s="1">
        <v>41651.440347222226</v>
      </c>
      <c r="D53">
        <v>-3920</v>
      </c>
      <c r="E53" t="s">
        <v>97</v>
      </c>
      <c r="F53" t="s">
        <v>10</v>
      </c>
      <c r="G53">
        <v>4012382269964</v>
      </c>
      <c r="H53">
        <v>0</v>
      </c>
      <c r="I53" t="s">
        <v>98</v>
      </c>
    </row>
    <row r="54" spans="1:9" x14ac:dyDescent="0.3">
      <c r="A54" s="5">
        <f t="shared" si="0"/>
        <v>384012380477970</v>
      </c>
      <c r="B54" t="s">
        <v>8</v>
      </c>
      <c r="C54" s="1">
        <v>41651.440358796295</v>
      </c>
      <c r="D54">
        <v>-30000</v>
      </c>
      <c r="E54" t="s">
        <v>99</v>
      </c>
      <c r="F54" t="s">
        <v>10</v>
      </c>
      <c r="G54">
        <v>384012380477970</v>
      </c>
      <c r="H54">
        <v>1</v>
      </c>
      <c r="I54" t="s">
        <v>100</v>
      </c>
    </row>
    <row r="55" spans="1:9" x14ac:dyDescent="0.3">
      <c r="A55" s="5">
        <f t="shared" si="0"/>
        <v>164012384813703</v>
      </c>
      <c r="B55" t="s">
        <v>8</v>
      </c>
      <c r="C55" s="1">
        <v>41651.443298611113</v>
      </c>
      <c r="D55">
        <v>-238665</v>
      </c>
      <c r="E55" t="s">
        <v>101</v>
      </c>
      <c r="F55" t="s">
        <v>10</v>
      </c>
      <c r="G55">
        <v>164012384813703</v>
      </c>
      <c r="H55">
        <v>0</v>
      </c>
      <c r="I55" t="s">
        <v>102</v>
      </c>
    </row>
    <row r="56" spans="1:9" x14ac:dyDescent="0.3">
      <c r="A56" s="5">
        <f t="shared" si="0"/>
        <v>164012239997884</v>
      </c>
      <c r="B56" t="s">
        <v>8</v>
      </c>
      <c r="C56" s="1">
        <v>41651.444432870368</v>
      </c>
      <c r="D56">
        <v>-11490</v>
      </c>
      <c r="E56" t="s">
        <v>448</v>
      </c>
      <c r="F56" t="s">
        <v>10</v>
      </c>
      <c r="G56">
        <v>164012239997884</v>
      </c>
      <c r="H56">
        <v>0</v>
      </c>
      <c r="I56" t="s">
        <v>104</v>
      </c>
    </row>
    <row r="57" spans="1:9" x14ac:dyDescent="0.3">
      <c r="A57" s="5">
        <f t="shared" si="0"/>
        <v>284012386690197</v>
      </c>
      <c r="B57" t="s">
        <v>8</v>
      </c>
      <c r="C57" s="1">
        <v>41651.445462962962</v>
      </c>
      <c r="D57">
        <v>-5999</v>
      </c>
      <c r="E57" t="s">
        <v>105</v>
      </c>
      <c r="F57" t="s">
        <v>10</v>
      </c>
      <c r="G57">
        <v>284012386690197</v>
      </c>
      <c r="H57">
        <v>0</v>
      </c>
      <c r="I57" t="s">
        <v>106</v>
      </c>
    </row>
    <row r="58" spans="1:9" x14ac:dyDescent="0.3">
      <c r="A58" s="5">
        <f t="shared" si="0"/>
        <v>284012242033591</v>
      </c>
      <c r="B58" t="s">
        <v>8</v>
      </c>
      <c r="C58" s="1">
        <v>41651.446782407409</v>
      </c>
      <c r="D58">
        <v>-2000</v>
      </c>
      <c r="E58" t="s">
        <v>107</v>
      </c>
      <c r="F58" t="s">
        <v>10</v>
      </c>
      <c r="G58">
        <v>284012242033591</v>
      </c>
      <c r="H58">
        <v>0</v>
      </c>
      <c r="I58" t="s">
        <v>108</v>
      </c>
    </row>
    <row r="59" spans="1:9" x14ac:dyDescent="0.3">
      <c r="A59" s="5">
        <f t="shared" si="0"/>
        <v>4012389006691</v>
      </c>
      <c r="B59" t="s">
        <v>8</v>
      </c>
      <c r="C59" s="1">
        <v>41651.448136574072</v>
      </c>
      <c r="D59">
        <v>-17000</v>
      </c>
      <c r="E59" t="s">
        <v>109</v>
      </c>
      <c r="F59" t="s">
        <v>10</v>
      </c>
      <c r="G59">
        <v>4012389006691</v>
      </c>
      <c r="H59">
        <v>0</v>
      </c>
      <c r="I59" t="s">
        <v>110</v>
      </c>
    </row>
    <row r="60" spans="1:9" x14ac:dyDescent="0.3">
      <c r="A60" s="5">
        <f t="shared" si="0"/>
        <v>164012393273948</v>
      </c>
      <c r="B60" t="s">
        <v>8</v>
      </c>
      <c r="C60" s="1">
        <v>41651.453090277777</v>
      </c>
      <c r="D60">
        <v>-20355</v>
      </c>
      <c r="E60" t="s">
        <v>111</v>
      </c>
      <c r="F60" t="s">
        <v>10</v>
      </c>
      <c r="G60">
        <v>164012393273948</v>
      </c>
      <c r="H60">
        <v>0</v>
      </c>
      <c r="I60" t="s">
        <v>112</v>
      </c>
    </row>
    <row r="61" spans="1:9" x14ac:dyDescent="0.3">
      <c r="A61" s="5">
        <f t="shared" si="0"/>
        <v>464012250802068</v>
      </c>
      <c r="B61" t="s">
        <v>8</v>
      </c>
      <c r="C61" s="1">
        <v>41651.456944444442</v>
      </c>
      <c r="D61">
        <v>-5000</v>
      </c>
      <c r="E61" t="s">
        <v>113</v>
      </c>
      <c r="F61" t="s">
        <v>10</v>
      </c>
      <c r="G61">
        <v>464012250802068</v>
      </c>
      <c r="H61">
        <v>1</v>
      </c>
      <c r="I61" t="s">
        <v>114</v>
      </c>
    </row>
    <row r="62" spans="1:9" x14ac:dyDescent="0.3">
      <c r="A62" s="5">
        <f t="shared" si="0"/>
        <v>384012257767778</v>
      </c>
      <c r="B62" t="s">
        <v>8</v>
      </c>
      <c r="C62" s="1">
        <v>41651.464999999997</v>
      </c>
      <c r="D62">
        <v>-10000</v>
      </c>
      <c r="E62" t="s">
        <v>113</v>
      </c>
      <c r="F62" t="s">
        <v>10</v>
      </c>
      <c r="G62">
        <v>384012257767778</v>
      </c>
      <c r="H62">
        <v>1</v>
      </c>
      <c r="I62" t="s">
        <v>115</v>
      </c>
    </row>
    <row r="63" spans="1:9" x14ac:dyDescent="0.3">
      <c r="A63" s="5">
        <f t="shared" si="0"/>
        <v>584012401790974</v>
      </c>
      <c r="B63" t="s">
        <v>8</v>
      </c>
      <c r="C63" s="1">
        <v>41651.46503472222</v>
      </c>
      <c r="D63">
        <v>-8000</v>
      </c>
      <c r="E63" t="s">
        <v>73</v>
      </c>
      <c r="F63" t="s">
        <v>10</v>
      </c>
      <c r="G63">
        <v>584012401790974</v>
      </c>
      <c r="H63">
        <v>1</v>
      </c>
      <c r="I63" t="s">
        <v>116</v>
      </c>
    </row>
    <row r="64" spans="1:9" x14ac:dyDescent="0.3">
      <c r="A64" s="5">
        <f t="shared" si="0"/>
        <v>384012258699343</v>
      </c>
      <c r="B64" t="s">
        <v>8</v>
      </c>
      <c r="C64" s="1">
        <v>41651.46607638889</v>
      </c>
      <c r="D64">
        <v>-30000</v>
      </c>
      <c r="E64" t="s">
        <v>117</v>
      </c>
      <c r="F64" t="s">
        <v>10</v>
      </c>
      <c r="G64">
        <v>384012258699343</v>
      </c>
      <c r="H64">
        <v>1</v>
      </c>
      <c r="I64" t="s">
        <v>118</v>
      </c>
    </row>
    <row r="65" spans="1:9" x14ac:dyDescent="0.3">
      <c r="A65" s="5">
        <f t="shared" si="0"/>
        <v>164012261115601</v>
      </c>
      <c r="B65" t="s">
        <v>8</v>
      </c>
      <c r="C65" s="1">
        <v>41651.468877314815</v>
      </c>
      <c r="D65">
        <v>-2205</v>
      </c>
      <c r="E65" t="s">
        <v>449</v>
      </c>
      <c r="F65" t="s">
        <v>10</v>
      </c>
      <c r="G65">
        <v>164012261115601</v>
      </c>
      <c r="H65">
        <v>0</v>
      </c>
      <c r="I65" t="s">
        <v>120</v>
      </c>
    </row>
    <row r="66" spans="1:9" x14ac:dyDescent="0.3">
      <c r="A66" s="5">
        <f t="shared" si="0"/>
        <v>464012333570011</v>
      </c>
      <c r="B66" t="s">
        <v>8</v>
      </c>
      <c r="C66" s="1">
        <v>41651.469398148147</v>
      </c>
      <c r="D66">
        <v>-10000</v>
      </c>
      <c r="E66" t="s">
        <v>121</v>
      </c>
      <c r="F66" t="s">
        <v>10</v>
      </c>
      <c r="G66">
        <v>464012333570011</v>
      </c>
      <c r="H66">
        <v>1</v>
      </c>
      <c r="I66" t="s">
        <v>122</v>
      </c>
    </row>
    <row r="67" spans="1:9" x14ac:dyDescent="0.3">
      <c r="A67" s="5">
        <f t="shared" ref="A67:A130" si="1">G67</f>
        <v>384012266601067</v>
      </c>
      <c r="B67" t="s">
        <v>8</v>
      </c>
      <c r="C67" s="1">
        <v>41651.475219907406</v>
      </c>
      <c r="D67">
        <v>-5000</v>
      </c>
      <c r="E67" t="s">
        <v>123</v>
      </c>
      <c r="F67" t="s">
        <v>10</v>
      </c>
      <c r="G67">
        <v>384012266601067</v>
      </c>
      <c r="H67">
        <v>1</v>
      </c>
      <c r="I67" t="s">
        <v>124</v>
      </c>
    </row>
    <row r="68" spans="1:9" x14ac:dyDescent="0.3">
      <c r="A68" s="5">
        <f t="shared" si="1"/>
        <v>304012267583518</v>
      </c>
      <c r="B68" t="s">
        <v>8</v>
      </c>
      <c r="C68" s="1">
        <v>41651.476365740738</v>
      </c>
      <c r="D68">
        <v>-10000</v>
      </c>
      <c r="E68" t="s">
        <v>125</v>
      </c>
      <c r="F68" t="s">
        <v>10</v>
      </c>
      <c r="G68">
        <v>304012267583518</v>
      </c>
      <c r="H68">
        <v>1</v>
      </c>
      <c r="I68" t="s">
        <v>39</v>
      </c>
    </row>
    <row r="69" spans="1:9" x14ac:dyDescent="0.3">
      <c r="A69" s="5">
        <f t="shared" si="1"/>
        <v>584012270291420</v>
      </c>
      <c r="B69" t="s">
        <v>8</v>
      </c>
      <c r="C69" s="1">
        <v>41651.479502314818</v>
      </c>
      <c r="D69">
        <v>-30000</v>
      </c>
      <c r="E69" t="s">
        <v>126</v>
      </c>
      <c r="F69" t="s">
        <v>10</v>
      </c>
      <c r="G69">
        <v>584012270291420</v>
      </c>
      <c r="H69">
        <v>1</v>
      </c>
      <c r="I69" t="s">
        <v>127</v>
      </c>
    </row>
    <row r="70" spans="1:9" x14ac:dyDescent="0.3">
      <c r="A70" s="5">
        <f t="shared" si="1"/>
        <v>464012417449512</v>
      </c>
      <c r="B70" t="s">
        <v>8</v>
      </c>
      <c r="C70" s="1">
        <v>41651.483148148145</v>
      </c>
      <c r="D70">
        <v>-10000</v>
      </c>
      <c r="E70" t="s">
        <v>128</v>
      </c>
      <c r="F70" t="s">
        <v>10</v>
      </c>
      <c r="G70">
        <v>464012417449512</v>
      </c>
      <c r="H70">
        <v>1</v>
      </c>
      <c r="I70" t="s">
        <v>129</v>
      </c>
    </row>
    <row r="71" spans="1:9" x14ac:dyDescent="0.3">
      <c r="A71" s="5">
        <f t="shared" si="1"/>
        <v>464012418439033</v>
      </c>
      <c r="B71" t="s">
        <v>8</v>
      </c>
      <c r="C71" s="1">
        <v>41651.484293981484</v>
      </c>
      <c r="D71">
        <v>-10000</v>
      </c>
      <c r="E71" t="s">
        <v>130</v>
      </c>
      <c r="F71" t="s">
        <v>10</v>
      </c>
      <c r="G71">
        <v>464012418439033</v>
      </c>
      <c r="H71">
        <v>1</v>
      </c>
      <c r="I71" t="s">
        <v>131</v>
      </c>
    </row>
    <row r="72" spans="1:9" x14ac:dyDescent="0.3">
      <c r="A72" s="5">
        <f t="shared" si="1"/>
        <v>384012423202646</v>
      </c>
      <c r="B72" t="s">
        <v>8</v>
      </c>
      <c r="C72" s="1">
        <v>41651.489803240744</v>
      </c>
      <c r="D72">
        <v>-5000</v>
      </c>
      <c r="E72" t="s">
        <v>132</v>
      </c>
      <c r="F72" t="s">
        <v>10</v>
      </c>
      <c r="G72">
        <v>384012423202646</v>
      </c>
      <c r="H72">
        <v>1</v>
      </c>
      <c r="I72" t="s">
        <v>133</v>
      </c>
    </row>
    <row r="73" spans="1:9" x14ac:dyDescent="0.3">
      <c r="A73" s="5">
        <f t="shared" si="1"/>
        <v>84012279367434</v>
      </c>
      <c r="B73" t="s">
        <v>8</v>
      </c>
      <c r="C73" s="1">
        <v>41651.49</v>
      </c>
      <c r="D73">
        <v>-31500</v>
      </c>
      <c r="E73" t="s">
        <v>134</v>
      </c>
      <c r="F73" t="s">
        <v>10</v>
      </c>
      <c r="G73">
        <v>84012279367434</v>
      </c>
      <c r="H73">
        <v>0</v>
      </c>
      <c r="I73" t="s">
        <v>135</v>
      </c>
    </row>
    <row r="74" spans="1:9" x14ac:dyDescent="0.3">
      <c r="A74" s="5">
        <f t="shared" si="1"/>
        <v>584012281164506</v>
      </c>
      <c r="B74" t="s">
        <v>8</v>
      </c>
      <c r="C74" s="1">
        <v>41651.490937499999</v>
      </c>
      <c r="D74">
        <v>-7000</v>
      </c>
      <c r="E74" t="s">
        <v>136</v>
      </c>
      <c r="F74" t="s">
        <v>10</v>
      </c>
      <c r="G74">
        <v>584012281164506</v>
      </c>
      <c r="H74">
        <v>1</v>
      </c>
      <c r="I74" t="s">
        <v>137</v>
      </c>
    </row>
    <row r="75" spans="1:9" x14ac:dyDescent="0.3">
      <c r="A75" s="5">
        <f t="shared" si="1"/>
        <v>284012427246492</v>
      </c>
      <c r="B75" t="s">
        <v>8</v>
      </c>
      <c r="C75" s="1">
        <v>41651.492407407408</v>
      </c>
      <c r="D75">
        <v>-2995</v>
      </c>
      <c r="E75" t="s">
        <v>138</v>
      </c>
      <c r="F75" t="s">
        <v>10</v>
      </c>
      <c r="G75">
        <v>284012427246492</v>
      </c>
      <c r="H75">
        <v>0</v>
      </c>
      <c r="I75" t="s">
        <v>139</v>
      </c>
    </row>
    <row r="76" spans="1:9" x14ac:dyDescent="0.3">
      <c r="A76" s="5">
        <f t="shared" si="1"/>
        <v>304012283869112</v>
      </c>
      <c r="B76" t="s">
        <v>8</v>
      </c>
      <c r="C76" s="1">
        <v>41651.495208333334</v>
      </c>
      <c r="D76">
        <v>-20000</v>
      </c>
      <c r="E76" t="s">
        <v>140</v>
      </c>
      <c r="F76" t="s">
        <v>10</v>
      </c>
      <c r="G76">
        <v>304012283869112</v>
      </c>
      <c r="H76">
        <v>1</v>
      </c>
      <c r="I76" t="s">
        <v>141</v>
      </c>
    </row>
    <row r="77" spans="1:9" x14ac:dyDescent="0.3">
      <c r="A77" s="5">
        <f t="shared" si="1"/>
        <v>384012285514055</v>
      </c>
      <c r="B77" t="s">
        <v>8</v>
      </c>
      <c r="C77" s="1">
        <v>41651.497118055559</v>
      </c>
      <c r="D77">
        <v>-5000</v>
      </c>
      <c r="E77" t="s">
        <v>142</v>
      </c>
      <c r="F77" t="s">
        <v>10</v>
      </c>
      <c r="G77">
        <v>384012285514055</v>
      </c>
      <c r="H77">
        <v>1</v>
      </c>
      <c r="I77" t="s">
        <v>143</v>
      </c>
    </row>
    <row r="78" spans="1:9" x14ac:dyDescent="0.3">
      <c r="A78" s="5">
        <f t="shared" si="1"/>
        <v>304012429561985</v>
      </c>
      <c r="B78" t="s">
        <v>8</v>
      </c>
      <c r="C78" s="1">
        <v>41651.497175925928</v>
      </c>
      <c r="D78">
        <v>-20000</v>
      </c>
      <c r="E78" t="s">
        <v>12</v>
      </c>
      <c r="F78" t="s">
        <v>10</v>
      </c>
      <c r="G78">
        <v>304012429561985</v>
      </c>
      <c r="H78">
        <v>1</v>
      </c>
      <c r="I78" t="s">
        <v>144</v>
      </c>
    </row>
    <row r="79" spans="1:9" x14ac:dyDescent="0.3">
      <c r="A79" s="5">
        <f t="shared" si="1"/>
        <v>84012431836407</v>
      </c>
      <c r="B79" t="s">
        <v>8</v>
      </c>
      <c r="C79" s="1">
        <v>41651.497708333336</v>
      </c>
      <c r="D79">
        <v>-15000</v>
      </c>
      <c r="E79" t="s">
        <v>145</v>
      </c>
      <c r="F79" t="s">
        <v>10</v>
      </c>
      <c r="G79">
        <v>84012431836407</v>
      </c>
      <c r="H79">
        <v>0</v>
      </c>
      <c r="I79" t="s">
        <v>102</v>
      </c>
    </row>
    <row r="80" spans="1:9" x14ac:dyDescent="0.3">
      <c r="A80" s="5">
        <f t="shared" si="1"/>
        <v>4012434230102</v>
      </c>
      <c r="B80" t="s">
        <v>8</v>
      </c>
      <c r="C80" s="1">
        <v>41651.500486111108</v>
      </c>
      <c r="D80">
        <v>-16000</v>
      </c>
      <c r="E80" t="s">
        <v>47</v>
      </c>
      <c r="F80" t="s">
        <v>10</v>
      </c>
      <c r="G80">
        <v>4012434230102</v>
      </c>
      <c r="H80">
        <v>0</v>
      </c>
      <c r="I80" t="s">
        <v>48</v>
      </c>
    </row>
    <row r="81" spans="1:9" x14ac:dyDescent="0.3">
      <c r="A81" s="5">
        <f t="shared" si="1"/>
        <v>304012290695092</v>
      </c>
      <c r="B81" t="s">
        <v>8</v>
      </c>
      <c r="C81" s="1">
        <v>41651.501967592594</v>
      </c>
      <c r="D81">
        <v>-100000</v>
      </c>
      <c r="E81" t="s">
        <v>146</v>
      </c>
      <c r="F81" t="s">
        <v>10</v>
      </c>
      <c r="G81">
        <v>304012290695092</v>
      </c>
      <c r="H81">
        <v>1</v>
      </c>
      <c r="I81" t="s">
        <v>147</v>
      </c>
    </row>
    <row r="82" spans="1:9" x14ac:dyDescent="0.3">
      <c r="A82" s="5">
        <f t="shared" si="1"/>
        <v>304012291166059</v>
      </c>
      <c r="B82" t="s">
        <v>8</v>
      </c>
      <c r="C82" s="1">
        <v>41651.502511574072</v>
      </c>
      <c r="D82">
        <v>-50000</v>
      </c>
      <c r="E82" t="s">
        <v>146</v>
      </c>
      <c r="F82" t="s">
        <v>10</v>
      </c>
      <c r="G82">
        <v>304012291166059</v>
      </c>
      <c r="H82">
        <v>1</v>
      </c>
      <c r="I82" t="s">
        <v>147</v>
      </c>
    </row>
    <row r="83" spans="1:9" x14ac:dyDescent="0.3">
      <c r="A83" s="5">
        <f t="shared" si="1"/>
        <v>464012290860266</v>
      </c>
      <c r="B83" t="s">
        <v>8</v>
      </c>
      <c r="C83" s="1">
        <v>41651.503310185188</v>
      </c>
      <c r="D83">
        <v>-5000</v>
      </c>
      <c r="E83" t="s">
        <v>148</v>
      </c>
      <c r="F83" t="s">
        <v>10</v>
      </c>
      <c r="G83">
        <v>464012290860266</v>
      </c>
      <c r="H83">
        <v>1</v>
      </c>
      <c r="I83" t="s">
        <v>149</v>
      </c>
    </row>
    <row r="84" spans="1:9" x14ac:dyDescent="0.3">
      <c r="A84" s="5">
        <f t="shared" si="1"/>
        <v>284012437519375</v>
      </c>
      <c r="B84" t="s">
        <v>8</v>
      </c>
      <c r="C84" s="1">
        <v>41651.504293981481</v>
      </c>
      <c r="D84">
        <v>-7440</v>
      </c>
      <c r="E84" t="s">
        <v>150</v>
      </c>
      <c r="F84" t="s">
        <v>10</v>
      </c>
      <c r="G84">
        <v>284012437519375</v>
      </c>
      <c r="H84">
        <v>0</v>
      </c>
      <c r="I84" t="s">
        <v>151</v>
      </c>
    </row>
    <row r="85" spans="1:9" x14ac:dyDescent="0.3">
      <c r="A85" s="5">
        <f t="shared" si="1"/>
        <v>464012292775281</v>
      </c>
      <c r="B85" t="s">
        <v>8</v>
      </c>
      <c r="C85" s="1">
        <v>41651.504374999997</v>
      </c>
      <c r="D85">
        <v>-20000</v>
      </c>
      <c r="E85" t="s">
        <v>152</v>
      </c>
      <c r="F85" t="s">
        <v>10</v>
      </c>
      <c r="G85">
        <v>464012292775281</v>
      </c>
      <c r="H85">
        <v>1</v>
      </c>
      <c r="I85" t="s">
        <v>153</v>
      </c>
    </row>
    <row r="86" spans="1:9" x14ac:dyDescent="0.3">
      <c r="A86" s="5">
        <f t="shared" si="1"/>
        <v>284012292196971</v>
      </c>
      <c r="B86" t="s">
        <v>8</v>
      </c>
      <c r="C86" s="1">
        <v>41651.504849537036</v>
      </c>
      <c r="D86">
        <v>-7000</v>
      </c>
      <c r="E86" t="s">
        <v>154</v>
      </c>
      <c r="F86" t="s">
        <v>10</v>
      </c>
      <c r="G86">
        <v>284012292196971</v>
      </c>
      <c r="H86">
        <v>0</v>
      </c>
      <c r="I86" t="s">
        <v>155</v>
      </c>
    </row>
    <row r="87" spans="1:9" x14ac:dyDescent="0.3">
      <c r="A87" s="5">
        <f t="shared" si="1"/>
        <v>384012293796729</v>
      </c>
      <c r="B87" t="s">
        <v>8</v>
      </c>
      <c r="C87" s="1">
        <v>41651.505555555559</v>
      </c>
      <c r="D87">
        <v>-20000</v>
      </c>
      <c r="E87" t="s">
        <v>58</v>
      </c>
      <c r="F87" t="s">
        <v>10</v>
      </c>
      <c r="G87">
        <v>384012293796729</v>
      </c>
      <c r="H87">
        <v>1</v>
      </c>
      <c r="I87" t="s">
        <v>156</v>
      </c>
    </row>
    <row r="88" spans="1:9" x14ac:dyDescent="0.3">
      <c r="A88" s="5">
        <f t="shared" si="1"/>
        <v>464012297135781</v>
      </c>
      <c r="B88" t="s">
        <v>8</v>
      </c>
      <c r="C88" s="1">
        <v>41651.510567129626</v>
      </c>
      <c r="D88">
        <v>-10000</v>
      </c>
      <c r="E88" t="s">
        <v>157</v>
      </c>
      <c r="F88" t="s">
        <v>10</v>
      </c>
      <c r="G88">
        <v>464012297135781</v>
      </c>
      <c r="H88">
        <v>1</v>
      </c>
      <c r="I88" t="s">
        <v>158</v>
      </c>
    </row>
    <row r="89" spans="1:9" x14ac:dyDescent="0.3">
      <c r="A89" s="5">
        <f t="shared" si="1"/>
        <v>384012442867104</v>
      </c>
      <c r="B89" t="s">
        <v>8</v>
      </c>
      <c r="C89" s="1">
        <v>41651.512569444443</v>
      </c>
      <c r="D89">
        <v>-10000</v>
      </c>
      <c r="E89" t="s">
        <v>159</v>
      </c>
      <c r="F89" t="s">
        <v>10</v>
      </c>
      <c r="G89">
        <v>384012442867104</v>
      </c>
      <c r="H89">
        <v>1</v>
      </c>
      <c r="I89" t="s">
        <v>160</v>
      </c>
    </row>
    <row r="90" spans="1:9" x14ac:dyDescent="0.3">
      <c r="A90" s="5">
        <f t="shared" si="1"/>
        <v>384012447452675</v>
      </c>
      <c r="B90" t="s">
        <v>8</v>
      </c>
      <c r="C90" s="1">
        <v>41651.517881944441</v>
      </c>
      <c r="D90">
        <v>-10000</v>
      </c>
      <c r="E90" t="s">
        <v>161</v>
      </c>
      <c r="F90" t="s">
        <v>10</v>
      </c>
      <c r="G90">
        <v>384012447452675</v>
      </c>
      <c r="H90">
        <v>1</v>
      </c>
      <c r="I90" t="s">
        <v>162</v>
      </c>
    </row>
    <row r="91" spans="1:9" x14ac:dyDescent="0.3">
      <c r="A91" s="5">
        <f t="shared" si="1"/>
        <v>284012450171307</v>
      </c>
      <c r="B91" t="s">
        <v>8</v>
      </c>
      <c r="C91" s="1">
        <v>41651.518935185188</v>
      </c>
      <c r="D91">
        <v>-8500</v>
      </c>
      <c r="E91" t="s">
        <v>163</v>
      </c>
      <c r="F91" t="s">
        <v>10</v>
      </c>
      <c r="G91">
        <v>284012450171307</v>
      </c>
      <c r="H91">
        <v>0</v>
      </c>
      <c r="I91" t="s">
        <v>164</v>
      </c>
    </row>
    <row r="92" spans="1:9" x14ac:dyDescent="0.3">
      <c r="A92" s="5">
        <f t="shared" si="1"/>
        <v>384012304721630</v>
      </c>
      <c r="B92" t="s">
        <v>8</v>
      </c>
      <c r="C92" s="1">
        <v>41651.51935185185</v>
      </c>
      <c r="D92">
        <v>-35000</v>
      </c>
      <c r="E92" t="s">
        <v>165</v>
      </c>
      <c r="F92" t="s">
        <v>10</v>
      </c>
      <c r="G92">
        <v>384012304721630</v>
      </c>
      <c r="H92">
        <v>1</v>
      </c>
      <c r="I92" t="s">
        <v>166</v>
      </c>
    </row>
    <row r="93" spans="1:9" x14ac:dyDescent="0.3">
      <c r="A93" s="5">
        <f t="shared" si="1"/>
        <v>464012305728444</v>
      </c>
      <c r="B93" t="s">
        <v>8</v>
      </c>
      <c r="C93" s="1">
        <v>41651.520497685182</v>
      </c>
      <c r="D93">
        <v>-20000</v>
      </c>
      <c r="E93" t="s">
        <v>167</v>
      </c>
      <c r="F93" t="s">
        <v>10</v>
      </c>
      <c r="G93">
        <v>464012305728444</v>
      </c>
      <c r="H93">
        <v>1</v>
      </c>
      <c r="I93" t="s">
        <v>168</v>
      </c>
    </row>
    <row r="94" spans="1:9" x14ac:dyDescent="0.3">
      <c r="A94" s="5">
        <f t="shared" si="1"/>
        <v>464012307954656</v>
      </c>
      <c r="B94" t="s">
        <v>8</v>
      </c>
      <c r="C94" s="1">
        <v>41651.521932870368</v>
      </c>
      <c r="D94">
        <v>-50000</v>
      </c>
      <c r="E94" t="s">
        <v>169</v>
      </c>
      <c r="F94" t="s">
        <v>10</v>
      </c>
      <c r="G94">
        <v>464012307954656</v>
      </c>
      <c r="H94">
        <v>1</v>
      </c>
      <c r="I94" t="s">
        <v>170</v>
      </c>
    </row>
    <row r="95" spans="1:9" x14ac:dyDescent="0.3">
      <c r="A95" s="5">
        <f t="shared" si="1"/>
        <v>464012309546456</v>
      </c>
      <c r="B95" t="s">
        <v>8</v>
      </c>
      <c r="C95" s="1">
        <v>41651.524918981479</v>
      </c>
      <c r="D95">
        <v>-100000</v>
      </c>
      <c r="E95" t="s">
        <v>171</v>
      </c>
      <c r="F95" t="s">
        <v>10</v>
      </c>
      <c r="G95">
        <v>464012309546456</v>
      </c>
      <c r="H95">
        <v>1</v>
      </c>
      <c r="I95" t="s">
        <v>172</v>
      </c>
    </row>
    <row r="96" spans="1:9" x14ac:dyDescent="0.3">
      <c r="A96" s="5">
        <f t="shared" si="1"/>
        <v>164012459699094</v>
      </c>
      <c r="B96" t="s">
        <v>8</v>
      </c>
      <c r="C96" s="1">
        <v>41651.529965277776</v>
      </c>
      <c r="D96">
        <v>-19885</v>
      </c>
      <c r="E96" t="s">
        <v>173</v>
      </c>
      <c r="F96" t="s">
        <v>10</v>
      </c>
      <c r="G96">
        <v>164012459699094</v>
      </c>
      <c r="H96">
        <v>0</v>
      </c>
      <c r="I96" t="s">
        <v>174</v>
      </c>
    </row>
    <row r="97" spans="1:9" x14ac:dyDescent="0.3">
      <c r="A97" s="5">
        <f t="shared" si="1"/>
        <v>284012314477100</v>
      </c>
      <c r="B97" t="s">
        <v>8</v>
      </c>
      <c r="C97" s="1">
        <v>41651.530636574076</v>
      </c>
      <c r="D97">
        <v>-12815</v>
      </c>
      <c r="E97" t="s">
        <v>175</v>
      </c>
      <c r="F97" t="s">
        <v>10</v>
      </c>
      <c r="G97">
        <v>284012314477100</v>
      </c>
      <c r="H97">
        <v>0</v>
      </c>
      <c r="I97" t="s">
        <v>176</v>
      </c>
    </row>
    <row r="98" spans="1:9" x14ac:dyDescent="0.3">
      <c r="A98" s="5">
        <f t="shared" si="1"/>
        <v>384012389793959</v>
      </c>
      <c r="B98" t="s">
        <v>8</v>
      </c>
      <c r="C98" s="1">
        <v>41651.534467592595</v>
      </c>
      <c r="D98">
        <v>-25000</v>
      </c>
      <c r="E98" t="s">
        <v>177</v>
      </c>
      <c r="F98" t="s">
        <v>10</v>
      </c>
      <c r="G98">
        <v>384012389793959</v>
      </c>
      <c r="H98">
        <v>1</v>
      </c>
      <c r="I98" t="s">
        <v>178</v>
      </c>
    </row>
    <row r="99" spans="1:9" x14ac:dyDescent="0.3">
      <c r="A99" s="5">
        <f t="shared" si="1"/>
        <v>384012319631094</v>
      </c>
      <c r="B99" t="s">
        <v>8</v>
      </c>
      <c r="C99" s="1">
        <v>41651.536608796298</v>
      </c>
      <c r="D99">
        <v>-20000</v>
      </c>
      <c r="E99" t="s">
        <v>179</v>
      </c>
      <c r="F99" t="s">
        <v>10</v>
      </c>
      <c r="G99">
        <v>384012319631094</v>
      </c>
      <c r="H99">
        <v>1</v>
      </c>
      <c r="I99" t="s">
        <v>180</v>
      </c>
    </row>
    <row r="100" spans="1:9" x14ac:dyDescent="0.3">
      <c r="A100" s="5">
        <f t="shared" si="1"/>
        <v>464012321375950</v>
      </c>
      <c r="B100" t="s">
        <v>8</v>
      </c>
      <c r="C100" s="1">
        <v>41651.538622685184</v>
      </c>
      <c r="D100">
        <v>-40000</v>
      </c>
      <c r="E100" t="s">
        <v>181</v>
      </c>
      <c r="F100" t="s">
        <v>10</v>
      </c>
      <c r="G100">
        <v>464012321375950</v>
      </c>
      <c r="H100">
        <v>1</v>
      </c>
      <c r="I100" t="s">
        <v>182</v>
      </c>
    </row>
    <row r="101" spans="1:9" x14ac:dyDescent="0.3">
      <c r="A101" s="5">
        <f t="shared" si="1"/>
        <v>4012321856252</v>
      </c>
      <c r="B101" t="s">
        <v>8</v>
      </c>
      <c r="C101" s="1">
        <v>41651.539178240739</v>
      </c>
      <c r="D101">
        <v>-4310</v>
      </c>
      <c r="E101" t="s">
        <v>183</v>
      </c>
      <c r="F101" t="s">
        <v>10</v>
      </c>
      <c r="G101">
        <v>4012321856252</v>
      </c>
      <c r="H101">
        <v>0</v>
      </c>
      <c r="I101" t="s">
        <v>184</v>
      </c>
    </row>
    <row r="102" spans="1:9" x14ac:dyDescent="0.3">
      <c r="A102" s="5">
        <f t="shared" si="1"/>
        <v>4012321856252</v>
      </c>
      <c r="B102" t="s">
        <v>8</v>
      </c>
      <c r="C102" s="1">
        <v>41651.539178240739</v>
      </c>
      <c r="D102">
        <v>4310</v>
      </c>
      <c r="E102" t="s">
        <v>183</v>
      </c>
      <c r="F102" t="s">
        <v>185</v>
      </c>
      <c r="G102">
        <v>4012321856252</v>
      </c>
      <c r="H102">
        <v>0</v>
      </c>
      <c r="I102" t="s">
        <v>184</v>
      </c>
    </row>
    <row r="103" spans="1:9" x14ac:dyDescent="0.3">
      <c r="A103" s="5">
        <f t="shared" si="1"/>
        <v>4012322510401</v>
      </c>
      <c r="B103" t="s">
        <v>8</v>
      </c>
      <c r="C103" s="1">
        <v>41651.539942129632</v>
      </c>
      <c r="D103">
        <v>-4310</v>
      </c>
      <c r="E103" t="s">
        <v>183</v>
      </c>
      <c r="F103" t="s">
        <v>10</v>
      </c>
      <c r="G103">
        <v>4012322510401</v>
      </c>
      <c r="H103">
        <v>0</v>
      </c>
      <c r="I103" t="s">
        <v>184</v>
      </c>
    </row>
    <row r="104" spans="1:9" x14ac:dyDescent="0.3">
      <c r="A104" s="5">
        <f t="shared" si="1"/>
        <v>464012324119413</v>
      </c>
      <c r="B104" t="s">
        <v>8</v>
      </c>
      <c r="C104" s="1">
        <v>41651.54178240741</v>
      </c>
      <c r="D104">
        <v>-10000</v>
      </c>
      <c r="E104" t="s">
        <v>18</v>
      </c>
      <c r="F104" t="s">
        <v>10</v>
      </c>
      <c r="G104">
        <v>464012324119413</v>
      </c>
      <c r="H104">
        <v>1</v>
      </c>
      <c r="I104" t="s">
        <v>186</v>
      </c>
    </row>
    <row r="105" spans="1:9" x14ac:dyDescent="0.3">
      <c r="A105" s="5">
        <f t="shared" si="1"/>
        <v>284012329682310</v>
      </c>
      <c r="B105" t="s">
        <v>8</v>
      </c>
      <c r="C105" s="1">
        <v>41651.54824074074</v>
      </c>
      <c r="D105">
        <v>-43515</v>
      </c>
      <c r="E105" t="s">
        <v>187</v>
      </c>
      <c r="F105" t="s">
        <v>10</v>
      </c>
      <c r="G105">
        <v>284012329682310</v>
      </c>
      <c r="H105">
        <v>0</v>
      </c>
      <c r="I105" t="s">
        <v>72</v>
      </c>
    </row>
    <row r="106" spans="1:9" x14ac:dyDescent="0.3">
      <c r="A106" s="5">
        <f t="shared" si="1"/>
        <v>304012329938257</v>
      </c>
      <c r="B106" t="s">
        <v>8</v>
      </c>
      <c r="C106" s="1">
        <v>41651.548530092594</v>
      </c>
      <c r="D106">
        <v>-50000</v>
      </c>
      <c r="E106" t="s">
        <v>117</v>
      </c>
      <c r="F106" t="s">
        <v>10</v>
      </c>
      <c r="G106">
        <v>304012329938257</v>
      </c>
      <c r="H106">
        <v>1</v>
      </c>
      <c r="I106" t="s">
        <v>188</v>
      </c>
    </row>
    <row r="107" spans="1:9" x14ac:dyDescent="0.3">
      <c r="A107" s="5">
        <f t="shared" si="1"/>
        <v>4012476807949</v>
      </c>
      <c r="B107" t="s">
        <v>8</v>
      </c>
      <c r="C107" s="1">
        <v>41651.549756944441</v>
      </c>
      <c r="D107">
        <v>-21180</v>
      </c>
      <c r="E107" t="s">
        <v>189</v>
      </c>
      <c r="F107" t="s">
        <v>10</v>
      </c>
      <c r="G107">
        <v>4012476807949</v>
      </c>
      <c r="H107">
        <v>0</v>
      </c>
      <c r="I107" t="s">
        <v>190</v>
      </c>
    </row>
    <row r="108" spans="1:9" x14ac:dyDescent="0.3">
      <c r="A108" s="5">
        <f t="shared" si="1"/>
        <v>284012331589177</v>
      </c>
      <c r="B108" t="s">
        <v>8</v>
      </c>
      <c r="C108" s="1">
        <v>41651.550439814811</v>
      </c>
      <c r="D108">
        <v>-4990</v>
      </c>
      <c r="E108" t="s">
        <v>191</v>
      </c>
      <c r="F108" t="s">
        <v>10</v>
      </c>
      <c r="G108">
        <v>284012331589177</v>
      </c>
      <c r="H108">
        <v>0</v>
      </c>
      <c r="I108" t="s">
        <v>192</v>
      </c>
    </row>
    <row r="109" spans="1:9" x14ac:dyDescent="0.3">
      <c r="A109" s="5">
        <f t="shared" si="1"/>
        <v>4012333708856</v>
      </c>
      <c r="B109" t="s">
        <v>8</v>
      </c>
      <c r="C109" s="1">
        <v>41651.552893518521</v>
      </c>
      <c r="D109">
        <v>-50000</v>
      </c>
      <c r="E109" t="s">
        <v>193</v>
      </c>
      <c r="F109" t="s">
        <v>10</v>
      </c>
      <c r="G109">
        <v>4012333708856</v>
      </c>
      <c r="H109">
        <v>0</v>
      </c>
      <c r="I109" t="s">
        <v>194</v>
      </c>
    </row>
    <row r="110" spans="1:9" x14ac:dyDescent="0.3">
      <c r="A110" s="5">
        <f t="shared" si="1"/>
        <v>464012478718826</v>
      </c>
      <c r="B110" t="s">
        <v>8</v>
      </c>
      <c r="C110" s="1">
        <v>41651.554050925923</v>
      </c>
      <c r="D110">
        <v>-40000</v>
      </c>
      <c r="E110" t="s">
        <v>93</v>
      </c>
      <c r="F110" t="s">
        <v>10</v>
      </c>
      <c r="G110">
        <v>464012478718826</v>
      </c>
      <c r="H110">
        <v>1</v>
      </c>
      <c r="I110" t="s">
        <v>195</v>
      </c>
    </row>
    <row r="111" spans="1:9" x14ac:dyDescent="0.3">
      <c r="A111" s="5">
        <f t="shared" si="1"/>
        <v>4012335233461</v>
      </c>
      <c r="B111" t="s">
        <v>8</v>
      </c>
      <c r="C111" s="1">
        <v>41651.554664351854</v>
      </c>
      <c r="D111">
        <v>-2395</v>
      </c>
      <c r="E111" t="s">
        <v>196</v>
      </c>
      <c r="F111" t="s">
        <v>10</v>
      </c>
      <c r="G111">
        <v>4012335233461</v>
      </c>
      <c r="H111">
        <v>0</v>
      </c>
      <c r="I111" t="s">
        <v>197</v>
      </c>
    </row>
    <row r="112" spans="1:9" x14ac:dyDescent="0.3">
      <c r="A112" s="5">
        <f t="shared" si="1"/>
        <v>4012338116960</v>
      </c>
      <c r="B112" t="s">
        <v>8</v>
      </c>
      <c r="C112" s="1">
        <v>41651.557997685188</v>
      </c>
      <c r="D112">
        <v>-6460</v>
      </c>
      <c r="E112" t="s">
        <v>198</v>
      </c>
      <c r="F112" t="s">
        <v>10</v>
      </c>
      <c r="G112">
        <v>4012338116960</v>
      </c>
      <c r="H112">
        <v>0</v>
      </c>
      <c r="I112" t="s">
        <v>199</v>
      </c>
    </row>
    <row r="113" spans="1:9" x14ac:dyDescent="0.3">
      <c r="A113" s="5">
        <f t="shared" si="1"/>
        <v>4012339137766</v>
      </c>
      <c r="B113" t="s">
        <v>8</v>
      </c>
      <c r="C113" s="1">
        <v>41651.559178240743</v>
      </c>
      <c r="D113">
        <v>-20000</v>
      </c>
      <c r="E113" t="s">
        <v>200</v>
      </c>
      <c r="F113" t="s">
        <v>10</v>
      </c>
      <c r="G113">
        <v>4012339137766</v>
      </c>
      <c r="H113">
        <v>0</v>
      </c>
      <c r="I113" t="s">
        <v>201</v>
      </c>
    </row>
    <row r="114" spans="1:9" x14ac:dyDescent="0.3">
      <c r="A114" s="5">
        <f t="shared" si="1"/>
        <v>584012483829118</v>
      </c>
      <c r="B114" t="s">
        <v>8</v>
      </c>
      <c r="C114" s="1">
        <v>41651.561319444445</v>
      </c>
      <c r="D114">
        <v>-2000</v>
      </c>
      <c r="E114" t="s">
        <v>202</v>
      </c>
      <c r="F114" t="s">
        <v>10</v>
      </c>
      <c r="G114">
        <v>584012483829118</v>
      </c>
      <c r="H114">
        <v>1</v>
      </c>
      <c r="I114" t="s">
        <v>203</v>
      </c>
    </row>
    <row r="115" spans="1:9" x14ac:dyDescent="0.3">
      <c r="A115" s="5">
        <f t="shared" si="1"/>
        <v>304012488725740</v>
      </c>
      <c r="B115" t="s">
        <v>8</v>
      </c>
      <c r="C115" s="1">
        <v>41651.565648148149</v>
      </c>
      <c r="D115">
        <v>-9000</v>
      </c>
      <c r="E115" t="s">
        <v>44</v>
      </c>
      <c r="F115" t="s">
        <v>10</v>
      </c>
      <c r="G115">
        <v>304012488725740</v>
      </c>
      <c r="H115">
        <v>1</v>
      </c>
      <c r="I115" t="s">
        <v>204</v>
      </c>
    </row>
    <row r="116" spans="1:9" x14ac:dyDescent="0.3">
      <c r="A116" s="5">
        <f t="shared" si="1"/>
        <v>164012346116965</v>
      </c>
      <c r="B116" t="s">
        <v>8</v>
      </c>
      <c r="C116" s="1">
        <v>41651.567256944443</v>
      </c>
      <c r="D116">
        <v>-1695</v>
      </c>
      <c r="E116" t="s">
        <v>196</v>
      </c>
      <c r="F116" t="s">
        <v>10</v>
      </c>
      <c r="G116">
        <v>164012346116965</v>
      </c>
      <c r="H116">
        <v>0</v>
      </c>
      <c r="I116" t="s">
        <v>197</v>
      </c>
    </row>
    <row r="117" spans="1:9" x14ac:dyDescent="0.3">
      <c r="A117" s="5">
        <f t="shared" si="1"/>
        <v>164012492310706</v>
      </c>
      <c r="B117" t="s">
        <v>8</v>
      </c>
      <c r="C117" s="1">
        <v>41651.567708333336</v>
      </c>
      <c r="D117">
        <v>-3400</v>
      </c>
      <c r="E117" t="s">
        <v>47</v>
      </c>
      <c r="F117" t="s">
        <v>10</v>
      </c>
      <c r="G117">
        <v>164012492310706</v>
      </c>
      <c r="H117">
        <v>0</v>
      </c>
      <c r="I117" t="s">
        <v>48</v>
      </c>
    </row>
    <row r="118" spans="1:9" x14ac:dyDescent="0.3">
      <c r="A118" s="5">
        <f t="shared" si="1"/>
        <v>284012346771396</v>
      </c>
      <c r="B118" t="s">
        <v>8</v>
      </c>
      <c r="C118" s="1">
        <v>41651.568009259259</v>
      </c>
      <c r="D118">
        <v>-10045</v>
      </c>
      <c r="E118" t="s">
        <v>205</v>
      </c>
      <c r="F118" t="s">
        <v>10</v>
      </c>
      <c r="G118">
        <v>284012346771396</v>
      </c>
      <c r="H118">
        <v>0</v>
      </c>
      <c r="I118" t="s">
        <v>206</v>
      </c>
    </row>
    <row r="119" spans="1:9" x14ac:dyDescent="0.3">
      <c r="A119" s="5">
        <f t="shared" si="1"/>
        <v>304012347937095</v>
      </c>
      <c r="B119" t="s">
        <v>8</v>
      </c>
      <c r="C119" s="1">
        <v>41651.569363425922</v>
      </c>
      <c r="D119">
        <v>-10000</v>
      </c>
      <c r="E119" t="s">
        <v>16</v>
      </c>
      <c r="F119" t="s">
        <v>10</v>
      </c>
      <c r="G119">
        <v>304012347937095</v>
      </c>
      <c r="H119">
        <v>1</v>
      </c>
      <c r="I119" t="s">
        <v>207</v>
      </c>
    </row>
    <row r="120" spans="1:9" x14ac:dyDescent="0.3">
      <c r="A120" s="5">
        <f t="shared" si="1"/>
        <v>584012349674549</v>
      </c>
      <c r="B120" t="s">
        <v>8</v>
      </c>
      <c r="C120" s="1">
        <v>41651.571377314816</v>
      </c>
      <c r="D120">
        <v>-10000</v>
      </c>
      <c r="E120" t="s">
        <v>25</v>
      </c>
      <c r="F120" t="s">
        <v>10</v>
      </c>
      <c r="G120">
        <v>584012349674549</v>
      </c>
      <c r="H120">
        <v>1</v>
      </c>
      <c r="I120" t="s">
        <v>207</v>
      </c>
    </row>
    <row r="121" spans="1:9" x14ac:dyDescent="0.3">
      <c r="A121" s="5">
        <f t="shared" si="1"/>
        <v>464012353087225</v>
      </c>
      <c r="B121" t="s">
        <v>8</v>
      </c>
      <c r="C121" s="1">
        <v>41651.575324074074</v>
      </c>
      <c r="D121">
        <v>-130000</v>
      </c>
      <c r="E121" t="s">
        <v>208</v>
      </c>
      <c r="F121" t="s">
        <v>10</v>
      </c>
      <c r="G121">
        <v>464012353087225</v>
      </c>
      <c r="H121">
        <v>1</v>
      </c>
      <c r="I121" t="s">
        <v>209</v>
      </c>
    </row>
    <row r="122" spans="1:9" x14ac:dyDescent="0.3">
      <c r="A122" s="5">
        <f t="shared" si="1"/>
        <v>384012357547946</v>
      </c>
      <c r="B122" t="s">
        <v>8</v>
      </c>
      <c r="C122" s="1">
        <v>41651.580474537041</v>
      </c>
      <c r="D122">
        <v>-10000</v>
      </c>
      <c r="E122" t="s">
        <v>18</v>
      </c>
      <c r="F122" t="s">
        <v>10</v>
      </c>
      <c r="G122">
        <v>384012357547946</v>
      </c>
      <c r="H122">
        <v>1</v>
      </c>
      <c r="I122" t="s">
        <v>210</v>
      </c>
    </row>
    <row r="123" spans="1:9" x14ac:dyDescent="0.3">
      <c r="A123" s="5">
        <f t="shared" si="1"/>
        <v>84012504594919</v>
      </c>
      <c r="B123" t="s">
        <v>8</v>
      </c>
      <c r="C123" s="1">
        <v>41651.581932870373</v>
      </c>
      <c r="D123">
        <v>-25000</v>
      </c>
      <c r="E123" t="s">
        <v>211</v>
      </c>
      <c r="F123" t="s">
        <v>10</v>
      </c>
      <c r="G123">
        <v>84012504594919</v>
      </c>
      <c r="H123">
        <v>0</v>
      </c>
      <c r="I123" t="s">
        <v>212</v>
      </c>
    </row>
    <row r="124" spans="1:9" x14ac:dyDescent="0.3">
      <c r="A124" s="5">
        <f t="shared" si="1"/>
        <v>4012359483044</v>
      </c>
      <c r="B124" t="s">
        <v>8</v>
      </c>
      <c r="C124" s="1">
        <v>41651.582731481481</v>
      </c>
      <c r="D124">
        <v>-5100</v>
      </c>
      <c r="E124" t="s">
        <v>213</v>
      </c>
      <c r="F124" t="s">
        <v>10</v>
      </c>
      <c r="G124">
        <v>4012359483044</v>
      </c>
      <c r="H124">
        <v>0</v>
      </c>
      <c r="I124" t="s">
        <v>201</v>
      </c>
    </row>
    <row r="125" spans="1:9" x14ac:dyDescent="0.3">
      <c r="A125" s="5">
        <f t="shared" si="1"/>
        <v>384012359854815</v>
      </c>
      <c r="B125" t="s">
        <v>8</v>
      </c>
      <c r="C125" s="1">
        <v>41651.58315972222</v>
      </c>
      <c r="D125">
        <v>-60000</v>
      </c>
      <c r="E125" t="s">
        <v>214</v>
      </c>
      <c r="F125" t="s">
        <v>10</v>
      </c>
      <c r="G125">
        <v>384012359854815</v>
      </c>
      <c r="H125">
        <v>1</v>
      </c>
      <c r="I125" t="s">
        <v>215</v>
      </c>
    </row>
    <row r="126" spans="1:9" x14ac:dyDescent="0.3">
      <c r="A126" s="5">
        <f t="shared" si="1"/>
        <v>284012507826582</v>
      </c>
      <c r="B126" t="s">
        <v>8</v>
      </c>
      <c r="C126" s="1">
        <v>41651.5856712963</v>
      </c>
      <c r="D126">
        <v>-1895</v>
      </c>
      <c r="E126" t="s">
        <v>60</v>
      </c>
      <c r="F126" t="s">
        <v>10</v>
      </c>
      <c r="G126">
        <v>284012507826582</v>
      </c>
      <c r="H126">
        <v>0</v>
      </c>
      <c r="I126" t="s">
        <v>216</v>
      </c>
    </row>
    <row r="127" spans="1:9" x14ac:dyDescent="0.3">
      <c r="A127" s="5">
        <f t="shared" si="1"/>
        <v>584012369954567</v>
      </c>
      <c r="B127" t="s">
        <v>8</v>
      </c>
      <c r="C127" s="1">
        <v>41651.5937037037</v>
      </c>
      <c r="D127">
        <v>-200000</v>
      </c>
      <c r="E127" t="s">
        <v>217</v>
      </c>
      <c r="F127" t="s">
        <v>10</v>
      </c>
      <c r="G127">
        <v>584012369954567</v>
      </c>
      <c r="H127">
        <v>1</v>
      </c>
      <c r="I127" t="s">
        <v>218</v>
      </c>
    </row>
    <row r="128" spans="1:9" x14ac:dyDescent="0.3">
      <c r="A128" s="5">
        <f t="shared" si="1"/>
        <v>164012369679621</v>
      </c>
      <c r="B128" t="s">
        <v>8</v>
      </c>
      <c r="C128" s="1">
        <v>41651.594513888886</v>
      </c>
      <c r="D128">
        <v>-45000</v>
      </c>
      <c r="E128" t="s">
        <v>219</v>
      </c>
      <c r="F128" t="s">
        <v>10</v>
      </c>
      <c r="G128">
        <v>164012369679621</v>
      </c>
      <c r="H128">
        <v>0</v>
      </c>
      <c r="I128" t="s">
        <v>178</v>
      </c>
    </row>
    <row r="129" spans="1:9" x14ac:dyDescent="0.3">
      <c r="A129" s="5">
        <f t="shared" si="1"/>
        <v>4012369716247</v>
      </c>
      <c r="B129" t="s">
        <v>8</v>
      </c>
      <c r="C129" s="1">
        <v>41651.594560185185</v>
      </c>
      <c r="D129">
        <v>-14722</v>
      </c>
      <c r="E129" t="s">
        <v>220</v>
      </c>
      <c r="F129" t="s">
        <v>10</v>
      </c>
      <c r="G129">
        <v>4012369716247</v>
      </c>
      <c r="H129">
        <v>0</v>
      </c>
      <c r="I129" t="s">
        <v>221</v>
      </c>
    </row>
    <row r="130" spans="1:9" x14ac:dyDescent="0.3">
      <c r="A130" s="5">
        <f t="shared" si="1"/>
        <v>384012369849844</v>
      </c>
      <c r="B130" t="s">
        <v>8</v>
      </c>
      <c r="C130" s="1">
        <v>41651.594722222224</v>
      </c>
      <c r="D130">
        <v>-10000</v>
      </c>
      <c r="E130" t="s">
        <v>222</v>
      </c>
      <c r="F130" t="s">
        <v>10</v>
      </c>
      <c r="G130">
        <v>384012369849844</v>
      </c>
      <c r="H130">
        <v>1</v>
      </c>
      <c r="I130" t="s">
        <v>223</v>
      </c>
    </row>
    <row r="131" spans="1:9" x14ac:dyDescent="0.3">
      <c r="A131" s="5">
        <f t="shared" ref="A131:A194" si="2">G131</f>
        <v>384012371096427</v>
      </c>
      <c r="B131" t="s">
        <v>8</v>
      </c>
      <c r="C131" s="1">
        <v>41651.595023148147</v>
      </c>
      <c r="D131">
        <v>-4000</v>
      </c>
      <c r="E131" t="s">
        <v>58</v>
      </c>
      <c r="F131" t="s">
        <v>10</v>
      </c>
      <c r="G131">
        <v>384012371096427</v>
      </c>
      <c r="H131">
        <v>1</v>
      </c>
      <c r="I131" t="s">
        <v>224</v>
      </c>
    </row>
    <row r="132" spans="1:9" x14ac:dyDescent="0.3">
      <c r="A132" s="5">
        <f t="shared" si="2"/>
        <v>164012377851507</v>
      </c>
      <c r="B132" t="s">
        <v>8</v>
      </c>
      <c r="C132" s="1">
        <v>41651.603993055556</v>
      </c>
      <c r="D132">
        <v>-2140</v>
      </c>
      <c r="E132" t="s">
        <v>225</v>
      </c>
      <c r="F132" t="s">
        <v>10</v>
      </c>
      <c r="G132">
        <v>164012377851507</v>
      </c>
      <c r="H132">
        <v>0</v>
      </c>
      <c r="I132" t="s">
        <v>221</v>
      </c>
    </row>
    <row r="133" spans="1:9" x14ac:dyDescent="0.3">
      <c r="A133" s="5">
        <f t="shared" si="2"/>
        <v>304012380154471</v>
      </c>
      <c r="B133" t="s">
        <v>8</v>
      </c>
      <c r="C133" s="1">
        <v>41651.60665509259</v>
      </c>
      <c r="D133">
        <v>-10000</v>
      </c>
      <c r="E133" t="s">
        <v>226</v>
      </c>
      <c r="F133" t="s">
        <v>10</v>
      </c>
      <c r="G133">
        <v>304012380154471</v>
      </c>
      <c r="H133">
        <v>1</v>
      </c>
      <c r="I133" t="s">
        <v>227</v>
      </c>
    </row>
    <row r="134" spans="1:9" x14ac:dyDescent="0.3">
      <c r="A134" s="5">
        <f t="shared" si="2"/>
        <v>584012380626899</v>
      </c>
      <c r="B134" t="s">
        <v>8</v>
      </c>
      <c r="C134" s="1">
        <v>41651.607199074075</v>
      </c>
      <c r="D134">
        <v>-10000</v>
      </c>
      <c r="E134" t="s">
        <v>228</v>
      </c>
      <c r="F134" t="s">
        <v>10</v>
      </c>
      <c r="G134">
        <v>584012380626899</v>
      </c>
      <c r="H134">
        <v>1</v>
      </c>
      <c r="I134" t="s">
        <v>229</v>
      </c>
    </row>
    <row r="135" spans="1:9" x14ac:dyDescent="0.3">
      <c r="A135" s="5">
        <f t="shared" si="2"/>
        <v>4012381483479</v>
      </c>
      <c r="B135" t="s">
        <v>8</v>
      </c>
      <c r="C135" s="1">
        <v>41651.608194444445</v>
      </c>
      <c r="D135">
        <v>-11797</v>
      </c>
      <c r="E135" t="s">
        <v>230</v>
      </c>
      <c r="F135" t="s">
        <v>10</v>
      </c>
      <c r="G135">
        <v>4012381483479</v>
      </c>
      <c r="H135">
        <v>0</v>
      </c>
      <c r="I135" t="s">
        <v>85</v>
      </c>
    </row>
    <row r="136" spans="1:9" x14ac:dyDescent="0.3">
      <c r="A136" s="5">
        <f t="shared" si="2"/>
        <v>464012381818320</v>
      </c>
      <c r="B136" t="s">
        <v>8</v>
      </c>
      <c r="C136" s="1">
        <v>41651.608576388891</v>
      </c>
      <c r="D136">
        <v>-40000</v>
      </c>
      <c r="E136" t="s">
        <v>231</v>
      </c>
      <c r="F136" t="s">
        <v>10</v>
      </c>
      <c r="G136">
        <v>464012381818320</v>
      </c>
      <c r="H136">
        <v>1</v>
      </c>
      <c r="I136" t="s">
        <v>232</v>
      </c>
    </row>
    <row r="137" spans="1:9" x14ac:dyDescent="0.3">
      <c r="A137" s="5">
        <f t="shared" si="2"/>
        <v>464012381991754</v>
      </c>
      <c r="B137" t="s">
        <v>8</v>
      </c>
      <c r="C137" s="1">
        <v>41651.608784722222</v>
      </c>
      <c r="D137">
        <v>-10000</v>
      </c>
      <c r="E137" t="s">
        <v>233</v>
      </c>
      <c r="F137" t="s">
        <v>10</v>
      </c>
      <c r="G137">
        <v>464012381991754</v>
      </c>
      <c r="H137">
        <v>1</v>
      </c>
      <c r="I137" t="s">
        <v>234</v>
      </c>
    </row>
    <row r="138" spans="1:9" x14ac:dyDescent="0.3">
      <c r="A138" s="5">
        <f t="shared" si="2"/>
        <v>584012526979397</v>
      </c>
      <c r="B138" t="s">
        <v>8</v>
      </c>
      <c r="C138" s="1">
        <v>41651.609918981485</v>
      </c>
      <c r="D138">
        <v>-15000</v>
      </c>
      <c r="E138" t="s">
        <v>30</v>
      </c>
      <c r="F138" t="s">
        <v>10</v>
      </c>
      <c r="G138">
        <v>584012526979397</v>
      </c>
      <c r="H138">
        <v>1</v>
      </c>
      <c r="I138" t="s">
        <v>235</v>
      </c>
    </row>
    <row r="139" spans="1:9" x14ac:dyDescent="0.3">
      <c r="A139" s="5">
        <f t="shared" si="2"/>
        <v>304012455870729</v>
      </c>
      <c r="B139" t="s">
        <v>8</v>
      </c>
      <c r="C139" s="1">
        <v>41651.610949074071</v>
      </c>
      <c r="D139">
        <v>-10000</v>
      </c>
      <c r="E139" t="s">
        <v>177</v>
      </c>
      <c r="F139" t="s">
        <v>10</v>
      </c>
      <c r="G139">
        <v>304012455870729</v>
      </c>
      <c r="H139">
        <v>1</v>
      </c>
      <c r="I139" t="s">
        <v>236</v>
      </c>
    </row>
    <row r="140" spans="1:9" x14ac:dyDescent="0.3">
      <c r="A140" s="5">
        <f t="shared" si="2"/>
        <v>384012385199947</v>
      </c>
      <c r="B140" t="s">
        <v>8</v>
      </c>
      <c r="C140" s="1">
        <v>41651.612488425926</v>
      </c>
      <c r="D140">
        <v>-50000</v>
      </c>
      <c r="E140" t="s">
        <v>179</v>
      </c>
      <c r="F140" t="s">
        <v>10</v>
      </c>
      <c r="G140">
        <v>384012385199947</v>
      </c>
      <c r="H140">
        <v>1</v>
      </c>
      <c r="I140" t="s">
        <v>237</v>
      </c>
    </row>
    <row r="141" spans="1:9" x14ac:dyDescent="0.3">
      <c r="A141" s="5">
        <f t="shared" si="2"/>
        <v>584012530089720</v>
      </c>
      <c r="B141" t="s">
        <v>8</v>
      </c>
      <c r="C141" s="1">
        <v>41651.613506944443</v>
      </c>
      <c r="D141">
        <v>-50000</v>
      </c>
      <c r="E141" t="s">
        <v>238</v>
      </c>
      <c r="F141" t="s">
        <v>10</v>
      </c>
      <c r="G141">
        <v>584012530089720</v>
      </c>
      <c r="H141">
        <v>1</v>
      </c>
      <c r="I141" t="s">
        <v>239</v>
      </c>
    </row>
    <row r="142" spans="1:9" x14ac:dyDescent="0.3">
      <c r="A142" s="5">
        <f t="shared" si="2"/>
        <v>584012386873412</v>
      </c>
      <c r="B142" t="s">
        <v>8</v>
      </c>
      <c r="C142" s="1">
        <v>41651.614432870374</v>
      </c>
      <c r="D142">
        <v>-10000</v>
      </c>
      <c r="E142" t="s">
        <v>240</v>
      </c>
      <c r="F142" t="s">
        <v>10</v>
      </c>
      <c r="G142">
        <v>584012386873412</v>
      </c>
      <c r="H142">
        <v>1</v>
      </c>
      <c r="I142" t="s">
        <v>241</v>
      </c>
    </row>
    <row r="143" spans="1:9" x14ac:dyDescent="0.3">
      <c r="A143" s="5">
        <f t="shared" si="2"/>
        <v>384012530931813</v>
      </c>
      <c r="B143" t="s">
        <v>8</v>
      </c>
      <c r="C143" s="1">
        <v>41651.614502314813</v>
      </c>
      <c r="D143">
        <v>-30000</v>
      </c>
      <c r="E143" t="s">
        <v>34</v>
      </c>
      <c r="F143" t="s">
        <v>10</v>
      </c>
      <c r="G143">
        <v>384012530931813</v>
      </c>
      <c r="H143">
        <v>1</v>
      </c>
      <c r="I143" t="s">
        <v>242</v>
      </c>
    </row>
    <row r="144" spans="1:9" x14ac:dyDescent="0.3">
      <c r="A144" s="5">
        <f t="shared" si="2"/>
        <v>284012388727189</v>
      </c>
      <c r="B144" t="s">
        <v>8</v>
      </c>
      <c r="C144" s="1">
        <v>41651.616574074076</v>
      </c>
      <c r="D144">
        <v>-19770</v>
      </c>
      <c r="E144" t="s">
        <v>243</v>
      </c>
      <c r="F144" t="s">
        <v>10</v>
      </c>
      <c r="G144">
        <v>284012388727189</v>
      </c>
      <c r="H144">
        <v>0</v>
      </c>
      <c r="I144" t="s">
        <v>244</v>
      </c>
    </row>
    <row r="145" spans="1:9" x14ac:dyDescent="0.3">
      <c r="A145" s="5">
        <f t="shared" si="2"/>
        <v>584012393156950</v>
      </c>
      <c r="B145" t="s">
        <v>8</v>
      </c>
      <c r="C145" s="1">
        <v>41651.621701388889</v>
      </c>
      <c r="D145">
        <v>-20000</v>
      </c>
      <c r="E145" t="s">
        <v>245</v>
      </c>
      <c r="F145" t="s">
        <v>10</v>
      </c>
      <c r="G145">
        <v>584012393156950</v>
      </c>
      <c r="H145">
        <v>1</v>
      </c>
      <c r="I145" t="s">
        <v>246</v>
      </c>
    </row>
    <row r="146" spans="1:9" x14ac:dyDescent="0.3">
      <c r="A146" s="5">
        <f t="shared" si="2"/>
        <v>84012539309332</v>
      </c>
      <c r="B146" t="s">
        <v>8</v>
      </c>
      <c r="C146" s="1">
        <v>41651.622094907405</v>
      </c>
      <c r="D146">
        <v>-6000</v>
      </c>
      <c r="E146" t="s">
        <v>47</v>
      </c>
      <c r="F146" t="s">
        <v>10</v>
      </c>
      <c r="G146">
        <v>84012539309332</v>
      </c>
      <c r="H146">
        <v>0</v>
      </c>
      <c r="I146" t="s">
        <v>48</v>
      </c>
    </row>
    <row r="147" spans="1:9" x14ac:dyDescent="0.3">
      <c r="A147" s="5">
        <f t="shared" si="2"/>
        <v>304012394303080</v>
      </c>
      <c r="B147" t="s">
        <v>8</v>
      </c>
      <c r="C147" s="1">
        <v>41651.623032407406</v>
      </c>
      <c r="D147">
        <v>-10000</v>
      </c>
      <c r="E147" t="s">
        <v>25</v>
      </c>
      <c r="F147" t="s">
        <v>10</v>
      </c>
      <c r="G147">
        <v>304012394303080</v>
      </c>
      <c r="H147">
        <v>1</v>
      </c>
      <c r="I147" t="s">
        <v>17</v>
      </c>
    </row>
    <row r="148" spans="1:9" x14ac:dyDescent="0.3">
      <c r="A148" s="5">
        <f t="shared" si="2"/>
        <v>464012395453244</v>
      </c>
      <c r="B148" t="s">
        <v>8</v>
      </c>
      <c r="C148" s="1">
        <v>41651.623206018521</v>
      </c>
      <c r="D148">
        <v>-10000</v>
      </c>
      <c r="E148" t="s">
        <v>247</v>
      </c>
      <c r="F148" t="s">
        <v>10</v>
      </c>
      <c r="G148">
        <v>464012395453244</v>
      </c>
      <c r="H148">
        <v>1</v>
      </c>
      <c r="I148" t="s">
        <v>248</v>
      </c>
    </row>
    <row r="149" spans="1:9" x14ac:dyDescent="0.3">
      <c r="A149" s="5">
        <f t="shared" si="2"/>
        <v>384012466713485</v>
      </c>
      <c r="B149" t="s">
        <v>8</v>
      </c>
      <c r="C149" s="1">
        <v>41651.623506944445</v>
      </c>
      <c r="D149">
        <v>-10000</v>
      </c>
      <c r="E149" t="s">
        <v>249</v>
      </c>
      <c r="F149" t="s">
        <v>10</v>
      </c>
      <c r="G149">
        <v>384012466713485</v>
      </c>
      <c r="H149">
        <v>1</v>
      </c>
      <c r="I149" t="s">
        <v>250</v>
      </c>
    </row>
    <row r="150" spans="1:9" x14ac:dyDescent="0.3">
      <c r="A150" s="5">
        <f t="shared" si="2"/>
        <v>584012395072004</v>
      </c>
      <c r="B150" t="s">
        <v>8</v>
      </c>
      <c r="C150" s="1">
        <v>41651.623923611114</v>
      </c>
      <c r="D150">
        <v>-10000</v>
      </c>
      <c r="E150" t="s">
        <v>165</v>
      </c>
      <c r="F150" t="s">
        <v>10</v>
      </c>
      <c r="G150">
        <v>584012395072004</v>
      </c>
      <c r="H150">
        <v>1</v>
      </c>
      <c r="I150" t="s">
        <v>251</v>
      </c>
    </row>
    <row r="151" spans="1:9" x14ac:dyDescent="0.3">
      <c r="A151" s="5">
        <f t="shared" si="2"/>
        <v>304012397419132</v>
      </c>
      <c r="B151" t="s">
        <v>8</v>
      </c>
      <c r="C151" s="1">
        <v>41651.626631944448</v>
      </c>
      <c r="D151">
        <v>-10000</v>
      </c>
      <c r="E151" t="s">
        <v>142</v>
      </c>
      <c r="F151" t="s">
        <v>10</v>
      </c>
      <c r="G151">
        <v>304012397419132</v>
      </c>
      <c r="H151">
        <v>1</v>
      </c>
      <c r="I151" t="s">
        <v>252</v>
      </c>
    </row>
    <row r="152" spans="1:9" x14ac:dyDescent="0.3">
      <c r="A152" s="5">
        <f t="shared" si="2"/>
        <v>84012397854064</v>
      </c>
      <c r="B152" t="s">
        <v>8</v>
      </c>
      <c r="C152" s="1">
        <v>41651.627141203702</v>
      </c>
      <c r="D152">
        <v>-6984</v>
      </c>
      <c r="E152" t="s">
        <v>253</v>
      </c>
      <c r="F152" t="s">
        <v>10</v>
      </c>
      <c r="G152">
        <v>84012397854064</v>
      </c>
      <c r="H152">
        <v>0</v>
      </c>
      <c r="I152" t="s">
        <v>124</v>
      </c>
    </row>
    <row r="153" spans="1:9" x14ac:dyDescent="0.3">
      <c r="A153" s="5">
        <f t="shared" si="2"/>
        <v>164012401925347</v>
      </c>
      <c r="B153" t="s">
        <v>8</v>
      </c>
      <c r="C153" s="1">
        <v>41651.631851851853</v>
      </c>
      <c r="D153">
        <v>-3880</v>
      </c>
      <c r="E153" t="s">
        <v>200</v>
      </c>
      <c r="F153" t="s">
        <v>10</v>
      </c>
      <c r="G153">
        <v>164012401925347</v>
      </c>
      <c r="H153">
        <v>0</v>
      </c>
      <c r="I153" t="s">
        <v>110</v>
      </c>
    </row>
    <row r="154" spans="1:9" x14ac:dyDescent="0.3">
      <c r="A154" s="5">
        <f t="shared" si="2"/>
        <v>164012401925347</v>
      </c>
      <c r="B154" t="s">
        <v>8</v>
      </c>
      <c r="C154" s="1">
        <v>41651.631851851853</v>
      </c>
      <c r="D154">
        <v>3880</v>
      </c>
      <c r="E154" t="s">
        <v>200</v>
      </c>
      <c r="F154" t="s">
        <v>185</v>
      </c>
      <c r="G154">
        <v>164012401925347</v>
      </c>
      <c r="H154">
        <v>0</v>
      </c>
      <c r="I154" t="s">
        <v>110</v>
      </c>
    </row>
    <row r="155" spans="1:9" x14ac:dyDescent="0.3">
      <c r="A155" s="5">
        <f t="shared" si="2"/>
        <v>164012402455416</v>
      </c>
      <c r="B155" t="s">
        <v>8</v>
      </c>
      <c r="C155" s="1">
        <v>41651.632465277777</v>
      </c>
      <c r="D155">
        <v>-3880</v>
      </c>
      <c r="E155" t="s">
        <v>200</v>
      </c>
      <c r="F155" t="s">
        <v>10</v>
      </c>
      <c r="G155">
        <v>164012402455416</v>
      </c>
      <c r="H155">
        <v>0</v>
      </c>
      <c r="I155" t="s">
        <v>110</v>
      </c>
    </row>
    <row r="156" spans="1:9" x14ac:dyDescent="0.3">
      <c r="A156" s="5">
        <f t="shared" si="2"/>
        <v>304012546980282</v>
      </c>
      <c r="B156" t="s">
        <v>8</v>
      </c>
      <c r="C156" s="1">
        <v>41651.6330787037</v>
      </c>
      <c r="D156">
        <v>-10000</v>
      </c>
      <c r="E156" t="s">
        <v>254</v>
      </c>
      <c r="F156" t="s">
        <v>10</v>
      </c>
      <c r="G156">
        <v>304012546980282</v>
      </c>
      <c r="H156">
        <v>1</v>
      </c>
      <c r="I156" t="s">
        <v>255</v>
      </c>
    </row>
    <row r="157" spans="1:9" x14ac:dyDescent="0.3">
      <c r="A157" s="5">
        <f t="shared" si="2"/>
        <v>4012548828909</v>
      </c>
      <c r="B157" t="s">
        <v>8</v>
      </c>
      <c r="C157" s="1">
        <v>41651.633113425924</v>
      </c>
      <c r="D157">
        <v>-4880</v>
      </c>
      <c r="E157" t="s">
        <v>256</v>
      </c>
      <c r="F157" t="s">
        <v>10</v>
      </c>
      <c r="G157">
        <v>4012548828909</v>
      </c>
      <c r="H157">
        <v>0</v>
      </c>
      <c r="I157" t="s">
        <v>257</v>
      </c>
    </row>
    <row r="158" spans="1:9" x14ac:dyDescent="0.3">
      <c r="A158" s="5">
        <f t="shared" si="2"/>
        <v>164012404238247</v>
      </c>
      <c r="B158" t="s">
        <v>8</v>
      </c>
      <c r="C158" s="1">
        <v>41651.634525462963</v>
      </c>
      <c r="D158">
        <v>-12220</v>
      </c>
      <c r="E158" t="s">
        <v>258</v>
      </c>
      <c r="F158" t="s">
        <v>10</v>
      </c>
      <c r="G158">
        <v>164012404238247</v>
      </c>
      <c r="H158">
        <v>0</v>
      </c>
      <c r="I158" t="s">
        <v>259</v>
      </c>
    </row>
    <row r="159" spans="1:9" x14ac:dyDescent="0.3">
      <c r="A159" s="5">
        <f t="shared" si="2"/>
        <v>384012481171684</v>
      </c>
      <c r="B159" t="s">
        <v>8</v>
      </c>
      <c r="C159" s="1">
        <v>41651.640243055554</v>
      </c>
      <c r="D159">
        <v>-5000</v>
      </c>
      <c r="E159" t="s">
        <v>249</v>
      </c>
      <c r="F159" t="s">
        <v>10</v>
      </c>
      <c r="G159">
        <v>384012481171684</v>
      </c>
      <c r="H159">
        <v>1</v>
      </c>
      <c r="I159" t="s">
        <v>260</v>
      </c>
    </row>
    <row r="160" spans="1:9" x14ac:dyDescent="0.3">
      <c r="A160" s="5">
        <f t="shared" si="2"/>
        <v>84012557215293</v>
      </c>
      <c r="B160" t="s">
        <v>8</v>
      </c>
      <c r="C160" s="1">
        <v>41651.642824074072</v>
      </c>
      <c r="D160">
        <v>-30215</v>
      </c>
      <c r="E160" t="s">
        <v>261</v>
      </c>
      <c r="F160" t="s">
        <v>10</v>
      </c>
      <c r="G160">
        <v>84012557215293</v>
      </c>
      <c r="H160">
        <v>0</v>
      </c>
      <c r="I160" t="s">
        <v>262</v>
      </c>
    </row>
    <row r="161" spans="1:9" x14ac:dyDescent="0.3">
      <c r="A161" s="5">
        <f t="shared" si="2"/>
        <v>4012412104748</v>
      </c>
      <c r="B161" t="s">
        <v>8</v>
      </c>
      <c r="C161" s="1">
        <v>41651.643634259257</v>
      </c>
      <c r="D161">
        <v>-11310</v>
      </c>
      <c r="E161" t="s">
        <v>263</v>
      </c>
      <c r="F161" t="s">
        <v>10</v>
      </c>
      <c r="G161">
        <v>4012412104748</v>
      </c>
      <c r="H161">
        <v>0</v>
      </c>
      <c r="I161" t="s">
        <v>264</v>
      </c>
    </row>
    <row r="162" spans="1:9" x14ac:dyDescent="0.3">
      <c r="A162" s="5">
        <f t="shared" si="2"/>
        <v>4012413649294</v>
      </c>
      <c r="B162" t="s">
        <v>8</v>
      </c>
      <c r="C162" s="1">
        <v>41651.645405092589</v>
      </c>
      <c r="D162">
        <v>-8290</v>
      </c>
      <c r="E162" t="s">
        <v>187</v>
      </c>
      <c r="F162" t="s">
        <v>10</v>
      </c>
      <c r="G162">
        <v>4012413649294</v>
      </c>
      <c r="H162">
        <v>0</v>
      </c>
      <c r="I162" t="s">
        <v>124</v>
      </c>
    </row>
    <row r="163" spans="1:9" x14ac:dyDescent="0.3">
      <c r="A163" s="5">
        <f t="shared" si="2"/>
        <v>584012412153040</v>
      </c>
      <c r="B163" t="s">
        <v>8</v>
      </c>
      <c r="C163" s="1">
        <v>41651.643321759257</v>
      </c>
      <c r="D163">
        <v>-30000</v>
      </c>
      <c r="E163" t="s">
        <v>231</v>
      </c>
      <c r="F163" t="s">
        <v>10</v>
      </c>
      <c r="G163">
        <v>584012412153040</v>
      </c>
      <c r="H163">
        <v>1</v>
      </c>
      <c r="I163" t="s">
        <v>265</v>
      </c>
    </row>
    <row r="164" spans="1:9" x14ac:dyDescent="0.3">
      <c r="A164" s="5">
        <f t="shared" si="2"/>
        <v>584012416267521</v>
      </c>
      <c r="B164" t="s">
        <v>8</v>
      </c>
      <c r="C164" s="1">
        <v>41651.648449074077</v>
      </c>
      <c r="D164">
        <v>-50000</v>
      </c>
      <c r="E164" t="s">
        <v>228</v>
      </c>
      <c r="F164" t="s">
        <v>10</v>
      </c>
      <c r="G164">
        <v>584012416267521</v>
      </c>
      <c r="H164">
        <v>1</v>
      </c>
      <c r="I164" t="s">
        <v>266</v>
      </c>
    </row>
    <row r="165" spans="1:9" x14ac:dyDescent="0.3">
      <c r="A165" s="5">
        <f t="shared" si="2"/>
        <v>84012416562849</v>
      </c>
      <c r="B165" t="s">
        <v>8</v>
      </c>
      <c r="C165" s="1">
        <v>41651.648796296293</v>
      </c>
      <c r="D165">
        <v>-17835</v>
      </c>
      <c r="E165" t="s">
        <v>225</v>
      </c>
      <c r="F165" t="s">
        <v>10</v>
      </c>
      <c r="G165">
        <v>84012416562849</v>
      </c>
      <c r="H165">
        <v>0</v>
      </c>
      <c r="I165" t="s">
        <v>221</v>
      </c>
    </row>
    <row r="166" spans="1:9" x14ac:dyDescent="0.3">
      <c r="A166" s="5">
        <f t="shared" si="2"/>
        <v>464012417031113</v>
      </c>
      <c r="B166" t="s">
        <v>8</v>
      </c>
      <c r="C166" s="1">
        <v>41651.649328703701</v>
      </c>
      <c r="D166">
        <v>-30000</v>
      </c>
      <c r="E166" t="s">
        <v>267</v>
      </c>
      <c r="F166" t="s">
        <v>10</v>
      </c>
      <c r="G166">
        <v>464012417031113</v>
      </c>
      <c r="H166">
        <v>1</v>
      </c>
      <c r="I166" t="s">
        <v>268</v>
      </c>
    </row>
    <row r="167" spans="1:9" x14ac:dyDescent="0.3">
      <c r="A167" s="5">
        <f t="shared" si="2"/>
        <v>4012423724491</v>
      </c>
      <c r="B167" t="s">
        <v>8</v>
      </c>
      <c r="C167" s="1">
        <v>41651.657083333332</v>
      </c>
      <c r="D167">
        <v>-3145</v>
      </c>
      <c r="E167" t="s">
        <v>269</v>
      </c>
      <c r="F167" t="s">
        <v>10</v>
      </c>
      <c r="G167">
        <v>4012423724491</v>
      </c>
      <c r="H167">
        <v>0</v>
      </c>
      <c r="I167" t="s">
        <v>270</v>
      </c>
    </row>
    <row r="168" spans="1:9" x14ac:dyDescent="0.3">
      <c r="A168" s="5">
        <f t="shared" si="2"/>
        <v>584012424920836</v>
      </c>
      <c r="B168" t="s">
        <v>8</v>
      </c>
      <c r="C168" s="1">
        <v>41651.658472222225</v>
      </c>
      <c r="D168">
        <v>-10000</v>
      </c>
      <c r="E168" t="s">
        <v>117</v>
      </c>
      <c r="F168" t="s">
        <v>10</v>
      </c>
      <c r="G168">
        <v>584012424920836</v>
      </c>
      <c r="H168">
        <v>1</v>
      </c>
      <c r="I168" t="s">
        <v>271</v>
      </c>
    </row>
    <row r="169" spans="1:9" x14ac:dyDescent="0.3">
      <c r="A169" s="5">
        <f t="shared" si="2"/>
        <v>84012571489190</v>
      </c>
      <c r="B169" t="s">
        <v>8</v>
      </c>
      <c r="C169" s="1">
        <v>41651.65934027778</v>
      </c>
      <c r="D169">
        <v>-16000</v>
      </c>
      <c r="E169" t="s">
        <v>47</v>
      </c>
      <c r="F169" t="s">
        <v>10</v>
      </c>
      <c r="G169">
        <v>84012571489190</v>
      </c>
      <c r="H169">
        <v>0</v>
      </c>
      <c r="I169" t="s">
        <v>48</v>
      </c>
    </row>
    <row r="170" spans="1:9" x14ac:dyDescent="0.3">
      <c r="A170" s="5">
        <f t="shared" si="2"/>
        <v>584012572181443</v>
      </c>
      <c r="B170" t="s">
        <v>8</v>
      </c>
      <c r="C170" s="1">
        <v>41651.662245370368</v>
      </c>
      <c r="D170">
        <v>-5000</v>
      </c>
      <c r="E170" t="s">
        <v>12</v>
      </c>
      <c r="F170" t="s">
        <v>10</v>
      </c>
      <c r="G170">
        <v>584012572181443</v>
      </c>
      <c r="H170">
        <v>1</v>
      </c>
      <c r="I170" t="s">
        <v>114</v>
      </c>
    </row>
    <row r="171" spans="1:9" x14ac:dyDescent="0.3">
      <c r="A171" s="5">
        <f t="shared" si="2"/>
        <v>584012572453318</v>
      </c>
      <c r="B171" t="s">
        <v>8</v>
      </c>
      <c r="C171" s="1">
        <v>41651.662557870368</v>
      </c>
      <c r="D171">
        <v>-6000</v>
      </c>
      <c r="E171" t="s">
        <v>272</v>
      </c>
      <c r="F171" t="s">
        <v>10</v>
      </c>
      <c r="G171">
        <v>584012572453318</v>
      </c>
      <c r="H171">
        <v>1</v>
      </c>
      <c r="I171" t="s">
        <v>273</v>
      </c>
    </row>
    <row r="172" spans="1:9" x14ac:dyDescent="0.3">
      <c r="A172" s="5">
        <f t="shared" si="2"/>
        <v>478928932843767</v>
      </c>
      <c r="B172" t="s">
        <v>8</v>
      </c>
      <c r="C172" s="1">
        <v>41651.663344907407</v>
      </c>
      <c r="D172">
        <v>-50000</v>
      </c>
      <c r="E172" t="s">
        <v>165</v>
      </c>
      <c r="F172" t="s">
        <v>10</v>
      </c>
      <c r="G172">
        <v>478928932843767</v>
      </c>
      <c r="H172">
        <v>1</v>
      </c>
      <c r="I172" t="s">
        <v>274</v>
      </c>
    </row>
    <row r="173" spans="1:9" x14ac:dyDescent="0.3">
      <c r="A173" s="5">
        <f t="shared" si="2"/>
        <v>284012577448056</v>
      </c>
      <c r="B173" t="s">
        <v>8</v>
      </c>
      <c r="C173" s="1">
        <v>41651.666226851848</v>
      </c>
      <c r="D173">
        <v>-9550</v>
      </c>
      <c r="E173" t="s">
        <v>163</v>
      </c>
      <c r="F173" t="s">
        <v>10</v>
      </c>
      <c r="G173">
        <v>284012577448056</v>
      </c>
      <c r="H173">
        <v>0</v>
      </c>
      <c r="I173" t="s">
        <v>164</v>
      </c>
    </row>
    <row r="174" spans="1:9" x14ac:dyDescent="0.3">
      <c r="A174" s="5">
        <f t="shared" si="2"/>
        <v>84012579345939</v>
      </c>
      <c r="B174" t="s">
        <v>8</v>
      </c>
      <c r="C174" s="1">
        <v>41651.668437499997</v>
      </c>
      <c r="D174">
        <v>-1000</v>
      </c>
      <c r="E174" t="s">
        <v>52</v>
      </c>
      <c r="F174" t="s">
        <v>10</v>
      </c>
      <c r="G174">
        <v>84012579345939</v>
      </c>
      <c r="H174">
        <v>0</v>
      </c>
      <c r="I174" t="s">
        <v>275</v>
      </c>
    </row>
    <row r="175" spans="1:9" x14ac:dyDescent="0.3">
      <c r="A175" s="5">
        <f t="shared" si="2"/>
        <v>384012580472805</v>
      </c>
      <c r="B175" t="s">
        <v>8</v>
      </c>
      <c r="C175" s="1">
        <v>41651.6718287037</v>
      </c>
      <c r="D175">
        <v>-5000</v>
      </c>
      <c r="E175" t="s">
        <v>276</v>
      </c>
      <c r="F175" t="s">
        <v>10</v>
      </c>
      <c r="G175">
        <v>384012580472805</v>
      </c>
      <c r="H175">
        <v>1</v>
      </c>
      <c r="I175" t="s">
        <v>277</v>
      </c>
    </row>
    <row r="176" spans="1:9" x14ac:dyDescent="0.3">
      <c r="A176" s="5">
        <f t="shared" si="2"/>
        <v>164012436765976</v>
      </c>
      <c r="B176" t="s">
        <v>8</v>
      </c>
      <c r="C176" s="1">
        <v>41651.672175925924</v>
      </c>
      <c r="D176">
        <v>-52790</v>
      </c>
      <c r="E176" t="s">
        <v>278</v>
      </c>
      <c r="F176" t="s">
        <v>10</v>
      </c>
      <c r="G176">
        <v>164012436765976</v>
      </c>
      <c r="H176">
        <v>0</v>
      </c>
      <c r="I176" t="s">
        <v>279</v>
      </c>
    </row>
    <row r="177" spans="1:9" x14ac:dyDescent="0.3">
      <c r="A177" s="5">
        <f t="shared" si="2"/>
        <v>384012581494519</v>
      </c>
      <c r="B177" t="s">
        <v>8</v>
      </c>
      <c r="C177" s="1">
        <v>41651.673020833332</v>
      </c>
      <c r="D177">
        <v>-19403</v>
      </c>
      <c r="E177" t="s">
        <v>450</v>
      </c>
      <c r="F177" t="s">
        <v>10</v>
      </c>
      <c r="G177">
        <v>384012581494519</v>
      </c>
      <c r="H177">
        <v>1</v>
      </c>
      <c r="I177" t="s">
        <v>281</v>
      </c>
    </row>
    <row r="178" spans="1:9" x14ac:dyDescent="0.3">
      <c r="A178" s="5">
        <f t="shared" si="2"/>
        <v>84012437535404</v>
      </c>
      <c r="B178" t="s">
        <v>8</v>
      </c>
      <c r="C178" s="1">
        <v>41651.673067129632</v>
      </c>
      <c r="D178">
        <v>-15000</v>
      </c>
      <c r="E178" t="s">
        <v>219</v>
      </c>
      <c r="F178" t="s">
        <v>10</v>
      </c>
      <c r="G178">
        <v>84012437535404</v>
      </c>
      <c r="H178">
        <v>0</v>
      </c>
      <c r="I178" t="s">
        <v>282</v>
      </c>
    </row>
    <row r="179" spans="1:9" x14ac:dyDescent="0.3">
      <c r="A179" s="5">
        <f t="shared" si="2"/>
        <v>84012583832355</v>
      </c>
      <c r="B179" t="s">
        <v>8</v>
      </c>
      <c r="C179" s="1">
        <v>41651.673634259256</v>
      </c>
      <c r="D179">
        <v>-6690</v>
      </c>
      <c r="E179" t="s">
        <v>283</v>
      </c>
      <c r="F179" t="s">
        <v>10</v>
      </c>
      <c r="G179">
        <v>84012583832355</v>
      </c>
      <c r="H179">
        <v>0</v>
      </c>
      <c r="I179" t="s">
        <v>284</v>
      </c>
    </row>
    <row r="180" spans="1:9" x14ac:dyDescent="0.3">
      <c r="A180" s="5">
        <f t="shared" si="2"/>
        <v>304012438663663</v>
      </c>
      <c r="B180" t="s">
        <v>8</v>
      </c>
      <c r="C180" s="1">
        <v>41651.674375000002</v>
      </c>
      <c r="D180">
        <v>-10000</v>
      </c>
      <c r="E180" t="s">
        <v>285</v>
      </c>
      <c r="F180" t="s">
        <v>10</v>
      </c>
      <c r="G180">
        <v>304012438663663</v>
      </c>
      <c r="H180">
        <v>1</v>
      </c>
      <c r="I180" t="s">
        <v>286</v>
      </c>
    </row>
    <row r="181" spans="1:9" x14ac:dyDescent="0.3">
      <c r="A181" s="5">
        <f t="shared" si="2"/>
        <v>284012584863807</v>
      </c>
      <c r="B181" t="s">
        <v>8</v>
      </c>
      <c r="C181" s="1">
        <v>41651.674826388888</v>
      </c>
      <c r="D181">
        <v>-9455</v>
      </c>
      <c r="E181" t="s">
        <v>51</v>
      </c>
      <c r="F181" t="s">
        <v>10</v>
      </c>
      <c r="G181">
        <v>284012584863807</v>
      </c>
      <c r="H181">
        <v>0</v>
      </c>
      <c r="I181" t="s">
        <v>287</v>
      </c>
    </row>
    <row r="182" spans="1:9" x14ac:dyDescent="0.3">
      <c r="A182" s="5">
        <f t="shared" si="2"/>
        <v>4012439474137</v>
      </c>
      <c r="B182" t="s">
        <v>8</v>
      </c>
      <c r="C182" s="1">
        <v>41651.675312500003</v>
      </c>
      <c r="D182">
        <v>-14998</v>
      </c>
      <c r="E182" t="s">
        <v>288</v>
      </c>
      <c r="F182" t="s">
        <v>10</v>
      </c>
      <c r="G182">
        <v>4012439474137</v>
      </c>
      <c r="H182">
        <v>0</v>
      </c>
      <c r="I182" t="s">
        <v>265</v>
      </c>
    </row>
    <row r="183" spans="1:9" x14ac:dyDescent="0.3">
      <c r="A183" s="5">
        <f t="shared" si="2"/>
        <v>584012585653151</v>
      </c>
      <c r="B183" t="s">
        <v>8</v>
      </c>
      <c r="C183" s="1">
        <v>41651.677835648145</v>
      </c>
      <c r="D183">
        <v>-20000</v>
      </c>
      <c r="E183" t="s">
        <v>69</v>
      </c>
      <c r="F183" t="s">
        <v>10</v>
      </c>
      <c r="G183">
        <v>584012585653151</v>
      </c>
      <c r="H183">
        <v>1</v>
      </c>
      <c r="I183" t="s">
        <v>70</v>
      </c>
    </row>
    <row r="184" spans="1:9" x14ac:dyDescent="0.3">
      <c r="A184" s="5">
        <f t="shared" si="2"/>
        <v>384012441820963</v>
      </c>
      <c r="B184" t="s">
        <v>8</v>
      </c>
      <c r="C184" s="1">
        <v>41651.678032407406</v>
      </c>
      <c r="D184">
        <v>-50000</v>
      </c>
      <c r="E184" t="s">
        <v>228</v>
      </c>
      <c r="F184" t="s">
        <v>10</v>
      </c>
      <c r="G184">
        <v>384012441820963</v>
      </c>
      <c r="H184">
        <v>1</v>
      </c>
      <c r="I184" t="s">
        <v>289</v>
      </c>
    </row>
    <row r="185" spans="1:9" x14ac:dyDescent="0.3">
      <c r="A185" s="5">
        <f t="shared" si="2"/>
        <v>384012442179699</v>
      </c>
      <c r="B185" t="s">
        <v>8</v>
      </c>
      <c r="C185" s="1">
        <v>41651.678425925929</v>
      </c>
      <c r="D185">
        <v>-10000</v>
      </c>
      <c r="E185" t="s">
        <v>290</v>
      </c>
      <c r="F185" t="s">
        <v>10</v>
      </c>
      <c r="G185">
        <v>384012442179699</v>
      </c>
      <c r="H185">
        <v>1</v>
      </c>
      <c r="I185" t="s">
        <v>291</v>
      </c>
    </row>
    <row r="186" spans="1:9" x14ac:dyDescent="0.3">
      <c r="A186" s="5">
        <f t="shared" si="2"/>
        <v>384012586184024</v>
      </c>
      <c r="B186" t="s">
        <v>8</v>
      </c>
      <c r="C186" s="1">
        <v>41651.678437499999</v>
      </c>
      <c r="D186">
        <v>-10000</v>
      </c>
      <c r="E186" t="s">
        <v>69</v>
      </c>
      <c r="F186" t="s">
        <v>10</v>
      </c>
      <c r="G186">
        <v>384012586184024</v>
      </c>
      <c r="H186">
        <v>1</v>
      </c>
      <c r="I186" t="s">
        <v>70</v>
      </c>
    </row>
    <row r="187" spans="1:9" x14ac:dyDescent="0.3">
      <c r="A187" s="5">
        <f t="shared" si="2"/>
        <v>384012587059924</v>
      </c>
      <c r="B187" t="s">
        <v>8</v>
      </c>
      <c r="C187" s="1">
        <v>41651.679456018515</v>
      </c>
      <c r="D187">
        <v>-35000</v>
      </c>
      <c r="E187" t="s">
        <v>451</v>
      </c>
      <c r="F187" t="s">
        <v>10</v>
      </c>
      <c r="G187">
        <v>384012587059924</v>
      </c>
      <c r="H187">
        <v>1</v>
      </c>
      <c r="I187" t="s">
        <v>452</v>
      </c>
    </row>
    <row r="188" spans="1:9" x14ac:dyDescent="0.3">
      <c r="A188" s="5">
        <f t="shared" si="2"/>
        <v>584012588105302</v>
      </c>
      <c r="B188" t="s">
        <v>8</v>
      </c>
      <c r="C188" s="1">
        <v>41651.680671296293</v>
      </c>
      <c r="D188">
        <v>-50000</v>
      </c>
      <c r="E188" t="s">
        <v>34</v>
      </c>
      <c r="F188" t="s">
        <v>10</v>
      </c>
      <c r="G188">
        <v>584012588105302</v>
      </c>
      <c r="H188">
        <v>1</v>
      </c>
      <c r="I188" t="s">
        <v>48</v>
      </c>
    </row>
    <row r="189" spans="1:9" x14ac:dyDescent="0.3">
      <c r="A189" s="5">
        <f t="shared" si="2"/>
        <v>464012445387784</v>
      </c>
      <c r="B189" t="s">
        <v>8</v>
      </c>
      <c r="C189" s="1">
        <v>41651.682152777779</v>
      </c>
      <c r="D189">
        <v>-60000</v>
      </c>
      <c r="E189" t="s">
        <v>294</v>
      </c>
      <c r="F189" t="s">
        <v>10</v>
      </c>
      <c r="G189">
        <v>464012445387784</v>
      </c>
      <c r="H189">
        <v>1</v>
      </c>
      <c r="I189" t="s">
        <v>295</v>
      </c>
    </row>
    <row r="190" spans="1:9" x14ac:dyDescent="0.3">
      <c r="A190" s="5">
        <f t="shared" si="2"/>
        <v>584012447654666</v>
      </c>
      <c r="B190" t="s">
        <v>8</v>
      </c>
      <c r="C190" s="1">
        <v>41651.683622685188</v>
      </c>
      <c r="D190">
        <v>-10000</v>
      </c>
      <c r="E190" t="s">
        <v>152</v>
      </c>
      <c r="F190" t="s">
        <v>10</v>
      </c>
      <c r="G190">
        <v>584012447654666</v>
      </c>
      <c r="H190">
        <v>1</v>
      </c>
      <c r="I190" t="s">
        <v>296</v>
      </c>
    </row>
    <row r="191" spans="1:9" x14ac:dyDescent="0.3">
      <c r="A191" s="5">
        <f t="shared" si="2"/>
        <v>384012591136348</v>
      </c>
      <c r="B191" t="s">
        <v>8</v>
      </c>
      <c r="C191" s="1">
        <v>41651.684166666666</v>
      </c>
      <c r="D191">
        <v>-9000</v>
      </c>
      <c r="E191" t="s">
        <v>297</v>
      </c>
      <c r="F191" t="s">
        <v>10</v>
      </c>
      <c r="G191">
        <v>384012591136348</v>
      </c>
      <c r="H191">
        <v>1</v>
      </c>
      <c r="I191" t="s">
        <v>298</v>
      </c>
    </row>
    <row r="192" spans="1:9" x14ac:dyDescent="0.3">
      <c r="A192" s="5">
        <f t="shared" si="2"/>
        <v>304012448365830</v>
      </c>
      <c r="B192" t="s">
        <v>8</v>
      </c>
      <c r="C192" s="1">
        <v>41651.68445601852</v>
      </c>
      <c r="D192">
        <v>-50000</v>
      </c>
      <c r="E192" t="s">
        <v>299</v>
      </c>
      <c r="F192" t="s">
        <v>10</v>
      </c>
      <c r="G192">
        <v>304012448365830</v>
      </c>
      <c r="H192">
        <v>1</v>
      </c>
      <c r="I192" t="s">
        <v>300</v>
      </c>
    </row>
    <row r="193" spans="1:9" x14ac:dyDescent="0.3">
      <c r="A193" s="5">
        <f t="shared" si="2"/>
        <v>528738473949230</v>
      </c>
      <c r="B193" t="s">
        <v>8</v>
      </c>
      <c r="C193" s="1">
        <v>41651.68445601852</v>
      </c>
      <c r="D193">
        <v>-20954</v>
      </c>
      <c r="E193" t="s">
        <v>453</v>
      </c>
      <c r="F193" t="s">
        <v>10</v>
      </c>
      <c r="G193">
        <v>528738473949230</v>
      </c>
      <c r="H193">
        <v>1</v>
      </c>
      <c r="I193" t="s">
        <v>454</v>
      </c>
    </row>
    <row r="194" spans="1:9" x14ac:dyDescent="0.3">
      <c r="A194" s="5">
        <f t="shared" si="2"/>
        <v>304012447768268</v>
      </c>
      <c r="B194" t="s">
        <v>8</v>
      </c>
      <c r="C194" s="1">
        <v>41651.684907407405</v>
      </c>
      <c r="D194">
        <v>-30000</v>
      </c>
      <c r="E194" t="s">
        <v>301</v>
      </c>
      <c r="F194" t="s">
        <v>10</v>
      </c>
      <c r="G194">
        <v>304012447768268</v>
      </c>
      <c r="H194">
        <v>1</v>
      </c>
      <c r="I194" t="s">
        <v>302</v>
      </c>
    </row>
    <row r="195" spans="1:9" x14ac:dyDescent="0.3">
      <c r="A195" s="5">
        <f t="shared" ref="A195:A258" si="3">G195</f>
        <v>304012448540952</v>
      </c>
      <c r="B195" t="s">
        <v>8</v>
      </c>
      <c r="C195" s="1">
        <v>41651.685810185183</v>
      </c>
      <c r="D195">
        <v>-10000</v>
      </c>
      <c r="E195" t="s">
        <v>16</v>
      </c>
      <c r="F195" t="s">
        <v>10</v>
      </c>
      <c r="G195">
        <v>304012448540952</v>
      </c>
      <c r="H195">
        <v>1</v>
      </c>
      <c r="I195" t="s">
        <v>303</v>
      </c>
    </row>
    <row r="196" spans="1:9" x14ac:dyDescent="0.3">
      <c r="A196" s="5">
        <f t="shared" si="3"/>
        <v>304012592632866</v>
      </c>
      <c r="B196" t="s">
        <v>8</v>
      </c>
      <c r="C196" s="1">
        <v>41651.685868055552</v>
      </c>
      <c r="D196">
        <v>-20000</v>
      </c>
      <c r="E196" t="s">
        <v>14</v>
      </c>
      <c r="F196" t="s">
        <v>10</v>
      </c>
      <c r="G196">
        <v>304012592632866</v>
      </c>
      <c r="H196">
        <v>1</v>
      </c>
      <c r="I196" t="s">
        <v>304</v>
      </c>
    </row>
    <row r="197" spans="1:9" x14ac:dyDescent="0.3">
      <c r="A197" s="5">
        <f t="shared" si="3"/>
        <v>164012594922948</v>
      </c>
      <c r="B197" t="s">
        <v>8</v>
      </c>
      <c r="C197" s="1">
        <v>41651.686469907407</v>
      </c>
      <c r="D197">
        <v>-5135</v>
      </c>
      <c r="E197" t="s">
        <v>305</v>
      </c>
      <c r="F197" t="s">
        <v>10</v>
      </c>
      <c r="G197">
        <v>164012594922948</v>
      </c>
      <c r="H197">
        <v>0</v>
      </c>
      <c r="I197" t="s">
        <v>306</v>
      </c>
    </row>
    <row r="198" spans="1:9" x14ac:dyDescent="0.3">
      <c r="A198" s="5">
        <f t="shared" si="3"/>
        <v>4012450548320</v>
      </c>
      <c r="B198" t="s">
        <v>8</v>
      </c>
      <c r="C198" s="1">
        <v>41651.688113425924</v>
      </c>
      <c r="D198">
        <v>-22998</v>
      </c>
      <c r="E198" t="s">
        <v>307</v>
      </c>
      <c r="F198" t="s">
        <v>10</v>
      </c>
      <c r="G198">
        <v>4012450548320</v>
      </c>
      <c r="H198">
        <v>0</v>
      </c>
      <c r="I198" t="s">
        <v>279</v>
      </c>
    </row>
    <row r="199" spans="1:9" x14ac:dyDescent="0.3">
      <c r="A199" s="5">
        <f t="shared" si="3"/>
        <v>284012451076491</v>
      </c>
      <c r="B199" t="s">
        <v>8</v>
      </c>
      <c r="C199" s="1">
        <v>41651.688738425924</v>
      </c>
      <c r="D199">
        <v>-15990</v>
      </c>
      <c r="E199" t="s">
        <v>308</v>
      </c>
      <c r="F199" t="s">
        <v>10</v>
      </c>
      <c r="G199">
        <v>284012451076491</v>
      </c>
      <c r="H199">
        <v>0</v>
      </c>
      <c r="I199" t="s">
        <v>309</v>
      </c>
    </row>
    <row r="200" spans="1:9" x14ac:dyDescent="0.3">
      <c r="A200" s="5">
        <f t="shared" si="3"/>
        <v>164012597738817</v>
      </c>
      <c r="B200" t="s">
        <v>8</v>
      </c>
      <c r="C200" s="1">
        <v>41651.689722222225</v>
      </c>
      <c r="D200">
        <v>-5500</v>
      </c>
      <c r="E200" t="s">
        <v>310</v>
      </c>
      <c r="F200" t="s">
        <v>10</v>
      </c>
      <c r="G200">
        <v>164012597738817</v>
      </c>
      <c r="H200">
        <v>0</v>
      </c>
      <c r="I200" t="s">
        <v>311</v>
      </c>
    </row>
    <row r="201" spans="1:9" x14ac:dyDescent="0.3">
      <c r="A201" s="5">
        <f t="shared" si="3"/>
        <v>464012453533848</v>
      </c>
      <c r="B201" t="s">
        <v>8</v>
      </c>
      <c r="C201" s="1">
        <v>41651.690439814818</v>
      </c>
      <c r="D201">
        <v>-20000</v>
      </c>
      <c r="E201" t="s">
        <v>312</v>
      </c>
      <c r="F201" t="s">
        <v>10</v>
      </c>
      <c r="G201">
        <v>464012453533848</v>
      </c>
      <c r="H201">
        <v>1</v>
      </c>
      <c r="I201" t="s">
        <v>313</v>
      </c>
    </row>
    <row r="202" spans="1:9" x14ac:dyDescent="0.3">
      <c r="A202" s="5">
        <f t="shared" si="3"/>
        <v>164012453298121</v>
      </c>
      <c r="B202" t="s">
        <v>8</v>
      </c>
      <c r="C202" s="1">
        <v>41651.691296296296</v>
      </c>
      <c r="D202">
        <v>-15000</v>
      </c>
      <c r="E202" t="s">
        <v>314</v>
      </c>
      <c r="F202" t="s">
        <v>10</v>
      </c>
      <c r="G202">
        <v>164012453298121</v>
      </c>
      <c r="H202">
        <v>0</v>
      </c>
      <c r="I202" t="s">
        <v>147</v>
      </c>
    </row>
    <row r="203" spans="1:9" x14ac:dyDescent="0.3">
      <c r="A203" s="5">
        <f t="shared" si="3"/>
        <v>4012457379555</v>
      </c>
      <c r="B203" t="s">
        <v>8</v>
      </c>
      <c r="C203" s="1">
        <v>41651.696030092593</v>
      </c>
      <c r="D203">
        <v>-7965</v>
      </c>
      <c r="E203" t="s">
        <v>315</v>
      </c>
      <c r="F203" t="s">
        <v>10</v>
      </c>
      <c r="G203">
        <v>4012457379555</v>
      </c>
      <c r="H203">
        <v>0</v>
      </c>
      <c r="I203" t="s">
        <v>316</v>
      </c>
    </row>
    <row r="204" spans="1:9" x14ac:dyDescent="0.3">
      <c r="A204" s="5">
        <f t="shared" si="3"/>
        <v>584012612282599</v>
      </c>
      <c r="B204" t="s">
        <v>8</v>
      </c>
      <c r="C204" s="1">
        <v>41651.708657407406</v>
      </c>
      <c r="D204">
        <v>-5000</v>
      </c>
      <c r="E204" t="s">
        <v>317</v>
      </c>
      <c r="F204" t="s">
        <v>10</v>
      </c>
      <c r="G204">
        <v>584012612282599</v>
      </c>
      <c r="H204">
        <v>1</v>
      </c>
      <c r="I204" t="s">
        <v>318</v>
      </c>
    </row>
    <row r="205" spans="1:9" x14ac:dyDescent="0.3">
      <c r="A205" s="5">
        <f t="shared" si="3"/>
        <v>584012469047276</v>
      </c>
      <c r="B205" t="s">
        <v>8</v>
      </c>
      <c r="C205" s="1">
        <v>41651.709548611114</v>
      </c>
      <c r="D205">
        <v>-30000</v>
      </c>
      <c r="E205" t="s">
        <v>319</v>
      </c>
      <c r="F205" t="s">
        <v>10</v>
      </c>
      <c r="G205">
        <v>584012469047276</v>
      </c>
      <c r="H205">
        <v>1</v>
      </c>
      <c r="I205" t="s">
        <v>320</v>
      </c>
    </row>
    <row r="206" spans="1:9" x14ac:dyDescent="0.3">
      <c r="A206" s="5">
        <f t="shared" si="3"/>
        <v>464012542483005</v>
      </c>
      <c r="B206" t="s">
        <v>8</v>
      </c>
      <c r="C206" s="1">
        <v>41651.711192129631</v>
      </c>
      <c r="D206">
        <v>-10000</v>
      </c>
      <c r="E206" t="s">
        <v>54</v>
      </c>
      <c r="F206" t="s">
        <v>10</v>
      </c>
      <c r="G206">
        <v>464012542483005</v>
      </c>
      <c r="H206">
        <v>1</v>
      </c>
      <c r="I206" t="s">
        <v>81</v>
      </c>
    </row>
    <row r="207" spans="1:9" x14ac:dyDescent="0.3">
      <c r="A207" s="5">
        <f t="shared" si="3"/>
        <v>464012476112808</v>
      </c>
      <c r="B207" t="s">
        <v>8</v>
      </c>
      <c r="C207" s="1">
        <v>41651.716562499998</v>
      </c>
      <c r="D207">
        <v>-2000</v>
      </c>
      <c r="E207" t="s">
        <v>299</v>
      </c>
      <c r="F207" t="s">
        <v>10</v>
      </c>
      <c r="G207">
        <v>464012476112808</v>
      </c>
      <c r="H207">
        <v>1</v>
      </c>
      <c r="I207" t="s">
        <v>321</v>
      </c>
    </row>
    <row r="208" spans="1:9" x14ac:dyDescent="0.3">
      <c r="A208" s="5">
        <f t="shared" si="3"/>
        <v>304012477034868</v>
      </c>
      <c r="B208" t="s">
        <v>8</v>
      </c>
      <c r="C208" s="1">
        <v>41651.717638888891</v>
      </c>
      <c r="D208">
        <v>-30000</v>
      </c>
      <c r="E208" t="s">
        <v>322</v>
      </c>
      <c r="F208" t="s">
        <v>10</v>
      </c>
      <c r="G208">
        <v>304012477034868</v>
      </c>
      <c r="H208">
        <v>1</v>
      </c>
      <c r="I208" t="s">
        <v>323</v>
      </c>
    </row>
    <row r="209" spans="1:9" x14ac:dyDescent="0.3">
      <c r="A209" s="5">
        <f t="shared" si="3"/>
        <v>464012625000759</v>
      </c>
      <c r="B209" t="s">
        <v>8</v>
      </c>
      <c r="C209" s="1">
        <v>41651.723379629628</v>
      </c>
      <c r="D209">
        <v>-4000</v>
      </c>
      <c r="E209" t="s">
        <v>12</v>
      </c>
      <c r="F209" t="s">
        <v>10</v>
      </c>
      <c r="G209">
        <v>464012625000759</v>
      </c>
      <c r="H209">
        <v>1</v>
      </c>
      <c r="I209" t="s">
        <v>324</v>
      </c>
    </row>
    <row r="210" spans="1:9" x14ac:dyDescent="0.3">
      <c r="A210" s="5">
        <f t="shared" si="3"/>
        <v>304012482303383</v>
      </c>
      <c r="B210" t="s">
        <v>8</v>
      </c>
      <c r="C210" s="1">
        <v>41651.72488425926</v>
      </c>
      <c r="D210">
        <v>-20000</v>
      </c>
      <c r="E210" t="s">
        <v>325</v>
      </c>
      <c r="F210" t="s">
        <v>10</v>
      </c>
      <c r="G210">
        <v>304012482303383</v>
      </c>
      <c r="H210">
        <v>1</v>
      </c>
      <c r="I210" t="s">
        <v>326</v>
      </c>
    </row>
    <row r="211" spans="1:9" x14ac:dyDescent="0.3">
      <c r="A211" s="5">
        <f t="shared" si="3"/>
        <v>464012627310503</v>
      </c>
      <c r="B211" t="s">
        <v>8</v>
      </c>
      <c r="C211" s="1">
        <v>41651.726053240738</v>
      </c>
      <c r="D211">
        <v>-5000</v>
      </c>
      <c r="E211" t="s">
        <v>327</v>
      </c>
      <c r="F211" t="s">
        <v>10</v>
      </c>
      <c r="G211">
        <v>464012627310503</v>
      </c>
      <c r="H211">
        <v>1</v>
      </c>
      <c r="I211" t="s">
        <v>328</v>
      </c>
    </row>
    <row r="212" spans="1:9" x14ac:dyDescent="0.3">
      <c r="A212" s="5">
        <f t="shared" si="3"/>
        <v>384012484733556</v>
      </c>
      <c r="B212" t="s">
        <v>8</v>
      </c>
      <c r="C212" s="1">
        <v>41651.727696759262</v>
      </c>
      <c r="D212">
        <v>-10000</v>
      </c>
      <c r="E212" t="s">
        <v>231</v>
      </c>
      <c r="F212" t="s">
        <v>10</v>
      </c>
      <c r="G212">
        <v>384012484733556</v>
      </c>
      <c r="H212">
        <v>1</v>
      </c>
      <c r="I212" t="s">
        <v>329</v>
      </c>
    </row>
    <row r="213" spans="1:9" x14ac:dyDescent="0.3">
      <c r="A213" s="5">
        <f t="shared" si="3"/>
        <v>284012486631254</v>
      </c>
      <c r="B213" t="s">
        <v>8</v>
      </c>
      <c r="C213" s="1">
        <v>41651.729895833334</v>
      </c>
      <c r="D213">
        <v>-12000</v>
      </c>
      <c r="E213" t="s">
        <v>330</v>
      </c>
      <c r="F213" t="s">
        <v>10</v>
      </c>
      <c r="G213">
        <v>284012486631254</v>
      </c>
      <c r="H213">
        <v>0</v>
      </c>
      <c r="I213" t="s">
        <v>291</v>
      </c>
    </row>
    <row r="214" spans="1:9" x14ac:dyDescent="0.3">
      <c r="A214" s="5">
        <f t="shared" si="3"/>
        <v>464012489170664</v>
      </c>
      <c r="B214" t="s">
        <v>8</v>
      </c>
      <c r="C214" s="1">
        <v>41651.731678240743</v>
      </c>
      <c r="D214">
        <v>-10000</v>
      </c>
      <c r="E214" t="s">
        <v>331</v>
      </c>
      <c r="F214" t="s">
        <v>10</v>
      </c>
      <c r="G214">
        <v>464012489170664</v>
      </c>
      <c r="H214">
        <v>1</v>
      </c>
      <c r="I214" t="s">
        <v>332</v>
      </c>
    </row>
    <row r="215" spans="1:9" x14ac:dyDescent="0.3">
      <c r="A215" s="5">
        <f t="shared" si="3"/>
        <v>4012489438396</v>
      </c>
      <c r="B215" t="s">
        <v>8</v>
      </c>
      <c r="C215" s="1">
        <v>41651.733136574076</v>
      </c>
      <c r="D215">
        <v>-1195</v>
      </c>
      <c r="E215" t="s">
        <v>333</v>
      </c>
      <c r="F215" t="s">
        <v>10</v>
      </c>
      <c r="G215">
        <v>4012489438396</v>
      </c>
      <c r="H215">
        <v>0</v>
      </c>
      <c r="I215" t="s">
        <v>334</v>
      </c>
    </row>
    <row r="216" spans="1:9" x14ac:dyDescent="0.3">
      <c r="A216" s="5">
        <f t="shared" si="3"/>
        <v>304012636390724</v>
      </c>
      <c r="B216" t="s">
        <v>8</v>
      </c>
      <c r="C216" s="1">
        <v>41651.736550925925</v>
      </c>
      <c r="D216">
        <v>-5000</v>
      </c>
      <c r="E216" t="s">
        <v>12</v>
      </c>
      <c r="F216" t="s">
        <v>10</v>
      </c>
      <c r="G216">
        <v>304012636390724</v>
      </c>
      <c r="H216">
        <v>1</v>
      </c>
      <c r="I216" t="s">
        <v>335</v>
      </c>
    </row>
    <row r="217" spans="1:9" x14ac:dyDescent="0.3">
      <c r="A217" s="5">
        <f t="shared" si="3"/>
        <v>384012493795281</v>
      </c>
      <c r="B217" t="s">
        <v>8</v>
      </c>
      <c r="C217" s="1">
        <v>41651.738171296296</v>
      </c>
      <c r="D217">
        <v>-20000</v>
      </c>
      <c r="E217" t="s">
        <v>336</v>
      </c>
      <c r="F217" t="s">
        <v>10</v>
      </c>
      <c r="G217">
        <v>384012493795281</v>
      </c>
      <c r="H217">
        <v>1</v>
      </c>
      <c r="I217" t="s">
        <v>337</v>
      </c>
    </row>
    <row r="218" spans="1:9" x14ac:dyDescent="0.3">
      <c r="A218" s="5">
        <f t="shared" si="3"/>
        <v>584012495463529</v>
      </c>
      <c r="B218" t="s">
        <v>8</v>
      </c>
      <c r="C218" s="1">
        <v>41651.738958333335</v>
      </c>
      <c r="D218">
        <v>-8000</v>
      </c>
      <c r="E218" t="s">
        <v>299</v>
      </c>
      <c r="F218" t="s">
        <v>10</v>
      </c>
      <c r="G218">
        <v>584012495463529</v>
      </c>
      <c r="H218">
        <v>1</v>
      </c>
      <c r="I218" t="s">
        <v>338</v>
      </c>
    </row>
    <row r="219" spans="1:9" x14ac:dyDescent="0.3">
      <c r="A219" s="5">
        <f t="shared" si="3"/>
        <v>464012498451724</v>
      </c>
      <c r="B219" t="s">
        <v>8</v>
      </c>
      <c r="C219" s="1">
        <v>41651.743576388886</v>
      </c>
      <c r="D219">
        <v>-30000</v>
      </c>
      <c r="E219" t="s">
        <v>222</v>
      </c>
      <c r="F219" t="s">
        <v>10</v>
      </c>
      <c r="G219">
        <v>464012498451724</v>
      </c>
      <c r="H219">
        <v>1</v>
      </c>
      <c r="I219" t="s">
        <v>339</v>
      </c>
    </row>
    <row r="220" spans="1:9" x14ac:dyDescent="0.3">
      <c r="A220" s="5">
        <f t="shared" si="3"/>
        <v>284012646187252</v>
      </c>
      <c r="B220" t="s">
        <v>8</v>
      </c>
      <c r="C220" s="1">
        <v>41651.745798611111</v>
      </c>
      <c r="D220">
        <v>-2470</v>
      </c>
      <c r="E220" t="s">
        <v>283</v>
      </c>
      <c r="F220" t="s">
        <v>10</v>
      </c>
      <c r="G220">
        <v>284012646187252</v>
      </c>
      <c r="H220">
        <v>0</v>
      </c>
      <c r="I220" t="s">
        <v>340</v>
      </c>
    </row>
    <row r="221" spans="1:9" x14ac:dyDescent="0.3">
      <c r="A221" s="5">
        <f t="shared" si="3"/>
        <v>464012501816532</v>
      </c>
      <c r="B221" t="s">
        <v>8</v>
      </c>
      <c r="C221" s="1">
        <v>41651.746319444443</v>
      </c>
      <c r="D221">
        <v>-2000</v>
      </c>
      <c r="E221" t="s">
        <v>312</v>
      </c>
      <c r="F221" t="s">
        <v>10</v>
      </c>
      <c r="G221">
        <v>464012501816532</v>
      </c>
      <c r="H221">
        <v>1</v>
      </c>
      <c r="I221" t="s">
        <v>78</v>
      </c>
    </row>
    <row r="222" spans="1:9" x14ac:dyDescent="0.3">
      <c r="A222" s="5">
        <f t="shared" si="3"/>
        <v>84012501099107</v>
      </c>
      <c r="B222" t="s">
        <v>8</v>
      </c>
      <c r="C222" s="1">
        <v>41651.746631944443</v>
      </c>
      <c r="D222">
        <v>-15490</v>
      </c>
      <c r="E222" t="s">
        <v>341</v>
      </c>
      <c r="F222" t="s">
        <v>10</v>
      </c>
      <c r="G222">
        <v>84012501099107</v>
      </c>
      <c r="H222">
        <v>0</v>
      </c>
      <c r="I222" t="s">
        <v>342</v>
      </c>
    </row>
    <row r="223" spans="1:9" x14ac:dyDescent="0.3">
      <c r="A223" s="5">
        <f t="shared" si="3"/>
        <v>304012506364257</v>
      </c>
      <c r="B223" t="s">
        <v>8</v>
      </c>
      <c r="C223" s="1">
        <v>41651.75271990741</v>
      </c>
      <c r="D223">
        <v>-5000</v>
      </c>
      <c r="E223" t="s">
        <v>142</v>
      </c>
      <c r="F223" t="s">
        <v>10</v>
      </c>
      <c r="G223">
        <v>304012506364257</v>
      </c>
      <c r="H223">
        <v>1</v>
      </c>
      <c r="I223" t="s">
        <v>143</v>
      </c>
    </row>
    <row r="224" spans="1:9" x14ac:dyDescent="0.3">
      <c r="A224" s="5">
        <f t="shared" si="3"/>
        <v>464012651303311</v>
      </c>
      <c r="B224" t="s">
        <v>8</v>
      </c>
      <c r="C224" s="1">
        <v>41651.753807870373</v>
      </c>
      <c r="D224">
        <v>-2000</v>
      </c>
      <c r="E224" t="s">
        <v>21</v>
      </c>
      <c r="F224" t="s">
        <v>10</v>
      </c>
      <c r="G224">
        <v>464012651303311</v>
      </c>
      <c r="H224">
        <v>1</v>
      </c>
      <c r="I224" t="s">
        <v>343</v>
      </c>
    </row>
    <row r="225" spans="1:9" x14ac:dyDescent="0.3">
      <c r="A225" s="5">
        <f t="shared" si="3"/>
        <v>384012652997278</v>
      </c>
      <c r="B225" t="s">
        <v>8</v>
      </c>
      <c r="C225" s="1">
        <v>41651.75577546296</v>
      </c>
      <c r="D225">
        <v>-15000</v>
      </c>
      <c r="E225" t="s">
        <v>344</v>
      </c>
      <c r="F225" t="s">
        <v>10</v>
      </c>
      <c r="G225">
        <v>384012652997278</v>
      </c>
      <c r="H225">
        <v>1</v>
      </c>
      <c r="I225" t="s">
        <v>345</v>
      </c>
    </row>
    <row r="226" spans="1:9" x14ac:dyDescent="0.3">
      <c r="A226" s="5">
        <f t="shared" si="3"/>
        <v>284012656851958</v>
      </c>
      <c r="B226" t="s">
        <v>8</v>
      </c>
      <c r="C226" s="1">
        <v>41651.758136574077</v>
      </c>
      <c r="D226">
        <v>-8790</v>
      </c>
      <c r="E226" t="s">
        <v>346</v>
      </c>
      <c r="F226" t="s">
        <v>10</v>
      </c>
      <c r="G226">
        <v>284012656851958</v>
      </c>
      <c r="H226">
        <v>0</v>
      </c>
      <c r="I226" t="s">
        <v>347</v>
      </c>
    </row>
    <row r="227" spans="1:9" x14ac:dyDescent="0.3">
      <c r="A227" s="5">
        <f t="shared" si="3"/>
        <v>384012656408980</v>
      </c>
      <c r="B227" t="s">
        <v>8</v>
      </c>
      <c r="C227" s="1">
        <v>41651.759722222225</v>
      </c>
      <c r="D227">
        <v>-10000</v>
      </c>
      <c r="E227" t="s">
        <v>238</v>
      </c>
      <c r="F227" t="s">
        <v>10</v>
      </c>
      <c r="G227">
        <v>384012656408980</v>
      </c>
      <c r="H227">
        <v>1</v>
      </c>
      <c r="I227" t="s">
        <v>348</v>
      </c>
    </row>
    <row r="228" spans="1:9" x14ac:dyDescent="0.3">
      <c r="A228" s="5">
        <f t="shared" si="3"/>
        <v>4012659180652</v>
      </c>
      <c r="B228" t="s">
        <v>8</v>
      </c>
      <c r="C228" s="1">
        <v>41651.760833333334</v>
      </c>
      <c r="D228">
        <v>-1900</v>
      </c>
      <c r="E228" t="s">
        <v>349</v>
      </c>
      <c r="F228" t="s">
        <v>10</v>
      </c>
      <c r="G228">
        <v>4012659180652</v>
      </c>
      <c r="H228">
        <v>0</v>
      </c>
      <c r="I228" t="s">
        <v>350</v>
      </c>
    </row>
    <row r="229" spans="1:9" x14ac:dyDescent="0.3">
      <c r="A229" s="5">
        <f t="shared" si="3"/>
        <v>284012660409367</v>
      </c>
      <c r="B229" t="s">
        <v>8</v>
      </c>
      <c r="C229" s="1">
        <v>41651.762245370373</v>
      </c>
      <c r="D229">
        <v>-6400</v>
      </c>
      <c r="E229" t="s">
        <v>310</v>
      </c>
      <c r="F229" t="s">
        <v>10</v>
      </c>
      <c r="G229">
        <v>284012660409367</v>
      </c>
      <c r="H229">
        <v>0</v>
      </c>
      <c r="I229" t="s">
        <v>311</v>
      </c>
    </row>
    <row r="230" spans="1:9" x14ac:dyDescent="0.3">
      <c r="A230" s="5">
        <f t="shared" si="3"/>
        <v>304012516885887</v>
      </c>
      <c r="B230" t="s">
        <v>8</v>
      </c>
      <c r="C230" s="1">
        <v>41651.763749999998</v>
      </c>
      <c r="D230">
        <v>-5000</v>
      </c>
      <c r="E230" t="s">
        <v>152</v>
      </c>
      <c r="F230" t="s">
        <v>10</v>
      </c>
      <c r="G230">
        <v>304012516885887</v>
      </c>
      <c r="H230">
        <v>1</v>
      </c>
      <c r="I230" t="s">
        <v>351</v>
      </c>
    </row>
    <row r="231" spans="1:9" x14ac:dyDescent="0.3">
      <c r="A231" s="5">
        <f t="shared" si="3"/>
        <v>384012516443358</v>
      </c>
      <c r="B231" t="s">
        <v>8</v>
      </c>
      <c r="C231" s="1">
        <v>41651.764398148145</v>
      </c>
      <c r="D231">
        <v>-10000</v>
      </c>
      <c r="E231" t="s">
        <v>117</v>
      </c>
      <c r="F231" t="s">
        <v>10</v>
      </c>
      <c r="G231">
        <v>384012516443358</v>
      </c>
      <c r="H231">
        <v>1</v>
      </c>
      <c r="I231" t="s">
        <v>118</v>
      </c>
    </row>
    <row r="232" spans="1:9" x14ac:dyDescent="0.3">
      <c r="A232" s="5">
        <f t="shared" si="3"/>
        <v>4012670576494</v>
      </c>
      <c r="B232" t="s">
        <v>8</v>
      </c>
      <c r="C232" s="1">
        <v>41651.774027777778</v>
      </c>
      <c r="D232">
        <v>-11000</v>
      </c>
      <c r="E232" t="s">
        <v>352</v>
      </c>
      <c r="F232" t="s">
        <v>10</v>
      </c>
      <c r="G232">
        <v>4012670576494</v>
      </c>
      <c r="H232">
        <v>0</v>
      </c>
      <c r="I232" t="s">
        <v>353</v>
      </c>
    </row>
    <row r="233" spans="1:9" x14ac:dyDescent="0.3">
      <c r="A233" s="5">
        <f t="shared" si="3"/>
        <v>4012526269203</v>
      </c>
      <c r="B233" t="s">
        <v>8</v>
      </c>
      <c r="C233" s="1">
        <v>41651.775752314818</v>
      </c>
      <c r="D233">
        <v>-2510</v>
      </c>
      <c r="E233" t="s">
        <v>354</v>
      </c>
      <c r="F233" t="s">
        <v>10</v>
      </c>
      <c r="G233">
        <v>4012526269203</v>
      </c>
      <c r="H233">
        <v>0</v>
      </c>
      <c r="I233" t="s">
        <v>355</v>
      </c>
    </row>
    <row r="234" spans="1:9" x14ac:dyDescent="0.3">
      <c r="A234" s="5">
        <f t="shared" si="3"/>
        <v>464012529568293</v>
      </c>
      <c r="B234" t="s">
        <v>8</v>
      </c>
      <c r="C234" s="1">
        <v>41651.779583333337</v>
      </c>
      <c r="D234">
        <v>-10000</v>
      </c>
      <c r="E234" t="s">
        <v>233</v>
      </c>
      <c r="F234" t="s">
        <v>10</v>
      </c>
      <c r="G234">
        <v>464012529568293</v>
      </c>
      <c r="H234">
        <v>1</v>
      </c>
      <c r="I234" t="s">
        <v>356</v>
      </c>
    </row>
    <row r="235" spans="1:9" x14ac:dyDescent="0.3">
      <c r="A235" s="5">
        <f t="shared" si="3"/>
        <v>84012533022533</v>
      </c>
      <c r="B235" t="s">
        <v>8</v>
      </c>
      <c r="C235" s="1">
        <v>41651.783587962964</v>
      </c>
      <c r="D235">
        <v>-4560</v>
      </c>
      <c r="E235" t="s">
        <v>357</v>
      </c>
      <c r="F235" t="s">
        <v>10</v>
      </c>
      <c r="G235">
        <v>84012533022533</v>
      </c>
      <c r="H235">
        <v>0</v>
      </c>
      <c r="I235" t="s">
        <v>358</v>
      </c>
    </row>
    <row r="236" spans="1:9" x14ac:dyDescent="0.3">
      <c r="A236" s="5">
        <f t="shared" si="3"/>
        <v>304012534274564</v>
      </c>
      <c r="B236" t="s">
        <v>8</v>
      </c>
      <c r="C236" s="1">
        <v>41651.785034722219</v>
      </c>
      <c r="D236">
        <v>-20000</v>
      </c>
      <c r="E236" t="s">
        <v>325</v>
      </c>
      <c r="F236" t="s">
        <v>10</v>
      </c>
      <c r="G236">
        <v>304012534274564</v>
      </c>
      <c r="H236">
        <v>1</v>
      </c>
      <c r="I236" t="s">
        <v>359</v>
      </c>
    </row>
    <row r="237" spans="1:9" x14ac:dyDescent="0.3">
      <c r="A237" s="5">
        <f t="shared" si="3"/>
        <v>304012539249993</v>
      </c>
      <c r="B237" t="s">
        <v>8</v>
      </c>
      <c r="C237" s="1">
        <v>41651.789629629631</v>
      </c>
      <c r="D237">
        <v>-10000</v>
      </c>
      <c r="E237" t="s">
        <v>360</v>
      </c>
      <c r="F237" t="s">
        <v>10</v>
      </c>
      <c r="G237">
        <v>304012539249993</v>
      </c>
      <c r="H237">
        <v>1</v>
      </c>
      <c r="I237" t="s">
        <v>361</v>
      </c>
    </row>
    <row r="238" spans="1:9" x14ac:dyDescent="0.3">
      <c r="A238" s="5">
        <f t="shared" si="3"/>
        <v>4012684571841</v>
      </c>
      <c r="B238" t="s">
        <v>8</v>
      </c>
      <c r="C238" s="1">
        <v>41651.790219907409</v>
      </c>
      <c r="D238">
        <v>-5300</v>
      </c>
      <c r="E238" t="s">
        <v>362</v>
      </c>
      <c r="F238" t="s">
        <v>10</v>
      </c>
      <c r="G238">
        <v>4012684571841</v>
      </c>
      <c r="H238">
        <v>0</v>
      </c>
      <c r="I238" t="s">
        <v>363</v>
      </c>
    </row>
    <row r="239" spans="1:9" x14ac:dyDescent="0.3">
      <c r="A239" s="5">
        <f t="shared" si="3"/>
        <v>384012547144312</v>
      </c>
      <c r="B239" t="s">
        <v>8</v>
      </c>
      <c r="C239" s="1">
        <v>41651.798773148148</v>
      </c>
      <c r="D239">
        <v>-30000</v>
      </c>
      <c r="E239" t="s">
        <v>322</v>
      </c>
      <c r="F239" t="s">
        <v>10</v>
      </c>
      <c r="G239">
        <v>384012547144312</v>
      </c>
      <c r="H239">
        <v>1</v>
      </c>
      <c r="I239" t="s">
        <v>262</v>
      </c>
    </row>
    <row r="240" spans="1:9" x14ac:dyDescent="0.3">
      <c r="A240" s="5">
        <f t="shared" si="3"/>
        <v>164012549038679</v>
      </c>
      <c r="B240" t="s">
        <v>8</v>
      </c>
      <c r="C240" s="1">
        <v>41651.802118055559</v>
      </c>
      <c r="D240">
        <v>-2490</v>
      </c>
      <c r="E240" t="s">
        <v>364</v>
      </c>
      <c r="F240" t="s">
        <v>10</v>
      </c>
      <c r="G240">
        <v>164012549038679</v>
      </c>
      <c r="H240">
        <v>0</v>
      </c>
      <c r="I240" t="s">
        <v>17</v>
      </c>
    </row>
    <row r="241" spans="1:9" x14ac:dyDescent="0.3">
      <c r="A241" s="5">
        <f t="shared" si="3"/>
        <v>4012550021638</v>
      </c>
      <c r="B241" t="s">
        <v>8</v>
      </c>
      <c r="C241" s="1">
        <v>41651.803263888891</v>
      </c>
      <c r="D241">
        <v>-2200</v>
      </c>
      <c r="E241" t="s">
        <v>365</v>
      </c>
      <c r="F241" t="s">
        <v>10</v>
      </c>
      <c r="G241">
        <v>4012550021638</v>
      </c>
      <c r="H241">
        <v>0</v>
      </c>
      <c r="I241" t="s">
        <v>366</v>
      </c>
    </row>
    <row r="242" spans="1:9" x14ac:dyDescent="0.3">
      <c r="A242" s="5">
        <f t="shared" si="3"/>
        <v>304012694182467</v>
      </c>
      <c r="B242" t="s">
        <v>8</v>
      </c>
      <c r="C242" s="1">
        <v>41651.803449074076</v>
      </c>
      <c r="D242">
        <v>-5000</v>
      </c>
      <c r="E242" t="s">
        <v>238</v>
      </c>
      <c r="F242" t="s">
        <v>10</v>
      </c>
      <c r="G242">
        <v>304012694182467</v>
      </c>
      <c r="H242">
        <v>1</v>
      </c>
      <c r="I242" t="s">
        <v>367</v>
      </c>
    </row>
    <row r="243" spans="1:9" x14ac:dyDescent="0.3">
      <c r="A243" s="5">
        <f t="shared" si="3"/>
        <v>384012552958722</v>
      </c>
      <c r="B243" t="s">
        <v>8</v>
      </c>
      <c r="C243" s="1">
        <v>41651.806655092594</v>
      </c>
      <c r="D243">
        <v>-10000</v>
      </c>
      <c r="E243" t="s">
        <v>301</v>
      </c>
      <c r="F243" t="s">
        <v>10</v>
      </c>
      <c r="G243">
        <v>384012552958722</v>
      </c>
      <c r="H243">
        <v>1</v>
      </c>
      <c r="I243" t="s">
        <v>368</v>
      </c>
    </row>
    <row r="244" spans="1:9" x14ac:dyDescent="0.3">
      <c r="A244" s="5">
        <f t="shared" si="3"/>
        <v>384012555395214</v>
      </c>
      <c r="B244" t="s">
        <v>8</v>
      </c>
      <c r="C244" s="1">
        <v>41651.809467592589</v>
      </c>
      <c r="D244">
        <v>-10000</v>
      </c>
      <c r="E244" t="s">
        <v>369</v>
      </c>
      <c r="F244" t="s">
        <v>10</v>
      </c>
      <c r="G244">
        <v>384012555395214</v>
      </c>
      <c r="H244">
        <v>1</v>
      </c>
      <c r="I244" t="s">
        <v>153</v>
      </c>
    </row>
    <row r="245" spans="1:9" x14ac:dyDescent="0.3">
      <c r="A245" s="5">
        <f t="shared" si="3"/>
        <v>464012628154942</v>
      </c>
      <c r="B245" t="s">
        <v>8</v>
      </c>
      <c r="C245" s="1">
        <v>41651.810358796298</v>
      </c>
      <c r="D245">
        <v>-5000</v>
      </c>
      <c r="E245" t="s">
        <v>370</v>
      </c>
      <c r="F245" t="s">
        <v>10</v>
      </c>
      <c r="G245">
        <v>464012628154942</v>
      </c>
      <c r="H245">
        <v>1</v>
      </c>
      <c r="I245" t="s">
        <v>371</v>
      </c>
    </row>
    <row r="246" spans="1:9" x14ac:dyDescent="0.3">
      <c r="A246" s="5">
        <f t="shared" si="3"/>
        <v>84012558230678</v>
      </c>
      <c r="B246" t="s">
        <v>8</v>
      </c>
      <c r="C246" s="1">
        <v>41651.812777777777</v>
      </c>
      <c r="D246">
        <v>-6000</v>
      </c>
      <c r="E246" t="s">
        <v>372</v>
      </c>
      <c r="F246" t="s">
        <v>10</v>
      </c>
      <c r="G246">
        <v>84012558230678</v>
      </c>
      <c r="H246">
        <v>0</v>
      </c>
      <c r="I246" t="s">
        <v>17</v>
      </c>
    </row>
    <row r="247" spans="1:9" x14ac:dyDescent="0.3">
      <c r="A247" s="5">
        <f t="shared" si="3"/>
        <v>284012571930315</v>
      </c>
      <c r="B247" t="s">
        <v>8</v>
      </c>
      <c r="C247" s="1">
        <v>41651.828622685185</v>
      </c>
      <c r="D247">
        <v>-1590</v>
      </c>
      <c r="E247" t="s">
        <v>373</v>
      </c>
      <c r="F247" t="s">
        <v>10</v>
      </c>
      <c r="G247">
        <v>284012571930315</v>
      </c>
      <c r="H247">
        <v>0</v>
      </c>
      <c r="I247" t="s">
        <v>374</v>
      </c>
    </row>
    <row r="248" spans="1:9" x14ac:dyDescent="0.3">
      <c r="A248" s="5">
        <f t="shared" si="3"/>
        <v>284012574859825</v>
      </c>
      <c r="B248" t="s">
        <v>8</v>
      </c>
      <c r="C248" s="1">
        <v>41651.832002314812</v>
      </c>
      <c r="D248">
        <v>-7494</v>
      </c>
      <c r="E248" t="s">
        <v>375</v>
      </c>
      <c r="F248" t="s">
        <v>10</v>
      </c>
      <c r="G248">
        <v>284012574859825</v>
      </c>
      <c r="H248">
        <v>0</v>
      </c>
      <c r="I248" t="s">
        <v>376</v>
      </c>
    </row>
    <row r="249" spans="1:9" x14ac:dyDescent="0.3">
      <c r="A249" s="5">
        <f t="shared" si="3"/>
        <v>304012577345569</v>
      </c>
      <c r="B249" t="s">
        <v>8</v>
      </c>
      <c r="C249" s="1">
        <v>41651.833726851852</v>
      </c>
      <c r="D249">
        <v>-5000</v>
      </c>
      <c r="E249" t="s">
        <v>58</v>
      </c>
      <c r="F249" t="s">
        <v>10</v>
      </c>
      <c r="G249">
        <v>304012577345569</v>
      </c>
      <c r="H249">
        <v>1</v>
      </c>
      <c r="I249" t="s">
        <v>377</v>
      </c>
    </row>
    <row r="250" spans="1:9" x14ac:dyDescent="0.3">
      <c r="A250" s="5">
        <f t="shared" si="3"/>
        <v>304012579418224</v>
      </c>
      <c r="B250" t="s">
        <v>8</v>
      </c>
      <c r="C250" s="1">
        <v>41651.837280092594</v>
      </c>
      <c r="D250">
        <v>-10000</v>
      </c>
      <c r="E250" t="s">
        <v>231</v>
      </c>
      <c r="F250" t="s">
        <v>10</v>
      </c>
      <c r="G250">
        <v>304012579418224</v>
      </c>
      <c r="H250">
        <v>1</v>
      </c>
      <c r="I250" t="s">
        <v>287</v>
      </c>
    </row>
    <row r="251" spans="1:9" x14ac:dyDescent="0.3">
      <c r="A251" s="5">
        <f t="shared" si="3"/>
        <v>4012580059992</v>
      </c>
      <c r="B251" t="s">
        <v>8</v>
      </c>
      <c r="C251" s="1">
        <v>41651.838020833333</v>
      </c>
      <c r="D251">
        <v>-7940</v>
      </c>
      <c r="E251" t="s">
        <v>378</v>
      </c>
      <c r="F251" t="s">
        <v>10</v>
      </c>
      <c r="G251">
        <v>4012580059992</v>
      </c>
      <c r="H251">
        <v>0</v>
      </c>
      <c r="I251" t="s">
        <v>379</v>
      </c>
    </row>
    <row r="252" spans="1:9" x14ac:dyDescent="0.3">
      <c r="A252" s="5">
        <f t="shared" si="3"/>
        <v>164012580413478</v>
      </c>
      <c r="B252" t="s">
        <v>8</v>
      </c>
      <c r="C252" s="1">
        <v>41651.838437500002</v>
      </c>
      <c r="D252">
        <v>-2385</v>
      </c>
      <c r="E252" t="s">
        <v>380</v>
      </c>
      <c r="F252" t="s">
        <v>10</v>
      </c>
      <c r="G252">
        <v>164012580413478</v>
      </c>
      <c r="H252">
        <v>0</v>
      </c>
      <c r="I252" t="s">
        <v>381</v>
      </c>
    </row>
    <row r="253" spans="1:9" x14ac:dyDescent="0.3">
      <c r="A253" s="5">
        <f t="shared" si="3"/>
        <v>584012590739026</v>
      </c>
      <c r="B253" t="s">
        <v>8</v>
      </c>
      <c r="C253" s="1">
        <v>41651.850381944445</v>
      </c>
      <c r="D253">
        <v>-10000</v>
      </c>
      <c r="E253" t="s">
        <v>167</v>
      </c>
      <c r="F253" t="s">
        <v>10</v>
      </c>
      <c r="G253">
        <v>584012590739026</v>
      </c>
      <c r="H253">
        <v>1</v>
      </c>
      <c r="I253" t="s">
        <v>382</v>
      </c>
    </row>
    <row r="254" spans="1:9" x14ac:dyDescent="0.3">
      <c r="A254" s="5">
        <f t="shared" si="3"/>
        <v>464012591866164</v>
      </c>
      <c r="B254" t="s">
        <v>8</v>
      </c>
      <c r="C254" s="1">
        <v>41651.851689814815</v>
      </c>
      <c r="D254">
        <v>-10000</v>
      </c>
      <c r="E254" t="s">
        <v>383</v>
      </c>
      <c r="F254" t="s">
        <v>10</v>
      </c>
      <c r="G254">
        <v>464012591866164</v>
      </c>
      <c r="H254">
        <v>1</v>
      </c>
      <c r="I254" t="s">
        <v>384</v>
      </c>
    </row>
    <row r="255" spans="1:9" x14ac:dyDescent="0.3">
      <c r="A255" s="5">
        <f t="shared" si="3"/>
        <v>584012593299524</v>
      </c>
      <c r="B255" t="s">
        <v>8</v>
      </c>
      <c r="C255" s="1">
        <v>41651.852199074077</v>
      </c>
      <c r="D255">
        <v>-20000</v>
      </c>
      <c r="E255" t="s">
        <v>385</v>
      </c>
      <c r="F255" t="s">
        <v>10</v>
      </c>
      <c r="G255">
        <v>584012593299524</v>
      </c>
      <c r="H255">
        <v>1</v>
      </c>
      <c r="I255" t="s">
        <v>386</v>
      </c>
    </row>
    <row r="256" spans="1:9" x14ac:dyDescent="0.3">
      <c r="A256" s="5">
        <f t="shared" si="3"/>
        <v>304012598459725</v>
      </c>
      <c r="B256" t="s">
        <v>8</v>
      </c>
      <c r="C256" s="1">
        <v>41651.859317129631</v>
      </c>
      <c r="D256">
        <v>-10000</v>
      </c>
      <c r="E256" t="s">
        <v>387</v>
      </c>
      <c r="F256" t="s">
        <v>10</v>
      </c>
      <c r="G256">
        <v>304012598459725</v>
      </c>
      <c r="H256">
        <v>1</v>
      </c>
      <c r="I256" t="s">
        <v>388</v>
      </c>
    </row>
    <row r="257" spans="1:9" x14ac:dyDescent="0.3">
      <c r="A257" s="5">
        <f t="shared" si="3"/>
        <v>4012599731530</v>
      </c>
      <c r="B257" t="s">
        <v>8</v>
      </c>
      <c r="C257" s="1">
        <v>41651.860798611109</v>
      </c>
      <c r="D257">
        <v>-3575</v>
      </c>
      <c r="E257" t="s">
        <v>389</v>
      </c>
      <c r="F257" t="s">
        <v>10</v>
      </c>
      <c r="G257">
        <v>4012599731530</v>
      </c>
      <c r="H257">
        <v>0</v>
      </c>
      <c r="I257" t="s">
        <v>390</v>
      </c>
    </row>
    <row r="258" spans="1:9" x14ac:dyDescent="0.3">
      <c r="A258" s="5">
        <f t="shared" si="3"/>
        <v>304012603801143</v>
      </c>
      <c r="B258" t="s">
        <v>8</v>
      </c>
      <c r="C258" s="1">
        <v>41651.86550925926</v>
      </c>
      <c r="D258">
        <v>-10000</v>
      </c>
      <c r="E258" t="s">
        <v>391</v>
      </c>
      <c r="F258" t="s">
        <v>10</v>
      </c>
      <c r="G258">
        <v>304012603801143</v>
      </c>
      <c r="H258">
        <v>1</v>
      </c>
      <c r="I258" t="s">
        <v>392</v>
      </c>
    </row>
    <row r="259" spans="1:9" x14ac:dyDescent="0.3">
      <c r="A259" s="5">
        <f t="shared" ref="A259:A306" si="4">G259</f>
        <v>584012605607692</v>
      </c>
      <c r="B259" t="s">
        <v>8</v>
      </c>
      <c r="C259" s="1">
        <v>41651.867592592593</v>
      </c>
      <c r="D259">
        <v>-10000</v>
      </c>
      <c r="E259" t="s">
        <v>393</v>
      </c>
      <c r="F259" t="s">
        <v>10</v>
      </c>
      <c r="G259">
        <v>584012605607692</v>
      </c>
      <c r="H259">
        <v>1</v>
      </c>
      <c r="I259" t="s">
        <v>394</v>
      </c>
    </row>
    <row r="260" spans="1:9" x14ac:dyDescent="0.3">
      <c r="A260" s="5">
        <f t="shared" si="4"/>
        <v>164012605791877</v>
      </c>
      <c r="B260" t="s">
        <v>8</v>
      </c>
      <c r="C260" s="1">
        <v>41651.867812500001</v>
      </c>
      <c r="D260">
        <v>-5215</v>
      </c>
      <c r="E260" t="s">
        <v>395</v>
      </c>
      <c r="F260" t="s">
        <v>10</v>
      </c>
      <c r="G260">
        <v>164012605791877</v>
      </c>
      <c r="H260">
        <v>0</v>
      </c>
      <c r="I260" t="s">
        <v>396</v>
      </c>
    </row>
    <row r="261" spans="1:9" x14ac:dyDescent="0.3">
      <c r="A261" s="5">
        <f t="shared" si="4"/>
        <v>304012606452716</v>
      </c>
      <c r="B261" t="s">
        <v>8</v>
      </c>
      <c r="C261" s="1">
        <v>41651.868576388886</v>
      </c>
      <c r="D261">
        <v>-5000</v>
      </c>
      <c r="E261" t="s">
        <v>397</v>
      </c>
      <c r="F261" t="s">
        <v>10</v>
      </c>
      <c r="G261">
        <v>304012606452716</v>
      </c>
      <c r="H261">
        <v>1</v>
      </c>
      <c r="I261" t="s">
        <v>398</v>
      </c>
    </row>
    <row r="262" spans="1:9" x14ac:dyDescent="0.3">
      <c r="A262" s="5">
        <f t="shared" si="4"/>
        <v>164012606606034</v>
      </c>
      <c r="B262" t="s">
        <v>8</v>
      </c>
      <c r="C262" s="1">
        <v>41651.868738425925</v>
      </c>
      <c r="D262">
        <v>-2700</v>
      </c>
      <c r="E262" t="s">
        <v>315</v>
      </c>
      <c r="F262" t="s">
        <v>10</v>
      </c>
      <c r="G262">
        <v>164012606606034</v>
      </c>
      <c r="H262">
        <v>0</v>
      </c>
      <c r="I262" t="s">
        <v>399</v>
      </c>
    </row>
    <row r="263" spans="1:9" x14ac:dyDescent="0.3">
      <c r="A263" s="5">
        <f t="shared" si="4"/>
        <v>304012608978759</v>
      </c>
      <c r="B263" t="s">
        <v>8</v>
      </c>
      <c r="C263" s="1">
        <v>41651.871481481481</v>
      </c>
      <c r="D263">
        <v>-30000</v>
      </c>
      <c r="E263" t="s">
        <v>301</v>
      </c>
      <c r="F263" t="s">
        <v>10</v>
      </c>
      <c r="G263">
        <v>304012608978759</v>
      </c>
      <c r="H263">
        <v>1</v>
      </c>
      <c r="I263" t="s">
        <v>400</v>
      </c>
    </row>
    <row r="264" spans="1:9" x14ac:dyDescent="0.3">
      <c r="A264" s="5">
        <f t="shared" si="4"/>
        <v>304012613455263</v>
      </c>
      <c r="B264" t="s">
        <v>8</v>
      </c>
      <c r="C264" s="1">
        <v>41651.875520833331</v>
      </c>
      <c r="D264">
        <v>-8000</v>
      </c>
      <c r="E264" t="s">
        <v>401</v>
      </c>
      <c r="F264" t="s">
        <v>10</v>
      </c>
      <c r="G264">
        <v>304012613455263</v>
      </c>
      <c r="H264">
        <v>1</v>
      </c>
      <c r="I264" t="s">
        <v>402</v>
      </c>
    </row>
    <row r="265" spans="1:9" x14ac:dyDescent="0.3">
      <c r="A265" s="5">
        <f t="shared" si="4"/>
        <v>464012612559453</v>
      </c>
      <c r="B265" t="s">
        <v>8</v>
      </c>
      <c r="C265" s="1">
        <v>41651.875636574077</v>
      </c>
      <c r="D265">
        <v>-10000</v>
      </c>
      <c r="E265" t="s">
        <v>165</v>
      </c>
      <c r="F265" t="s">
        <v>10</v>
      </c>
      <c r="G265">
        <v>464012612559453</v>
      </c>
      <c r="H265">
        <v>1</v>
      </c>
      <c r="I265" t="s">
        <v>403</v>
      </c>
    </row>
    <row r="266" spans="1:9" x14ac:dyDescent="0.3">
      <c r="A266" s="5">
        <f t="shared" si="4"/>
        <v>304012612954791</v>
      </c>
      <c r="B266" t="s">
        <v>8</v>
      </c>
      <c r="C266" s="1">
        <v>41651.876099537039</v>
      </c>
      <c r="D266">
        <v>-10000</v>
      </c>
      <c r="E266" t="s">
        <v>165</v>
      </c>
      <c r="F266" t="s">
        <v>10</v>
      </c>
      <c r="G266">
        <v>304012612954791</v>
      </c>
      <c r="H266">
        <v>1</v>
      </c>
      <c r="I266" t="s">
        <v>403</v>
      </c>
    </row>
    <row r="267" spans="1:9" x14ac:dyDescent="0.3">
      <c r="A267" s="5">
        <f t="shared" si="4"/>
        <v>284012616037925</v>
      </c>
      <c r="B267" t="s">
        <v>8</v>
      </c>
      <c r="C267" s="1">
        <v>41651.879664351851</v>
      </c>
      <c r="D267">
        <v>-5800</v>
      </c>
      <c r="E267" t="s">
        <v>315</v>
      </c>
      <c r="F267" t="s">
        <v>10</v>
      </c>
      <c r="G267">
        <v>284012616037925</v>
      </c>
      <c r="H267">
        <v>0</v>
      </c>
      <c r="I267" t="s">
        <v>404</v>
      </c>
    </row>
    <row r="268" spans="1:9" x14ac:dyDescent="0.3">
      <c r="A268" s="5">
        <f t="shared" si="4"/>
        <v>4012618141010</v>
      </c>
      <c r="B268" t="s">
        <v>8</v>
      </c>
      <c r="C268" s="1">
        <v>41651.882106481484</v>
      </c>
      <c r="D268">
        <v>-15640</v>
      </c>
      <c r="E268" t="s">
        <v>405</v>
      </c>
      <c r="F268" t="s">
        <v>10</v>
      </c>
      <c r="G268">
        <v>4012618141010</v>
      </c>
      <c r="H268">
        <v>0</v>
      </c>
      <c r="I268" t="s">
        <v>406</v>
      </c>
    </row>
    <row r="269" spans="1:9" x14ac:dyDescent="0.3">
      <c r="A269" s="5">
        <f t="shared" si="4"/>
        <v>284012618361902</v>
      </c>
      <c r="B269" t="s">
        <v>8</v>
      </c>
      <c r="C269" s="1">
        <v>41651.882361111115</v>
      </c>
      <c r="D269">
        <v>-10000</v>
      </c>
      <c r="E269" t="s">
        <v>407</v>
      </c>
      <c r="F269" t="s">
        <v>10</v>
      </c>
      <c r="G269">
        <v>284012618361902</v>
      </c>
      <c r="H269">
        <v>0</v>
      </c>
      <c r="I269" t="s">
        <v>81</v>
      </c>
    </row>
    <row r="270" spans="1:9" x14ac:dyDescent="0.3">
      <c r="A270" s="5">
        <f t="shared" si="4"/>
        <v>384012629122783</v>
      </c>
      <c r="B270" t="s">
        <v>8</v>
      </c>
      <c r="C270" s="1">
        <v>41651.893657407411</v>
      </c>
      <c r="D270">
        <v>-2000</v>
      </c>
      <c r="E270" t="s">
        <v>401</v>
      </c>
      <c r="F270" t="s">
        <v>10</v>
      </c>
      <c r="G270">
        <v>384012629122783</v>
      </c>
      <c r="H270">
        <v>1</v>
      </c>
      <c r="I270" t="s">
        <v>402</v>
      </c>
    </row>
    <row r="271" spans="1:9" x14ac:dyDescent="0.3">
      <c r="A271" s="5">
        <f t="shared" si="4"/>
        <v>4012629583503</v>
      </c>
      <c r="B271" t="s">
        <v>8</v>
      </c>
      <c r="C271" s="1">
        <v>41651.89534722222</v>
      </c>
      <c r="D271">
        <v>-13490</v>
      </c>
      <c r="E271" t="s">
        <v>408</v>
      </c>
      <c r="F271" t="s">
        <v>10</v>
      </c>
      <c r="G271">
        <v>4012629583503</v>
      </c>
      <c r="H271">
        <v>0</v>
      </c>
      <c r="I271" t="s">
        <v>96</v>
      </c>
    </row>
    <row r="272" spans="1:9" x14ac:dyDescent="0.3">
      <c r="A272" s="5">
        <f t="shared" si="4"/>
        <v>284012633146904</v>
      </c>
      <c r="B272" t="s">
        <v>8</v>
      </c>
      <c r="C272" s="1">
        <v>41651.899467592593</v>
      </c>
      <c r="D272">
        <v>-5630</v>
      </c>
      <c r="E272" t="s">
        <v>409</v>
      </c>
      <c r="F272" t="s">
        <v>10</v>
      </c>
      <c r="G272">
        <v>284012633146904</v>
      </c>
      <c r="H272">
        <v>0</v>
      </c>
      <c r="I272" t="s">
        <v>410</v>
      </c>
    </row>
    <row r="273" spans="1:9" x14ac:dyDescent="0.3">
      <c r="A273" s="5">
        <f t="shared" si="4"/>
        <v>304012634958577</v>
      </c>
      <c r="B273" t="s">
        <v>8</v>
      </c>
      <c r="C273" s="1">
        <v>41651.901562500003</v>
      </c>
      <c r="D273">
        <v>-5000</v>
      </c>
      <c r="E273" t="s">
        <v>411</v>
      </c>
      <c r="F273" t="s">
        <v>10</v>
      </c>
      <c r="G273">
        <v>304012634958577</v>
      </c>
      <c r="H273">
        <v>1</v>
      </c>
      <c r="I273" t="s">
        <v>412</v>
      </c>
    </row>
    <row r="274" spans="1:9" x14ac:dyDescent="0.3">
      <c r="A274" s="5">
        <f t="shared" si="4"/>
        <v>84012635456730</v>
      </c>
      <c r="B274" t="s">
        <v>8</v>
      </c>
      <c r="C274" s="1">
        <v>41651.902141203704</v>
      </c>
      <c r="D274">
        <v>-20000</v>
      </c>
      <c r="E274" t="s">
        <v>413</v>
      </c>
      <c r="F274" t="s">
        <v>10</v>
      </c>
      <c r="G274">
        <v>84012635456730</v>
      </c>
      <c r="H274">
        <v>0</v>
      </c>
      <c r="I274" t="s">
        <v>414</v>
      </c>
    </row>
    <row r="275" spans="1:9" x14ac:dyDescent="0.3">
      <c r="A275" s="5">
        <f t="shared" si="4"/>
        <v>164012638292535</v>
      </c>
      <c r="B275" t="s">
        <v>8</v>
      </c>
      <c r="C275" s="1">
        <v>41651.905428240738</v>
      </c>
      <c r="D275">
        <v>-10000</v>
      </c>
      <c r="E275" t="s">
        <v>315</v>
      </c>
      <c r="F275" t="s">
        <v>10</v>
      </c>
      <c r="G275">
        <v>164012638292535</v>
      </c>
      <c r="H275">
        <v>0</v>
      </c>
      <c r="I275" t="s">
        <v>416</v>
      </c>
    </row>
    <row r="276" spans="1:9" x14ac:dyDescent="0.3">
      <c r="A276" s="5">
        <f t="shared" si="4"/>
        <v>304012638093558</v>
      </c>
      <c r="B276" t="s">
        <v>8</v>
      </c>
      <c r="C276" s="1">
        <v>41651.904039351852</v>
      </c>
      <c r="D276">
        <v>-5000</v>
      </c>
      <c r="E276" t="s">
        <v>58</v>
      </c>
      <c r="F276" t="s">
        <v>10</v>
      </c>
      <c r="G276">
        <v>304012638093558</v>
      </c>
      <c r="H276">
        <v>1</v>
      </c>
      <c r="I276" t="s">
        <v>415</v>
      </c>
    </row>
    <row r="277" spans="1:9" x14ac:dyDescent="0.3">
      <c r="A277" s="5">
        <f t="shared" si="4"/>
        <v>464012638594043</v>
      </c>
      <c r="B277" t="s">
        <v>8</v>
      </c>
      <c r="C277" s="1">
        <v>41651.905775462961</v>
      </c>
      <c r="D277">
        <v>-20000</v>
      </c>
      <c r="E277" t="s">
        <v>290</v>
      </c>
      <c r="F277" t="s">
        <v>10</v>
      </c>
      <c r="G277">
        <v>464012638594043</v>
      </c>
      <c r="H277">
        <v>1</v>
      </c>
      <c r="I277" t="s">
        <v>417</v>
      </c>
    </row>
    <row r="278" spans="1:9" x14ac:dyDescent="0.3">
      <c r="A278" s="5">
        <f t="shared" si="4"/>
        <v>464012639518749</v>
      </c>
      <c r="B278" t="s">
        <v>8</v>
      </c>
      <c r="C278" s="1">
        <v>41651.906840277778</v>
      </c>
      <c r="D278">
        <v>-10000</v>
      </c>
      <c r="E278" t="s">
        <v>113</v>
      </c>
      <c r="F278" t="s">
        <v>10</v>
      </c>
      <c r="G278">
        <v>464012639518749</v>
      </c>
      <c r="H278">
        <v>1</v>
      </c>
      <c r="I278" t="s">
        <v>418</v>
      </c>
    </row>
    <row r="279" spans="1:9" x14ac:dyDescent="0.3">
      <c r="A279" s="5">
        <f t="shared" si="4"/>
        <v>304012639938222</v>
      </c>
      <c r="B279" t="s">
        <v>8</v>
      </c>
      <c r="C279" s="1">
        <v>41651.907326388886</v>
      </c>
      <c r="D279">
        <v>-10000</v>
      </c>
      <c r="E279" t="s">
        <v>419</v>
      </c>
      <c r="F279" t="s">
        <v>10</v>
      </c>
      <c r="G279">
        <v>304012639938222</v>
      </c>
      <c r="H279">
        <v>1</v>
      </c>
      <c r="I279" t="s">
        <v>420</v>
      </c>
    </row>
    <row r="280" spans="1:9" x14ac:dyDescent="0.3">
      <c r="A280" s="5">
        <f t="shared" si="4"/>
        <v>464012644803354</v>
      </c>
      <c r="B280" t="s">
        <v>8</v>
      </c>
      <c r="C280" s="1">
        <v>41651.912951388891</v>
      </c>
      <c r="D280">
        <v>-30000</v>
      </c>
      <c r="E280" t="s">
        <v>301</v>
      </c>
      <c r="F280" t="s">
        <v>10</v>
      </c>
      <c r="G280">
        <v>464012644803354</v>
      </c>
      <c r="H280">
        <v>1</v>
      </c>
      <c r="I280" t="s">
        <v>421</v>
      </c>
    </row>
    <row r="281" spans="1:9" x14ac:dyDescent="0.3">
      <c r="A281" s="5">
        <f t="shared" si="4"/>
        <v>584012645272003</v>
      </c>
      <c r="B281" t="s">
        <v>8</v>
      </c>
      <c r="C281" s="1">
        <v>41651.913506944446</v>
      </c>
      <c r="D281">
        <v>-20000</v>
      </c>
      <c r="E281" t="s">
        <v>26</v>
      </c>
      <c r="F281" t="s">
        <v>10</v>
      </c>
      <c r="G281">
        <v>584012645272003</v>
      </c>
      <c r="H281">
        <v>1</v>
      </c>
      <c r="I281" t="s">
        <v>144</v>
      </c>
    </row>
    <row r="282" spans="1:9" x14ac:dyDescent="0.3">
      <c r="A282" s="5">
        <f t="shared" si="4"/>
        <v>584012647694946</v>
      </c>
      <c r="B282" t="s">
        <v>8</v>
      </c>
      <c r="C282" s="1">
        <v>41651.916307870371</v>
      </c>
      <c r="D282">
        <v>-10000</v>
      </c>
      <c r="E282" t="s">
        <v>422</v>
      </c>
      <c r="F282" t="s">
        <v>10</v>
      </c>
      <c r="G282">
        <v>584012647694946</v>
      </c>
      <c r="H282">
        <v>1</v>
      </c>
      <c r="I282" t="s">
        <v>223</v>
      </c>
    </row>
    <row r="283" spans="1:9" x14ac:dyDescent="0.3">
      <c r="A283" s="5">
        <f t="shared" si="4"/>
        <v>384012647878455</v>
      </c>
      <c r="B283" t="s">
        <v>8</v>
      </c>
      <c r="C283" s="1">
        <v>41651.916516203702</v>
      </c>
      <c r="D283">
        <v>-10000</v>
      </c>
      <c r="E283" t="s">
        <v>126</v>
      </c>
      <c r="F283" t="s">
        <v>10</v>
      </c>
      <c r="G283">
        <v>384012647878455</v>
      </c>
      <c r="H283">
        <v>1</v>
      </c>
      <c r="I283" t="s">
        <v>423</v>
      </c>
    </row>
    <row r="284" spans="1:9" x14ac:dyDescent="0.3">
      <c r="A284" s="5">
        <f t="shared" si="4"/>
        <v>464012648195479</v>
      </c>
      <c r="B284" t="s">
        <v>8</v>
      </c>
      <c r="C284" s="1">
        <v>41651.916886574072</v>
      </c>
      <c r="D284">
        <v>-10000</v>
      </c>
      <c r="E284" t="s">
        <v>424</v>
      </c>
      <c r="F284" t="s">
        <v>10</v>
      </c>
      <c r="G284">
        <v>464012648195479</v>
      </c>
      <c r="H284">
        <v>1</v>
      </c>
      <c r="I284" t="s">
        <v>164</v>
      </c>
    </row>
    <row r="285" spans="1:9" x14ac:dyDescent="0.3">
      <c r="A285" s="5">
        <f t="shared" si="4"/>
        <v>584012651116258</v>
      </c>
      <c r="B285" t="s">
        <v>8</v>
      </c>
      <c r="C285" s="1">
        <v>41651.920266203706</v>
      </c>
      <c r="D285">
        <v>-10000</v>
      </c>
      <c r="E285" t="s">
        <v>113</v>
      </c>
      <c r="F285" t="s">
        <v>10</v>
      </c>
      <c r="G285">
        <v>584012651116258</v>
      </c>
      <c r="H285">
        <v>1</v>
      </c>
      <c r="I285" t="s">
        <v>425</v>
      </c>
    </row>
    <row r="286" spans="1:9" x14ac:dyDescent="0.3">
      <c r="A286" s="5">
        <f t="shared" si="4"/>
        <v>164012652889581</v>
      </c>
      <c r="B286" t="s">
        <v>8</v>
      </c>
      <c r="C286" s="1">
        <v>41651.922303240739</v>
      </c>
      <c r="D286">
        <v>-2695</v>
      </c>
      <c r="E286" t="s">
        <v>426</v>
      </c>
      <c r="F286" t="s">
        <v>10</v>
      </c>
      <c r="G286">
        <v>164012652889581</v>
      </c>
      <c r="H286">
        <v>0</v>
      </c>
      <c r="I286" t="s">
        <v>420</v>
      </c>
    </row>
    <row r="287" spans="1:9" x14ac:dyDescent="0.3">
      <c r="A287" s="5">
        <f t="shared" si="4"/>
        <v>4012656071466</v>
      </c>
      <c r="B287" t="s">
        <v>8</v>
      </c>
      <c r="C287" s="1">
        <v>41651.926006944443</v>
      </c>
      <c r="D287">
        <v>-2585</v>
      </c>
      <c r="E287" t="s">
        <v>427</v>
      </c>
      <c r="F287" t="s">
        <v>10</v>
      </c>
      <c r="G287">
        <v>4012656071466</v>
      </c>
      <c r="H287">
        <v>0</v>
      </c>
      <c r="I287" t="s">
        <v>428</v>
      </c>
    </row>
    <row r="288" spans="1:9" x14ac:dyDescent="0.3">
      <c r="A288" s="5">
        <f t="shared" si="4"/>
        <v>304012730680889</v>
      </c>
      <c r="B288" t="s">
        <v>8</v>
      </c>
      <c r="C288" s="1">
        <v>41651.929027777776</v>
      </c>
      <c r="D288">
        <v>-6000</v>
      </c>
      <c r="E288" t="s">
        <v>429</v>
      </c>
      <c r="F288" t="s">
        <v>10</v>
      </c>
      <c r="G288">
        <v>304012730680889</v>
      </c>
      <c r="H288">
        <v>1</v>
      </c>
      <c r="I288" t="s">
        <v>430</v>
      </c>
    </row>
    <row r="289" spans="1:9" x14ac:dyDescent="0.3">
      <c r="A289" s="5">
        <f t="shared" si="4"/>
        <v>464012667742576</v>
      </c>
      <c r="B289" t="s">
        <v>8</v>
      </c>
      <c r="C289" s="1">
        <v>41651.938356481478</v>
      </c>
      <c r="D289">
        <v>-17000</v>
      </c>
      <c r="E289" t="s">
        <v>431</v>
      </c>
      <c r="F289" t="s">
        <v>10</v>
      </c>
      <c r="G289">
        <v>464012667742576</v>
      </c>
      <c r="H289">
        <v>1</v>
      </c>
      <c r="I289" t="s">
        <v>168</v>
      </c>
    </row>
    <row r="290" spans="1:9" x14ac:dyDescent="0.3">
      <c r="A290" s="5">
        <f t="shared" si="4"/>
        <v>84012667305886</v>
      </c>
      <c r="B290" t="s">
        <v>8</v>
      </c>
      <c r="C290" s="1">
        <v>41651.939004629632</v>
      </c>
      <c r="D290">
        <v>-7780</v>
      </c>
      <c r="E290" t="s">
        <v>432</v>
      </c>
      <c r="F290" t="s">
        <v>10</v>
      </c>
      <c r="G290">
        <v>84012667305886</v>
      </c>
      <c r="H290">
        <v>0</v>
      </c>
      <c r="I290" t="s">
        <v>237</v>
      </c>
    </row>
    <row r="291" spans="1:9" x14ac:dyDescent="0.3">
      <c r="A291" s="5">
        <f t="shared" si="4"/>
        <v>84012670778488</v>
      </c>
      <c r="B291" t="s">
        <v>8</v>
      </c>
      <c r="C291" s="1">
        <v>41651.943020833336</v>
      </c>
      <c r="D291">
        <v>-9000</v>
      </c>
      <c r="E291" t="s">
        <v>107</v>
      </c>
      <c r="F291" t="s">
        <v>10</v>
      </c>
      <c r="G291">
        <v>84012670778488</v>
      </c>
      <c r="H291">
        <v>0</v>
      </c>
      <c r="I291" t="s">
        <v>246</v>
      </c>
    </row>
    <row r="292" spans="1:9" x14ac:dyDescent="0.3">
      <c r="A292" s="5">
        <f t="shared" si="4"/>
        <v>584012676142890</v>
      </c>
      <c r="B292" t="s">
        <v>8</v>
      </c>
      <c r="C292" s="1">
        <v>41651.948078703703</v>
      </c>
      <c r="D292">
        <v>-10000</v>
      </c>
      <c r="E292" t="s">
        <v>433</v>
      </c>
      <c r="F292" t="s">
        <v>10</v>
      </c>
      <c r="G292">
        <v>584012676142890</v>
      </c>
      <c r="H292">
        <v>1</v>
      </c>
      <c r="I292" t="s">
        <v>43</v>
      </c>
    </row>
    <row r="293" spans="1:9" x14ac:dyDescent="0.3">
      <c r="A293" s="5">
        <f t="shared" si="4"/>
        <v>304012677401678</v>
      </c>
      <c r="B293" t="s">
        <v>8</v>
      </c>
      <c r="C293" s="1">
        <v>41651.950694444444</v>
      </c>
      <c r="D293">
        <v>-5000</v>
      </c>
      <c r="E293" t="s">
        <v>240</v>
      </c>
      <c r="F293" t="s">
        <v>10</v>
      </c>
      <c r="G293">
        <v>304012677401678</v>
      </c>
      <c r="H293">
        <v>1</v>
      </c>
      <c r="I293" t="s">
        <v>434</v>
      </c>
    </row>
    <row r="294" spans="1:9" x14ac:dyDescent="0.3">
      <c r="A294" s="5">
        <f t="shared" si="4"/>
        <v>464012680484350</v>
      </c>
      <c r="B294" t="s">
        <v>8</v>
      </c>
      <c r="C294" s="1">
        <v>41651.954259259262</v>
      </c>
      <c r="D294">
        <v>-10000</v>
      </c>
      <c r="E294" t="s">
        <v>435</v>
      </c>
      <c r="F294" t="s">
        <v>10</v>
      </c>
      <c r="G294">
        <v>464012680484350</v>
      </c>
      <c r="H294">
        <v>1</v>
      </c>
      <c r="I294" t="s">
        <v>436</v>
      </c>
    </row>
    <row r="295" spans="1:9" x14ac:dyDescent="0.3">
      <c r="A295" s="5">
        <f t="shared" si="4"/>
        <v>304012681067477</v>
      </c>
      <c r="B295" t="s">
        <v>8</v>
      </c>
      <c r="C295" s="1">
        <v>41651.954930555556</v>
      </c>
      <c r="D295">
        <v>-20000</v>
      </c>
      <c r="E295" t="s">
        <v>79</v>
      </c>
      <c r="F295" t="s">
        <v>10</v>
      </c>
      <c r="G295">
        <v>304012681067477</v>
      </c>
      <c r="H295">
        <v>1</v>
      </c>
      <c r="I295" t="s">
        <v>218</v>
      </c>
    </row>
    <row r="296" spans="1:9" x14ac:dyDescent="0.3">
      <c r="A296" s="5">
        <f t="shared" si="4"/>
        <v>4012688904432</v>
      </c>
      <c r="B296" t="s">
        <v>8</v>
      </c>
      <c r="C296" s="1">
        <v>41651.964004629626</v>
      </c>
      <c r="D296">
        <v>-5007</v>
      </c>
      <c r="E296" t="s">
        <v>437</v>
      </c>
      <c r="F296" t="s">
        <v>10</v>
      </c>
      <c r="G296">
        <v>4012688904432</v>
      </c>
      <c r="H296">
        <v>0</v>
      </c>
      <c r="I296" t="s">
        <v>438</v>
      </c>
    </row>
    <row r="297" spans="1:9" x14ac:dyDescent="0.3">
      <c r="A297" s="5">
        <f t="shared" si="4"/>
        <v>4012699199827</v>
      </c>
      <c r="B297" t="s">
        <v>8</v>
      </c>
      <c r="C297" s="1">
        <v>41651.975914351853</v>
      </c>
      <c r="D297">
        <v>-24000</v>
      </c>
      <c r="E297" t="s">
        <v>439</v>
      </c>
      <c r="F297" t="s">
        <v>10</v>
      </c>
      <c r="G297">
        <v>4012699199827</v>
      </c>
      <c r="H297">
        <v>0</v>
      </c>
      <c r="I297" t="s">
        <v>440</v>
      </c>
    </row>
    <row r="298" spans="1:9" x14ac:dyDescent="0.3">
      <c r="A298" s="5">
        <f t="shared" si="4"/>
        <v>4012699199827</v>
      </c>
      <c r="B298" t="s">
        <v>8</v>
      </c>
      <c r="C298" s="1">
        <v>41651.975914351853</v>
      </c>
      <c r="D298">
        <v>24000</v>
      </c>
      <c r="E298" t="s">
        <v>439</v>
      </c>
      <c r="F298" t="s">
        <v>185</v>
      </c>
      <c r="G298">
        <v>4012699199827</v>
      </c>
      <c r="H298">
        <v>0</v>
      </c>
      <c r="I298" t="s">
        <v>440</v>
      </c>
    </row>
    <row r="299" spans="1:9" x14ac:dyDescent="0.3">
      <c r="A299" s="5">
        <f t="shared" si="4"/>
        <v>284012699683735</v>
      </c>
      <c r="B299" t="s">
        <v>8</v>
      </c>
      <c r="C299" s="1">
        <v>41651.976481481484</v>
      </c>
      <c r="D299">
        <v>-24000</v>
      </c>
      <c r="E299" t="s">
        <v>439</v>
      </c>
      <c r="F299" t="s">
        <v>10</v>
      </c>
      <c r="G299">
        <v>284012699683735</v>
      </c>
      <c r="H299">
        <v>0</v>
      </c>
      <c r="I299" t="s">
        <v>440</v>
      </c>
    </row>
    <row r="300" spans="1:9" x14ac:dyDescent="0.3">
      <c r="A300" s="5">
        <f t="shared" si="4"/>
        <v>384012708211554</v>
      </c>
      <c r="B300" t="s">
        <v>8</v>
      </c>
      <c r="C300" s="1">
        <v>41651.986354166664</v>
      </c>
      <c r="D300">
        <v>-10000</v>
      </c>
      <c r="E300" t="s">
        <v>25</v>
      </c>
      <c r="F300" t="s">
        <v>10</v>
      </c>
      <c r="G300">
        <v>384012708211554</v>
      </c>
      <c r="H300">
        <v>1</v>
      </c>
      <c r="I300" t="s">
        <v>17</v>
      </c>
    </row>
    <row r="301" spans="1:9" x14ac:dyDescent="0.3">
      <c r="A301" s="5">
        <f t="shared" si="4"/>
        <v>464012744308266</v>
      </c>
      <c r="B301" t="s">
        <v>8</v>
      </c>
      <c r="C301" s="1">
        <v>41652.028124999997</v>
      </c>
      <c r="D301">
        <v>-2000</v>
      </c>
      <c r="E301" t="s">
        <v>113</v>
      </c>
      <c r="F301" t="s">
        <v>10</v>
      </c>
      <c r="G301">
        <v>464012744308266</v>
      </c>
      <c r="H301">
        <v>1</v>
      </c>
      <c r="I301" t="s">
        <v>441</v>
      </c>
    </row>
    <row r="302" spans="1:9" x14ac:dyDescent="0.3">
      <c r="A302" s="5">
        <f t="shared" si="4"/>
        <v>384012764793175</v>
      </c>
      <c r="B302" t="s">
        <v>8</v>
      </c>
      <c r="C302" s="1">
        <v>41652.051840277774</v>
      </c>
      <c r="D302">
        <v>-10000</v>
      </c>
      <c r="E302" t="s">
        <v>26</v>
      </c>
      <c r="F302" t="s">
        <v>10</v>
      </c>
      <c r="G302">
        <v>384012764793175</v>
      </c>
      <c r="H302">
        <v>1</v>
      </c>
      <c r="I302" t="s">
        <v>144</v>
      </c>
    </row>
    <row r="303" spans="1:9" x14ac:dyDescent="0.3">
      <c r="A303" s="5">
        <f t="shared" si="4"/>
        <v>464012765288447</v>
      </c>
      <c r="B303" t="s">
        <v>8</v>
      </c>
      <c r="C303" s="1">
        <v>41652.052407407406</v>
      </c>
      <c r="D303">
        <v>-20000</v>
      </c>
      <c r="E303" t="s">
        <v>442</v>
      </c>
      <c r="F303" t="s">
        <v>10</v>
      </c>
      <c r="G303">
        <v>464012765288447</v>
      </c>
      <c r="H303">
        <v>1</v>
      </c>
      <c r="I303" t="s">
        <v>443</v>
      </c>
    </row>
    <row r="304" spans="1:9" x14ac:dyDescent="0.3">
      <c r="A304" s="5">
        <f t="shared" si="4"/>
        <v>304012774247101</v>
      </c>
      <c r="B304" t="s">
        <v>8</v>
      </c>
      <c r="C304" s="1">
        <v>41652.062777777777</v>
      </c>
      <c r="D304">
        <v>-10000</v>
      </c>
      <c r="E304" t="s">
        <v>123</v>
      </c>
      <c r="F304" t="s">
        <v>10</v>
      </c>
      <c r="G304">
        <v>304012774247101</v>
      </c>
      <c r="H304">
        <v>1</v>
      </c>
      <c r="I304" t="s">
        <v>444</v>
      </c>
    </row>
    <row r="305" spans="1:9" x14ac:dyDescent="0.3">
      <c r="A305" s="5">
        <f t="shared" si="4"/>
        <v>304012774638303</v>
      </c>
      <c r="B305" t="s">
        <v>8</v>
      </c>
      <c r="C305" s="1">
        <v>41652.06322916667</v>
      </c>
      <c r="D305">
        <v>-10000</v>
      </c>
      <c r="E305" t="s">
        <v>123</v>
      </c>
      <c r="F305" t="s">
        <v>10</v>
      </c>
      <c r="G305">
        <v>304012774638303</v>
      </c>
      <c r="H305">
        <v>1</v>
      </c>
      <c r="I305" t="s">
        <v>444</v>
      </c>
    </row>
    <row r="306" spans="1:9" x14ac:dyDescent="0.3">
      <c r="A306" s="5">
        <f t="shared" si="4"/>
        <v>464012779360248</v>
      </c>
      <c r="B306" t="s">
        <v>8</v>
      </c>
      <c r="C306" s="1">
        <v>41652.068703703706</v>
      </c>
      <c r="D306">
        <v>-5000</v>
      </c>
      <c r="E306" t="s">
        <v>445</v>
      </c>
      <c r="F306" t="s">
        <v>10</v>
      </c>
      <c r="G306">
        <v>464012779360248</v>
      </c>
      <c r="H306">
        <v>1</v>
      </c>
      <c r="I306" t="s">
        <v>446</v>
      </c>
    </row>
  </sheetData>
  <autoFilter ref="A1:I30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clientmarkofffile20140114</vt:lpstr>
      <vt:lpstr>tutukamarkofffile20140114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2021-10-07T11:26:44Z</dcterms:created>
  <dcterms:modified xsi:type="dcterms:W3CDTF">2021-10-08T15:30:16Z</dcterms:modified>
</cp:coreProperties>
</file>