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<sst xmlns="http://schemas.openxmlformats.org/spreadsheetml/2006/main" count="138" uniqueCount="52">
  <si>
    <t xml:space="preserve">residual error, MLP 2-&gt;1 </t>
  </si>
  <si>
    <t xml:space="preserve">input </t>
  </si>
  <si>
    <t xml:space="preserve">bias </t>
  </si>
  <si>
    <t>weight</t>
  </si>
  <si>
    <t>output</t>
  </si>
  <si>
    <t>expected</t>
  </si>
  <si>
    <t>residual error</t>
  </si>
  <si>
    <t>[FILL]</t>
  </si>
  <si>
    <t>Residual error</t>
  </si>
  <si>
    <t>x</t>
  </si>
  <si>
    <t>y=x+1</t>
  </si>
  <si>
    <t>yhat=x+4rand</t>
  </si>
  <si>
    <t>error</t>
  </si>
  <si>
    <t>Mean error</t>
  </si>
  <si>
    <t>sum</t>
  </si>
  <si>
    <t># items</t>
  </si>
  <si>
    <t>mean error</t>
  </si>
  <si>
    <t>Mean squared error</t>
  </si>
  <si>
    <t>error^2</t>
  </si>
  <si>
    <t>MSE</t>
  </si>
  <si>
    <t>Root mean squared error</t>
  </si>
  <si>
    <t>RMSE</t>
  </si>
  <si>
    <t>Residual error: loss landscape</t>
  </si>
  <si>
    <t>y</t>
  </si>
  <si>
    <t>yhat</t>
  </si>
  <si>
    <t>Residual mean error: loss landscape</t>
  </si>
  <si>
    <t>[FILL:  y - yhat]</t>
  </si>
  <si>
    <t>SUMPRODUCT(C$94:M$94 - $B95:$B105) / COUNT(C$94:M$94)</t>
  </si>
  <si>
    <t>root mean squared error: loss landscape</t>
  </si>
  <si>
    <t xml:space="preserve">SQRT(SUMPRODUCT((C$94:M$94 - $B119:$B129)^2) / COUNT(C$94:M$94))
</t>
  </si>
  <si>
    <t xml:space="preserve">When to use Residuals errors and when to use cross-entropy loss: [ChatGPT generated image] </t>
  </si>
  <si>
    <t xml:space="preserve">Cross-entropy: multi-classification error </t>
  </si>
  <si>
    <t>Meaning</t>
  </si>
  <si>
    <t>Class</t>
  </si>
  <si>
    <t>&lt;--</t>
  </si>
  <si>
    <t>Predicted first digit</t>
  </si>
  <si>
    <t xml:space="preserve">y </t>
  </si>
  <si>
    <t>Actual probability (for 3.2)</t>
  </si>
  <si>
    <t>yhat (softmax)</t>
  </si>
  <si>
    <t xml:space="preserve">Predicted probability (for 3.2) </t>
  </si>
  <si>
    <t>log(yhat)</t>
  </si>
  <si>
    <t>LN(C177)</t>
  </si>
  <si>
    <t>log(yhat)*y</t>
  </si>
  <si>
    <t>error for single prediction</t>
  </si>
  <si>
    <t>sum(log*y)</t>
  </si>
  <si>
    <t># samples</t>
  </si>
  <si>
    <t>sum/#</t>
  </si>
  <si>
    <t xml:space="preserve">average error for all prediction across multiple items </t>
  </si>
  <si>
    <t>cross entropy</t>
  </si>
  <si>
    <t>Cross-entropy 1D exploration</t>
  </si>
  <si>
    <t>yhat modifier</t>
  </si>
  <si>
    <t>sum/count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</si>
</sst>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B7B7B7"/>
      <name val="Arial"/>
      <scheme val="minor"/>
    </font>
    <font>
      <color rgb="FFB7B7B7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rgb="FF999999"/>
      <name val="Arial"/>
      <scheme val="minor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/>
    </xf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right" vertical="bottom"/>
    </xf>
    <xf borderId="0" fillId="0" fontId="4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0" fillId="2" fontId="1" numFmtId="164" xfId="0" applyAlignment="1" applyFill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3" fontId="4" numFmtId="164" xfId="0" applyAlignment="1" applyFill="1" applyFont="1" applyNumberFormat="1">
      <alignment horizontal="center" vertical="bottom"/>
    </xf>
    <xf borderId="0" fillId="3" fontId="4" numFmtId="164" xfId="0" applyAlignment="1" applyFill="1" applyFont="1" applyNumberFormat="1">
      <alignment horizontal="right" vertical="bottom"/>
    </xf>
    <xf borderId="0" fillId="0" fontId="5" numFmtId="164" xfId="0" applyAlignment="1" applyFont="1" applyNumberFormat="1">
      <alignment horizontal="center" vertical="bottom"/>
    </xf>
    <xf borderId="0" fillId="0" fontId="2" numFmtId="0" xfId="0" applyAlignment="1" applyFont="1">
      <alignment horizontal="right" readingOrder="0"/>
    </xf>
    <xf borderId="0" fillId="0" fontId="1" numFmtId="164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0" fontId="6" numFmtId="164" xfId="0" applyAlignment="1" applyFont="1" applyNumberFormat="1">
      <alignment horizontal="left" readingOrder="0"/>
    </xf>
    <xf borderId="0" fillId="0" fontId="2" numFmtId="1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left" readingOrder="0"/>
    </xf>
    <xf borderId="2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0" fillId="2" fontId="4" numFmtId="0" xfId="0" applyAlignment="1" applyFill="1" applyFont="1">
      <alignment readingOrder="0" vertical="bottom"/>
    </xf>
    <xf borderId="6" fillId="0" fontId="1" numFmtId="164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0" fillId="0" fontId="3" numFmtId="1" xfId="0" applyAlignment="1" applyFont="1" applyNumberFormat="1">
      <alignment horizontal="center" vertical="bottom"/>
    </xf>
    <xf borderId="8" fillId="0" fontId="1" numFmtId="164" xfId="0" applyAlignment="1" applyBorder="1" applyFont="1" applyNumberFormat="1">
      <alignment horizontal="center"/>
    </xf>
    <xf borderId="0" fillId="4" fontId="4" numFmtId="164" xfId="0" applyAlignment="1" applyFill="1" applyFont="1" applyNumberFormat="1">
      <alignment horizontal="center" vertical="bottom"/>
    </xf>
    <xf borderId="1" fillId="4" fontId="4" numFmtId="164" xfId="0" applyAlignment="1" applyBorder="1" applyFill="1" applyFont="1" applyNumberFormat="1">
      <alignment horizontal="left" readingOrder="0" vertical="bottom"/>
    </xf>
    <xf borderId="2" fillId="4" fontId="4" numFmtId="164" xfId="0" applyAlignment="1" applyBorder="1" applyFill="1" applyFont="1" applyNumberFormat="1">
      <alignment horizontal="center" vertical="bottom"/>
    </xf>
    <xf borderId="3" fillId="4" fontId="4" numFmtId="164" xfId="0" applyAlignment="1" applyBorder="1" applyFill="1" applyFont="1" applyNumberFormat="1">
      <alignment horizontal="center" vertical="bottom"/>
    </xf>
    <xf borderId="4" fillId="4" fontId="4" numFmtId="164" xfId="0" applyAlignment="1" applyBorder="1" applyFill="1" applyFont="1" applyNumberFormat="1">
      <alignment horizontal="center" vertical="bottom"/>
    </xf>
    <xf borderId="5" fillId="4" fontId="4" numFmtId="164" xfId="0" applyAlignment="1" applyBorder="1" applyFill="1" applyFont="1" applyNumberFormat="1">
      <alignment horizontal="center" vertical="bottom"/>
    </xf>
    <xf borderId="6" fillId="4" fontId="4" numFmtId="164" xfId="0" applyAlignment="1" applyBorder="1" applyFill="1" applyFont="1" applyNumberFormat="1">
      <alignment horizontal="center" vertical="bottom"/>
    </xf>
    <xf borderId="7" fillId="4" fontId="4" numFmtId="164" xfId="0" applyAlignment="1" applyBorder="1" applyFill="1" applyFont="1" applyNumberFormat="1">
      <alignment horizontal="center" vertical="bottom"/>
    </xf>
    <xf borderId="8" fillId="4" fontId="4" numFmtId="164" xfId="0" applyAlignment="1" applyBorder="1" applyFill="1" applyFont="1" applyNumberFormat="1">
      <alignment horizontal="center" vertical="bottom"/>
    </xf>
    <xf borderId="0" fillId="0" fontId="8" numFmtId="164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5" numFmtId="164" xfId="0" applyAlignment="1" applyFont="1" applyNumberFormat="1">
      <alignment readingOrder="0" vertical="bottom"/>
    </xf>
    <xf borderId="0" fillId="0" fontId="1" numFmtId="4" xfId="0" applyAlignment="1" applyFont="1" applyNumberFormat="1">
      <alignment horizontal="center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left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observed y, and error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Answers'!$C$34:$L$34</c:f>
              <c:numCache/>
            </c:numRef>
          </c:val>
          <c:smooth val="0"/>
        </c:ser>
        <c:ser>
          <c:idx val="1"/>
          <c:order val="1"/>
          <c:tx>
            <c:strRef>
              <c:f>'w Answers'!$B$36</c:f>
            </c:strRef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Answers'!$C$36:$L$36</c:f>
              <c:numCache/>
            </c:numRef>
          </c:val>
          <c:smooth val="0"/>
        </c:ser>
        <c:ser>
          <c:idx val="2"/>
          <c:order val="2"/>
          <c:tx>
            <c:strRef>
              <c:f>'w Answers'!$B$38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dPt>
            <c:idx val="5"/>
            <c:marker>
              <c:symbol val="none"/>
            </c:marker>
          </c:dPt>
          <c:cat>
            <c:strRef>
              <c:f>'w Answers'!$C$33:$L$33</c:f>
            </c:strRef>
          </c:cat>
          <c:val>
            <c:numRef>
              <c:f>'w Answers'!$C$38:$L$38</c:f>
              <c:numCache/>
            </c:numRef>
          </c:val>
          <c:smooth val="0"/>
        </c:ser>
        <c:axId val="270072194"/>
        <c:axId val="1271279445"/>
      </c:lineChart>
      <c:catAx>
        <c:axId val="270072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279445"/>
      </c:catAx>
      <c:valAx>
        <c:axId val="1271279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y=x+1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072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 vs. error^2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 Answers'!$B$59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Answers'!$C$59:$L$59</c:f>
              <c:numCache/>
            </c:numRef>
          </c:val>
          <c:smooth val="0"/>
        </c:ser>
        <c:ser>
          <c:idx val="1"/>
          <c:order val="1"/>
          <c:tx>
            <c:strRef>
              <c:f>'w Answers'!$B$38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 Answers'!$C$33:$L$33</c:f>
            </c:strRef>
          </c:cat>
          <c:val>
            <c:numRef>
              <c:f>'w Answers'!$C$38:$L$38</c:f>
              <c:numCache/>
            </c:numRef>
          </c:val>
          <c:smooth val="0"/>
        </c:ser>
        <c:axId val="328898146"/>
        <c:axId val="1173673340"/>
      </c:lineChart>
      <c:catAx>
        <c:axId val="328898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673340"/>
      </c:catAx>
      <c:valAx>
        <c:axId val="1173673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y=x+1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898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yhat modifier -&gt; cross entropy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 Answers'!$B$195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Answers'!$C$190:$N$190</c:f>
            </c:strRef>
          </c:cat>
          <c:val>
            <c:numRef>
              <c:f>'w Answers'!$C$195:$N$195</c:f>
              <c:numCache/>
            </c:numRef>
          </c:val>
          <c:smooth val="0"/>
        </c:ser>
        <c:axId val="954080628"/>
        <c:axId val="484367056"/>
      </c:lineChart>
      <c:catAx>
        <c:axId val="954080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367056"/>
      </c:catAx>
      <c:valAx>
        <c:axId val="484367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cross entropy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0806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observed y, and error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'wo Answers'!$B$34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Answers'!$C$33:$L$33</c:f>
            </c:strRef>
          </c:cat>
          <c:val>
            <c:numRef>
              <c:f>'wo Answers'!$C$34:$L$34</c:f>
              <c:numCache/>
            </c:numRef>
          </c:val>
          <c:smooth val="0"/>
        </c:ser>
        <c:ser>
          <c:idx val="1"/>
          <c:order val="1"/>
          <c:tx>
            <c:strRef>
              <c:f>'wo Answers'!$B$36</c:f>
            </c:strRef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'wo Answers'!$C$33:$L$33</c:f>
            </c:strRef>
          </c:cat>
          <c:val>
            <c:numRef>
              <c:f>'wo Answers'!$C$36:$L$36</c:f>
              <c:numCache/>
            </c:numRef>
          </c:val>
          <c:smooth val="0"/>
        </c:ser>
        <c:axId val="143140485"/>
        <c:axId val="1847196646"/>
      </c:lineChart>
      <c:catAx>
        <c:axId val="143140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196646"/>
      </c:catAx>
      <c:valAx>
        <c:axId val="1847196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y=x+1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40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 vs. error^2</a:t>
            </a:r>
          </a:p>
        </c:rich>
      </c:tx>
      <c:overlay val="0"/>
    </c:title>
    <c:plotArea>
      <c:layout/>
      <c:lineChart>
        <c:axId val="431774532"/>
        <c:axId val="1045533619"/>
      </c:lineChart>
      <c:catAx>
        <c:axId val="431774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533619"/>
      </c:catAx>
      <c:valAx>
        <c:axId val="104553361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31774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yhat modifier -&gt; cross entropy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'wo Answers'!$B$195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'wo Answers'!$C$190:$N$190</c:f>
            </c:strRef>
          </c:cat>
          <c:val>
            <c:numRef>
              <c:f>'wo Answers'!$C$195:$N$195</c:f>
              <c:numCache/>
            </c:numRef>
          </c:val>
          <c:smooth val="0"/>
        </c:ser>
        <c:axId val="973330249"/>
        <c:axId val="565378300"/>
      </c:lineChart>
      <c:catAx>
        <c:axId val="973330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378300"/>
      </c:catAx>
      <c:valAx>
        <c:axId val="565378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cross entropy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33024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13" Type="http://schemas.openxmlformats.org/officeDocument/2006/relationships/image" Target="../media/image5.png"/><Relationship Id="rId12" Type="http://schemas.openxmlformats.org/officeDocument/2006/relationships/image" Target="../media/image12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5" Type="http://schemas.openxmlformats.org/officeDocument/2006/relationships/image" Target="../media/image8.png"/><Relationship Id="rId14" Type="http://schemas.openxmlformats.org/officeDocument/2006/relationships/image" Target="../media/image6.png"/><Relationship Id="rId17" Type="http://schemas.openxmlformats.org/officeDocument/2006/relationships/image" Target="../media/image14.png"/><Relationship Id="rId16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13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3.png"/><Relationship Id="rId13" Type="http://schemas.openxmlformats.org/officeDocument/2006/relationships/image" Target="../media/image5.png"/><Relationship Id="rId12" Type="http://schemas.openxmlformats.org/officeDocument/2006/relationships/image" Target="../media/image12.png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image" Target="../media/image1.png"/><Relationship Id="rId9" Type="http://schemas.openxmlformats.org/officeDocument/2006/relationships/image" Target="../media/image2.png"/><Relationship Id="rId15" Type="http://schemas.openxmlformats.org/officeDocument/2006/relationships/image" Target="../media/image8.png"/><Relationship Id="rId14" Type="http://schemas.openxmlformats.org/officeDocument/2006/relationships/image" Target="../media/image6.png"/><Relationship Id="rId17" Type="http://schemas.openxmlformats.org/officeDocument/2006/relationships/image" Target="../media/image14.png"/><Relationship Id="rId16" Type="http://schemas.openxmlformats.org/officeDocument/2006/relationships/image" Target="../media/image4.png"/><Relationship Id="rId5" Type="http://schemas.openxmlformats.org/officeDocument/2006/relationships/image" Target="../media/image11.png"/><Relationship Id="rId6" Type="http://schemas.openxmlformats.org/officeDocument/2006/relationships/image" Target="../media/image13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333375</xdr:colOff>
      <xdr:row>25</xdr:row>
      <xdr:rowOff>57150</xdr:rowOff>
    </xdr:from>
    <xdr:ext cx="3943350" cy="2438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123825</xdr:colOff>
      <xdr:row>46</xdr:row>
      <xdr:rowOff>180975</xdr:rowOff>
    </xdr:from>
    <xdr:ext cx="4181475" cy="25908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209550</xdr:colOff>
      <xdr:row>197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161925</xdr:colOff>
      <xdr:row>118</xdr:row>
      <xdr:rowOff>133350</xdr:rowOff>
    </xdr:from>
    <xdr:ext cx="2400300" cy="15906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128</xdr:row>
      <xdr:rowOff>38100</xdr:rowOff>
    </xdr:from>
    <xdr:ext cx="2676525" cy="16573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</xdr:row>
      <xdr:rowOff>57150</xdr:rowOff>
    </xdr:from>
    <xdr:ext cx="5324475" cy="450532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66675</xdr:rowOff>
    </xdr:from>
    <xdr:ext cx="2362200" cy="4476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27</xdr:row>
      <xdr:rowOff>47625</xdr:rowOff>
    </xdr:from>
    <xdr:ext cx="3876675" cy="723900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43</xdr:row>
      <xdr:rowOff>19050</xdr:rowOff>
    </xdr:from>
    <xdr:ext cx="2943225" cy="72390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53</xdr:row>
      <xdr:rowOff>57150</xdr:rowOff>
    </xdr:from>
    <xdr:ext cx="4476750" cy="8477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65</xdr:row>
      <xdr:rowOff>19050</xdr:rowOff>
    </xdr:from>
    <xdr:ext cx="4257675" cy="781050"/>
    <xdr:pic>
      <xdr:nvPicPr>
        <xdr:cNvPr id="0" name="image1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74</xdr:row>
      <xdr:rowOff>85725</xdr:rowOff>
    </xdr:from>
    <xdr:ext cx="3086100" cy="571500"/>
    <xdr:pic>
      <xdr:nvPicPr>
        <xdr:cNvPr id="0" name="image1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94</xdr:row>
      <xdr:rowOff>114300</xdr:rowOff>
    </xdr:from>
    <xdr:ext cx="3048000" cy="78105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118</xdr:row>
      <xdr:rowOff>66675</xdr:rowOff>
    </xdr:from>
    <xdr:ext cx="3876675" cy="666750"/>
    <xdr:pic>
      <xdr:nvPicPr>
        <xdr:cNvPr id="0" name="image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167</xdr:row>
      <xdr:rowOff>95250</xdr:rowOff>
    </xdr:from>
    <xdr:ext cx="3657600" cy="723900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141</xdr:row>
      <xdr:rowOff>161925</xdr:rowOff>
    </xdr:from>
    <xdr:ext cx="8905875" cy="4448175"/>
    <xdr:pic>
      <xdr:nvPicPr>
        <xdr:cNvPr id="0" name="image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166</xdr:row>
      <xdr:rowOff>133350</xdr:rowOff>
    </xdr:from>
    <xdr:ext cx="3876675" cy="3790950"/>
    <xdr:pic>
      <xdr:nvPicPr>
        <xdr:cNvPr id="0" name="image1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333375</xdr:colOff>
      <xdr:row>25</xdr:row>
      <xdr:rowOff>57150</xdr:rowOff>
    </xdr:from>
    <xdr:ext cx="3943350" cy="2438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123825</xdr:colOff>
      <xdr:row>46</xdr:row>
      <xdr:rowOff>180975</xdr:rowOff>
    </xdr:from>
    <xdr:ext cx="4181475" cy="2590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209550</xdr:colOff>
      <xdr:row>197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161925</xdr:colOff>
      <xdr:row>118</xdr:row>
      <xdr:rowOff>133350</xdr:rowOff>
    </xdr:from>
    <xdr:ext cx="2400300" cy="15906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361950</xdr:colOff>
      <xdr:row>128</xdr:row>
      <xdr:rowOff>38100</xdr:rowOff>
    </xdr:from>
    <xdr:ext cx="2676525" cy="1657350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</xdr:row>
      <xdr:rowOff>57150</xdr:rowOff>
    </xdr:from>
    <xdr:ext cx="5324475" cy="450532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66675</xdr:rowOff>
    </xdr:from>
    <xdr:ext cx="2362200" cy="44767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27</xdr:row>
      <xdr:rowOff>47625</xdr:rowOff>
    </xdr:from>
    <xdr:ext cx="3876675" cy="723900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43</xdr:row>
      <xdr:rowOff>19050</xdr:rowOff>
    </xdr:from>
    <xdr:ext cx="2943225" cy="72390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53</xdr:row>
      <xdr:rowOff>57150</xdr:rowOff>
    </xdr:from>
    <xdr:ext cx="4476750" cy="847725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65</xdr:row>
      <xdr:rowOff>19050</xdr:rowOff>
    </xdr:from>
    <xdr:ext cx="4257675" cy="781050"/>
    <xdr:pic>
      <xdr:nvPicPr>
        <xdr:cNvPr id="0" name="image1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74</xdr:row>
      <xdr:rowOff>85725</xdr:rowOff>
    </xdr:from>
    <xdr:ext cx="3086100" cy="571500"/>
    <xdr:pic>
      <xdr:nvPicPr>
        <xdr:cNvPr id="0" name="image1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94</xdr:row>
      <xdr:rowOff>114300</xdr:rowOff>
    </xdr:from>
    <xdr:ext cx="3048000" cy="781050"/>
    <xdr:pic>
      <xdr:nvPicPr>
        <xdr:cNvPr id="0" name="image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118</xdr:row>
      <xdr:rowOff>66675</xdr:rowOff>
    </xdr:from>
    <xdr:ext cx="3876675" cy="666750"/>
    <xdr:pic>
      <xdr:nvPicPr>
        <xdr:cNvPr id="0" name="image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167</xdr:row>
      <xdr:rowOff>95250</xdr:rowOff>
    </xdr:from>
    <xdr:ext cx="3657600" cy="723900"/>
    <xdr:pic>
      <xdr:nvPicPr>
        <xdr:cNvPr id="0" name="image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141</xdr:row>
      <xdr:rowOff>161925</xdr:rowOff>
    </xdr:from>
    <xdr:ext cx="8905875" cy="4448175"/>
    <xdr:pic>
      <xdr:nvPicPr>
        <xdr:cNvPr id="0" name="image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166</xdr:row>
      <xdr:rowOff>133350</xdr:rowOff>
    </xdr:from>
    <xdr:ext cx="3876675" cy="3790950"/>
    <xdr:pic>
      <xdr:nvPicPr>
        <xdr:cNvPr id="0" name="image1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88"/>
    <col customWidth="1" min="3" max="28" width="5.25"/>
  </cols>
  <sheetData>
    <row r="1">
      <c r="A1" s="1" t="s">
        <v>0</v>
      </c>
      <c r="AA1" s="1"/>
      <c r="AB1" s="1"/>
    </row>
    <row r="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B3" s="4" t="s">
        <v>1</v>
      </c>
      <c r="C3" s="5">
        <v>1.0</v>
      </c>
      <c r="D3" s="6">
        <v>0.5</v>
      </c>
      <c r="E3" s="7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B4" s="8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B5" s="8"/>
      <c r="C5" s="9"/>
      <c r="D5" s="9"/>
      <c r="E5" s="4" t="s">
        <v>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B6" s="4" t="s">
        <v>3</v>
      </c>
      <c r="C6" s="10">
        <v>1.5</v>
      </c>
      <c r="D6" s="11">
        <v>-0.8</v>
      </c>
      <c r="E6" s="10">
        <v>2.0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B8" s="4" t="s">
        <v>4</v>
      </c>
      <c r="C8" s="12">
        <f t="array" ref="C8">MMULT(C6:E6, transpose(C3:E3))</f>
        <v>3.1</v>
      </c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B10" s="13" t="s">
        <v>5</v>
      </c>
      <c r="C10" s="14">
        <v>4.0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B11" s="13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B13" s="13" t="s">
        <v>6</v>
      </c>
      <c r="C13" s="3">
        <f>C10-C8</f>
        <v>0.9</v>
      </c>
      <c r="D13" s="14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 t="s">
        <v>8</v>
      </c>
      <c r="AA27" s="1"/>
      <c r="AB27" s="1"/>
    </row>
    <row r="28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B33" s="13" t="s">
        <v>9</v>
      </c>
      <c r="C33" s="3">
        <f t="array" ref="C33:L33">SEQUENCE(1, 10, 1, 1)</f>
        <v>1</v>
      </c>
      <c r="D33" s="3">
        <v>2.0</v>
      </c>
      <c r="E33" s="3">
        <v>3.0</v>
      </c>
      <c r="F33" s="3">
        <v>4.0</v>
      </c>
      <c r="G33" s="3">
        <v>5.0</v>
      </c>
      <c r="H33" s="3">
        <v>6.0</v>
      </c>
      <c r="I33" s="3">
        <v>7.0</v>
      </c>
      <c r="J33" s="3">
        <v>8.0</v>
      </c>
      <c r="K33" s="3">
        <v>9.0</v>
      </c>
      <c r="L33" s="3">
        <v>10.0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6" t="s">
        <v>7</v>
      </c>
      <c r="B34" s="13" t="s">
        <v>10</v>
      </c>
      <c r="C34" s="3">
        <f t="shared" ref="C34:L34" si="1">C33+1</f>
        <v>2</v>
      </c>
      <c r="D34" s="3">
        <f t="shared" si="1"/>
        <v>3</v>
      </c>
      <c r="E34" s="3">
        <f t="shared" si="1"/>
        <v>4</v>
      </c>
      <c r="F34" s="3">
        <f t="shared" si="1"/>
        <v>5</v>
      </c>
      <c r="G34" s="3">
        <f t="shared" si="1"/>
        <v>6</v>
      </c>
      <c r="H34" s="3">
        <f t="shared" si="1"/>
        <v>7</v>
      </c>
      <c r="I34" s="3">
        <f t="shared" si="1"/>
        <v>8</v>
      </c>
      <c r="J34" s="3">
        <f t="shared" si="1"/>
        <v>9</v>
      </c>
      <c r="K34" s="3">
        <f t="shared" si="1"/>
        <v>10</v>
      </c>
      <c r="L34" s="3">
        <f t="shared" si="1"/>
        <v>11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B36" s="13" t="s">
        <v>11</v>
      </c>
      <c r="C36" s="3">
        <f t="shared" ref="C36:L36" si="2">C33+rand()*4</f>
        <v>4.707017576</v>
      </c>
      <c r="D36" s="3">
        <f t="shared" si="2"/>
        <v>4.423392432</v>
      </c>
      <c r="E36" s="3">
        <f t="shared" si="2"/>
        <v>5.560129248</v>
      </c>
      <c r="F36" s="3">
        <f t="shared" si="2"/>
        <v>5.488925819</v>
      </c>
      <c r="G36" s="3">
        <f t="shared" si="2"/>
        <v>5.855621114</v>
      </c>
      <c r="H36" s="3">
        <f t="shared" si="2"/>
        <v>8.389244709</v>
      </c>
      <c r="I36" s="3">
        <f t="shared" si="2"/>
        <v>7.109593691</v>
      </c>
      <c r="J36" s="3">
        <f t="shared" si="2"/>
        <v>9.301265795</v>
      </c>
      <c r="K36" s="3">
        <f t="shared" si="2"/>
        <v>12.89833167</v>
      </c>
      <c r="L36" s="3">
        <f t="shared" si="2"/>
        <v>10.50874415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B38" s="13" t="s">
        <v>12</v>
      </c>
      <c r="C38" s="3">
        <f t="shared" ref="C38:L38" si="3">C34-C36</f>
        <v>-2.707017576</v>
      </c>
      <c r="D38" s="3">
        <f t="shared" si="3"/>
        <v>-1.423392432</v>
      </c>
      <c r="E38" s="3">
        <f t="shared" si="3"/>
        <v>-1.560129248</v>
      </c>
      <c r="F38" s="3">
        <f t="shared" si="3"/>
        <v>-0.4889258187</v>
      </c>
      <c r="G38" s="3">
        <f t="shared" si="3"/>
        <v>0.1443788858</v>
      </c>
      <c r="H38" s="3">
        <f t="shared" si="3"/>
        <v>-1.389244709</v>
      </c>
      <c r="I38" s="3">
        <f t="shared" si="3"/>
        <v>0.8904063095</v>
      </c>
      <c r="J38" s="3">
        <f t="shared" si="3"/>
        <v>-0.3012657953</v>
      </c>
      <c r="K38" s="3">
        <f t="shared" si="3"/>
        <v>-2.898331667</v>
      </c>
      <c r="L38" s="3">
        <f t="shared" si="3"/>
        <v>0.4912558465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 t="s">
        <v>13</v>
      </c>
      <c r="AA43" s="1"/>
      <c r="AB43" s="1"/>
    </row>
    <row r="44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6" t="s">
        <v>7</v>
      </c>
      <c r="B48" s="13" t="s">
        <v>14</v>
      </c>
      <c r="C48" s="3">
        <f>sum(C38:L38)</f>
        <v>-9.242266204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B49" s="13" t="s">
        <v>15</v>
      </c>
      <c r="C49" s="3">
        <f>count(C38:L38)</f>
        <v>10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B50" s="2"/>
      <c r="C50" s="3"/>
      <c r="D50" s="3"/>
      <c r="E50" s="3"/>
      <c r="F50" s="3"/>
      <c r="G50" s="3"/>
      <c r="H50" s="3"/>
      <c r="I50" s="3"/>
      <c r="J50" s="3"/>
      <c r="K50" s="1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B51" s="13" t="s">
        <v>16</v>
      </c>
      <c r="C51" s="17">
        <f>C48/C49</f>
        <v>-0.9242266204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" t="s">
        <v>17</v>
      </c>
      <c r="AA53" s="1"/>
      <c r="AB53" s="1"/>
    </row>
    <row r="54">
      <c r="B54" s="2"/>
      <c r="C54" s="1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B55" s="2"/>
      <c r="C55" s="1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B56" s="2"/>
      <c r="C56" s="1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B57" s="2"/>
      <c r="C57" s="1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B58" s="2"/>
      <c r="C58" s="14" t="s">
        <v>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B59" s="13" t="s">
        <v>18</v>
      </c>
      <c r="C59" s="3">
        <f t="shared" ref="C59:L59" si="4">POWER(C38,2)</f>
        <v>7.327944159</v>
      </c>
      <c r="D59" s="3">
        <f t="shared" si="4"/>
        <v>2.026046014</v>
      </c>
      <c r="E59" s="3">
        <f t="shared" si="4"/>
        <v>2.43400327</v>
      </c>
      <c r="F59" s="3">
        <f t="shared" si="4"/>
        <v>0.2390484562</v>
      </c>
      <c r="G59" s="3">
        <f t="shared" si="4"/>
        <v>0.02084526267</v>
      </c>
      <c r="H59" s="3">
        <f t="shared" si="4"/>
        <v>1.930000862</v>
      </c>
      <c r="I59" s="3">
        <f t="shared" si="4"/>
        <v>0.792823396</v>
      </c>
      <c r="J59" s="3">
        <f t="shared" si="4"/>
        <v>0.09076107942</v>
      </c>
      <c r="K59" s="3">
        <f t="shared" si="4"/>
        <v>8.400326452</v>
      </c>
      <c r="L59" s="3">
        <f t="shared" si="4"/>
        <v>0.2413323067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B60" s="13" t="s">
        <v>14</v>
      </c>
      <c r="C60" s="3">
        <f>sum(C59:L59)</f>
        <v>23.50313126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B61" s="13" t="s">
        <v>15</v>
      </c>
      <c r="C61" s="3">
        <f>count(C59:L59)</f>
        <v>10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B63" s="13" t="s">
        <v>19</v>
      </c>
      <c r="C63" s="17">
        <f>C60/C61</f>
        <v>2.350313126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" t="s">
        <v>20</v>
      </c>
      <c r="AA65" s="1"/>
      <c r="AB65" s="1"/>
    </row>
    <row r="66"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B70" s="13" t="s">
        <v>19</v>
      </c>
      <c r="C70" s="3">
        <f>C63</f>
        <v>2.350313126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B72" s="13" t="s">
        <v>21</v>
      </c>
      <c r="C72" s="17">
        <f>power(C70,0.5)</f>
        <v>1.533073099</v>
      </c>
      <c r="D72" s="14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" t="s">
        <v>22</v>
      </c>
      <c r="AA74" s="1"/>
      <c r="AB74" s="1"/>
    </row>
    <row r="75"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B79" s="13" t="s">
        <v>23</v>
      </c>
      <c r="C79" s="18">
        <f t="array" ref="C79:M79">SEQUENCE(1,11,0,1)</f>
        <v>0</v>
      </c>
      <c r="D79" s="18">
        <v>1.0</v>
      </c>
      <c r="E79" s="18">
        <v>2.0</v>
      </c>
      <c r="F79" s="18">
        <v>3.0</v>
      </c>
      <c r="G79" s="18">
        <v>4.0</v>
      </c>
      <c r="H79" s="18">
        <v>5.0</v>
      </c>
      <c r="I79" s="18">
        <v>6.0</v>
      </c>
      <c r="J79" s="18">
        <v>7.0</v>
      </c>
      <c r="K79" s="18">
        <v>8.0</v>
      </c>
      <c r="L79" s="18">
        <v>9.0</v>
      </c>
      <c r="M79" s="18">
        <v>10.0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3" t="s">
        <v>24</v>
      </c>
      <c r="B80" s="18">
        <f t="array" ref="B80:B90">SEQUENCE(11,1,0,1)</f>
        <v>0</v>
      </c>
      <c r="C80" s="3">
        <f t="shared" ref="C80:M80" si="5">C$79-$B80</f>
        <v>0</v>
      </c>
      <c r="D80" s="3">
        <f t="shared" si="5"/>
        <v>1</v>
      </c>
      <c r="E80" s="3">
        <f t="shared" si="5"/>
        <v>2</v>
      </c>
      <c r="F80" s="3">
        <f t="shared" si="5"/>
        <v>3</v>
      </c>
      <c r="G80" s="3">
        <f t="shared" si="5"/>
        <v>4</v>
      </c>
      <c r="H80" s="3">
        <f t="shared" si="5"/>
        <v>5</v>
      </c>
      <c r="I80" s="3">
        <f t="shared" si="5"/>
        <v>6</v>
      </c>
      <c r="J80" s="3">
        <f t="shared" si="5"/>
        <v>7</v>
      </c>
      <c r="K80" s="3">
        <f t="shared" si="5"/>
        <v>8</v>
      </c>
      <c r="L80" s="3">
        <f t="shared" si="5"/>
        <v>9</v>
      </c>
      <c r="M80" s="3">
        <f t="shared" si="5"/>
        <v>10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B81" s="18">
        <v>1.0</v>
      </c>
      <c r="C81" s="3">
        <f t="shared" ref="C81:M81" si="6">C$79-$B81</f>
        <v>-1</v>
      </c>
      <c r="D81" s="3">
        <f t="shared" si="6"/>
        <v>0</v>
      </c>
      <c r="E81" s="3">
        <f t="shared" si="6"/>
        <v>1</v>
      </c>
      <c r="F81" s="3">
        <f t="shared" si="6"/>
        <v>2</v>
      </c>
      <c r="G81" s="3">
        <f t="shared" si="6"/>
        <v>3</v>
      </c>
      <c r="H81" s="3">
        <f t="shared" si="6"/>
        <v>4</v>
      </c>
      <c r="I81" s="3">
        <f t="shared" si="6"/>
        <v>5</v>
      </c>
      <c r="J81" s="3">
        <f t="shared" si="6"/>
        <v>6</v>
      </c>
      <c r="K81" s="3">
        <f t="shared" si="6"/>
        <v>7</v>
      </c>
      <c r="L81" s="3">
        <f t="shared" si="6"/>
        <v>8</v>
      </c>
      <c r="M81" s="3">
        <f t="shared" si="6"/>
        <v>9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B82" s="18">
        <v>2.0</v>
      </c>
      <c r="C82" s="3">
        <f t="shared" ref="C82:M82" si="7">C$79-$B82</f>
        <v>-2</v>
      </c>
      <c r="D82" s="3">
        <f t="shared" si="7"/>
        <v>-1</v>
      </c>
      <c r="E82" s="3">
        <f t="shared" si="7"/>
        <v>0</v>
      </c>
      <c r="F82" s="3">
        <f t="shared" si="7"/>
        <v>1</v>
      </c>
      <c r="G82" s="3">
        <f t="shared" si="7"/>
        <v>2</v>
      </c>
      <c r="H82" s="3">
        <f t="shared" si="7"/>
        <v>3</v>
      </c>
      <c r="I82" s="3">
        <f t="shared" si="7"/>
        <v>4</v>
      </c>
      <c r="J82" s="3">
        <f t="shared" si="7"/>
        <v>5</v>
      </c>
      <c r="K82" s="3">
        <f t="shared" si="7"/>
        <v>6</v>
      </c>
      <c r="L82" s="3">
        <f t="shared" si="7"/>
        <v>7</v>
      </c>
      <c r="M82" s="3">
        <f t="shared" si="7"/>
        <v>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B83" s="18">
        <v>3.0</v>
      </c>
      <c r="C83" s="3">
        <f t="shared" ref="C83:M83" si="8">C$79-$B83</f>
        <v>-3</v>
      </c>
      <c r="D83" s="3">
        <f t="shared" si="8"/>
        <v>-2</v>
      </c>
      <c r="E83" s="3">
        <f t="shared" si="8"/>
        <v>-1</v>
      </c>
      <c r="F83" s="3">
        <f t="shared" si="8"/>
        <v>0</v>
      </c>
      <c r="G83" s="3">
        <f t="shared" si="8"/>
        <v>1</v>
      </c>
      <c r="H83" s="3">
        <f t="shared" si="8"/>
        <v>2</v>
      </c>
      <c r="I83" s="3">
        <f t="shared" si="8"/>
        <v>3</v>
      </c>
      <c r="J83" s="3">
        <f t="shared" si="8"/>
        <v>4</v>
      </c>
      <c r="K83" s="3">
        <f t="shared" si="8"/>
        <v>5</v>
      </c>
      <c r="L83" s="3">
        <f t="shared" si="8"/>
        <v>6</v>
      </c>
      <c r="M83" s="3">
        <f t="shared" si="8"/>
        <v>7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B84" s="18">
        <v>4.0</v>
      </c>
      <c r="C84" s="3">
        <f t="shared" ref="C84:M84" si="9">C$79-$B84</f>
        <v>-4</v>
      </c>
      <c r="D84" s="3">
        <f t="shared" si="9"/>
        <v>-3</v>
      </c>
      <c r="E84" s="3">
        <f t="shared" si="9"/>
        <v>-2</v>
      </c>
      <c r="F84" s="3">
        <f t="shared" si="9"/>
        <v>-1</v>
      </c>
      <c r="G84" s="3">
        <f t="shared" si="9"/>
        <v>0</v>
      </c>
      <c r="H84" s="3">
        <f t="shared" si="9"/>
        <v>1</v>
      </c>
      <c r="I84" s="3">
        <f t="shared" si="9"/>
        <v>2</v>
      </c>
      <c r="J84" s="3">
        <f t="shared" si="9"/>
        <v>3</v>
      </c>
      <c r="K84" s="3">
        <f t="shared" si="9"/>
        <v>4</v>
      </c>
      <c r="L84" s="3">
        <f t="shared" si="9"/>
        <v>5</v>
      </c>
      <c r="M84" s="3">
        <f t="shared" si="9"/>
        <v>6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B85" s="18">
        <v>5.0</v>
      </c>
      <c r="C85" s="3">
        <f t="shared" ref="C85:M85" si="10">C$79-$B85</f>
        <v>-5</v>
      </c>
      <c r="D85" s="3">
        <f t="shared" si="10"/>
        <v>-4</v>
      </c>
      <c r="E85" s="3">
        <f t="shared" si="10"/>
        <v>-3</v>
      </c>
      <c r="F85" s="3">
        <f t="shared" si="10"/>
        <v>-2</v>
      </c>
      <c r="G85" s="3">
        <f t="shared" si="10"/>
        <v>-1</v>
      </c>
      <c r="H85" s="3">
        <f t="shared" si="10"/>
        <v>0</v>
      </c>
      <c r="I85" s="3">
        <f t="shared" si="10"/>
        <v>1</v>
      </c>
      <c r="J85" s="3">
        <f t="shared" si="10"/>
        <v>2</v>
      </c>
      <c r="K85" s="3">
        <f t="shared" si="10"/>
        <v>3</v>
      </c>
      <c r="L85" s="3">
        <f t="shared" si="10"/>
        <v>4</v>
      </c>
      <c r="M85" s="3">
        <f t="shared" si="10"/>
        <v>5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B86" s="18">
        <v>6.0</v>
      </c>
      <c r="C86" s="3">
        <f t="shared" ref="C86:M86" si="11">C$79-$B86</f>
        <v>-6</v>
      </c>
      <c r="D86" s="3">
        <f t="shared" si="11"/>
        <v>-5</v>
      </c>
      <c r="E86" s="3">
        <f t="shared" si="11"/>
        <v>-4</v>
      </c>
      <c r="F86" s="3">
        <f t="shared" si="11"/>
        <v>-3</v>
      </c>
      <c r="G86" s="3">
        <f t="shared" si="11"/>
        <v>-2</v>
      </c>
      <c r="H86" s="3">
        <f t="shared" si="11"/>
        <v>-1</v>
      </c>
      <c r="I86" s="3">
        <f t="shared" si="11"/>
        <v>0</v>
      </c>
      <c r="J86" s="3">
        <f t="shared" si="11"/>
        <v>1</v>
      </c>
      <c r="K86" s="3">
        <f t="shared" si="11"/>
        <v>2</v>
      </c>
      <c r="L86" s="3">
        <f t="shared" si="11"/>
        <v>3</v>
      </c>
      <c r="M86" s="3">
        <f t="shared" si="11"/>
        <v>4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B87" s="18">
        <v>7.0</v>
      </c>
      <c r="C87" s="3">
        <f t="shared" ref="C87:M87" si="12">C$79-$B87</f>
        <v>-7</v>
      </c>
      <c r="D87" s="3">
        <f t="shared" si="12"/>
        <v>-6</v>
      </c>
      <c r="E87" s="3">
        <f t="shared" si="12"/>
        <v>-5</v>
      </c>
      <c r="F87" s="3">
        <f t="shared" si="12"/>
        <v>-4</v>
      </c>
      <c r="G87" s="3">
        <f t="shared" si="12"/>
        <v>-3</v>
      </c>
      <c r="H87" s="3">
        <f t="shared" si="12"/>
        <v>-2</v>
      </c>
      <c r="I87" s="3">
        <f t="shared" si="12"/>
        <v>-1</v>
      </c>
      <c r="J87" s="3">
        <f t="shared" si="12"/>
        <v>0</v>
      </c>
      <c r="K87" s="3">
        <f t="shared" si="12"/>
        <v>1</v>
      </c>
      <c r="L87" s="3">
        <f t="shared" si="12"/>
        <v>2</v>
      </c>
      <c r="M87" s="3">
        <f t="shared" si="12"/>
        <v>3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B88" s="18">
        <v>8.0</v>
      </c>
      <c r="C88" s="3">
        <f t="shared" ref="C88:M88" si="13">C$79-$B88</f>
        <v>-8</v>
      </c>
      <c r="D88" s="3">
        <f t="shared" si="13"/>
        <v>-7</v>
      </c>
      <c r="E88" s="3">
        <f t="shared" si="13"/>
        <v>-6</v>
      </c>
      <c r="F88" s="3">
        <f t="shared" si="13"/>
        <v>-5</v>
      </c>
      <c r="G88" s="3">
        <f t="shared" si="13"/>
        <v>-4</v>
      </c>
      <c r="H88" s="3">
        <f t="shared" si="13"/>
        <v>-3</v>
      </c>
      <c r="I88" s="3">
        <f t="shared" si="13"/>
        <v>-2</v>
      </c>
      <c r="J88" s="3">
        <f t="shared" si="13"/>
        <v>-1</v>
      </c>
      <c r="K88" s="3">
        <f t="shared" si="13"/>
        <v>0</v>
      </c>
      <c r="L88" s="3">
        <f t="shared" si="13"/>
        <v>1</v>
      </c>
      <c r="M88" s="3">
        <f t="shared" si="13"/>
        <v>2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B89" s="18">
        <v>9.0</v>
      </c>
      <c r="C89" s="3">
        <f t="shared" ref="C89:M89" si="14">C$79-$B89</f>
        <v>-9</v>
      </c>
      <c r="D89" s="3">
        <f t="shared" si="14"/>
        <v>-8</v>
      </c>
      <c r="E89" s="3">
        <f t="shared" si="14"/>
        <v>-7</v>
      </c>
      <c r="F89" s="3">
        <f t="shared" si="14"/>
        <v>-6</v>
      </c>
      <c r="G89" s="3">
        <f t="shared" si="14"/>
        <v>-5</v>
      </c>
      <c r="H89" s="3">
        <f t="shared" si="14"/>
        <v>-4</v>
      </c>
      <c r="I89" s="3">
        <f t="shared" si="14"/>
        <v>-3</v>
      </c>
      <c r="J89" s="3">
        <f t="shared" si="14"/>
        <v>-2</v>
      </c>
      <c r="K89" s="3">
        <f t="shared" si="14"/>
        <v>-1</v>
      </c>
      <c r="L89" s="3">
        <f t="shared" si="14"/>
        <v>0</v>
      </c>
      <c r="M89" s="3">
        <f t="shared" si="14"/>
        <v>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B90" s="18">
        <v>10.0</v>
      </c>
      <c r="C90" s="3">
        <f t="shared" ref="C90:M90" si="15">C$79-$B90</f>
        <v>-10</v>
      </c>
      <c r="D90" s="3">
        <f t="shared" si="15"/>
        <v>-9</v>
      </c>
      <c r="E90" s="3">
        <f t="shared" si="15"/>
        <v>-8</v>
      </c>
      <c r="F90" s="3">
        <f t="shared" si="15"/>
        <v>-7</v>
      </c>
      <c r="G90" s="3">
        <f t="shared" si="15"/>
        <v>-6</v>
      </c>
      <c r="H90" s="3">
        <f t="shared" si="15"/>
        <v>-5</v>
      </c>
      <c r="I90" s="3">
        <f t="shared" si="15"/>
        <v>-4</v>
      </c>
      <c r="J90" s="3">
        <f t="shared" si="15"/>
        <v>-3</v>
      </c>
      <c r="K90" s="3">
        <f t="shared" si="15"/>
        <v>-2</v>
      </c>
      <c r="L90" s="3">
        <f t="shared" si="15"/>
        <v>-1</v>
      </c>
      <c r="M90" s="3">
        <f t="shared" si="15"/>
        <v>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" t="s">
        <v>25</v>
      </c>
      <c r="AA92" s="1"/>
      <c r="AB92" s="1"/>
    </row>
    <row r="93"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B94" s="13" t="s">
        <v>23</v>
      </c>
      <c r="C94" s="20">
        <f t="array" ref="C94:W94">SEQUENCE(1,21,0,1)</f>
        <v>0</v>
      </c>
      <c r="D94" s="20">
        <v>1.0</v>
      </c>
      <c r="E94" s="20">
        <v>2.0</v>
      </c>
      <c r="F94" s="20">
        <v>3.0</v>
      </c>
      <c r="G94" s="20">
        <v>4.0</v>
      </c>
      <c r="H94" s="20">
        <v>5.0</v>
      </c>
      <c r="I94" s="20">
        <v>6.0</v>
      </c>
      <c r="J94" s="20">
        <v>7.0</v>
      </c>
      <c r="K94" s="20">
        <v>8.0</v>
      </c>
      <c r="L94" s="20">
        <v>9.0</v>
      </c>
      <c r="M94" s="20">
        <v>10.0</v>
      </c>
      <c r="N94" s="20">
        <v>11.0</v>
      </c>
      <c r="O94" s="20">
        <v>12.0</v>
      </c>
      <c r="P94" s="20">
        <v>13.0</v>
      </c>
      <c r="Q94" s="20">
        <v>14.0</v>
      </c>
      <c r="R94" s="20">
        <v>15.0</v>
      </c>
      <c r="S94" s="20">
        <v>16.0</v>
      </c>
      <c r="T94" s="20">
        <v>17.0</v>
      </c>
      <c r="U94" s="20">
        <v>18.0</v>
      </c>
      <c r="V94" s="20">
        <v>19.0</v>
      </c>
      <c r="W94" s="20">
        <v>20.0</v>
      </c>
      <c r="X94" s="3"/>
      <c r="Y94" s="3"/>
      <c r="Z94" s="3"/>
      <c r="AA94" s="3"/>
      <c r="AB94" s="3"/>
    </row>
    <row r="95">
      <c r="A95" s="13" t="s">
        <v>24</v>
      </c>
      <c r="B95" s="20">
        <f t="array" ref="B95:B115">SEQUENCE(21,1,0,1)</f>
        <v>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B96" s="20">
        <v>1.0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B97" s="20">
        <v>2.0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B98" s="20">
        <v>3.0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B99" s="20">
        <v>4.0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B100" s="20">
        <v>5.0</v>
      </c>
      <c r="C100" s="3"/>
      <c r="D100" s="3"/>
      <c r="E100" s="3"/>
      <c r="F100" s="3"/>
      <c r="G100" s="3"/>
      <c r="H100" s="3">
        <f t="shared" ref="H100:R100" si="16">SUMPRODUCT(C$94:M$94 - $B95:$B105) / COUNT(C$94:M$94)</f>
        <v>0</v>
      </c>
      <c r="I100" s="3">
        <f t="shared" si="16"/>
        <v>11</v>
      </c>
      <c r="J100" s="3">
        <f t="shared" si="16"/>
        <v>22</v>
      </c>
      <c r="K100" s="3">
        <f t="shared" si="16"/>
        <v>33</v>
      </c>
      <c r="L100" s="3">
        <f t="shared" si="16"/>
        <v>44</v>
      </c>
      <c r="M100" s="3">
        <f t="shared" si="16"/>
        <v>55</v>
      </c>
      <c r="N100" s="3">
        <f t="shared" si="16"/>
        <v>66</v>
      </c>
      <c r="O100" s="3">
        <f t="shared" si="16"/>
        <v>77</v>
      </c>
      <c r="P100" s="3">
        <f t="shared" si="16"/>
        <v>88</v>
      </c>
      <c r="Q100" s="3">
        <f t="shared" si="16"/>
        <v>99</v>
      </c>
      <c r="R100" s="3">
        <f t="shared" si="16"/>
        <v>110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B101" s="20">
        <v>6.0</v>
      </c>
      <c r="C101" s="3"/>
      <c r="D101" s="3"/>
      <c r="E101" s="3"/>
      <c r="F101" s="3"/>
      <c r="G101" s="3"/>
      <c r="H101" s="3">
        <f t="shared" ref="H101:R101" si="17">SUMPRODUCT(C$94:M$94 - $B96:$B106) / COUNT(C$94:M$94)</f>
        <v>-11</v>
      </c>
      <c r="I101" s="3">
        <f t="shared" si="17"/>
        <v>0</v>
      </c>
      <c r="J101" s="3">
        <f t="shared" si="17"/>
        <v>11</v>
      </c>
      <c r="K101" s="3">
        <f t="shared" si="17"/>
        <v>22</v>
      </c>
      <c r="L101" s="3">
        <f t="shared" si="17"/>
        <v>33</v>
      </c>
      <c r="M101" s="3">
        <f t="shared" si="17"/>
        <v>44</v>
      </c>
      <c r="N101" s="3">
        <f t="shared" si="17"/>
        <v>55</v>
      </c>
      <c r="O101" s="3">
        <f t="shared" si="17"/>
        <v>66</v>
      </c>
      <c r="P101" s="3">
        <f t="shared" si="17"/>
        <v>77</v>
      </c>
      <c r="Q101" s="3">
        <f t="shared" si="17"/>
        <v>88</v>
      </c>
      <c r="R101" s="3">
        <f t="shared" si="17"/>
        <v>99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B102" s="20">
        <v>7.0</v>
      </c>
      <c r="C102" s="3"/>
      <c r="D102" s="3"/>
      <c r="E102" s="3"/>
      <c r="F102" s="3"/>
      <c r="G102" s="3"/>
      <c r="H102" s="3">
        <f t="shared" ref="H102:R102" si="18">SUMPRODUCT(C$94:M$94 - $B97:$B107) / COUNT(C$94:M$94)</f>
        <v>-22</v>
      </c>
      <c r="I102" s="3">
        <f t="shared" si="18"/>
        <v>-11</v>
      </c>
      <c r="J102" s="3">
        <f t="shared" si="18"/>
        <v>0</v>
      </c>
      <c r="K102" s="3">
        <f t="shared" si="18"/>
        <v>11</v>
      </c>
      <c r="L102" s="3">
        <f t="shared" si="18"/>
        <v>22</v>
      </c>
      <c r="M102" s="3">
        <f t="shared" si="18"/>
        <v>33</v>
      </c>
      <c r="N102" s="3">
        <f t="shared" si="18"/>
        <v>44</v>
      </c>
      <c r="O102" s="3">
        <f t="shared" si="18"/>
        <v>55</v>
      </c>
      <c r="P102" s="3">
        <f t="shared" si="18"/>
        <v>66</v>
      </c>
      <c r="Q102" s="3">
        <f t="shared" si="18"/>
        <v>77</v>
      </c>
      <c r="R102" s="3">
        <f t="shared" si="18"/>
        <v>88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B103" s="20">
        <v>8.0</v>
      </c>
      <c r="C103" s="3"/>
      <c r="D103" s="3"/>
      <c r="E103" s="3"/>
      <c r="F103" s="3"/>
      <c r="G103" s="3"/>
      <c r="H103" s="3">
        <f t="shared" ref="H103:R103" si="19">SUMPRODUCT(C$94:M$94 - $B98:$B108) / COUNT(C$94:M$94)</f>
        <v>-33</v>
      </c>
      <c r="I103" s="3">
        <f t="shared" si="19"/>
        <v>-22</v>
      </c>
      <c r="J103" s="3">
        <f t="shared" si="19"/>
        <v>-11</v>
      </c>
      <c r="K103" s="3">
        <f t="shared" si="19"/>
        <v>0</v>
      </c>
      <c r="L103" s="3">
        <f t="shared" si="19"/>
        <v>11</v>
      </c>
      <c r="M103" s="3">
        <f t="shared" si="19"/>
        <v>22</v>
      </c>
      <c r="N103" s="3">
        <f t="shared" si="19"/>
        <v>33</v>
      </c>
      <c r="O103" s="3">
        <f t="shared" si="19"/>
        <v>44</v>
      </c>
      <c r="P103" s="3">
        <f t="shared" si="19"/>
        <v>55</v>
      </c>
      <c r="Q103" s="3">
        <f t="shared" si="19"/>
        <v>66</v>
      </c>
      <c r="R103" s="3">
        <f t="shared" si="19"/>
        <v>77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B104" s="20">
        <v>9.0</v>
      </c>
      <c r="C104" s="3"/>
      <c r="D104" s="3"/>
      <c r="E104" s="3"/>
      <c r="F104" s="3"/>
      <c r="G104" s="3"/>
      <c r="H104" s="3">
        <f t="shared" ref="H104:R104" si="20">SUMPRODUCT(C$94:M$94 - $B99:$B109) / COUNT(C$94:M$94)</f>
        <v>-44</v>
      </c>
      <c r="I104" s="3">
        <f t="shared" si="20"/>
        <v>-33</v>
      </c>
      <c r="J104" s="3">
        <f t="shared" si="20"/>
        <v>-22</v>
      </c>
      <c r="K104" s="3">
        <f t="shared" si="20"/>
        <v>-11</v>
      </c>
      <c r="L104" s="3">
        <f t="shared" si="20"/>
        <v>0</v>
      </c>
      <c r="M104" s="3">
        <f t="shared" si="20"/>
        <v>11</v>
      </c>
      <c r="N104" s="3">
        <f t="shared" si="20"/>
        <v>22</v>
      </c>
      <c r="O104" s="3">
        <f t="shared" si="20"/>
        <v>33</v>
      </c>
      <c r="P104" s="3">
        <f t="shared" si="20"/>
        <v>44</v>
      </c>
      <c r="Q104" s="3">
        <f t="shared" si="20"/>
        <v>55</v>
      </c>
      <c r="R104" s="3">
        <f t="shared" si="20"/>
        <v>66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B105" s="20">
        <v>10.0</v>
      </c>
      <c r="C105" s="3"/>
      <c r="D105" s="3"/>
      <c r="E105" s="3"/>
      <c r="F105" s="3"/>
      <c r="G105" s="3"/>
      <c r="H105" s="3">
        <f t="shared" ref="H105:R105" si="21">SUMPRODUCT(C$94:M$94 - $B100:$B110) / COUNT(C$94:M$94)</f>
        <v>-55</v>
      </c>
      <c r="I105" s="3">
        <f t="shared" si="21"/>
        <v>-44</v>
      </c>
      <c r="J105" s="3">
        <f t="shared" si="21"/>
        <v>-33</v>
      </c>
      <c r="K105" s="3">
        <f t="shared" si="21"/>
        <v>-22</v>
      </c>
      <c r="L105" s="3">
        <f t="shared" si="21"/>
        <v>-11</v>
      </c>
      <c r="M105" s="3">
        <f t="shared" si="21"/>
        <v>0</v>
      </c>
      <c r="N105" s="3">
        <f t="shared" si="21"/>
        <v>11</v>
      </c>
      <c r="O105" s="3">
        <f t="shared" si="21"/>
        <v>22</v>
      </c>
      <c r="P105" s="3">
        <f t="shared" si="21"/>
        <v>33</v>
      </c>
      <c r="Q105" s="3">
        <f t="shared" si="21"/>
        <v>44</v>
      </c>
      <c r="R105" s="3">
        <f t="shared" si="21"/>
        <v>55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B106" s="20">
        <v>11.0</v>
      </c>
      <c r="C106" s="3"/>
      <c r="D106" s="3"/>
      <c r="E106" s="3"/>
      <c r="F106" s="3"/>
      <c r="G106" s="3"/>
      <c r="H106" s="3">
        <f t="shared" ref="H106:R106" si="22">SUMPRODUCT(C$94:M$94 - $B101:$B111) / COUNT(C$94:M$94)</f>
        <v>-66</v>
      </c>
      <c r="I106" s="3">
        <f t="shared" si="22"/>
        <v>-55</v>
      </c>
      <c r="J106" s="3">
        <f t="shared" si="22"/>
        <v>-44</v>
      </c>
      <c r="K106" s="3">
        <f t="shared" si="22"/>
        <v>-33</v>
      </c>
      <c r="L106" s="3">
        <f t="shared" si="22"/>
        <v>-22</v>
      </c>
      <c r="M106" s="3">
        <f t="shared" si="22"/>
        <v>-11</v>
      </c>
      <c r="N106" s="3">
        <f t="shared" si="22"/>
        <v>0</v>
      </c>
      <c r="O106" s="3">
        <f t="shared" si="22"/>
        <v>11</v>
      </c>
      <c r="P106" s="3">
        <f t="shared" si="22"/>
        <v>22</v>
      </c>
      <c r="Q106" s="3">
        <f t="shared" si="22"/>
        <v>33</v>
      </c>
      <c r="R106" s="3">
        <f t="shared" si="22"/>
        <v>44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B107" s="20">
        <v>12.0</v>
      </c>
      <c r="C107" s="3"/>
      <c r="D107" s="3"/>
      <c r="E107" s="3"/>
      <c r="F107" s="3"/>
      <c r="G107" s="3"/>
      <c r="H107" s="3">
        <f t="shared" ref="H107:R107" si="23">SUMPRODUCT(C$94:M$94 - $B102:$B112) / COUNT(C$94:M$94)</f>
        <v>-77</v>
      </c>
      <c r="I107" s="3">
        <f t="shared" si="23"/>
        <v>-66</v>
      </c>
      <c r="J107" s="3">
        <f t="shared" si="23"/>
        <v>-55</v>
      </c>
      <c r="K107" s="3">
        <f t="shared" si="23"/>
        <v>-44</v>
      </c>
      <c r="L107" s="3">
        <f t="shared" si="23"/>
        <v>-33</v>
      </c>
      <c r="M107" s="3">
        <f t="shared" si="23"/>
        <v>-22</v>
      </c>
      <c r="N107" s="3">
        <f t="shared" si="23"/>
        <v>-11</v>
      </c>
      <c r="O107" s="3">
        <f t="shared" si="23"/>
        <v>0</v>
      </c>
      <c r="P107" s="3">
        <f t="shared" si="23"/>
        <v>11</v>
      </c>
      <c r="Q107" s="3">
        <f t="shared" si="23"/>
        <v>22</v>
      </c>
      <c r="R107" s="3">
        <f t="shared" si="23"/>
        <v>33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B108" s="20">
        <v>13.0</v>
      </c>
      <c r="C108" s="3"/>
      <c r="D108" s="3"/>
      <c r="E108" s="3"/>
      <c r="F108" s="3"/>
      <c r="G108" s="3"/>
      <c r="H108" s="3">
        <f t="shared" ref="H108:R108" si="24">SUMPRODUCT(C$94:M$94 - $B103:$B113) / COUNT(C$94:M$94)</f>
        <v>-88</v>
      </c>
      <c r="I108" s="3">
        <f t="shared" si="24"/>
        <v>-77</v>
      </c>
      <c r="J108" s="3">
        <f t="shared" si="24"/>
        <v>-66</v>
      </c>
      <c r="K108" s="3">
        <f t="shared" si="24"/>
        <v>-55</v>
      </c>
      <c r="L108" s="3">
        <f t="shared" si="24"/>
        <v>-44</v>
      </c>
      <c r="M108" s="3">
        <f t="shared" si="24"/>
        <v>-33</v>
      </c>
      <c r="N108" s="3">
        <f t="shared" si="24"/>
        <v>-22</v>
      </c>
      <c r="O108" s="3">
        <f t="shared" si="24"/>
        <v>-11</v>
      </c>
      <c r="P108" s="3">
        <f t="shared" si="24"/>
        <v>0</v>
      </c>
      <c r="Q108" s="3">
        <f t="shared" si="24"/>
        <v>11</v>
      </c>
      <c r="R108" s="3">
        <f t="shared" si="24"/>
        <v>22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B109" s="20">
        <v>14.0</v>
      </c>
      <c r="C109" s="3"/>
      <c r="D109" s="3"/>
      <c r="E109" s="3"/>
      <c r="F109" s="3"/>
      <c r="G109" s="3"/>
      <c r="H109" s="3">
        <f t="shared" ref="H109:R109" si="25">SUMPRODUCT(C$94:M$94 - $B104:$B114) / COUNT(C$94:M$94)</f>
        <v>-99</v>
      </c>
      <c r="I109" s="3">
        <f t="shared" si="25"/>
        <v>-88</v>
      </c>
      <c r="J109" s="3">
        <f t="shared" si="25"/>
        <v>-77</v>
      </c>
      <c r="K109" s="3">
        <f t="shared" si="25"/>
        <v>-66</v>
      </c>
      <c r="L109" s="3">
        <f t="shared" si="25"/>
        <v>-55</v>
      </c>
      <c r="M109" s="3">
        <f t="shared" si="25"/>
        <v>-44</v>
      </c>
      <c r="N109" s="3">
        <f t="shared" si="25"/>
        <v>-33</v>
      </c>
      <c r="O109" s="3">
        <f t="shared" si="25"/>
        <v>-22</v>
      </c>
      <c r="P109" s="3">
        <f t="shared" si="25"/>
        <v>-11</v>
      </c>
      <c r="Q109" s="3">
        <f t="shared" si="25"/>
        <v>0</v>
      </c>
      <c r="R109" s="3">
        <f t="shared" si="25"/>
        <v>11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B110" s="20">
        <v>15.0</v>
      </c>
      <c r="C110" s="3"/>
      <c r="D110" s="3"/>
      <c r="E110" s="3"/>
      <c r="F110" s="3"/>
      <c r="G110" s="3"/>
      <c r="H110" s="3">
        <f t="shared" ref="H110:R110" si="26">SUMPRODUCT(C$94:M$94 - $B105:$B115) / COUNT(C$94:M$94)</f>
        <v>-110</v>
      </c>
      <c r="I110" s="3">
        <f t="shared" si="26"/>
        <v>-99</v>
      </c>
      <c r="J110" s="3">
        <f t="shared" si="26"/>
        <v>-88</v>
      </c>
      <c r="K110" s="3">
        <f t="shared" si="26"/>
        <v>-77</v>
      </c>
      <c r="L110" s="3">
        <f t="shared" si="26"/>
        <v>-66</v>
      </c>
      <c r="M110" s="3">
        <f t="shared" si="26"/>
        <v>-55</v>
      </c>
      <c r="N110" s="3">
        <f t="shared" si="26"/>
        <v>-44</v>
      </c>
      <c r="O110" s="3">
        <f t="shared" si="26"/>
        <v>-33</v>
      </c>
      <c r="P110" s="3">
        <f t="shared" si="26"/>
        <v>-22</v>
      </c>
      <c r="Q110" s="3">
        <f t="shared" si="26"/>
        <v>-11</v>
      </c>
      <c r="R110" s="3">
        <f t="shared" si="26"/>
        <v>0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B111" s="20">
        <v>16.0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B112" s="20">
        <v>17.0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B113" s="20">
        <v>18.0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B114" s="20">
        <v>19.0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B115" s="20">
        <v>20.0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26" t="s">
        <v>28</v>
      </c>
      <c r="AA116" s="26"/>
      <c r="AB116" s="26"/>
    </row>
    <row r="117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8"/>
      <c r="B118" s="4" t="s">
        <v>23</v>
      </c>
      <c r="C118" s="29">
        <f t="array" ref="C118:W118">SEQUENCE(1,21,0,1)</f>
        <v>0</v>
      </c>
      <c r="D118" s="29">
        <v>1.0</v>
      </c>
      <c r="E118" s="29">
        <v>2.0</v>
      </c>
      <c r="F118" s="29">
        <v>3.0</v>
      </c>
      <c r="G118" s="29">
        <v>4.0</v>
      </c>
      <c r="H118" s="29">
        <v>5.0</v>
      </c>
      <c r="I118" s="29">
        <v>6.0</v>
      </c>
      <c r="J118" s="29">
        <v>7.0</v>
      </c>
      <c r="K118" s="29">
        <v>8.0</v>
      </c>
      <c r="L118" s="29">
        <v>9.0</v>
      </c>
      <c r="M118" s="29">
        <v>10.0</v>
      </c>
      <c r="N118" s="29">
        <v>11.0</v>
      </c>
      <c r="O118" s="29">
        <v>12.0</v>
      </c>
      <c r="P118" s="29">
        <v>13.0</v>
      </c>
      <c r="Q118" s="29">
        <v>14.0</v>
      </c>
      <c r="R118" s="29">
        <v>15.0</v>
      </c>
      <c r="S118" s="29">
        <v>16.0</v>
      </c>
      <c r="T118" s="29">
        <v>17.0</v>
      </c>
      <c r="U118" s="29">
        <v>18.0</v>
      </c>
      <c r="V118" s="29">
        <v>19.0</v>
      </c>
      <c r="W118" s="29">
        <v>20.0</v>
      </c>
      <c r="X118" s="9"/>
      <c r="Y118" s="9"/>
      <c r="Z118" s="9"/>
      <c r="AA118" s="9"/>
      <c r="AB118" s="9"/>
    </row>
    <row r="119">
      <c r="A119" s="4" t="s">
        <v>24</v>
      </c>
      <c r="B119" s="29">
        <f t="array" ref="B119:B139">SEQUENCE(21,1,0,1)</f>
        <v>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8"/>
      <c r="B120" s="29">
        <v>1.0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8"/>
      <c r="B121" s="29">
        <v>2.0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8"/>
      <c r="B122" s="29">
        <v>3.0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8"/>
      <c r="B123" s="29">
        <v>4.0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8"/>
      <c r="B124" s="29">
        <v>5.0</v>
      </c>
      <c r="C124" s="9"/>
      <c r="D124" s="9"/>
      <c r="E124" s="9"/>
      <c r="F124" s="9"/>
      <c r="G124" s="9"/>
      <c r="H124" s="31">
        <f t="shared" ref="H124:R124" si="27">SQRT(SUMPRODUCT((C$94:M$94 - $B119:$B129)^2) / COUNT(C$94:M$94))
</f>
        <v>14.83239697</v>
      </c>
      <c r="I124" s="31">
        <f t="shared" si="27"/>
        <v>15.19868415</v>
      </c>
      <c r="J124" s="31">
        <f t="shared" si="27"/>
        <v>16.24807681</v>
      </c>
      <c r="K124" s="31">
        <f t="shared" si="27"/>
        <v>17.8605711</v>
      </c>
      <c r="L124" s="31">
        <f t="shared" si="27"/>
        <v>19.89974874</v>
      </c>
      <c r="M124" s="31">
        <f t="shared" si="27"/>
        <v>22.24859546</v>
      </c>
      <c r="N124" s="31">
        <f t="shared" si="27"/>
        <v>24.81934729</v>
      </c>
      <c r="O124" s="31">
        <f t="shared" si="27"/>
        <v>27.54995463</v>
      </c>
      <c r="P124" s="31">
        <f t="shared" si="27"/>
        <v>30.39736831</v>
      </c>
      <c r="Q124" s="31">
        <f t="shared" si="27"/>
        <v>33.33166662</v>
      </c>
      <c r="R124" s="31">
        <f t="shared" si="27"/>
        <v>36.33180425</v>
      </c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8"/>
      <c r="B125" s="29">
        <v>6.0</v>
      </c>
      <c r="C125" s="9"/>
      <c r="D125" s="9"/>
      <c r="E125" s="9"/>
      <c r="F125" s="9"/>
      <c r="G125" s="9"/>
      <c r="H125" s="31">
        <f t="shared" ref="H125:R125" si="28">SQRT(SUMPRODUCT((C$94:M$94 - $B120:$B130)^2) / COUNT(C$94:M$94))
</f>
        <v>15.19868415</v>
      </c>
      <c r="I125" s="31">
        <f t="shared" si="28"/>
        <v>14.83239697</v>
      </c>
      <c r="J125" s="31">
        <f t="shared" si="28"/>
        <v>15.19868415</v>
      </c>
      <c r="K125" s="31">
        <f t="shared" si="28"/>
        <v>16.24807681</v>
      </c>
      <c r="L125" s="31">
        <f t="shared" si="28"/>
        <v>17.8605711</v>
      </c>
      <c r="M125" s="31">
        <f t="shared" si="28"/>
        <v>19.89974874</v>
      </c>
      <c r="N125" s="31">
        <f t="shared" si="28"/>
        <v>22.24859546</v>
      </c>
      <c r="O125" s="31">
        <f t="shared" si="28"/>
        <v>24.81934729</v>
      </c>
      <c r="P125" s="31">
        <f t="shared" si="28"/>
        <v>27.54995463</v>
      </c>
      <c r="Q125" s="31">
        <f t="shared" si="28"/>
        <v>30.39736831</v>
      </c>
      <c r="R125" s="31">
        <f t="shared" si="28"/>
        <v>33.33166662</v>
      </c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8"/>
      <c r="B126" s="29">
        <v>7.0</v>
      </c>
      <c r="C126" s="9"/>
      <c r="D126" s="9"/>
      <c r="E126" s="9"/>
      <c r="F126" s="9"/>
      <c r="G126" s="9"/>
      <c r="H126" s="31">
        <f t="shared" ref="H126:R126" si="29">SQRT(SUMPRODUCT((C$94:M$94 - $B121:$B131)^2) / COUNT(C$94:M$94))
</f>
        <v>16.24807681</v>
      </c>
      <c r="I126" s="31">
        <f t="shared" si="29"/>
        <v>15.19868415</v>
      </c>
      <c r="J126" s="31">
        <f t="shared" si="29"/>
        <v>14.83239697</v>
      </c>
      <c r="K126" s="31">
        <f t="shared" si="29"/>
        <v>15.19868415</v>
      </c>
      <c r="L126" s="31">
        <f t="shared" si="29"/>
        <v>16.24807681</v>
      </c>
      <c r="M126" s="31">
        <f t="shared" si="29"/>
        <v>17.8605711</v>
      </c>
      <c r="N126" s="31">
        <f t="shared" si="29"/>
        <v>19.89974874</v>
      </c>
      <c r="O126" s="31">
        <f t="shared" si="29"/>
        <v>22.24859546</v>
      </c>
      <c r="P126" s="31">
        <f t="shared" si="29"/>
        <v>24.81934729</v>
      </c>
      <c r="Q126" s="31">
        <f t="shared" si="29"/>
        <v>27.54995463</v>
      </c>
      <c r="R126" s="31">
        <f t="shared" si="29"/>
        <v>30.39736831</v>
      </c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8"/>
      <c r="B127" s="29">
        <v>8.0</v>
      </c>
      <c r="C127" s="9"/>
      <c r="D127" s="9"/>
      <c r="E127" s="9"/>
      <c r="F127" s="9"/>
      <c r="G127" s="9"/>
      <c r="H127" s="31">
        <f t="shared" ref="H127:R127" si="30">SQRT(SUMPRODUCT((C$94:M$94 - $B122:$B132)^2) / COUNT(C$94:M$94))
</f>
        <v>17.8605711</v>
      </c>
      <c r="I127" s="31">
        <f t="shared" si="30"/>
        <v>16.24807681</v>
      </c>
      <c r="J127" s="31">
        <f t="shared" si="30"/>
        <v>15.19868415</v>
      </c>
      <c r="K127" s="31">
        <f t="shared" si="30"/>
        <v>14.83239697</v>
      </c>
      <c r="L127" s="31">
        <f t="shared" si="30"/>
        <v>15.19868415</v>
      </c>
      <c r="M127" s="31">
        <f t="shared" si="30"/>
        <v>16.24807681</v>
      </c>
      <c r="N127" s="31">
        <f t="shared" si="30"/>
        <v>17.8605711</v>
      </c>
      <c r="O127" s="31">
        <f t="shared" si="30"/>
        <v>19.89974874</v>
      </c>
      <c r="P127" s="31">
        <f t="shared" si="30"/>
        <v>22.24859546</v>
      </c>
      <c r="Q127" s="31">
        <f t="shared" si="30"/>
        <v>24.81934729</v>
      </c>
      <c r="R127" s="31">
        <f t="shared" si="30"/>
        <v>27.54995463</v>
      </c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8"/>
      <c r="B128" s="29">
        <v>9.0</v>
      </c>
      <c r="C128" s="9"/>
      <c r="D128" s="9"/>
      <c r="E128" s="9"/>
      <c r="F128" s="9"/>
      <c r="G128" s="9"/>
      <c r="H128" s="31">
        <f t="shared" ref="H128:R128" si="31">SQRT(SUMPRODUCT((C$94:M$94 - $B123:$B133)^2) / COUNT(C$94:M$94))
</f>
        <v>19.89974874</v>
      </c>
      <c r="I128" s="31">
        <f t="shared" si="31"/>
        <v>17.8605711</v>
      </c>
      <c r="J128" s="31">
        <f t="shared" si="31"/>
        <v>16.24807681</v>
      </c>
      <c r="K128" s="31">
        <f t="shared" si="31"/>
        <v>15.19868415</v>
      </c>
      <c r="L128" s="31">
        <f t="shared" si="31"/>
        <v>14.83239697</v>
      </c>
      <c r="M128" s="31">
        <f t="shared" si="31"/>
        <v>15.19868415</v>
      </c>
      <c r="N128" s="31">
        <f t="shared" si="31"/>
        <v>16.24807681</v>
      </c>
      <c r="O128" s="31">
        <f t="shared" si="31"/>
        <v>17.8605711</v>
      </c>
      <c r="P128" s="31">
        <f t="shared" si="31"/>
        <v>19.89974874</v>
      </c>
      <c r="Q128" s="31">
        <f t="shared" si="31"/>
        <v>22.24859546</v>
      </c>
      <c r="R128" s="31">
        <f t="shared" si="31"/>
        <v>24.81934729</v>
      </c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8"/>
      <c r="B129" s="29">
        <v>10.0</v>
      </c>
      <c r="C129" s="9"/>
      <c r="D129" s="9"/>
      <c r="E129" s="9"/>
      <c r="F129" s="9"/>
      <c r="G129" s="9"/>
      <c r="H129" s="31">
        <f t="shared" ref="H129:R129" si="32">SQRT(SUMPRODUCT((C$94:M$94 - $B124:$B134)^2) / COUNT(C$94:M$94))
</f>
        <v>22.24859546</v>
      </c>
      <c r="I129" s="31">
        <f t="shared" si="32"/>
        <v>19.89974874</v>
      </c>
      <c r="J129" s="31">
        <f t="shared" si="32"/>
        <v>17.8605711</v>
      </c>
      <c r="K129" s="31">
        <f t="shared" si="32"/>
        <v>16.24807681</v>
      </c>
      <c r="L129" s="31">
        <f t="shared" si="32"/>
        <v>15.19868415</v>
      </c>
      <c r="M129" s="31">
        <f t="shared" si="32"/>
        <v>14.83239697</v>
      </c>
      <c r="N129" s="31">
        <f t="shared" si="32"/>
        <v>15.19868415</v>
      </c>
      <c r="O129" s="31">
        <f t="shared" si="32"/>
        <v>16.24807681</v>
      </c>
      <c r="P129" s="31">
        <f t="shared" si="32"/>
        <v>17.8605711</v>
      </c>
      <c r="Q129" s="31">
        <f t="shared" si="32"/>
        <v>19.89974874</v>
      </c>
      <c r="R129" s="31">
        <f t="shared" si="32"/>
        <v>22.24859546</v>
      </c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8"/>
      <c r="B130" s="29">
        <v>11.0</v>
      </c>
      <c r="C130" s="9"/>
      <c r="D130" s="9"/>
      <c r="E130" s="9"/>
      <c r="F130" s="9"/>
      <c r="G130" s="9"/>
      <c r="H130" s="31">
        <f t="shared" ref="H130:R130" si="33">SQRT(SUMPRODUCT((C$94:M$94 - $B125:$B135)^2) / COUNT(C$94:M$94))
</f>
        <v>24.81934729</v>
      </c>
      <c r="I130" s="31">
        <f t="shared" si="33"/>
        <v>22.24859546</v>
      </c>
      <c r="J130" s="31">
        <f t="shared" si="33"/>
        <v>19.89974874</v>
      </c>
      <c r="K130" s="31">
        <f t="shared" si="33"/>
        <v>17.8605711</v>
      </c>
      <c r="L130" s="31">
        <f t="shared" si="33"/>
        <v>16.24807681</v>
      </c>
      <c r="M130" s="31">
        <f t="shared" si="33"/>
        <v>15.19868415</v>
      </c>
      <c r="N130" s="31">
        <f t="shared" si="33"/>
        <v>14.83239697</v>
      </c>
      <c r="O130" s="31">
        <f t="shared" si="33"/>
        <v>15.19868415</v>
      </c>
      <c r="P130" s="31">
        <f t="shared" si="33"/>
        <v>16.24807681</v>
      </c>
      <c r="Q130" s="31">
        <f t="shared" si="33"/>
        <v>17.8605711</v>
      </c>
      <c r="R130" s="31">
        <f t="shared" si="33"/>
        <v>19.89974874</v>
      </c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8"/>
      <c r="B131" s="29">
        <v>12.0</v>
      </c>
      <c r="C131" s="9"/>
      <c r="D131" s="9"/>
      <c r="E131" s="9"/>
      <c r="F131" s="9"/>
      <c r="G131" s="9"/>
      <c r="H131" s="31">
        <f t="shared" ref="H131:R131" si="34">SQRT(SUMPRODUCT((C$94:M$94 - $B126:$B136)^2) / COUNT(C$94:M$94))
</f>
        <v>27.54995463</v>
      </c>
      <c r="I131" s="31">
        <f t="shared" si="34"/>
        <v>24.81934729</v>
      </c>
      <c r="J131" s="31">
        <f t="shared" si="34"/>
        <v>22.24859546</v>
      </c>
      <c r="K131" s="31">
        <f t="shared" si="34"/>
        <v>19.89974874</v>
      </c>
      <c r="L131" s="31">
        <f t="shared" si="34"/>
        <v>17.8605711</v>
      </c>
      <c r="M131" s="31">
        <f t="shared" si="34"/>
        <v>16.24807681</v>
      </c>
      <c r="N131" s="31">
        <f t="shared" si="34"/>
        <v>15.19868415</v>
      </c>
      <c r="O131" s="31">
        <f t="shared" si="34"/>
        <v>14.83239697</v>
      </c>
      <c r="P131" s="31">
        <f t="shared" si="34"/>
        <v>15.19868415</v>
      </c>
      <c r="Q131" s="31">
        <f t="shared" si="34"/>
        <v>16.24807681</v>
      </c>
      <c r="R131" s="31">
        <f t="shared" si="34"/>
        <v>17.8605711</v>
      </c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8"/>
      <c r="B132" s="29">
        <v>13.0</v>
      </c>
      <c r="C132" s="9"/>
      <c r="D132" s="9"/>
      <c r="E132" s="9"/>
      <c r="F132" s="9"/>
      <c r="G132" s="9"/>
      <c r="H132" s="31">
        <f t="shared" ref="H132:R132" si="35">SQRT(SUMPRODUCT((C$94:M$94 - $B127:$B137)^2) / COUNT(C$94:M$94))
</f>
        <v>30.39736831</v>
      </c>
      <c r="I132" s="31">
        <f t="shared" si="35"/>
        <v>27.54995463</v>
      </c>
      <c r="J132" s="31">
        <f t="shared" si="35"/>
        <v>24.81934729</v>
      </c>
      <c r="K132" s="31">
        <f t="shared" si="35"/>
        <v>22.24859546</v>
      </c>
      <c r="L132" s="31">
        <f t="shared" si="35"/>
        <v>19.89974874</v>
      </c>
      <c r="M132" s="31">
        <f t="shared" si="35"/>
        <v>17.8605711</v>
      </c>
      <c r="N132" s="31">
        <f t="shared" si="35"/>
        <v>16.24807681</v>
      </c>
      <c r="O132" s="31">
        <f t="shared" si="35"/>
        <v>15.19868415</v>
      </c>
      <c r="P132" s="31">
        <f t="shared" si="35"/>
        <v>14.83239697</v>
      </c>
      <c r="Q132" s="31">
        <f t="shared" si="35"/>
        <v>15.19868415</v>
      </c>
      <c r="R132" s="31">
        <f t="shared" si="35"/>
        <v>16.24807681</v>
      </c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8"/>
      <c r="B133" s="29">
        <v>14.0</v>
      </c>
      <c r="C133" s="9"/>
      <c r="D133" s="9"/>
      <c r="E133" s="9"/>
      <c r="F133" s="9"/>
      <c r="G133" s="9"/>
      <c r="H133" s="31">
        <f t="shared" ref="H133:R133" si="36">SQRT(SUMPRODUCT((C$94:M$94 - $B128:$B138)^2) / COUNT(C$94:M$94))
</f>
        <v>33.33166662</v>
      </c>
      <c r="I133" s="31">
        <f t="shared" si="36"/>
        <v>30.39736831</v>
      </c>
      <c r="J133" s="31">
        <f t="shared" si="36"/>
        <v>27.54995463</v>
      </c>
      <c r="K133" s="31">
        <f t="shared" si="36"/>
        <v>24.81934729</v>
      </c>
      <c r="L133" s="31">
        <f t="shared" si="36"/>
        <v>22.24859546</v>
      </c>
      <c r="M133" s="31">
        <f t="shared" si="36"/>
        <v>19.89974874</v>
      </c>
      <c r="N133" s="31">
        <f t="shared" si="36"/>
        <v>17.8605711</v>
      </c>
      <c r="O133" s="31">
        <f t="shared" si="36"/>
        <v>16.24807681</v>
      </c>
      <c r="P133" s="31">
        <f t="shared" si="36"/>
        <v>15.19868415</v>
      </c>
      <c r="Q133" s="31">
        <f t="shared" si="36"/>
        <v>14.83239697</v>
      </c>
      <c r="R133" s="31">
        <f t="shared" si="36"/>
        <v>15.19868415</v>
      </c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8"/>
      <c r="B134" s="29">
        <v>15.0</v>
      </c>
      <c r="C134" s="9"/>
      <c r="D134" s="9"/>
      <c r="E134" s="9"/>
      <c r="F134" s="9"/>
      <c r="G134" s="9"/>
      <c r="H134" s="31">
        <f t="shared" ref="H134:R134" si="37">SQRT(SUMPRODUCT((C$94:M$94 - $B129:$B139)^2) / COUNT(C$94:M$94))
</f>
        <v>36.33180425</v>
      </c>
      <c r="I134" s="31">
        <f t="shared" si="37"/>
        <v>33.33166662</v>
      </c>
      <c r="J134" s="31">
        <f t="shared" si="37"/>
        <v>30.39736831</v>
      </c>
      <c r="K134" s="31">
        <f t="shared" si="37"/>
        <v>27.54995463</v>
      </c>
      <c r="L134" s="31">
        <f t="shared" si="37"/>
        <v>24.81934729</v>
      </c>
      <c r="M134" s="31">
        <f t="shared" si="37"/>
        <v>22.24859546</v>
      </c>
      <c r="N134" s="31">
        <f t="shared" si="37"/>
        <v>19.89974874</v>
      </c>
      <c r="O134" s="31">
        <f t="shared" si="37"/>
        <v>17.8605711</v>
      </c>
      <c r="P134" s="31">
        <f t="shared" si="37"/>
        <v>16.24807681</v>
      </c>
      <c r="Q134" s="31">
        <f t="shared" si="37"/>
        <v>15.19868415</v>
      </c>
      <c r="R134" s="31">
        <f t="shared" si="37"/>
        <v>14.83239697</v>
      </c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8"/>
      <c r="B135" s="29">
        <v>16.0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8"/>
      <c r="B136" s="29">
        <v>17.0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8"/>
      <c r="B137" s="29">
        <v>18.0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8"/>
      <c r="B138" s="29">
        <v>19.0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8"/>
      <c r="B139" s="29">
        <v>20.0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6" t="s">
        <v>30</v>
      </c>
      <c r="AA141" s="26"/>
      <c r="AB141" s="26"/>
    </row>
    <row r="142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" t="s">
        <v>31</v>
      </c>
      <c r="AA166" s="1"/>
      <c r="AB166" s="1"/>
    </row>
    <row r="167"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0" t="s">
        <v>32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"/>
      <c r="N174" s="3"/>
      <c r="O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B175" s="13" t="s">
        <v>33</v>
      </c>
      <c r="C175" s="41">
        <v>0.0</v>
      </c>
      <c r="D175" s="41">
        <v>1.0</v>
      </c>
      <c r="E175" s="41">
        <v>2.0</v>
      </c>
      <c r="F175" s="41">
        <v>3.0</v>
      </c>
      <c r="G175" s="41">
        <v>4.0</v>
      </c>
      <c r="H175" s="41">
        <v>5.0</v>
      </c>
      <c r="I175" s="41">
        <v>6.0</v>
      </c>
      <c r="J175" s="41">
        <v>7.0</v>
      </c>
      <c r="K175" s="41">
        <v>8.0</v>
      </c>
      <c r="L175" s="41">
        <v>9.0</v>
      </c>
      <c r="M175" s="5" t="s">
        <v>34</v>
      </c>
      <c r="N175" s="42" t="s">
        <v>35</v>
      </c>
      <c r="O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8"/>
      <c r="B176" s="13" t="s">
        <v>36</v>
      </c>
      <c r="C176" s="43">
        <v>0.0</v>
      </c>
      <c r="D176" s="43">
        <v>0.0</v>
      </c>
      <c r="E176" s="43">
        <v>0.0</v>
      </c>
      <c r="F176" s="43">
        <v>1.0</v>
      </c>
      <c r="G176" s="43">
        <v>0.0</v>
      </c>
      <c r="H176" s="43">
        <v>0.0</v>
      </c>
      <c r="I176" s="43">
        <v>0.0</v>
      </c>
      <c r="J176" s="43">
        <v>0.0</v>
      </c>
      <c r="K176" s="43">
        <v>0.0</v>
      </c>
      <c r="L176" s="43">
        <v>0.0</v>
      </c>
      <c r="M176" s="5" t="s">
        <v>34</v>
      </c>
      <c r="N176" s="42" t="s">
        <v>37</v>
      </c>
      <c r="O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8"/>
      <c r="B177" s="13" t="s">
        <v>38</v>
      </c>
      <c r="C177" s="14">
        <v>0.021</v>
      </c>
      <c r="D177" s="14">
        <v>0.056</v>
      </c>
      <c r="E177" s="14">
        <v>0.152</v>
      </c>
      <c r="F177" s="14">
        <v>0.413</v>
      </c>
      <c r="G177" s="14">
        <v>0.227</v>
      </c>
      <c r="H177" s="14">
        <v>0.083</v>
      </c>
      <c r="I177" s="14">
        <v>0.031</v>
      </c>
      <c r="J177" s="14">
        <v>0.011</v>
      </c>
      <c r="K177" s="14">
        <v>0.004</v>
      </c>
      <c r="L177" s="14">
        <v>0.002</v>
      </c>
      <c r="M177" s="5" t="s">
        <v>34</v>
      </c>
      <c r="N177" s="42" t="s">
        <v>39</v>
      </c>
      <c r="O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8"/>
      <c r="B178" s="44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8"/>
      <c r="B179" s="45" t="s">
        <v>40</v>
      </c>
      <c r="C179" s="5">
        <f t="shared" ref="C179:L179" si="38">LN(C177)</f>
        <v>-3.863232841</v>
      </c>
      <c r="D179" s="5">
        <f t="shared" si="38"/>
        <v>-2.882403588</v>
      </c>
      <c r="E179" s="5">
        <f t="shared" si="38"/>
        <v>-1.883874758</v>
      </c>
      <c r="F179" s="5">
        <f t="shared" si="38"/>
        <v>-0.884307686</v>
      </c>
      <c r="G179" s="5">
        <f t="shared" si="38"/>
        <v>-1.482805262</v>
      </c>
      <c r="H179" s="5">
        <f t="shared" si="38"/>
        <v>-2.488914671</v>
      </c>
      <c r="I179" s="5">
        <f t="shared" si="38"/>
        <v>-3.473768074</v>
      </c>
      <c r="J179" s="5">
        <f t="shared" si="38"/>
        <v>-4.509860006</v>
      </c>
      <c r="K179" s="5">
        <f t="shared" si="38"/>
        <v>-5.521460918</v>
      </c>
      <c r="L179" s="5">
        <f t="shared" si="38"/>
        <v>-6.214608098</v>
      </c>
      <c r="M179" s="9"/>
      <c r="N179" s="9"/>
      <c r="O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8"/>
      <c r="B180" s="45" t="s">
        <v>42</v>
      </c>
      <c r="C180" s="5">
        <f t="shared" ref="C180:L180" si="39">C179*C176</f>
        <v>0</v>
      </c>
      <c r="D180" s="5">
        <f t="shared" si="39"/>
        <v>0</v>
      </c>
      <c r="E180" s="5">
        <f t="shared" si="39"/>
        <v>0</v>
      </c>
      <c r="F180" s="5">
        <f t="shared" si="39"/>
        <v>-0.884307686</v>
      </c>
      <c r="G180" s="5">
        <f t="shared" si="39"/>
        <v>0</v>
      </c>
      <c r="H180" s="5">
        <f t="shared" si="39"/>
        <v>0</v>
      </c>
      <c r="I180" s="5">
        <f t="shared" si="39"/>
        <v>0</v>
      </c>
      <c r="J180" s="5">
        <f t="shared" si="39"/>
        <v>0</v>
      </c>
      <c r="K180" s="5">
        <f t="shared" si="39"/>
        <v>0</v>
      </c>
      <c r="L180" s="5">
        <f t="shared" si="39"/>
        <v>0</v>
      </c>
      <c r="M180" s="5" t="s">
        <v>34</v>
      </c>
      <c r="N180" s="42" t="s">
        <v>43</v>
      </c>
      <c r="O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8"/>
      <c r="B181" s="44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8"/>
      <c r="B182" s="45" t="s">
        <v>44</v>
      </c>
      <c r="C182" s="5">
        <f>sum(C180:L180)</f>
        <v>-0.884307686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8"/>
      <c r="B183" s="48" t="s">
        <v>45</v>
      </c>
      <c r="C183" s="49">
        <v>1.0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8"/>
      <c r="B184" s="45" t="s">
        <v>51</v>
      </c>
      <c r="C184" s="50">
        <f>C182/C183</f>
        <v>-0.884307686</v>
      </c>
      <c r="D184" s="5" t="s">
        <v>34</v>
      </c>
      <c r="E184" s="42" t="s">
        <v>47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8"/>
      <c r="B185" s="44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8"/>
      <c r="B186" s="45" t="s">
        <v>48</v>
      </c>
      <c r="C186" s="50">
        <f>-1*C184</f>
        <v>0.884307686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" t="s">
        <v>49</v>
      </c>
      <c r="AA188" s="1"/>
      <c r="AB188" s="1"/>
    </row>
    <row r="189"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B190" s="13" t="s">
        <v>50</v>
      </c>
      <c r="C190" s="51">
        <f t="array" ref="C190:N190">SEQUENCE(1, 12, 0, 0.25)</f>
        <v>0</v>
      </c>
      <c r="D190" s="51">
        <v>0.25</v>
      </c>
      <c r="E190" s="51">
        <v>0.5</v>
      </c>
      <c r="F190" s="51">
        <v>0.75</v>
      </c>
      <c r="G190" s="51">
        <v>1.0</v>
      </c>
      <c r="H190" s="51">
        <v>1.25</v>
      </c>
      <c r="I190" s="51">
        <v>1.5</v>
      </c>
      <c r="J190" s="51">
        <v>1.75</v>
      </c>
      <c r="K190" s="51">
        <v>2.0</v>
      </c>
      <c r="L190" s="51">
        <v>2.25</v>
      </c>
      <c r="M190" s="51">
        <v>2.5</v>
      </c>
      <c r="N190" s="51">
        <v>2.75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B192" s="13" t="s">
        <v>23</v>
      </c>
      <c r="C192" s="3">
        <f t="shared" ref="C192:N192" si="40">rand()</f>
        <v>0.6210468145</v>
      </c>
      <c r="D192" s="3">
        <f t="shared" si="40"/>
        <v>0.1702296824</v>
      </c>
      <c r="E192" s="3">
        <f t="shared" si="40"/>
        <v>0.8443783837</v>
      </c>
      <c r="F192" s="3">
        <f t="shared" si="40"/>
        <v>0.8520548216</v>
      </c>
      <c r="G192" s="3">
        <f t="shared" si="40"/>
        <v>0.40352781</v>
      </c>
      <c r="H192" s="3">
        <f t="shared" si="40"/>
        <v>0.4120521132</v>
      </c>
      <c r="I192" s="3">
        <f t="shared" si="40"/>
        <v>0.1386393585</v>
      </c>
      <c r="J192" s="3">
        <f t="shared" si="40"/>
        <v>0.2967487822</v>
      </c>
      <c r="K192" s="3">
        <f t="shared" si="40"/>
        <v>0.1182851589</v>
      </c>
      <c r="L192" s="3">
        <f t="shared" si="40"/>
        <v>0.8209233811</v>
      </c>
      <c r="M192" s="3">
        <f t="shared" si="40"/>
        <v>0.4272510826</v>
      </c>
      <c r="N192" s="3">
        <f t="shared" si="40"/>
        <v>0.2273191892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B193" s="13" t="s">
        <v>24</v>
      </c>
      <c r="C193" s="3">
        <f>rand()+C190</f>
        <v>0.1169699072</v>
      </c>
      <c r="D193" s="3">
        <f t="shared" ref="D193:N193" si="41">rand()</f>
        <v>0.09874530499</v>
      </c>
      <c r="E193" s="3">
        <f t="shared" si="41"/>
        <v>0.02291106585</v>
      </c>
      <c r="F193" s="3">
        <f t="shared" si="41"/>
        <v>0.4467796942</v>
      </c>
      <c r="G193" s="3">
        <f t="shared" si="41"/>
        <v>0.950739032</v>
      </c>
      <c r="H193" s="3">
        <f t="shared" si="41"/>
        <v>0.2870027143</v>
      </c>
      <c r="I193" s="3">
        <f t="shared" si="41"/>
        <v>0.2778414006</v>
      </c>
      <c r="J193" s="3">
        <f t="shared" si="41"/>
        <v>0.2445336693</v>
      </c>
      <c r="K193" s="3">
        <f t="shared" si="41"/>
        <v>0.6630737808</v>
      </c>
      <c r="L193" s="3">
        <f t="shared" si="41"/>
        <v>0.1995261953</v>
      </c>
      <c r="M193" s="3">
        <f t="shared" si="41"/>
        <v>0.6840477479</v>
      </c>
      <c r="N193" s="3">
        <f t="shared" si="41"/>
        <v>0.6108619123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B195" s="13" t="s">
        <v>48</v>
      </c>
      <c r="C195" s="3">
        <f t="shared" ref="C195:N195" si="42">-1*SUMPRODUCT(LN($C193:$N193+sin(C190)/2), $C192:$N192) / COUNT($C193:$N193)
</f>
        <v>0.6981706374</v>
      </c>
      <c r="D195" s="3">
        <f t="shared" si="42"/>
        <v>0.4264471912</v>
      </c>
      <c r="E195" s="3">
        <f t="shared" si="42"/>
        <v>0.2943837488</v>
      </c>
      <c r="F195" s="3">
        <f t="shared" si="42"/>
        <v>0.2085213665</v>
      </c>
      <c r="G195" s="3">
        <f t="shared" si="42"/>
        <v>0.1518933865</v>
      </c>
      <c r="H195" s="3">
        <f t="shared" si="42"/>
        <v>0.117846342</v>
      </c>
      <c r="I195" s="3">
        <f t="shared" si="42"/>
        <v>0.1033689515</v>
      </c>
      <c r="J195" s="3">
        <f t="shared" si="42"/>
        <v>0.107349424</v>
      </c>
      <c r="K195" s="3">
        <f t="shared" si="42"/>
        <v>0.1300844966</v>
      </c>
      <c r="L195" s="3">
        <f t="shared" si="42"/>
        <v>0.1734031461</v>
      </c>
      <c r="M195" s="3">
        <f t="shared" si="42"/>
        <v>0.2415498121</v>
      </c>
      <c r="N195" s="3">
        <f t="shared" si="42"/>
        <v>0.3441706831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B216" s="2"/>
      <c r="C216" s="5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B244" s="2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B245" s="2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B246" s="2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</sheetData>
  <mergeCells count="12">
    <mergeCell ref="A116:Z116"/>
    <mergeCell ref="A141:Z141"/>
    <mergeCell ref="A166:Z166"/>
    <mergeCell ref="M173:O173"/>
    <mergeCell ref="A188:Z188"/>
    <mergeCell ref="A1:Z1"/>
    <mergeCell ref="A27:Z27"/>
    <mergeCell ref="A43:Z43"/>
    <mergeCell ref="A53:Z53"/>
    <mergeCell ref="A65:Z65"/>
    <mergeCell ref="A74:Z74"/>
    <mergeCell ref="A92:Z92"/>
  </mergeCells>
  <conditionalFormatting sqref="H124:R13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80:M9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00:R11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88"/>
    <col customWidth="1" min="3" max="28" width="5.25"/>
  </cols>
  <sheetData>
    <row r="1">
      <c r="A1" s="1" t="s">
        <v>0</v>
      </c>
      <c r="AA1" s="1"/>
      <c r="AB1" s="1"/>
    </row>
    <row r="2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B3" s="4" t="s">
        <v>1</v>
      </c>
      <c r="C3" s="5">
        <v>1.0</v>
      </c>
      <c r="D3" s="6">
        <v>0.5</v>
      </c>
      <c r="E3" s="7">
        <v>1.0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B4" s="8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B5" s="8"/>
      <c r="C5" s="9"/>
      <c r="D5" s="9"/>
      <c r="E5" s="4" t="s">
        <v>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B6" s="4" t="s">
        <v>3</v>
      </c>
      <c r="C6" s="10">
        <v>1.5</v>
      </c>
      <c r="D6" s="11">
        <v>-0.8</v>
      </c>
      <c r="E6" s="10">
        <v>2.0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B8" s="4" t="s">
        <v>4</v>
      </c>
      <c r="C8" s="12">
        <f t="array" ref="C8">MMULT(C6:E6, transpose(C3:E3))</f>
        <v>3.1</v>
      </c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B10" s="13" t="s">
        <v>5</v>
      </c>
      <c r="C10" s="14">
        <v>4.0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B11" s="13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B13" s="13" t="s">
        <v>6</v>
      </c>
      <c r="C13" s="15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 t="s">
        <v>8</v>
      </c>
      <c r="AA27" s="1"/>
      <c r="AB27" s="1"/>
    </row>
    <row r="28"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B33" s="13" t="s">
        <v>9</v>
      </c>
      <c r="C33" s="3">
        <f t="array" ref="C33:L33">SEQUENCE(1, 10, 1, 1)</f>
        <v>1</v>
      </c>
      <c r="D33" s="3">
        <v>2.0</v>
      </c>
      <c r="E33" s="3">
        <v>3.0</v>
      </c>
      <c r="F33" s="3">
        <v>4.0</v>
      </c>
      <c r="G33" s="3">
        <v>5.0</v>
      </c>
      <c r="H33" s="3">
        <v>6.0</v>
      </c>
      <c r="I33" s="3">
        <v>7.0</v>
      </c>
      <c r="J33" s="3">
        <v>8.0</v>
      </c>
      <c r="K33" s="3">
        <v>9.0</v>
      </c>
      <c r="L33" s="3">
        <v>10.0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B34" s="13" t="s">
        <v>10</v>
      </c>
      <c r="C34" s="3">
        <f t="shared" ref="C34:L34" si="1">C33+1</f>
        <v>2</v>
      </c>
      <c r="D34" s="3">
        <f t="shared" si="1"/>
        <v>3</v>
      </c>
      <c r="E34" s="3">
        <f t="shared" si="1"/>
        <v>4</v>
      </c>
      <c r="F34" s="3">
        <f t="shared" si="1"/>
        <v>5</v>
      </c>
      <c r="G34" s="3">
        <f t="shared" si="1"/>
        <v>6</v>
      </c>
      <c r="H34" s="3">
        <f t="shared" si="1"/>
        <v>7</v>
      </c>
      <c r="I34" s="3">
        <f t="shared" si="1"/>
        <v>8</v>
      </c>
      <c r="J34" s="3">
        <f t="shared" si="1"/>
        <v>9</v>
      </c>
      <c r="K34" s="3">
        <f t="shared" si="1"/>
        <v>10</v>
      </c>
      <c r="L34" s="3">
        <f t="shared" si="1"/>
        <v>11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B36" s="13" t="s">
        <v>11</v>
      </c>
      <c r="C36" s="3">
        <f t="shared" ref="C36:L36" si="2">C33+rand()*4</f>
        <v>2.989322792</v>
      </c>
      <c r="D36" s="3">
        <f t="shared" si="2"/>
        <v>4.361362713</v>
      </c>
      <c r="E36" s="3">
        <f t="shared" si="2"/>
        <v>5.713675235</v>
      </c>
      <c r="F36" s="3">
        <f t="shared" si="2"/>
        <v>7.131717938</v>
      </c>
      <c r="G36" s="3">
        <f t="shared" si="2"/>
        <v>8.045723802</v>
      </c>
      <c r="H36" s="3">
        <f t="shared" si="2"/>
        <v>8.730671581</v>
      </c>
      <c r="I36" s="3">
        <f t="shared" si="2"/>
        <v>8.750538667</v>
      </c>
      <c r="J36" s="3">
        <f t="shared" si="2"/>
        <v>11.70344798</v>
      </c>
      <c r="K36" s="3">
        <f t="shared" si="2"/>
        <v>12.49283083</v>
      </c>
      <c r="L36" s="3">
        <f t="shared" si="2"/>
        <v>13.31613526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B38" s="13" t="s">
        <v>12</v>
      </c>
      <c r="C38" s="15" t="s">
        <v>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 t="s">
        <v>13</v>
      </c>
      <c r="AA43" s="1"/>
      <c r="AB43" s="1"/>
    </row>
    <row r="44"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B48" s="13" t="s">
        <v>14</v>
      </c>
      <c r="C48" s="3">
        <f>sum(C38:L38)</f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B49" s="13" t="s">
        <v>15</v>
      </c>
      <c r="C49" s="3">
        <f>count(C38:L38)</f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B50" s="2"/>
      <c r="C50" s="3"/>
      <c r="D50" s="3"/>
      <c r="E50" s="3"/>
      <c r="F50" s="3"/>
      <c r="G50" s="3"/>
      <c r="H50" s="3"/>
      <c r="I50" s="3"/>
      <c r="J50" s="3"/>
      <c r="K50" s="1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B51" s="13" t="s">
        <v>16</v>
      </c>
      <c r="C51" s="15" t="s">
        <v>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" t="s">
        <v>17</v>
      </c>
      <c r="AA53" s="1"/>
      <c r="AB53" s="1"/>
    </row>
    <row r="54">
      <c r="B54" s="2"/>
      <c r="C54" s="1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B55" s="2"/>
      <c r="C55" s="1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B56" s="2"/>
      <c r="C56" s="1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B57" s="2"/>
      <c r="C57" s="1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B58" s="2"/>
      <c r="C58" s="1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B59" s="13" t="s">
        <v>18</v>
      </c>
      <c r="C59" s="15" t="s">
        <v>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B60" s="13" t="s">
        <v>14</v>
      </c>
      <c r="C60" s="3">
        <f>sum(C59:L59)</f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B61" s="13" t="s">
        <v>15</v>
      </c>
      <c r="C61" s="3">
        <f>count(C59:L59)</f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B63" s="13" t="s">
        <v>19</v>
      </c>
      <c r="C63" s="17" t="str">
        <f>C60/C61</f>
        <v>#DIV/0!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" t="s">
        <v>20</v>
      </c>
      <c r="AA65" s="1"/>
      <c r="AB65" s="1"/>
    </row>
    <row r="66"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B70" s="13" t="s">
        <v>19</v>
      </c>
      <c r="C70" s="3" t="str">
        <f>C63</f>
        <v>#DIV/0!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B72" s="13" t="s">
        <v>21</v>
      </c>
      <c r="C72" s="15" t="s">
        <v>7</v>
      </c>
      <c r="D72" s="1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" t="s">
        <v>22</v>
      </c>
      <c r="AA74" s="1"/>
      <c r="AB74" s="1"/>
    </row>
    <row r="75"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B79" s="13" t="s">
        <v>23</v>
      </c>
      <c r="C79" s="18">
        <f t="array" ref="C79:M79">SEQUENCE(1,11,0,1)</f>
        <v>0</v>
      </c>
      <c r="D79" s="18">
        <v>1.0</v>
      </c>
      <c r="E79" s="18">
        <v>2.0</v>
      </c>
      <c r="F79" s="18">
        <v>3.0</v>
      </c>
      <c r="G79" s="18">
        <v>4.0</v>
      </c>
      <c r="H79" s="18">
        <v>5.0</v>
      </c>
      <c r="I79" s="18">
        <v>6.0</v>
      </c>
      <c r="J79" s="18">
        <v>7.0</v>
      </c>
      <c r="K79" s="18">
        <v>8.0</v>
      </c>
      <c r="L79" s="18">
        <v>9.0</v>
      </c>
      <c r="M79" s="18">
        <v>10.0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3" t="s">
        <v>24</v>
      </c>
      <c r="B80" s="18">
        <f t="array" ref="B80:B90">SEQUENCE(11,1,0,1)</f>
        <v>0</v>
      </c>
      <c r="C80" s="19" t="s">
        <v>26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B81" s="18">
        <v>1.0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B82" s="18">
        <v>2.0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B83" s="18">
        <v>3.0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B84" s="18">
        <v>4.0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B85" s="18">
        <v>5.0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B86" s="18">
        <v>6.0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B87" s="18">
        <v>7.0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B88" s="18">
        <v>8.0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B89" s="18">
        <v>9.0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B90" s="18">
        <v>10.0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" t="s">
        <v>25</v>
      </c>
      <c r="AA92" s="1"/>
      <c r="AB92" s="1"/>
    </row>
    <row r="93"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B94" s="13" t="s">
        <v>23</v>
      </c>
      <c r="C94" s="20">
        <f t="array" ref="C94:W94">SEQUENCE(1,21,0,1)</f>
        <v>0</v>
      </c>
      <c r="D94" s="20">
        <v>1.0</v>
      </c>
      <c r="E94" s="20">
        <v>2.0</v>
      </c>
      <c r="F94" s="20">
        <v>3.0</v>
      </c>
      <c r="G94" s="20">
        <v>4.0</v>
      </c>
      <c r="H94" s="20">
        <v>5.0</v>
      </c>
      <c r="I94" s="20">
        <v>6.0</v>
      </c>
      <c r="J94" s="20">
        <v>7.0</v>
      </c>
      <c r="K94" s="20">
        <v>8.0</v>
      </c>
      <c r="L94" s="20">
        <v>9.0</v>
      </c>
      <c r="M94" s="20">
        <v>10.0</v>
      </c>
      <c r="N94" s="20">
        <v>11.0</v>
      </c>
      <c r="O94" s="20">
        <v>12.0</v>
      </c>
      <c r="P94" s="20">
        <v>13.0</v>
      </c>
      <c r="Q94" s="20">
        <v>14.0</v>
      </c>
      <c r="R94" s="20">
        <v>15.0</v>
      </c>
      <c r="S94" s="20">
        <v>16.0</v>
      </c>
      <c r="T94" s="20">
        <v>17.0</v>
      </c>
      <c r="U94" s="20">
        <v>18.0</v>
      </c>
      <c r="V94" s="20">
        <v>19.0</v>
      </c>
      <c r="W94" s="20">
        <v>20.0</v>
      </c>
      <c r="X94" s="3"/>
      <c r="Y94" s="3"/>
      <c r="Z94" s="3"/>
      <c r="AA94" s="3"/>
      <c r="AB94" s="3"/>
    </row>
    <row r="95">
      <c r="A95" s="13" t="s">
        <v>24</v>
      </c>
      <c r="B95" s="20">
        <f t="array" ref="B95:B115">SEQUENCE(21,1,0,1)</f>
        <v>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B96" s="20">
        <v>1.0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B97" s="20">
        <v>2.0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B98" s="20">
        <v>3.0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B99" s="20">
        <v>4.0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B100" s="20">
        <v>5.0</v>
      </c>
      <c r="C100" s="3"/>
      <c r="D100" s="3"/>
      <c r="E100" s="3"/>
      <c r="F100" s="3"/>
      <c r="G100" s="3"/>
      <c r="H100" s="21" t="s">
        <v>27</v>
      </c>
      <c r="I100" s="22"/>
      <c r="J100" s="22"/>
      <c r="K100" s="22"/>
      <c r="L100" s="22"/>
      <c r="M100" s="22"/>
      <c r="N100" s="22"/>
      <c r="O100" s="22"/>
      <c r="P100" s="22"/>
      <c r="Q100" s="22"/>
      <c r="R100" s="2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B101" s="20">
        <v>6.0</v>
      </c>
      <c r="C101" s="3"/>
      <c r="D101" s="3"/>
      <c r="E101" s="3"/>
      <c r="F101" s="3"/>
      <c r="G101" s="3"/>
      <c r="H101" s="24"/>
      <c r="I101" s="3"/>
      <c r="J101" s="3"/>
      <c r="K101" s="3"/>
      <c r="L101" s="3"/>
      <c r="M101" s="3"/>
      <c r="N101" s="3"/>
      <c r="O101" s="3"/>
      <c r="P101" s="3"/>
      <c r="Q101" s="3"/>
      <c r="R101" s="25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B102" s="20">
        <v>7.0</v>
      </c>
      <c r="C102" s="3"/>
      <c r="D102" s="3"/>
      <c r="E102" s="3"/>
      <c r="F102" s="3"/>
      <c r="G102" s="3"/>
      <c r="H102" s="24"/>
      <c r="I102" s="3"/>
      <c r="J102" s="3"/>
      <c r="K102" s="3"/>
      <c r="L102" s="3"/>
      <c r="M102" s="3"/>
      <c r="N102" s="3"/>
      <c r="O102" s="3"/>
      <c r="P102" s="3"/>
      <c r="Q102" s="3"/>
      <c r="R102" s="25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B103" s="20">
        <v>8.0</v>
      </c>
      <c r="C103" s="3"/>
      <c r="D103" s="3"/>
      <c r="E103" s="3"/>
      <c r="F103" s="3"/>
      <c r="G103" s="3"/>
      <c r="H103" s="24"/>
      <c r="I103" s="3"/>
      <c r="J103" s="3"/>
      <c r="K103" s="3"/>
      <c r="L103" s="3"/>
      <c r="M103" s="3"/>
      <c r="N103" s="3"/>
      <c r="O103" s="3"/>
      <c r="P103" s="3"/>
      <c r="Q103" s="3"/>
      <c r="R103" s="25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B104" s="20">
        <v>9.0</v>
      </c>
      <c r="C104" s="3"/>
      <c r="D104" s="3"/>
      <c r="E104" s="3"/>
      <c r="F104" s="3"/>
      <c r="G104" s="3"/>
      <c r="H104" s="24"/>
      <c r="I104" s="3"/>
      <c r="J104" s="3"/>
      <c r="K104" s="3"/>
      <c r="L104" s="3"/>
      <c r="M104" s="3"/>
      <c r="N104" s="3"/>
      <c r="O104" s="3"/>
      <c r="P104" s="3"/>
      <c r="Q104" s="3"/>
      <c r="R104" s="25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B105" s="20">
        <v>10.0</v>
      </c>
      <c r="C105" s="3"/>
      <c r="D105" s="3"/>
      <c r="E105" s="3"/>
      <c r="F105" s="3"/>
      <c r="G105" s="3"/>
      <c r="H105" s="24"/>
      <c r="I105" s="3"/>
      <c r="J105" s="3"/>
      <c r="K105" s="3"/>
      <c r="L105" s="3"/>
      <c r="M105" s="3"/>
      <c r="N105" s="3"/>
      <c r="O105" s="3"/>
      <c r="P105" s="3"/>
      <c r="Q105" s="3"/>
      <c r="R105" s="25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B106" s="20">
        <v>11.0</v>
      </c>
      <c r="C106" s="3"/>
      <c r="D106" s="3"/>
      <c r="E106" s="3"/>
      <c r="F106" s="3"/>
      <c r="G106" s="3"/>
      <c r="H106" s="24"/>
      <c r="I106" s="3"/>
      <c r="J106" s="3"/>
      <c r="K106" s="3"/>
      <c r="L106" s="3"/>
      <c r="M106" s="3"/>
      <c r="N106" s="3"/>
      <c r="O106" s="3"/>
      <c r="P106" s="3"/>
      <c r="Q106" s="3"/>
      <c r="R106" s="25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B107" s="20">
        <v>12.0</v>
      </c>
      <c r="C107" s="3"/>
      <c r="D107" s="3"/>
      <c r="E107" s="3"/>
      <c r="F107" s="3"/>
      <c r="G107" s="3"/>
      <c r="H107" s="24"/>
      <c r="I107" s="3"/>
      <c r="J107" s="3"/>
      <c r="K107" s="3"/>
      <c r="L107" s="3"/>
      <c r="M107" s="3"/>
      <c r="N107" s="3"/>
      <c r="O107" s="3"/>
      <c r="P107" s="3"/>
      <c r="Q107" s="3"/>
      <c r="R107" s="25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B108" s="20">
        <v>13.0</v>
      </c>
      <c r="C108" s="3"/>
      <c r="D108" s="3"/>
      <c r="E108" s="3"/>
      <c r="F108" s="3"/>
      <c r="G108" s="3"/>
      <c r="H108" s="24"/>
      <c r="I108" s="3"/>
      <c r="J108" s="3"/>
      <c r="K108" s="3"/>
      <c r="L108" s="3"/>
      <c r="M108" s="3"/>
      <c r="N108" s="3"/>
      <c r="O108" s="3"/>
      <c r="P108" s="3"/>
      <c r="Q108" s="3"/>
      <c r="R108" s="25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B109" s="20">
        <v>14.0</v>
      </c>
      <c r="C109" s="3"/>
      <c r="D109" s="3"/>
      <c r="E109" s="3"/>
      <c r="F109" s="3"/>
      <c r="G109" s="3"/>
      <c r="H109" s="24"/>
      <c r="I109" s="3"/>
      <c r="J109" s="3"/>
      <c r="K109" s="3"/>
      <c r="L109" s="3"/>
      <c r="M109" s="3"/>
      <c r="N109" s="3"/>
      <c r="O109" s="3"/>
      <c r="P109" s="3"/>
      <c r="Q109" s="3"/>
      <c r="R109" s="25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B110" s="20">
        <v>15.0</v>
      </c>
      <c r="C110" s="3"/>
      <c r="D110" s="3"/>
      <c r="E110" s="3"/>
      <c r="F110" s="3"/>
      <c r="G110" s="3"/>
      <c r="H110" s="27"/>
      <c r="I110" s="28"/>
      <c r="J110" s="28"/>
      <c r="K110" s="28"/>
      <c r="L110" s="28"/>
      <c r="M110" s="28"/>
      <c r="N110" s="28"/>
      <c r="O110" s="28"/>
      <c r="P110" s="28"/>
      <c r="Q110" s="28"/>
      <c r="R110" s="30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B111" s="20">
        <v>16.0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B112" s="20">
        <v>17.0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B113" s="20">
        <v>18.0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B114" s="20">
        <v>19.0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B115" s="20">
        <v>20.0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26" t="s">
        <v>28</v>
      </c>
      <c r="AA116" s="26"/>
      <c r="AB116" s="26"/>
    </row>
    <row r="117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8"/>
      <c r="B118" s="4" t="s">
        <v>23</v>
      </c>
      <c r="C118" s="29">
        <f t="array" ref="C118:W118">SEQUENCE(1,21,0,1)</f>
        <v>0</v>
      </c>
      <c r="D118" s="29">
        <v>1.0</v>
      </c>
      <c r="E118" s="29">
        <v>2.0</v>
      </c>
      <c r="F118" s="29">
        <v>3.0</v>
      </c>
      <c r="G118" s="29">
        <v>4.0</v>
      </c>
      <c r="H118" s="29">
        <v>5.0</v>
      </c>
      <c r="I118" s="29">
        <v>6.0</v>
      </c>
      <c r="J118" s="29">
        <v>7.0</v>
      </c>
      <c r="K118" s="29">
        <v>8.0</v>
      </c>
      <c r="L118" s="29">
        <v>9.0</v>
      </c>
      <c r="M118" s="29">
        <v>10.0</v>
      </c>
      <c r="N118" s="29">
        <v>11.0</v>
      </c>
      <c r="O118" s="29">
        <v>12.0</v>
      </c>
      <c r="P118" s="29">
        <v>13.0</v>
      </c>
      <c r="Q118" s="29">
        <v>14.0</v>
      </c>
      <c r="R118" s="29">
        <v>15.0</v>
      </c>
      <c r="S118" s="29">
        <v>16.0</v>
      </c>
      <c r="T118" s="29">
        <v>17.0</v>
      </c>
      <c r="U118" s="29">
        <v>18.0</v>
      </c>
      <c r="V118" s="29">
        <v>19.0</v>
      </c>
      <c r="W118" s="29">
        <v>20.0</v>
      </c>
      <c r="X118" s="9"/>
      <c r="Y118" s="9"/>
      <c r="Z118" s="9"/>
      <c r="AA118" s="9"/>
      <c r="AB118" s="9"/>
    </row>
    <row r="119">
      <c r="A119" s="4" t="s">
        <v>24</v>
      </c>
      <c r="B119" s="29">
        <f t="array" ref="B119:B139">SEQUENCE(21,1,0,1)</f>
        <v>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8"/>
      <c r="B120" s="29">
        <v>1.0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8"/>
      <c r="B121" s="29">
        <v>2.0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8"/>
      <c r="B122" s="29">
        <v>3.0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8"/>
      <c r="B123" s="29">
        <v>4.0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ht="21.0" customHeight="1">
      <c r="A124" s="8"/>
      <c r="B124" s="29">
        <v>5.0</v>
      </c>
      <c r="C124" s="9"/>
      <c r="D124" s="9"/>
      <c r="E124" s="9"/>
      <c r="F124" s="9"/>
      <c r="G124" s="9"/>
      <c r="H124" s="32" t="s">
        <v>29</v>
      </c>
      <c r="I124" s="33"/>
      <c r="J124" s="33"/>
      <c r="K124" s="33"/>
      <c r="L124" s="33"/>
      <c r="M124" s="33"/>
      <c r="N124" s="33"/>
      <c r="O124" s="33"/>
      <c r="P124" s="33"/>
      <c r="Q124" s="33"/>
      <c r="R124" s="34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8"/>
      <c r="B125" s="29">
        <v>6.0</v>
      </c>
      <c r="C125" s="9"/>
      <c r="D125" s="9"/>
      <c r="E125" s="9"/>
      <c r="F125" s="9"/>
      <c r="G125" s="9"/>
      <c r="H125" s="35"/>
      <c r="I125" s="31"/>
      <c r="J125" s="31"/>
      <c r="K125" s="31"/>
      <c r="L125" s="31"/>
      <c r="M125" s="31"/>
      <c r="N125" s="31"/>
      <c r="O125" s="31"/>
      <c r="P125" s="31"/>
      <c r="Q125" s="31"/>
      <c r="R125" s="36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8"/>
      <c r="B126" s="29">
        <v>7.0</v>
      </c>
      <c r="C126" s="9"/>
      <c r="D126" s="9"/>
      <c r="E126" s="9"/>
      <c r="F126" s="9"/>
      <c r="G126" s="9"/>
      <c r="H126" s="35"/>
      <c r="I126" s="31"/>
      <c r="J126" s="31"/>
      <c r="K126" s="31"/>
      <c r="L126" s="31"/>
      <c r="M126" s="31"/>
      <c r="N126" s="31"/>
      <c r="O126" s="31"/>
      <c r="P126" s="31"/>
      <c r="Q126" s="31"/>
      <c r="R126" s="36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8"/>
      <c r="B127" s="29">
        <v>8.0</v>
      </c>
      <c r="C127" s="9"/>
      <c r="D127" s="9"/>
      <c r="E127" s="9"/>
      <c r="F127" s="9"/>
      <c r="G127" s="9"/>
      <c r="H127" s="35"/>
      <c r="I127" s="31"/>
      <c r="J127" s="31"/>
      <c r="K127" s="31"/>
      <c r="L127" s="31"/>
      <c r="M127" s="31"/>
      <c r="N127" s="31"/>
      <c r="O127" s="31"/>
      <c r="P127" s="31"/>
      <c r="Q127" s="31"/>
      <c r="R127" s="36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8"/>
      <c r="B128" s="29">
        <v>9.0</v>
      </c>
      <c r="C128" s="9"/>
      <c r="D128" s="9"/>
      <c r="E128" s="9"/>
      <c r="F128" s="9"/>
      <c r="G128" s="9"/>
      <c r="H128" s="35"/>
      <c r="I128" s="31"/>
      <c r="J128" s="31"/>
      <c r="K128" s="31"/>
      <c r="L128" s="31"/>
      <c r="M128" s="31"/>
      <c r="N128" s="31"/>
      <c r="O128" s="31"/>
      <c r="P128" s="31"/>
      <c r="Q128" s="31"/>
      <c r="R128" s="36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8"/>
      <c r="B129" s="29">
        <v>10.0</v>
      </c>
      <c r="C129" s="9"/>
      <c r="D129" s="9"/>
      <c r="E129" s="9"/>
      <c r="F129" s="9"/>
      <c r="G129" s="9"/>
      <c r="H129" s="35"/>
      <c r="I129" s="31"/>
      <c r="J129" s="31"/>
      <c r="K129" s="31"/>
      <c r="L129" s="31"/>
      <c r="M129" s="31"/>
      <c r="N129" s="31"/>
      <c r="O129" s="31"/>
      <c r="P129" s="31"/>
      <c r="Q129" s="31"/>
      <c r="R129" s="36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8"/>
      <c r="B130" s="29">
        <v>11.0</v>
      </c>
      <c r="C130" s="9"/>
      <c r="D130" s="9"/>
      <c r="E130" s="9"/>
      <c r="F130" s="9"/>
      <c r="G130" s="9"/>
      <c r="H130" s="35"/>
      <c r="I130" s="31"/>
      <c r="J130" s="31"/>
      <c r="K130" s="31"/>
      <c r="L130" s="31"/>
      <c r="M130" s="31"/>
      <c r="N130" s="31"/>
      <c r="O130" s="31"/>
      <c r="P130" s="31"/>
      <c r="Q130" s="31"/>
      <c r="R130" s="36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8"/>
      <c r="B131" s="29">
        <v>12.0</v>
      </c>
      <c r="C131" s="9"/>
      <c r="D131" s="9"/>
      <c r="E131" s="9"/>
      <c r="F131" s="9"/>
      <c r="G131" s="9"/>
      <c r="H131" s="35"/>
      <c r="I131" s="31"/>
      <c r="J131" s="31"/>
      <c r="K131" s="31"/>
      <c r="L131" s="31"/>
      <c r="M131" s="31"/>
      <c r="N131" s="31"/>
      <c r="O131" s="31"/>
      <c r="P131" s="31"/>
      <c r="Q131" s="31"/>
      <c r="R131" s="36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8"/>
      <c r="B132" s="29">
        <v>13.0</v>
      </c>
      <c r="C132" s="9"/>
      <c r="D132" s="9"/>
      <c r="E132" s="9"/>
      <c r="F132" s="9"/>
      <c r="G132" s="9"/>
      <c r="H132" s="35"/>
      <c r="I132" s="31"/>
      <c r="J132" s="31"/>
      <c r="K132" s="31"/>
      <c r="L132" s="31"/>
      <c r="M132" s="31"/>
      <c r="N132" s="31"/>
      <c r="O132" s="31"/>
      <c r="P132" s="31"/>
      <c r="Q132" s="31"/>
      <c r="R132" s="36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8"/>
      <c r="B133" s="29">
        <v>14.0</v>
      </c>
      <c r="C133" s="9"/>
      <c r="D133" s="9"/>
      <c r="E133" s="9"/>
      <c r="F133" s="9"/>
      <c r="G133" s="9"/>
      <c r="H133" s="35"/>
      <c r="I133" s="31"/>
      <c r="J133" s="31"/>
      <c r="K133" s="31"/>
      <c r="L133" s="31"/>
      <c r="M133" s="31"/>
      <c r="N133" s="31"/>
      <c r="O133" s="31"/>
      <c r="P133" s="31"/>
      <c r="Q133" s="31"/>
      <c r="R133" s="36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8"/>
      <c r="B134" s="29">
        <v>15.0</v>
      </c>
      <c r="C134" s="9"/>
      <c r="D134" s="9"/>
      <c r="E134" s="9"/>
      <c r="F134" s="9"/>
      <c r="G134" s="9"/>
      <c r="H134" s="37"/>
      <c r="I134" s="38"/>
      <c r="J134" s="38"/>
      <c r="K134" s="38"/>
      <c r="L134" s="38"/>
      <c r="M134" s="38"/>
      <c r="N134" s="38"/>
      <c r="O134" s="38"/>
      <c r="P134" s="38"/>
      <c r="Q134" s="38"/>
      <c r="R134" s="3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8"/>
      <c r="B135" s="29">
        <v>16.0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8"/>
      <c r="B136" s="29">
        <v>17.0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8"/>
      <c r="B137" s="29">
        <v>18.0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8"/>
      <c r="B138" s="29">
        <v>19.0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8"/>
      <c r="B139" s="29">
        <v>20.0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26" t="s">
        <v>30</v>
      </c>
      <c r="AA141" s="26"/>
      <c r="AB141" s="26"/>
    </row>
    <row r="142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1" t="s">
        <v>31</v>
      </c>
      <c r="AA166" s="1"/>
      <c r="AB166" s="1"/>
    </row>
    <row r="167"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0" t="s">
        <v>32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B174" s="13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"/>
      <c r="N174" s="3"/>
      <c r="O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B175" s="13" t="s">
        <v>33</v>
      </c>
      <c r="C175" s="41">
        <v>0.0</v>
      </c>
      <c r="D175" s="41">
        <v>1.0</v>
      </c>
      <c r="E175" s="41">
        <v>2.0</v>
      </c>
      <c r="F175" s="41">
        <v>3.0</v>
      </c>
      <c r="G175" s="41">
        <v>4.0</v>
      </c>
      <c r="H175" s="41">
        <v>5.0</v>
      </c>
      <c r="I175" s="41">
        <v>6.0</v>
      </c>
      <c r="J175" s="41">
        <v>7.0</v>
      </c>
      <c r="K175" s="41">
        <v>8.0</v>
      </c>
      <c r="L175" s="41">
        <v>9.0</v>
      </c>
      <c r="M175" s="5" t="s">
        <v>34</v>
      </c>
      <c r="N175" s="42" t="s">
        <v>35</v>
      </c>
      <c r="O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8"/>
      <c r="B176" s="13" t="s">
        <v>36</v>
      </c>
      <c r="C176" s="43">
        <v>0.0</v>
      </c>
      <c r="D176" s="43">
        <v>0.0</v>
      </c>
      <c r="E176" s="43">
        <v>0.0</v>
      </c>
      <c r="F176" s="43">
        <v>1.0</v>
      </c>
      <c r="G176" s="43">
        <v>0.0</v>
      </c>
      <c r="H176" s="43">
        <v>0.0</v>
      </c>
      <c r="I176" s="43">
        <v>0.0</v>
      </c>
      <c r="J176" s="43">
        <v>0.0</v>
      </c>
      <c r="K176" s="43">
        <v>0.0</v>
      </c>
      <c r="L176" s="43">
        <v>0.0</v>
      </c>
      <c r="M176" s="5" t="s">
        <v>34</v>
      </c>
      <c r="N176" s="42" t="s">
        <v>37</v>
      </c>
      <c r="O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8"/>
      <c r="B177" s="13" t="s">
        <v>38</v>
      </c>
      <c r="C177" s="14">
        <v>0.021</v>
      </c>
      <c r="D177" s="14">
        <v>0.056</v>
      </c>
      <c r="E177" s="14">
        <v>0.152</v>
      </c>
      <c r="F177" s="14">
        <v>0.413</v>
      </c>
      <c r="G177" s="14">
        <v>0.227</v>
      </c>
      <c r="H177" s="14">
        <v>0.083</v>
      </c>
      <c r="I177" s="14">
        <v>0.031</v>
      </c>
      <c r="J177" s="14">
        <v>0.011</v>
      </c>
      <c r="K177" s="14">
        <v>0.004</v>
      </c>
      <c r="L177" s="14">
        <v>0.002</v>
      </c>
      <c r="M177" s="5" t="s">
        <v>34</v>
      </c>
      <c r="N177" s="42" t="s">
        <v>39</v>
      </c>
      <c r="O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8"/>
      <c r="B178" s="44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8"/>
      <c r="B179" s="45" t="s">
        <v>40</v>
      </c>
      <c r="C179" s="46" t="s">
        <v>41</v>
      </c>
      <c r="D179" s="5"/>
      <c r="E179" s="5"/>
      <c r="F179" s="5"/>
      <c r="G179" s="5"/>
      <c r="H179" s="5"/>
      <c r="I179" s="5"/>
      <c r="J179" s="5"/>
      <c r="K179" s="5"/>
      <c r="L179" s="5"/>
      <c r="M179" s="9"/>
      <c r="N179" s="9"/>
      <c r="O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8"/>
      <c r="B180" s="45" t="s">
        <v>42</v>
      </c>
      <c r="C180" s="47" t="s">
        <v>7</v>
      </c>
      <c r="D180" s="5"/>
      <c r="E180" s="5"/>
      <c r="F180" s="5"/>
      <c r="G180" s="5"/>
      <c r="H180" s="5"/>
      <c r="I180" s="5"/>
      <c r="J180" s="5"/>
      <c r="K180" s="5"/>
      <c r="L180" s="5"/>
      <c r="M180" s="5" t="s">
        <v>34</v>
      </c>
      <c r="N180" s="42" t="s">
        <v>43</v>
      </c>
      <c r="O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8"/>
      <c r="B181" s="44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8"/>
      <c r="B182" s="45" t="s">
        <v>44</v>
      </c>
      <c r="C182" s="47" t="s">
        <v>7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8"/>
      <c r="B183" s="48" t="s">
        <v>45</v>
      </c>
      <c r="C183" s="49">
        <v>1.0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8"/>
      <c r="B184" s="48" t="s">
        <v>46</v>
      </c>
      <c r="C184" s="50" t="str">
        <f>C182/C183</f>
        <v>#VALUE!</v>
      </c>
      <c r="D184" s="5" t="s">
        <v>34</v>
      </c>
      <c r="E184" s="42" t="s">
        <v>47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8"/>
      <c r="B185" s="44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8"/>
      <c r="B186" s="45" t="s">
        <v>48</v>
      </c>
      <c r="C186" s="50" t="str">
        <f>-1*C184</f>
        <v>#VALUE!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1" t="s">
        <v>49</v>
      </c>
      <c r="AA188" s="1"/>
      <c r="AB188" s="1"/>
    </row>
    <row r="189"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B190" s="13" t="s">
        <v>50</v>
      </c>
      <c r="C190" s="51">
        <f t="array" ref="C190:N190">SEQUENCE(1, 12, 0, 0.25)</f>
        <v>0</v>
      </c>
      <c r="D190" s="51">
        <v>0.25</v>
      </c>
      <c r="E190" s="51">
        <v>0.5</v>
      </c>
      <c r="F190" s="51">
        <v>0.75</v>
      </c>
      <c r="G190" s="51">
        <v>1.0</v>
      </c>
      <c r="H190" s="51">
        <v>1.25</v>
      </c>
      <c r="I190" s="51">
        <v>1.5</v>
      </c>
      <c r="J190" s="51">
        <v>1.75</v>
      </c>
      <c r="K190" s="51">
        <v>2.0</v>
      </c>
      <c r="L190" s="51">
        <v>2.25</v>
      </c>
      <c r="M190" s="51">
        <v>2.5</v>
      </c>
      <c r="N190" s="51">
        <v>2.75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4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B192" s="13" t="s">
        <v>23</v>
      </c>
      <c r="C192" s="3">
        <f t="shared" ref="C192:N192" si="3">rand()</f>
        <v>0.09980928278</v>
      </c>
      <c r="D192" s="3">
        <f t="shared" si="3"/>
        <v>0.7276130964</v>
      </c>
      <c r="E192" s="3">
        <f t="shared" si="3"/>
        <v>0.3647081058</v>
      </c>
      <c r="F192" s="3">
        <f t="shared" si="3"/>
        <v>0.04215105062</v>
      </c>
      <c r="G192" s="3">
        <f t="shared" si="3"/>
        <v>0.5122268534</v>
      </c>
      <c r="H192" s="3">
        <f t="shared" si="3"/>
        <v>0.3143010585</v>
      </c>
      <c r="I192" s="3">
        <f t="shared" si="3"/>
        <v>0.434324419</v>
      </c>
      <c r="J192" s="3">
        <f t="shared" si="3"/>
        <v>0.5574842191</v>
      </c>
      <c r="K192" s="3">
        <f t="shared" si="3"/>
        <v>0.8062312632</v>
      </c>
      <c r="L192" s="3">
        <f t="shared" si="3"/>
        <v>0.3361105341</v>
      </c>
      <c r="M192" s="3">
        <f t="shared" si="3"/>
        <v>0.7382724329</v>
      </c>
      <c r="N192" s="3">
        <f t="shared" si="3"/>
        <v>0.2696591665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B193" s="13" t="s">
        <v>24</v>
      </c>
      <c r="C193" s="3">
        <f>rand()+C190</f>
        <v>0.6262058309</v>
      </c>
      <c r="D193" s="3">
        <f t="shared" ref="D193:N193" si="4">rand()</f>
        <v>0.4111058161</v>
      </c>
      <c r="E193" s="3">
        <f t="shared" si="4"/>
        <v>0.3928471805</v>
      </c>
      <c r="F193" s="3">
        <f t="shared" si="4"/>
        <v>0.557530273</v>
      </c>
      <c r="G193" s="3">
        <f t="shared" si="4"/>
        <v>0.2721226825</v>
      </c>
      <c r="H193" s="3">
        <f t="shared" si="4"/>
        <v>0.8656379647</v>
      </c>
      <c r="I193" s="3">
        <f t="shared" si="4"/>
        <v>0.1363928595</v>
      </c>
      <c r="J193" s="3">
        <f t="shared" si="4"/>
        <v>0.9389612228</v>
      </c>
      <c r="K193" s="3">
        <f t="shared" si="4"/>
        <v>0.1419587377</v>
      </c>
      <c r="L193" s="3">
        <f t="shared" si="4"/>
        <v>0.9752132458</v>
      </c>
      <c r="M193" s="3">
        <f t="shared" si="4"/>
        <v>0.02505306092</v>
      </c>
      <c r="N193" s="3">
        <f t="shared" si="4"/>
        <v>0.3278550418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4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B195" s="13" t="s">
        <v>48</v>
      </c>
      <c r="C195" s="3">
        <f t="shared" ref="C195:N195" si="5">-1*SUMPRODUCT(LN($C193:$N193+sin(C190)/2), $C192:$N192) / COUNT($C193:$N193)
</f>
        <v>0.6063503563</v>
      </c>
      <c r="D195" s="3">
        <f t="shared" si="5"/>
        <v>0.369036803</v>
      </c>
      <c r="E195" s="3">
        <f t="shared" si="5"/>
        <v>0.2494240767</v>
      </c>
      <c r="F195" s="3">
        <f t="shared" si="5"/>
        <v>0.1707853395</v>
      </c>
      <c r="G195" s="3">
        <f t="shared" si="5"/>
        <v>0.1185954724</v>
      </c>
      <c r="H195" s="3">
        <f t="shared" si="5"/>
        <v>0.08710072785</v>
      </c>
      <c r="I195" s="3">
        <f t="shared" si="5"/>
        <v>0.07368322015</v>
      </c>
      <c r="J195" s="3">
        <f t="shared" si="5"/>
        <v>0.07737377074</v>
      </c>
      <c r="K195" s="3">
        <f t="shared" si="5"/>
        <v>0.09843120542</v>
      </c>
      <c r="L195" s="3">
        <f t="shared" si="5"/>
        <v>0.138448448</v>
      </c>
      <c r="M195" s="3">
        <f t="shared" si="5"/>
        <v>0.2011083605</v>
      </c>
      <c r="N195" s="3">
        <f t="shared" si="5"/>
        <v>0.2947236955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B216" s="2"/>
      <c r="C216" s="5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B244" s="2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B245" s="2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B246" s="2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</sheetData>
  <mergeCells count="12">
    <mergeCell ref="A116:Z116"/>
    <mergeCell ref="A141:Z141"/>
    <mergeCell ref="A166:Z166"/>
    <mergeCell ref="M173:O173"/>
    <mergeCell ref="A188:Z188"/>
    <mergeCell ref="A1:Z1"/>
    <mergeCell ref="A27:Z27"/>
    <mergeCell ref="A43:Z43"/>
    <mergeCell ref="A53:Z53"/>
    <mergeCell ref="A65:Z65"/>
    <mergeCell ref="A74:Z74"/>
    <mergeCell ref="A92:Z92"/>
  </mergeCells>
  <conditionalFormatting sqref="H124:R13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80:M90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100:R11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