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khumb\OneDrive\Documents\Work Computer - Personal\Road To Wealth\Budget\"/>
    </mc:Choice>
  </mc:AlternateContent>
  <xr:revisionPtr revIDLastSave="0" documentId="13_ncr:1_{B760A449-70C6-4213-BA5D-36571B897DF2}" xr6:coauthVersionLast="47" xr6:coauthVersionMax="47" xr10:uidLastSave="{00000000-0000-0000-0000-000000000000}"/>
  <bookViews>
    <workbookView xWindow="-110" yWindow="-110" windowWidth="19420" windowHeight="10300" xr2:uid="{FFF3D400-C3B0-4EC9-A988-F2A4239348B6}"/>
  </bookViews>
  <sheets>
    <sheet name="Overview" sheetId="2" r:id="rId1"/>
    <sheet name="Budget" sheetId="1" r:id="rId2"/>
    <sheet name="Instructions" sheetId="4" r:id="rId3"/>
    <sheet name="Calculations" sheetId="3" state="hidden" r:id="rId4"/>
  </sheets>
  <definedNames>
    <definedName name="Debt_Repayment">Calculations!$C$62:$C$69</definedName>
    <definedName name="Fixed_Costs">Calculations!$D$62:$D$72</definedName>
    <definedName name="Flexible_Spending">Calculations!$E$62:$E$74</definedName>
    <definedName name="Long_Term_Financial_Goals">Calculations!$A$62:$A$71</definedName>
    <definedName name="Net_Worth_Tracker">#REF!</definedName>
    <definedName name="Short_Term_Financial_Goals">Calculations!$B$62:$B$68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B4" i="3"/>
  <c r="B3" i="3"/>
  <c r="B5" i="3"/>
  <c r="B1" i="1"/>
  <c r="B12" i="1" l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E76" i="3" l="1"/>
  <c r="E77" i="3" s="1"/>
  <c r="E78" i="3" s="1"/>
  <c r="E79" i="3" s="1"/>
  <c r="E80" i="3" s="1"/>
  <c r="E81" i="3" s="1"/>
  <c r="E62" i="3"/>
  <c r="C66" i="3" l="1"/>
  <c r="D1" i="1"/>
  <c r="B62" i="3"/>
  <c r="C43" i="1" l="1"/>
  <c r="E63" i="3" l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AA1" i="1"/>
  <c r="C1" i="1"/>
  <c r="D13" i="3"/>
  <c r="E1" i="1"/>
  <c r="D58" i="1"/>
  <c r="F58" i="1"/>
  <c r="H58" i="1"/>
  <c r="J58" i="1"/>
  <c r="L58" i="1"/>
  <c r="N58" i="1"/>
  <c r="P58" i="1"/>
  <c r="R58" i="1"/>
  <c r="T58" i="1"/>
  <c r="V58" i="1"/>
  <c r="X58" i="1"/>
  <c r="D43" i="1"/>
  <c r="F43" i="1"/>
  <c r="H43" i="1"/>
  <c r="J43" i="1"/>
  <c r="L43" i="1"/>
  <c r="N43" i="1"/>
  <c r="P43" i="1"/>
  <c r="R43" i="1"/>
  <c r="T43" i="1"/>
  <c r="V43" i="1"/>
  <c r="X43" i="1"/>
  <c r="B43" i="1"/>
  <c r="D30" i="1"/>
  <c r="F30" i="1"/>
  <c r="H30" i="1"/>
  <c r="J30" i="1"/>
  <c r="L30" i="1"/>
  <c r="N30" i="1"/>
  <c r="P30" i="1"/>
  <c r="R30" i="1"/>
  <c r="T30" i="1"/>
  <c r="V30" i="1"/>
  <c r="X30" i="1"/>
  <c r="D21" i="1"/>
  <c r="F21" i="1"/>
  <c r="H21" i="1"/>
  <c r="J21" i="1"/>
  <c r="L21" i="1"/>
  <c r="N21" i="1"/>
  <c r="P21" i="1"/>
  <c r="R21" i="1"/>
  <c r="T21" i="1"/>
  <c r="V21" i="1"/>
  <c r="X21" i="1"/>
  <c r="J12" i="1"/>
  <c r="L12" i="1"/>
  <c r="N12" i="1"/>
  <c r="P12" i="1"/>
  <c r="R12" i="1"/>
  <c r="T12" i="1"/>
  <c r="V12" i="1"/>
  <c r="X12" i="1"/>
  <c r="B58" i="1"/>
  <c r="B30" i="1"/>
  <c r="B21" i="1"/>
  <c r="A75" i="3"/>
  <c r="A76" i="3" s="1"/>
  <c r="A77" i="3" s="1"/>
  <c r="A78" i="3" s="1"/>
  <c r="A79" i="3" s="1"/>
  <c r="A80" i="3" s="1"/>
  <c r="A81" i="3" s="1"/>
  <c r="D73" i="3"/>
  <c r="D70" i="3"/>
  <c r="D71" i="3" s="1"/>
  <c r="D72" i="3" s="1"/>
  <c r="D62" i="3"/>
  <c r="C62" i="3"/>
  <c r="C63" i="3" s="1"/>
  <c r="C64" i="3" s="1"/>
  <c r="C65" i="3" s="1"/>
  <c r="C69" i="3"/>
  <c r="C67" i="3"/>
  <c r="C68" i="3" s="1"/>
  <c r="B63" i="3"/>
  <c r="B64" i="3" s="1"/>
  <c r="B65" i="3" s="1"/>
  <c r="A62" i="3"/>
  <c r="B68" i="3"/>
  <c r="B66" i="3"/>
  <c r="B67" i="3" s="1"/>
  <c r="F1" i="1" l="1"/>
  <c r="E58" i="1"/>
  <c r="E43" i="1"/>
  <c r="E30" i="1"/>
  <c r="E21" i="1"/>
  <c r="E64" i="1"/>
  <c r="C21" i="1"/>
  <c r="C64" i="1" s="1"/>
  <c r="C30" i="1"/>
  <c r="C58" i="1"/>
  <c r="D63" i="3"/>
  <c r="A63" i="3"/>
  <c r="A64" i="3" s="1"/>
  <c r="A65" i="3" s="1"/>
  <c r="C61" i="1" l="1"/>
  <c r="G1" i="1"/>
  <c r="H1" i="1"/>
  <c r="G58" i="1"/>
  <c r="D64" i="3"/>
  <c r="G30" i="1" l="1"/>
  <c r="G43" i="1"/>
  <c r="G21" i="1"/>
  <c r="I1" i="1"/>
  <c r="J1" i="1"/>
  <c r="D65" i="3"/>
  <c r="K1" i="1" l="1"/>
  <c r="L1" i="1"/>
  <c r="D66" i="3"/>
  <c r="A66" i="3"/>
  <c r="K12" i="1" l="1"/>
  <c r="K30" i="1"/>
  <c r="K43" i="1"/>
  <c r="K21" i="1"/>
  <c r="M1" i="1"/>
  <c r="N1" i="1"/>
  <c r="D67" i="3"/>
  <c r="A67" i="3"/>
  <c r="M12" i="1" l="1"/>
  <c r="M13" i="1" s="1"/>
  <c r="M21" i="1"/>
  <c r="M22" i="1" s="1"/>
  <c r="M43" i="1"/>
  <c r="M44" i="1" s="1"/>
  <c r="M30" i="1"/>
  <c r="M31" i="1" s="1"/>
  <c r="O1" i="1"/>
  <c r="P1" i="1"/>
  <c r="P1" i="3" s="1"/>
  <c r="D68" i="3"/>
  <c r="D69" i="3" s="1"/>
  <c r="A68" i="3"/>
  <c r="A69" i="3" s="1"/>
  <c r="A70" i="3" s="1"/>
  <c r="A71" i="3" s="1"/>
  <c r="N59" i="1"/>
  <c r="C62" i="1"/>
  <c r="R31" i="1"/>
  <c r="P31" i="1"/>
  <c r="Y65" i="1"/>
  <c r="X65" i="1"/>
  <c r="Y62" i="1"/>
  <c r="X62" i="1"/>
  <c r="Y59" i="1"/>
  <c r="X59" i="1"/>
  <c r="L59" i="1"/>
  <c r="J59" i="1"/>
  <c r="H59" i="1"/>
  <c r="F59" i="1"/>
  <c r="D59" i="1"/>
  <c r="B59" i="1"/>
  <c r="Z56" i="1"/>
  <c r="Z55" i="1"/>
  <c r="Z54" i="1"/>
  <c r="Z53" i="1"/>
  <c r="Z51" i="1"/>
  <c r="Z50" i="1"/>
  <c r="Z49" i="1"/>
  <c r="Z48" i="1"/>
  <c r="Z47" i="1"/>
  <c r="Y44" i="1"/>
  <c r="X44" i="1"/>
  <c r="J44" i="1"/>
  <c r="H44" i="1"/>
  <c r="G44" i="1"/>
  <c r="F44" i="1"/>
  <c r="D44" i="1"/>
  <c r="Z39" i="1"/>
  <c r="Z35" i="1"/>
  <c r="Z34" i="1"/>
  <c r="Y31" i="1"/>
  <c r="X31" i="1"/>
  <c r="L31" i="1"/>
  <c r="K31" i="1"/>
  <c r="B31" i="1"/>
  <c r="Z28" i="1"/>
  <c r="Z27" i="1"/>
  <c r="Z26" i="1"/>
  <c r="Z25" i="1"/>
  <c r="Y22" i="1"/>
  <c r="X22" i="1"/>
  <c r="R22" i="1"/>
  <c r="N22" i="1"/>
  <c r="K22" i="1"/>
  <c r="H22" i="1"/>
  <c r="G22" i="1"/>
  <c r="F22" i="1"/>
  <c r="E22" i="1"/>
  <c r="D22" i="1"/>
  <c r="Z19" i="1"/>
  <c r="Z18" i="1"/>
  <c r="Z17" i="1"/>
  <c r="Z16" i="1"/>
  <c r="Y13" i="1"/>
  <c r="X13" i="1"/>
  <c r="N13" i="1"/>
  <c r="Z10" i="1"/>
  <c r="Z9" i="1"/>
  <c r="Z8" i="1"/>
  <c r="Z7" i="1"/>
  <c r="Z6" i="1"/>
  <c r="AA4" i="1"/>
  <c r="Z4" i="1"/>
  <c r="AA3" i="1"/>
  <c r="O21" i="1" l="1"/>
  <c r="O22" i="1" s="1"/>
  <c r="O12" i="1"/>
  <c r="O13" i="1" s="1"/>
  <c r="O30" i="1"/>
  <c r="O31" i="1" s="1"/>
  <c r="O43" i="1"/>
  <c r="O44" i="1" s="1"/>
  <c r="P22" i="1"/>
  <c r="R44" i="1"/>
  <c r="Q1" i="1"/>
  <c r="R1" i="1"/>
  <c r="R59" i="1"/>
  <c r="K64" i="1"/>
  <c r="K65" i="1" s="1"/>
  <c r="R64" i="1"/>
  <c r="R65" i="1" s="1"/>
  <c r="Z37" i="1"/>
  <c r="J64" i="1"/>
  <c r="J65" i="1" s="1"/>
  <c r="V64" i="1"/>
  <c r="V65" i="1" s="1"/>
  <c r="V31" i="1"/>
  <c r="Z38" i="1"/>
  <c r="K44" i="1"/>
  <c r="Z41" i="1"/>
  <c r="P44" i="1"/>
  <c r="L64" i="1"/>
  <c r="L65" i="1" s="1"/>
  <c r="X64" i="1"/>
  <c r="X61" i="1"/>
  <c r="V59" i="1"/>
  <c r="C59" i="1"/>
  <c r="T64" i="1"/>
  <c r="T65" i="1" s="1"/>
  <c r="H64" i="1"/>
  <c r="H65" i="1" s="1"/>
  <c r="G59" i="1"/>
  <c r="D64" i="1"/>
  <c r="D65" i="1" s="1"/>
  <c r="P64" i="1"/>
  <c r="P65" i="1" s="1"/>
  <c r="T44" i="1"/>
  <c r="E65" i="1"/>
  <c r="R13" i="1"/>
  <c r="V61" i="1"/>
  <c r="V62" i="1" s="1"/>
  <c r="Z21" i="1"/>
  <c r="V13" i="1"/>
  <c r="Z30" i="1"/>
  <c r="C31" i="1"/>
  <c r="Z58" i="1"/>
  <c r="N61" i="1"/>
  <c r="N62" i="1" s="1"/>
  <c r="L61" i="1"/>
  <c r="L62" i="1" s="1"/>
  <c r="F61" i="1"/>
  <c r="F62" i="1" s="1"/>
  <c r="R61" i="1"/>
  <c r="R62" i="1" s="1"/>
  <c r="D61" i="1"/>
  <c r="D62" i="1" s="1"/>
  <c r="E61" i="1"/>
  <c r="E62" i="1" s="1"/>
  <c r="J61" i="1"/>
  <c r="J62" i="1" s="1"/>
  <c r="H61" i="1"/>
  <c r="H62" i="1" s="1"/>
  <c r="N31" i="1"/>
  <c r="T31" i="1"/>
  <c r="C22" i="1"/>
  <c r="M64" i="1"/>
  <c r="M65" i="1" s="1"/>
  <c r="N64" i="1"/>
  <c r="N65" i="1" s="1"/>
  <c r="B22" i="1"/>
  <c r="T59" i="1"/>
  <c r="T22" i="1"/>
  <c r="T13" i="1"/>
  <c r="V22" i="1"/>
  <c r="V44" i="1"/>
  <c r="Z12" i="1"/>
  <c r="K13" i="1"/>
  <c r="C44" i="1"/>
  <c r="F64" i="1"/>
  <c r="F65" i="1" s="1"/>
  <c r="G64" i="1"/>
  <c r="G65" i="1" s="1"/>
  <c r="P13" i="1"/>
  <c r="L44" i="1"/>
  <c r="D31" i="1"/>
  <c r="F31" i="1"/>
  <c r="N44" i="1"/>
  <c r="P59" i="1"/>
  <c r="E31" i="1"/>
  <c r="G31" i="1"/>
  <c r="E59" i="1"/>
  <c r="H31" i="1"/>
  <c r="Z3" i="1"/>
  <c r="E44" i="1"/>
  <c r="J13" i="1"/>
  <c r="J22" i="1"/>
  <c r="J31" i="1"/>
  <c r="B64" i="1"/>
  <c r="B65" i="1" s="1"/>
  <c r="C65" i="1"/>
  <c r="L13" i="1"/>
  <c r="L22" i="1"/>
  <c r="A25" i="3"/>
  <c r="B13" i="3"/>
  <c r="O64" i="1" l="1"/>
  <c r="O65" i="1" s="1"/>
  <c r="Q21" i="1"/>
  <c r="Q22" i="1" s="1"/>
  <c r="Q12" i="1"/>
  <c r="Q13" i="1" s="1"/>
  <c r="Q30" i="1"/>
  <c r="Q31" i="1" s="1"/>
  <c r="Q43" i="1"/>
  <c r="Q44" i="1" s="1"/>
  <c r="S1" i="1"/>
  <c r="T1" i="1"/>
  <c r="P61" i="1"/>
  <c r="P62" i="1" s="1"/>
  <c r="Z64" i="1"/>
  <c r="Z65" i="1" s="1"/>
  <c r="G61" i="1"/>
  <c r="G62" i="1" s="1"/>
  <c r="T61" i="1"/>
  <c r="T62" i="1" s="1"/>
  <c r="Z13" i="1"/>
  <c r="Z31" i="1"/>
  <c r="Z22" i="1"/>
  <c r="Z59" i="1"/>
  <c r="Q64" i="1" l="1"/>
  <c r="Q65" i="1" s="1"/>
  <c r="S12" i="1"/>
  <c r="S30" i="1"/>
  <c r="S31" i="1" s="1"/>
  <c r="S21" i="1"/>
  <c r="S22" i="1" s="1"/>
  <c r="S43" i="1"/>
  <c r="S44" i="1" s="1"/>
  <c r="I30" i="1"/>
  <c r="I58" i="1"/>
  <c r="I59" i="1" s="1"/>
  <c r="I43" i="1"/>
  <c r="I44" i="1" s="1"/>
  <c r="I21" i="1"/>
  <c r="I22" i="1" s="1"/>
  <c r="I12" i="1"/>
  <c r="U1" i="1"/>
  <c r="V1" i="1"/>
  <c r="U12" i="1" l="1"/>
  <c r="U13" i="1" s="1"/>
  <c r="U30" i="1"/>
  <c r="U31" i="1" s="1"/>
  <c r="U21" i="1"/>
  <c r="U22" i="1" s="1"/>
  <c r="U43" i="1"/>
  <c r="U44" i="1" s="1"/>
  <c r="S13" i="1"/>
  <c r="S64" i="1"/>
  <c r="S65" i="1" s="1"/>
  <c r="AA56" i="1"/>
  <c r="AA49" i="1"/>
  <c r="AA54" i="1"/>
  <c r="AA55" i="1"/>
  <c r="AA53" i="1"/>
  <c r="AA50" i="1"/>
  <c r="AA48" i="1"/>
  <c r="AA51" i="1"/>
  <c r="I13" i="1"/>
  <c r="I64" i="1"/>
  <c r="I65" i="1" s="1"/>
  <c r="K58" i="1"/>
  <c r="I31" i="1"/>
  <c r="I61" i="1"/>
  <c r="I62" i="1" s="1"/>
  <c r="W1" i="1"/>
  <c r="X1" i="1"/>
  <c r="W12" i="1" l="1"/>
  <c r="W13" i="1" s="1"/>
  <c r="U64" i="1"/>
  <c r="U65" i="1" s="1"/>
  <c r="W30" i="1"/>
  <c r="W31" i="1" s="1"/>
  <c r="W21" i="1"/>
  <c r="W43" i="1"/>
  <c r="Y1" i="1"/>
  <c r="AA39" i="1"/>
  <c r="AA28" i="1"/>
  <c r="AA7" i="1"/>
  <c r="AA38" i="1"/>
  <c r="AA27" i="1"/>
  <c r="AA37" i="1"/>
  <c r="AA26" i="1"/>
  <c r="AA19" i="1"/>
  <c r="AA18" i="1"/>
  <c r="AA10" i="1"/>
  <c r="AA35" i="1"/>
  <c r="AA41" i="1"/>
  <c r="AA17" i="1"/>
  <c r="AA9" i="1"/>
  <c r="AA8" i="1"/>
  <c r="K59" i="1"/>
  <c r="K61" i="1"/>
  <c r="K62" i="1" s="1"/>
  <c r="M58" i="1"/>
  <c r="D15" i="3" l="1"/>
  <c r="B14" i="3"/>
  <c r="D14" i="3"/>
  <c r="B20" i="3"/>
  <c r="D16" i="3"/>
  <c r="D20" i="3"/>
  <c r="D21" i="3"/>
  <c r="W64" i="1"/>
  <c r="W65" i="1" s="1"/>
  <c r="Y21" i="1"/>
  <c r="AA21" i="1" s="1"/>
  <c r="AA22" i="1" s="1"/>
  <c r="W44" i="1"/>
  <c r="Y43" i="1"/>
  <c r="AA43" i="1" s="1"/>
  <c r="AA44" i="1" s="1"/>
  <c r="Y12" i="1"/>
  <c r="W22" i="1"/>
  <c r="AA34" i="1"/>
  <c r="Y30" i="1"/>
  <c r="AA30" i="1" s="1"/>
  <c r="AA31" i="1" s="1"/>
  <c r="AA25" i="1"/>
  <c r="AA16" i="1"/>
  <c r="AA6" i="1"/>
  <c r="O58" i="1"/>
  <c r="M59" i="1"/>
  <c r="M61" i="1"/>
  <c r="M62" i="1" s="1"/>
  <c r="Y64" i="1" l="1"/>
  <c r="AA12" i="1"/>
  <c r="Q58" i="1"/>
  <c r="O59" i="1"/>
  <c r="O61" i="1"/>
  <c r="O62" i="1" s="1"/>
  <c r="AA13" i="1" l="1"/>
  <c r="AA64" i="1"/>
  <c r="AA65" i="1" s="1"/>
  <c r="S58" i="1"/>
  <c r="Q61" i="1"/>
  <c r="Q62" i="1" s="1"/>
  <c r="Q59" i="1"/>
  <c r="S59" i="1" l="1"/>
  <c r="S61" i="1"/>
  <c r="S62" i="1" s="1"/>
  <c r="U58" i="1"/>
  <c r="Y58" i="1" l="1"/>
  <c r="Y61" i="1" s="1"/>
  <c r="W58" i="1"/>
  <c r="U59" i="1"/>
  <c r="U61" i="1"/>
  <c r="U62" i="1" s="1"/>
  <c r="AA47" i="1" l="1"/>
  <c r="AA58" i="1" s="1"/>
  <c r="W59" i="1"/>
  <c r="W61" i="1"/>
  <c r="W62" i="1" s="1"/>
  <c r="AA59" i="1" l="1"/>
  <c r="AA61" i="1"/>
  <c r="AA62" i="1" s="1"/>
  <c r="B15" i="3"/>
  <c r="B22" i="3" l="1"/>
  <c r="B19" i="3"/>
  <c r="B17" i="3"/>
  <c r="B16" i="3"/>
  <c r="B18" i="3"/>
  <c r="A59" i="3" l="1"/>
  <c r="A58" i="3"/>
  <c r="A57" i="3"/>
  <c r="A56" i="3"/>
  <c r="A55" i="3"/>
  <c r="A54" i="3"/>
  <c r="A53" i="3"/>
  <c r="A52" i="3"/>
  <c r="A51" i="3"/>
  <c r="A50" i="3"/>
  <c r="A49" i="3"/>
  <c r="A48" i="3"/>
  <c r="A47" i="3"/>
  <c r="A30" i="3"/>
  <c r="A42" i="3"/>
  <c r="A41" i="3"/>
  <c r="A40" i="3"/>
  <c r="A39" i="3"/>
  <c r="A38" i="3"/>
  <c r="A37" i="3"/>
  <c r="A36" i="3"/>
  <c r="A35" i="3"/>
  <c r="A34" i="3"/>
  <c r="A33" i="3"/>
  <c r="A32" i="3"/>
  <c r="A31" i="3"/>
  <c r="M25" i="3"/>
  <c r="L25" i="3"/>
  <c r="K25" i="3"/>
  <c r="J25" i="3"/>
  <c r="I25" i="3"/>
  <c r="H25" i="3"/>
  <c r="G25" i="3"/>
  <c r="F25" i="3"/>
  <c r="E25" i="3"/>
  <c r="D25" i="3"/>
  <c r="C25" i="3"/>
  <c r="B25" i="3"/>
  <c r="D9" i="3"/>
  <c r="F9" i="3"/>
  <c r="H9" i="3"/>
  <c r="J9" i="3"/>
  <c r="L9" i="3"/>
  <c r="P9" i="3"/>
  <c r="R9" i="3"/>
  <c r="T9" i="3"/>
  <c r="V9" i="3"/>
  <c r="X9" i="3"/>
  <c r="Y9" i="3"/>
  <c r="G7" i="3"/>
  <c r="S7" i="3"/>
  <c r="Y7" i="3"/>
  <c r="X7" i="3"/>
  <c r="T7" i="3"/>
  <c r="R7" i="3"/>
  <c r="P7" i="3"/>
  <c r="O7" i="3"/>
  <c r="L7" i="3"/>
  <c r="K7" i="3"/>
  <c r="D7" i="3"/>
  <c r="C7" i="3"/>
  <c r="D1" i="3"/>
  <c r="F1" i="3"/>
  <c r="H1" i="3"/>
  <c r="J1" i="3"/>
  <c r="L1" i="3"/>
  <c r="N1" i="3"/>
  <c r="R1" i="3"/>
  <c r="T1" i="3"/>
  <c r="V1" i="3"/>
  <c r="X1" i="3"/>
  <c r="Z1" i="3"/>
  <c r="B1" i="3"/>
  <c r="D18" i="3" l="1"/>
  <c r="D19" i="3"/>
  <c r="D17" i="3"/>
  <c r="D22" i="3"/>
  <c r="H7" i="3"/>
  <c r="AA7" i="3"/>
  <c r="U7" i="3"/>
  <c r="I7" i="3"/>
  <c r="F7" i="3"/>
  <c r="B7" i="3"/>
  <c r="Q7" i="3"/>
  <c r="E7" i="3"/>
  <c r="N7" i="3"/>
  <c r="M7" i="3"/>
  <c r="W7" i="3"/>
  <c r="V7" i="3"/>
  <c r="J7" i="3"/>
  <c r="Z7" i="3" l="1"/>
  <c r="Y6" i="3"/>
  <c r="X6" i="3"/>
  <c r="D6" i="3"/>
  <c r="P11" i="3" l="1"/>
  <c r="B54" i="3"/>
  <c r="C48" i="3"/>
  <c r="E11" i="3"/>
  <c r="F11" i="3"/>
  <c r="B49" i="3"/>
  <c r="Y8" i="3"/>
  <c r="R11" i="3"/>
  <c r="B55" i="3"/>
  <c r="F10" i="3"/>
  <c r="S11" i="3"/>
  <c r="C55" i="3"/>
  <c r="C56" i="3"/>
  <c r="U11" i="3"/>
  <c r="B32" i="3"/>
  <c r="D5" i="3"/>
  <c r="D8" i="3"/>
  <c r="M9" i="3"/>
  <c r="I11" i="3"/>
  <c r="C50" i="3"/>
  <c r="L11" i="3"/>
  <c r="B52" i="3"/>
  <c r="B56" i="3"/>
  <c r="T11" i="3"/>
  <c r="X5" i="3"/>
  <c r="M11" i="3"/>
  <c r="C52" i="3"/>
  <c r="Y5" i="3"/>
  <c r="Q9" i="3"/>
  <c r="Q11" i="3"/>
  <c r="C54" i="3"/>
  <c r="G11" i="3"/>
  <c r="C49" i="3"/>
  <c r="C57" i="3"/>
  <c r="W11" i="3"/>
  <c r="H8" i="3"/>
  <c r="B50" i="3"/>
  <c r="H11" i="3"/>
  <c r="K11" i="3"/>
  <c r="C51" i="3"/>
  <c r="C5" i="3"/>
  <c r="L10" i="3"/>
  <c r="B35" i="3"/>
  <c r="G9" i="3"/>
  <c r="K5" i="3"/>
  <c r="V6" i="3"/>
  <c r="M5" i="3"/>
  <c r="L6" i="3"/>
  <c r="M8" i="3"/>
  <c r="E8" i="3"/>
  <c r="H5" i="3"/>
  <c r="J6" i="3"/>
  <c r="O5" i="3"/>
  <c r="B6" i="3"/>
  <c r="N6" i="3"/>
  <c r="G8" i="3"/>
  <c r="G6" i="3"/>
  <c r="W5" i="3"/>
  <c r="L5" i="3"/>
  <c r="W6" i="3"/>
  <c r="N5" i="3"/>
  <c r="M6" i="3"/>
  <c r="P5" i="3"/>
  <c r="C6" i="3"/>
  <c r="O6" i="3"/>
  <c r="I8" i="3"/>
  <c r="K6" i="3"/>
  <c r="F8" i="3"/>
  <c r="Q5" i="3"/>
  <c r="P6" i="3"/>
  <c r="L8" i="3"/>
  <c r="O8" i="3"/>
  <c r="E5" i="3"/>
  <c r="F5" i="3"/>
  <c r="R5" i="3"/>
  <c r="E6" i="3"/>
  <c r="Q6" i="3"/>
  <c r="N8" i="3"/>
  <c r="G5" i="3"/>
  <c r="S5" i="3"/>
  <c r="F6" i="3"/>
  <c r="R6" i="3"/>
  <c r="B9" i="3"/>
  <c r="T5" i="3"/>
  <c r="S6" i="3"/>
  <c r="I5" i="3"/>
  <c r="U5" i="3"/>
  <c r="H6" i="3"/>
  <c r="T6" i="3"/>
  <c r="J5" i="3"/>
  <c r="V5" i="3"/>
  <c r="I6" i="3"/>
  <c r="U6" i="3"/>
  <c r="C8" i="3" l="1"/>
  <c r="J10" i="3"/>
  <c r="B34" i="3"/>
  <c r="Y10" i="3"/>
  <c r="C41" i="3"/>
  <c r="X11" i="3"/>
  <c r="B58" i="3"/>
  <c r="V10" i="3"/>
  <c r="B40" i="3"/>
  <c r="C11" i="3"/>
  <c r="C47" i="3"/>
  <c r="B31" i="3"/>
  <c r="D10" i="3"/>
  <c r="B57" i="3"/>
  <c r="V11" i="3"/>
  <c r="J11" i="3"/>
  <c r="B51" i="3"/>
  <c r="B37" i="3"/>
  <c r="P10" i="3"/>
  <c r="H10" i="3"/>
  <c r="B33" i="3"/>
  <c r="B48" i="3"/>
  <c r="D11" i="3"/>
  <c r="B39" i="3"/>
  <c r="T10" i="3"/>
  <c r="R10" i="3"/>
  <c r="B38" i="3"/>
  <c r="C53" i="3"/>
  <c r="O11" i="3"/>
  <c r="B53" i="3"/>
  <c r="N11" i="3"/>
  <c r="Y11" i="3"/>
  <c r="C58" i="3"/>
  <c r="X8" i="3"/>
  <c r="AA5" i="3"/>
  <c r="Z5" i="3"/>
  <c r="AA6" i="3"/>
  <c r="W9" i="3"/>
  <c r="I9" i="3"/>
  <c r="Z9" i="3"/>
  <c r="Q10" i="3"/>
  <c r="C37" i="3"/>
  <c r="E9" i="3"/>
  <c r="N9" i="3"/>
  <c r="G10" i="3"/>
  <c r="C32" i="3"/>
  <c r="C30" i="3"/>
  <c r="C10" i="3"/>
  <c r="O9" i="3"/>
  <c r="K9" i="3"/>
  <c r="C35" i="3"/>
  <c r="M10" i="3"/>
  <c r="S9" i="3"/>
  <c r="U9" i="3"/>
  <c r="Z6" i="3"/>
  <c r="B47" i="3"/>
  <c r="B11" i="3"/>
  <c r="P8" i="3"/>
  <c r="R8" i="3"/>
  <c r="S8" i="3"/>
  <c r="W8" i="3"/>
  <c r="C9" i="3"/>
  <c r="K8" i="3"/>
  <c r="J8" i="3"/>
  <c r="V8" i="3"/>
  <c r="U8" i="3"/>
  <c r="T8" i="3"/>
  <c r="Q8" i="3"/>
  <c r="AA8" i="3" l="1"/>
  <c r="X10" i="3"/>
  <c r="B41" i="3"/>
  <c r="AA11" i="3"/>
  <c r="C59" i="3"/>
  <c r="U10" i="3"/>
  <c r="C39" i="3"/>
  <c r="C31" i="3"/>
  <c r="E10" i="3"/>
  <c r="C38" i="3"/>
  <c r="S10" i="3"/>
  <c r="I10" i="3"/>
  <c r="C33" i="3"/>
  <c r="AA9" i="3"/>
  <c r="K10" i="3"/>
  <c r="C34" i="3"/>
  <c r="B36" i="3"/>
  <c r="N10" i="3"/>
  <c r="C40" i="3"/>
  <c r="W10" i="3"/>
  <c r="O10" i="3"/>
  <c r="C36" i="3"/>
  <c r="B59" i="3"/>
  <c r="C42" i="3" l="1"/>
  <c r="AA10" i="3"/>
  <c r="Z11" i="3"/>
  <c r="B61" i="1" l="1"/>
  <c r="Z43" i="1"/>
  <c r="Z44" i="1" s="1"/>
  <c r="B8" i="3"/>
  <c r="B44" i="1"/>
  <c r="B62" i="1" l="1"/>
  <c r="B21" i="3"/>
  <c r="Z61" i="1"/>
  <c r="B30" i="3"/>
  <c r="B10" i="3"/>
  <c r="Z8" i="3"/>
  <c r="Z10" i="3" l="1"/>
  <c r="Z62" i="1"/>
  <c r="B42" i="3"/>
</calcChain>
</file>

<file path=xl/sharedStrings.xml><?xml version="1.0" encoding="utf-8"?>
<sst xmlns="http://schemas.openxmlformats.org/spreadsheetml/2006/main" count="217" uniqueCount="57">
  <si>
    <t>Plan</t>
  </si>
  <si>
    <t>Actual</t>
  </si>
  <si>
    <t>Income 1</t>
  </si>
  <si>
    <t>Income 2</t>
  </si>
  <si>
    <t>Long Term Financial Goals</t>
  </si>
  <si>
    <t>Pension</t>
  </si>
  <si>
    <t>-</t>
  </si>
  <si>
    <t>Total</t>
  </si>
  <si>
    <t>Short Term Financial Goals</t>
  </si>
  <si>
    <t>Travel Savings</t>
  </si>
  <si>
    <t>Car Savings</t>
  </si>
  <si>
    <t>Debt Repayment</t>
  </si>
  <si>
    <t>Fixed Costs</t>
  </si>
  <si>
    <t>Transportation</t>
  </si>
  <si>
    <t>Council Tax</t>
  </si>
  <si>
    <t>Utilities</t>
  </si>
  <si>
    <t>Gym</t>
  </si>
  <si>
    <t>Subscriptions</t>
  </si>
  <si>
    <t>Flexible Spending</t>
  </si>
  <si>
    <t>Food &amp; Groceries</t>
  </si>
  <si>
    <t>Shopping</t>
  </si>
  <si>
    <t>Transport</t>
  </si>
  <si>
    <t>Hobbies</t>
  </si>
  <si>
    <t>Pharmacy</t>
  </si>
  <si>
    <t>Travel</t>
  </si>
  <si>
    <t>Miscellanous</t>
  </si>
  <si>
    <t>Total Expenditure</t>
  </si>
  <si>
    <t>Year</t>
  </si>
  <si>
    <t>Debt 1</t>
  </si>
  <si>
    <t>Debt 2</t>
  </si>
  <si>
    <t>Debt 3</t>
  </si>
  <si>
    <t>Debt 4</t>
  </si>
  <si>
    <t>Total Savings and Investments</t>
  </si>
  <si>
    <t>% of Total Income</t>
  </si>
  <si>
    <t>Months</t>
  </si>
  <si>
    <t>Time Period</t>
  </si>
  <si>
    <t>Savings 1</t>
  </si>
  <si>
    <t>Savings 2</t>
  </si>
  <si>
    <t>Credit Card</t>
  </si>
  <si>
    <t>Pets</t>
  </si>
  <si>
    <t>Mortgage/Rent</t>
  </si>
  <si>
    <t>Insurance</t>
  </si>
  <si>
    <t>Phone</t>
  </si>
  <si>
    <t>Fun Money</t>
  </si>
  <si>
    <t>Investments</t>
  </si>
  <si>
    <t>Emergency Savings</t>
  </si>
  <si>
    <t>First Month of Your Budget</t>
  </si>
  <si>
    <t>You don't need to change this value again</t>
  </si>
  <si>
    <t>Simply select each cell and type in the expected amount
Click and drag to select groups of cells in each category
ctrl+c to copy them and then ctrl+v to paste the same values into a different month
Be careful not to touch the Year column or the 'Total' and '% Total' rows</t>
  </si>
  <si>
    <t>Don't forget to put an equal sign (=) first</t>
  </si>
  <si>
    <t>The chart, graphs and calculations are all done for you so you can just focus on getting to know your money</t>
  </si>
  <si>
    <t>For more advanced functionality, you can change the names of each item under the categories and you can also add items of your own!</t>
  </si>
  <si>
    <t>Select the month you want to view in the pie graph by hovering over the month and using the drop-down arrow</t>
  </si>
  <si>
    <t>Select the month you want your budget to start on by hovering over the month and using the drop-down arrow</t>
  </si>
  <si>
    <t>Fill in your budgeted amounts or 'plan' for all the months of the upcoming year</t>
  </si>
  <si>
    <t>To fill in your 'actual' amounts for each month simply select each cell and use the formula bar at the top of the page to add up all your transactions</t>
  </si>
  <si>
    <t>General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</si>
</sst>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41" formatCode="_-* #,##0_-;\-* #,##0_-;_-* &quot;-&quot;_-;_-@_-"/>
    <numFmt numFmtId="164" formatCode="[$£-809]#,##0.00"/>
    <numFmt numFmtId="165" formatCode="_-[$£-809]* #,##0_-;\-[$£-809]* #,##0_-;_-[$£-809]* &quot;-&quot;_-;_-@_-"/>
    <numFmt numFmtId="166" formatCode="[$-F800]dddd\,\ mmmm\ dd\,\ yyyy"/>
    <numFmt numFmtId="167" formatCode="[$-809]mmmm;@"/>
    <numFmt numFmtId="168" formatCode="_-* #,##0_-;\-* #,##0_-;_-* &quot;-&quot;??_-;_-@_-"/>
  </numFmts>
  <fonts count="12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u/>
      <sz val="11"/>
      <color theme="1"/>
      <name val="Tw Cen MT"/>
      <family val="2"/>
      <scheme val="minor"/>
    </font>
    <font>
      <sz val="8"/>
      <name val="Tw Cen MT"/>
      <family val="2"/>
      <scheme val="minor"/>
    </font>
    <font>
      <b/>
      <sz val="12"/>
      <color theme="4" tint="0.79998168889431442"/>
      <name val="Tw Cen MT"/>
      <family val="2"/>
      <scheme val="minor"/>
    </font>
    <font>
      <b/>
      <sz val="12"/>
      <name val="Tw Cen MT"/>
      <family val="2"/>
      <scheme val="minor"/>
    </font>
    <font>
      <sz val="12"/>
      <color theme="1"/>
      <name val="Tw Cen MT"/>
      <family val="2"/>
      <scheme val="minor"/>
    </font>
    <font>
      <b/>
      <u/>
      <sz val="11"/>
      <name val="Tw Cen MT"/>
      <family val="2"/>
      <scheme val="minor"/>
    </font>
    <font>
      <b/>
      <sz val="16"/>
      <color theme="1"/>
      <name val="Tw Cen MT"/>
      <family val="2"/>
      <scheme val="minor"/>
    </font>
    <font>
      <sz val="14"/>
      <color theme="1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0" fillId="2" borderId="1" xfId="0" applyFill="1" applyBorder="1"/>
    <xf numFmtId="0" fontId="0" fillId="2" borderId="5" xfId="0" applyFill="1" applyBorder="1"/>
    <xf numFmtId="0" fontId="2" fillId="2" borderId="2" xfId="0" applyFont="1" applyFill="1" applyBorder="1"/>
    <xf numFmtId="164" fontId="2" fillId="3" borderId="1" xfId="0" applyNumberFormat="1" applyFont="1" applyFill="1" applyBorder="1"/>
    <xf numFmtId="0" fontId="2" fillId="2" borderId="4" xfId="0" applyFont="1" applyFill="1" applyBorder="1"/>
    <xf numFmtId="0" fontId="4" fillId="2" borderId="0" xfId="0" applyFont="1" applyFill="1"/>
    <xf numFmtId="165" fontId="0" fillId="3" borderId="0" xfId="0" applyNumberFormat="1" applyFill="1"/>
    <xf numFmtId="0" fontId="0" fillId="2" borderId="9" xfId="0" applyFill="1" applyBorder="1"/>
    <xf numFmtId="0" fontId="0" fillId="3" borderId="8" xfId="0" applyFill="1" applyBorder="1"/>
    <xf numFmtId="0" fontId="0" fillId="2" borderId="10" xfId="0" applyFill="1" applyBorder="1"/>
    <xf numFmtId="0" fontId="0" fillId="3" borderId="0" xfId="0" applyFill="1"/>
    <xf numFmtId="9" fontId="0" fillId="2" borderId="6" xfId="1" applyFont="1" applyFill="1" applyBorder="1"/>
    <xf numFmtId="9" fontId="0" fillId="3" borderId="7" xfId="1" applyFont="1" applyFill="1" applyBorder="1"/>
    <xf numFmtId="165" fontId="0" fillId="2" borderId="9" xfId="0" applyNumberFormat="1" applyFill="1" applyBorder="1"/>
    <xf numFmtId="165" fontId="0" fillId="3" borderId="8" xfId="0" applyNumberFormat="1" applyFill="1" applyBorder="1"/>
    <xf numFmtId="165" fontId="0" fillId="2" borderId="10" xfId="0" applyNumberFormat="1" applyFill="1" applyBorder="1"/>
    <xf numFmtId="9" fontId="0" fillId="3" borderId="8" xfId="1" applyFont="1" applyFill="1" applyBorder="1"/>
    <xf numFmtId="9" fontId="0" fillId="0" borderId="0" xfId="1" applyFont="1"/>
    <xf numFmtId="8" fontId="0" fillId="3" borderId="0" xfId="0" applyNumberFormat="1" applyFill="1"/>
    <xf numFmtId="17" fontId="0" fillId="3" borderId="0" xfId="0" applyNumberFormat="1" applyFill="1"/>
    <xf numFmtId="165" fontId="0" fillId="0" borderId="0" xfId="0" applyNumberFormat="1"/>
    <xf numFmtId="0" fontId="0" fillId="0" borderId="6" xfId="0" applyBorder="1"/>
    <xf numFmtId="165" fontId="0" fillId="2" borderId="7" xfId="0" applyNumberFormat="1" applyFill="1" applyBorder="1"/>
    <xf numFmtId="165" fontId="0" fillId="2" borderId="3" xfId="0" applyNumberFormat="1" applyFill="1" applyBorder="1"/>
    <xf numFmtId="165" fontId="0" fillId="2" borderId="12" xfId="0" applyNumberFormat="1" applyFill="1" applyBorder="1"/>
    <xf numFmtId="0" fontId="4" fillId="2" borderId="11" xfId="0" applyFont="1" applyFill="1" applyBorder="1"/>
    <xf numFmtId="166" fontId="3" fillId="2" borderId="2" xfId="0" applyNumberFormat="1" applyFont="1" applyFill="1" applyBorder="1"/>
    <xf numFmtId="166" fontId="0" fillId="0" borderId="0" xfId="0" applyNumberFormat="1"/>
    <xf numFmtId="167" fontId="3" fillId="2" borderId="2" xfId="0" applyNumberFormat="1" applyFont="1" applyFill="1" applyBorder="1"/>
    <xf numFmtId="166" fontId="7" fillId="2" borderId="3" xfId="0" applyNumberFormat="1" applyFont="1" applyFill="1" applyBorder="1"/>
    <xf numFmtId="167" fontId="8" fillId="2" borderId="14" xfId="0" applyNumberFormat="1" applyFont="1" applyFill="1" applyBorder="1"/>
    <xf numFmtId="167" fontId="8" fillId="2" borderId="15" xfId="0" applyNumberFormat="1" applyFont="1" applyFill="1" applyBorder="1"/>
    <xf numFmtId="0" fontId="0" fillId="2" borderId="3" xfId="0" applyFill="1" applyBorder="1"/>
    <xf numFmtId="0" fontId="0" fillId="2" borderId="3" xfId="0" applyFill="1" applyBorder="1" applyAlignment="1">
      <alignment horizontal="right"/>
    </xf>
    <xf numFmtId="0" fontId="0" fillId="2" borderId="2" xfId="1" applyNumberFormat="1" applyFont="1" applyFill="1" applyBorder="1"/>
    <xf numFmtId="0" fontId="0" fillId="3" borderId="3" xfId="1" applyNumberFormat="1" applyFont="1" applyFill="1" applyBorder="1"/>
    <xf numFmtId="166" fontId="0" fillId="2" borderId="17" xfId="0" applyNumberFormat="1" applyFill="1" applyBorder="1"/>
    <xf numFmtId="0" fontId="4" fillId="2" borderId="18" xfId="0" applyFont="1" applyFill="1" applyBorder="1"/>
    <xf numFmtId="0" fontId="4" fillId="2" borderId="17" xfId="0" applyFont="1" applyFill="1" applyBorder="1"/>
    <xf numFmtId="0" fontId="4" fillId="2" borderId="19" xfId="0" applyFont="1" applyFill="1" applyBorder="1"/>
    <xf numFmtId="0" fontId="0" fillId="2" borderId="18" xfId="0" applyFill="1" applyBorder="1"/>
    <xf numFmtId="0" fontId="2" fillId="2" borderId="18" xfId="0" applyFont="1" applyFill="1" applyBorder="1"/>
    <xf numFmtId="0" fontId="2" fillId="2" borderId="17" xfId="0" applyFont="1" applyFill="1" applyBorder="1"/>
    <xf numFmtId="9" fontId="0" fillId="2" borderId="2" xfId="1" applyFont="1" applyFill="1" applyBorder="1"/>
    <xf numFmtId="9" fontId="0" fillId="3" borderId="3" xfId="1" applyFont="1" applyFill="1" applyBorder="1"/>
    <xf numFmtId="0" fontId="9" fillId="2" borderId="7" xfId="0" applyFont="1" applyFill="1" applyBorder="1"/>
    <xf numFmtId="0" fontId="9" fillId="2" borderId="18" xfId="0" applyFont="1" applyFill="1" applyBorder="1"/>
    <xf numFmtId="167" fontId="6" fillId="2" borderId="3" xfId="0" applyNumberFormat="1" applyFont="1" applyFill="1" applyBorder="1"/>
    <xf numFmtId="168" fontId="0" fillId="2" borderId="6" xfId="0" applyNumberFormat="1" applyFill="1" applyBorder="1"/>
    <xf numFmtId="168" fontId="0" fillId="3" borderId="7" xfId="0" applyNumberFormat="1" applyFill="1" applyBorder="1"/>
    <xf numFmtId="41" fontId="0" fillId="2" borderId="6" xfId="0" applyNumberFormat="1" applyFill="1" applyBorder="1"/>
    <xf numFmtId="41" fontId="0" fillId="3" borderId="7" xfId="0" applyNumberFormat="1" applyFill="1" applyBorder="1"/>
    <xf numFmtId="41" fontId="0" fillId="2" borderId="0" xfId="0" applyNumberFormat="1" applyFill="1"/>
    <xf numFmtId="41" fontId="0" fillId="3" borderId="0" xfId="0" applyNumberFormat="1" applyFill="1"/>
    <xf numFmtId="41" fontId="0" fillId="2" borderId="2" xfId="0" applyNumberFormat="1" applyFill="1" applyBorder="1"/>
    <xf numFmtId="41" fontId="0" fillId="3" borderId="3" xfId="0" applyNumberFormat="1" applyFill="1" applyBorder="1"/>
    <xf numFmtId="41" fontId="0" fillId="2" borderId="4" xfId="0" applyNumberFormat="1" applyFill="1" applyBorder="1"/>
    <xf numFmtId="41" fontId="0" fillId="2" borderId="10" xfId="0" applyNumberFormat="1" applyFill="1" applyBorder="1"/>
    <xf numFmtId="41" fontId="0" fillId="0" borderId="8" xfId="0" applyNumberFormat="1" applyBorder="1"/>
    <xf numFmtId="41" fontId="0" fillId="2" borderId="6" xfId="1" applyNumberFormat="1" applyFont="1" applyFill="1" applyBorder="1"/>
    <xf numFmtId="41" fontId="0" fillId="3" borderId="7" xfId="1" applyNumberFormat="1" applyFont="1" applyFill="1" applyBorder="1"/>
    <xf numFmtId="41" fontId="0" fillId="2" borderId="13" xfId="0" applyNumberFormat="1" applyFill="1" applyBorder="1"/>
    <xf numFmtId="41" fontId="0" fillId="3" borderId="12" xfId="0" applyNumberFormat="1" applyFill="1" applyBorder="1"/>
    <xf numFmtId="41" fontId="0" fillId="3" borderId="11" xfId="0" applyNumberFormat="1" applyFill="1" applyBorder="1"/>
    <xf numFmtId="168" fontId="0" fillId="3" borderId="7" xfId="0" applyNumberFormat="1" applyFill="1" applyBorder="1" applyAlignment="1">
      <alignment horizontal="right"/>
    </xf>
    <xf numFmtId="0" fontId="0" fillId="2" borderId="0" xfId="0" applyFill="1"/>
    <xf numFmtId="0" fontId="10" fillId="3" borderId="20" xfId="0" applyFont="1" applyFill="1" applyBorder="1"/>
    <xf numFmtId="167" fontId="10" fillId="3" borderId="16" xfId="0" applyNumberFormat="1" applyFont="1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4" xfId="0" applyFill="1" applyBorder="1"/>
    <xf numFmtId="0" fontId="0" fillId="3" borderId="26" xfId="0" applyFill="1" applyBorder="1"/>
    <xf numFmtId="0" fontId="11" fillId="3" borderId="23" xfId="0" applyFont="1" applyFill="1" applyBorder="1" applyAlignment="1">
      <alignment wrapText="1"/>
    </xf>
    <xf numFmtId="0" fontId="11" fillId="3" borderId="0" xfId="0" applyFont="1" applyFill="1" applyAlignment="1">
      <alignment wrapText="1"/>
    </xf>
    <xf numFmtId="0" fontId="11" fillId="3" borderId="24" xfId="0" applyFont="1" applyFill="1" applyBorder="1" applyAlignment="1">
      <alignment wrapText="1"/>
    </xf>
    <xf numFmtId="0" fontId="0" fillId="3" borderId="0" xfId="0" applyFill="1" applyAlignment="1">
      <alignment wrapText="1"/>
    </xf>
    <xf numFmtId="167" fontId="8" fillId="3" borderId="20" xfId="0" applyNumberFormat="1" applyFont="1" applyFill="1" applyBorder="1"/>
    <xf numFmtId="167" fontId="8" fillId="3" borderId="27" xfId="0" applyNumberFormat="1" applyFont="1" applyFill="1" applyBorder="1"/>
    <xf numFmtId="0" fontId="0" fillId="3" borderId="27" xfId="0" applyFill="1" applyBorder="1"/>
    <xf numFmtId="0" fontId="0" fillId="3" borderId="28" xfId="0" applyFill="1" applyBorder="1"/>
    <xf numFmtId="17" fontId="0" fillId="3" borderId="25" xfId="0" applyNumberFormat="1" applyFill="1" applyBorder="1"/>
    <xf numFmtId="0" fontId="9" fillId="2" borderId="29" xfId="0" applyFont="1" applyFill="1" applyBorder="1"/>
    <xf numFmtId="0" fontId="0" fillId="3" borderId="7" xfId="0" applyFill="1" applyBorder="1"/>
    <xf numFmtId="0" fontId="0" fillId="3" borderId="18" xfId="0" applyFill="1" applyBorder="1"/>
    <xf numFmtId="0" fontId="10" fillId="3" borderId="16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 wrapText="1"/>
    </xf>
    <xf numFmtId="0" fontId="11" fillId="3" borderId="10" xfId="0" applyFont="1" applyFill="1" applyBorder="1" applyAlignment="1">
      <alignment horizontal="center" wrapText="1"/>
    </xf>
    <xf numFmtId="0" fontId="11" fillId="3" borderId="22" xfId="0" applyFont="1" applyFill="1" applyBorder="1" applyAlignment="1">
      <alignment horizontal="center" wrapText="1"/>
    </xf>
    <xf numFmtId="0" fontId="11" fillId="3" borderId="23" xfId="0" applyFont="1" applyFill="1" applyBorder="1" applyAlignment="1">
      <alignment horizontal="center" wrapText="1"/>
    </xf>
    <xf numFmtId="0" fontId="11" fillId="3" borderId="0" xfId="0" applyFont="1" applyFill="1" applyAlignment="1">
      <alignment horizontal="center" wrapText="1"/>
    </xf>
    <xf numFmtId="0" fontId="11" fillId="3" borderId="24" xfId="0" applyFont="1" applyFill="1" applyBorder="1" applyAlignment="1">
      <alignment horizontal="center" wrapText="1"/>
    </xf>
    <xf numFmtId="0" fontId="11" fillId="3" borderId="25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26" xfId="0" applyFont="1" applyFill="1" applyBorder="1" applyAlignment="1">
      <alignment horizontal="center" wrapText="1"/>
    </xf>
    <xf numFmtId="0" fontId="11" fillId="3" borderId="23" xfId="0" applyFont="1" applyFill="1" applyBorder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1" fillId="3" borderId="24" xfId="0" applyFont="1" applyFill="1" applyBorder="1" applyAlignment="1">
      <alignment horizontal="center" vertical="top"/>
    </xf>
    <xf numFmtId="0" fontId="11" fillId="3" borderId="25" xfId="0" applyFont="1" applyFill="1" applyBorder="1" applyAlignment="1">
      <alignment horizontal="center" vertical="top"/>
    </xf>
    <xf numFmtId="0" fontId="11" fillId="3" borderId="4" xfId="0" applyFont="1" applyFill="1" applyBorder="1" applyAlignment="1">
      <alignment horizontal="center" vertical="top"/>
    </xf>
    <xf numFmtId="0" fontId="11" fillId="3" borderId="26" xfId="0" applyFont="1" applyFill="1" applyBorder="1" applyAlignment="1">
      <alignment horizontal="center" vertical="top"/>
    </xf>
    <xf numFmtId="0" fontId="0" fillId="3" borderId="0" xfId="0" applyFill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8"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Tw Cen MT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808080"/>
      <color rgb="FFFCE4D6"/>
      <color rgb="FFFFF0AF"/>
      <color rgb="FFFFE471"/>
      <color rgb="FFDDDDDD"/>
      <color rgb="FF6666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 Expenditure</a:t>
            </a:r>
          </a:p>
        </c:rich>
      </c:tx>
      <c:layout>
        <c:manualLayout>
          <c:xMode val="edge"/>
          <c:yMode val="edge"/>
          <c:x val="0.2971422667548842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B4-4362-B3C7-DA6C83CC63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B4-4362-B3C7-DA6C83CC63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B4-4362-B3C7-DA6C83CC63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0B4-4362-B3C7-DA6C83CC63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DEC-4A05-A02F-2D4AB68F151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Calculations!$A$16:$A$20</c:f>
              <c:strCache>
                <c:ptCount val="5"/>
                <c:pt idx="0">
                  <c:v> Long Term Financial Goals </c:v>
                </c:pt>
                <c:pt idx="1">
                  <c:v> Short Term Financial Goals </c:v>
                </c:pt>
                <c:pt idx="2">
                  <c:v> Debt Repayment </c:v>
                </c:pt>
                <c:pt idx="3">
                  <c:v> Fixed Costs </c:v>
                </c:pt>
                <c:pt idx="4">
                  <c:v> Flexible Spending </c:v>
                </c:pt>
              </c:strCache>
            </c:strRef>
          </c:cat>
          <c:val>
            <c:numRef>
              <c:f>Calculations!$B$16:$B$20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C-4A05-A02F-2D4AB68F1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Expenditure</a:t>
            </a:r>
          </a:p>
        </c:rich>
      </c:tx>
      <c:layout>
        <c:manualLayout>
          <c:xMode val="edge"/>
          <c:yMode val="edge"/>
          <c:x val="0.3133536538082996"/>
          <c:y val="8.79617124136832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94-427C-8F25-129CA97725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94-427C-8F25-129CA97725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94-427C-8F25-129CA97725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94-427C-8F25-129CA97725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194-427C-8F25-129CA97725D9}"/>
              </c:ext>
            </c:extLst>
          </c:dPt>
          <c:dLbls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Calculations!$C$16:$C$20</c:f>
              <c:strCache>
                <c:ptCount val="5"/>
                <c:pt idx="0">
                  <c:v> Long Term Financial Goals </c:v>
                </c:pt>
                <c:pt idx="1">
                  <c:v> Short Term Financial Goals </c:v>
                </c:pt>
                <c:pt idx="2">
                  <c:v> Debt Repayment </c:v>
                </c:pt>
                <c:pt idx="3">
                  <c:v> Fixed Costs </c:v>
                </c:pt>
                <c:pt idx="4">
                  <c:v> Flexible Spending </c:v>
                </c:pt>
              </c:strCache>
            </c:strRef>
          </c:cat>
          <c:val>
            <c:numRef>
              <c:f>Calculations!$D$16:$D$20</c:f>
              <c:numCache>
                <c:formatCode>_(* #,##0_);_(* \(#,##0\);_(* "-"_);_(@_)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B09-4E86-BAA6-60F64E4707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Calculations!$B$28:$B$29</c:f>
              <c:strCache>
                <c:ptCount val="2"/>
                <c:pt idx="0">
                  <c:v>Total Expenditure</c:v>
                </c:pt>
                <c:pt idx="1">
                  <c:v>Plan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Calculations!$A$30:$A$41</c:f>
              <c:numCache>
                <c:formatCode>[$-809]mmmm;@</c:formatCode>
                <c:ptCount val="12"/>
                <c:pt idx="0">
                  <c:v>44804</c:v>
                </c:pt>
                <c:pt idx="1">
                  <c:v>44834</c:v>
                </c:pt>
                <c:pt idx="2">
                  <c:v>44865</c:v>
                </c:pt>
                <c:pt idx="3">
                  <c:v>44895</c:v>
                </c:pt>
                <c:pt idx="4">
                  <c:v>44926</c:v>
                </c:pt>
                <c:pt idx="5">
                  <c:v>44957</c:v>
                </c:pt>
                <c:pt idx="6">
                  <c:v>44985</c:v>
                </c:pt>
                <c:pt idx="7">
                  <c:v>45016</c:v>
                </c:pt>
                <c:pt idx="8">
                  <c:v>45046</c:v>
                </c:pt>
                <c:pt idx="9">
                  <c:v>45077</c:v>
                </c:pt>
                <c:pt idx="10">
                  <c:v>45107</c:v>
                </c:pt>
                <c:pt idx="11">
                  <c:v>45138</c:v>
                </c:pt>
              </c:numCache>
            </c:numRef>
          </c:cat>
          <c:val>
            <c:numRef>
              <c:f>Calculations!$B$30:$B$41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6-4A46-8841-802BC6494DD9}"/>
            </c:ext>
          </c:extLst>
        </c:ser>
        <c:ser>
          <c:idx val="1"/>
          <c:order val="1"/>
          <c:tx>
            <c:strRef>
              <c:f>Calculations!$C$28:$C$29</c:f>
              <c:strCache>
                <c:ptCount val="2"/>
                <c:pt idx="0">
                  <c:v>Total Expenditure</c:v>
                </c:pt>
                <c:pt idx="1">
                  <c:v>Actual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Calculations!$A$30:$A$41</c:f>
              <c:numCache>
                <c:formatCode>[$-809]mmmm;@</c:formatCode>
                <c:ptCount val="12"/>
                <c:pt idx="0">
                  <c:v>44804</c:v>
                </c:pt>
                <c:pt idx="1">
                  <c:v>44834</c:v>
                </c:pt>
                <c:pt idx="2">
                  <c:v>44865</c:v>
                </c:pt>
                <c:pt idx="3">
                  <c:v>44895</c:v>
                </c:pt>
                <c:pt idx="4">
                  <c:v>44926</c:v>
                </c:pt>
                <c:pt idx="5">
                  <c:v>44957</c:v>
                </c:pt>
                <c:pt idx="6">
                  <c:v>44985</c:v>
                </c:pt>
                <c:pt idx="7">
                  <c:v>45016</c:v>
                </c:pt>
                <c:pt idx="8">
                  <c:v>45046</c:v>
                </c:pt>
                <c:pt idx="9">
                  <c:v>45077</c:v>
                </c:pt>
                <c:pt idx="10">
                  <c:v>45107</c:v>
                </c:pt>
                <c:pt idx="11">
                  <c:v>45138</c:v>
                </c:pt>
              </c:numCache>
            </c:numRef>
          </c:cat>
          <c:val>
            <c:numRef>
              <c:f>Calculations!$C$30:$C$41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6-4A46-8841-802BC6494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986544"/>
        <c:axId val="1132985560"/>
      </c:lineChart>
      <c:dateAx>
        <c:axId val="1132986544"/>
        <c:scaling>
          <c:orientation val="minMax"/>
        </c:scaling>
        <c:delete val="0"/>
        <c:axPos val="b"/>
        <c:numFmt formatCode="[$-809]mmmm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85560"/>
        <c:crosses val="autoZero"/>
        <c:auto val="1"/>
        <c:lblOffset val="100"/>
        <c:baseTimeUnit val="months"/>
      </c:dateAx>
      <c:valAx>
        <c:axId val="11329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8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Savings and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Calculations!$B$45:$B$46</c:f>
              <c:strCache>
                <c:ptCount val="2"/>
                <c:pt idx="0">
                  <c:v>Total Savings and Investments</c:v>
                </c:pt>
                <c:pt idx="1">
                  <c:v>Plan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Calculations!$A$47:$A$58</c:f>
              <c:numCache>
                <c:formatCode>[$-809]mmmm;@</c:formatCode>
                <c:ptCount val="12"/>
                <c:pt idx="0">
                  <c:v>44804</c:v>
                </c:pt>
                <c:pt idx="1">
                  <c:v>44834</c:v>
                </c:pt>
                <c:pt idx="2">
                  <c:v>44865</c:v>
                </c:pt>
                <c:pt idx="3">
                  <c:v>44895</c:v>
                </c:pt>
                <c:pt idx="4">
                  <c:v>44926</c:v>
                </c:pt>
                <c:pt idx="5">
                  <c:v>44957</c:v>
                </c:pt>
                <c:pt idx="6">
                  <c:v>44985</c:v>
                </c:pt>
                <c:pt idx="7">
                  <c:v>45016</c:v>
                </c:pt>
                <c:pt idx="8">
                  <c:v>45046</c:v>
                </c:pt>
                <c:pt idx="9">
                  <c:v>45077</c:v>
                </c:pt>
                <c:pt idx="10">
                  <c:v>45107</c:v>
                </c:pt>
                <c:pt idx="11">
                  <c:v>45138</c:v>
                </c:pt>
              </c:numCache>
            </c:numRef>
          </c:cat>
          <c:val>
            <c:numRef>
              <c:f>Calculations!$B$47:$B$58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0-4DB2-8C85-3AA75BF323ED}"/>
            </c:ext>
          </c:extLst>
        </c:ser>
        <c:ser>
          <c:idx val="1"/>
          <c:order val="1"/>
          <c:tx>
            <c:strRef>
              <c:f>Calculations!$C$45:$C$46</c:f>
              <c:strCache>
                <c:ptCount val="2"/>
                <c:pt idx="0">
                  <c:v>Total Savings and Investments</c:v>
                </c:pt>
                <c:pt idx="1">
                  <c:v>Actual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Calculations!$A$47:$A$58</c:f>
              <c:numCache>
                <c:formatCode>[$-809]mmmm;@</c:formatCode>
                <c:ptCount val="12"/>
                <c:pt idx="0">
                  <c:v>44804</c:v>
                </c:pt>
                <c:pt idx="1">
                  <c:v>44834</c:v>
                </c:pt>
                <c:pt idx="2">
                  <c:v>44865</c:v>
                </c:pt>
                <c:pt idx="3">
                  <c:v>44895</c:v>
                </c:pt>
                <c:pt idx="4">
                  <c:v>44926</c:v>
                </c:pt>
                <c:pt idx="5">
                  <c:v>44957</c:v>
                </c:pt>
                <c:pt idx="6">
                  <c:v>44985</c:v>
                </c:pt>
                <c:pt idx="7">
                  <c:v>45016</c:v>
                </c:pt>
                <c:pt idx="8">
                  <c:v>45046</c:v>
                </c:pt>
                <c:pt idx="9">
                  <c:v>45077</c:v>
                </c:pt>
                <c:pt idx="10">
                  <c:v>45107</c:v>
                </c:pt>
                <c:pt idx="11">
                  <c:v>45138</c:v>
                </c:pt>
              </c:numCache>
            </c:numRef>
          </c:cat>
          <c:val>
            <c:numRef>
              <c:f>Calculations!$C$47:$C$58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0-4DB2-8C85-3AA75BF3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536352"/>
        <c:axId val="1057537008"/>
      </c:lineChart>
      <c:dateAx>
        <c:axId val="1057536352"/>
        <c:scaling>
          <c:orientation val="minMax"/>
        </c:scaling>
        <c:delete val="0"/>
        <c:axPos val="b"/>
        <c:numFmt formatCode="[$-809]mmmm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537008"/>
        <c:crosses val="autoZero"/>
        <c:auto val="1"/>
        <c:lblOffset val="100"/>
        <c:baseTimeUnit val="months"/>
      </c:dateAx>
      <c:valAx>
        <c:axId val="1057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5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275769</xdr:colOff>
      <xdr:row>2</xdr:row>
      <xdr:rowOff>170202</xdr:rowOff>
    </xdr:from>
    <xdr:to>
      <xdr:col>14</xdr:col>
      <xdr:colOff>478762</xdr:colOff>
      <xdr:row>20</xdr:row>
      <xdr:rowOff>94572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B1AC9-426A-4B23-AF06-CB66265F2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720809</xdr:colOff>
      <xdr:row>3</xdr:row>
      <xdr:rowOff>1</xdr:rowOff>
    </xdr:from>
    <xdr:to>
      <xdr:col>7</xdr:col>
      <xdr:colOff>297873</xdr:colOff>
      <xdr:row>20</xdr:row>
      <xdr:rowOff>94572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77E6F-A97E-4F14-8E8D-86FCC5E68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720808</xdr:colOff>
      <xdr:row>23</xdr:row>
      <xdr:rowOff>117081</xdr:rowOff>
    </xdr:from>
    <xdr:to>
      <xdr:col>14</xdr:col>
      <xdr:colOff>497265</xdr:colOff>
      <xdr:row>41</xdr:row>
      <xdr:rowOff>30021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59E020-E698-4FCA-9BBE-FC132A05B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720808</xdr:colOff>
      <xdr:row>44</xdr:row>
      <xdr:rowOff>1303</xdr:rowOff>
    </xdr:from>
    <xdr:to>
      <xdr:col>14</xdr:col>
      <xdr:colOff>497265</xdr:colOff>
      <xdr:row>61</xdr:row>
      <xdr:rowOff>92678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F9F89-09BD-45DD-95F7-4893A1600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891540</xdr:colOff>
      <xdr:row>4</xdr:row>
      <xdr:rowOff>133350</xdr:rowOff>
    </xdr:from>
    <xdr:to>
      <xdr:col>0</xdr:col>
      <xdr:colOff>1769745</xdr:colOff>
      <xdr:row>10</xdr:row>
      <xdr:rowOff>19050</xdr:rowOff>
    </xdr:to>
    <xdr:pic>
      <xdr:nvPicPr>
        <xdr:cNvPr id="7" name="Graphic 6" descr="Piggy Bank">
          <a:extLst>
            <a:ext uri="{FF2B5EF4-FFF2-40B4-BE49-F238E27FC236}">
              <a16:creationId xmlns:a16="http://schemas.microsoft.com/office/drawing/2014/main" id="{F8DE4D36-7E5E-4364-91D7-0481F74C7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50000"/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91540" y="857250"/>
          <a:ext cx="88201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864870</xdr:colOff>
      <xdr:row>15</xdr:row>
      <xdr:rowOff>133350</xdr:rowOff>
    </xdr:from>
    <xdr:to>
      <xdr:col>0</xdr:col>
      <xdr:colOff>1769745</xdr:colOff>
      <xdr:row>21</xdr:row>
      <xdr:rowOff>19050</xdr:rowOff>
    </xdr:to>
    <xdr:pic>
      <xdr:nvPicPr>
        <xdr:cNvPr id="8" name="Graphic 7" descr="Coins">
          <a:extLst>
            <a:ext uri="{FF2B5EF4-FFF2-40B4-BE49-F238E27FC236}">
              <a16:creationId xmlns:a16="http://schemas.microsoft.com/office/drawing/2014/main" id="{3389DF53-8B9C-40F8-82E2-56374E024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0000"/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64870" y="2785110"/>
          <a:ext cx="90868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855345</xdr:colOff>
      <xdr:row>23</xdr:row>
      <xdr:rowOff>158115</xdr:rowOff>
    </xdr:from>
    <xdr:to>
      <xdr:col>0</xdr:col>
      <xdr:colOff>1773555</xdr:colOff>
      <xdr:row>29</xdr:row>
      <xdr:rowOff>17145</xdr:rowOff>
    </xdr:to>
    <xdr:pic>
      <xdr:nvPicPr>
        <xdr:cNvPr id="9" name="Graphic 8" descr="Daily calendar">
          <a:extLst>
            <a:ext uri="{FF2B5EF4-FFF2-40B4-BE49-F238E27FC236}">
              <a16:creationId xmlns:a16="http://schemas.microsoft.com/office/drawing/2014/main" id="{BC23AA1B-F1EE-4989-ABFD-EBBF7C4B9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alphaModFix amt="50000"/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55345" y="421195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866775</xdr:colOff>
      <xdr:row>34</xdr:row>
      <xdr:rowOff>87630</xdr:rowOff>
    </xdr:from>
    <xdr:to>
      <xdr:col>0</xdr:col>
      <xdr:colOff>1773555</xdr:colOff>
      <xdr:row>39</xdr:row>
      <xdr:rowOff>131445</xdr:rowOff>
    </xdr:to>
    <xdr:pic>
      <xdr:nvPicPr>
        <xdr:cNvPr id="10" name="Graphic 9" descr="Suburban scene">
          <a:extLst>
            <a:ext uri="{FF2B5EF4-FFF2-40B4-BE49-F238E27FC236}">
              <a16:creationId xmlns:a16="http://schemas.microsoft.com/office/drawing/2014/main" id="{797B56FB-8C6D-468E-8796-5E0A8438B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alphaModFix amt="50000"/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66775" y="6069330"/>
          <a:ext cx="902970" cy="923925"/>
        </a:xfrm>
        <a:prstGeom prst="rect">
          <a:avLst/>
        </a:prstGeom>
      </xdr:spPr>
    </xdr:pic>
    <xdr:clientData/>
  </xdr:twoCellAnchor>
  <xdr:twoCellAnchor editAs="oneCell">
    <xdr:from>
      <xdr:col>0</xdr:col>
      <xdr:colOff>864870</xdr:colOff>
      <xdr:row>47</xdr:row>
      <xdr:rowOff>19050</xdr:rowOff>
    </xdr:from>
    <xdr:to>
      <xdr:col>0</xdr:col>
      <xdr:colOff>1769745</xdr:colOff>
      <xdr:row>52</xdr:row>
      <xdr:rowOff>72390</xdr:rowOff>
    </xdr:to>
    <xdr:pic>
      <xdr:nvPicPr>
        <xdr:cNvPr id="11" name="Graphic 10" descr="Shopping cart">
          <a:extLst>
            <a:ext uri="{FF2B5EF4-FFF2-40B4-BE49-F238E27FC236}">
              <a16:creationId xmlns:a16="http://schemas.microsoft.com/office/drawing/2014/main" id="{C6A798E9-FBB5-41A3-A27A-02E4FC512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alphaModFix amt="50000"/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64870" y="8279130"/>
          <a:ext cx="908685" cy="9296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614619</xdr:colOff>
      <xdr:row>6</xdr:row>
      <xdr:rowOff>56605</xdr:rowOff>
    </xdr:from>
    <xdr:to>
      <xdr:col>6</xdr:col>
      <xdr:colOff>626350</xdr:colOff>
      <xdr:row>9</xdr:row>
      <xdr:rowOff>16787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8D0DBD-379E-4113-8BFF-0C11A629E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4869" y="1085305"/>
          <a:ext cx="2008171" cy="47834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71183</xdr:colOff>
      <xdr:row>13</xdr:row>
      <xdr:rowOff>60416</xdr:rowOff>
    </xdr:from>
    <xdr:to>
      <xdr:col>7</xdr:col>
      <xdr:colOff>510656</xdr:colOff>
      <xdr:row>16</xdr:row>
      <xdr:rowOff>1275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2C43E2-350B-4B2A-89C9-59B4047D7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1433" y="2289266"/>
          <a:ext cx="3095043" cy="45520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</xdr:col>
      <xdr:colOff>560069</xdr:colOff>
      <xdr:row>21</xdr:row>
      <xdr:rowOff>38917</xdr:rowOff>
    </xdr:from>
    <xdr:to>
      <xdr:col>5</xdr:col>
      <xdr:colOff>541247</xdr:colOff>
      <xdr:row>45</xdr:row>
      <xdr:rowOff>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61C78484-A81E-4797-ACD7-342957675FDA}"/>
            </a:ext>
          </a:extLst>
        </xdr:cNvPr>
        <xdr:cNvGrpSpPr/>
      </xdr:nvGrpSpPr>
      <xdr:grpSpPr>
        <a:xfrm>
          <a:off x="1233169" y="3760017"/>
          <a:ext cx="2673578" cy="4221933"/>
          <a:chOff x="12697599" y="3743981"/>
          <a:chExt cx="2636328" cy="4029388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D0C3B643-5F2F-46BC-AE89-99F727B87B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697599" y="3743981"/>
            <a:ext cx="2636328" cy="3873016"/>
          </a:xfrm>
          <a:prstGeom prst="rect">
            <a:avLst/>
          </a:prstGeom>
        </xdr:spPr>
      </xdr:pic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DC76D9E6-DB05-42D3-B7F7-FC3891C99146}"/>
              </a:ext>
            </a:extLst>
          </xdr:cNvPr>
          <xdr:cNvSpPr/>
        </xdr:nvSpPr>
        <xdr:spPr>
          <a:xfrm>
            <a:off x="14093867" y="3869647"/>
            <a:ext cx="619961" cy="218921"/>
          </a:xfrm>
          <a:prstGeom prst="rect">
            <a:avLst/>
          </a:prstGeom>
          <a:noFill/>
          <a:ln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28CD984E-CED2-488D-95D7-BAC9A6DD4F3B}"/>
              </a:ext>
            </a:extLst>
          </xdr:cNvPr>
          <xdr:cNvSpPr/>
        </xdr:nvSpPr>
        <xdr:spPr>
          <a:xfrm>
            <a:off x="14089143" y="4104063"/>
            <a:ext cx="618056" cy="706200"/>
          </a:xfrm>
          <a:prstGeom prst="rect">
            <a:avLst/>
          </a:prstGeom>
          <a:noFill/>
          <a:ln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E50E2AA6-38C9-4A02-9880-D87FF2892621}"/>
              </a:ext>
            </a:extLst>
          </xdr:cNvPr>
          <xdr:cNvSpPr/>
        </xdr:nvSpPr>
        <xdr:spPr>
          <a:xfrm>
            <a:off x="14096120" y="5370564"/>
            <a:ext cx="606626" cy="524664"/>
          </a:xfrm>
          <a:prstGeom prst="rect">
            <a:avLst/>
          </a:prstGeom>
          <a:noFill/>
          <a:ln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B7AD512B-2658-4A27-9FAE-41E1B84196B4}"/>
              </a:ext>
            </a:extLst>
          </xdr:cNvPr>
          <xdr:cNvSpPr/>
        </xdr:nvSpPr>
        <xdr:spPr>
          <a:xfrm>
            <a:off x="14096416" y="6417267"/>
            <a:ext cx="608531" cy="524665"/>
          </a:xfrm>
          <a:prstGeom prst="rect">
            <a:avLst/>
          </a:prstGeom>
          <a:noFill/>
          <a:ln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446C286A-F606-4730-9765-C630CA7D28E5}"/>
              </a:ext>
            </a:extLst>
          </xdr:cNvPr>
          <xdr:cNvSpPr/>
        </xdr:nvSpPr>
        <xdr:spPr>
          <a:xfrm>
            <a:off x="14096416" y="7483313"/>
            <a:ext cx="610436" cy="131676"/>
          </a:xfrm>
          <a:prstGeom prst="rect">
            <a:avLst/>
          </a:prstGeom>
          <a:noFill/>
          <a:ln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C869BD21-EEDA-447D-A416-41B469A087EA}"/>
              </a:ext>
            </a:extLst>
          </xdr:cNvPr>
          <xdr:cNvCxnSpPr/>
        </xdr:nvCxnSpPr>
        <xdr:spPr>
          <a:xfrm>
            <a:off x="14397011" y="7625270"/>
            <a:ext cx="0" cy="14809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663347</xdr:colOff>
      <xdr:row>50</xdr:row>
      <xdr:rowOff>150495</xdr:rowOff>
    </xdr:from>
    <xdr:to>
      <xdr:col>7</xdr:col>
      <xdr:colOff>573812</xdr:colOff>
      <xdr:row>56</xdr:row>
      <xdr:rowOff>148677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CB02150F-FB6C-4621-A669-2271FC4EF302}"/>
            </a:ext>
          </a:extLst>
        </xdr:cNvPr>
        <xdr:cNvGrpSpPr/>
      </xdr:nvGrpSpPr>
      <xdr:grpSpPr>
        <a:xfrm>
          <a:off x="2009547" y="8989695"/>
          <a:ext cx="3275965" cy="1064982"/>
          <a:chOff x="12687300" y="8562975"/>
          <a:chExt cx="3236595" cy="1005927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B9DACFFA-8CAD-4B54-8F21-9B0620C48E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2687300" y="8562975"/>
            <a:ext cx="3225445" cy="1005927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F2322D80-75C3-4AD1-902D-8BA7757625D2}"/>
              </a:ext>
            </a:extLst>
          </xdr:cNvPr>
          <xdr:cNvSpPr/>
        </xdr:nvSpPr>
        <xdr:spPr>
          <a:xfrm>
            <a:off x="14009368" y="8641897"/>
            <a:ext cx="1914527" cy="193532"/>
          </a:xfrm>
          <a:prstGeom prst="rect">
            <a:avLst/>
          </a:prstGeom>
          <a:noFill/>
          <a:ln w="12700"/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F4238A-DE97-4820-B4A1-ECF7F39DB90B}" name="Table_1" displayName="Table_1" ref="A61:E81" totalsRowShown="0" headerRowDxfId="7" dataDxfId="6" tableBorderDxfId="5">
  <autoFilter ref="A61:E81" xr:uid="{1E91B699-F49A-4048-A79B-4378CA2ED7D1}"/>
  <tableColumns count="5">
    <tableColumn id="1" xr3:uid="{127B8B95-49A7-4602-8A76-AC2F6737856E}" name="Long Term Financial Goals" dataDxfId="4">
      <calculatedColumnFormula>IF((OFFSET(Budget!$A$5,2,0))&lt;&gt;"",IF(A61&lt;&gt;"",IF(A61&lt;&gt;FALSE,IF(Budget!$A$5=Calculations!$A$61,(OFFSET(Budget!$A$5,2,0)),""),""),""),"")</calculatedColumnFormula>
    </tableColumn>
    <tableColumn id="2" xr3:uid="{C0593662-38BC-4B44-97FC-135663C55A8A}" name="Short Term Financial Goals" dataDxfId="3"/>
    <tableColumn id="3" xr3:uid="{30530369-023A-4B45-8375-AB43692D5E26}" name="Debt Repayment" dataDxfId="2"/>
    <tableColumn id="4" xr3:uid="{80334844-1D5E-47DA-89F0-908C29CD696F}" name="Fixed Costs" dataDxfId="1"/>
    <tableColumn id="5" xr3:uid="{CD626D96-C7CD-4846-B154-33BC0C3AFF43}" name="Flexible Spending" dataDxfId="0">
      <calculatedColumnFormula>IF((OFFSET(Budget!$A$46,1,0))&lt;&gt;"",IF(E61&lt;&gt;"",IF(E61&lt;&gt;FALSE,IF(Budget!$A$46=Calculations!$E$61,(OFFSET(Budget!$A$46,1,0)),""),""),""),"")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04F45-8421-47E1-A448-06069E15B618}">
  <sheetPr>
    <pageSetUpPr fitToPage="1"/>
  </sheetPr>
  <dimension ref="A1:H49"/>
  <sheetViews>
    <sheetView showGridLines="0" tabSelected="1" zoomScale="70" zoomScaleNormal="70" workbookViewId="0">
      <selection activeCell="B1" sqref="B1"/>
    </sheetView>
  </sheetViews>
  <sheetFormatPr defaultColWidth="8.83203125" defaultRowHeight="14" x14ac:dyDescent="0.3"/>
  <cols>
    <col min="1" max="1" width="17" style="66" customWidth="1"/>
    <col min="2" max="2" width="12.58203125" style="66" customWidth="1"/>
    <col min="3" max="3" width="8.83203125" style="66"/>
    <col min="4" max="4" width="8.83203125" style="66" customWidth="1"/>
    <col min="5" max="7" width="8.83203125" style="66"/>
    <col min="8" max="8" width="12.6640625" style="66" customWidth="1"/>
    <col min="9" max="16384" width="8.83203125" style="66"/>
  </cols>
  <sheetData>
    <row r="1" spans="1:8" ht="20" x14ac:dyDescent="0.4">
      <c r="A1" s="67" t="s">
        <v>35</v>
      </c>
      <c r="B1" s="68">
        <v>44804</v>
      </c>
      <c r="D1" s="86" t="s">
        <v>46</v>
      </c>
      <c r="E1" s="86"/>
      <c r="F1" s="86"/>
      <c r="G1" s="86"/>
      <c r="H1" s="68">
        <v>44804</v>
      </c>
    </row>
    <row r="19" ht="18" customHeight="1" x14ac:dyDescent="0.3"/>
    <row r="20" ht="13.75" customHeight="1" x14ac:dyDescent="0.3"/>
    <row r="29" ht="13.75" customHeight="1" x14ac:dyDescent="0.3"/>
    <row r="46" ht="13.75" customHeight="1" x14ac:dyDescent="0.3"/>
    <row r="47" ht="13.75" customHeight="1" x14ac:dyDescent="0.3"/>
    <row r="48" ht="13.75" customHeight="1" x14ac:dyDescent="0.3"/>
    <row r="49" ht="13.75" customHeight="1" x14ac:dyDescent="0.3"/>
  </sheetData>
  <mergeCells count="1">
    <mergeCell ref="D1:G1"/>
  </mergeCells>
  <pageMargins left="0.70866141732283472" right="0.70866141732283472" top="0.74803149606299213" bottom="0.74803149606299213" header="0.31496062992125984" footer="0.31496062992125984"/>
  <pageSetup paperSize="9" scale="35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6370A6-CEBE-407B-B179-DCB50869A230}">
          <x14:formula1>
            <xm:f>Calculations!$A$25:$M$25</xm:f>
          </x14:formula1>
          <xm:sqref>B1</xm:sqref>
        </x14:dataValidation>
        <x14:dataValidation type="list" allowBlank="1" showInputMessage="1" showErrorMessage="1" xr:uid="{1081B8F2-ABA4-4729-86AA-20B318DF37FE}">
          <x14:formula1>
            <xm:f>Calculations!$A$26:$N$26</xm:f>
          </x14:formula1>
          <xm:sqref>H1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3AE9-7C66-4AC9-BE55-F1E34AEE9CB6}">
  <dimension ref="A1:AC83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defaultRowHeight="14" outlineLevelRow="2" x14ac:dyDescent="0.3"/>
  <cols>
    <col min="1" max="1" width="25.33203125" customWidth="1"/>
    <col min="2" max="2" width="11.33203125" customWidth="1"/>
    <col min="3" max="3" width="11.33203125" style="11" customWidth="1"/>
    <col min="4" max="4" width="11.33203125" customWidth="1"/>
    <col min="5" max="5" width="11.33203125" style="11" customWidth="1"/>
    <col min="6" max="6" width="11.33203125" customWidth="1"/>
    <col min="7" max="7" width="11.33203125" style="11" customWidth="1"/>
    <col min="8" max="8" width="11.33203125" customWidth="1"/>
    <col min="9" max="9" width="11.33203125" style="11" customWidth="1"/>
    <col min="10" max="10" width="11.33203125" customWidth="1"/>
    <col min="11" max="11" width="11.33203125" style="11" customWidth="1"/>
    <col min="12" max="12" width="11.33203125" customWidth="1"/>
    <col min="13" max="13" width="11.33203125" style="11" customWidth="1"/>
    <col min="14" max="14" width="11.33203125" customWidth="1"/>
    <col min="15" max="15" width="11.33203125" style="11" customWidth="1"/>
    <col min="16" max="16" width="11.33203125" customWidth="1"/>
    <col min="17" max="17" width="11.33203125" style="11" customWidth="1"/>
    <col min="18" max="18" width="11.33203125" customWidth="1"/>
    <col min="19" max="19" width="11.33203125" style="11" customWidth="1"/>
    <col min="20" max="20" width="11.33203125" customWidth="1"/>
    <col min="21" max="21" width="11.33203125" style="11" customWidth="1"/>
    <col min="22" max="22" width="11.33203125" customWidth="1"/>
    <col min="23" max="23" width="11.33203125" style="11" customWidth="1"/>
    <col min="24" max="24" width="11.33203125" customWidth="1"/>
    <col min="25" max="25" width="11.33203125" style="11" customWidth="1"/>
    <col min="26" max="26" width="11.33203125" customWidth="1"/>
    <col min="27" max="27" width="11.33203125" style="11" customWidth="1"/>
    <col min="28" max="28" width="12" customWidth="1"/>
  </cols>
  <sheetData>
    <row r="1" spans="1:29" s="28" customFormat="1" ht="15.5" x14ac:dyDescent="0.35">
      <c r="A1" s="37"/>
      <c r="B1" s="29">
        <f>Overview!H1</f>
        <v>44804</v>
      </c>
      <c r="C1" s="48" t="str">
        <f>_xlfn.CONCAT(TEXT(B1, "mmmm"), " Actual")</f>
        <v>August Actual</v>
      </c>
      <c r="D1" s="29">
        <f>EOMONTH((EDATE(B1,1)),0)</f>
        <v>44834</v>
      </c>
      <c r="E1" s="48" t="str">
        <f>_xlfn.CONCAT(TEXT(D1, "mmmm"), " Actual")</f>
        <v>September Actual</v>
      </c>
      <c r="F1" s="29">
        <f>EOMONTH((EDATE(D1,1)),0)</f>
        <v>44865</v>
      </c>
      <c r="G1" s="48" t="str">
        <f>_xlfn.CONCAT(TEXT(F1, "mmmm"), " Actual")</f>
        <v>October Actual</v>
      </c>
      <c r="H1" s="29">
        <f>EOMONTH((EDATE(F1,1)),0)</f>
        <v>44895</v>
      </c>
      <c r="I1" s="48" t="str">
        <f>_xlfn.CONCAT(TEXT(H1, "mmmm"), " Actual")</f>
        <v>November Actual</v>
      </c>
      <c r="J1" s="29">
        <f>EOMONTH((EDATE(H1,1)),0)</f>
        <v>44926</v>
      </c>
      <c r="K1" s="48" t="str">
        <f>_xlfn.CONCAT(TEXT(J1, "mmmm"), " Actual")</f>
        <v>December Actual</v>
      </c>
      <c r="L1" s="29">
        <f>EOMONTH((EDATE(J1,1)),0)</f>
        <v>44957</v>
      </c>
      <c r="M1" s="48" t="str">
        <f>_xlfn.CONCAT(TEXT(L1, "mmmm"), " Actual")</f>
        <v>January Actual</v>
      </c>
      <c r="N1" s="29">
        <f>EOMONTH((EDATE(L1,1)),0)</f>
        <v>44985</v>
      </c>
      <c r="O1" s="48" t="str">
        <f>_xlfn.CONCAT(TEXT(N1, "mmmm"), " Actual")</f>
        <v>February Actual</v>
      </c>
      <c r="P1" s="29">
        <f>EOMONTH((EDATE(N1,1)),0)</f>
        <v>45016</v>
      </c>
      <c r="Q1" s="48" t="str">
        <f>_xlfn.CONCAT(TEXT(P1, "mmmm"), " Actual")</f>
        <v>March Actual</v>
      </c>
      <c r="R1" s="29">
        <f>EOMONTH((EDATE(P1,1)),0)</f>
        <v>45046</v>
      </c>
      <c r="S1" s="48" t="str">
        <f>_xlfn.CONCAT(TEXT(R1, "mmmm"), " Actual")</f>
        <v>April Actual</v>
      </c>
      <c r="T1" s="29">
        <f>EOMONTH((EDATE(R1,1)),0)</f>
        <v>45077</v>
      </c>
      <c r="U1" s="48" t="str">
        <f>_xlfn.CONCAT(TEXT(T1, "mmmm"), " Actual")</f>
        <v>May Actual</v>
      </c>
      <c r="V1" s="29">
        <f>EOMONTH((EDATE(T1,1)),0)</f>
        <v>45107</v>
      </c>
      <c r="W1" s="48" t="str">
        <f>_xlfn.CONCAT(TEXT(V1, "mmmm"), " Actual")</f>
        <v>June Actual</v>
      </c>
      <c r="X1" s="29">
        <f>EOMONTH((EDATE(V1,1)),0)</f>
        <v>45138</v>
      </c>
      <c r="Y1" s="48" t="str">
        <f>_xlfn.CONCAT(TEXT(X1, "mmmm"), " Actual")</f>
        <v>July Actual</v>
      </c>
      <c r="Z1" s="27" t="s">
        <v>27</v>
      </c>
      <c r="AA1" s="48" t="str">
        <f>_xlfn.CONCAT(Z1, " Actual")</f>
        <v>Year Actual</v>
      </c>
    </row>
    <row r="2" spans="1:29" x14ac:dyDescent="0.3">
      <c r="A2" s="2"/>
      <c r="B2" s="3" t="s">
        <v>0</v>
      </c>
      <c r="C2" s="4" t="s">
        <v>1</v>
      </c>
      <c r="D2" s="3" t="s">
        <v>0</v>
      </c>
      <c r="E2" s="4" t="s">
        <v>1</v>
      </c>
      <c r="F2" s="3" t="s">
        <v>0</v>
      </c>
      <c r="G2" s="4" t="s">
        <v>1</v>
      </c>
      <c r="H2" s="5" t="s">
        <v>0</v>
      </c>
      <c r="I2" s="4" t="s">
        <v>1</v>
      </c>
      <c r="J2" s="5" t="s">
        <v>0</v>
      </c>
      <c r="K2" s="4" t="s">
        <v>1</v>
      </c>
      <c r="L2" s="5" t="s">
        <v>0</v>
      </c>
      <c r="M2" s="4" t="s">
        <v>1</v>
      </c>
      <c r="N2" s="5" t="s">
        <v>0</v>
      </c>
      <c r="O2" s="4" t="s">
        <v>1</v>
      </c>
      <c r="P2" s="5" t="s">
        <v>0</v>
      </c>
      <c r="Q2" s="4" t="s">
        <v>1</v>
      </c>
      <c r="R2" s="3" t="s">
        <v>0</v>
      </c>
      <c r="S2" s="4" t="s">
        <v>1</v>
      </c>
      <c r="T2" s="3" t="s">
        <v>0</v>
      </c>
      <c r="U2" s="4" t="s">
        <v>1</v>
      </c>
      <c r="V2" s="3" t="s">
        <v>0</v>
      </c>
      <c r="W2" s="4" t="s">
        <v>1</v>
      </c>
      <c r="X2" s="3" t="s">
        <v>0</v>
      </c>
      <c r="Y2" s="4" t="s">
        <v>1</v>
      </c>
      <c r="Z2" s="3" t="s">
        <v>0</v>
      </c>
      <c r="AA2" s="4" t="s">
        <v>1</v>
      </c>
    </row>
    <row r="3" spans="1:29" x14ac:dyDescent="0.3">
      <c r="A3" s="38" t="s">
        <v>2</v>
      </c>
      <c r="B3" s="51"/>
      <c r="C3" s="52"/>
      <c r="D3" s="53"/>
      <c r="E3" s="54"/>
      <c r="F3" s="53"/>
      <c r="G3" s="52"/>
      <c r="H3" s="53"/>
      <c r="I3" s="52"/>
      <c r="J3" s="53"/>
      <c r="K3" s="52"/>
      <c r="L3" s="53"/>
      <c r="M3" s="52"/>
      <c r="N3" s="53"/>
      <c r="O3" s="54"/>
      <c r="P3" s="51"/>
      <c r="Q3" s="52"/>
      <c r="R3" s="53"/>
      <c r="S3" s="54"/>
      <c r="T3" s="51"/>
      <c r="U3" s="54"/>
      <c r="V3" s="51"/>
      <c r="W3" s="54"/>
      <c r="X3" s="51"/>
      <c r="Y3" s="54"/>
      <c r="Z3" s="51">
        <f>SUM(B3,D3,F3,H3,J3,L3,N3,P3,R3,T3,V3,X3)</f>
        <v>0</v>
      </c>
      <c r="AA3" s="54">
        <f>SUM(C3,E3,G3,I3,K3,M3,O3,Q3,S3,U3,W3,Y3)</f>
        <v>0</v>
      </c>
    </row>
    <row r="4" spans="1:29" x14ac:dyDescent="0.3">
      <c r="A4" s="39" t="s">
        <v>3</v>
      </c>
      <c r="B4" s="55"/>
      <c r="C4" s="56"/>
      <c r="D4" s="55"/>
      <c r="E4" s="56"/>
      <c r="F4" s="55"/>
      <c r="G4" s="56"/>
      <c r="H4" s="57"/>
      <c r="I4" s="56"/>
      <c r="J4" s="55"/>
      <c r="K4" s="56"/>
      <c r="L4" s="55"/>
      <c r="M4" s="56"/>
      <c r="N4" s="55"/>
      <c r="O4" s="56"/>
      <c r="P4" s="55"/>
      <c r="Q4" s="56"/>
      <c r="R4" s="55"/>
      <c r="S4" s="56"/>
      <c r="T4" s="55"/>
      <c r="U4" s="56"/>
      <c r="V4" s="55"/>
      <c r="W4" s="56"/>
      <c r="X4" s="55"/>
      <c r="Y4" s="56"/>
      <c r="Z4" s="55">
        <f>SUM(B4,D4,F4,H4,J4,L4,N4,P4,R4,T4,V4,X4)</f>
        <v>0</v>
      </c>
      <c r="AA4" s="56">
        <f>SUM(C4,E4,G4,I4,K4,M4,O4,Q4,S4,U4,W4,Y4)</f>
        <v>0</v>
      </c>
    </row>
    <row r="5" spans="1:29" outlineLevel="1" x14ac:dyDescent="0.3">
      <c r="A5" s="40" t="s">
        <v>4</v>
      </c>
      <c r="B5" s="8"/>
      <c r="C5" s="9"/>
      <c r="D5" s="8"/>
      <c r="E5" s="9"/>
      <c r="F5" s="8"/>
      <c r="G5" s="9"/>
      <c r="H5" s="10"/>
      <c r="I5" s="9"/>
      <c r="J5" s="8"/>
      <c r="K5" s="9"/>
      <c r="L5" s="8"/>
      <c r="M5" s="9"/>
      <c r="N5" s="8"/>
      <c r="O5" s="9"/>
      <c r="P5" s="8"/>
      <c r="Q5" s="9"/>
      <c r="R5" s="8"/>
      <c r="S5" s="9"/>
      <c r="T5" s="8"/>
      <c r="U5" s="9"/>
      <c r="V5" s="8"/>
      <c r="W5" s="9"/>
      <c r="X5" s="8"/>
      <c r="Y5" s="9"/>
      <c r="Z5" s="8"/>
      <c r="AA5" s="9"/>
    </row>
    <row r="6" spans="1:29" outlineLevel="2" x14ac:dyDescent="0.3">
      <c r="A6" s="41" t="s">
        <v>5</v>
      </c>
      <c r="B6" s="51"/>
      <c r="C6" s="50"/>
      <c r="D6" s="51"/>
      <c r="E6" s="50"/>
      <c r="F6" s="51"/>
      <c r="G6" s="50"/>
      <c r="H6" s="51"/>
      <c r="I6" s="50"/>
      <c r="J6" s="51"/>
      <c r="K6" s="50"/>
      <c r="L6" s="51"/>
      <c r="M6" s="50"/>
      <c r="N6" s="51"/>
      <c r="O6" s="50"/>
      <c r="P6" s="51"/>
      <c r="Q6" s="50"/>
      <c r="R6" s="51"/>
      <c r="S6" s="50"/>
      <c r="T6" s="51"/>
      <c r="U6" s="50"/>
      <c r="V6" s="51"/>
      <c r="W6" s="50"/>
      <c r="X6" s="51"/>
      <c r="Y6" s="50"/>
      <c r="Z6" s="51">
        <f>SUM(B6,D6,F6,H6,J6,L6,N6,P6,R6,T6,V6,X6)</f>
        <v>0</v>
      </c>
      <c r="AA6" s="52">
        <f>SUM(C6,E6,G6,I6,K6,M6,O6,Q6,S6,U6,W6,Y6)</f>
        <v>0</v>
      </c>
    </row>
    <row r="7" spans="1:29" outlineLevel="2" x14ac:dyDescent="0.3">
      <c r="A7" s="41" t="s">
        <v>44</v>
      </c>
      <c r="B7" s="51"/>
      <c r="C7" s="50"/>
      <c r="D7" s="51"/>
      <c r="E7" s="50"/>
      <c r="F7" s="51"/>
      <c r="G7" s="50"/>
      <c r="H7" s="51"/>
      <c r="I7" s="50"/>
      <c r="J7" s="51"/>
      <c r="K7" s="50"/>
      <c r="L7" s="51"/>
      <c r="M7" s="50"/>
      <c r="N7" s="51"/>
      <c r="O7" s="50"/>
      <c r="P7" s="51"/>
      <c r="Q7" s="50"/>
      <c r="R7" s="51"/>
      <c r="S7" s="50"/>
      <c r="T7" s="51"/>
      <c r="U7" s="50"/>
      <c r="V7" s="51"/>
      <c r="W7" s="50"/>
      <c r="X7" s="51"/>
      <c r="Y7" s="50"/>
      <c r="Z7" s="51">
        <f t="shared" ref="Z7:AA56" si="0">SUM(B7,D7,F7,H7,J7,L7,N7,P7,R7,T7,V7,X7)</f>
        <v>0</v>
      </c>
      <c r="AA7" s="52">
        <f>SUM(C7,E7,G7,I7,K7,M7,O7,Q7,S7,U7,W7,Y7)</f>
        <v>0</v>
      </c>
    </row>
    <row r="8" spans="1:29" outlineLevel="2" x14ac:dyDescent="0.3">
      <c r="A8" s="41" t="s">
        <v>36</v>
      </c>
      <c r="B8" s="51"/>
      <c r="C8" s="50"/>
      <c r="D8" s="51"/>
      <c r="E8" s="50"/>
      <c r="F8" s="51"/>
      <c r="G8" s="50"/>
      <c r="H8" s="51"/>
      <c r="I8" s="50"/>
      <c r="J8" s="51"/>
      <c r="K8" s="50"/>
      <c r="L8" s="51"/>
      <c r="M8" s="50"/>
      <c r="N8" s="51"/>
      <c r="O8" s="50"/>
      <c r="P8" s="51"/>
      <c r="Q8" s="50"/>
      <c r="R8" s="51"/>
      <c r="S8" s="50"/>
      <c r="T8" s="51"/>
      <c r="U8" s="50"/>
      <c r="V8" s="51"/>
      <c r="W8" s="50"/>
      <c r="X8" s="51"/>
      <c r="Y8" s="50"/>
      <c r="Z8" s="51">
        <f t="shared" si="0"/>
        <v>0</v>
      </c>
      <c r="AA8" s="52">
        <f>SUM(C8,E8,G8,I8,K8,M8,O8,Q8,S8,U8,W8,Y8)</f>
        <v>0</v>
      </c>
    </row>
    <row r="9" spans="1:29" outlineLevel="2" x14ac:dyDescent="0.3">
      <c r="A9" s="41" t="s">
        <v>37</v>
      </c>
      <c r="B9" s="51"/>
      <c r="C9" s="50"/>
      <c r="D9" s="51"/>
      <c r="E9" s="50"/>
      <c r="F9" s="51"/>
      <c r="G9" s="50"/>
      <c r="H9" s="51"/>
      <c r="I9" s="50"/>
      <c r="J9" s="51"/>
      <c r="K9" s="50"/>
      <c r="L9" s="51"/>
      <c r="M9" s="50"/>
      <c r="N9" s="51"/>
      <c r="O9" s="50"/>
      <c r="P9" s="51"/>
      <c r="Q9" s="50"/>
      <c r="R9" s="51"/>
      <c r="S9" s="50"/>
      <c r="T9" s="51"/>
      <c r="U9" s="50"/>
      <c r="V9" s="51"/>
      <c r="W9" s="50"/>
      <c r="X9" s="51"/>
      <c r="Y9" s="50"/>
      <c r="Z9" s="51">
        <f t="shared" si="0"/>
        <v>0</v>
      </c>
      <c r="AA9" s="52">
        <f>SUM(C9,E9,G9,I9,K9,M9,O9,Q9,S9,U9,W9,Y9)</f>
        <v>0</v>
      </c>
      <c r="AC9" s="18"/>
    </row>
    <row r="10" spans="1:29" outlineLevel="2" x14ac:dyDescent="0.3">
      <c r="A10" s="41" t="s">
        <v>45</v>
      </c>
      <c r="B10" s="51"/>
      <c r="C10" s="50"/>
      <c r="D10" s="51"/>
      <c r="E10" s="50"/>
      <c r="F10" s="51"/>
      <c r="G10" s="50"/>
      <c r="H10" s="51"/>
      <c r="I10" s="50"/>
      <c r="J10" s="51"/>
      <c r="K10" s="50"/>
      <c r="L10" s="51"/>
      <c r="M10" s="50"/>
      <c r="N10" s="51"/>
      <c r="O10" s="50"/>
      <c r="P10" s="51"/>
      <c r="Q10" s="50"/>
      <c r="R10" s="51"/>
      <c r="S10" s="50"/>
      <c r="T10" s="51"/>
      <c r="U10" s="50"/>
      <c r="V10" s="51"/>
      <c r="W10" s="50"/>
      <c r="X10" s="51"/>
      <c r="Y10" s="50"/>
      <c r="Z10" s="51">
        <f t="shared" si="0"/>
        <v>0</v>
      </c>
      <c r="AA10" s="52">
        <f>SUM(C10,E10,G10,I10,K10,M10,O10,Q10,S10,U10,W10,Y10)</f>
        <v>0</v>
      </c>
    </row>
    <row r="11" spans="1:29" outlineLevel="2" x14ac:dyDescent="0.3">
      <c r="A11" s="41"/>
      <c r="B11" s="51"/>
      <c r="C11" s="65" t="s">
        <v>6</v>
      </c>
      <c r="D11" s="51"/>
      <c r="E11" s="65" t="s">
        <v>6</v>
      </c>
      <c r="F11" s="51"/>
      <c r="G11" s="65" t="s">
        <v>6</v>
      </c>
      <c r="H11" s="51"/>
      <c r="I11" s="65" t="s">
        <v>6</v>
      </c>
      <c r="J11" s="51"/>
      <c r="K11" s="65" t="s">
        <v>6</v>
      </c>
      <c r="L11" s="51"/>
      <c r="M11" s="65" t="s">
        <v>6</v>
      </c>
      <c r="N11" s="51"/>
      <c r="O11" s="65" t="s">
        <v>6</v>
      </c>
      <c r="P11" s="51"/>
      <c r="Q11" s="65" t="s">
        <v>6</v>
      </c>
      <c r="R11" s="51"/>
      <c r="S11" s="65" t="s">
        <v>6</v>
      </c>
      <c r="T11" s="51"/>
      <c r="U11" s="65" t="s">
        <v>6</v>
      </c>
      <c r="V11" s="51"/>
      <c r="W11" s="65" t="s">
        <v>6</v>
      </c>
      <c r="X11" s="51"/>
      <c r="Y11" s="65" t="s">
        <v>6</v>
      </c>
      <c r="Z11" s="51"/>
      <c r="AA11" s="52"/>
    </row>
    <row r="12" spans="1:29" outlineLevel="1" x14ac:dyDescent="0.3">
      <c r="A12" s="42" t="s">
        <v>7</v>
      </c>
      <c r="B12" s="51">
        <f t="shared" ref="B12:Y12" si="1">SUM(B6:B11)</f>
        <v>0</v>
      </c>
      <c r="C12" s="50">
        <f t="shared" si="1"/>
        <v>0</v>
      </c>
      <c r="D12" s="51">
        <f t="shared" si="1"/>
        <v>0</v>
      </c>
      <c r="E12" s="52">
        <f t="shared" si="1"/>
        <v>0</v>
      </c>
      <c r="F12" s="51">
        <f t="shared" si="1"/>
        <v>0</v>
      </c>
      <c r="G12" s="52">
        <f t="shared" si="1"/>
        <v>0</v>
      </c>
      <c r="H12" s="51">
        <f t="shared" si="1"/>
        <v>0</v>
      </c>
      <c r="I12" s="52">
        <f t="shared" si="1"/>
        <v>0</v>
      </c>
      <c r="J12" s="51">
        <f t="shared" si="1"/>
        <v>0</v>
      </c>
      <c r="K12" s="52">
        <f t="shared" si="1"/>
        <v>0</v>
      </c>
      <c r="L12" s="51">
        <f t="shared" si="1"/>
        <v>0</v>
      </c>
      <c r="M12" s="52">
        <f t="shared" si="1"/>
        <v>0</v>
      </c>
      <c r="N12" s="51">
        <f t="shared" si="1"/>
        <v>0</v>
      </c>
      <c r="O12" s="52">
        <f t="shared" si="1"/>
        <v>0</v>
      </c>
      <c r="P12" s="51">
        <f t="shared" si="1"/>
        <v>0</v>
      </c>
      <c r="Q12" s="52">
        <f t="shared" si="1"/>
        <v>0</v>
      </c>
      <c r="R12" s="51">
        <f t="shared" si="1"/>
        <v>0</v>
      </c>
      <c r="S12" s="52">
        <f t="shared" si="1"/>
        <v>0</v>
      </c>
      <c r="T12" s="51">
        <f t="shared" si="1"/>
        <v>0</v>
      </c>
      <c r="U12" s="52">
        <f t="shared" si="1"/>
        <v>0</v>
      </c>
      <c r="V12" s="51">
        <f t="shared" si="1"/>
        <v>0</v>
      </c>
      <c r="W12" s="52">
        <f t="shared" si="1"/>
        <v>0</v>
      </c>
      <c r="X12" s="51">
        <f t="shared" si="1"/>
        <v>0</v>
      </c>
      <c r="Y12" s="52">
        <f t="shared" si="1"/>
        <v>0</v>
      </c>
      <c r="Z12" s="51">
        <f t="shared" si="0"/>
        <v>0</v>
      </c>
      <c r="AA12" s="52">
        <f>SUM(C12,E12,G12,I12,K12,M12,O12,Q12,S12,U12,W12,Y12)</f>
        <v>0</v>
      </c>
    </row>
    <row r="13" spans="1:29" outlineLevel="1" x14ac:dyDescent="0.3">
      <c r="A13" s="42" t="s">
        <v>33</v>
      </c>
      <c r="B13" s="12" t="str">
        <f>IF(SUM(B$3:B$4)&lt;&gt;0, B12/SUM(B$3:B$4), "-")</f>
        <v>-</v>
      </c>
      <c r="C13" s="13" t="str">
        <f>IF(SUM(C$3:C$4)&lt;&gt;0, C12/SUM(C$3:C$4), "-")</f>
        <v>-</v>
      </c>
      <c r="D13" s="12" t="str">
        <f t="shared" ref="D13:AA13" si="2">IF(SUM(D$3:D$4)&lt;&gt;0, D12/SUM(D$3:D$4), "-")</f>
        <v>-</v>
      </c>
      <c r="E13" s="13" t="str">
        <f t="shared" si="2"/>
        <v>-</v>
      </c>
      <c r="F13" s="12" t="str">
        <f t="shared" si="2"/>
        <v>-</v>
      </c>
      <c r="G13" s="13" t="str">
        <f t="shared" si="2"/>
        <v>-</v>
      </c>
      <c r="H13" s="12" t="str">
        <f t="shared" si="2"/>
        <v>-</v>
      </c>
      <c r="I13" s="13" t="str">
        <f t="shared" si="2"/>
        <v>-</v>
      </c>
      <c r="J13" s="12" t="str">
        <f t="shared" si="2"/>
        <v>-</v>
      </c>
      <c r="K13" s="13" t="str">
        <f t="shared" si="2"/>
        <v>-</v>
      </c>
      <c r="L13" s="12" t="str">
        <f t="shared" si="2"/>
        <v>-</v>
      </c>
      <c r="M13" s="13" t="str">
        <f t="shared" si="2"/>
        <v>-</v>
      </c>
      <c r="N13" s="12" t="str">
        <f t="shared" si="2"/>
        <v>-</v>
      </c>
      <c r="O13" s="13" t="str">
        <f t="shared" si="2"/>
        <v>-</v>
      </c>
      <c r="P13" s="12" t="str">
        <f t="shared" si="2"/>
        <v>-</v>
      </c>
      <c r="Q13" s="13" t="str">
        <f t="shared" si="2"/>
        <v>-</v>
      </c>
      <c r="R13" s="12" t="str">
        <f t="shared" si="2"/>
        <v>-</v>
      </c>
      <c r="S13" s="13" t="str">
        <f t="shared" si="2"/>
        <v>-</v>
      </c>
      <c r="T13" s="12" t="str">
        <f t="shared" si="2"/>
        <v>-</v>
      </c>
      <c r="U13" s="13" t="str">
        <f t="shared" si="2"/>
        <v>-</v>
      </c>
      <c r="V13" s="12" t="str">
        <f t="shared" si="2"/>
        <v>-</v>
      </c>
      <c r="W13" s="13" t="str">
        <f t="shared" si="2"/>
        <v>-</v>
      </c>
      <c r="X13" s="12" t="str">
        <f t="shared" si="2"/>
        <v>-</v>
      </c>
      <c r="Y13" s="13" t="str">
        <f t="shared" si="2"/>
        <v>-</v>
      </c>
      <c r="Z13" s="12" t="str">
        <f t="shared" si="2"/>
        <v>-</v>
      </c>
      <c r="AA13" s="13" t="str">
        <f t="shared" si="2"/>
        <v>-</v>
      </c>
    </row>
    <row r="14" spans="1:29" x14ac:dyDescent="0.3">
      <c r="A14" s="43"/>
      <c r="B14" s="35"/>
      <c r="C14" s="36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5"/>
      <c r="Y14" s="36"/>
      <c r="Z14" s="35"/>
      <c r="AA14" s="36"/>
    </row>
    <row r="15" spans="1:29" outlineLevel="1" x14ac:dyDescent="0.3">
      <c r="A15" s="40" t="s">
        <v>8</v>
      </c>
      <c r="B15" s="14"/>
      <c r="C15" s="15"/>
      <c r="D15" s="14"/>
      <c r="E15" s="15"/>
      <c r="F15" s="14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7"/>
      <c r="R15" s="14"/>
      <c r="S15" s="15"/>
      <c r="T15" s="14"/>
      <c r="U15" s="15"/>
      <c r="V15" s="14"/>
      <c r="W15" s="15"/>
      <c r="X15" s="14"/>
      <c r="Y15" s="15"/>
      <c r="Z15" s="14"/>
      <c r="AA15" s="15"/>
    </row>
    <row r="16" spans="1:29" outlineLevel="2" x14ac:dyDescent="0.3">
      <c r="A16" s="41" t="s">
        <v>9</v>
      </c>
      <c r="B16" s="49"/>
      <c r="C16" s="50"/>
      <c r="D16" s="49"/>
      <c r="E16" s="50"/>
      <c r="F16" s="49"/>
      <c r="G16" s="50"/>
      <c r="H16" s="49"/>
      <c r="I16" s="50"/>
      <c r="J16" s="49"/>
      <c r="K16" s="50"/>
      <c r="L16" s="49"/>
      <c r="M16" s="50"/>
      <c r="N16" s="49"/>
      <c r="O16" s="50"/>
      <c r="P16" s="49"/>
      <c r="Q16" s="50"/>
      <c r="R16" s="49"/>
      <c r="S16" s="50"/>
      <c r="T16" s="49"/>
      <c r="U16" s="50"/>
      <c r="V16" s="49"/>
      <c r="W16" s="50"/>
      <c r="X16" s="49"/>
      <c r="Y16" s="50"/>
      <c r="Z16" s="49">
        <f t="shared" si="0"/>
        <v>0</v>
      </c>
      <c r="AA16" s="50">
        <f>SUM(C16,E16,G16,I16,K16,M16,O16,Q16,S16,U16,W16,Y16)</f>
        <v>0</v>
      </c>
    </row>
    <row r="17" spans="1:27" outlineLevel="2" x14ac:dyDescent="0.3">
      <c r="A17" s="41" t="s">
        <v>10</v>
      </c>
      <c r="B17" s="49"/>
      <c r="C17" s="50"/>
      <c r="D17" s="49"/>
      <c r="E17" s="50"/>
      <c r="F17" s="49"/>
      <c r="G17" s="50"/>
      <c r="H17" s="49"/>
      <c r="I17" s="50"/>
      <c r="J17" s="49"/>
      <c r="K17" s="50"/>
      <c r="L17" s="49"/>
      <c r="M17" s="50"/>
      <c r="N17" s="49"/>
      <c r="O17" s="50"/>
      <c r="P17" s="49"/>
      <c r="Q17" s="50"/>
      <c r="R17" s="49"/>
      <c r="S17" s="50"/>
      <c r="T17" s="49"/>
      <c r="U17" s="50"/>
      <c r="V17" s="49"/>
      <c r="W17" s="50"/>
      <c r="X17" s="49"/>
      <c r="Y17" s="50"/>
      <c r="Z17" s="49">
        <f t="shared" si="0"/>
        <v>0</v>
      </c>
      <c r="AA17" s="50">
        <f>SUM(C17,E17,G17,I17,K17,M17,O17,Q17,S17,U17,W17,Y17)</f>
        <v>0</v>
      </c>
    </row>
    <row r="18" spans="1:27" outlineLevel="2" x14ac:dyDescent="0.3">
      <c r="A18" s="41" t="s">
        <v>36</v>
      </c>
      <c r="B18" s="49"/>
      <c r="C18" s="50"/>
      <c r="D18" s="49"/>
      <c r="E18" s="50"/>
      <c r="F18" s="49"/>
      <c r="G18" s="50"/>
      <c r="H18" s="49"/>
      <c r="I18" s="50"/>
      <c r="J18" s="49"/>
      <c r="K18" s="50"/>
      <c r="L18" s="49"/>
      <c r="M18" s="50"/>
      <c r="N18" s="49"/>
      <c r="O18" s="50"/>
      <c r="P18" s="49"/>
      <c r="Q18" s="50"/>
      <c r="R18" s="49"/>
      <c r="S18" s="50"/>
      <c r="T18" s="49"/>
      <c r="U18" s="50"/>
      <c r="V18" s="49"/>
      <c r="W18" s="50"/>
      <c r="X18" s="49"/>
      <c r="Y18" s="50"/>
      <c r="Z18" s="49">
        <f t="shared" si="0"/>
        <v>0</v>
      </c>
      <c r="AA18" s="50">
        <f>SUM(C18,E18,G18,I18,K18,M18,O18,Q18,S18,U18,W18,Y18)</f>
        <v>0</v>
      </c>
    </row>
    <row r="19" spans="1:27" outlineLevel="2" x14ac:dyDescent="0.3">
      <c r="A19" s="41" t="s">
        <v>37</v>
      </c>
      <c r="B19" s="49"/>
      <c r="C19" s="50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49"/>
      <c r="O19" s="50"/>
      <c r="P19" s="49"/>
      <c r="Q19" s="50"/>
      <c r="R19" s="49"/>
      <c r="S19" s="50"/>
      <c r="T19" s="49"/>
      <c r="U19" s="50"/>
      <c r="V19" s="49"/>
      <c r="W19" s="50"/>
      <c r="X19" s="49"/>
      <c r="Y19" s="50"/>
      <c r="Z19" s="49">
        <f t="shared" si="0"/>
        <v>0</v>
      </c>
      <c r="AA19" s="50">
        <f t="shared" si="0"/>
        <v>0</v>
      </c>
    </row>
    <row r="20" spans="1:27" outlineLevel="2" x14ac:dyDescent="0.3">
      <c r="A20" s="41"/>
      <c r="B20" s="49"/>
      <c r="C20" s="65" t="s">
        <v>6</v>
      </c>
      <c r="D20" s="49"/>
      <c r="E20" s="65" t="s">
        <v>6</v>
      </c>
      <c r="F20" s="49"/>
      <c r="G20" s="65" t="s">
        <v>6</v>
      </c>
      <c r="H20" s="49"/>
      <c r="I20" s="65" t="s">
        <v>6</v>
      </c>
      <c r="J20" s="49"/>
      <c r="K20" s="65" t="s">
        <v>6</v>
      </c>
      <c r="L20" s="49"/>
      <c r="M20" s="65" t="s">
        <v>6</v>
      </c>
      <c r="N20" s="49"/>
      <c r="O20" s="65" t="s">
        <v>6</v>
      </c>
      <c r="P20" s="49"/>
      <c r="Q20" s="65" t="s">
        <v>6</v>
      </c>
      <c r="R20" s="49"/>
      <c r="S20" s="65" t="s">
        <v>6</v>
      </c>
      <c r="T20" s="49"/>
      <c r="U20" s="65" t="s">
        <v>6</v>
      </c>
      <c r="V20" s="49"/>
      <c r="W20" s="65" t="s">
        <v>6</v>
      </c>
      <c r="X20" s="49"/>
      <c r="Y20" s="65" t="s">
        <v>6</v>
      </c>
      <c r="Z20" s="49"/>
      <c r="AA20" s="50"/>
    </row>
    <row r="21" spans="1:27" outlineLevel="1" x14ac:dyDescent="0.3">
      <c r="A21" s="42" t="s">
        <v>7</v>
      </c>
      <c r="B21" s="49">
        <f>SUM(B16:B20)</f>
        <v>0</v>
      </c>
      <c r="C21" s="50">
        <f>SUM(C16:C20)</f>
        <v>0</v>
      </c>
      <c r="D21" s="49">
        <f t="shared" ref="D21:Y21" si="3">SUM(D16:D20)</f>
        <v>0</v>
      </c>
      <c r="E21" s="50">
        <f t="shared" si="3"/>
        <v>0</v>
      </c>
      <c r="F21" s="49">
        <f t="shared" si="3"/>
        <v>0</v>
      </c>
      <c r="G21" s="50">
        <f t="shared" si="3"/>
        <v>0</v>
      </c>
      <c r="H21" s="49">
        <f t="shared" si="3"/>
        <v>0</v>
      </c>
      <c r="I21" s="50">
        <f t="shared" si="3"/>
        <v>0</v>
      </c>
      <c r="J21" s="49">
        <f t="shared" si="3"/>
        <v>0</v>
      </c>
      <c r="K21" s="50">
        <f t="shared" si="3"/>
        <v>0</v>
      </c>
      <c r="L21" s="49">
        <f t="shared" si="3"/>
        <v>0</v>
      </c>
      <c r="M21" s="50">
        <f t="shared" si="3"/>
        <v>0</v>
      </c>
      <c r="N21" s="49">
        <f t="shared" si="3"/>
        <v>0</v>
      </c>
      <c r="O21" s="50">
        <f t="shared" si="3"/>
        <v>0</v>
      </c>
      <c r="P21" s="49">
        <f t="shared" si="3"/>
        <v>0</v>
      </c>
      <c r="Q21" s="50">
        <f t="shared" si="3"/>
        <v>0</v>
      </c>
      <c r="R21" s="49">
        <f t="shared" si="3"/>
        <v>0</v>
      </c>
      <c r="S21" s="50">
        <f t="shared" si="3"/>
        <v>0</v>
      </c>
      <c r="T21" s="49">
        <f t="shared" si="3"/>
        <v>0</v>
      </c>
      <c r="U21" s="50">
        <f t="shared" si="3"/>
        <v>0</v>
      </c>
      <c r="V21" s="49">
        <f t="shared" si="3"/>
        <v>0</v>
      </c>
      <c r="W21" s="50">
        <f t="shared" si="3"/>
        <v>0</v>
      </c>
      <c r="X21" s="49">
        <f t="shared" si="3"/>
        <v>0</v>
      </c>
      <c r="Y21" s="50">
        <f t="shared" si="3"/>
        <v>0</v>
      </c>
      <c r="Z21" s="49">
        <f t="shared" si="0"/>
        <v>0</v>
      </c>
      <c r="AA21" s="50">
        <f t="shared" si="0"/>
        <v>0</v>
      </c>
    </row>
    <row r="22" spans="1:27" outlineLevel="1" x14ac:dyDescent="0.3">
      <c r="A22" s="42" t="s">
        <v>33</v>
      </c>
      <c r="B22" s="12" t="str">
        <f>IF(SUM(B$3:B$4)&lt;&gt;0, B21/SUM(B$3:B$4), "-")</f>
        <v>-</v>
      </c>
      <c r="C22" s="13" t="str">
        <f>IF(SUM(C$3:C$4)&lt;&gt;0, C21/SUM(C$3:C$4), "-")</f>
        <v>-</v>
      </c>
      <c r="D22" s="12" t="str">
        <f t="shared" ref="D22:AA22" si="4">IF(SUM(D$3:D$4)&lt;&gt;0, D21/SUM(D$3:D$4), "-")</f>
        <v>-</v>
      </c>
      <c r="E22" s="13" t="str">
        <f t="shared" si="4"/>
        <v>-</v>
      </c>
      <c r="F22" s="12" t="str">
        <f t="shared" si="4"/>
        <v>-</v>
      </c>
      <c r="G22" s="13" t="str">
        <f t="shared" si="4"/>
        <v>-</v>
      </c>
      <c r="H22" s="12" t="str">
        <f t="shared" si="4"/>
        <v>-</v>
      </c>
      <c r="I22" s="13" t="str">
        <f t="shared" si="4"/>
        <v>-</v>
      </c>
      <c r="J22" s="12" t="str">
        <f t="shared" si="4"/>
        <v>-</v>
      </c>
      <c r="K22" s="13" t="str">
        <f t="shared" si="4"/>
        <v>-</v>
      </c>
      <c r="L22" s="12" t="str">
        <f t="shared" si="4"/>
        <v>-</v>
      </c>
      <c r="M22" s="13" t="str">
        <f t="shared" si="4"/>
        <v>-</v>
      </c>
      <c r="N22" s="12" t="str">
        <f t="shared" si="4"/>
        <v>-</v>
      </c>
      <c r="O22" s="13" t="str">
        <f t="shared" si="4"/>
        <v>-</v>
      </c>
      <c r="P22" s="12" t="str">
        <f t="shared" si="4"/>
        <v>-</v>
      </c>
      <c r="Q22" s="13" t="str">
        <f t="shared" si="4"/>
        <v>-</v>
      </c>
      <c r="R22" s="12" t="str">
        <f t="shared" si="4"/>
        <v>-</v>
      </c>
      <c r="S22" s="13" t="str">
        <f t="shared" si="4"/>
        <v>-</v>
      </c>
      <c r="T22" s="12" t="str">
        <f t="shared" si="4"/>
        <v>-</v>
      </c>
      <c r="U22" s="13" t="str">
        <f t="shared" si="4"/>
        <v>-</v>
      </c>
      <c r="V22" s="12" t="str">
        <f t="shared" si="4"/>
        <v>-</v>
      </c>
      <c r="W22" s="13" t="str">
        <f t="shared" si="4"/>
        <v>-</v>
      </c>
      <c r="X22" s="12" t="str">
        <f t="shared" si="4"/>
        <v>-</v>
      </c>
      <c r="Y22" s="13" t="str">
        <f t="shared" si="4"/>
        <v>-</v>
      </c>
      <c r="Z22" s="12" t="str">
        <f t="shared" si="4"/>
        <v>-</v>
      </c>
      <c r="AA22" s="13" t="str">
        <f t="shared" si="4"/>
        <v>-</v>
      </c>
    </row>
    <row r="23" spans="1:27" x14ac:dyDescent="0.3">
      <c r="A23" s="43"/>
      <c r="B23" s="35"/>
      <c r="C23" s="36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5"/>
      <c r="Y23" s="36"/>
      <c r="Z23" s="35"/>
      <c r="AA23" s="36"/>
    </row>
    <row r="24" spans="1:27" outlineLevel="1" x14ac:dyDescent="0.3">
      <c r="A24" s="40" t="s">
        <v>11</v>
      </c>
      <c r="B24" s="14"/>
      <c r="C24" s="15"/>
      <c r="D24" s="14"/>
      <c r="E24" s="15"/>
      <c r="F24" s="14"/>
      <c r="G24" s="15"/>
      <c r="H24" s="16"/>
      <c r="I24" s="15"/>
      <c r="J24" s="16"/>
      <c r="K24" s="15"/>
      <c r="L24" s="16"/>
      <c r="M24" s="15"/>
      <c r="N24" s="16"/>
      <c r="O24" s="15"/>
      <c r="P24" s="16"/>
      <c r="Q24" s="17"/>
      <c r="R24" s="14"/>
      <c r="S24" s="15"/>
      <c r="T24" s="14"/>
      <c r="U24" s="15"/>
      <c r="V24" s="14"/>
      <c r="W24" s="15"/>
      <c r="X24" s="14"/>
      <c r="Y24" s="15"/>
      <c r="Z24" s="14"/>
      <c r="AA24" s="15"/>
    </row>
    <row r="25" spans="1:27" outlineLevel="2" x14ac:dyDescent="0.3">
      <c r="A25" s="41" t="s">
        <v>28</v>
      </c>
      <c r="B25" s="49"/>
      <c r="C25" s="50"/>
      <c r="D25" s="49"/>
      <c r="E25" s="50"/>
      <c r="F25" s="49"/>
      <c r="G25" s="50"/>
      <c r="H25" s="49"/>
      <c r="I25" s="50"/>
      <c r="J25" s="49"/>
      <c r="K25" s="50"/>
      <c r="L25" s="49"/>
      <c r="M25" s="50"/>
      <c r="N25" s="49"/>
      <c r="O25" s="50"/>
      <c r="P25" s="49"/>
      <c r="Q25" s="50"/>
      <c r="R25" s="49"/>
      <c r="S25" s="50"/>
      <c r="T25" s="49"/>
      <c r="U25" s="50"/>
      <c r="V25" s="49"/>
      <c r="W25" s="50"/>
      <c r="X25" s="49"/>
      <c r="Y25" s="50"/>
      <c r="Z25" s="49">
        <f t="shared" si="0"/>
        <v>0</v>
      </c>
      <c r="AA25" s="50">
        <f t="shared" si="0"/>
        <v>0</v>
      </c>
    </row>
    <row r="26" spans="1:27" outlineLevel="2" x14ac:dyDescent="0.3">
      <c r="A26" s="41" t="s">
        <v>29</v>
      </c>
      <c r="B26" s="49"/>
      <c r="C26" s="50"/>
      <c r="D26" s="49"/>
      <c r="E26" s="50"/>
      <c r="F26" s="49"/>
      <c r="G26" s="50"/>
      <c r="H26" s="49"/>
      <c r="I26" s="50"/>
      <c r="J26" s="49"/>
      <c r="K26" s="50"/>
      <c r="L26" s="49"/>
      <c r="M26" s="50"/>
      <c r="N26" s="49"/>
      <c r="O26" s="50"/>
      <c r="P26" s="49"/>
      <c r="Q26" s="50"/>
      <c r="R26" s="49"/>
      <c r="S26" s="50"/>
      <c r="T26" s="49"/>
      <c r="U26" s="50"/>
      <c r="V26" s="49"/>
      <c r="W26" s="50"/>
      <c r="X26" s="49"/>
      <c r="Y26" s="50"/>
      <c r="Z26" s="49">
        <f t="shared" si="0"/>
        <v>0</v>
      </c>
      <c r="AA26" s="50">
        <f t="shared" si="0"/>
        <v>0</v>
      </c>
    </row>
    <row r="27" spans="1:27" outlineLevel="2" x14ac:dyDescent="0.3">
      <c r="A27" s="41" t="s">
        <v>30</v>
      </c>
      <c r="B27" s="49"/>
      <c r="C27" s="50"/>
      <c r="D27" s="49"/>
      <c r="E27" s="50"/>
      <c r="F27" s="49"/>
      <c r="G27" s="50"/>
      <c r="H27" s="49"/>
      <c r="I27" s="50"/>
      <c r="J27" s="49"/>
      <c r="K27" s="50"/>
      <c r="L27" s="49"/>
      <c r="M27" s="50"/>
      <c r="N27" s="49"/>
      <c r="O27" s="50"/>
      <c r="P27" s="49"/>
      <c r="Q27" s="50"/>
      <c r="R27" s="49"/>
      <c r="S27" s="50"/>
      <c r="T27" s="49"/>
      <c r="U27" s="50"/>
      <c r="V27" s="49"/>
      <c r="W27" s="50"/>
      <c r="X27" s="49"/>
      <c r="Y27" s="50"/>
      <c r="Z27" s="49">
        <f t="shared" si="0"/>
        <v>0</v>
      </c>
      <c r="AA27" s="50">
        <f t="shared" si="0"/>
        <v>0</v>
      </c>
    </row>
    <row r="28" spans="1:27" outlineLevel="2" x14ac:dyDescent="0.3">
      <c r="A28" s="41" t="s">
        <v>31</v>
      </c>
      <c r="B28" s="49"/>
      <c r="C28" s="50"/>
      <c r="D28" s="49"/>
      <c r="E28" s="50"/>
      <c r="F28" s="49"/>
      <c r="G28" s="50"/>
      <c r="H28" s="49"/>
      <c r="I28" s="50"/>
      <c r="J28" s="49"/>
      <c r="K28" s="50"/>
      <c r="L28" s="49"/>
      <c r="M28" s="50"/>
      <c r="N28" s="49"/>
      <c r="O28" s="50"/>
      <c r="P28" s="49"/>
      <c r="Q28" s="50"/>
      <c r="R28" s="49"/>
      <c r="S28" s="50"/>
      <c r="T28" s="49"/>
      <c r="U28" s="50"/>
      <c r="V28" s="49"/>
      <c r="W28" s="50"/>
      <c r="X28" s="49"/>
      <c r="Y28" s="50"/>
      <c r="Z28" s="49">
        <f t="shared" si="0"/>
        <v>0</v>
      </c>
      <c r="AA28" s="50">
        <f t="shared" si="0"/>
        <v>0</v>
      </c>
    </row>
    <row r="29" spans="1:27" outlineLevel="2" x14ac:dyDescent="0.3">
      <c r="A29" s="41"/>
      <c r="B29" s="49"/>
      <c r="C29" s="65" t="s">
        <v>6</v>
      </c>
      <c r="D29" s="49"/>
      <c r="E29" s="65" t="s">
        <v>6</v>
      </c>
      <c r="F29" s="49"/>
      <c r="G29" s="65" t="s">
        <v>6</v>
      </c>
      <c r="H29" s="49"/>
      <c r="I29" s="65" t="s">
        <v>6</v>
      </c>
      <c r="J29" s="49"/>
      <c r="K29" s="65" t="s">
        <v>6</v>
      </c>
      <c r="L29" s="49"/>
      <c r="M29" s="65" t="s">
        <v>6</v>
      </c>
      <c r="N29" s="49"/>
      <c r="O29" s="65" t="s">
        <v>6</v>
      </c>
      <c r="P29" s="49"/>
      <c r="Q29" s="65" t="s">
        <v>6</v>
      </c>
      <c r="R29" s="49"/>
      <c r="S29" s="65" t="s">
        <v>6</v>
      </c>
      <c r="T29" s="49"/>
      <c r="U29" s="65" t="s">
        <v>6</v>
      </c>
      <c r="V29" s="49"/>
      <c r="W29" s="65" t="s">
        <v>6</v>
      </c>
      <c r="X29" s="49"/>
      <c r="Y29" s="65" t="s">
        <v>6</v>
      </c>
      <c r="Z29" s="49"/>
      <c r="AA29" s="50"/>
    </row>
    <row r="30" spans="1:27" outlineLevel="1" x14ac:dyDescent="0.3">
      <c r="A30" s="42" t="s">
        <v>7</v>
      </c>
      <c r="B30" s="49">
        <f>SUM(B25:B29)</f>
        <v>0</v>
      </c>
      <c r="C30" s="50">
        <f>SUM(C25:C29)</f>
        <v>0</v>
      </c>
      <c r="D30" s="49">
        <f t="shared" ref="D30:Y30" si="5">SUM(D25:D29)</f>
        <v>0</v>
      </c>
      <c r="E30" s="50">
        <f t="shared" si="5"/>
        <v>0</v>
      </c>
      <c r="F30" s="49">
        <f t="shared" si="5"/>
        <v>0</v>
      </c>
      <c r="G30" s="50">
        <f t="shared" si="5"/>
        <v>0</v>
      </c>
      <c r="H30" s="49">
        <f t="shared" si="5"/>
        <v>0</v>
      </c>
      <c r="I30" s="50">
        <f t="shared" si="5"/>
        <v>0</v>
      </c>
      <c r="J30" s="49">
        <f t="shared" si="5"/>
        <v>0</v>
      </c>
      <c r="K30" s="50">
        <f t="shared" si="5"/>
        <v>0</v>
      </c>
      <c r="L30" s="49">
        <f t="shared" si="5"/>
        <v>0</v>
      </c>
      <c r="M30" s="50">
        <f t="shared" si="5"/>
        <v>0</v>
      </c>
      <c r="N30" s="49">
        <f t="shared" si="5"/>
        <v>0</v>
      </c>
      <c r="O30" s="50">
        <f t="shared" si="5"/>
        <v>0</v>
      </c>
      <c r="P30" s="49">
        <f t="shared" si="5"/>
        <v>0</v>
      </c>
      <c r="Q30" s="50">
        <f t="shared" si="5"/>
        <v>0</v>
      </c>
      <c r="R30" s="49">
        <f t="shared" si="5"/>
        <v>0</v>
      </c>
      <c r="S30" s="50">
        <f t="shared" si="5"/>
        <v>0</v>
      </c>
      <c r="T30" s="49">
        <f t="shared" si="5"/>
        <v>0</v>
      </c>
      <c r="U30" s="50">
        <f t="shared" si="5"/>
        <v>0</v>
      </c>
      <c r="V30" s="49">
        <f t="shared" si="5"/>
        <v>0</v>
      </c>
      <c r="W30" s="50">
        <f t="shared" si="5"/>
        <v>0</v>
      </c>
      <c r="X30" s="49">
        <f t="shared" si="5"/>
        <v>0</v>
      </c>
      <c r="Y30" s="50">
        <f t="shared" si="5"/>
        <v>0</v>
      </c>
      <c r="Z30" s="49">
        <f t="shared" si="0"/>
        <v>0</v>
      </c>
      <c r="AA30" s="50">
        <f t="shared" si="0"/>
        <v>0</v>
      </c>
    </row>
    <row r="31" spans="1:27" outlineLevel="1" x14ac:dyDescent="0.3">
      <c r="A31" s="42" t="s">
        <v>33</v>
      </c>
      <c r="B31" s="12" t="str">
        <f>IF(SUM(B$3:B$4)&lt;&gt;0, B30/SUM(B$3:B$4), "-")</f>
        <v>-</v>
      </c>
      <c r="C31" s="13" t="str">
        <f>IF(SUM(C$3:C$4)&lt;&gt;0, C30/SUM(C$3:C$4), "-")</f>
        <v>-</v>
      </c>
      <c r="D31" s="12" t="str">
        <f t="shared" ref="D31:AA31" si="6">IF(SUM(D$3:D$4)&lt;&gt;0, D30/SUM(D$3:D$4), "-")</f>
        <v>-</v>
      </c>
      <c r="E31" s="13" t="str">
        <f>IF(SUM(E$3:E$4)&lt;&gt;0, E30/SUM(E$3:E$4), "-")</f>
        <v>-</v>
      </c>
      <c r="F31" s="12" t="str">
        <f t="shared" si="6"/>
        <v>-</v>
      </c>
      <c r="G31" s="13" t="str">
        <f t="shared" si="6"/>
        <v>-</v>
      </c>
      <c r="H31" s="12" t="str">
        <f t="shared" si="6"/>
        <v>-</v>
      </c>
      <c r="I31" s="13" t="str">
        <f t="shared" si="6"/>
        <v>-</v>
      </c>
      <c r="J31" s="12" t="str">
        <f t="shared" si="6"/>
        <v>-</v>
      </c>
      <c r="K31" s="13" t="str">
        <f t="shared" si="6"/>
        <v>-</v>
      </c>
      <c r="L31" s="12" t="str">
        <f t="shared" si="6"/>
        <v>-</v>
      </c>
      <c r="M31" s="13" t="str">
        <f t="shared" si="6"/>
        <v>-</v>
      </c>
      <c r="N31" s="12" t="str">
        <f t="shared" si="6"/>
        <v>-</v>
      </c>
      <c r="O31" s="13" t="str">
        <f t="shared" si="6"/>
        <v>-</v>
      </c>
      <c r="P31" s="12" t="str">
        <f t="shared" si="6"/>
        <v>-</v>
      </c>
      <c r="Q31" s="13" t="str">
        <f t="shared" si="6"/>
        <v>-</v>
      </c>
      <c r="R31" s="12" t="str">
        <f t="shared" si="6"/>
        <v>-</v>
      </c>
      <c r="S31" s="13" t="str">
        <f t="shared" si="6"/>
        <v>-</v>
      </c>
      <c r="T31" s="12" t="str">
        <f t="shared" si="6"/>
        <v>-</v>
      </c>
      <c r="U31" s="13" t="str">
        <f t="shared" si="6"/>
        <v>-</v>
      </c>
      <c r="V31" s="12" t="str">
        <f t="shared" si="6"/>
        <v>-</v>
      </c>
      <c r="W31" s="13" t="str">
        <f t="shared" si="6"/>
        <v>-</v>
      </c>
      <c r="X31" s="12" t="str">
        <f t="shared" si="6"/>
        <v>-</v>
      </c>
      <c r="Y31" s="13" t="str">
        <f t="shared" si="6"/>
        <v>-</v>
      </c>
      <c r="Z31" s="12" t="str">
        <f t="shared" si="6"/>
        <v>-</v>
      </c>
      <c r="AA31" s="13" t="str">
        <f t="shared" si="6"/>
        <v>-</v>
      </c>
    </row>
    <row r="32" spans="1:27" x14ac:dyDescent="0.3">
      <c r="A32" s="43"/>
      <c r="B32" s="35"/>
      <c r="C32" s="36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5"/>
      <c r="Y32" s="36"/>
      <c r="Z32" s="35"/>
      <c r="AA32" s="36"/>
    </row>
    <row r="33" spans="1:27" outlineLevel="1" x14ac:dyDescent="0.3">
      <c r="A33" s="40" t="s">
        <v>12</v>
      </c>
      <c r="B33" s="14"/>
      <c r="C33" s="15"/>
      <c r="D33" s="14"/>
      <c r="E33" s="15"/>
      <c r="F33" s="14"/>
      <c r="G33" s="15"/>
      <c r="H33" s="16"/>
      <c r="I33" s="15"/>
      <c r="J33" s="16"/>
      <c r="K33" s="15"/>
      <c r="L33" s="16"/>
      <c r="M33" s="15"/>
      <c r="N33" s="16"/>
      <c r="O33" s="15"/>
      <c r="P33" s="16"/>
      <c r="Q33" s="15"/>
      <c r="R33" s="14"/>
      <c r="S33" s="15"/>
      <c r="T33" s="14"/>
      <c r="U33" s="15"/>
      <c r="V33" s="14"/>
      <c r="W33" s="15"/>
      <c r="X33" s="14"/>
      <c r="Y33" s="15"/>
      <c r="Z33" s="14"/>
      <c r="AA33" s="15"/>
    </row>
    <row r="34" spans="1:27" outlineLevel="2" x14ac:dyDescent="0.3">
      <c r="A34" s="41" t="s">
        <v>40</v>
      </c>
      <c r="B34" s="51"/>
      <c r="C34" s="50"/>
      <c r="D34" s="51"/>
      <c r="E34" s="50"/>
      <c r="F34" s="51"/>
      <c r="G34" s="50"/>
      <c r="H34" s="51"/>
      <c r="I34" s="50"/>
      <c r="J34" s="51"/>
      <c r="K34" s="50"/>
      <c r="L34" s="51"/>
      <c r="M34" s="50"/>
      <c r="N34" s="51"/>
      <c r="O34" s="50"/>
      <c r="P34" s="51"/>
      <c r="Q34" s="50"/>
      <c r="R34" s="51"/>
      <c r="S34" s="50"/>
      <c r="T34" s="51"/>
      <c r="U34" s="50"/>
      <c r="V34" s="51"/>
      <c r="W34" s="50"/>
      <c r="X34" s="51"/>
      <c r="Y34" s="50"/>
      <c r="Z34" s="51">
        <f t="shared" si="0"/>
        <v>0</v>
      </c>
      <c r="AA34" s="52">
        <f t="shared" si="0"/>
        <v>0</v>
      </c>
    </row>
    <row r="35" spans="1:27" outlineLevel="2" x14ac:dyDescent="0.3">
      <c r="A35" s="41" t="s">
        <v>13</v>
      </c>
      <c r="B35" s="51"/>
      <c r="C35" s="50"/>
      <c r="D35" s="51"/>
      <c r="E35" s="50"/>
      <c r="F35" s="51"/>
      <c r="G35" s="50"/>
      <c r="H35" s="51"/>
      <c r="I35" s="50"/>
      <c r="J35" s="51"/>
      <c r="K35" s="50"/>
      <c r="L35" s="51"/>
      <c r="M35" s="50"/>
      <c r="N35" s="51"/>
      <c r="O35" s="50"/>
      <c r="P35" s="51"/>
      <c r="Q35" s="50"/>
      <c r="R35" s="51"/>
      <c r="S35" s="50"/>
      <c r="T35" s="51"/>
      <c r="U35" s="50"/>
      <c r="V35" s="51"/>
      <c r="W35" s="50"/>
      <c r="X35" s="51"/>
      <c r="Y35" s="50"/>
      <c r="Z35" s="51">
        <f t="shared" si="0"/>
        <v>0</v>
      </c>
      <c r="AA35" s="52">
        <f t="shared" si="0"/>
        <v>0</v>
      </c>
    </row>
    <row r="36" spans="1:27" outlineLevel="2" x14ac:dyDescent="0.3">
      <c r="A36" s="41" t="s">
        <v>41</v>
      </c>
      <c r="B36" s="51"/>
      <c r="C36" s="50"/>
      <c r="D36" s="51"/>
      <c r="E36" s="50"/>
      <c r="F36" s="51"/>
      <c r="G36" s="50"/>
      <c r="H36" s="51"/>
      <c r="I36" s="50"/>
      <c r="J36" s="51"/>
      <c r="K36" s="50"/>
      <c r="L36" s="51"/>
      <c r="M36" s="50"/>
      <c r="N36" s="51"/>
      <c r="O36" s="50"/>
      <c r="P36" s="51"/>
      <c r="Q36" s="50"/>
      <c r="R36" s="51"/>
      <c r="S36" s="50"/>
      <c r="T36" s="51"/>
      <c r="U36" s="50"/>
      <c r="V36" s="51"/>
      <c r="W36" s="50"/>
      <c r="X36" s="51"/>
      <c r="Y36" s="50"/>
      <c r="Z36" s="51"/>
      <c r="AA36" s="52"/>
    </row>
    <row r="37" spans="1:27" outlineLevel="2" x14ac:dyDescent="0.3">
      <c r="A37" s="41" t="s">
        <v>14</v>
      </c>
      <c r="B37" s="51"/>
      <c r="C37" s="50"/>
      <c r="D37" s="51"/>
      <c r="E37" s="50"/>
      <c r="F37" s="51"/>
      <c r="G37" s="50"/>
      <c r="H37" s="51"/>
      <c r="I37" s="50"/>
      <c r="J37" s="51"/>
      <c r="K37" s="50"/>
      <c r="L37" s="51"/>
      <c r="M37" s="50"/>
      <c r="N37" s="51"/>
      <c r="O37" s="50"/>
      <c r="P37" s="51"/>
      <c r="Q37" s="50"/>
      <c r="R37" s="51"/>
      <c r="S37" s="50"/>
      <c r="T37" s="51"/>
      <c r="U37" s="50"/>
      <c r="V37" s="51"/>
      <c r="W37" s="50"/>
      <c r="X37" s="51"/>
      <c r="Y37" s="50"/>
      <c r="Z37" s="51">
        <f t="shared" si="0"/>
        <v>0</v>
      </c>
      <c r="AA37" s="52">
        <f t="shared" si="0"/>
        <v>0</v>
      </c>
    </row>
    <row r="38" spans="1:27" outlineLevel="2" x14ac:dyDescent="0.3">
      <c r="A38" s="41" t="s">
        <v>15</v>
      </c>
      <c r="B38" s="51"/>
      <c r="C38" s="50"/>
      <c r="D38" s="51"/>
      <c r="E38" s="50"/>
      <c r="F38" s="51"/>
      <c r="G38" s="50"/>
      <c r="H38" s="51"/>
      <c r="I38" s="50"/>
      <c r="J38" s="51"/>
      <c r="K38" s="50"/>
      <c r="L38" s="51"/>
      <c r="M38" s="50"/>
      <c r="N38" s="51"/>
      <c r="O38" s="50"/>
      <c r="P38" s="51"/>
      <c r="Q38" s="50"/>
      <c r="R38" s="51"/>
      <c r="S38" s="50"/>
      <c r="T38" s="51"/>
      <c r="U38" s="50"/>
      <c r="V38" s="51"/>
      <c r="W38" s="50"/>
      <c r="X38" s="51"/>
      <c r="Y38" s="50"/>
      <c r="Z38" s="51">
        <f t="shared" si="0"/>
        <v>0</v>
      </c>
      <c r="AA38" s="52">
        <f t="shared" si="0"/>
        <v>0</v>
      </c>
    </row>
    <row r="39" spans="1:27" outlineLevel="2" x14ac:dyDescent="0.3">
      <c r="A39" s="41" t="s">
        <v>16</v>
      </c>
      <c r="B39" s="51"/>
      <c r="C39" s="50"/>
      <c r="D39" s="51"/>
      <c r="E39" s="50"/>
      <c r="F39" s="51"/>
      <c r="G39" s="50"/>
      <c r="H39" s="51"/>
      <c r="I39" s="50"/>
      <c r="J39" s="51"/>
      <c r="K39" s="50"/>
      <c r="L39" s="51"/>
      <c r="M39" s="50"/>
      <c r="N39" s="51"/>
      <c r="O39" s="50"/>
      <c r="P39" s="51"/>
      <c r="Q39" s="50"/>
      <c r="R39" s="51"/>
      <c r="S39" s="50"/>
      <c r="T39" s="51"/>
      <c r="U39" s="50"/>
      <c r="V39" s="51"/>
      <c r="W39" s="50"/>
      <c r="X39" s="51"/>
      <c r="Y39" s="50"/>
      <c r="Z39" s="51">
        <f t="shared" si="0"/>
        <v>0</v>
      </c>
      <c r="AA39" s="52">
        <f t="shared" si="0"/>
        <v>0</v>
      </c>
    </row>
    <row r="40" spans="1:27" outlineLevel="2" x14ac:dyDescent="0.3">
      <c r="A40" s="41" t="s">
        <v>42</v>
      </c>
      <c r="B40" s="51"/>
      <c r="C40" s="50"/>
      <c r="D40" s="51"/>
      <c r="E40" s="50"/>
      <c r="F40" s="51"/>
      <c r="G40" s="50"/>
      <c r="H40" s="51"/>
      <c r="I40" s="50"/>
      <c r="J40" s="51"/>
      <c r="K40" s="50"/>
      <c r="L40" s="51"/>
      <c r="M40" s="50"/>
      <c r="N40" s="51"/>
      <c r="O40" s="50"/>
      <c r="P40" s="51"/>
      <c r="Q40" s="50"/>
      <c r="R40" s="51"/>
      <c r="S40" s="50"/>
      <c r="T40" s="51"/>
      <c r="U40" s="50"/>
      <c r="V40" s="51"/>
      <c r="W40" s="50"/>
      <c r="X40" s="51"/>
      <c r="Y40" s="50"/>
      <c r="Z40" s="51"/>
      <c r="AA40" s="52"/>
    </row>
    <row r="41" spans="1:27" outlineLevel="2" x14ac:dyDescent="0.3">
      <c r="A41" s="41" t="s">
        <v>17</v>
      </c>
      <c r="B41" s="51"/>
      <c r="C41" s="50"/>
      <c r="D41" s="51"/>
      <c r="E41" s="50"/>
      <c r="F41" s="51"/>
      <c r="G41" s="50"/>
      <c r="H41" s="51"/>
      <c r="I41" s="50"/>
      <c r="J41" s="51"/>
      <c r="K41" s="50"/>
      <c r="L41" s="51"/>
      <c r="M41" s="50"/>
      <c r="N41" s="51"/>
      <c r="O41" s="50"/>
      <c r="P41" s="51"/>
      <c r="Q41" s="50"/>
      <c r="R41" s="51"/>
      <c r="S41" s="50"/>
      <c r="T41" s="51"/>
      <c r="U41" s="50"/>
      <c r="V41" s="51"/>
      <c r="W41" s="50"/>
      <c r="X41" s="51"/>
      <c r="Y41" s="50"/>
      <c r="Z41" s="51">
        <f t="shared" si="0"/>
        <v>0</v>
      </c>
      <c r="AA41" s="52">
        <f t="shared" si="0"/>
        <v>0</v>
      </c>
    </row>
    <row r="42" spans="1:27" outlineLevel="2" x14ac:dyDescent="0.3">
      <c r="A42" s="41"/>
      <c r="B42" s="51"/>
      <c r="C42" s="65" t="s">
        <v>6</v>
      </c>
      <c r="D42" s="51"/>
      <c r="E42" s="65" t="s">
        <v>6</v>
      </c>
      <c r="F42" s="51"/>
      <c r="G42" s="65" t="s">
        <v>6</v>
      </c>
      <c r="H42" s="51"/>
      <c r="I42" s="65" t="s">
        <v>6</v>
      </c>
      <c r="J42" s="51"/>
      <c r="K42" s="65" t="s">
        <v>6</v>
      </c>
      <c r="L42" s="51"/>
      <c r="M42" s="65" t="s">
        <v>6</v>
      </c>
      <c r="N42" s="51"/>
      <c r="O42" s="65" t="s">
        <v>6</v>
      </c>
      <c r="P42" s="51"/>
      <c r="Q42" s="65" t="s">
        <v>6</v>
      </c>
      <c r="R42" s="51"/>
      <c r="S42" s="65" t="s">
        <v>6</v>
      </c>
      <c r="T42" s="51"/>
      <c r="U42" s="65" t="s">
        <v>6</v>
      </c>
      <c r="V42" s="51"/>
      <c r="W42" s="65" t="s">
        <v>6</v>
      </c>
      <c r="X42" s="51"/>
      <c r="Y42" s="65" t="s">
        <v>6</v>
      </c>
      <c r="Z42" s="51"/>
      <c r="AA42" s="52"/>
    </row>
    <row r="43" spans="1:27" outlineLevel="1" x14ac:dyDescent="0.3">
      <c r="A43" s="42" t="s">
        <v>7</v>
      </c>
      <c r="B43" s="51">
        <f>SUM(B34:B42)</f>
        <v>0</v>
      </c>
      <c r="C43" s="50">
        <f>SUM(C34:C42)</f>
        <v>0</v>
      </c>
      <c r="D43" s="51">
        <f t="shared" ref="D43:Y43" si="7">SUM(D34:D42)</f>
        <v>0</v>
      </c>
      <c r="E43" s="52">
        <f t="shared" si="7"/>
        <v>0</v>
      </c>
      <c r="F43" s="51">
        <f t="shared" si="7"/>
        <v>0</v>
      </c>
      <c r="G43" s="52">
        <f t="shared" si="7"/>
        <v>0</v>
      </c>
      <c r="H43" s="51">
        <f t="shared" si="7"/>
        <v>0</v>
      </c>
      <c r="I43" s="52">
        <f t="shared" si="7"/>
        <v>0</v>
      </c>
      <c r="J43" s="51">
        <f t="shared" si="7"/>
        <v>0</v>
      </c>
      <c r="K43" s="52">
        <f t="shared" si="7"/>
        <v>0</v>
      </c>
      <c r="L43" s="51">
        <f t="shared" si="7"/>
        <v>0</v>
      </c>
      <c r="M43" s="52">
        <f t="shared" si="7"/>
        <v>0</v>
      </c>
      <c r="N43" s="51">
        <f t="shared" si="7"/>
        <v>0</v>
      </c>
      <c r="O43" s="52">
        <f t="shared" si="7"/>
        <v>0</v>
      </c>
      <c r="P43" s="51">
        <f t="shared" si="7"/>
        <v>0</v>
      </c>
      <c r="Q43" s="52">
        <f t="shared" si="7"/>
        <v>0</v>
      </c>
      <c r="R43" s="51">
        <f t="shared" si="7"/>
        <v>0</v>
      </c>
      <c r="S43" s="52">
        <f t="shared" si="7"/>
        <v>0</v>
      </c>
      <c r="T43" s="51">
        <f t="shared" si="7"/>
        <v>0</v>
      </c>
      <c r="U43" s="52">
        <f t="shared" si="7"/>
        <v>0</v>
      </c>
      <c r="V43" s="51">
        <f t="shared" si="7"/>
        <v>0</v>
      </c>
      <c r="W43" s="52">
        <f t="shared" si="7"/>
        <v>0</v>
      </c>
      <c r="X43" s="51">
        <f t="shared" si="7"/>
        <v>0</v>
      </c>
      <c r="Y43" s="52">
        <f t="shared" si="7"/>
        <v>0</v>
      </c>
      <c r="Z43" s="51">
        <f t="shared" si="0"/>
        <v>0</v>
      </c>
      <c r="AA43" s="52">
        <f t="shared" si="0"/>
        <v>0</v>
      </c>
    </row>
    <row r="44" spans="1:27" outlineLevel="1" x14ac:dyDescent="0.3">
      <c r="A44" s="42" t="s">
        <v>33</v>
      </c>
      <c r="B44" s="12" t="str">
        <f>IF(SUM(B$3:B$4)&lt;&gt;0, B43/SUM(B$3:B$4), "-")</f>
        <v>-</v>
      </c>
      <c r="C44" s="50" t="str">
        <f>IF(SUM(C$3:C$4)&lt;&gt;0, C43/SUM(C$3:C$4), "-")</f>
        <v>-</v>
      </c>
      <c r="D44" s="12" t="str">
        <f t="shared" ref="D44:AA44" si="8">IF(SUM(D$3:D$4)&lt;&gt;0, D43/SUM(D$3:D$4), "-")</f>
        <v>-</v>
      </c>
      <c r="E44" s="13" t="str">
        <f t="shared" si="8"/>
        <v>-</v>
      </c>
      <c r="F44" s="12" t="str">
        <f t="shared" si="8"/>
        <v>-</v>
      </c>
      <c r="G44" s="13" t="str">
        <f t="shared" si="8"/>
        <v>-</v>
      </c>
      <c r="H44" s="12" t="str">
        <f t="shared" si="8"/>
        <v>-</v>
      </c>
      <c r="I44" s="13" t="str">
        <f t="shared" si="8"/>
        <v>-</v>
      </c>
      <c r="J44" s="12" t="str">
        <f t="shared" si="8"/>
        <v>-</v>
      </c>
      <c r="K44" s="13" t="str">
        <f t="shared" si="8"/>
        <v>-</v>
      </c>
      <c r="L44" s="12" t="str">
        <f t="shared" si="8"/>
        <v>-</v>
      </c>
      <c r="M44" s="13" t="str">
        <f t="shared" si="8"/>
        <v>-</v>
      </c>
      <c r="N44" s="12" t="str">
        <f t="shared" si="8"/>
        <v>-</v>
      </c>
      <c r="O44" s="13" t="str">
        <f t="shared" si="8"/>
        <v>-</v>
      </c>
      <c r="P44" s="12" t="str">
        <f t="shared" si="8"/>
        <v>-</v>
      </c>
      <c r="Q44" s="13" t="str">
        <f t="shared" si="8"/>
        <v>-</v>
      </c>
      <c r="R44" s="12" t="str">
        <f t="shared" si="8"/>
        <v>-</v>
      </c>
      <c r="S44" s="13" t="str">
        <f t="shared" si="8"/>
        <v>-</v>
      </c>
      <c r="T44" s="12" t="str">
        <f t="shared" si="8"/>
        <v>-</v>
      </c>
      <c r="U44" s="13" t="str">
        <f t="shared" si="8"/>
        <v>-</v>
      </c>
      <c r="V44" s="12" t="str">
        <f t="shared" si="8"/>
        <v>-</v>
      </c>
      <c r="W44" s="13" t="str">
        <f t="shared" si="8"/>
        <v>-</v>
      </c>
      <c r="X44" s="12" t="str">
        <f t="shared" si="8"/>
        <v>-</v>
      </c>
      <c r="Y44" s="13" t="str">
        <f t="shared" si="8"/>
        <v>-</v>
      </c>
      <c r="Z44" s="12" t="str">
        <f t="shared" si="8"/>
        <v>-</v>
      </c>
      <c r="AA44" s="13" t="str">
        <f t="shared" si="8"/>
        <v>-</v>
      </c>
    </row>
    <row r="45" spans="1:27" x14ac:dyDescent="0.3">
      <c r="A45" s="43"/>
      <c r="B45" s="35"/>
      <c r="C45" s="36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5"/>
      <c r="Y45" s="36"/>
      <c r="Z45" s="35"/>
      <c r="AA45" s="36"/>
    </row>
    <row r="46" spans="1:27" outlineLevel="1" x14ac:dyDescent="0.3">
      <c r="A46" s="40" t="s">
        <v>18</v>
      </c>
      <c r="B46" s="8"/>
      <c r="C46" s="9"/>
      <c r="D46" s="8"/>
      <c r="E46" s="9"/>
      <c r="F46" s="8"/>
      <c r="G46" s="9"/>
      <c r="H46" s="10"/>
      <c r="I46" s="9"/>
      <c r="J46" s="10"/>
      <c r="K46" s="9"/>
      <c r="L46" s="10"/>
      <c r="M46" s="9"/>
      <c r="N46" s="10"/>
      <c r="O46" s="9"/>
      <c r="P46" s="10"/>
      <c r="Q46" s="9"/>
      <c r="R46" s="8"/>
      <c r="S46" s="9"/>
      <c r="T46" s="8"/>
      <c r="U46" s="9"/>
      <c r="V46" s="8"/>
      <c r="W46" s="9"/>
      <c r="X46" s="8"/>
      <c r="Y46" s="9"/>
      <c r="Z46" s="8"/>
      <c r="AA46" s="9"/>
    </row>
    <row r="47" spans="1:27" outlineLevel="2" x14ac:dyDescent="0.3">
      <c r="A47" s="41" t="s">
        <v>19</v>
      </c>
      <c r="B47" s="49"/>
      <c r="C47" s="50"/>
      <c r="D47" s="49"/>
      <c r="E47" s="50"/>
      <c r="F47" s="49"/>
      <c r="G47" s="50"/>
      <c r="H47" s="49"/>
      <c r="I47" s="50"/>
      <c r="J47" s="49"/>
      <c r="K47" s="50"/>
      <c r="L47" s="49"/>
      <c r="M47" s="50"/>
      <c r="N47" s="49"/>
      <c r="O47" s="50"/>
      <c r="P47" s="49"/>
      <c r="Q47" s="50"/>
      <c r="R47" s="49"/>
      <c r="S47" s="50"/>
      <c r="T47" s="49"/>
      <c r="U47" s="50"/>
      <c r="V47" s="49"/>
      <c r="W47" s="50"/>
      <c r="X47" s="49"/>
      <c r="Y47" s="50"/>
      <c r="Z47" s="49">
        <f t="shared" si="0"/>
        <v>0</v>
      </c>
      <c r="AA47" s="50">
        <f t="shared" si="0"/>
        <v>0</v>
      </c>
    </row>
    <row r="48" spans="1:27" outlineLevel="2" x14ac:dyDescent="0.3">
      <c r="A48" s="41" t="s">
        <v>20</v>
      </c>
      <c r="B48" s="49"/>
      <c r="C48" s="50"/>
      <c r="D48" s="49"/>
      <c r="E48" s="50"/>
      <c r="F48" s="49"/>
      <c r="G48" s="50"/>
      <c r="H48" s="49"/>
      <c r="I48" s="50"/>
      <c r="J48" s="49"/>
      <c r="K48" s="50"/>
      <c r="L48" s="49"/>
      <c r="M48" s="50"/>
      <c r="N48" s="49"/>
      <c r="O48" s="50"/>
      <c r="P48" s="49"/>
      <c r="Q48" s="50"/>
      <c r="R48" s="49"/>
      <c r="S48" s="50"/>
      <c r="T48" s="49"/>
      <c r="U48" s="50"/>
      <c r="V48" s="49"/>
      <c r="W48" s="50"/>
      <c r="X48" s="49"/>
      <c r="Y48" s="50"/>
      <c r="Z48" s="49">
        <f t="shared" si="0"/>
        <v>0</v>
      </c>
      <c r="AA48" s="50">
        <f t="shared" si="0"/>
        <v>0</v>
      </c>
    </row>
    <row r="49" spans="1:28" outlineLevel="2" x14ac:dyDescent="0.3">
      <c r="A49" s="41" t="s">
        <v>21</v>
      </c>
      <c r="B49" s="49"/>
      <c r="C49" s="50"/>
      <c r="D49" s="49"/>
      <c r="E49" s="50"/>
      <c r="F49" s="49"/>
      <c r="G49" s="50"/>
      <c r="H49" s="49"/>
      <c r="I49" s="50"/>
      <c r="J49" s="49"/>
      <c r="K49" s="50"/>
      <c r="L49" s="49"/>
      <c r="M49" s="50"/>
      <c r="N49" s="49"/>
      <c r="O49" s="50"/>
      <c r="P49" s="49"/>
      <c r="Q49" s="50"/>
      <c r="R49" s="49"/>
      <c r="S49" s="50"/>
      <c r="T49" s="49"/>
      <c r="U49" s="50"/>
      <c r="V49" s="49"/>
      <c r="W49" s="50"/>
      <c r="X49" s="49"/>
      <c r="Y49" s="50"/>
      <c r="Z49" s="49">
        <f t="shared" si="0"/>
        <v>0</v>
      </c>
      <c r="AA49" s="50">
        <f t="shared" si="0"/>
        <v>0</v>
      </c>
    </row>
    <row r="50" spans="1:28" outlineLevel="2" x14ac:dyDescent="0.3">
      <c r="A50" s="41" t="s">
        <v>22</v>
      </c>
      <c r="B50" s="49"/>
      <c r="C50" s="50"/>
      <c r="D50" s="49"/>
      <c r="E50" s="50"/>
      <c r="F50" s="49"/>
      <c r="G50" s="50"/>
      <c r="H50" s="49"/>
      <c r="I50" s="50"/>
      <c r="J50" s="49"/>
      <c r="K50" s="50"/>
      <c r="L50" s="49"/>
      <c r="M50" s="50"/>
      <c r="N50" s="49"/>
      <c r="O50" s="50"/>
      <c r="P50" s="49"/>
      <c r="Q50" s="50"/>
      <c r="R50" s="49"/>
      <c r="S50" s="50"/>
      <c r="T50" s="49"/>
      <c r="U50" s="50"/>
      <c r="V50" s="49"/>
      <c r="W50" s="50"/>
      <c r="X50" s="49"/>
      <c r="Y50" s="50"/>
      <c r="Z50" s="49">
        <f t="shared" si="0"/>
        <v>0</v>
      </c>
      <c r="AA50" s="50">
        <f t="shared" si="0"/>
        <v>0</v>
      </c>
    </row>
    <row r="51" spans="1:28" outlineLevel="2" x14ac:dyDescent="0.3">
      <c r="A51" s="41" t="s">
        <v>39</v>
      </c>
      <c r="B51" s="49"/>
      <c r="C51" s="50"/>
      <c r="D51" s="49"/>
      <c r="E51" s="50"/>
      <c r="F51" s="49"/>
      <c r="G51" s="50"/>
      <c r="H51" s="49"/>
      <c r="I51" s="50"/>
      <c r="J51" s="49"/>
      <c r="K51" s="50"/>
      <c r="L51" s="49"/>
      <c r="M51" s="50"/>
      <c r="N51" s="49"/>
      <c r="O51" s="50"/>
      <c r="P51" s="49"/>
      <c r="Q51" s="50"/>
      <c r="R51" s="49"/>
      <c r="S51" s="50"/>
      <c r="T51" s="49"/>
      <c r="U51" s="50"/>
      <c r="V51" s="49"/>
      <c r="W51" s="50"/>
      <c r="X51" s="49"/>
      <c r="Y51" s="50"/>
      <c r="Z51" s="49">
        <f t="shared" si="0"/>
        <v>0</v>
      </c>
      <c r="AA51" s="50">
        <f t="shared" si="0"/>
        <v>0</v>
      </c>
    </row>
    <row r="52" spans="1:28" outlineLevel="2" x14ac:dyDescent="0.3">
      <c r="A52" s="41" t="s">
        <v>23</v>
      </c>
      <c r="B52" s="49"/>
      <c r="C52" s="50"/>
      <c r="D52" s="49"/>
      <c r="E52" s="50"/>
      <c r="F52" s="49"/>
      <c r="G52" s="50"/>
      <c r="H52" s="49"/>
      <c r="I52" s="50"/>
      <c r="J52" s="49"/>
      <c r="K52" s="50"/>
      <c r="L52" s="49"/>
      <c r="M52" s="50"/>
      <c r="N52" s="49"/>
      <c r="O52" s="50"/>
      <c r="P52" s="49"/>
      <c r="Q52" s="50"/>
      <c r="R52" s="49"/>
      <c r="S52" s="50"/>
      <c r="T52" s="49"/>
      <c r="U52" s="50"/>
      <c r="V52" s="49"/>
      <c r="W52" s="50"/>
      <c r="X52" s="49"/>
      <c r="Y52" s="50"/>
      <c r="Z52" s="49"/>
      <c r="AA52" s="50"/>
    </row>
    <row r="53" spans="1:28" outlineLevel="2" x14ac:dyDescent="0.3">
      <c r="A53" s="41" t="s">
        <v>38</v>
      </c>
      <c r="B53" s="49"/>
      <c r="C53" s="50"/>
      <c r="D53" s="49"/>
      <c r="E53" s="50"/>
      <c r="F53" s="49"/>
      <c r="G53" s="50"/>
      <c r="H53" s="49"/>
      <c r="I53" s="50"/>
      <c r="J53" s="49"/>
      <c r="K53" s="50"/>
      <c r="L53" s="49"/>
      <c r="M53" s="50"/>
      <c r="N53" s="49"/>
      <c r="O53" s="50"/>
      <c r="P53" s="49"/>
      <c r="Q53" s="50"/>
      <c r="R53" s="49"/>
      <c r="S53" s="50"/>
      <c r="T53" s="49"/>
      <c r="U53" s="50"/>
      <c r="V53" s="49"/>
      <c r="W53" s="50"/>
      <c r="X53" s="49"/>
      <c r="Y53" s="50"/>
      <c r="Z53" s="49">
        <f t="shared" si="0"/>
        <v>0</v>
      </c>
      <c r="AA53" s="50">
        <f t="shared" si="0"/>
        <v>0</v>
      </c>
    </row>
    <row r="54" spans="1:28" outlineLevel="2" x14ac:dyDescent="0.3">
      <c r="A54" s="41" t="s">
        <v>43</v>
      </c>
      <c r="B54" s="49"/>
      <c r="C54" s="50"/>
      <c r="D54" s="49"/>
      <c r="E54" s="50"/>
      <c r="F54" s="49"/>
      <c r="G54" s="50"/>
      <c r="H54" s="49"/>
      <c r="I54" s="50"/>
      <c r="J54" s="49"/>
      <c r="K54" s="50"/>
      <c r="L54" s="49"/>
      <c r="M54" s="50"/>
      <c r="N54" s="49"/>
      <c r="O54" s="50"/>
      <c r="P54" s="49"/>
      <c r="Q54" s="50"/>
      <c r="R54" s="49"/>
      <c r="S54" s="50"/>
      <c r="T54" s="49"/>
      <c r="U54" s="50"/>
      <c r="V54" s="49"/>
      <c r="W54" s="50"/>
      <c r="X54" s="49"/>
      <c r="Y54" s="50"/>
      <c r="Z54" s="49">
        <f t="shared" si="0"/>
        <v>0</v>
      </c>
      <c r="AA54" s="50">
        <f t="shared" si="0"/>
        <v>0</v>
      </c>
    </row>
    <row r="55" spans="1:28" outlineLevel="2" x14ac:dyDescent="0.3">
      <c r="A55" s="41" t="s">
        <v>24</v>
      </c>
      <c r="B55" s="49"/>
      <c r="C55" s="50"/>
      <c r="D55" s="49"/>
      <c r="E55" s="50"/>
      <c r="F55" s="49"/>
      <c r="G55" s="50"/>
      <c r="H55" s="49"/>
      <c r="I55" s="50"/>
      <c r="J55" s="49"/>
      <c r="K55" s="50"/>
      <c r="L55" s="49"/>
      <c r="M55" s="50"/>
      <c r="N55" s="49"/>
      <c r="O55" s="50"/>
      <c r="P55" s="49"/>
      <c r="Q55" s="50"/>
      <c r="R55" s="49"/>
      <c r="S55" s="50"/>
      <c r="T55" s="49"/>
      <c r="U55" s="50"/>
      <c r="V55" s="49"/>
      <c r="W55" s="50"/>
      <c r="X55" s="49"/>
      <c r="Y55" s="50"/>
      <c r="Z55" s="49">
        <f t="shared" si="0"/>
        <v>0</v>
      </c>
      <c r="AA55" s="50">
        <f t="shared" si="0"/>
        <v>0</v>
      </c>
    </row>
    <row r="56" spans="1:28" outlineLevel="2" x14ac:dyDescent="0.3">
      <c r="A56" s="41" t="s">
        <v>25</v>
      </c>
      <c r="B56" s="49"/>
      <c r="C56" s="50"/>
      <c r="D56" s="49"/>
      <c r="E56" s="50"/>
      <c r="F56" s="49"/>
      <c r="G56" s="50"/>
      <c r="H56" s="49"/>
      <c r="I56" s="50"/>
      <c r="J56" s="49"/>
      <c r="K56" s="50"/>
      <c r="L56" s="49"/>
      <c r="M56" s="50"/>
      <c r="N56" s="49"/>
      <c r="O56" s="50"/>
      <c r="P56" s="49"/>
      <c r="Q56" s="50"/>
      <c r="R56" s="49"/>
      <c r="S56" s="50"/>
      <c r="T56" s="49"/>
      <c r="U56" s="50"/>
      <c r="V56" s="49"/>
      <c r="W56" s="50"/>
      <c r="X56" s="49"/>
      <c r="Y56" s="50"/>
      <c r="Z56" s="49">
        <f t="shared" si="0"/>
        <v>0</v>
      </c>
      <c r="AA56" s="50">
        <f t="shared" si="0"/>
        <v>0</v>
      </c>
    </row>
    <row r="57" spans="1:28" outlineLevel="2" x14ac:dyDescent="0.3">
      <c r="A57" s="41"/>
      <c r="B57" s="49"/>
      <c r="C57" s="65" t="s">
        <v>6</v>
      </c>
      <c r="D57" s="49"/>
      <c r="E57" s="65" t="s">
        <v>6</v>
      </c>
      <c r="F57" s="49"/>
      <c r="G57" s="65" t="s">
        <v>6</v>
      </c>
      <c r="H57" s="49"/>
      <c r="I57" s="65" t="s">
        <v>6</v>
      </c>
      <c r="J57" s="49"/>
      <c r="K57" s="65" t="s">
        <v>6</v>
      </c>
      <c r="L57" s="49"/>
      <c r="M57" s="65" t="s">
        <v>6</v>
      </c>
      <c r="N57" s="49"/>
      <c r="O57" s="65" t="s">
        <v>6</v>
      </c>
      <c r="P57" s="49"/>
      <c r="Q57" s="65" t="s">
        <v>6</v>
      </c>
      <c r="R57" s="49"/>
      <c r="S57" s="65" t="s">
        <v>6</v>
      </c>
      <c r="T57" s="49"/>
      <c r="U57" s="65" t="s">
        <v>6</v>
      </c>
      <c r="V57" s="49"/>
      <c r="W57" s="65" t="s">
        <v>6</v>
      </c>
      <c r="X57" s="49"/>
      <c r="Y57" s="65" t="s">
        <v>6</v>
      </c>
      <c r="Z57" s="49"/>
      <c r="AA57" s="65" t="s">
        <v>6</v>
      </c>
    </row>
    <row r="58" spans="1:28" outlineLevel="1" x14ac:dyDescent="0.3">
      <c r="A58" s="42" t="s">
        <v>7</v>
      </c>
      <c r="B58" s="49">
        <f>SUM(B47:B57)</f>
        <v>0</v>
      </c>
      <c r="C58" s="50">
        <f>SUM(C47:C57)</f>
        <v>0</v>
      </c>
      <c r="D58" s="49">
        <f t="shared" ref="D58:Y58" si="9">SUM(D47:D57)</f>
        <v>0</v>
      </c>
      <c r="E58" s="50">
        <f t="shared" si="9"/>
        <v>0</v>
      </c>
      <c r="F58" s="49">
        <f t="shared" si="9"/>
        <v>0</v>
      </c>
      <c r="G58" s="50">
        <f t="shared" si="9"/>
        <v>0</v>
      </c>
      <c r="H58" s="49">
        <f t="shared" si="9"/>
        <v>0</v>
      </c>
      <c r="I58" s="50">
        <f t="shared" si="9"/>
        <v>0</v>
      </c>
      <c r="J58" s="49">
        <f t="shared" si="9"/>
        <v>0</v>
      </c>
      <c r="K58" s="50">
        <f t="shared" si="9"/>
        <v>0</v>
      </c>
      <c r="L58" s="49">
        <f t="shared" si="9"/>
        <v>0</v>
      </c>
      <c r="M58" s="50">
        <f t="shared" si="9"/>
        <v>0</v>
      </c>
      <c r="N58" s="49">
        <f t="shared" si="9"/>
        <v>0</v>
      </c>
      <c r="O58" s="50">
        <f t="shared" si="9"/>
        <v>0</v>
      </c>
      <c r="P58" s="49">
        <f t="shared" si="9"/>
        <v>0</v>
      </c>
      <c r="Q58" s="50">
        <f t="shared" si="9"/>
        <v>0</v>
      </c>
      <c r="R58" s="49">
        <f t="shared" si="9"/>
        <v>0</v>
      </c>
      <c r="S58" s="50">
        <f t="shared" si="9"/>
        <v>0</v>
      </c>
      <c r="T58" s="49">
        <f t="shared" si="9"/>
        <v>0</v>
      </c>
      <c r="U58" s="50">
        <f t="shared" si="9"/>
        <v>0</v>
      </c>
      <c r="V58" s="49">
        <f t="shared" si="9"/>
        <v>0</v>
      </c>
      <c r="W58" s="50">
        <f t="shared" si="9"/>
        <v>0</v>
      </c>
      <c r="X58" s="49">
        <f t="shared" si="9"/>
        <v>0</v>
      </c>
      <c r="Y58" s="50">
        <f t="shared" si="9"/>
        <v>0</v>
      </c>
      <c r="Z58" s="49">
        <f>SUM(Z47:Z56)</f>
        <v>0</v>
      </c>
      <c r="AA58" s="50">
        <f>SUM(AA47:AA56)</f>
        <v>0</v>
      </c>
    </row>
    <row r="59" spans="1:28" outlineLevel="1" x14ac:dyDescent="0.3">
      <c r="A59" s="42" t="s">
        <v>33</v>
      </c>
      <c r="B59" s="12" t="str">
        <f>IF(SUM(B$3:B$4)&lt;&gt;0, B58/SUM(B$3:B$4), "-")</f>
        <v>-</v>
      </c>
      <c r="C59" s="13" t="str">
        <f>IF(SUM(C$3:C$4)&lt;&gt;0, C58/SUM(C$3:C$4), "-")</f>
        <v>-</v>
      </c>
      <c r="D59" s="12" t="str">
        <f t="shared" ref="D59:AA59" si="10">IF(SUM(D$3:D$4)&lt;&gt;0, D58/SUM(D$3:D$4), "-")</f>
        <v>-</v>
      </c>
      <c r="E59" s="13" t="str">
        <f t="shared" si="10"/>
        <v>-</v>
      </c>
      <c r="F59" s="12" t="str">
        <f t="shared" si="10"/>
        <v>-</v>
      </c>
      <c r="G59" s="13" t="str">
        <f t="shared" si="10"/>
        <v>-</v>
      </c>
      <c r="H59" s="12" t="str">
        <f t="shared" si="10"/>
        <v>-</v>
      </c>
      <c r="I59" s="13" t="str">
        <f t="shared" si="10"/>
        <v>-</v>
      </c>
      <c r="J59" s="12" t="str">
        <f t="shared" si="10"/>
        <v>-</v>
      </c>
      <c r="K59" s="13" t="str">
        <f t="shared" si="10"/>
        <v>-</v>
      </c>
      <c r="L59" s="12" t="str">
        <f t="shared" si="10"/>
        <v>-</v>
      </c>
      <c r="M59" s="13" t="str">
        <f t="shared" si="10"/>
        <v>-</v>
      </c>
      <c r="N59" s="12" t="str">
        <f t="shared" si="10"/>
        <v>-</v>
      </c>
      <c r="O59" s="13" t="str">
        <f t="shared" si="10"/>
        <v>-</v>
      </c>
      <c r="P59" s="12" t="str">
        <f t="shared" si="10"/>
        <v>-</v>
      </c>
      <c r="Q59" s="13" t="str">
        <f t="shared" si="10"/>
        <v>-</v>
      </c>
      <c r="R59" s="12" t="str">
        <f t="shared" si="10"/>
        <v>-</v>
      </c>
      <c r="S59" s="13" t="str">
        <f t="shared" si="10"/>
        <v>-</v>
      </c>
      <c r="T59" s="12" t="str">
        <f t="shared" si="10"/>
        <v>-</v>
      </c>
      <c r="U59" s="13" t="str">
        <f t="shared" si="10"/>
        <v>-</v>
      </c>
      <c r="V59" s="12" t="str">
        <f t="shared" si="10"/>
        <v>-</v>
      </c>
      <c r="W59" s="13" t="str">
        <f t="shared" si="10"/>
        <v>-</v>
      </c>
      <c r="X59" s="12" t="str">
        <f t="shared" si="10"/>
        <v>-</v>
      </c>
      <c r="Y59" s="13" t="str">
        <f t="shared" si="10"/>
        <v>-</v>
      </c>
      <c r="Z59" s="12" t="str">
        <f t="shared" si="10"/>
        <v>-</v>
      </c>
      <c r="AA59" s="13" t="str">
        <f t="shared" si="10"/>
        <v>-</v>
      </c>
    </row>
    <row r="60" spans="1:28" x14ac:dyDescent="0.3">
      <c r="A60" s="43"/>
      <c r="B60" s="35"/>
      <c r="C60" s="36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5"/>
      <c r="Y60" s="36"/>
      <c r="Z60" s="35"/>
      <c r="AA60" s="36"/>
    </row>
    <row r="61" spans="1:28" x14ac:dyDescent="0.3">
      <c r="A61" s="40" t="s">
        <v>26</v>
      </c>
      <c r="B61" s="58">
        <f t="shared" ref="B61:AA61" si="11">SUM(B30,B58,B43)</f>
        <v>0</v>
      </c>
      <c r="C61" s="50">
        <f>SUM(C30,C58,C43)</f>
        <v>0</v>
      </c>
      <c r="D61" s="58">
        <f t="shared" si="11"/>
        <v>0</v>
      </c>
      <c r="E61" s="59">
        <f t="shared" si="11"/>
        <v>0</v>
      </c>
      <c r="F61" s="58">
        <f t="shared" si="11"/>
        <v>0</v>
      </c>
      <c r="G61" s="59">
        <f t="shared" si="11"/>
        <v>0</v>
      </c>
      <c r="H61" s="58">
        <f t="shared" si="11"/>
        <v>0</v>
      </c>
      <c r="I61" s="59">
        <f t="shared" si="11"/>
        <v>0</v>
      </c>
      <c r="J61" s="58">
        <f t="shared" si="11"/>
        <v>0</v>
      </c>
      <c r="K61" s="59">
        <f t="shared" si="11"/>
        <v>0</v>
      </c>
      <c r="L61" s="58">
        <f t="shared" si="11"/>
        <v>0</v>
      </c>
      <c r="M61" s="59">
        <f t="shared" si="11"/>
        <v>0</v>
      </c>
      <c r="N61" s="58">
        <f t="shared" si="11"/>
        <v>0</v>
      </c>
      <c r="O61" s="59">
        <f t="shared" si="11"/>
        <v>0</v>
      </c>
      <c r="P61" s="58">
        <f t="shared" si="11"/>
        <v>0</v>
      </c>
      <c r="Q61" s="59">
        <f t="shared" si="11"/>
        <v>0</v>
      </c>
      <c r="R61" s="58">
        <f t="shared" si="11"/>
        <v>0</v>
      </c>
      <c r="S61" s="59">
        <f t="shared" si="11"/>
        <v>0</v>
      </c>
      <c r="T61" s="58">
        <f t="shared" si="11"/>
        <v>0</v>
      </c>
      <c r="U61" s="59">
        <f t="shared" si="11"/>
        <v>0</v>
      </c>
      <c r="V61" s="58">
        <f t="shared" si="11"/>
        <v>0</v>
      </c>
      <c r="W61" s="59">
        <f t="shared" si="11"/>
        <v>0</v>
      </c>
      <c r="X61" s="58">
        <f t="shared" si="11"/>
        <v>0</v>
      </c>
      <c r="Y61" s="59">
        <f t="shared" si="11"/>
        <v>0</v>
      </c>
      <c r="Z61" s="58">
        <f t="shared" si="11"/>
        <v>0</v>
      </c>
      <c r="AA61" s="59">
        <f t="shared" si="11"/>
        <v>0</v>
      </c>
      <c r="AB61" s="22"/>
    </row>
    <row r="62" spans="1:28" x14ac:dyDescent="0.3">
      <c r="A62" s="42" t="s">
        <v>33</v>
      </c>
      <c r="B62" s="12" t="str">
        <f>IF(SUM(B$3:B$4)&lt;&gt;0, B61/SUM(B$3:B$4), "-")</f>
        <v>-</v>
      </c>
      <c r="C62" s="13" t="str">
        <f>IF(SUM(C$3:C$4)&lt;&gt;0, C61/SUM(C$3:C$4), "-")</f>
        <v>-</v>
      </c>
      <c r="D62" s="12" t="str">
        <f>IF(SUM(D$3:D$4)&lt;&gt;0, D61/SUM(D$3:D$4), "-")</f>
        <v>-</v>
      </c>
      <c r="E62" s="13" t="str">
        <f>IF(SUM(E$3:E$4)&lt;&gt;0, E61/SUM(E$3:E$4), "-")</f>
        <v>-</v>
      </c>
      <c r="F62" s="12" t="str">
        <f t="shared" ref="F62:AA62" si="12">IF(SUM(F$3:F$4)&lt;&gt;0, F61/SUM(F$3:F$4), "-")</f>
        <v>-</v>
      </c>
      <c r="G62" s="13" t="str">
        <f t="shared" si="12"/>
        <v>-</v>
      </c>
      <c r="H62" s="12" t="str">
        <f t="shared" si="12"/>
        <v>-</v>
      </c>
      <c r="I62" s="13" t="str">
        <f t="shared" si="12"/>
        <v>-</v>
      </c>
      <c r="J62" s="12" t="str">
        <f t="shared" si="12"/>
        <v>-</v>
      </c>
      <c r="K62" s="13" t="str">
        <f t="shared" si="12"/>
        <v>-</v>
      </c>
      <c r="L62" s="12" t="str">
        <f t="shared" si="12"/>
        <v>-</v>
      </c>
      <c r="M62" s="13" t="str">
        <f t="shared" si="12"/>
        <v>-</v>
      </c>
      <c r="N62" s="12" t="str">
        <f t="shared" si="12"/>
        <v>-</v>
      </c>
      <c r="O62" s="13" t="str">
        <f t="shared" si="12"/>
        <v>-</v>
      </c>
      <c r="P62" s="12" t="str">
        <f t="shared" si="12"/>
        <v>-</v>
      </c>
      <c r="Q62" s="13" t="str">
        <f t="shared" si="12"/>
        <v>-</v>
      </c>
      <c r="R62" s="12" t="str">
        <f t="shared" si="12"/>
        <v>-</v>
      </c>
      <c r="S62" s="13" t="str">
        <f t="shared" si="12"/>
        <v>-</v>
      </c>
      <c r="T62" s="12" t="str">
        <f t="shared" si="12"/>
        <v>-</v>
      </c>
      <c r="U62" s="13" t="str">
        <f t="shared" si="12"/>
        <v>-</v>
      </c>
      <c r="V62" s="12" t="str">
        <f t="shared" si="12"/>
        <v>-</v>
      </c>
      <c r="W62" s="13" t="str">
        <f t="shared" si="12"/>
        <v>-</v>
      </c>
      <c r="X62" s="12" t="str">
        <f t="shared" si="12"/>
        <v>-</v>
      </c>
      <c r="Y62" s="13" t="str">
        <f t="shared" si="12"/>
        <v>-</v>
      </c>
      <c r="Z62" s="12" t="str">
        <f t="shared" si="12"/>
        <v>-</v>
      </c>
      <c r="AA62" s="13" t="str">
        <f t="shared" si="12"/>
        <v>-</v>
      </c>
    </row>
    <row r="63" spans="1:28" x14ac:dyDescent="0.3">
      <c r="A63" s="42"/>
      <c r="B63" s="44"/>
      <c r="C63" s="45"/>
      <c r="D63" s="44"/>
      <c r="E63" s="45"/>
      <c r="F63" s="44"/>
      <c r="G63" s="45"/>
      <c r="H63" s="44"/>
      <c r="I63" s="45"/>
      <c r="J63" s="44"/>
      <c r="K63" s="45"/>
      <c r="L63" s="44"/>
      <c r="M63" s="45"/>
      <c r="N63" s="44"/>
      <c r="O63" s="45"/>
      <c r="P63" s="44"/>
      <c r="Q63" s="45"/>
      <c r="R63" s="44"/>
      <c r="S63" s="45"/>
      <c r="T63" s="44"/>
      <c r="U63" s="45"/>
      <c r="V63" s="44"/>
      <c r="W63" s="45"/>
      <c r="X63" s="44"/>
      <c r="Y63" s="45"/>
      <c r="Z63" s="44"/>
      <c r="AA63" s="45"/>
    </row>
    <row r="64" spans="1:28" x14ac:dyDescent="0.3">
      <c r="A64" s="40" t="s">
        <v>32</v>
      </c>
      <c r="B64" s="60">
        <f t="shared" ref="B64:AA64" si="13">SUM(B12,B21)</f>
        <v>0</v>
      </c>
      <c r="C64" s="50">
        <f>SUM(C12,C21)</f>
        <v>0</v>
      </c>
      <c r="D64" s="60">
        <f t="shared" si="13"/>
        <v>0</v>
      </c>
      <c r="E64" s="61">
        <f>SUM(E12,E21)</f>
        <v>0</v>
      </c>
      <c r="F64" s="60">
        <f t="shared" si="13"/>
        <v>0</v>
      </c>
      <c r="G64" s="61">
        <f t="shared" si="13"/>
        <v>0</v>
      </c>
      <c r="H64" s="60">
        <f t="shared" si="13"/>
        <v>0</v>
      </c>
      <c r="I64" s="61">
        <f t="shared" si="13"/>
        <v>0</v>
      </c>
      <c r="J64" s="60">
        <f t="shared" si="13"/>
        <v>0</v>
      </c>
      <c r="K64" s="61">
        <f t="shared" si="13"/>
        <v>0</v>
      </c>
      <c r="L64" s="60">
        <f t="shared" si="13"/>
        <v>0</v>
      </c>
      <c r="M64" s="61">
        <f t="shared" si="13"/>
        <v>0</v>
      </c>
      <c r="N64" s="60">
        <f t="shared" si="13"/>
        <v>0</v>
      </c>
      <c r="O64" s="61">
        <f t="shared" si="13"/>
        <v>0</v>
      </c>
      <c r="P64" s="60">
        <f t="shared" si="13"/>
        <v>0</v>
      </c>
      <c r="Q64" s="61">
        <f t="shared" si="13"/>
        <v>0</v>
      </c>
      <c r="R64" s="60">
        <f t="shared" si="13"/>
        <v>0</v>
      </c>
      <c r="S64" s="61">
        <f t="shared" si="13"/>
        <v>0</v>
      </c>
      <c r="T64" s="60">
        <f t="shared" si="13"/>
        <v>0</v>
      </c>
      <c r="U64" s="61">
        <f t="shared" si="13"/>
        <v>0</v>
      </c>
      <c r="V64" s="60">
        <f t="shared" si="13"/>
        <v>0</v>
      </c>
      <c r="W64" s="61">
        <f t="shared" si="13"/>
        <v>0</v>
      </c>
      <c r="X64" s="60">
        <f t="shared" si="13"/>
        <v>0</v>
      </c>
      <c r="Y64" s="61">
        <f t="shared" si="13"/>
        <v>0</v>
      </c>
      <c r="Z64" s="60">
        <f t="shared" si="13"/>
        <v>0</v>
      </c>
      <c r="AA64" s="61">
        <f t="shared" si="13"/>
        <v>0</v>
      </c>
    </row>
    <row r="65" spans="1:27" x14ac:dyDescent="0.3">
      <c r="A65" s="42" t="s">
        <v>33</v>
      </c>
      <c r="B65" s="12" t="str">
        <f>IF(SUM(B$3:B$4)&lt;&gt;0, B64/SUM(B$3:B$4), "-")</f>
        <v>-</v>
      </c>
      <c r="C65" s="13" t="str">
        <f>IF(SUM(C$3:C$4)&lt;&gt;0, C64/SUM(C$3:C$4), "-")</f>
        <v>-</v>
      </c>
      <c r="D65" s="12" t="str">
        <f t="shared" ref="D65:AA65" si="14">IF(SUM(D$3:D$4)&lt;&gt;0, D64/SUM(D$3:D$4), "-")</f>
        <v>-</v>
      </c>
      <c r="E65" s="13" t="str">
        <f t="shared" si="14"/>
        <v>-</v>
      </c>
      <c r="F65" s="12" t="str">
        <f t="shared" si="14"/>
        <v>-</v>
      </c>
      <c r="G65" s="13" t="str">
        <f t="shared" si="14"/>
        <v>-</v>
      </c>
      <c r="H65" s="12" t="str">
        <f t="shared" si="14"/>
        <v>-</v>
      </c>
      <c r="I65" s="13" t="str">
        <f t="shared" si="14"/>
        <v>-</v>
      </c>
      <c r="J65" s="12" t="str">
        <f t="shared" si="14"/>
        <v>-</v>
      </c>
      <c r="K65" s="13" t="str">
        <f t="shared" si="14"/>
        <v>-</v>
      </c>
      <c r="L65" s="12" t="str">
        <f t="shared" si="14"/>
        <v>-</v>
      </c>
      <c r="M65" s="13" t="str">
        <f t="shared" si="14"/>
        <v>-</v>
      </c>
      <c r="N65" s="12" t="str">
        <f t="shared" si="14"/>
        <v>-</v>
      </c>
      <c r="O65" s="13" t="str">
        <f t="shared" si="14"/>
        <v>-</v>
      </c>
      <c r="P65" s="12" t="str">
        <f t="shared" si="14"/>
        <v>-</v>
      </c>
      <c r="Q65" s="13" t="str">
        <f t="shared" si="14"/>
        <v>-</v>
      </c>
      <c r="R65" s="12" t="str">
        <f t="shared" si="14"/>
        <v>-</v>
      </c>
      <c r="S65" s="13" t="str">
        <f t="shared" si="14"/>
        <v>-</v>
      </c>
      <c r="T65" s="12" t="str">
        <f t="shared" si="14"/>
        <v>-</v>
      </c>
      <c r="U65" s="13" t="str">
        <f t="shared" si="14"/>
        <v>-</v>
      </c>
      <c r="V65" s="12" t="str">
        <f t="shared" si="14"/>
        <v>-</v>
      </c>
      <c r="W65" s="13" t="str">
        <f t="shared" si="14"/>
        <v>-</v>
      </c>
      <c r="X65" s="12" t="str">
        <f t="shared" si="14"/>
        <v>-</v>
      </c>
      <c r="Y65" s="13" t="str">
        <f t="shared" si="14"/>
        <v>-</v>
      </c>
      <c r="Z65" s="12" t="str">
        <f>IF(SUM(Z$3:Z$4)&lt;&gt;0, Z64/SUM(Z$3:Z$4), "-")</f>
        <v>-</v>
      </c>
      <c r="AA65" s="13" t="str">
        <f t="shared" si="14"/>
        <v>-</v>
      </c>
    </row>
    <row r="66" spans="1:27" x14ac:dyDescent="0.3">
      <c r="A66" s="43"/>
      <c r="B66" s="35"/>
      <c r="C66" s="36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5"/>
      <c r="Y66" s="36"/>
      <c r="Z66" s="35"/>
      <c r="AA66" s="36"/>
    </row>
    <row r="67" spans="1:27" x14ac:dyDescent="0.3">
      <c r="G67" s="19"/>
      <c r="I67" s="19"/>
      <c r="K67" s="19"/>
      <c r="M67" s="19"/>
    </row>
    <row r="68" spans="1:27" x14ac:dyDescent="0.3">
      <c r="G68" s="19"/>
      <c r="I68" s="19"/>
      <c r="K68" s="19"/>
    </row>
    <row r="70" spans="1:27" x14ac:dyDescent="0.3">
      <c r="C70" s="20"/>
      <c r="D70" s="20"/>
      <c r="E70" s="20"/>
      <c r="F70" s="20"/>
      <c r="G70" s="20"/>
      <c r="H70" s="20"/>
    </row>
    <row r="71" spans="1:27" x14ac:dyDescent="0.3">
      <c r="C71" s="7"/>
      <c r="D71" s="21"/>
    </row>
    <row r="72" spans="1:27" x14ac:dyDescent="0.3">
      <c r="C72" s="7"/>
      <c r="D72" s="21"/>
    </row>
    <row r="73" spans="1:27" x14ac:dyDescent="0.3">
      <c r="C73" s="7"/>
      <c r="D73" s="21"/>
    </row>
    <row r="74" spans="1:27" x14ac:dyDescent="0.3">
      <c r="C74" s="7"/>
      <c r="D74" s="21"/>
    </row>
    <row r="75" spans="1:27" x14ac:dyDescent="0.3">
      <c r="C75" s="7"/>
      <c r="D75" s="21"/>
    </row>
    <row r="76" spans="1:27" x14ac:dyDescent="0.3">
      <c r="C76" s="7"/>
      <c r="D76" s="21"/>
    </row>
    <row r="77" spans="1:27" x14ac:dyDescent="0.3">
      <c r="C77" s="7"/>
      <c r="D77" s="21"/>
    </row>
    <row r="78" spans="1:27" x14ac:dyDescent="0.3">
      <c r="C78" s="7"/>
      <c r="D78" s="21"/>
    </row>
    <row r="79" spans="1:27" x14ac:dyDescent="0.3">
      <c r="C79" s="7"/>
      <c r="D79" s="21"/>
    </row>
    <row r="80" spans="1:27" x14ac:dyDescent="0.3">
      <c r="C80" s="7"/>
      <c r="D80" s="21"/>
    </row>
    <row r="81" spans="1:29" s="11" customFormat="1" x14ac:dyDescent="0.3">
      <c r="A81"/>
      <c r="B81"/>
      <c r="C81" s="7"/>
      <c r="D81" s="21"/>
      <c r="F81"/>
      <c r="H81"/>
      <c r="J81"/>
      <c r="L81"/>
      <c r="N81"/>
      <c r="P81"/>
      <c r="R81"/>
      <c r="T81"/>
      <c r="V81"/>
      <c r="X81"/>
      <c r="Z81"/>
      <c r="AB81"/>
      <c r="AC81"/>
    </row>
    <row r="82" spans="1:29" s="11" customFormat="1" x14ac:dyDescent="0.3">
      <c r="A82"/>
      <c r="B82"/>
      <c r="C82" s="7"/>
      <c r="D82" s="21"/>
      <c r="F82"/>
      <c r="H82"/>
      <c r="J82"/>
      <c r="L82"/>
      <c r="N82"/>
      <c r="P82"/>
      <c r="R82"/>
      <c r="T82"/>
      <c r="V82"/>
      <c r="X82"/>
      <c r="Z82"/>
      <c r="AB82"/>
      <c r="AC82"/>
    </row>
    <row r="83" spans="1:29" s="11" customFormat="1" x14ac:dyDescent="0.3">
      <c r="A83"/>
      <c r="B83"/>
      <c r="C83" s="7"/>
      <c r="D83" s="21"/>
      <c r="F83"/>
      <c r="H83"/>
      <c r="J83"/>
      <c r="L83"/>
      <c r="N83"/>
      <c r="P83"/>
      <c r="R83"/>
      <c r="T83"/>
      <c r="V83"/>
      <c r="X83"/>
      <c r="Z83"/>
      <c r="AB83"/>
      <c r="AC83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600F-8185-46F0-8E03-5CBD6FC824A4}">
  <dimension ref="B2:J67"/>
  <sheetViews>
    <sheetView workbookViewId="0">
      <selection activeCell="M26" sqref="M26"/>
    </sheetView>
  </sheetViews>
  <sheetFormatPr defaultColWidth="8.83203125" defaultRowHeight="14" x14ac:dyDescent="0.3"/>
  <cols>
    <col min="1" max="16384" width="8.83203125" style="66"/>
  </cols>
  <sheetData>
    <row r="2" spans="2:10" x14ac:dyDescent="0.3">
      <c r="B2" s="104" t="s">
        <v>56</v>
      </c>
      <c r="C2" s="105"/>
      <c r="D2" s="105"/>
      <c r="E2" s="105"/>
      <c r="F2" s="105"/>
      <c r="G2" s="105"/>
      <c r="H2" s="105"/>
      <c r="I2" s="105"/>
      <c r="J2" s="106"/>
    </row>
    <row r="3" spans="2:10" x14ac:dyDescent="0.3">
      <c r="B3" s="107"/>
      <c r="C3" s="108"/>
      <c r="D3" s="108"/>
      <c r="E3" s="108"/>
      <c r="F3" s="108"/>
      <c r="G3" s="108"/>
      <c r="H3" s="108"/>
      <c r="I3" s="108"/>
      <c r="J3" s="109"/>
    </row>
    <row r="4" spans="2:10" ht="13.75" customHeight="1" x14ac:dyDescent="0.3">
      <c r="B4" s="87" t="s">
        <v>52</v>
      </c>
      <c r="C4" s="88"/>
      <c r="D4" s="88"/>
      <c r="E4" s="88"/>
      <c r="F4" s="88"/>
      <c r="G4" s="88"/>
      <c r="H4" s="88"/>
      <c r="I4" s="88"/>
      <c r="J4" s="89"/>
    </row>
    <row r="5" spans="2:10" ht="13.75" customHeight="1" x14ac:dyDescent="0.3">
      <c r="B5" s="90"/>
      <c r="C5" s="91"/>
      <c r="D5" s="91"/>
      <c r="E5" s="91"/>
      <c r="F5" s="91"/>
      <c r="G5" s="91"/>
      <c r="H5" s="91"/>
      <c r="I5" s="91"/>
      <c r="J5" s="92"/>
    </row>
    <row r="6" spans="2:10" ht="13.75" customHeight="1" x14ac:dyDescent="0.3">
      <c r="B6" s="90"/>
      <c r="C6" s="91"/>
      <c r="D6" s="91"/>
      <c r="E6" s="91"/>
      <c r="F6" s="91"/>
      <c r="G6" s="91"/>
      <c r="H6" s="91"/>
      <c r="I6" s="91"/>
      <c r="J6" s="92"/>
    </row>
    <row r="7" spans="2:10" x14ac:dyDescent="0.3">
      <c r="B7" s="69"/>
      <c r="C7" s="11"/>
      <c r="D7" s="11"/>
      <c r="E7" s="11"/>
      <c r="F7" s="11"/>
      <c r="G7" s="11"/>
      <c r="H7" s="11"/>
      <c r="I7" s="11"/>
      <c r="J7" s="70"/>
    </row>
    <row r="8" spans="2:10" x14ac:dyDescent="0.3">
      <c r="B8" s="69"/>
      <c r="C8" s="11"/>
      <c r="D8" s="11"/>
      <c r="E8" s="11"/>
      <c r="F8" s="11"/>
      <c r="G8" s="11"/>
      <c r="H8" s="11"/>
      <c r="I8" s="11"/>
      <c r="J8" s="70"/>
    </row>
    <row r="9" spans="2:10" x14ac:dyDescent="0.3">
      <c r="B9" s="69"/>
      <c r="C9" s="11"/>
      <c r="D9" s="11"/>
      <c r="E9" s="11"/>
      <c r="F9" s="11"/>
      <c r="G9" s="11"/>
      <c r="H9" s="11"/>
      <c r="I9" s="11"/>
      <c r="J9" s="70"/>
    </row>
    <row r="10" spans="2:10" x14ac:dyDescent="0.3">
      <c r="B10" s="71"/>
      <c r="C10" s="72"/>
      <c r="D10" s="72"/>
      <c r="E10" s="72"/>
      <c r="F10" s="72"/>
      <c r="G10" s="72"/>
      <c r="H10" s="72"/>
      <c r="I10" s="72"/>
      <c r="J10" s="73"/>
    </row>
    <row r="11" spans="2:10" ht="13.75" customHeight="1" x14ac:dyDescent="0.3">
      <c r="B11" s="90" t="s">
        <v>53</v>
      </c>
      <c r="C11" s="91"/>
      <c r="D11" s="91"/>
      <c r="E11" s="91"/>
      <c r="F11" s="91"/>
      <c r="G11" s="91"/>
      <c r="H11" s="91"/>
      <c r="I11" s="91"/>
      <c r="J11" s="92"/>
    </row>
    <row r="12" spans="2:10" ht="13.75" customHeight="1" x14ac:dyDescent="0.3">
      <c r="B12" s="90"/>
      <c r="C12" s="91"/>
      <c r="D12" s="91"/>
      <c r="E12" s="91"/>
      <c r="F12" s="91"/>
      <c r="G12" s="91"/>
      <c r="H12" s="91"/>
      <c r="I12" s="91"/>
      <c r="J12" s="92"/>
    </row>
    <row r="13" spans="2:10" ht="13.75" customHeight="1" x14ac:dyDescent="0.3">
      <c r="B13" s="90"/>
      <c r="C13" s="91"/>
      <c r="D13" s="91"/>
      <c r="E13" s="91"/>
      <c r="F13" s="91"/>
      <c r="G13" s="91"/>
      <c r="H13" s="91"/>
      <c r="I13" s="91"/>
      <c r="J13" s="92"/>
    </row>
    <row r="14" spans="2:10" x14ac:dyDescent="0.3">
      <c r="B14" s="69"/>
      <c r="C14" s="11"/>
      <c r="D14" s="11"/>
      <c r="E14" s="11"/>
      <c r="F14" s="11"/>
      <c r="G14" s="11"/>
      <c r="H14" s="11"/>
      <c r="I14" s="11"/>
      <c r="J14" s="70"/>
    </row>
    <row r="15" spans="2:10" x14ac:dyDescent="0.3">
      <c r="B15" s="69"/>
      <c r="C15" s="11"/>
      <c r="D15" s="11"/>
      <c r="E15" s="11"/>
      <c r="F15" s="11"/>
      <c r="G15" s="11"/>
      <c r="H15" s="11"/>
      <c r="I15" s="11"/>
      <c r="J15" s="70"/>
    </row>
    <row r="16" spans="2:10" x14ac:dyDescent="0.3">
      <c r="B16" s="69"/>
      <c r="C16" s="11"/>
      <c r="D16" s="11"/>
      <c r="E16" s="11"/>
      <c r="F16" s="11"/>
      <c r="G16" s="11"/>
      <c r="H16" s="11"/>
      <c r="I16" s="11"/>
      <c r="J16" s="70"/>
    </row>
    <row r="17" spans="2:10" ht="13.75" customHeight="1" x14ac:dyDescent="0.3">
      <c r="B17" s="96" t="s">
        <v>47</v>
      </c>
      <c r="C17" s="97"/>
      <c r="D17" s="97"/>
      <c r="E17" s="97"/>
      <c r="F17" s="97"/>
      <c r="G17" s="97"/>
      <c r="H17" s="97"/>
      <c r="I17" s="97"/>
      <c r="J17" s="98"/>
    </row>
    <row r="18" spans="2:10" ht="13.75" customHeight="1" x14ac:dyDescent="0.3">
      <c r="B18" s="99"/>
      <c r="C18" s="100"/>
      <c r="D18" s="100"/>
      <c r="E18" s="100"/>
      <c r="F18" s="100"/>
      <c r="G18" s="100"/>
      <c r="H18" s="100"/>
      <c r="I18" s="100"/>
      <c r="J18" s="101"/>
    </row>
    <row r="19" spans="2:10" ht="18" customHeight="1" x14ac:dyDescent="0.3">
      <c r="B19" s="87" t="s">
        <v>54</v>
      </c>
      <c r="C19" s="88"/>
      <c r="D19" s="88"/>
      <c r="E19" s="88"/>
      <c r="F19" s="88"/>
      <c r="G19" s="88"/>
      <c r="H19" s="88"/>
      <c r="I19" s="88"/>
      <c r="J19" s="89"/>
    </row>
    <row r="20" spans="2:10" ht="13.75" customHeight="1" x14ac:dyDescent="0.3">
      <c r="B20" s="90"/>
      <c r="C20" s="91"/>
      <c r="D20" s="91"/>
      <c r="E20" s="91"/>
      <c r="F20" s="91"/>
      <c r="G20" s="91"/>
      <c r="H20" s="91"/>
      <c r="I20" s="91"/>
      <c r="J20" s="92"/>
    </row>
    <row r="21" spans="2:10" ht="13.75" customHeight="1" x14ac:dyDescent="0.4">
      <c r="B21" s="74"/>
      <c r="C21" s="75"/>
      <c r="D21" s="75"/>
      <c r="E21" s="75"/>
      <c r="F21" s="75"/>
      <c r="G21" s="75"/>
      <c r="H21" s="75"/>
      <c r="I21" s="75"/>
      <c r="J21" s="76"/>
    </row>
    <row r="22" spans="2:10" x14ac:dyDescent="0.3">
      <c r="B22" s="69"/>
      <c r="C22" s="11"/>
      <c r="D22" s="11"/>
      <c r="E22" s="11"/>
      <c r="F22" s="11"/>
      <c r="G22" s="11"/>
      <c r="H22" s="11"/>
      <c r="I22" s="11"/>
      <c r="J22" s="70"/>
    </row>
    <row r="23" spans="2:10" x14ac:dyDescent="0.3">
      <c r="B23" s="69"/>
      <c r="C23" s="11"/>
      <c r="D23" s="11"/>
      <c r="E23" s="11"/>
      <c r="F23" s="11"/>
      <c r="G23" s="11"/>
      <c r="H23" s="11"/>
      <c r="I23" s="11"/>
      <c r="J23" s="70"/>
    </row>
    <row r="24" spans="2:10" x14ac:dyDescent="0.3">
      <c r="B24" s="69"/>
      <c r="C24" s="11"/>
      <c r="D24" s="11"/>
      <c r="E24" s="11"/>
      <c r="F24" s="11"/>
      <c r="G24" s="11"/>
      <c r="H24" s="11"/>
      <c r="I24" s="11"/>
      <c r="J24" s="70"/>
    </row>
    <row r="25" spans="2:10" x14ac:dyDescent="0.3">
      <c r="B25" s="69"/>
      <c r="C25" s="11"/>
      <c r="D25" s="11"/>
      <c r="E25" s="11"/>
      <c r="F25" s="11"/>
      <c r="G25" s="11"/>
      <c r="H25" s="11"/>
      <c r="I25" s="11"/>
      <c r="J25" s="70"/>
    </row>
    <row r="26" spans="2:10" x14ac:dyDescent="0.3">
      <c r="B26" s="69"/>
      <c r="C26" s="11"/>
      <c r="D26" s="11"/>
      <c r="E26" s="11"/>
      <c r="F26" s="11"/>
      <c r="G26" s="11"/>
      <c r="H26" s="11"/>
      <c r="I26" s="11"/>
      <c r="J26" s="70"/>
    </row>
    <row r="27" spans="2:10" ht="13.75" customHeight="1" x14ac:dyDescent="0.3">
      <c r="B27" s="69"/>
      <c r="C27" s="11"/>
      <c r="D27" s="11"/>
      <c r="E27" s="11"/>
      <c r="F27" s="11"/>
      <c r="G27" s="102" t="s">
        <v>48</v>
      </c>
      <c r="H27" s="102"/>
      <c r="I27" s="102"/>
      <c r="J27" s="103"/>
    </row>
    <row r="28" spans="2:10" x14ac:dyDescent="0.3">
      <c r="B28" s="69"/>
      <c r="C28" s="11"/>
      <c r="D28" s="11"/>
      <c r="E28" s="11"/>
      <c r="F28" s="77"/>
      <c r="G28" s="102"/>
      <c r="H28" s="102"/>
      <c r="I28" s="102"/>
      <c r="J28" s="103"/>
    </row>
    <row r="29" spans="2:10" x14ac:dyDescent="0.3">
      <c r="B29" s="69"/>
      <c r="C29" s="11"/>
      <c r="D29" s="11"/>
      <c r="E29" s="11"/>
      <c r="F29" s="77"/>
      <c r="G29" s="102"/>
      <c r="H29" s="102"/>
      <c r="I29" s="102"/>
      <c r="J29" s="103"/>
    </row>
    <row r="30" spans="2:10" x14ac:dyDescent="0.3">
      <c r="B30" s="69"/>
      <c r="C30" s="11"/>
      <c r="D30" s="11"/>
      <c r="E30" s="11"/>
      <c r="F30" s="77"/>
      <c r="G30" s="102"/>
      <c r="H30" s="102"/>
      <c r="I30" s="102"/>
      <c r="J30" s="103"/>
    </row>
    <row r="31" spans="2:10" x14ac:dyDescent="0.3">
      <c r="B31" s="69"/>
      <c r="C31" s="11"/>
      <c r="D31" s="11"/>
      <c r="E31" s="11"/>
      <c r="F31" s="77"/>
      <c r="G31" s="102"/>
      <c r="H31" s="102"/>
      <c r="I31" s="102"/>
      <c r="J31" s="103"/>
    </row>
    <row r="32" spans="2:10" x14ac:dyDescent="0.3">
      <c r="B32" s="69"/>
      <c r="C32" s="11"/>
      <c r="D32" s="11"/>
      <c r="E32" s="11"/>
      <c r="F32" s="77"/>
      <c r="G32" s="102"/>
      <c r="H32" s="102"/>
      <c r="I32" s="102"/>
      <c r="J32" s="103"/>
    </row>
    <row r="33" spans="2:10" x14ac:dyDescent="0.3">
      <c r="B33" s="69"/>
      <c r="C33" s="11"/>
      <c r="D33" s="11"/>
      <c r="E33" s="11"/>
      <c r="F33" s="77"/>
      <c r="G33" s="102"/>
      <c r="H33" s="102"/>
      <c r="I33" s="102"/>
      <c r="J33" s="103"/>
    </row>
    <row r="34" spans="2:10" x14ac:dyDescent="0.3">
      <c r="B34" s="69"/>
      <c r="C34" s="11"/>
      <c r="D34" s="11"/>
      <c r="E34" s="11"/>
      <c r="F34" s="77"/>
      <c r="G34" s="102"/>
      <c r="H34" s="102"/>
      <c r="I34" s="102"/>
      <c r="J34" s="103"/>
    </row>
    <row r="35" spans="2:10" x14ac:dyDescent="0.3">
      <c r="B35" s="69"/>
      <c r="C35" s="11"/>
      <c r="D35" s="11"/>
      <c r="E35" s="11"/>
      <c r="F35" s="77"/>
      <c r="G35" s="102"/>
      <c r="H35" s="102"/>
      <c r="I35" s="102"/>
      <c r="J35" s="103"/>
    </row>
    <row r="36" spans="2:10" x14ac:dyDescent="0.3">
      <c r="B36" s="69"/>
      <c r="C36" s="11"/>
      <c r="D36" s="11"/>
      <c r="E36" s="11"/>
      <c r="F36" s="77"/>
      <c r="G36" s="102"/>
      <c r="H36" s="102"/>
      <c r="I36" s="102"/>
      <c r="J36" s="103"/>
    </row>
    <row r="37" spans="2:10" x14ac:dyDescent="0.3">
      <c r="B37" s="69"/>
      <c r="C37" s="11"/>
      <c r="D37" s="11"/>
      <c r="E37" s="11"/>
      <c r="F37" s="77"/>
      <c r="G37" s="102"/>
      <c r="H37" s="102"/>
      <c r="I37" s="102"/>
      <c r="J37" s="103"/>
    </row>
    <row r="38" spans="2:10" x14ac:dyDescent="0.3">
      <c r="B38" s="69"/>
      <c r="C38" s="11"/>
      <c r="D38" s="11"/>
      <c r="E38" s="11"/>
      <c r="F38" s="77"/>
      <c r="G38" s="102"/>
      <c r="H38" s="102"/>
      <c r="I38" s="102"/>
      <c r="J38" s="103"/>
    </row>
    <row r="39" spans="2:10" x14ac:dyDescent="0.3">
      <c r="B39" s="69"/>
      <c r="C39" s="11"/>
      <c r="D39" s="11"/>
      <c r="E39" s="11"/>
      <c r="F39" s="77"/>
      <c r="G39" s="102"/>
      <c r="H39" s="102"/>
      <c r="I39" s="102"/>
      <c r="J39" s="103"/>
    </row>
    <row r="40" spans="2:10" x14ac:dyDescent="0.3">
      <c r="B40" s="69"/>
      <c r="C40" s="11"/>
      <c r="D40" s="11"/>
      <c r="E40" s="11"/>
      <c r="F40" s="11"/>
      <c r="G40" s="102"/>
      <c r="H40" s="102"/>
      <c r="I40" s="102"/>
      <c r="J40" s="103"/>
    </row>
    <row r="41" spans="2:10" x14ac:dyDescent="0.3">
      <c r="B41" s="69"/>
      <c r="C41" s="11"/>
      <c r="D41" s="11"/>
      <c r="E41" s="11"/>
      <c r="F41" s="11"/>
      <c r="G41" s="102"/>
      <c r="H41" s="102"/>
      <c r="I41" s="102"/>
      <c r="J41" s="103"/>
    </row>
    <row r="42" spans="2:10" x14ac:dyDescent="0.3">
      <c r="B42" s="69"/>
      <c r="C42" s="11"/>
      <c r="D42" s="11"/>
      <c r="E42" s="11"/>
      <c r="F42" s="11"/>
      <c r="G42" s="11"/>
      <c r="H42" s="11"/>
      <c r="I42" s="11"/>
      <c r="J42" s="70"/>
    </row>
    <row r="43" spans="2:10" x14ac:dyDescent="0.3">
      <c r="B43" s="69"/>
      <c r="C43" s="11"/>
      <c r="D43" s="11"/>
      <c r="E43" s="11"/>
      <c r="F43" s="11"/>
      <c r="G43" s="11"/>
      <c r="H43" s="11"/>
      <c r="I43" s="11"/>
      <c r="J43" s="70"/>
    </row>
    <row r="44" spans="2:10" x14ac:dyDescent="0.3">
      <c r="B44" s="69"/>
      <c r="C44" s="11"/>
      <c r="D44" s="11"/>
      <c r="E44" s="11"/>
      <c r="F44" s="11"/>
      <c r="G44" s="11"/>
      <c r="H44" s="11"/>
      <c r="I44" s="11"/>
      <c r="J44" s="70"/>
    </row>
    <row r="45" spans="2:10" x14ac:dyDescent="0.3">
      <c r="B45" s="69"/>
      <c r="C45" s="11"/>
      <c r="D45" s="11"/>
      <c r="E45" s="11"/>
      <c r="F45" s="11"/>
      <c r="G45" s="11"/>
      <c r="H45" s="11"/>
      <c r="I45" s="11"/>
      <c r="J45" s="70"/>
    </row>
    <row r="46" spans="2:10" ht="13.75" customHeight="1" x14ac:dyDescent="0.3">
      <c r="B46" s="87" t="s">
        <v>55</v>
      </c>
      <c r="C46" s="88"/>
      <c r="D46" s="88"/>
      <c r="E46" s="88"/>
      <c r="F46" s="88"/>
      <c r="G46" s="88"/>
      <c r="H46" s="88"/>
      <c r="I46" s="88"/>
      <c r="J46" s="89"/>
    </row>
    <row r="47" spans="2:10" ht="13.75" customHeight="1" x14ac:dyDescent="0.3">
      <c r="B47" s="90"/>
      <c r="C47" s="91"/>
      <c r="D47" s="91"/>
      <c r="E47" s="91"/>
      <c r="F47" s="91"/>
      <c r="G47" s="91"/>
      <c r="H47" s="91"/>
      <c r="I47" s="91"/>
      <c r="J47" s="92"/>
    </row>
    <row r="48" spans="2:10" ht="13.75" customHeight="1" x14ac:dyDescent="0.3">
      <c r="B48" s="90"/>
      <c r="C48" s="91"/>
      <c r="D48" s="91"/>
      <c r="E48" s="91"/>
      <c r="F48" s="91"/>
      <c r="G48" s="91"/>
      <c r="H48" s="91"/>
      <c r="I48" s="91"/>
      <c r="J48" s="92"/>
    </row>
    <row r="49" spans="2:10" ht="13.75" customHeight="1" x14ac:dyDescent="0.3">
      <c r="B49" s="90"/>
      <c r="C49" s="91"/>
      <c r="D49" s="91"/>
      <c r="E49" s="91"/>
      <c r="F49" s="91"/>
      <c r="G49" s="91"/>
      <c r="H49" s="91"/>
      <c r="I49" s="91"/>
      <c r="J49" s="92"/>
    </row>
    <row r="50" spans="2:10" ht="13.75" customHeight="1" x14ac:dyDescent="0.4">
      <c r="B50" s="74"/>
      <c r="C50" s="75"/>
      <c r="D50" s="75"/>
      <c r="E50" s="75"/>
      <c r="F50" s="75"/>
      <c r="G50" s="75"/>
      <c r="H50" s="75"/>
      <c r="I50" s="75"/>
      <c r="J50" s="76"/>
    </row>
    <row r="51" spans="2:10" x14ac:dyDescent="0.3">
      <c r="B51" s="69"/>
      <c r="C51" s="11"/>
      <c r="D51" s="11"/>
      <c r="E51" s="11"/>
      <c r="F51" s="11"/>
      <c r="G51" s="11"/>
      <c r="H51" s="11"/>
      <c r="I51" s="11"/>
      <c r="J51" s="70"/>
    </row>
    <row r="52" spans="2:10" x14ac:dyDescent="0.3">
      <c r="B52" s="69"/>
      <c r="C52" s="11"/>
      <c r="D52" s="11"/>
      <c r="E52" s="11"/>
      <c r="F52" s="11"/>
      <c r="G52" s="11"/>
      <c r="H52" s="11"/>
      <c r="I52" s="11"/>
      <c r="J52" s="70"/>
    </row>
    <row r="53" spans="2:10" x14ac:dyDescent="0.3">
      <c r="B53" s="69"/>
      <c r="C53" s="11"/>
      <c r="D53" s="11"/>
      <c r="E53" s="11"/>
      <c r="F53" s="11"/>
      <c r="G53" s="11"/>
      <c r="H53" s="11"/>
      <c r="I53" s="11"/>
      <c r="J53" s="70"/>
    </row>
    <row r="54" spans="2:10" x14ac:dyDescent="0.3">
      <c r="B54" s="69"/>
      <c r="C54" s="11"/>
      <c r="D54" s="11"/>
      <c r="E54" s="11"/>
      <c r="F54" s="11"/>
      <c r="G54" s="11"/>
      <c r="H54" s="11"/>
      <c r="I54" s="11"/>
      <c r="J54" s="70"/>
    </row>
    <row r="55" spans="2:10" x14ac:dyDescent="0.3">
      <c r="B55" s="69"/>
      <c r="C55" s="11"/>
      <c r="D55" s="11"/>
      <c r="E55" s="11"/>
      <c r="F55" s="11"/>
      <c r="G55" s="11"/>
      <c r="H55" s="11"/>
      <c r="I55" s="11"/>
      <c r="J55" s="70"/>
    </row>
    <row r="56" spans="2:10" x14ac:dyDescent="0.3">
      <c r="B56" s="69"/>
      <c r="C56" s="11"/>
      <c r="D56" s="11"/>
      <c r="E56" s="11"/>
      <c r="F56" s="11"/>
      <c r="G56" s="11"/>
      <c r="H56" s="11"/>
      <c r="I56" s="11"/>
      <c r="J56" s="70"/>
    </row>
    <row r="57" spans="2:10" x14ac:dyDescent="0.3">
      <c r="B57" s="69"/>
      <c r="C57" s="11"/>
      <c r="D57" s="11"/>
      <c r="E57" s="11"/>
      <c r="F57" s="11"/>
      <c r="G57" s="11"/>
      <c r="H57" s="11"/>
      <c r="I57" s="11"/>
      <c r="J57" s="70"/>
    </row>
    <row r="58" spans="2:10" x14ac:dyDescent="0.3">
      <c r="B58" s="69"/>
      <c r="C58" s="11"/>
      <c r="D58" s="11"/>
      <c r="E58" s="11"/>
      <c r="F58" s="11"/>
      <c r="G58" s="11"/>
      <c r="H58" s="11"/>
      <c r="I58" s="11"/>
      <c r="J58" s="70"/>
    </row>
    <row r="59" spans="2:10" x14ac:dyDescent="0.3">
      <c r="B59" s="110" t="s">
        <v>49</v>
      </c>
      <c r="C59" s="111"/>
      <c r="D59" s="111"/>
      <c r="E59" s="111"/>
      <c r="F59" s="111"/>
      <c r="G59" s="111"/>
      <c r="H59" s="111"/>
      <c r="I59" s="11"/>
      <c r="J59" s="70"/>
    </row>
    <row r="60" spans="2:10" x14ac:dyDescent="0.3">
      <c r="B60" s="110"/>
      <c r="C60" s="111"/>
      <c r="D60" s="111"/>
      <c r="E60" s="111"/>
      <c r="F60" s="111"/>
      <c r="G60" s="111"/>
      <c r="H60" s="111"/>
      <c r="I60" s="11"/>
      <c r="J60" s="70"/>
    </row>
    <row r="61" spans="2:10" x14ac:dyDescent="0.3">
      <c r="B61" s="71"/>
      <c r="C61" s="72"/>
      <c r="D61" s="72"/>
      <c r="E61" s="72"/>
      <c r="F61" s="72"/>
      <c r="G61" s="72"/>
      <c r="H61" s="72"/>
      <c r="I61" s="72"/>
      <c r="J61" s="73"/>
    </row>
    <row r="62" spans="2:10" x14ac:dyDescent="0.3">
      <c r="B62" s="87" t="s">
        <v>50</v>
      </c>
      <c r="C62" s="88"/>
      <c r="D62" s="88"/>
      <c r="E62" s="88"/>
      <c r="F62" s="88"/>
      <c r="G62" s="88"/>
      <c r="H62" s="88"/>
      <c r="I62" s="88"/>
      <c r="J62" s="89"/>
    </row>
    <row r="63" spans="2:10" x14ac:dyDescent="0.3">
      <c r="B63" s="90"/>
      <c r="C63" s="91"/>
      <c r="D63" s="91"/>
      <c r="E63" s="91"/>
      <c r="F63" s="91"/>
      <c r="G63" s="91"/>
      <c r="H63" s="91"/>
      <c r="I63" s="91"/>
      <c r="J63" s="92"/>
    </row>
    <row r="64" spans="2:10" x14ac:dyDescent="0.3">
      <c r="B64" s="93"/>
      <c r="C64" s="94"/>
      <c r="D64" s="94"/>
      <c r="E64" s="94"/>
      <c r="F64" s="94"/>
      <c r="G64" s="94"/>
      <c r="H64" s="94"/>
      <c r="I64" s="94"/>
      <c r="J64" s="95"/>
    </row>
    <row r="65" spans="2:10" x14ac:dyDescent="0.3">
      <c r="B65" s="87" t="s">
        <v>51</v>
      </c>
      <c r="C65" s="88"/>
      <c r="D65" s="88"/>
      <c r="E65" s="88"/>
      <c r="F65" s="88"/>
      <c r="G65" s="88"/>
      <c r="H65" s="88"/>
      <c r="I65" s="88"/>
      <c r="J65" s="89"/>
    </row>
    <row r="66" spans="2:10" x14ac:dyDescent="0.3">
      <c r="B66" s="90"/>
      <c r="C66" s="91"/>
      <c r="D66" s="91"/>
      <c r="E66" s="91"/>
      <c r="F66" s="91"/>
      <c r="G66" s="91"/>
      <c r="H66" s="91"/>
      <c r="I66" s="91"/>
      <c r="J66" s="92"/>
    </row>
    <row r="67" spans="2:10" x14ac:dyDescent="0.3">
      <c r="B67" s="93"/>
      <c r="C67" s="94"/>
      <c r="D67" s="94"/>
      <c r="E67" s="94"/>
      <c r="F67" s="94"/>
      <c r="G67" s="94"/>
      <c r="H67" s="94"/>
      <c r="I67" s="94"/>
      <c r="J67" s="95"/>
    </row>
  </sheetData>
  <mergeCells count="10">
    <mergeCell ref="B62:J64"/>
    <mergeCell ref="B65:J67"/>
    <mergeCell ref="B17:J18"/>
    <mergeCell ref="G27:J41"/>
    <mergeCell ref="B2:J3"/>
    <mergeCell ref="B59:H60"/>
    <mergeCell ref="B4:J6"/>
    <mergeCell ref="B46:J49"/>
    <mergeCell ref="B19:J20"/>
    <mergeCell ref="B11:J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A77F-49B4-48D5-AF57-9301872A5548}">
  <dimension ref="A1:AA81"/>
  <sheetViews>
    <sheetView topLeftCell="A31" zoomScale="96" zoomScaleNormal="100" workbookViewId="0">
      <selection activeCell="A3" sqref="A3:A4"/>
    </sheetView>
  </sheetViews>
  <sheetFormatPr defaultRowHeight="14" x14ac:dyDescent="0.3"/>
  <cols>
    <col min="1" max="1" width="26.83203125" customWidth="1"/>
    <col min="2" max="2" width="23.5" customWidth="1"/>
    <col min="3" max="3" width="15.4140625" customWidth="1"/>
    <col min="4" max="4" width="11.58203125" customWidth="1"/>
    <col min="5" max="5" width="16.58203125" customWidth="1"/>
    <col min="6" max="6" width="10.1640625" customWidth="1"/>
    <col min="8" max="8" width="10.33203125" customWidth="1"/>
    <col min="16" max="16" width="9.83203125" bestFit="1" customWidth="1"/>
    <col min="18" max="18" width="9.33203125" bestFit="1" customWidth="1"/>
  </cols>
  <sheetData>
    <row r="1" spans="1:27" ht="15.5" x14ac:dyDescent="0.35">
      <c r="A1" s="1"/>
      <c r="B1" s="29">
        <f>Budget!B1</f>
        <v>44804</v>
      </c>
      <c r="C1" s="30"/>
      <c r="D1" s="29">
        <f>Budget!D1</f>
        <v>44834</v>
      </c>
      <c r="E1" s="30"/>
      <c r="F1" s="29">
        <f>Budget!F1</f>
        <v>44865</v>
      </c>
      <c r="G1" s="30"/>
      <c r="H1" s="29">
        <f>Budget!H1</f>
        <v>44895</v>
      </c>
      <c r="I1" s="30"/>
      <c r="J1" s="29">
        <f>Budget!J1</f>
        <v>44926</v>
      </c>
      <c r="K1" s="30"/>
      <c r="L1" s="29">
        <f>Budget!L1</f>
        <v>44957</v>
      </c>
      <c r="M1" s="30"/>
      <c r="N1" s="29">
        <f>Budget!N1</f>
        <v>44985</v>
      </c>
      <c r="O1" s="30"/>
      <c r="P1" s="29">
        <f>Budget!P1</f>
        <v>45016</v>
      </c>
      <c r="Q1" s="30"/>
      <c r="R1" s="29">
        <f>Budget!R1</f>
        <v>45046</v>
      </c>
      <c r="S1" s="30"/>
      <c r="T1" s="29">
        <f>Budget!T1</f>
        <v>45077</v>
      </c>
      <c r="U1" s="30"/>
      <c r="V1" s="29">
        <f>Budget!V1</f>
        <v>45107</v>
      </c>
      <c r="W1" s="30"/>
      <c r="X1" s="29">
        <f>Budget!X1</f>
        <v>45138</v>
      </c>
      <c r="Y1" s="30"/>
      <c r="Z1" s="29" t="str">
        <f>Budget!Z1</f>
        <v>Year</v>
      </c>
      <c r="AA1" s="30"/>
    </row>
    <row r="2" spans="1:27" x14ac:dyDescent="0.3">
      <c r="A2" s="2"/>
      <c r="B2" s="3" t="s">
        <v>0</v>
      </c>
      <c r="C2" s="4" t="s">
        <v>1</v>
      </c>
      <c r="D2" s="3" t="s">
        <v>0</v>
      </c>
      <c r="E2" s="4" t="s">
        <v>1</v>
      </c>
      <c r="F2" s="3" t="s">
        <v>0</v>
      </c>
      <c r="G2" s="4" t="s">
        <v>1</v>
      </c>
      <c r="H2" s="5" t="s">
        <v>0</v>
      </c>
      <c r="I2" s="4" t="s">
        <v>1</v>
      </c>
      <c r="J2" s="3" t="s">
        <v>0</v>
      </c>
      <c r="K2" s="4" t="s">
        <v>1</v>
      </c>
      <c r="L2" s="3" t="s">
        <v>0</v>
      </c>
      <c r="M2" s="4" t="s">
        <v>1</v>
      </c>
      <c r="N2" s="3" t="s">
        <v>0</v>
      </c>
      <c r="O2" s="4" t="s">
        <v>1</v>
      </c>
      <c r="P2" s="3" t="s">
        <v>0</v>
      </c>
      <c r="Q2" s="4" t="s">
        <v>1</v>
      </c>
      <c r="R2" s="3" t="s">
        <v>0</v>
      </c>
      <c r="S2" s="4" t="s">
        <v>1</v>
      </c>
      <c r="T2" s="3" t="s">
        <v>0</v>
      </c>
      <c r="U2" s="4" t="s">
        <v>1</v>
      </c>
      <c r="V2" s="3" t="s">
        <v>0</v>
      </c>
      <c r="W2" s="4" t="s">
        <v>1</v>
      </c>
      <c r="X2" s="3" t="s">
        <v>0</v>
      </c>
      <c r="Y2" s="4" t="s">
        <v>1</v>
      </c>
      <c r="Z2" s="3" t="s">
        <v>0</v>
      </c>
      <c r="AA2" s="4" t="s">
        <v>1</v>
      </c>
    </row>
    <row r="3" spans="1:27" x14ac:dyDescent="0.3">
      <c r="A3" s="6" t="s">
        <v>2</v>
      </c>
      <c r="B3" s="53">
        <f>Budget!B$3</f>
        <v>0</v>
      </c>
      <c r="C3" s="52">
        <f>Budget!C$3</f>
        <v>0</v>
      </c>
      <c r="D3" s="51">
        <f>Budget!D$3</f>
        <v>0</v>
      </c>
      <c r="E3" s="52">
        <f>Budget!E$3</f>
        <v>0</v>
      </c>
      <c r="F3" s="51">
        <f>Budget!F$3</f>
        <v>0</v>
      </c>
      <c r="G3" s="52">
        <f>Budget!G$3</f>
        <v>0</v>
      </c>
      <c r="H3" s="51">
        <f>Budget!H$3</f>
        <v>0</v>
      </c>
      <c r="I3" s="52">
        <f>Budget!I$3</f>
        <v>0</v>
      </c>
      <c r="J3" s="51">
        <f>Budget!J$3</f>
        <v>0</v>
      </c>
      <c r="K3" s="52">
        <f>Budget!K$3</f>
        <v>0</v>
      </c>
      <c r="L3" s="51">
        <f>Budget!L$3</f>
        <v>0</v>
      </c>
      <c r="M3" s="52">
        <f>Budget!M$3</f>
        <v>0</v>
      </c>
      <c r="N3" s="51">
        <f>Budget!N$3</f>
        <v>0</v>
      </c>
      <c r="O3" s="52">
        <f>Budget!O$3</f>
        <v>0</v>
      </c>
      <c r="P3" s="51">
        <f>Budget!P$3</f>
        <v>0</v>
      </c>
      <c r="Q3" s="52">
        <f>Budget!Q$3</f>
        <v>0</v>
      </c>
      <c r="R3" s="51">
        <f>Budget!R$3</f>
        <v>0</v>
      </c>
      <c r="S3" s="52">
        <f>Budget!S$3</f>
        <v>0</v>
      </c>
      <c r="T3" s="51">
        <f>Budget!T$3</f>
        <v>0</v>
      </c>
      <c r="U3" s="52">
        <f>Budget!U$3</f>
        <v>0</v>
      </c>
      <c r="V3" s="51">
        <f>Budget!V$3</f>
        <v>0</v>
      </c>
      <c r="W3" s="52">
        <f>Budget!W$3</f>
        <v>0</v>
      </c>
      <c r="X3" s="51">
        <f>Budget!X$3</f>
        <v>0</v>
      </c>
      <c r="Y3" s="52">
        <f>Budget!Y$3</f>
        <v>0</v>
      </c>
      <c r="Z3" s="51">
        <f>Budget!Z$3</f>
        <v>0</v>
      </c>
      <c r="AA3" s="52">
        <f>Budget!AA$3</f>
        <v>0</v>
      </c>
    </row>
    <row r="4" spans="1:27" ht="14.5" thickBot="1" x14ac:dyDescent="0.35">
      <c r="A4" s="26" t="s">
        <v>3</v>
      </c>
      <c r="B4" s="53">
        <f>Budget!B$4</f>
        <v>0</v>
      </c>
      <c r="C4" s="52">
        <f>Budget!C$4</f>
        <v>0</v>
      </c>
      <c r="D4" s="51">
        <f>Budget!D$4</f>
        <v>0</v>
      </c>
      <c r="E4" s="52">
        <f>Budget!E$4</f>
        <v>0</v>
      </c>
      <c r="F4" s="51">
        <f>Budget!F$4</f>
        <v>0</v>
      </c>
      <c r="G4" s="52">
        <f>Budget!G$4</f>
        <v>0</v>
      </c>
      <c r="H4" s="51">
        <f>Budget!H$4</f>
        <v>0</v>
      </c>
      <c r="I4" s="52">
        <f>Budget!I$4</f>
        <v>0</v>
      </c>
      <c r="J4" s="51">
        <f>Budget!J$4</f>
        <v>0</v>
      </c>
      <c r="K4" s="52">
        <f>Budget!K$4</f>
        <v>0</v>
      </c>
      <c r="L4" s="51">
        <f>Budget!L$4</f>
        <v>0</v>
      </c>
      <c r="M4" s="52">
        <f>Budget!M$4</f>
        <v>0</v>
      </c>
      <c r="N4" s="51">
        <f>Budget!N$4</f>
        <v>0</v>
      </c>
      <c r="O4" s="52">
        <f>Budget!O$4</f>
        <v>0</v>
      </c>
      <c r="P4" s="51">
        <f>Budget!P$4</f>
        <v>0</v>
      </c>
      <c r="Q4" s="52">
        <f>Budget!Q$4</f>
        <v>0</v>
      </c>
      <c r="R4" s="51">
        <f>Budget!R$4</f>
        <v>0</v>
      </c>
      <c r="S4" s="52">
        <f>Budget!S$4</f>
        <v>0</v>
      </c>
      <c r="T4" s="51">
        <f>Budget!T$4</f>
        <v>0</v>
      </c>
      <c r="U4" s="52">
        <f>Budget!U$4</f>
        <v>0</v>
      </c>
      <c r="V4" s="51">
        <f>Budget!V$4</f>
        <v>0</v>
      </c>
      <c r="W4" s="52">
        <f>Budget!W$4</f>
        <v>0</v>
      </c>
      <c r="X4" s="51">
        <f>Budget!X$4</f>
        <v>0</v>
      </c>
      <c r="Y4" s="52">
        <f>Budget!Y$4</f>
        <v>0</v>
      </c>
      <c r="Z4" s="51">
        <f>Budget!Z$4</f>
        <v>0</v>
      </c>
      <c r="AA4" s="52">
        <f>Budget!AA$4</f>
        <v>0</v>
      </c>
    </row>
    <row r="5" spans="1:27" x14ac:dyDescent="0.3">
      <c r="A5" s="23" t="s">
        <v>4</v>
      </c>
      <c r="B5" s="53">
        <f>Budget!B$12</f>
        <v>0</v>
      </c>
      <c r="C5" s="52">
        <f>Budget!C$12</f>
        <v>0</v>
      </c>
      <c r="D5" s="51">
        <f>Budget!D$12</f>
        <v>0</v>
      </c>
      <c r="E5" s="52">
        <f>Budget!E$12</f>
        <v>0</v>
      </c>
      <c r="F5" s="51">
        <f>Budget!F$12</f>
        <v>0</v>
      </c>
      <c r="G5" s="52">
        <f>Budget!G$12</f>
        <v>0</v>
      </c>
      <c r="H5" s="51">
        <f>Budget!H$12</f>
        <v>0</v>
      </c>
      <c r="I5" s="52">
        <f>Budget!I$12</f>
        <v>0</v>
      </c>
      <c r="J5" s="51">
        <f>Budget!J$12</f>
        <v>0</v>
      </c>
      <c r="K5" s="52">
        <f>Budget!K$12</f>
        <v>0</v>
      </c>
      <c r="L5" s="51">
        <f>Budget!L$12</f>
        <v>0</v>
      </c>
      <c r="M5" s="52">
        <f>Budget!M$12</f>
        <v>0</v>
      </c>
      <c r="N5" s="51">
        <f>Budget!N$12</f>
        <v>0</v>
      </c>
      <c r="O5" s="52">
        <f>Budget!O$12</f>
        <v>0</v>
      </c>
      <c r="P5" s="51">
        <f>Budget!P$12</f>
        <v>0</v>
      </c>
      <c r="Q5" s="52">
        <f>Budget!Q$12</f>
        <v>0</v>
      </c>
      <c r="R5" s="51">
        <f>Budget!R$12</f>
        <v>0</v>
      </c>
      <c r="S5" s="52">
        <f>Budget!S$12</f>
        <v>0</v>
      </c>
      <c r="T5" s="51">
        <f>Budget!T$12</f>
        <v>0</v>
      </c>
      <c r="U5" s="52">
        <f>Budget!U$12</f>
        <v>0</v>
      </c>
      <c r="V5" s="51">
        <f>Budget!V$12</f>
        <v>0</v>
      </c>
      <c r="W5" s="52">
        <f>Budget!W$12</f>
        <v>0</v>
      </c>
      <c r="X5" s="51">
        <f>Budget!X$12</f>
        <v>0</v>
      </c>
      <c r="Y5" s="52">
        <f>Budget!Y$12</f>
        <v>0</v>
      </c>
      <c r="Z5" s="51">
        <f>Budget!Z$12</f>
        <v>0</v>
      </c>
      <c r="AA5" s="52">
        <f>Budget!AA$12</f>
        <v>0</v>
      </c>
    </row>
    <row r="6" spans="1:27" x14ac:dyDescent="0.3">
      <c r="A6" s="23" t="s">
        <v>8</v>
      </c>
      <c r="B6" s="53">
        <f>Budget!B$21</f>
        <v>0</v>
      </c>
      <c r="C6" s="52">
        <f>Budget!C$21</f>
        <v>0</v>
      </c>
      <c r="D6" s="51">
        <f>Budget!D$21</f>
        <v>0</v>
      </c>
      <c r="E6" s="52">
        <f>Budget!E$21</f>
        <v>0</v>
      </c>
      <c r="F6" s="51">
        <f>Budget!F$21</f>
        <v>0</v>
      </c>
      <c r="G6" s="52">
        <f>Budget!G$21</f>
        <v>0</v>
      </c>
      <c r="H6" s="51">
        <f>Budget!H$21</f>
        <v>0</v>
      </c>
      <c r="I6" s="52">
        <f>Budget!I$21</f>
        <v>0</v>
      </c>
      <c r="J6" s="51">
        <f>Budget!J$21</f>
        <v>0</v>
      </c>
      <c r="K6" s="52">
        <f>Budget!K$21</f>
        <v>0</v>
      </c>
      <c r="L6" s="51">
        <f>Budget!L$21</f>
        <v>0</v>
      </c>
      <c r="M6" s="52">
        <f>Budget!M$21</f>
        <v>0</v>
      </c>
      <c r="N6" s="51">
        <f>Budget!N$21</f>
        <v>0</v>
      </c>
      <c r="O6" s="52">
        <f>Budget!O$21</f>
        <v>0</v>
      </c>
      <c r="P6" s="51">
        <f>Budget!P$21</f>
        <v>0</v>
      </c>
      <c r="Q6" s="52">
        <f>Budget!Q$21</f>
        <v>0</v>
      </c>
      <c r="R6" s="51">
        <f>Budget!R$21</f>
        <v>0</v>
      </c>
      <c r="S6" s="52">
        <f>Budget!S$21</f>
        <v>0</v>
      </c>
      <c r="T6" s="51">
        <f>Budget!T$21</f>
        <v>0</v>
      </c>
      <c r="U6" s="52">
        <f>Budget!U$21</f>
        <v>0</v>
      </c>
      <c r="V6" s="51">
        <f>Budget!V$21</f>
        <v>0</v>
      </c>
      <c r="W6" s="52">
        <f>Budget!W$21</f>
        <v>0</v>
      </c>
      <c r="X6" s="51">
        <f>Budget!X$21</f>
        <v>0</v>
      </c>
      <c r="Y6" s="52">
        <f>Budget!Y$21</f>
        <v>0</v>
      </c>
      <c r="Z6" s="51">
        <f>Budget!Z$21</f>
        <v>0</v>
      </c>
      <c r="AA6" s="52">
        <f>Budget!AA$21</f>
        <v>0</v>
      </c>
    </row>
    <row r="7" spans="1:27" x14ac:dyDescent="0.3">
      <c r="A7" s="23" t="s">
        <v>11</v>
      </c>
      <c r="B7" s="53">
        <f>Budget!B$30</f>
        <v>0</v>
      </c>
      <c r="C7" s="52">
        <f>Budget!C$30</f>
        <v>0</v>
      </c>
      <c r="D7" s="51">
        <f>Budget!D$30</f>
        <v>0</v>
      </c>
      <c r="E7" s="52">
        <f>Budget!E$30</f>
        <v>0</v>
      </c>
      <c r="F7" s="51">
        <f>Budget!F$30</f>
        <v>0</v>
      </c>
      <c r="G7" s="52">
        <f>Budget!G$30</f>
        <v>0</v>
      </c>
      <c r="H7" s="51">
        <f>Budget!H$30</f>
        <v>0</v>
      </c>
      <c r="I7" s="52">
        <f>Budget!I$30</f>
        <v>0</v>
      </c>
      <c r="J7" s="51">
        <f>Budget!J$30</f>
        <v>0</v>
      </c>
      <c r="K7" s="52">
        <f>Budget!K$30</f>
        <v>0</v>
      </c>
      <c r="L7" s="51">
        <f>Budget!L$30</f>
        <v>0</v>
      </c>
      <c r="M7" s="52">
        <f>Budget!M$30</f>
        <v>0</v>
      </c>
      <c r="N7" s="51">
        <f>Budget!N$30</f>
        <v>0</v>
      </c>
      <c r="O7" s="52">
        <f>Budget!O$30</f>
        <v>0</v>
      </c>
      <c r="P7" s="51">
        <f>Budget!P$30</f>
        <v>0</v>
      </c>
      <c r="Q7" s="52">
        <f>Budget!Q$30</f>
        <v>0</v>
      </c>
      <c r="R7" s="51">
        <f>Budget!R$30</f>
        <v>0</v>
      </c>
      <c r="S7" s="52">
        <f>Budget!S$30</f>
        <v>0</v>
      </c>
      <c r="T7" s="51">
        <f>Budget!T$30</f>
        <v>0</v>
      </c>
      <c r="U7" s="52">
        <f>Budget!U$30</f>
        <v>0</v>
      </c>
      <c r="V7" s="51">
        <f>Budget!V$30</f>
        <v>0</v>
      </c>
      <c r="W7" s="52">
        <f>Budget!W$30</f>
        <v>0</v>
      </c>
      <c r="X7" s="51">
        <f>Budget!X$30</f>
        <v>0</v>
      </c>
      <c r="Y7" s="52">
        <f>Budget!Y$30</f>
        <v>0</v>
      </c>
      <c r="Z7" s="51">
        <f>Budget!Z$30</f>
        <v>0</v>
      </c>
      <c r="AA7" s="52">
        <f>Budget!AA$30</f>
        <v>0</v>
      </c>
    </row>
    <row r="8" spans="1:27" x14ac:dyDescent="0.3">
      <c r="A8" s="23" t="s">
        <v>12</v>
      </c>
      <c r="B8" s="53">
        <f>Budget!B$43</f>
        <v>0</v>
      </c>
      <c r="C8" s="52">
        <f>Budget!C$43</f>
        <v>0</v>
      </c>
      <c r="D8" s="51">
        <f>Budget!D$43</f>
        <v>0</v>
      </c>
      <c r="E8" s="52">
        <f>Budget!E$43</f>
        <v>0</v>
      </c>
      <c r="F8" s="51">
        <f>Budget!F$43</f>
        <v>0</v>
      </c>
      <c r="G8" s="52">
        <f>Budget!G$43</f>
        <v>0</v>
      </c>
      <c r="H8" s="51">
        <f>Budget!H$43</f>
        <v>0</v>
      </c>
      <c r="I8" s="52">
        <f>Budget!I$43</f>
        <v>0</v>
      </c>
      <c r="J8" s="51">
        <f>Budget!J$43</f>
        <v>0</v>
      </c>
      <c r="K8" s="52">
        <f>Budget!K$43</f>
        <v>0</v>
      </c>
      <c r="L8" s="51">
        <f>Budget!L$43</f>
        <v>0</v>
      </c>
      <c r="M8" s="52">
        <f>Budget!M$43</f>
        <v>0</v>
      </c>
      <c r="N8" s="51">
        <f>Budget!N$43</f>
        <v>0</v>
      </c>
      <c r="O8" s="52">
        <f>Budget!O$43</f>
        <v>0</v>
      </c>
      <c r="P8" s="51">
        <f>Budget!P$43</f>
        <v>0</v>
      </c>
      <c r="Q8" s="52">
        <f>Budget!Q$43</f>
        <v>0</v>
      </c>
      <c r="R8" s="51">
        <f>Budget!R$43</f>
        <v>0</v>
      </c>
      <c r="S8" s="52">
        <f>Budget!S$43</f>
        <v>0</v>
      </c>
      <c r="T8" s="51">
        <f>Budget!T$43</f>
        <v>0</v>
      </c>
      <c r="U8" s="52">
        <f>Budget!U$43</f>
        <v>0</v>
      </c>
      <c r="V8" s="51">
        <f>Budget!V$43</f>
        <v>0</v>
      </c>
      <c r="W8" s="52">
        <f>Budget!W$43</f>
        <v>0</v>
      </c>
      <c r="X8" s="51">
        <f>Budget!X$43</f>
        <v>0</v>
      </c>
      <c r="Y8" s="52">
        <f>Budget!Y$43</f>
        <v>0</v>
      </c>
      <c r="Z8" s="51">
        <f>Budget!Z$43</f>
        <v>0</v>
      </c>
      <c r="AA8" s="52">
        <f>Budget!AA$43</f>
        <v>0</v>
      </c>
    </row>
    <row r="9" spans="1:27" ht="14.5" thickBot="1" x14ac:dyDescent="0.35">
      <c r="A9" s="23" t="s">
        <v>18</v>
      </c>
      <c r="B9" s="53">
        <f>Budget!B$58</f>
        <v>0</v>
      </c>
      <c r="C9" s="52">
        <f>Budget!C$58</f>
        <v>0</v>
      </c>
      <c r="D9" s="51">
        <f>Budget!D$58</f>
        <v>0</v>
      </c>
      <c r="E9" s="52">
        <f>Budget!E$58</f>
        <v>0</v>
      </c>
      <c r="F9" s="51">
        <f>Budget!F$58</f>
        <v>0</v>
      </c>
      <c r="G9" s="52">
        <f>Budget!G$58</f>
        <v>0</v>
      </c>
      <c r="H9" s="51">
        <f>Budget!H$58</f>
        <v>0</v>
      </c>
      <c r="I9" s="52">
        <f>Budget!I$58</f>
        <v>0</v>
      </c>
      <c r="J9" s="51">
        <f>Budget!J$58</f>
        <v>0</v>
      </c>
      <c r="K9" s="52">
        <f>Budget!K$58</f>
        <v>0</v>
      </c>
      <c r="L9" s="51">
        <f>Budget!L$58</f>
        <v>0</v>
      </c>
      <c r="M9" s="52">
        <f>Budget!M$58</f>
        <v>0</v>
      </c>
      <c r="N9" s="51">
        <f>Budget!N$58</f>
        <v>0</v>
      </c>
      <c r="O9" s="52">
        <f>Budget!O$58</f>
        <v>0</v>
      </c>
      <c r="P9" s="51">
        <f>Budget!P$58</f>
        <v>0</v>
      </c>
      <c r="Q9" s="52">
        <f>Budget!Q$58</f>
        <v>0</v>
      </c>
      <c r="R9" s="51">
        <f>Budget!R$58</f>
        <v>0</v>
      </c>
      <c r="S9" s="52">
        <f>Budget!S$58</f>
        <v>0</v>
      </c>
      <c r="T9" s="51">
        <f>Budget!T$58</f>
        <v>0</v>
      </c>
      <c r="U9" s="52">
        <f>Budget!U$58</f>
        <v>0</v>
      </c>
      <c r="V9" s="51">
        <f>Budget!V$58</f>
        <v>0</v>
      </c>
      <c r="W9" s="52">
        <f>Budget!W$58</f>
        <v>0</v>
      </c>
      <c r="X9" s="51">
        <f>Budget!X$58</f>
        <v>0</v>
      </c>
      <c r="Y9" s="52">
        <f>Budget!Y$58</f>
        <v>0</v>
      </c>
      <c r="Z9" s="51">
        <f>Budget!Z$58</f>
        <v>0</v>
      </c>
      <c r="AA9" s="52">
        <f>Budget!AA$58</f>
        <v>0</v>
      </c>
    </row>
    <row r="10" spans="1:27" x14ac:dyDescent="0.3">
      <c r="A10" s="25" t="s">
        <v>26</v>
      </c>
      <c r="B10" s="62">
        <f>Budget!B61</f>
        <v>0</v>
      </c>
      <c r="C10" s="63">
        <f>Budget!C61</f>
        <v>0</v>
      </c>
      <c r="D10" s="62">
        <f>Budget!D61</f>
        <v>0</v>
      </c>
      <c r="E10" s="63">
        <f>Budget!E61</f>
        <v>0</v>
      </c>
      <c r="F10" s="62">
        <f>Budget!F61</f>
        <v>0</v>
      </c>
      <c r="G10" s="63">
        <f>Budget!G61</f>
        <v>0</v>
      </c>
      <c r="H10" s="62">
        <f>Budget!H61</f>
        <v>0</v>
      </c>
      <c r="I10" s="63">
        <f>Budget!I61</f>
        <v>0</v>
      </c>
      <c r="J10" s="62">
        <f>Budget!J61</f>
        <v>0</v>
      </c>
      <c r="K10" s="63">
        <f>Budget!K61</f>
        <v>0</v>
      </c>
      <c r="L10" s="62">
        <f>Budget!L61</f>
        <v>0</v>
      </c>
      <c r="M10" s="63">
        <f>Budget!M61</f>
        <v>0</v>
      </c>
      <c r="N10" s="62">
        <f>Budget!N61</f>
        <v>0</v>
      </c>
      <c r="O10" s="63">
        <f>Budget!O61</f>
        <v>0</v>
      </c>
      <c r="P10" s="62">
        <f>Budget!P61</f>
        <v>0</v>
      </c>
      <c r="Q10" s="63">
        <f>Budget!Q61</f>
        <v>0</v>
      </c>
      <c r="R10" s="62">
        <f>Budget!R61</f>
        <v>0</v>
      </c>
      <c r="S10" s="63">
        <f>Budget!S61</f>
        <v>0</v>
      </c>
      <c r="T10" s="62">
        <f>Budget!T61</f>
        <v>0</v>
      </c>
      <c r="U10" s="63">
        <f>Budget!U61</f>
        <v>0</v>
      </c>
      <c r="V10" s="62">
        <f>Budget!V61</f>
        <v>0</v>
      </c>
      <c r="W10" s="63">
        <f>Budget!W61</f>
        <v>0</v>
      </c>
      <c r="X10" s="62">
        <f>Budget!X61</f>
        <v>0</v>
      </c>
      <c r="Y10" s="63">
        <f>Budget!Y61</f>
        <v>0</v>
      </c>
      <c r="Z10" s="62">
        <f>Budget!Z61</f>
        <v>0</v>
      </c>
      <c r="AA10" s="63">
        <f>Budget!AA61</f>
        <v>0</v>
      </c>
    </row>
    <row r="11" spans="1:27" x14ac:dyDescent="0.3">
      <c r="A11" s="24" t="s">
        <v>32</v>
      </c>
      <c r="B11" s="57">
        <f>Budget!B64</f>
        <v>0</v>
      </c>
      <c r="C11" s="56">
        <f>Budget!C64</f>
        <v>0</v>
      </c>
      <c r="D11" s="57">
        <f>Budget!D64</f>
        <v>0</v>
      </c>
      <c r="E11" s="56">
        <f>Budget!E64</f>
        <v>0</v>
      </c>
      <c r="F11" s="57">
        <f>Budget!F64</f>
        <v>0</v>
      </c>
      <c r="G11" s="56">
        <f>Budget!G64</f>
        <v>0</v>
      </c>
      <c r="H11" s="57">
        <f>Budget!H64</f>
        <v>0</v>
      </c>
      <c r="I11" s="56">
        <f>Budget!I64</f>
        <v>0</v>
      </c>
      <c r="J11" s="57">
        <f>Budget!J64</f>
        <v>0</v>
      </c>
      <c r="K11" s="56">
        <f>Budget!K64</f>
        <v>0</v>
      </c>
      <c r="L11" s="57">
        <f>Budget!L64</f>
        <v>0</v>
      </c>
      <c r="M11" s="56">
        <f>Budget!M64</f>
        <v>0</v>
      </c>
      <c r="N11" s="57">
        <f>Budget!N64</f>
        <v>0</v>
      </c>
      <c r="O11" s="56">
        <f>Budget!O64</f>
        <v>0</v>
      </c>
      <c r="P11" s="57">
        <f>Budget!P64</f>
        <v>0</v>
      </c>
      <c r="Q11" s="56">
        <f>Budget!Q64</f>
        <v>0</v>
      </c>
      <c r="R11" s="57">
        <f>Budget!R64</f>
        <v>0</v>
      </c>
      <c r="S11" s="56">
        <f>Budget!S64</f>
        <v>0</v>
      </c>
      <c r="T11" s="57">
        <f>Budget!T64</f>
        <v>0</v>
      </c>
      <c r="U11" s="56">
        <f>Budget!U64</f>
        <v>0</v>
      </c>
      <c r="V11" s="57">
        <f>Budget!V64</f>
        <v>0</v>
      </c>
      <c r="W11" s="56">
        <f>Budget!W64</f>
        <v>0</v>
      </c>
      <c r="X11" s="57">
        <f>Budget!X64</f>
        <v>0</v>
      </c>
      <c r="Y11" s="56">
        <f>Budget!Y64</f>
        <v>0</v>
      </c>
      <c r="Z11" s="57">
        <f>Budget!Z64</f>
        <v>0</v>
      </c>
      <c r="AA11" s="56">
        <f>Budget!AA64</f>
        <v>0</v>
      </c>
    </row>
    <row r="13" spans="1:27" x14ac:dyDescent="0.3">
      <c r="A13" s="2"/>
      <c r="B13" s="83" t="str">
        <f>_xlfn.CONCAT(TEXT(Overview!$B$1, "mmmm"), " Plan")</f>
        <v>August Plan</v>
      </c>
      <c r="C13" s="2"/>
      <c r="D13" s="83" t="str">
        <f>_xlfn.CONCAT(TEXT(Overview!$B$1, "mmmm"), " Actual")</f>
        <v>August Actual</v>
      </c>
    </row>
    <row r="14" spans="1:27" x14ac:dyDescent="0.3">
      <c r="A14" s="6" t="s">
        <v>2</v>
      </c>
      <c r="B14" s="52">
        <f>HLOOKUP(Overview!$B$1, Budget!$A$1:$AA$65, 3,FALSE)</f>
        <v>0</v>
      </c>
      <c r="C14" s="6" t="s">
        <v>2</v>
      </c>
      <c r="D14" s="52">
        <f>HLOOKUP($D$13, Budget!$A$1:$AA$65, 3,FALSE)</f>
        <v>0</v>
      </c>
    </row>
    <row r="15" spans="1:27" ht="14.5" thickBot="1" x14ac:dyDescent="0.35">
      <c r="A15" s="26" t="s">
        <v>3</v>
      </c>
      <c r="B15" s="64">
        <f>HLOOKUP(Overview!$B$1, Budget!$A$1:$AA$65, 4,FALSE)</f>
        <v>0</v>
      </c>
      <c r="C15" s="26" t="s">
        <v>3</v>
      </c>
      <c r="D15" s="64">
        <f>HLOOKUP($D$13, Budget!$A$1:$AA$65, 4,FALSE)</f>
        <v>0</v>
      </c>
    </row>
    <row r="16" spans="1:27" x14ac:dyDescent="0.3">
      <c r="A16" s="23" t="s">
        <v>4</v>
      </c>
      <c r="B16" s="52">
        <f>HLOOKUP(Overview!$B$1, Budget!$A$1:$AA$65, 12,FALSE)</f>
        <v>0</v>
      </c>
      <c r="C16" s="23" t="s">
        <v>4</v>
      </c>
      <c r="D16" s="52">
        <f>HLOOKUP($D$13, Budget!$A$1:$AA$65, 12,FALSE)</f>
        <v>0</v>
      </c>
    </row>
    <row r="17" spans="1:14" x14ac:dyDescent="0.3">
      <c r="A17" s="23" t="s">
        <v>8</v>
      </c>
      <c r="B17" s="52">
        <f>HLOOKUP(Overview!$B$1, Budget!$A$1:$AA$65, 21,FALSE)</f>
        <v>0</v>
      </c>
      <c r="C17" s="23" t="s">
        <v>8</v>
      </c>
      <c r="D17" s="52">
        <f>HLOOKUP($D$13, Budget!$A$1:$AA$65, 21,FALSE)</f>
        <v>0</v>
      </c>
    </row>
    <row r="18" spans="1:14" x14ac:dyDescent="0.3">
      <c r="A18" s="23" t="s">
        <v>11</v>
      </c>
      <c r="B18" s="52">
        <f>HLOOKUP(Overview!$B$1, Budget!$A$1:$AA$65, 30,FALSE)</f>
        <v>0</v>
      </c>
      <c r="C18" s="23" t="s">
        <v>11</v>
      </c>
      <c r="D18" s="52">
        <f>HLOOKUP($D$13, Budget!$A$1:$AA$65, 30,FALSE)</f>
        <v>0</v>
      </c>
    </row>
    <row r="19" spans="1:14" x14ac:dyDescent="0.3">
      <c r="A19" s="23" t="s">
        <v>12</v>
      </c>
      <c r="B19" s="52">
        <f>HLOOKUP(Overview!$B$1, Budget!$A$1:$AA$65, 43,FALSE)</f>
        <v>0</v>
      </c>
      <c r="C19" s="23" t="s">
        <v>12</v>
      </c>
      <c r="D19" s="52">
        <f>HLOOKUP($D$13, Budget!$A$1:$AA$65, 43,FALSE)</f>
        <v>0</v>
      </c>
    </row>
    <row r="20" spans="1:14" ht="14.5" thickBot="1" x14ac:dyDescent="0.35">
      <c r="A20" s="23" t="s">
        <v>18</v>
      </c>
      <c r="B20" s="52">
        <f>HLOOKUP(Overview!$B$1, Budget!$A$1:$AA$65, 58,FALSE)</f>
        <v>0</v>
      </c>
      <c r="C20" s="23" t="s">
        <v>18</v>
      </c>
      <c r="D20" s="52">
        <f>HLOOKUP($D$13, Budget!$A$1:$AA$65, 58,FALSE)</f>
        <v>0</v>
      </c>
    </row>
    <row r="21" spans="1:14" x14ac:dyDescent="0.3">
      <c r="A21" s="25" t="s">
        <v>26</v>
      </c>
      <c r="B21" s="63">
        <f>HLOOKUP(Overview!$B$1, Budget!$A$1:$AA$65, 61,FALSE)</f>
        <v>0</v>
      </c>
      <c r="C21" s="25" t="s">
        <v>26</v>
      </c>
      <c r="D21" s="63">
        <f>HLOOKUP($D$13, Budget!$A$1:$AA$65, 61,FALSE)</f>
        <v>0</v>
      </c>
    </row>
    <row r="22" spans="1:14" x14ac:dyDescent="0.3">
      <c r="A22" s="24" t="s">
        <v>32</v>
      </c>
      <c r="B22" s="56" t="str">
        <f>HLOOKUP(Overview!$B$1, Budget!$A$1:$AA$65, 65,FALSE)</f>
        <v>-</v>
      </c>
      <c r="C22" s="24" t="s">
        <v>32</v>
      </c>
      <c r="D22" s="56" t="str">
        <f>HLOOKUP($D$13, Budget!$A$1:$AA$65, 65,FALSE)</f>
        <v>-</v>
      </c>
    </row>
    <row r="24" spans="1:14" x14ac:dyDescent="0.3">
      <c r="A24" s="112" t="s">
        <v>34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</row>
    <row r="25" spans="1:14" ht="15.5" x14ac:dyDescent="0.35">
      <c r="A25" s="78">
        <f>Budget!B$1</f>
        <v>44804</v>
      </c>
      <c r="B25" s="79">
        <f>Budget!D$1</f>
        <v>44834</v>
      </c>
      <c r="C25" s="79">
        <f>Budget!F$1</f>
        <v>44865</v>
      </c>
      <c r="D25" s="79">
        <f>Budget!H$1</f>
        <v>44895</v>
      </c>
      <c r="E25" s="79">
        <f>Budget!J$1</f>
        <v>44926</v>
      </c>
      <c r="F25" s="79">
        <f>Budget!L$1</f>
        <v>44957</v>
      </c>
      <c r="G25" s="79">
        <f>Budget!N$1</f>
        <v>44985</v>
      </c>
      <c r="H25" s="79">
        <f>Budget!P$1</f>
        <v>45016</v>
      </c>
      <c r="I25" s="79">
        <f>Budget!R$1</f>
        <v>45046</v>
      </c>
      <c r="J25" s="79">
        <f>Budget!T$1</f>
        <v>45077</v>
      </c>
      <c r="K25" s="79">
        <f>Budget!V$1</f>
        <v>45107</v>
      </c>
      <c r="L25" s="79">
        <f>Budget!X$1</f>
        <v>45138</v>
      </c>
      <c r="M25" s="80" t="str">
        <f>Budget!Z$1</f>
        <v>Year</v>
      </c>
      <c r="N25" s="81"/>
    </row>
    <row r="26" spans="1:14" x14ac:dyDescent="0.3">
      <c r="A26" s="82">
        <v>44773</v>
      </c>
      <c r="B26" s="82">
        <v>44804</v>
      </c>
      <c r="C26" s="82">
        <v>44834</v>
      </c>
      <c r="D26" s="82">
        <v>44865</v>
      </c>
      <c r="E26" s="82">
        <v>44895</v>
      </c>
      <c r="F26" s="82">
        <v>44926</v>
      </c>
      <c r="G26" s="82">
        <v>44957</v>
      </c>
      <c r="H26" s="82">
        <v>44985</v>
      </c>
      <c r="I26" s="82">
        <v>45016</v>
      </c>
      <c r="J26" s="82">
        <v>45046</v>
      </c>
      <c r="K26" s="82">
        <v>45077</v>
      </c>
      <c r="L26" s="82">
        <v>45107</v>
      </c>
      <c r="M26" s="82">
        <v>45138</v>
      </c>
      <c r="N26" s="82">
        <v>45169</v>
      </c>
    </row>
    <row r="28" spans="1:14" x14ac:dyDescent="0.3">
      <c r="A28" s="113" t="s">
        <v>26</v>
      </c>
      <c r="B28" s="114"/>
      <c r="C28" s="115"/>
    </row>
    <row r="29" spans="1:14" x14ac:dyDescent="0.3">
      <c r="A29" s="33"/>
      <c r="B29" s="83" t="s">
        <v>0</v>
      </c>
      <c r="C29" s="83" t="s">
        <v>1</v>
      </c>
    </row>
    <row r="30" spans="1:14" ht="15.5" x14ac:dyDescent="0.35">
      <c r="A30" s="32">
        <f>Budget!B$1</f>
        <v>44804</v>
      </c>
      <c r="B30" s="52">
        <f>Budget!B61</f>
        <v>0</v>
      </c>
      <c r="C30" s="52">
        <f>Budget!C61</f>
        <v>0</v>
      </c>
    </row>
    <row r="31" spans="1:14" ht="15.5" x14ac:dyDescent="0.35">
      <c r="A31" s="31">
        <f>Budget!D$1</f>
        <v>44834</v>
      </c>
      <c r="B31" s="52">
        <f>Budget!D61</f>
        <v>0</v>
      </c>
      <c r="C31" s="52">
        <f>Budget!E61</f>
        <v>0</v>
      </c>
    </row>
    <row r="32" spans="1:14" ht="15.5" x14ac:dyDescent="0.35">
      <c r="A32" s="31">
        <f>Budget!F$1</f>
        <v>44865</v>
      </c>
      <c r="B32" s="52">
        <f>Budget!F61</f>
        <v>0</v>
      </c>
      <c r="C32" s="52">
        <f>Budget!G61</f>
        <v>0</v>
      </c>
    </row>
    <row r="33" spans="1:3" ht="15.5" x14ac:dyDescent="0.35">
      <c r="A33" s="31">
        <f>Budget!H$1</f>
        <v>44895</v>
      </c>
      <c r="B33" s="52">
        <f>Budget!H61</f>
        <v>0</v>
      </c>
      <c r="C33" s="52">
        <f>Budget!I61</f>
        <v>0</v>
      </c>
    </row>
    <row r="34" spans="1:3" ht="15.5" x14ac:dyDescent="0.35">
      <c r="A34" s="31">
        <f>Budget!J$1</f>
        <v>44926</v>
      </c>
      <c r="B34" s="52">
        <f>Budget!J61</f>
        <v>0</v>
      </c>
      <c r="C34" s="52">
        <f>Budget!K61</f>
        <v>0</v>
      </c>
    </row>
    <row r="35" spans="1:3" ht="15.5" x14ac:dyDescent="0.35">
      <c r="A35" s="31">
        <f>Budget!L$1</f>
        <v>44957</v>
      </c>
      <c r="B35" s="52">
        <f>Budget!L61</f>
        <v>0</v>
      </c>
      <c r="C35" s="52">
        <f>Budget!M61</f>
        <v>0</v>
      </c>
    </row>
    <row r="36" spans="1:3" ht="15.5" x14ac:dyDescent="0.35">
      <c r="A36" s="31">
        <f>Budget!N$1</f>
        <v>44985</v>
      </c>
      <c r="B36" s="52">
        <f>Budget!N61</f>
        <v>0</v>
      </c>
      <c r="C36" s="52">
        <f>Budget!O61</f>
        <v>0</v>
      </c>
    </row>
    <row r="37" spans="1:3" ht="15.5" x14ac:dyDescent="0.35">
      <c r="A37" s="31">
        <f>Budget!P$1</f>
        <v>45016</v>
      </c>
      <c r="B37" s="52">
        <f>Budget!P61</f>
        <v>0</v>
      </c>
      <c r="C37" s="52">
        <f>Budget!Q61</f>
        <v>0</v>
      </c>
    </row>
    <row r="38" spans="1:3" ht="15.5" x14ac:dyDescent="0.35">
      <c r="A38" s="31">
        <f>Budget!R$1</f>
        <v>45046</v>
      </c>
      <c r="B38" s="52">
        <f>Budget!R61</f>
        <v>0</v>
      </c>
      <c r="C38" s="52">
        <f>Budget!S61</f>
        <v>0</v>
      </c>
    </row>
    <row r="39" spans="1:3" ht="15.5" x14ac:dyDescent="0.35">
      <c r="A39" s="31">
        <f>Budget!T$1</f>
        <v>45077</v>
      </c>
      <c r="B39" s="52">
        <f>Budget!T61</f>
        <v>0</v>
      </c>
      <c r="C39" s="52">
        <f>Budget!U61</f>
        <v>0</v>
      </c>
    </row>
    <row r="40" spans="1:3" ht="15.5" x14ac:dyDescent="0.35">
      <c r="A40" s="31">
        <f>Budget!V$1</f>
        <v>45107</v>
      </c>
      <c r="B40" s="52">
        <f>Budget!V61</f>
        <v>0</v>
      </c>
      <c r="C40" s="52">
        <f>Budget!W61</f>
        <v>0</v>
      </c>
    </row>
    <row r="41" spans="1:3" ht="15.5" x14ac:dyDescent="0.35">
      <c r="A41" s="31">
        <f>Budget!X$1</f>
        <v>45138</v>
      </c>
      <c r="B41" s="52">
        <f>Budget!X61</f>
        <v>0</v>
      </c>
      <c r="C41" s="52">
        <f>Budget!Y61</f>
        <v>0</v>
      </c>
    </row>
    <row r="42" spans="1:3" x14ac:dyDescent="0.3">
      <c r="A42" s="34" t="str">
        <f>Budget!Z$1</f>
        <v>Year</v>
      </c>
      <c r="B42" s="56">
        <f>Budget!Z61</f>
        <v>0</v>
      </c>
      <c r="C42" s="56">
        <f>Budget!AA61</f>
        <v>0</v>
      </c>
    </row>
    <row r="45" spans="1:3" x14ac:dyDescent="0.3">
      <c r="A45" s="113" t="s">
        <v>32</v>
      </c>
      <c r="B45" s="114"/>
      <c r="C45" s="115"/>
    </row>
    <row r="46" spans="1:3" x14ac:dyDescent="0.3">
      <c r="A46" s="33"/>
      <c r="B46" s="83" t="s">
        <v>0</v>
      </c>
      <c r="C46" s="83" t="s">
        <v>1</v>
      </c>
    </row>
    <row r="47" spans="1:3" ht="15.5" x14ac:dyDescent="0.35">
      <c r="A47" s="32">
        <f>Budget!B$1</f>
        <v>44804</v>
      </c>
      <c r="B47" s="52">
        <f>Budget!B64</f>
        <v>0</v>
      </c>
      <c r="C47" s="52">
        <f>Budget!C64</f>
        <v>0</v>
      </c>
    </row>
    <row r="48" spans="1:3" ht="15.5" x14ac:dyDescent="0.35">
      <c r="A48" s="31">
        <f>Budget!D$1</f>
        <v>44834</v>
      </c>
      <c r="B48" s="52">
        <f>Budget!D64</f>
        <v>0</v>
      </c>
      <c r="C48" s="52">
        <f>Budget!E64</f>
        <v>0</v>
      </c>
    </row>
    <row r="49" spans="1:5" ht="15.5" x14ac:dyDescent="0.35">
      <c r="A49" s="31">
        <f>Budget!F$1</f>
        <v>44865</v>
      </c>
      <c r="B49" s="52">
        <f>Budget!F64</f>
        <v>0</v>
      </c>
      <c r="C49" s="52">
        <f>Budget!G64</f>
        <v>0</v>
      </c>
    </row>
    <row r="50" spans="1:5" ht="15.5" x14ac:dyDescent="0.35">
      <c r="A50" s="31">
        <f>Budget!H$1</f>
        <v>44895</v>
      </c>
      <c r="B50" s="52">
        <f>Budget!H64</f>
        <v>0</v>
      </c>
      <c r="C50" s="52">
        <f>Budget!I64</f>
        <v>0</v>
      </c>
    </row>
    <row r="51" spans="1:5" ht="15.5" x14ac:dyDescent="0.35">
      <c r="A51" s="31">
        <f>Budget!J$1</f>
        <v>44926</v>
      </c>
      <c r="B51" s="52">
        <f>Budget!J64</f>
        <v>0</v>
      </c>
      <c r="C51" s="52">
        <f>Budget!K64</f>
        <v>0</v>
      </c>
    </row>
    <row r="52" spans="1:5" ht="15.5" x14ac:dyDescent="0.35">
      <c r="A52" s="31">
        <f>Budget!L$1</f>
        <v>44957</v>
      </c>
      <c r="B52" s="52">
        <f>Budget!L64</f>
        <v>0</v>
      </c>
      <c r="C52" s="52">
        <f>Budget!M64</f>
        <v>0</v>
      </c>
    </row>
    <row r="53" spans="1:5" ht="15.5" x14ac:dyDescent="0.35">
      <c r="A53" s="31">
        <f>Budget!N$1</f>
        <v>44985</v>
      </c>
      <c r="B53" s="52">
        <f>Budget!N64</f>
        <v>0</v>
      </c>
      <c r="C53" s="52">
        <f>Budget!O64</f>
        <v>0</v>
      </c>
    </row>
    <row r="54" spans="1:5" ht="15.5" x14ac:dyDescent="0.35">
      <c r="A54" s="31">
        <f>Budget!P$1</f>
        <v>45016</v>
      </c>
      <c r="B54" s="52">
        <f>Budget!P64</f>
        <v>0</v>
      </c>
      <c r="C54" s="52">
        <f>Budget!Q64</f>
        <v>0</v>
      </c>
    </row>
    <row r="55" spans="1:5" ht="15.5" x14ac:dyDescent="0.35">
      <c r="A55" s="31">
        <f>Budget!R$1</f>
        <v>45046</v>
      </c>
      <c r="B55" s="52">
        <f>Budget!R64</f>
        <v>0</v>
      </c>
      <c r="C55" s="52">
        <f>Budget!S64</f>
        <v>0</v>
      </c>
    </row>
    <row r="56" spans="1:5" ht="15.5" x14ac:dyDescent="0.35">
      <c r="A56" s="31">
        <f>Budget!T$1</f>
        <v>45077</v>
      </c>
      <c r="B56" s="52">
        <f>Budget!T64</f>
        <v>0</v>
      </c>
      <c r="C56" s="52">
        <f>Budget!U64</f>
        <v>0</v>
      </c>
    </row>
    <row r="57" spans="1:5" ht="15.5" x14ac:dyDescent="0.35">
      <c r="A57" s="31">
        <f>Budget!V$1</f>
        <v>45107</v>
      </c>
      <c r="B57" s="52">
        <f>Budget!V64</f>
        <v>0</v>
      </c>
      <c r="C57" s="52">
        <f>Budget!W64</f>
        <v>0</v>
      </c>
    </row>
    <row r="58" spans="1:5" ht="15.5" x14ac:dyDescent="0.35">
      <c r="A58" s="31">
        <f>Budget!X$1</f>
        <v>45138</v>
      </c>
      <c r="B58" s="52">
        <f>Budget!X64</f>
        <v>0</v>
      </c>
      <c r="C58" s="52">
        <f>Budget!Y64</f>
        <v>0</v>
      </c>
    </row>
    <row r="59" spans="1:5" x14ac:dyDescent="0.3">
      <c r="A59" s="34" t="str">
        <f>Budget!Z$1</f>
        <v>Year</v>
      </c>
      <c r="B59" s="56">
        <f>Budget!Z64</f>
        <v>0</v>
      </c>
      <c r="C59" s="56">
        <f>Budget!AA64</f>
        <v>0</v>
      </c>
    </row>
    <row r="61" spans="1:5" x14ac:dyDescent="0.3">
      <c r="A61" s="46" t="s">
        <v>4</v>
      </c>
      <c r="B61" s="47" t="s">
        <v>8</v>
      </c>
      <c r="C61" s="47" t="s">
        <v>11</v>
      </c>
      <c r="D61" s="47" t="s">
        <v>12</v>
      </c>
      <c r="E61" s="47" t="s">
        <v>18</v>
      </c>
    </row>
    <row r="62" spans="1:5" x14ac:dyDescent="0.3">
      <c r="A62" s="84" t="str">
        <f ca="1">IF((OFFSET(Budget!$A$5,1,0))&lt;&gt;"",IF(A61&lt;&gt;"",IF(A61&lt;&gt;FALSE,IF(Budget!$A$5=Calculations!$A$61,(OFFSET(Budget!$A$5,1,0)),""),""),""),"")</f>
        <v>Pension</v>
      </c>
      <c r="B62" s="85" t="str">
        <f ca="1">IF((OFFSET(Budget!$A$15,1,0))&lt;&gt;"",IF(B61&lt;&gt;"",IF(B61&lt;&gt;FALSE,IF(Budget!$A$15=Calculations!$B$61,(OFFSET(Budget!$A$15,1,0)),""),""),""),"")</f>
        <v>Travel Savings</v>
      </c>
      <c r="C62" s="85" t="str">
        <f ca="1">IF((OFFSET(Budget!$A$24,1,0))&lt;&gt;"",IF(C61&lt;&gt;"",IF(C61&lt;&gt;FALSE,IF(Budget!$A$24=Calculations!$C$61,(OFFSET(Budget!$A$24,1,0)),""),""),""),"")</f>
        <v>Debt 1</v>
      </c>
      <c r="D62" s="85" t="str">
        <f ca="1">IF((OFFSET(Budget!$A$33,1,0))&lt;&gt;"",IF(D61&lt;&gt;"",IF(D61&lt;&gt;FALSE,IF(Budget!$A$33=Calculations!$D$61,(OFFSET(Budget!$A$33,1,0)),""),""),""),"")</f>
        <v>Mortgage/Rent</v>
      </c>
      <c r="E62" s="85" t="str">
        <f ca="1">IF((OFFSET(Budget!$A$46,1,0))&lt;&gt;"",IF(E61&lt;&gt;"",IF(E61&lt;&gt;FALSE,IF(Budget!$A$46=Calculations!$E$61,(OFFSET(Budget!$A$46,1,0)),""),""),""),"")</f>
        <v>Food &amp; Groceries</v>
      </c>
    </row>
    <row r="63" spans="1:5" x14ac:dyDescent="0.3">
      <c r="A63" s="84" t="str">
        <f ca="1">IF((OFFSET(Budget!$A$5,2,0))&lt;&gt;"",IF(A62&lt;&gt;"",IF(A62&lt;&gt;FALSE,IF(Budget!$A$5=Calculations!$A$61,(OFFSET(Budget!$A$5,2,0)),""),""),""),"")</f>
        <v>Investments</v>
      </c>
      <c r="B63" s="85" t="str">
        <f ca="1">IF((OFFSET(Budget!$A$15,2,0))&lt;&gt;"",IF(B62&lt;&gt;"",IF(B62&lt;&gt;FALSE,IF(Budget!$A$15=Calculations!$B$61,(OFFSET(Budget!$A$15,2,0)),""),""),""),"")</f>
        <v>Car Savings</v>
      </c>
      <c r="C63" s="85" t="str">
        <f ca="1">IF((OFFSET(Budget!$A$24,2,0))&lt;&gt;"",IF(C62&lt;&gt;"",IF(C62&lt;&gt;FALSE,IF(Budget!$A$24=Calculations!$C$61,(OFFSET(Budget!$A$24,2,0)),""),""),""),"")</f>
        <v>Debt 2</v>
      </c>
      <c r="D63" s="85" t="str">
        <f ca="1">IF((OFFSET(Budget!$A$33,2,0))&lt;&gt;"",IF(D62&lt;&gt;"",IF(D62&lt;&gt;FALSE,IF(Budget!$A$33=Calculations!$D$61,(OFFSET(Budget!$A$33,2,0)),""),""),""),"")</f>
        <v>Transportation</v>
      </c>
      <c r="E63" s="85" t="str">
        <f ca="1">IF((OFFSET(Budget!$A$46,2,0))&lt;&gt;"",IF(E62&lt;&gt;"",IF(E62&lt;&gt;FALSE,IF(Budget!$A$46=Calculations!$E$61,(OFFSET(Budget!$A$46,2,0)),""),""),""),"")</f>
        <v>Shopping</v>
      </c>
    </row>
    <row r="64" spans="1:5" x14ac:dyDescent="0.3">
      <c r="A64" s="84" t="str">
        <f ca="1">IF((OFFSET(Budget!$A$5,3,0))&lt;&gt;"",IF(A63&lt;&gt;"",IF(A63&lt;&gt;FALSE,IF(Budget!$A$5=Calculations!$A$61,(OFFSET(Budget!$A$5,3,0)),""),""),""),"")</f>
        <v>Savings 1</v>
      </c>
      <c r="B64" s="85" t="str">
        <f ca="1">IF((OFFSET(Budget!$A$15,3,0))&lt;&gt;"",IF(B63&lt;&gt;"",IF(B63&lt;&gt;FALSE,IF(Budget!$A$15=Calculations!$B$61,(OFFSET(Budget!$A$15,3,0)),""),""),""),"")</f>
        <v>Savings 1</v>
      </c>
      <c r="C64" s="85" t="str">
        <f ca="1">IF((OFFSET(Budget!$A$24,3,0))&lt;&gt;"",IF(C63&lt;&gt;"",IF(C63&lt;&gt;FALSE,IF(Budget!$A$24=Calculations!$C$61,(OFFSET(Budget!$A$24,3,0)),""),""),""),"")</f>
        <v>Debt 3</v>
      </c>
      <c r="D64" s="85" t="str">
        <f ca="1">IF((OFFSET(Budget!$A$33,3,0))&lt;&gt;"",IF(D63&lt;&gt;"",IF(D63&lt;&gt;FALSE,IF(Budget!$A$33=Calculations!$D$61,(OFFSET(Budget!$A$33,3,0)),""),""),""),"")</f>
        <v>Insurance</v>
      </c>
      <c r="E64" s="85" t="str">
        <f ca="1">IF((OFFSET(Budget!$A$46,3,0))&lt;&gt;"",IF(E63&lt;&gt;"",IF(E63&lt;&gt;FALSE,IF(Budget!$A$46=Calculations!$E$61,(OFFSET(Budget!$A$46,3,0)),""),""),""),"")</f>
        <v>Transport</v>
      </c>
    </row>
    <row r="65" spans="1:5" x14ac:dyDescent="0.3">
      <c r="A65" s="84" t="str">
        <f ca="1">IF((OFFSET(Budget!$A$5,4,0))&lt;&gt;"",IF(A64&lt;&gt;"",IF(A64&lt;&gt;FALSE,IF(Budget!$A$5=Calculations!$A$61,(OFFSET(Budget!$A$5,4,0)),""),""),""),"")</f>
        <v>Savings 2</v>
      </c>
      <c r="B65" s="85" t="str">
        <f ca="1">IF((OFFSET(Budget!$A$15,4,0))&lt;&gt;"",IF(B64&lt;&gt;"",IF(B64&lt;&gt;FALSE,IF(Budget!$A$15=Calculations!$B$61,(OFFSET(Budget!$A$15,4,0)),""),""),""),"")</f>
        <v>Savings 2</v>
      </c>
      <c r="C65" s="85" t="str">
        <f ca="1">IF((OFFSET(Budget!$A$24,4,0))&lt;&gt;"",IF(C64&lt;&gt;"",IF(C64&lt;&gt;FALSE,IF(Budget!$A$24=Calculations!$C$61,(OFFSET(Budget!$A$24,4,0)),""),""),""),"")</f>
        <v>Debt 4</v>
      </c>
      <c r="D65" s="85" t="str">
        <f ca="1">IF((OFFSET(Budget!$A$33,4,0))&lt;&gt;"",IF(D64&lt;&gt;"",IF(D64&lt;&gt;FALSE,IF(Budget!$A$33=Calculations!$D$61,(OFFSET(Budget!$A$33,4,0)),""),""),""),"")</f>
        <v>Council Tax</v>
      </c>
      <c r="E65" s="85" t="str">
        <f ca="1">IF((OFFSET(Budget!$A$46,4,0))&lt;&gt;"",IF(E64&lt;&gt;"",IF(E64&lt;&gt;FALSE,IF(Budget!$A$46=Calculations!$E$61,(OFFSET(Budget!$A$46,4,0)),""),""),""),"")</f>
        <v>Hobbies</v>
      </c>
    </row>
    <row r="66" spans="1:5" x14ac:dyDescent="0.3">
      <c r="A66" s="84" t="str">
        <f ca="1">IF((OFFSET(Budget!$A$5,5,0))&lt;&gt;"",IF(A65&lt;&gt;"",IF(A65&lt;&gt;FALSE,IF(Budget!$A$5=Calculations!$A$61,(OFFSET(Budget!$A$5,5,0)),""),""),""),"")</f>
        <v>Emergency Savings</v>
      </c>
      <c r="B66" s="85" t="str">
        <f ca="1">IF((OFFSET(Budget!$A$15,5,0))&lt;&gt;"",IF(B65&lt;&gt;"",IF(B65&lt;&gt;FALSE,IF(Budget!$A$15=Calculations!$B$61,(OFFSET(Budget!$A$15,5,0)),""),""),""),"")</f>
        <v/>
      </c>
      <c r="C66" s="85" t="str">
        <f ca="1">IF((OFFSET(Budget!$A$24,5,0))&lt;&gt;"",IF(C65&lt;&gt;"",IF(C65&lt;&gt;FALSE,IF(Budget!$A$24=Calculations!$C$61,(OFFSET(Budget!$A$24,5,0)),""),""),""),"")</f>
        <v/>
      </c>
      <c r="D66" s="85" t="str">
        <f ca="1">IF((OFFSET(Budget!$A$33,5,0))&lt;&gt;"",IF(D65&lt;&gt;"",IF(D65&lt;&gt;FALSE,IF(Budget!$A$33=Calculations!$D$61,(OFFSET(Budget!$A$33,5,0)),""),""),""),"")</f>
        <v>Utilities</v>
      </c>
      <c r="E66" s="85" t="str">
        <f ca="1">IF((OFFSET(Budget!$A$46,5,0))&lt;&gt;"",IF(E65&lt;&gt;"",IF(E65&lt;&gt;FALSE,IF(Budget!$A$46=Calculations!$E$61,(OFFSET(Budget!$A$46,5,0)),""),""),""),"")</f>
        <v>Pets</v>
      </c>
    </row>
    <row r="67" spans="1:5" x14ac:dyDescent="0.3">
      <c r="A67" s="84" t="str">
        <f ca="1">IF((OFFSET(Budget!$A$5,6,0))&lt;&gt;"",IF(A66&lt;&gt;"",IF(A66&lt;&gt;FALSE,IF(Budget!$A$5=Calculations!$A$61,(OFFSET(Budget!$A$5,6,0)),""),""),""),"")</f>
        <v/>
      </c>
      <c r="B67" s="85" t="str">
        <f ca="1">IF((OFFSET(Budget!$A$15,6,0))&lt;&gt;"",IF(B66&lt;&gt;"",IF(B66&lt;&gt;FALSE,IF(Budget!$A$15=Calculations!$B$61,(OFFSET(Budget!$A$15,6,0)),""),""),""),"")</f>
        <v/>
      </c>
      <c r="C67" s="85" t="str">
        <f ca="1">IF((OFFSET(Budget!$A$24,6,0))&lt;&gt;"",IF(C66&lt;&gt;"",IF(C66&lt;&gt;FALSE,IF(Budget!$A$24=Calculations!$C$61,(OFFSET(Budget!$A$24,6,0)),""),""),""),"")</f>
        <v/>
      </c>
      <c r="D67" s="85" t="str">
        <f ca="1">IF((OFFSET(Budget!$A$33,6,0))&lt;&gt;"",IF(D66&lt;&gt;"",IF(D66&lt;&gt;FALSE,IF(Budget!$A$33=Calculations!$D$61,(OFFSET(Budget!$A$33,6,0)),""),""),""),"")</f>
        <v>Gym</v>
      </c>
      <c r="E67" s="85" t="str">
        <f ca="1">IF((OFFSET(Budget!$A$46,6,0))&lt;&gt;"",IF(E66&lt;&gt;"",IF(E66&lt;&gt;FALSE,IF(Budget!$A$46=Calculations!$E$61,(OFFSET(Budget!$A$46,6,0)),""),""),""),"")</f>
        <v>Pharmacy</v>
      </c>
    </row>
    <row r="68" spans="1:5" x14ac:dyDescent="0.3">
      <c r="A68" s="84" t="str">
        <f ca="1">IF((OFFSET(Budget!$A$5,7,0))&lt;&gt;"",IF(A67&lt;&gt;"",IF(A67&lt;&gt;FALSE,IF(Budget!$A$5=Calculations!$A$61,(OFFSET(Budget!$A$5,7,0)),""),""),""),"")</f>
        <v/>
      </c>
      <c r="B68" s="85" t="str">
        <f ca="1">IF((OFFSET(Budget!$A$16,7,0))&lt;&gt;"",IF(B67&lt;&gt;"",IF(B67&lt;&gt;FALSE,IF(Budget!$A$15=Calculations!$B$61,(OFFSET(Budget!$A$16,7,0)),""),""),""),"")</f>
        <v/>
      </c>
      <c r="C68" s="85" t="str">
        <f ca="1">IF((OFFSET(Budget!$A$24,7,0))&lt;&gt;"",IF(C67&lt;&gt;"",IF(C67&lt;&gt;FALSE,IF(Budget!$A$24=Calculations!$C$61,(OFFSET(Budget!$A$24,7,0)),""),""),""),"")</f>
        <v/>
      </c>
      <c r="D68" s="85" t="str">
        <f ca="1">IF((OFFSET(Budget!$A$33,7,0))&lt;&gt;"",IF(D67&lt;&gt;"",IF(D67&lt;&gt;FALSE,IF(Budget!$A$33=Calculations!$D$61,(OFFSET(Budget!$A$33,7,0)),""),""),""),"")</f>
        <v>Phone</v>
      </c>
      <c r="E68" s="85" t="str">
        <f ca="1">IF((OFFSET(Budget!$A$46,7,0))&lt;&gt;"",IF(E67&lt;&gt;"",IF(E67&lt;&gt;FALSE,IF(Budget!$A$46=Calculations!$E$61,(OFFSET(Budget!$A$46,7,0)),""),""),""),"")</f>
        <v>Credit Card</v>
      </c>
    </row>
    <row r="69" spans="1:5" x14ac:dyDescent="0.3">
      <c r="A69" s="84" t="str">
        <f ca="1">IF((OFFSET(Budget!$A$5,8,0))&lt;&gt;"",IF(A68&lt;&gt;"",IF(A68&lt;&gt;FALSE,IF(Budget!$A$5=Calculations!$A$61,(OFFSET(Budget!$A$5,8,0)),""),""),""),"")</f>
        <v/>
      </c>
      <c r="B69" s="85"/>
      <c r="C69" s="85" t="str">
        <f ca="1">IF((OFFSET(Budget!$A$24,8,0))&lt;&gt;"",IF(C68&lt;&gt;"",IF(C68&lt;&gt;FALSE,IF(Budget!$A$24=Calculations!$C$61,(OFFSET(Budget!$A$24,1,0)),""),""),""),"")</f>
        <v/>
      </c>
      <c r="D69" s="85" t="str">
        <f ca="1">IF((OFFSET(Budget!$A$33,8,0))&lt;&gt;"",IF(D68&lt;&gt;"",IF(D68&lt;&gt;FALSE,IF(Budget!$A$33=Calculations!$D$61,(OFFSET(Budget!$A$33,8,0)),""),""),""),"")</f>
        <v>Subscriptions</v>
      </c>
      <c r="E69" s="85" t="str">
        <f ca="1">IF((OFFSET(Budget!$A$46,8,0))&lt;&gt;"",IF(E68&lt;&gt;"",IF(E68&lt;&gt;FALSE,IF(Budget!$A$46=Calculations!$E$61,(OFFSET(Budget!$A$46,8,0)),""),""),""),"")</f>
        <v>Fun Money</v>
      </c>
    </row>
    <row r="70" spans="1:5" x14ac:dyDescent="0.3">
      <c r="A70" s="84" t="str">
        <f ca="1">IF((OFFSET(Budget!$A$5,9,0))&lt;&gt;"",IF(A69&lt;&gt;"",IF(A69&lt;&gt;FALSE,IF(Budget!$A$5=Calculations!$A$61,(OFFSET(Budget!$A$5,9,0)),""),""),""),"")</f>
        <v/>
      </c>
      <c r="B70" s="11"/>
      <c r="C70" s="85"/>
      <c r="D70" s="85" t="str">
        <f ca="1">IF((OFFSET(Budget!$A$33,9,0))&lt;&gt;"",IF(D69&lt;&gt;"",IF(D69&lt;&gt;FALSE,IF(Budget!$A$33=Calculations!$D$61,(OFFSET(Budget!$A$33,9,0)),""),""),""),"")</f>
        <v/>
      </c>
      <c r="E70" s="85" t="str">
        <f ca="1">IF((OFFSET(Budget!$A$46,9,0))&lt;&gt;"",IF(E69&lt;&gt;"",IF(E69&lt;&gt;FALSE,IF(Budget!$A$46=Calculations!$E$61,(OFFSET(Budget!$A$46,9,0)),""),""),""),"")</f>
        <v>Travel</v>
      </c>
    </row>
    <row r="71" spans="1:5" x14ac:dyDescent="0.3">
      <c r="A71" s="84" t="str">
        <f ca="1">IF((OFFSET(Budget!$A$5,10,0))&lt;&gt;"",IF(A70&lt;&gt;"",IF(A70&lt;&gt;FALSE,IF(Budget!$A$5=Calculations!$A$61,(OFFSET(Budget!$A$5,10,0)),""),""),""),"")</f>
        <v/>
      </c>
      <c r="B71" s="11"/>
      <c r="C71" s="85"/>
      <c r="D71" s="85" t="str">
        <f ca="1">IF((OFFSET(Budget!$A$33,10,0))&lt;&gt;"",IF(D70&lt;&gt;"",IF(D70&lt;&gt;FALSE,IF(Budget!$A$33=Calculations!$D$61,(OFFSET(Budget!$A$33,10,0)),""),""),""),"")</f>
        <v/>
      </c>
      <c r="E71" s="85" t="str">
        <f ca="1">IF((OFFSET(Budget!$A$46,10,0))&lt;&gt;"",IF(E70&lt;&gt;"",IF(E70&lt;&gt;FALSE,IF(Budget!$A$46=Calculations!$E$61,(OFFSET(Budget!$A$46,10,0)),""),""),""),"")</f>
        <v>Miscellanous</v>
      </c>
    </row>
    <row r="72" spans="1:5" x14ac:dyDescent="0.3">
      <c r="A72" s="84"/>
      <c r="B72" s="11"/>
      <c r="C72" s="85"/>
      <c r="D72" s="85" t="str">
        <f ca="1">IF((OFFSET(Budget!$A$33,11,0))&lt;&gt;"",IF(D71&lt;&gt;"",IF(D71&lt;&gt;FALSE,IF(Budget!$A$33=Calculations!$D$61,(OFFSET(Budget!$A$33,11,0)),""),""),""),"")</f>
        <v/>
      </c>
      <c r="E72" s="85" t="str">
        <f ca="1">IF((OFFSET(Budget!$A$46,11,0))&lt;&gt;"",IF(E71&lt;&gt;"",IF(E71&lt;&gt;FALSE,IF(Budget!$A$46=Calculations!$E$61,(OFFSET(Budget!$A$46,11,0)),""),""),""),"")</f>
        <v/>
      </c>
    </row>
    <row r="73" spans="1:5" x14ac:dyDescent="0.3">
      <c r="A73" s="84"/>
      <c r="B73" s="11"/>
      <c r="C73" s="85"/>
      <c r="D73" s="85" t="str">
        <f ca="1">IF((OFFSET(Budget!$A$33,12,0))&lt;&gt;"",IF(D72&lt;&gt;"",IF(D72&lt;&gt;FALSE,IF(Budget!$A$33=Calculations!$D$61,(OFFSET(Budget!$A$33,12,0)),""),""),""),"")</f>
        <v/>
      </c>
      <c r="E73" s="85" t="str">
        <f ca="1">IF((OFFSET(Budget!$A$46,12,0))&lt;&gt;"",IF(E72&lt;&gt;"",IF(E72&lt;&gt;FALSE,IF(Budget!$A$46=Calculations!$E$61,(OFFSET(Budget!$A$46,12,0)),""),""),""),"")</f>
        <v/>
      </c>
    </row>
    <row r="74" spans="1:5" x14ac:dyDescent="0.3">
      <c r="A74" s="84"/>
      <c r="B74" s="11"/>
      <c r="C74" s="85"/>
      <c r="D74" s="85"/>
      <c r="E74" s="85" t="str">
        <f ca="1">IF((OFFSET(Budget!$A$46,13,0))&lt;&gt;"",IF(E73&lt;&gt;"",IF(E73&lt;&gt;FALSE,IF(Budget!$A$46=Calculations!$E$61,(OFFSET(Budget!$A$46,13,0)),""),""),""),"")</f>
        <v/>
      </c>
    </row>
    <row r="75" spans="1:5" x14ac:dyDescent="0.3">
      <c r="A75" s="84" t="str">
        <f ca="1">IF((OFFSET(Budget!$A$5,2,0))&lt;&gt;"",IF(A74&lt;&gt;"",IF(A74&lt;&gt;FALSE,IF(Budget!$A$5=Calculations!$A$61,(OFFSET(Budget!$A$5,2,0)),""),""),""),"")</f>
        <v/>
      </c>
      <c r="B75" s="11"/>
      <c r="C75" s="85"/>
      <c r="D75" s="85"/>
      <c r="E75" s="85"/>
    </row>
    <row r="76" spans="1:5" x14ac:dyDescent="0.3">
      <c r="A76" s="84" t="str">
        <f ca="1">IF((OFFSET(Budget!$A$5,2,0))&lt;&gt;"",IF(A75&lt;&gt;"",IF(A75&lt;&gt;FALSE,IF(Budget!$A$5=Calculations!$A$61,(OFFSET(Budget!$A$5,2,0)),""),""),""),"")</f>
        <v/>
      </c>
      <c r="B76" s="11"/>
      <c r="C76" s="85"/>
      <c r="D76" s="85"/>
      <c r="E76" s="85" t="str">
        <f ca="1">IF((OFFSET(Budget!$A$46,1,0))&lt;&gt;"",IF(E75&lt;&gt;"",IF(E75&lt;&gt;FALSE,IF(Budget!$A$46=Calculations!$E$61,(OFFSET(Budget!$A$46,1,0)),""),""),""),"")</f>
        <v/>
      </c>
    </row>
    <row r="77" spans="1:5" x14ac:dyDescent="0.3">
      <c r="A77" s="84" t="str">
        <f ca="1">IF((OFFSET(Budget!$A$5,2,0))&lt;&gt;"",IF(A76&lt;&gt;"",IF(A76&lt;&gt;FALSE,IF(Budget!$A$5=Calculations!$A$61,(OFFSET(Budget!$A$5,2,0)),""),""),""),"")</f>
        <v/>
      </c>
      <c r="B77" s="11"/>
      <c r="C77" s="85"/>
      <c r="D77" s="85"/>
      <c r="E77" s="85" t="str">
        <f ca="1">IF((OFFSET(Budget!$A$46,1,0))&lt;&gt;"",IF(E76&lt;&gt;"",IF(E76&lt;&gt;FALSE,IF(Budget!$A$46=Calculations!$E$61,(OFFSET(Budget!$A$46,1,0)),""),""),""),"")</f>
        <v/>
      </c>
    </row>
    <row r="78" spans="1:5" x14ac:dyDescent="0.3">
      <c r="A78" s="84" t="str">
        <f ca="1">IF((OFFSET(Budget!$A$5,2,0))&lt;&gt;"",IF(A77&lt;&gt;"",IF(A77&lt;&gt;FALSE,IF(Budget!$A$5=Calculations!$A$61,(OFFSET(Budget!$A$5,2,0)),""),""),""),"")</f>
        <v/>
      </c>
      <c r="B78" s="11"/>
      <c r="C78" s="85"/>
      <c r="D78" s="85"/>
      <c r="E78" s="85" t="str">
        <f ca="1">IF((OFFSET(Budget!$A$46,1,0))&lt;&gt;"",IF(E77&lt;&gt;"",IF(E77&lt;&gt;FALSE,IF(Budget!$A$46=Calculations!$E$61,(OFFSET(Budget!$A$46,1,0)),""),""),""),"")</f>
        <v/>
      </c>
    </row>
    <row r="79" spans="1:5" x14ac:dyDescent="0.3">
      <c r="A79" s="84" t="str">
        <f ca="1">IF((OFFSET(Budget!$A$5,2,0))&lt;&gt;"",IF(A78&lt;&gt;"",IF(A78&lt;&gt;FALSE,IF(Budget!$A$5=Calculations!$A$61,(OFFSET(Budget!$A$5,2,0)),""),""),""),"")</f>
        <v/>
      </c>
      <c r="B79" s="11"/>
      <c r="C79" s="85"/>
      <c r="D79" s="85"/>
      <c r="E79" s="85" t="str">
        <f ca="1">IF((OFFSET(Budget!$A$46,1,0))&lt;&gt;"",IF(E78&lt;&gt;"",IF(E78&lt;&gt;FALSE,IF(Budget!$A$46=Calculations!$E$61,(OFFSET(Budget!$A$46,1,0)),""),""),""),"")</f>
        <v/>
      </c>
    </row>
    <row r="80" spans="1:5" x14ac:dyDescent="0.3">
      <c r="A80" s="84" t="str">
        <f ca="1">IF((OFFSET(Budget!$A$5,2,0))&lt;&gt;"",IF(A79&lt;&gt;"",IF(A79&lt;&gt;FALSE,IF(Budget!$A$5=Calculations!$A$61,(OFFSET(Budget!$A$5,2,0)),""),""),""),"")</f>
        <v/>
      </c>
      <c r="B80" s="11"/>
      <c r="C80" s="85"/>
      <c r="D80" s="85"/>
      <c r="E80" s="85" t="str">
        <f ca="1">IF((OFFSET(Budget!$A$46,1,0))&lt;&gt;"",IF(E79&lt;&gt;"",IF(E79&lt;&gt;FALSE,IF(Budget!$A$46=Calculations!$E$61,(OFFSET(Budget!$A$46,1,0)),""),""),""),"")</f>
        <v/>
      </c>
    </row>
    <row r="81" spans="1:5" x14ac:dyDescent="0.3">
      <c r="A81" s="84" t="str">
        <f ca="1">IF((OFFSET(Budget!$A$5,2,0))&lt;&gt;"",IF(A80&lt;&gt;"",IF(A80&lt;&gt;FALSE,IF(Budget!$A$5=Calculations!$A$61,(OFFSET(Budget!$A$5,2,0)),""),""),""),"")</f>
        <v/>
      </c>
      <c r="B81" s="11"/>
      <c r="C81" s="85"/>
      <c r="D81" s="85"/>
      <c r="E81" s="85" t="str">
        <f ca="1">IF((OFFSET(Budget!$A$46,1,0))&lt;&gt;"",IF(E80&lt;&gt;"",IF(E80&lt;&gt;FALSE,IF(Budget!$A$46=Calculations!$E$61,(OFFSET(Budget!$A$46,1,0)),""),""),""),"")</f>
        <v/>
      </c>
    </row>
  </sheetData>
  <sheetProtection selectLockedCells="1" selectUnlockedCells="1"/>
  <mergeCells count="3">
    <mergeCell ref="A24:N24"/>
    <mergeCell ref="A28:C28"/>
    <mergeCell ref="A45:C45"/>
  </mergeCells>
  <dataValidations disablePrompts="1" count="1">
    <dataValidation type="list" allowBlank="1" showInputMessage="1" showErrorMessage="1" sqref="B70" xr:uid="{23FF740C-607C-41D9-9F21-9347D5BBAAA8}">
      <formula1>OFFSET($A$62, 0, 0, COUNTA(A62:A68),1)</formula1>
    </dataValidation>
  </dataValidations>
  <pageMargins left="0.7" right="0.7" top="0.75" bottom="0.75" header="0.3" footer="0.3"/>
  <pageSetup orientation="portrait" r:id="rId1"/>
  <ignoredErrors>
    <ignoredError sqref="E63:E64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23298096F21D418E90874A206CEE91" ma:contentTypeVersion="13" ma:contentTypeDescription="Create a new document." ma:contentTypeScope="" ma:versionID="7172e3c1c8cd4ab23e26b8451d716371">
  <xsd:schema xmlns:xsd="http://www.w3.org/2001/XMLSchema" xmlns:xs="http://www.w3.org/2001/XMLSchema" xmlns:p="http://schemas.microsoft.com/office/2006/metadata/properties" xmlns:ns3="b847c76d-97f7-4e6b-a8e1-9862d85a5a87" xmlns:ns4="811993dc-a827-4f2d-90d2-7ca4c220bc6d" targetNamespace="http://schemas.microsoft.com/office/2006/metadata/properties" ma:root="true" ma:fieldsID="7ae6f6220cd8d5d995a9f0788f09d438" ns3:_="" ns4:_="">
    <xsd:import namespace="b847c76d-97f7-4e6b-a8e1-9862d85a5a87"/>
    <xsd:import namespace="811993dc-a827-4f2d-90d2-7ca4c220bc6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7c76d-97f7-4e6b-a8e1-9862d85a5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1993dc-a827-4f2d-90d2-7ca4c220bc6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75601E-BAC8-4223-B24C-9E27B49A0FBF}">
  <ds:schemaRefs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811993dc-a827-4f2d-90d2-7ca4c220bc6d"/>
    <ds:schemaRef ds:uri="http://schemas.microsoft.com/office/infopath/2007/PartnerControls"/>
    <ds:schemaRef ds:uri="http://schemas.openxmlformats.org/package/2006/metadata/core-properties"/>
    <ds:schemaRef ds:uri="b847c76d-97f7-4e6b-a8e1-9862d85a5a87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314655-66BF-4291-B06B-A59D4E9F49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168CE3-CCE2-4456-AD84-65D404A71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47c76d-97f7-4e6b-a8e1-9862d85a5a87"/>
    <ds:schemaRef ds:uri="811993dc-a827-4f2d-90d2-7ca4c220bc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Overview</vt:lpstr>
      <vt:lpstr>Budget</vt:lpstr>
      <vt:lpstr>Instructions</vt:lpstr>
      <vt:lpstr>Calculations</vt:lpstr>
      <vt:lpstr>Debt_Repayment</vt:lpstr>
      <vt:lpstr>Fixed_Costs</vt:lpstr>
      <vt:lpstr>Flexible_Spending</vt:lpstr>
      <vt:lpstr>Long_Term_Financial_Goals</vt:lpstr>
      <vt:lpstr>Short_Term_Financial_Goals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Road to Wealth - KN</dc:creator>
  <cp:lastModifiedBy>Khumbo Nyirenda</cp:lastModifiedBy>
  <cp:lastPrinted>2020-08-24T01:00:57Z</cp:lastPrinted>
  <dcterms:created xsi:type="dcterms:W3CDTF">2020-07-30T19:05:12Z</dcterms:created>
  <dcterms:modified xsi:type="dcterms:W3CDTF">2022-08-03T18:03:47Z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0x0101004B23298096F21D418E90874A206CEE91</vt:lpwstr>
  </property>
</Properties>
</file>