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Bài 3a" sheetId="1" r:id="rId1"/>
    <sheet name="Bài 3b" sheetId="4" r:id="rId2"/>
    <sheet name="Bài 3c" sheetId="5" r:id="rId3"/>
    <sheet name="Bài 3d" sheetId="6" r:id="rId4"/>
  </sheets>
  <calcPr calcId="144525"/>
</workbook>
</file>

<file path=xl/calcChain.xml><?xml version="1.0" encoding="utf-8"?>
<calcChain xmlns="http://schemas.openxmlformats.org/spreadsheetml/2006/main">
  <c r="C10" i="6" l="1"/>
  <c r="C9" i="6"/>
  <c r="H4" i="6"/>
  <c r="H5" i="6"/>
  <c r="H6" i="6"/>
  <c r="H7" i="6"/>
  <c r="H8" i="6"/>
  <c r="H3" i="6"/>
  <c r="G4" i="6"/>
  <c r="G5" i="6"/>
  <c r="G6" i="6"/>
  <c r="G7" i="6"/>
  <c r="G8" i="6"/>
  <c r="G3" i="6"/>
  <c r="G10" i="5"/>
  <c r="H10" i="5"/>
  <c r="I10" i="5"/>
  <c r="F10" i="5"/>
  <c r="I4" i="5"/>
  <c r="I5" i="5"/>
  <c r="I6" i="5"/>
  <c r="I7" i="5"/>
  <c r="I8" i="5"/>
  <c r="I9" i="5"/>
  <c r="I3" i="5"/>
  <c r="H4" i="5"/>
  <c r="H5" i="5"/>
  <c r="H6" i="5"/>
  <c r="H7" i="5"/>
  <c r="H8" i="5"/>
  <c r="H9" i="5"/>
  <c r="H3" i="5"/>
  <c r="G4" i="5"/>
  <c r="G5" i="5"/>
  <c r="G6" i="5"/>
  <c r="G7" i="5"/>
  <c r="G8" i="5"/>
  <c r="G9" i="5"/>
  <c r="G3" i="5"/>
  <c r="G4" i="4"/>
  <c r="G5" i="4"/>
  <c r="G6" i="4"/>
  <c r="G7" i="4"/>
  <c r="G8" i="4"/>
  <c r="G3" i="4"/>
  <c r="F4" i="4"/>
  <c r="F5" i="4"/>
  <c r="F6" i="4"/>
  <c r="F7" i="4"/>
  <c r="F8" i="4"/>
  <c r="F3" i="4"/>
  <c r="G4" i="1"/>
  <c r="G5" i="1"/>
  <c r="G6" i="1"/>
  <c r="G7" i="1"/>
  <c r="G8" i="1"/>
  <c r="G3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<sst xmlns="http://schemas.openxmlformats.org/spreadsheetml/2006/main" count="93" uniqueCount="65">
  <si>
    <t>BẢNG ĐIỂM</t>
  </si>
  <si>
    <t>STT</t>
  </si>
  <si>
    <t>HỌ</t>
  </si>
  <si>
    <t>TÊN</t>
  </si>
  <si>
    <t>LT</t>
  </si>
  <si>
    <t>TH</t>
  </si>
  <si>
    <t>ĐIỂM TB</t>
  </si>
  <si>
    <t>GHI CHÚ</t>
  </si>
  <si>
    <t>Nguyễn</t>
  </si>
  <si>
    <t>An</t>
  </si>
  <si>
    <t>Lê</t>
  </si>
  <si>
    <t>Bình</t>
  </si>
  <si>
    <t>Trần</t>
  </si>
  <si>
    <t>Hùng</t>
  </si>
  <si>
    <t>Lý</t>
  </si>
  <si>
    <t>Thảo</t>
  </si>
  <si>
    <t>Ngô</t>
  </si>
  <si>
    <t>Hương</t>
  </si>
  <si>
    <t>Phan</t>
  </si>
  <si>
    <t>Thành</t>
  </si>
  <si>
    <t>DANH SÁCH THƯỞNG NGÀY 8/3</t>
  </si>
  <si>
    <t>HỌ VÀ</t>
  </si>
  <si>
    <t>PHÁI</t>
  </si>
  <si>
    <t>NGÀY
CÔNG</t>
  </si>
  <si>
    <t>THƯỞNG A</t>
  </si>
  <si>
    <t>THƯỞNG B</t>
  </si>
  <si>
    <t>Trần Thanh</t>
  </si>
  <si>
    <t>Tuấn</t>
  </si>
  <si>
    <t>Phạm Hùng</t>
  </si>
  <si>
    <t>Cường</t>
  </si>
  <si>
    <t>Lê Ngọc</t>
  </si>
  <si>
    <t>Xuân</t>
  </si>
  <si>
    <t>Phạm Thanh</t>
  </si>
  <si>
    <t>Liêm</t>
  </si>
  <si>
    <t>Phạm Hoài</t>
  </si>
  <si>
    <t>Long</t>
  </si>
  <si>
    <t>Lê Thanh</t>
  </si>
  <si>
    <t>Trúc</t>
  </si>
  <si>
    <t>NAM</t>
  </si>
  <si>
    <t>NỮ</t>
  </si>
  <si>
    <t>Bảng thanh toán lương tháng 01/2010</t>
  </si>
  <si>
    <t>Họ tên</t>
  </si>
  <si>
    <t>Hệ số lương</t>
  </si>
  <si>
    <t>Ngày công</t>
  </si>
  <si>
    <t>Tạm ứng</t>
  </si>
  <si>
    <t>Thưởng</t>
  </si>
  <si>
    <t>Thực lãnh</t>
  </si>
  <si>
    <t>Trí</t>
  </si>
  <si>
    <t>Hồ</t>
  </si>
  <si>
    <t>Tuyết</t>
  </si>
  <si>
    <t>Mai</t>
  </si>
  <si>
    <t>Dũng</t>
  </si>
  <si>
    <t>Mỹ</t>
  </si>
  <si>
    <t>Lâm</t>
  </si>
  <si>
    <t>Kiệt</t>
  </si>
  <si>
    <t>Lương</t>
  </si>
  <si>
    <t>Tổng cộng</t>
  </si>
  <si>
    <t>BẢNG ĐIỂM HỌC KỲ</t>
  </si>
  <si>
    <t>Chuyên
cần</t>
  </si>
  <si>
    <t>Trung bình
kiểm tra</t>
  </si>
  <si>
    <t>Thi</t>
  </si>
  <si>
    <t>Tổng kết</t>
  </si>
  <si>
    <t>KẾT QUẢ</t>
  </si>
  <si>
    <t>Số học sinh đạt</t>
  </si>
  <si>
    <t>Số học sinh thi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</si>
</sst>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3" fontId="2" fillId="0" borderId="1" xfId="1" applyNumberFormat="1" applyFont="1" applyBorder="1"/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5" sqref="B15"/>
    </sheetView>
  </sheetViews>
  <sheetFormatPr defaultRowHeight="15.75" x14ac:dyDescent="0.25"/>
  <cols>
    <col min="1" max="5" width="8.7109375" style="2" customWidth="1"/>
    <col min="6" max="6" width="9.85546875" style="2" bestFit="1" customWidth="1"/>
    <col min="7" max="7" width="10.140625" style="2" bestFit="1" customWidth="1"/>
    <col min="8" max="16384" width="9.140625" style="1"/>
  </cols>
  <sheetData>
    <row r="1" spans="1:7" ht="18.75" x14ac:dyDescent="0.3">
      <c r="A1" s="16" t="s">
        <v>0</v>
      </c>
      <c r="B1" s="16"/>
      <c r="C1" s="16"/>
      <c r="D1" s="16"/>
      <c r="E1" s="16"/>
      <c r="F1" s="16"/>
      <c r="G1" s="16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x14ac:dyDescent="0.25">
      <c r="A3" s="3">
        <v>1</v>
      </c>
      <c r="B3" s="4" t="s">
        <v>8</v>
      </c>
      <c r="C3" s="4" t="s">
        <v>9</v>
      </c>
      <c r="D3" s="3">
        <v>7</v>
      </c>
      <c r="E3" s="3">
        <v>6</v>
      </c>
      <c r="F3" s="5">
        <f>(D3+E3)/2</f>
        <v>6.5</v>
      </c>
      <c r="G3" s="3" t="str">
        <f>IF(AND(D3&gt;=5, E3&gt;=5), "Đạt", "Thi lại")</f>
        <v>Đạt</v>
      </c>
    </row>
    <row r="4" spans="1:7" x14ac:dyDescent="0.25">
      <c r="A4" s="3">
        <v>2</v>
      </c>
      <c r="B4" s="4" t="s">
        <v>10</v>
      </c>
      <c r="C4" s="4" t="s">
        <v>11</v>
      </c>
      <c r="D4" s="3">
        <v>4</v>
      </c>
      <c r="E4" s="3">
        <v>8</v>
      </c>
      <c r="F4" s="5">
        <f t="shared" ref="F4:F8" si="0">(D4+E4)/2</f>
        <v>6</v>
      </c>
      <c r="G4" s="3" t="str">
        <f t="shared" ref="G4:G8" si="1">IF(AND(D4&gt;=5, E4&gt;=5), "Đạt", "Thi lại")</f>
        <v>Thi lại</v>
      </c>
    </row>
    <row r="5" spans="1:7" x14ac:dyDescent="0.25">
      <c r="A5" s="3">
        <v>3</v>
      </c>
      <c r="B5" s="4" t="s">
        <v>12</v>
      </c>
      <c r="C5" s="4" t="s">
        <v>13</v>
      </c>
      <c r="D5" s="3">
        <v>9</v>
      </c>
      <c r="E5" s="3">
        <v>3</v>
      </c>
      <c r="F5" s="5">
        <f t="shared" si="0"/>
        <v>6</v>
      </c>
      <c r="G5" s="3" t="str">
        <f t="shared" si="1"/>
        <v>Thi lại</v>
      </c>
    </row>
    <row r="6" spans="1:7" x14ac:dyDescent="0.25">
      <c r="A6" s="3">
        <v>4</v>
      </c>
      <c r="B6" s="4" t="s">
        <v>14</v>
      </c>
      <c r="C6" s="4" t="s">
        <v>15</v>
      </c>
      <c r="D6" s="3">
        <v>5</v>
      </c>
      <c r="E6" s="3">
        <v>6</v>
      </c>
      <c r="F6" s="5">
        <f t="shared" si="0"/>
        <v>5.5</v>
      </c>
      <c r="G6" s="3" t="str">
        <f t="shared" si="1"/>
        <v>Đạt</v>
      </c>
    </row>
    <row r="7" spans="1:7" x14ac:dyDescent="0.25">
      <c r="A7" s="3">
        <v>5</v>
      </c>
      <c r="B7" s="4" t="s">
        <v>16</v>
      </c>
      <c r="C7" s="4" t="s">
        <v>17</v>
      </c>
      <c r="D7" s="3">
        <v>4</v>
      </c>
      <c r="E7" s="3">
        <v>2</v>
      </c>
      <c r="F7" s="5">
        <f t="shared" si="0"/>
        <v>3</v>
      </c>
      <c r="G7" s="3" t="str">
        <f t="shared" si="1"/>
        <v>Thi lại</v>
      </c>
    </row>
    <row r="8" spans="1:7" x14ac:dyDescent="0.25">
      <c r="A8" s="3">
        <v>6</v>
      </c>
      <c r="B8" s="4" t="s">
        <v>18</v>
      </c>
      <c r="C8" s="4" t="s">
        <v>19</v>
      </c>
      <c r="D8" s="3">
        <v>8</v>
      </c>
      <c r="E8" s="3">
        <v>9</v>
      </c>
      <c r="F8" s="5">
        <f t="shared" si="0"/>
        <v>8.5</v>
      </c>
      <c r="G8" s="3" t="str">
        <f t="shared" si="1"/>
        <v>Đạt</v>
      </c>
    </row>
  </sheetData>
  <mergeCells count="1">
    <mergeCell ref="A1:G1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3" sqref="F3:G8"/>
    </sheetView>
  </sheetViews>
  <sheetFormatPr defaultRowHeight="15.75" x14ac:dyDescent="0.25"/>
  <cols>
    <col min="1" max="1" width="5.140625" style="6" bestFit="1" customWidth="1"/>
    <col min="2" max="5" width="12.7109375" style="6" customWidth="1"/>
    <col min="6" max="7" width="15.7109375" style="6" customWidth="1"/>
    <col min="8" max="16384" width="9.140625" style="1"/>
  </cols>
  <sheetData>
    <row r="1" spans="1:7" ht="18.75" x14ac:dyDescent="0.25">
      <c r="A1" s="17" t="s">
        <v>20</v>
      </c>
      <c r="B1" s="17"/>
      <c r="C1" s="17"/>
      <c r="D1" s="17"/>
      <c r="E1" s="17"/>
      <c r="F1" s="17"/>
      <c r="G1" s="17"/>
    </row>
    <row r="2" spans="1:7" ht="31.5" x14ac:dyDescent="0.25">
      <c r="A2" s="7" t="s">
        <v>1</v>
      </c>
      <c r="B2" s="7" t="s">
        <v>21</v>
      </c>
      <c r="C2" s="7" t="s">
        <v>3</v>
      </c>
      <c r="D2" s="7" t="s">
        <v>22</v>
      </c>
      <c r="E2" s="8" t="s">
        <v>23</v>
      </c>
      <c r="F2" s="7" t="s">
        <v>24</v>
      </c>
      <c r="G2" s="7" t="s">
        <v>25</v>
      </c>
    </row>
    <row r="3" spans="1:7" x14ac:dyDescent="0.25">
      <c r="A3" s="9">
        <v>1</v>
      </c>
      <c r="B3" s="10" t="s">
        <v>26</v>
      </c>
      <c r="C3" s="10" t="s">
        <v>27</v>
      </c>
      <c r="D3" s="9" t="s">
        <v>38</v>
      </c>
      <c r="E3" s="9">
        <v>25</v>
      </c>
      <c r="F3" s="14">
        <f>IF(AND(D3="NỮ", E3&gt;24), 200000, 0)</f>
        <v>0</v>
      </c>
      <c r="G3" s="14">
        <f>IF(OR(AND(D3="NỮ", E3&lt;=24), AND(D3="NAM", E3&gt;24)), 100000, 0)</f>
        <v>100000</v>
      </c>
    </row>
    <row r="4" spans="1:7" x14ac:dyDescent="0.25">
      <c r="A4" s="9">
        <v>2</v>
      </c>
      <c r="B4" s="10" t="s">
        <v>28</v>
      </c>
      <c r="C4" s="10" t="s">
        <v>29</v>
      </c>
      <c r="D4" s="9" t="s">
        <v>38</v>
      </c>
      <c r="E4" s="9">
        <v>24</v>
      </c>
      <c r="F4" s="14">
        <f t="shared" ref="F4:F8" si="0">IF(AND(D4="NỮ", E4&gt;24), 200000, 0)</f>
        <v>0</v>
      </c>
      <c r="G4" s="14">
        <f t="shared" ref="G4:G8" si="1">IF(OR(AND(D4="NỮ", E4&lt;=24), AND(D4="NAM", E4&gt;24)), 100000, 0)</f>
        <v>0</v>
      </c>
    </row>
    <row r="5" spans="1:7" x14ac:dyDescent="0.25">
      <c r="A5" s="9">
        <v>3</v>
      </c>
      <c r="B5" s="10" t="s">
        <v>30</v>
      </c>
      <c r="C5" s="10" t="s">
        <v>31</v>
      </c>
      <c r="D5" s="9" t="s">
        <v>39</v>
      </c>
      <c r="E5" s="9">
        <v>26</v>
      </c>
      <c r="F5" s="14">
        <f t="shared" si="0"/>
        <v>200000</v>
      </c>
      <c r="G5" s="14">
        <f t="shared" si="1"/>
        <v>0</v>
      </c>
    </row>
    <row r="6" spans="1:7" x14ac:dyDescent="0.25">
      <c r="A6" s="9">
        <v>4</v>
      </c>
      <c r="B6" s="10" t="s">
        <v>32</v>
      </c>
      <c r="C6" s="10" t="s">
        <v>33</v>
      </c>
      <c r="D6" s="9" t="s">
        <v>39</v>
      </c>
      <c r="E6" s="9">
        <v>22</v>
      </c>
      <c r="F6" s="14">
        <f t="shared" si="0"/>
        <v>0</v>
      </c>
      <c r="G6" s="14">
        <f t="shared" si="1"/>
        <v>100000</v>
      </c>
    </row>
    <row r="7" spans="1:7" x14ac:dyDescent="0.25">
      <c r="A7" s="9">
        <v>5</v>
      </c>
      <c r="B7" s="10" t="s">
        <v>34</v>
      </c>
      <c r="C7" s="10" t="s">
        <v>35</v>
      </c>
      <c r="D7" s="9" t="s">
        <v>38</v>
      </c>
      <c r="E7" s="9">
        <v>27</v>
      </c>
      <c r="F7" s="14">
        <f t="shared" si="0"/>
        <v>0</v>
      </c>
      <c r="G7" s="14">
        <f t="shared" si="1"/>
        <v>100000</v>
      </c>
    </row>
    <row r="8" spans="1:7" x14ac:dyDescent="0.25">
      <c r="A8" s="9">
        <v>6</v>
      </c>
      <c r="B8" s="10" t="s">
        <v>36</v>
      </c>
      <c r="C8" s="10" t="s">
        <v>37</v>
      </c>
      <c r="D8" s="9" t="s">
        <v>39</v>
      </c>
      <c r="E8" s="9">
        <v>25</v>
      </c>
      <c r="F8" s="14">
        <f t="shared" si="0"/>
        <v>200000</v>
      </c>
      <c r="G8" s="14">
        <f t="shared" si="1"/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M8" sqref="M8"/>
    </sheetView>
  </sheetViews>
  <sheetFormatPr defaultRowHeight="15.75" x14ac:dyDescent="0.25"/>
  <cols>
    <col min="1" max="1" width="4.85546875" style="1" bestFit="1" customWidth="1"/>
    <col min="2" max="3" width="9.140625" style="1"/>
    <col min="4" max="4" width="11.5703125" style="1" bestFit="1" customWidth="1"/>
    <col min="5" max="5" width="10.42578125" style="1" bestFit="1" customWidth="1"/>
    <col min="6" max="9" width="12.7109375" style="1" customWidth="1"/>
    <col min="10" max="16384" width="9.140625" style="1"/>
  </cols>
  <sheetData>
    <row r="1" spans="1:9" ht="18.75" x14ac:dyDescent="0.3">
      <c r="A1" s="16" t="s">
        <v>40</v>
      </c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3" t="s">
        <v>1</v>
      </c>
      <c r="B2" s="18" t="s">
        <v>41</v>
      </c>
      <c r="C2" s="18"/>
      <c r="D2" s="3" t="s">
        <v>42</v>
      </c>
      <c r="E2" s="3" t="s">
        <v>43</v>
      </c>
      <c r="F2" s="3" t="s">
        <v>44</v>
      </c>
      <c r="G2" s="3" t="s">
        <v>55</v>
      </c>
      <c r="H2" s="3" t="s">
        <v>45</v>
      </c>
      <c r="I2" s="3" t="s">
        <v>46</v>
      </c>
    </row>
    <row r="3" spans="1:9" x14ac:dyDescent="0.25">
      <c r="A3" s="3">
        <v>1</v>
      </c>
      <c r="B3" s="11" t="s">
        <v>12</v>
      </c>
      <c r="C3" s="11" t="s">
        <v>47</v>
      </c>
      <c r="D3" s="15">
        <v>2.88</v>
      </c>
      <c r="E3" s="9">
        <v>25</v>
      </c>
      <c r="F3" s="12">
        <v>100000</v>
      </c>
      <c r="G3" s="12">
        <f>D3*200000/30*E3</f>
        <v>480000</v>
      </c>
      <c r="H3" s="12">
        <f>IF(E3&gt;=25, 100000, IF(E3&gt;=20, 50000, 0))</f>
        <v>100000</v>
      </c>
      <c r="I3" s="12">
        <f>G3+H3-F3</f>
        <v>480000</v>
      </c>
    </row>
    <row r="4" spans="1:9" x14ac:dyDescent="0.25">
      <c r="A4" s="3">
        <v>2</v>
      </c>
      <c r="B4" s="11" t="s">
        <v>48</v>
      </c>
      <c r="C4" s="11" t="s">
        <v>49</v>
      </c>
      <c r="D4" s="15">
        <v>3.1</v>
      </c>
      <c r="E4" s="9">
        <v>20</v>
      </c>
      <c r="F4" s="12">
        <v>200000</v>
      </c>
      <c r="G4" s="12">
        <f t="shared" ref="G4:G9" si="0">D4*200000/30*E4</f>
        <v>413333.33333333337</v>
      </c>
      <c r="H4" s="12">
        <f t="shared" ref="H4:H9" si="1">IF(E4&gt;=25, 100000, IF(E4&gt;=20, 50000, 0))</f>
        <v>50000</v>
      </c>
      <c r="I4" s="12">
        <f t="shared" ref="I4:I9" si="2">G4+H4-F4</f>
        <v>263333.33333333337</v>
      </c>
    </row>
    <row r="5" spans="1:9" x14ac:dyDescent="0.25">
      <c r="A5" s="3">
        <v>3</v>
      </c>
      <c r="B5" s="11" t="s">
        <v>10</v>
      </c>
      <c r="C5" s="11" t="s">
        <v>50</v>
      </c>
      <c r="D5" s="15">
        <v>2.5</v>
      </c>
      <c r="E5" s="9">
        <v>15</v>
      </c>
      <c r="F5" s="12">
        <v>100000</v>
      </c>
      <c r="G5" s="12">
        <f t="shared" si="0"/>
        <v>250000.00000000003</v>
      </c>
      <c r="H5" s="12">
        <f t="shared" si="1"/>
        <v>0</v>
      </c>
      <c r="I5" s="12">
        <f t="shared" si="2"/>
        <v>150000.00000000003</v>
      </c>
    </row>
    <row r="6" spans="1:9" x14ac:dyDescent="0.25">
      <c r="A6" s="3">
        <v>4</v>
      </c>
      <c r="B6" s="11" t="s">
        <v>12</v>
      </c>
      <c r="C6" s="11" t="s">
        <v>51</v>
      </c>
      <c r="D6" s="15">
        <v>4.5</v>
      </c>
      <c r="E6" s="9">
        <v>25</v>
      </c>
      <c r="F6" s="12">
        <v>150000</v>
      </c>
      <c r="G6" s="12">
        <f t="shared" si="0"/>
        <v>750000</v>
      </c>
      <c r="H6" s="12">
        <f t="shared" si="1"/>
        <v>100000</v>
      </c>
      <c r="I6" s="12">
        <f t="shared" si="2"/>
        <v>700000</v>
      </c>
    </row>
    <row r="7" spans="1:9" x14ac:dyDescent="0.25">
      <c r="A7" s="3">
        <v>5</v>
      </c>
      <c r="B7" s="11" t="s">
        <v>8</v>
      </c>
      <c r="C7" s="11" t="s">
        <v>52</v>
      </c>
      <c r="D7" s="15">
        <v>3.1</v>
      </c>
      <c r="E7" s="9">
        <v>26</v>
      </c>
      <c r="F7" s="12">
        <v>100000</v>
      </c>
      <c r="G7" s="12">
        <f t="shared" si="0"/>
        <v>537333.33333333337</v>
      </c>
      <c r="H7" s="12">
        <f t="shared" si="1"/>
        <v>100000</v>
      </c>
      <c r="I7" s="12">
        <f t="shared" si="2"/>
        <v>537333.33333333337</v>
      </c>
    </row>
    <row r="8" spans="1:9" x14ac:dyDescent="0.25">
      <c r="A8" s="3">
        <v>6</v>
      </c>
      <c r="B8" s="11" t="s">
        <v>53</v>
      </c>
      <c r="C8" s="11" t="s">
        <v>37</v>
      </c>
      <c r="D8" s="15">
        <v>2.88</v>
      </c>
      <c r="E8" s="9">
        <v>20</v>
      </c>
      <c r="F8" s="12">
        <v>200000</v>
      </c>
      <c r="G8" s="12">
        <f t="shared" si="0"/>
        <v>384000</v>
      </c>
      <c r="H8" s="12">
        <f t="shared" si="1"/>
        <v>50000</v>
      </c>
      <c r="I8" s="12">
        <f t="shared" si="2"/>
        <v>234000</v>
      </c>
    </row>
    <row r="9" spans="1:9" x14ac:dyDescent="0.25">
      <c r="A9" s="3">
        <v>7</v>
      </c>
      <c r="B9" s="11" t="s">
        <v>48</v>
      </c>
      <c r="C9" s="11" t="s">
        <v>54</v>
      </c>
      <c r="D9" s="15">
        <v>5.6</v>
      </c>
      <c r="E9" s="9">
        <v>18</v>
      </c>
      <c r="F9" s="12">
        <v>150000</v>
      </c>
      <c r="G9" s="12">
        <f t="shared" si="0"/>
        <v>672000</v>
      </c>
      <c r="H9" s="12">
        <f t="shared" si="1"/>
        <v>0</v>
      </c>
      <c r="I9" s="12">
        <f t="shared" si="2"/>
        <v>522000</v>
      </c>
    </row>
    <row r="10" spans="1:9" x14ac:dyDescent="0.25">
      <c r="A10" s="19" t="s">
        <v>56</v>
      </c>
      <c r="B10" s="19"/>
      <c r="C10" s="19"/>
      <c r="D10" s="19"/>
      <c r="E10" s="11"/>
      <c r="F10" s="13">
        <f>SUM(F3:F9)</f>
        <v>1000000</v>
      </c>
      <c r="G10" s="13">
        <f t="shared" ref="G10:I10" si="3">SUM(G3:G9)</f>
        <v>3486666.666666667</v>
      </c>
      <c r="H10" s="13">
        <f t="shared" si="3"/>
        <v>400000</v>
      </c>
      <c r="I10" s="13">
        <f t="shared" si="3"/>
        <v>2886666.666666667</v>
      </c>
    </row>
  </sheetData>
  <mergeCells count="3">
    <mergeCell ref="A1:I1"/>
    <mergeCell ref="B2:C2"/>
    <mergeCell ref="A10:D10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L6" sqref="L6"/>
    </sheetView>
  </sheetViews>
  <sheetFormatPr defaultRowHeight="15.75" x14ac:dyDescent="0.25"/>
  <cols>
    <col min="1" max="4" width="9.140625" style="1"/>
    <col min="5" max="5" width="13.140625" style="1" customWidth="1"/>
    <col min="6" max="6" width="9.140625" style="1"/>
    <col min="7" max="7" width="12" style="1" customWidth="1"/>
    <col min="8" max="8" width="11.85546875" style="1" customWidth="1"/>
    <col min="9" max="16384" width="9.140625" style="1"/>
  </cols>
  <sheetData>
    <row r="1" spans="1:8" ht="18.75" x14ac:dyDescent="0.3">
      <c r="A1" s="16" t="s">
        <v>57</v>
      </c>
      <c r="B1" s="16"/>
      <c r="C1" s="16"/>
      <c r="D1" s="16"/>
      <c r="E1" s="16"/>
      <c r="F1" s="16"/>
      <c r="G1" s="16"/>
      <c r="H1" s="16"/>
    </row>
    <row r="2" spans="1:8" ht="31.5" x14ac:dyDescent="0.25">
      <c r="A2" s="7" t="s">
        <v>1</v>
      </c>
      <c r="B2" s="7" t="s">
        <v>2</v>
      </c>
      <c r="C2" s="7" t="s">
        <v>3</v>
      </c>
      <c r="D2" s="8" t="s">
        <v>58</v>
      </c>
      <c r="E2" s="8" t="s">
        <v>59</v>
      </c>
      <c r="F2" s="7" t="s">
        <v>60</v>
      </c>
      <c r="G2" s="7" t="s">
        <v>61</v>
      </c>
      <c r="H2" s="7" t="s">
        <v>62</v>
      </c>
    </row>
    <row r="3" spans="1:8" x14ac:dyDescent="0.25">
      <c r="A3" s="3">
        <v>1</v>
      </c>
      <c r="B3" s="11" t="s">
        <v>8</v>
      </c>
      <c r="C3" s="11" t="s">
        <v>9</v>
      </c>
      <c r="D3" s="3">
        <v>7</v>
      </c>
      <c r="E3" s="3">
        <v>8.1</v>
      </c>
      <c r="F3" s="3">
        <v>6</v>
      </c>
      <c r="G3" s="3">
        <f>D3*0.1+E3*0.4+F3*0.5</f>
        <v>6.94</v>
      </c>
      <c r="H3" s="3" t="str">
        <f>IF(G3&lt;5, "Thi lại lần 2", "Đạt")</f>
        <v>Đạt</v>
      </c>
    </row>
    <row r="4" spans="1:8" x14ac:dyDescent="0.25">
      <c r="A4" s="3">
        <v>2</v>
      </c>
      <c r="B4" s="11" t="s">
        <v>10</v>
      </c>
      <c r="C4" s="11" t="s">
        <v>11</v>
      </c>
      <c r="D4" s="3">
        <v>4</v>
      </c>
      <c r="E4" s="3">
        <v>6.4</v>
      </c>
      <c r="F4" s="3">
        <v>4</v>
      </c>
      <c r="G4" s="3">
        <f t="shared" ref="G4:G8" si="0">D4*0.1+E4*0.4+F4*0.5</f>
        <v>4.9600000000000009</v>
      </c>
      <c r="H4" s="3" t="str">
        <f t="shared" ref="H4:H8" si="1">IF(G4&lt;5, "Thi lại lần 2", "Đạt")</f>
        <v>Thi lại lần 2</v>
      </c>
    </row>
    <row r="5" spans="1:8" x14ac:dyDescent="0.25">
      <c r="A5" s="3">
        <v>3</v>
      </c>
      <c r="B5" s="11" t="s">
        <v>12</v>
      </c>
      <c r="C5" s="11" t="s">
        <v>13</v>
      </c>
      <c r="D5" s="3">
        <v>9</v>
      </c>
      <c r="E5" s="3">
        <v>4.5</v>
      </c>
      <c r="F5" s="3">
        <v>5</v>
      </c>
      <c r="G5" s="3">
        <f t="shared" si="0"/>
        <v>5.2</v>
      </c>
      <c r="H5" s="3" t="str">
        <f t="shared" si="1"/>
        <v>Đạt</v>
      </c>
    </row>
    <row r="6" spans="1:8" x14ac:dyDescent="0.25">
      <c r="A6" s="3">
        <v>4</v>
      </c>
      <c r="B6" s="11" t="s">
        <v>14</v>
      </c>
      <c r="C6" s="11" t="s">
        <v>15</v>
      </c>
      <c r="D6" s="3">
        <v>5</v>
      </c>
      <c r="E6" s="3">
        <v>5.7</v>
      </c>
      <c r="F6" s="3">
        <v>4</v>
      </c>
      <c r="G6" s="3">
        <f t="shared" si="0"/>
        <v>4.78</v>
      </c>
      <c r="H6" s="3" t="str">
        <f t="shared" si="1"/>
        <v>Thi lại lần 2</v>
      </c>
    </row>
    <row r="7" spans="1:8" x14ac:dyDescent="0.25">
      <c r="A7" s="3">
        <v>5</v>
      </c>
      <c r="B7" s="11" t="s">
        <v>16</v>
      </c>
      <c r="C7" s="11" t="s">
        <v>17</v>
      </c>
      <c r="D7" s="3">
        <v>4</v>
      </c>
      <c r="E7" s="3">
        <v>2.4</v>
      </c>
      <c r="F7" s="3">
        <v>3</v>
      </c>
      <c r="G7" s="3">
        <f t="shared" si="0"/>
        <v>2.86</v>
      </c>
      <c r="H7" s="3" t="str">
        <f t="shared" si="1"/>
        <v>Thi lại lần 2</v>
      </c>
    </row>
    <row r="8" spans="1:8" x14ac:dyDescent="0.25">
      <c r="A8" s="3">
        <v>6</v>
      </c>
      <c r="B8" s="11" t="s">
        <v>18</v>
      </c>
      <c r="C8" s="11" t="s">
        <v>19</v>
      </c>
      <c r="D8" s="3">
        <v>10</v>
      </c>
      <c r="E8" s="3">
        <v>9.3000000000000007</v>
      </c>
      <c r="F8" s="3">
        <v>8</v>
      </c>
      <c r="G8" s="3">
        <f t="shared" si="0"/>
        <v>8.7200000000000006</v>
      </c>
      <c r="H8" s="3" t="str">
        <f t="shared" si="1"/>
        <v>Đạt</v>
      </c>
    </row>
    <row r="9" spans="1:8" x14ac:dyDescent="0.25">
      <c r="A9" s="20" t="s">
        <v>63</v>
      </c>
      <c r="B9" s="20"/>
      <c r="C9" s="1">
        <f>COUNTIF($H$3:$H$8,"Đạt")</f>
        <v>3</v>
      </c>
    </row>
    <row r="10" spans="1:8" x14ac:dyDescent="0.25">
      <c r="A10" s="20" t="s">
        <v>64</v>
      </c>
      <c r="B10" s="20"/>
      <c r="C10" s="1">
        <f>COUNTIF($H$3:$H$8,"Thi lại lần 2")</f>
        <v>3</v>
      </c>
    </row>
  </sheetData>
  <mergeCells count="3">
    <mergeCell ref="A1:H1"/>
    <mergeCell ref="A9:B9"/>
    <mergeCell ref="A10:B10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Bài 3a</vt:lpstr>
      <vt:lpstr>Bài 3b</vt:lpstr>
      <vt:lpstr>Bài 3c</vt:lpstr>
      <vt:lpstr>Bài 3d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2015-07-19T00:45:41Z</dcterms:modified>
</cp:coreProperties>
</file>