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Work\CTC\Tai lieu - Giao an\Tin hoc A\Bai tap\Excel\Dap an\"/>
    </mc:Choice>
  </mc:AlternateContent>
  <bookViews>
    <workbookView xWindow="120" yWindow="75" windowWidth="19095" windowHeight="11760"/>
  </bookViews>
  <sheets>
    <sheet name="Sheet1" sheetId="1" r:id="rId1"/>
  </sheets>
  <definedNames>
    <definedName name="_xlnm._FilterDatabase" localSheetId="0" hidden="1">Sheet1!$A$3:$L$13</definedName>
    <definedName name="_xlnm.Criteria" localSheetId="0">Sheet1!$N$15:$P$18</definedName>
    <definedName name="_xlnm.Extract" localSheetId="0">Sheet1!$A$21:$L$21</definedName>
  </definedNames>
  <calcPr calcId="152511"/>
</workbook>
</file>

<file path=xl/calcChain.xml><?xml version="1.0" encoding="utf-8"?>
<calcChain xmlns="http://schemas.openxmlformats.org/spreadsheetml/2006/main">
  <c r="G18" i="1" l="1"/>
  <c r="F18" i="1"/>
  <c r="E18" i="1"/>
  <c r="G17" i="1"/>
  <c r="F17" i="1"/>
  <c r="E17" i="1"/>
  <c r="G16" i="1"/>
  <c r="F16" i="1"/>
  <c r="E16" i="1"/>
  <c r="L5" i="1"/>
  <c r="L6" i="1"/>
  <c r="L7" i="1"/>
  <c r="L8" i="1"/>
  <c r="L9" i="1"/>
  <c r="L10" i="1"/>
  <c r="L11" i="1"/>
  <c r="L12" i="1"/>
  <c r="L13" i="1"/>
  <c r="L4" i="1"/>
  <c r="K5" i="1"/>
  <c r="K6" i="1"/>
  <c r="K7" i="1"/>
  <c r="K8" i="1"/>
  <c r="K9" i="1"/>
  <c r="K10" i="1"/>
  <c r="K11" i="1"/>
  <c r="K12" i="1"/>
  <c r="K13" i="1"/>
  <c r="K4" i="1"/>
  <c r="J5" i="1"/>
  <c r="J6" i="1"/>
  <c r="J7" i="1"/>
  <c r="J8" i="1"/>
  <c r="J9" i="1"/>
  <c r="J10" i="1"/>
  <c r="J11" i="1"/>
  <c r="J12" i="1"/>
  <c r="J13" i="1"/>
  <c r="J4" i="1"/>
  <c r="I5" i="1"/>
  <c r="I6" i="1"/>
  <c r="I7" i="1"/>
  <c r="I8" i="1"/>
  <c r="I9" i="1"/>
  <c r="I10" i="1"/>
  <c r="I11" i="1"/>
  <c r="I12" i="1"/>
  <c r="I13" i="1"/>
  <c r="I4" i="1"/>
  <c r="E5" i="1"/>
  <c r="E6" i="1"/>
  <c r="E7" i="1"/>
  <c r="E8" i="1"/>
  <c r="E9" i="1"/>
  <c r="E10" i="1"/>
  <c r="E11" i="1"/>
  <c r="E12" i="1"/>
  <c r="E13" i="1"/>
  <c r="E4" i="1"/>
</calcChain>
</file>

<file path=xl/sharedStrings.xml><?xml version="1.0" encoding="utf-8"?>
<sst xmlns="http://schemas.openxmlformats.org/spreadsheetml/2006/main" count="87" uniqueCount="52">
  <si>
    <t>Họ và tên đệm</t>
  </si>
  <si>
    <t>Tên</t>
  </si>
  <si>
    <t>Ngày sinh</t>
  </si>
  <si>
    <t>Điểm
Toán</t>
  </si>
  <si>
    <t>Điểm
Lý</t>
  </si>
  <si>
    <t>Điểm
Hóa</t>
  </si>
  <si>
    <t>Điểm
ưu tiên</t>
  </si>
  <si>
    <t>Tổng
điểm</t>
  </si>
  <si>
    <t>Hoàng Ngọc</t>
  </si>
  <si>
    <t>Anh</t>
  </si>
  <si>
    <t>Trần Văn</t>
  </si>
  <si>
    <t>Tân</t>
  </si>
  <si>
    <t>Nguyễn Hữu</t>
  </si>
  <si>
    <t>Tài</t>
  </si>
  <si>
    <t>Lý Văn</t>
  </si>
  <si>
    <t>Hùng</t>
  </si>
  <si>
    <t>Bảo</t>
  </si>
  <si>
    <t>Lê Thị Tú</t>
  </si>
  <si>
    <t>Linh</t>
  </si>
  <si>
    <t>Nguyễn Văn</t>
  </si>
  <si>
    <t>Thắng</t>
  </si>
  <si>
    <t>Tôn Nữ Tố</t>
  </si>
  <si>
    <t>Như</t>
  </si>
  <si>
    <t>SBD</t>
  </si>
  <si>
    <t>Trần Hoàng Ngọc</t>
  </si>
  <si>
    <t>Vũ Thị Cẩm</t>
  </si>
  <si>
    <t>Vy</t>
  </si>
  <si>
    <t>KV1</t>
  </si>
  <si>
    <t>KV2</t>
  </si>
  <si>
    <t>KV3</t>
  </si>
  <si>
    <t>KV101</t>
  </si>
  <si>
    <t>KV102</t>
  </si>
  <si>
    <t>KV103</t>
  </si>
  <si>
    <t>KV301</t>
  </si>
  <si>
    <t>KV302</t>
  </si>
  <si>
    <t>KV304</t>
  </si>
  <si>
    <t>KV303</t>
  </si>
  <si>
    <t>KV201</t>
  </si>
  <si>
    <t>KV202</t>
  </si>
  <si>
    <t>KV203</t>
  </si>
  <si>
    <t>Kết
quả</t>
  </si>
  <si>
    <t>Thống kê
theo khu vực</t>
  </si>
  <si>
    <t>Danh sách thí sinh dự thi tuyển sinh ĐH năm 2010</t>
  </si>
  <si>
    <t>Khu
vực</t>
  </si>
  <si>
    <t>Vị thứ</t>
  </si>
  <si>
    <t>Cao nhất</t>
  </si>
  <si>
    <t>Thấp nhất</t>
  </si>
  <si>
    <t>Trung bình</t>
  </si>
  <si>
    <t>Bảng tra điểm ưu tiên</t>
  </si>
  <si>
    <t>1. Dựa vào 3 kí tự đầu tiên của SBD và Bảng tra điểm ưu tiên để điền vào cột Khu vực và Điểm ưu tiên. Nếu thí sinh có năm sinh từ 1990 trở về trước thì cộng thêm 1 điểm.
2. Tính Tổng điểm = Toán + Lý + Hóa + Điểm ưu tiên. Tuy nhiên nếu Tổng điểm &gt; 30 thì chỉ lấy 30 điểm.
3. Điền vào cột Kết quả thi như sau:
- Nếu thí sinh có điểm bất kì môn nào dưới 3: Trượt
- Nếu thí sinh có tổng điểm dưới 15: Trượt
- Ngược lại: Đỗ
4. Tính vị thứ của thí sinh trong danh sách.
5. Thống kê điểm cao nhất, thấp nhất và điểm trung bình theo khu vực.
6. Rút trích ra danh sách các thí sinh có môn thi đạt 10 điểm.
7. Vẽ đồ thị dạng Column cho bảng thống kê điểm theo khu vực.</t>
  </si>
  <si>
    <t>Đỗ</t>
  </si>
  <si>
    <t>Danh sách thí sinh có môn thi đạt 10 điểm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</si>
</sst>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
  </numFmts>
  <fonts count="4" x14ac:knownFonts="1">
    <font>
      <sz val="11"/>
      <color theme="1"/>
      <name val="Calibri"/>
      <family val="2"/>
      <scheme val="minor"/>
    </font>
    <font>
      <sz val="12"/>
      <color theme="1"/>
      <name val="Times New Roman"/>
      <family val="1"/>
    </font>
    <font>
      <b/>
      <sz val="12"/>
      <color theme="1"/>
      <name val="Times New Roman"/>
      <family val="1"/>
    </font>
    <font>
      <b/>
      <sz val="14"/>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4" fontId="1" fillId="0" borderId="1" xfId="0" applyNumberFormat="1" applyFont="1" applyBorder="1" applyAlignment="1">
      <alignment horizontal="center" vertical="center"/>
    </xf>
    <xf numFmtId="0" fontId="1" fillId="0" borderId="1" xfId="0" applyFont="1" applyBorder="1" applyAlignment="1">
      <alignment horizontal="lef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0" xfId="0" applyFont="1" applyAlignment="1">
      <alignment horizontal="left" vertical="top" wrapText="1"/>
    </xf>
    <xf numFmtId="0" fontId="3" fillId="0" borderId="0" xfId="0" applyFont="1" applyAlignment="1">
      <alignment horizontal="center" vertical="center"/>
    </xf>
    <xf numFmtId="0"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0" fontId="1" fillId="0" borderId="0" xfId="0" applyFont="1" applyAlignment="1">
      <alignment vertical="top" wrapText="1"/>
    </xf>
    <xf numFmtId="0" fontId="1" fillId="0" borderId="1" xfId="0" applyFont="1" applyBorder="1" applyAlignment="1">
      <alignment horizontal="center"/>
    </xf>
    <xf numFmtId="0" fontId="3" fillId="0" borderId="4"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Thống</a:t>
            </a:r>
            <a:r>
              <a:rPr lang="en-US" baseline="0"/>
              <a:t> kê điểm theo khu vực</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Sheet1!$D$16</c:f>
              <c:strCache>
                <c:ptCount val="1"/>
                <c:pt idx="0">
                  <c:v>KV1</c:v>
                </c:pt>
              </c:strCache>
            </c:strRef>
          </c:tx>
          <c:spPr>
            <a:solidFill>
              <a:schemeClr val="accent1"/>
            </a:solidFill>
            <a:ln>
              <a:noFill/>
            </a:ln>
            <a:effectLst/>
          </c:spPr>
          <c:invertIfNegative val="0"/>
          <c:cat>
            <c:strRef>
              <c:f>Sheet1!$E$15:$G$15</c:f>
              <c:strCache>
                <c:ptCount val="3"/>
                <c:pt idx="0">
                  <c:v>Cao nhất</c:v>
                </c:pt>
                <c:pt idx="1">
                  <c:v>Thấp nhất</c:v>
                </c:pt>
                <c:pt idx="2">
                  <c:v>Trung bình</c:v>
                </c:pt>
              </c:strCache>
            </c:strRef>
          </c:cat>
          <c:val>
            <c:numRef>
              <c:f>Sheet1!$E$16:$G$16</c:f>
              <c:numCache>
                <c:formatCode>0.0</c:formatCode>
                <c:ptCount val="3"/>
                <c:pt idx="0">
                  <c:v>27</c:v>
                </c:pt>
                <c:pt idx="1">
                  <c:v>16</c:v>
                </c:pt>
                <c:pt idx="2">
                  <c:v>21</c:v>
                </c:pt>
              </c:numCache>
            </c:numRef>
          </c:val>
        </c:ser>
        <c:ser>
          <c:idx val="1"/>
          <c:order val="1"/>
          <c:tx>
            <c:strRef>
              <c:f>Sheet1!$D$17</c:f>
              <c:strCache>
                <c:ptCount val="1"/>
                <c:pt idx="0">
                  <c:v>KV2</c:v>
                </c:pt>
              </c:strCache>
            </c:strRef>
          </c:tx>
          <c:spPr>
            <a:solidFill>
              <a:schemeClr val="accent2"/>
            </a:solidFill>
            <a:ln>
              <a:noFill/>
            </a:ln>
            <a:effectLst/>
          </c:spPr>
          <c:invertIfNegative val="0"/>
          <c:cat>
            <c:strRef>
              <c:f>Sheet1!$E$15:$G$15</c:f>
              <c:strCache>
                <c:ptCount val="3"/>
                <c:pt idx="0">
                  <c:v>Cao nhất</c:v>
                </c:pt>
                <c:pt idx="1">
                  <c:v>Thấp nhất</c:v>
                </c:pt>
                <c:pt idx="2">
                  <c:v>Trung bình</c:v>
                </c:pt>
              </c:strCache>
            </c:strRef>
          </c:cat>
          <c:val>
            <c:numRef>
              <c:f>Sheet1!$E$17:$G$17</c:f>
              <c:numCache>
                <c:formatCode>0.0</c:formatCode>
                <c:ptCount val="3"/>
                <c:pt idx="0">
                  <c:v>24.5</c:v>
                </c:pt>
                <c:pt idx="1">
                  <c:v>16.5</c:v>
                </c:pt>
                <c:pt idx="2">
                  <c:v>20</c:v>
                </c:pt>
              </c:numCache>
            </c:numRef>
          </c:val>
        </c:ser>
        <c:ser>
          <c:idx val="2"/>
          <c:order val="2"/>
          <c:tx>
            <c:strRef>
              <c:f>Sheet1!$D$18</c:f>
              <c:strCache>
                <c:ptCount val="1"/>
                <c:pt idx="0">
                  <c:v>KV3</c:v>
                </c:pt>
              </c:strCache>
            </c:strRef>
          </c:tx>
          <c:spPr>
            <a:solidFill>
              <a:schemeClr val="accent3"/>
            </a:solidFill>
            <a:ln>
              <a:noFill/>
            </a:ln>
            <a:effectLst/>
          </c:spPr>
          <c:invertIfNegative val="0"/>
          <c:cat>
            <c:strRef>
              <c:f>Sheet1!$E$15:$G$15</c:f>
              <c:strCache>
                <c:ptCount val="3"/>
                <c:pt idx="0">
                  <c:v>Cao nhất</c:v>
                </c:pt>
                <c:pt idx="1">
                  <c:v>Thấp nhất</c:v>
                </c:pt>
                <c:pt idx="2">
                  <c:v>Trung bình</c:v>
                </c:pt>
              </c:strCache>
            </c:strRef>
          </c:cat>
          <c:val>
            <c:numRef>
              <c:f>Sheet1!$E$18:$G$18</c:f>
              <c:numCache>
                <c:formatCode>0.0</c:formatCode>
                <c:ptCount val="3"/>
                <c:pt idx="0">
                  <c:v>30</c:v>
                </c:pt>
                <c:pt idx="1">
                  <c:v>21.5</c:v>
                </c:pt>
                <c:pt idx="2">
                  <c:v>24.875</c:v>
                </c:pt>
              </c:numCache>
            </c:numRef>
          </c:val>
        </c:ser>
        <c:dLbls>
          <c:showLegendKey val="0"/>
          <c:showVal val="0"/>
          <c:showCatName val="0"/>
          <c:showSerName val="0"/>
          <c:showPercent val="0"/>
          <c:showBubbleSize val="0"/>
        </c:dLbls>
        <c:gapWidth val="219"/>
        <c:overlap val="-27"/>
        <c:axId val="185317112"/>
        <c:axId val="185318288"/>
      </c:barChart>
      <c:catAx>
        <c:axId val="185317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18288"/>
        <c:crosses val="autoZero"/>
        <c:auto val="1"/>
        <c:lblAlgn val="ctr"/>
        <c:lblOffset val="100"/>
        <c:noMultiLvlLbl val="0"/>
      </c:catAx>
      <c:valAx>
        <c:axId val="1853182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1711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0</xdr:colOff>
      <xdr:row>20</xdr:row>
      <xdr:rowOff>0</xdr:rowOff>
    </xdr:from>
    <xdr:to>
      <xdr:col>18</xdr:col>
      <xdr:colOff>209550</xdr:colOff>
      <xdr:row>32</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abSelected="1" topLeftCell="A13" workbookViewId="0">
      <selection activeCell="R18" sqref="R18"/>
    </sheetView>
  </sheetViews>
  <sheetFormatPr defaultRowHeight="15.75" x14ac:dyDescent="0.25"/>
  <cols>
    <col min="1" max="1" width="9.140625" style="1" customWidth="1"/>
    <col min="2" max="2" width="16.85546875" style="1" bestFit="1" customWidth="1"/>
    <col min="3" max="3" width="6.28515625" style="1" bestFit="1" customWidth="1"/>
    <col min="4" max="4" width="13.5703125" style="2" customWidth="1"/>
    <col min="5" max="8" width="7.7109375" style="2" customWidth="1"/>
    <col min="9" max="11" width="7.7109375" style="1" customWidth="1"/>
    <col min="12" max="12" width="10.7109375" style="1" customWidth="1"/>
    <col min="13" max="13" width="3.140625" style="1" customWidth="1"/>
    <col min="14" max="16" width="15.7109375" style="1" customWidth="1"/>
    <col min="17" max="16384" width="9.140625" style="1"/>
  </cols>
  <sheetData>
    <row r="1" spans="1:19" ht="18.75" customHeight="1" x14ac:dyDescent="0.25">
      <c r="A1" s="11" t="s">
        <v>42</v>
      </c>
      <c r="B1" s="11"/>
      <c r="C1" s="11"/>
      <c r="D1" s="11"/>
      <c r="E1" s="11"/>
      <c r="F1" s="11"/>
      <c r="G1" s="11"/>
      <c r="H1" s="11"/>
      <c r="I1" s="11"/>
      <c r="J1" s="11"/>
      <c r="K1" s="11"/>
      <c r="L1" s="11"/>
      <c r="N1" s="10" t="s">
        <v>49</v>
      </c>
      <c r="O1" s="10"/>
      <c r="P1" s="10"/>
      <c r="Q1" s="10"/>
      <c r="R1" s="10"/>
      <c r="S1" s="10"/>
    </row>
    <row r="2" spans="1:19" x14ac:dyDescent="0.25">
      <c r="N2" s="10"/>
      <c r="O2" s="10"/>
      <c r="P2" s="10"/>
      <c r="Q2" s="10"/>
      <c r="R2" s="10"/>
      <c r="S2" s="10"/>
    </row>
    <row r="3" spans="1:19" ht="31.5" customHeight="1" x14ac:dyDescent="0.25">
      <c r="A3" s="4" t="s">
        <v>23</v>
      </c>
      <c r="B3" s="4" t="s">
        <v>0</v>
      </c>
      <c r="C3" s="4" t="s">
        <v>1</v>
      </c>
      <c r="D3" s="4" t="s">
        <v>2</v>
      </c>
      <c r="E3" s="5" t="s">
        <v>43</v>
      </c>
      <c r="F3" s="5" t="s">
        <v>3</v>
      </c>
      <c r="G3" s="5" t="s">
        <v>4</v>
      </c>
      <c r="H3" s="5" t="s">
        <v>5</v>
      </c>
      <c r="I3" s="5" t="s">
        <v>6</v>
      </c>
      <c r="J3" s="5" t="s">
        <v>7</v>
      </c>
      <c r="K3" s="5" t="s">
        <v>40</v>
      </c>
      <c r="L3" s="5" t="s">
        <v>44</v>
      </c>
      <c r="N3" s="10"/>
      <c r="O3" s="10"/>
      <c r="P3" s="10"/>
      <c r="Q3" s="10"/>
      <c r="R3" s="10"/>
      <c r="S3" s="10"/>
    </row>
    <row r="4" spans="1:19" x14ac:dyDescent="0.25">
      <c r="A4" s="3" t="s">
        <v>30</v>
      </c>
      <c r="B4" s="7" t="s">
        <v>8</v>
      </c>
      <c r="C4" s="7" t="s">
        <v>9</v>
      </c>
      <c r="D4" s="6">
        <v>33528</v>
      </c>
      <c r="E4" s="6" t="str">
        <f>LEFT(A4, 3)</f>
        <v>KV1</v>
      </c>
      <c r="F4" s="3">
        <v>10</v>
      </c>
      <c r="G4" s="3">
        <v>8</v>
      </c>
      <c r="H4" s="3">
        <v>9</v>
      </c>
      <c r="I4" s="12">
        <f>VLOOKUP(E4, $A$16:$B$18, 2, FALSE)+IF(YEAR(D4)&lt;=1990,1,0)</f>
        <v>0</v>
      </c>
      <c r="J4" s="3">
        <f>IF(SUM(F4:I4)&gt;30,30,SUM(F4:I4))</f>
        <v>27</v>
      </c>
      <c r="K4" s="3" t="str">
        <f>IF(OR(F4&lt;3, G4&lt;3, H4&lt;3, J4&lt;15), "Trượt", "Đỗ")</f>
        <v>Đỗ</v>
      </c>
      <c r="L4" s="3">
        <f>RANK(J4, $J$4:$J$13, 0)</f>
        <v>2</v>
      </c>
      <c r="N4" s="10"/>
      <c r="O4" s="10"/>
      <c r="P4" s="10"/>
      <c r="Q4" s="10"/>
      <c r="R4" s="10"/>
      <c r="S4" s="10"/>
    </row>
    <row r="5" spans="1:19" x14ac:dyDescent="0.25">
      <c r="A5" s="3" t="s">
        <v>32</v>
      </c>
      <c r="B5" s="7" t="s">
        <v>24</v>
      </c>
      <c r="C5" s="7" t="s">
        <v>9</v>
      </c>
      <c r="D5" s="6">
        <v>33642</v>
      </c>
      <c r="E5" s="6" t="str">
        <f t="shared" ref="E5:E13" si="0">LEFT(A5, 3)</f>
        <v>KV1</v>
      </c>
      <c r="F5" s="3">
        <v>7</v>
      </c>
      <c r="G5" s="3">
        <v>4</v>
      </c>
      <c r="H5" s="3">
        <v>9</v>
      </c>
      <c r="I5" s="12">
        <f t="shared" ref="I5:I13" si="1">VLOOKUP(E5, $A$16:$B$18, 2, FALSE)+IF(YEAR(D5)&lt;=1990,1,0)</f>
        <v>0</v>
      </c>
      <c r="J5" s="3">
        <f t="shared" ref="J5:J13" si="2">IF(SUM(F5:I5)&gt;30,30,SUM(F5:I5))</f>
        <v>20</v>
      </c>
      <c r="K5" s="3" t="str">
        <f t="shared" ref="K5:K13" si="3">IF(OR(F5&lt;3, G5&lt;3, H5&lt;3, J5&lt;15), "Trượt", "Đỗ")</f>
        <v>Đỗ</v>
      </c>
      <c r="L5" s="3">
        <f t="shared" ref="L5:L13" si="4">RANK(J5, $J$4:$J$13, 0)</f>
        <v>7</v>
      </c>
      <c r="N5" s="10"/>
      <c r="O5" s="10"/>
      <c r="P5" s="10"/>
      <c r="Q5" s="10"/>
      <c r="R5" s="10"/>
      <c r="S5" s="10"/>
    </row>
    <row r="6" spans="1:19" x14ac:dyDescent="0.25">
      <c r="A6" s="3" t="s">
        <v>34</v>
      </c>
      <c r="B6" s="7" t="s">
        <v>12</v>
      </c>
      <c r="C6" s="7" t="s">
        <v>16</v>
      </c>
      <c r="D6" s="6">
        <v>32632</v>
      </c>
      <c r="E6" s="6" t="str">
        <f t="shared" si="0"/>
        <v>KV3</v>
      </c>
      <c r="F6" s="3">
        <v>8</v>
      </c>
      <c r="G6" s="3">
        <v>6</v>
      </c>
      <c r="H6" s="3">
        <v>9.5</v>
      </c>
      <c r="I6" s="12">
        <f t="shared" si="1"/>
        <v>2.5</v>
      </c>
      <c r="J6" s="3">
        <f t="shared" si="2"/>
        <v>26</v>
      </c>
      <c r="K6" s="3" t="str">
        <f t="shared" si="3"/>
        <v>Đỗ</v>
      </c>
      <c r="L6" s="3">
        <f t="shared" si="4"/>
        <v>3</v>
      </c>
      <c r="N6" s="10"/>
      <c r="O6" s="10"/>
      <c r="P6" s="10"/>
      <c r="Q6" s="10"/>
      <c r="R6" s="10"/>
      <c r="S6" s="10"/>
    </row>
    <row r="7" spans="1:19" x14ac:dyDescent="0.25">
      <c r="A7" s="3" t="s">
        <v>31</v>
      </c>
      <c r="B7" s="7" t="s">
        <v>14</v>
      </c>
      <c r="C7" s="7" t="s">
        <v>15</v>
      </c>
      <c r="D7" s="6">
        <v>32999</v>
      </c>
      <c r="E7" s="6" t="str">
        <f t="shared" si="0"/>
        <v>KV1</v>
      </c>
      <c r="F7" s="3">
        <v>4</v>
      </c>
      <c r="G7" s="3">
        <v>9</v>
      </c>
      <c r="H7" s="3">
        <v>2</v>
      </c>
      <c r="I7" s="12">
        <f t="shared" si="1"/>
        <v>1</v>
      </c>
      <c r="J7" s="3">
        <f t="shared" si="2"/>
        <v>16</v>
      </c>
      <c r="K7" s="3" t="str">
        <f t="shared" si="3"/>
        <v>Trượt</v>
      </c>
      <c r="L7" s="3">
        <f t="shared" si="4"/>
        <v>10</v>
      </c>
      <c r="N7" s="10"/>
      <c r="O7" s="10"/>
      <c r="P7" s="10"/>
      <c r="Q7" s="10"/>
      <c r="R7" s="10"/>
      <c r="S7" s="10"/>
    </row>
    <row r="8" spans="1:19" x14ac:dyDescent="0.25">
      <c r="A8" s="3" t="s">
        <v>36</v>
      </c>
      <c r="B8" s="7" t="s">
        <v>17</v>
      </c>
      <c r="C8" s="7" t="s">
        <v>18</v>
      </c>
      <c r="D8" s="6">
        <v>33670</v>
      </c>
      <c r="E8" s="6" t="str">
        <f t="shared" si="0"/>
        <v>KV3</v>
      </c>
      <c r="F8" s="3">
        <v>9</v>
      </c>
      <c r="G8" s="3">
        <v>9</v>
      </c>
      <c r="H8" s="3">
        <v>2</v>
      </c>
      <c r="I8" s="12">
        <f t="shared" si="1"/>
        <v>1.5</v>
      </c>
      <c r="J8" s="3">
        <f t="shared" si="2"/>
        <v>21.5</v>
      </c>
      <c r="K8" s="3" t="str">
        <f t="shared" si="3"/>
        <v>Trượt</v>
      </c>
      <c r="L8" s="3">
        <f t="shared" si="4"/>
        <v>6</v>
      </c>
      <c r="N8" s="10"/>
      <c r="O8" s="10"/>
      <c r="P8" s="10"/>
      <c r="Q8" s="10"/>
      <c r="R8" s="10"/>
      <c r="S8" s="10"/>
    </row>
    <row r="9" spans="1:19" x14ac:dyDescent="0.25">
      <c r="A9" s="3" t="s">
        <v>39</v>
      </c>
      <c r="B9" s="7" t="s">
        <v>21</v>
      </c>
      <c r="C9" s="7" t="s">
        <v>22</v>
      </c>
      <c r="D9" s="6">
        <v>33445</v>
      </c>
      <c r="E9" s="6" t="str">
        <f t="shared" si="0"/>
        <v>KV2</v>
      </c>
      <c r="F9" s="3">
        <v>6.5</v>
      </c>
      <c r="G9" s="3">
        <v>9.5</v>
      </c>
      <c r="H9" s="3">
        <v>7.5</v>
      </c>
      <c r="I9" s="12">
        <f t="shared" si="1"/>
        <v>1</v>
      </c>
      <c r="J9" s="3">
        <f t="shared" si="2"/>
        <v>24.5</v>
      </c>
      <c r="K9" s="3" t="str">
        <f t="shared" si="3"/>
        <v>Đỗ</v>
      </c>
      <c r="L9" s="3">
        <f t="shared" si="4"/>
        <v>4</v>
      </c>
      <c r="N9" s="10"/>
      <c r="O9" s="10"/>
      <c r="P9" s="10"/>
      <c r="Q9" s="10"/>
      <c r="R9" s="10"/>
      <c r="S9" s="10"/>
    </row>
    <row r="10" spans="1:19" x14ac:dyDescent="0.25">
      <c r="A10" s="3" t="s">
        <v>37</v>
      </c>
      <c r="B10" s="7" t="s">
        <v>12</v>
      </c>
      <c r="C10" s="7" t="s">
        <v>13</v>
      </c>
      <c r="D10" s="6">
        <v>33238</v>
      </c>
      <c r="E10" s="6" t="str">
        <f t="shared" si="0"/>
        <v>KV2</v>
      </c>
      <c r="F10" s="3">
        <v>4.5</v>
      </c>
      <c r="G10" s="3">
        <v>4</v>
      </c>
      <c r="H10" s="3">
        <v>8.5</v>
      </c>
      <c r="I10" s="12">
        <f t="shared" si="1"/>
        <v>2</v>
      </c>
      <c r="J10" s="3">
        <f t="shared" si="2"/>
        <v>19</v>
      </c>
      <c r="K10" s="3" t="str">
        <f t="shared" si="3"/>
        <v>Đỗ</v>
      </c>
      <c r="L10" s="3">
        <f t="shared" si="4"/>
        <v>8</v>
      </c>
      <c r="N10" s="10"/>
      <c r="O10" s="10"/>
      <c r="P10" s="10"/>
      <c r="Q10" s="10"/>
      <c r="R10" s="10"/>
      <c r="S10" s="10"/>
    </row>
    <row r="11" spans="1:19" x14ac:dyDescent="0.25">
      <c r="A11" s="3" t="s">
        <v>33</v>
      </c>
      <c r="B11" s="7" t="s">
        <v>10</v>
      </c>
      <c r="C11" s="7" t="s">
        <v>11</v>
      </c>
      <c r="D11" s="6">
        <v>33641</v>
      </c>
      <c r="E11" s="6" t="str">
        <f t="shared" si="0"/>
        <v>KV3</v>
      </c>
      <c r="F11" s="3">
        <v>8</v>
      </c>
      <c r="G11" s="3">
        <v>8</v>
      </c>
      <c r="H11" s="3">
        <v>4.5</v>
      </c>
      <c r="I11" s="12">
        <f t="shared" si="1"/>
        <v>1.5</v>
      </c>
      <c r="J11" s="3">
        <f t="shared" si="2"/>
        <v>22</v>
      </c>
      <c r="K11" s="3" t="str">
        <f t="shared" si="3"/>
        <v>Đỗ</v>
      </c>
      <c r="L11" s="3">
        <f t="shared" si="4"/>
        <v>5</v>
      </c>
      <c r="N11" s="10"/>
      <c r="O11" s="10"/>
      <c r="P11" s="10"/>
      <c r="Q11" s="10"/>
      <c r="R11" s="10"/>
      <c r="S11" s="10"/>
    </row>
    <row r="12" spans="1:19" x14ac:dyDescent="0.25">
      <c r="A12" s="3" t="s">
        <v>38</v>
      </c>
      <c r="B12" s="7" t="s">
        <v>19</v>
      </c>
      <c r="C12" s="7" t="s">
        <v>20</v>
      </c>
      <c r="D12" s="6">
        <v>33944</v>
      </c>
      <c r="E12" s="6" t="str">
        <f t="shared" si="0"/>
        <v>KV2</v>
      </c>
      <c r="F12" s="3">
        <v>4</v>
      </c>
      <c r="G12" s="3">
        <v>8.5</v>
      </c>
      <c r="H12" s="3">
        <v>3</v>
      </c>
      <c r="I12" s="12">
        <f t="shared" si="1"/>
        <v>1</v>
      </c>
      <c r="J12" s="3">
        <f t="shared" si="2"/>
        <v>16.5</v>
      </c>
      <c r="K12" s="3" t="str">
        <f t="shared" si="3"/>
        <v>Đỗ</v>
      </c>
      <c r="L12" s="3">
        <f t="shared" si="4"/>
        <v>9</v>
      </c>
      <c r="N12" s="10"/>
      <c r="O12" s="10"/>
      <c r="P12" s="10"/>
      <c r="Q12" s="10"/>
      <c r="R12" s="10"/>
      <c r="S12" s="10"/>
    </row>
    <row r="13" spans="1:19" x14ac:dyDescent="0.25">
      <c r="A13" s="3" t="s">
        <v>35</v>
      </c>
      <c r="B13" s="7" t="s">
        <v>25</v>
      </c>
      <c r="C13" s="7" t="s">
        <v>26</v>
      </c>
      <c r="D13" s="6">
        <v>33671</v>
      </c>
      <c r="E13" s="6" t="str">
        <f t="shared" si="0"/>
        <v>KV3</v>
      </c>
      <c r="F13" s="3">
        <v>9</v>
      </c>
      <c r="G13" s="3">
        <v>10</v>
      </c>
      <c r="H13" s="3">
        <v>10</v>
      </c>
      <c r="I13" s="12">
        <f t="shared" si="1"/>
        <v>1.5</v>
      </c>
      <c r="J13" s="3">
        <f t="shared" si="2"/>
        <v>30</v>
      </c>
      <c r="K13" s="3" t="str">
        <f t="shared" si="3"/>
        <v>Đỗ</v>
      </c>
      <c r="L13" s="3">
        <f t="shared" si="4"/>
        <v>1</v>
      </c>
      <c r="N13" s="10"/>
      <c r="O13" s="10"/>
      <c r="P13" s="10"/>
      <c r="Q13" s="10"/>
      <c r="R13" s="10"/>
      <c r="S13" s="10"/>
    </row>
    <row r="14" spans="1:19" x14ac:dyDescent="0.25">
      <c r="N14" s="14"/>
    </row>
    <row r="15" spans="1:19" ht="31.5" x14ac:dyDescent="0.25">
      <c r="A15" s="8" t="s">
        <v>48</v>
      </c>
      <c r="B15" s="9"/>
      <c r="D15" s="5" t="s">
        <v>41</v>
      </c>
      <c r="E15" s="5" t="s">
        <v>45</v>
      </c>
      <c r="F15" s="5" t="s">
        <v>46</v>
      </c>
      <c r="G15" s="5" t="s">
        <v>47</v>
      </c>
      <c r="H15" s="1"/>
      <c r="I15" s="5" t="s">
        <v>43</v>
      </c>
      <c r="J15" s="5" t="s">
        <v>43</v>
      </c>
      <c r="K15" s="5" t="s">
        <v>43</v>
      </c>
      <c r="N15" s="5" t="s">
        <v>3</v>
      </c>
      <c r="O15" s="5" t="s">
        <v>4</v>
      </c>
      <c r="P15" s="5" t="s">
        <v>5</v>
      </c>
    </row>
    <row r="16" spans="1:19" x14ac:dyDescent="0.25">
      <c r="A16" s="3" t="s">
        <v>27</v>
      </c>
      <c r="B16" s="3">
        <v>0</v>
      </c>
      <c r="D16" s="3" t="s">
        <v>27</v>
      </c>
      <c r="E16" s="13">
        <f>DMAX($A$3:$L$13, $J$3, $I$15:$I$16)</f>
        <v>27</v>
      </c>
      <c r="F16" s="13">
        <f>DMIN($A$3:$L$13, $J$3, $I$15:$I$16)</f>
        <v>16</v>
      </c>
      <c r="G16" s="13">
        <f>DAVERAGE($A$3:$L$13, $J$3, $I$15:$I$16)</f>
        <v>21</v>
      </c>
      <c r="H16" s="1"/>
      <c r="I16" s="3" t="s">
        <v>27</v>
      </c>
      <c r="J16" s="3" t="s">
        <v>28</v>
      </c>
      <c r="K16" s="3" t="s">
        <v>29</v>
      </c>
      <c r="N16" s="15">
        <v>10</v>
      </c>
      <c r="O16" s="15"/>
      <c r="P16" s="15"/>
    </row>
    <row r="17" spans="1:16" x14ac:dyDescent="0.25">
      <c r="A17" s="3" t="s">
        <v>28</v>
      </c>
      <c r="B17" s="3">
        <v>1</v>
      </c>
      <c r="D17" s="3" t="s">
        <v>28</v>
      </c>
      <c r="E17" s="13">
        <f>DMAX($A$3:$L$13, $J$3, $J$15:$J$16)</f>
        <v>24.5</v>
      </c>
      <c r="F17" s="13">
        <f>DMIN($A$3:$L$13, $J$3, $J$15:$J$16)</f>
        <v>16.5</v>
      </c>
      <c r="G17" s="13">
        <f>DAVERAGE($A$3:$L$13, $J$3, $J$15:$J$16)</f>
        <v>20</v>
      </c>
      <c r="H17" s="1"/>
      <c r="N17" s="15"/>
      <c r="O17" s="15">
        <v>10</v>
      </c>
      <c r="P17" s="15"/>
    </row>
    <row r="18" spans="1:16" x14ac:dyDescent="0.25">
      <c r="A18" s="3" t="s">
        <v>29</v>
      </c>
      <c r="B18" s="3">
        <v>1.5</v>
      </c>
      <c r="D18" s="3" t="s">
        <v>29</v>
      </c>
      <c r="E18" s="13">
        <f>DMAX($A$3:$L$13, $J$3, $K$15:$K$16)</f>
        <v>30</v>
      </c>
      <c r="F18" s="13">
        <f>DMIN($A$3:$L$13, $J$3, $K$15:$K$16)</f>
        <v>21.5</v>
      </c>
      <c r="G18" s="13">
        <f>DAVERAGE($A$3:$L$13, $J$3, $K$15:$K$16)</f>
        <v>24.875</v>
      </c>
      <c r="H18" s="1"/>
      <c r="N18" s="15"/>
      <c r="O18" s="15"/>
      <c r="P18" s="15">
        <v>10</v>
      </c>
    </row>
    <row r="20" spans="1:16" ht="18.75" x14ac:dyDescent="0.3">
      <c r="A20" s="16" t="s">
        <v>51</v>
      </c>
      <c r="B20" s="16"/>
      <c r="C20" s="16"/>
      <c r="D20" s="16"/>
      <c r="E20" s="16"/>
      <c r="F20" s="16"/>
      <c r="G20" s="16"/>
      <c r="H20" s="16"/>
      <c r="I20" s="16"/>
      <c r="J20" s="16"/>
      <c r="K20" s="16"/>
      <c r="L20" s="16"/>
    </row>
    <row r="21" spans="1:16" ht="31.5" x14ac:dyDescent="0.25">
      <c r="A21" s="4" t="s">
        <v>23</v>
      </c>
      <c r="B21" s="4" t="s">
        <v>0</v>
      </c>
      <c r="C21" s="4" t="s">
        <v>1</v>
      </c>
      <c r="D21" s="4" t="s">
        <v>2</v>
      </c>
      <c r="E21" s="5" t="s">
        <v>43</v>
      </c>
      <c r="F21" s="5" t="s">
        <v>3</v>
      </c>
      <c r="G21" s="5" t="s">
        <v>4</v>
      </c>
      <c r="H21" s="5" t="s">
        <v>5</v>
      </c>
      <c r="I21" s="5" t="s">
        <v>6</v>
      </c>
      <c r="J21" s="5" t="s">
        <v>7</v>
      </c>
      <c r="K21" s="5" t="s">
        <v>40</v>
      </c>
      <c r="L21" s="5" t="s">
        <v>44</v>
      </c>
    </row>
    <row r="22" spans="1:16" x14ac:dyDescent="0.25">
      <c r="A22" s="3" t="s">
        <v>30</v>
      </c>
      <c r="B22" s="7" t="s">
        <v>8</v>
      </c>
      <c r="C22" s="7" t="s">
        <v>9</v>
      </c>
      <c r="D22" s="6">
        <v>33528</v>
      </c>
      <c r="E22" s="6" t="s">
        <v>27</v>
      </c>
      <c r="F22" s="3">
        <v>10</v>
      </c>
      <c r="G22" s="3">
        <v>8</v>
      </c>
      <c r="H22" s="3">
        <v>9</v>
      </c>
      <c r="I22" s="12">
        <v>0</v>
      </c>
      <c r="J22" s="3">
        <v>27</v>
      </c>
      <c r="K22" s="3" t="s">
        <v>50</v>
      </c>
      <c r="L22" s="3">
        <v>2</v>
      </c>
    </row>
    <row r="23" spans="1:16" x14ac:dyDescent="0.25">
      <c r="A23" s="3" t="s">
        <v>35</v>
      </c>
      <c r="B23" s="7" t="s">
        <v>25</v>
      </c>
      <c r="C23" s="7" t="s">
        <v>26</v>
      </c>
      <c r="D23" s="6">
        <v>33671</v>
      </c>
      <c r="E23" s="6" t="s">
        <v>29</v>
      </c>
      <c r="F23" s="3">
        <v>9</v>
      </c>
      <c r="G23" s="3">
        <v>10</v>
      </c>
      <c r="H23" s="3">
        <v>10</v>
      </c>
      <c r="I23" s="12">
        <v>1.5</v>
      </c>
      <c r="J23" s="3">
        <v>30</v>
      </c>
      <c r="K23" s="3" t="s">
        <v>50</v>
      </c>
      <c r="L23" s="3">
        <v>1</v>
      </c>
    </row>
  </sheetData>
  <mergeCells count="4">
    <mergeCell ref="A20:L20"/>
    <mergeCell ref="A15:B15"/>
    <mergeCell ref="A1:L1"/>
    <mergeCell ref="N1:S13"/>
  </mergeCells>
  <pageMargins left="0.7" right="0.7" top="0.75" bottom="0.75" header="0.3" footer="0.3"/>
  <pageSetup orientation="portrait" horizontalDpi="300" verticalDpi="300" r:id="rId1"/>
  <ignoredErrors>
    <ignoredError sqref="F16"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Sheet1!Criteria</vt:lpstr>
      <vt:lpstr>Sheet1!Extract</vt:lpstr>
    </vt:vector>
  </TitlesOfParts>
  <Company>CaoDangCaoThang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CaoThangIT</dc:creator>
  <cp:lastModifiedBy>Ricky Duong</cp:lastModifiedBy>
  <dcterms:created xsi:type="dcterms:W3CDTF">2015-10-13T09:52:46Z</dcterms:created>
  <dcterms:modified xsi:type="dcterms:W3CDTF">2015-10-13T12:44:16Z</dcterms:modified>
</cp:coreProperties>
</file>