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Work\CTC\Tai lieu - Giao an\Tin hoc A\Bai tap\Excel\Dap an\"/>
    </mc:Choice>
  </mc:AlternateContent>
  <bookViews>
    <workbookView xWindow="120" yWindow="75" windowWidth="19095" windowHeight="11760"/>
  </bookViews>
  <sheets>
    <sheet name="Sheet1" sheetId="1" r:id="rId1"/>
  </sheets>
  <definedNames>
    <definedName name="_xlnm._FilterDatabase" localSheetId="0" hidden="1">Sheet1!$A$3:$J$13</definedName>
    <definedName name="_xlnm.Criteria" localSheetId="0">Sheet1!$D$15:$E$17</definedName>
    <definedName name="_xlnm.Extract" localSheetId="0">Sheet1!$A$22:$J$22</definedName>
  </definedNames>
  <calcPr calcId="152511"/>
</workbook>
</file>

<file path=xl/calcChain.xml><?xml version="1.0" encoding="utf-8"?>
<calcChain xmlns="http://schemas.openxmlformats.org/spreadsheetml/2006/main">
  <c r="F5" i="1" l="1"/>
  <c r="F6" i="1"/>
  <c r="F7" i="1"/>
  <c r="F8" i="1"/>
  <c r="F9" i="1"/>
  <c r="F10" i="1"/>
  <c r="F11" i="1"/>
  <c r="F12" i="1"/>
  <c r="F13" i="1"/>
  <c r="F4" i="1"/>
  <c r="J19" i="1"/>
  <c r="I19" i="1"/>
  <c r="H19" i="1"/>
  <c r="J18" i="1"/>
  <c r="I18" i="1"/>
  <c r="H18" i="1"/>
  <c r="J17" i="1"/>
  <c r="I17" i="1"/>
  <c r="H17" i="1"/>
  <c r="I16" i="1"/>
  <c r="J16" i="1"/>
  <c r="H16" i="1"/>
  <c r="J5" i="1"/>
  <c r="J6" i="1"/>
  <c r="J7" i="1"/>
  <c r="J8" i="1"/>
  <c r="J9" i="1"/>
  <c r="J10" i="1"/>
  <c r="J11" i="1"/>
  <c r="J12" i="1"/>
  <c r="J13" i="1"/>
  <c r="J4" i="1"/>
  <c r="I5" i="1"/>
  <c r="I6" i="1"/>
  <c r="I7" i="1"/>
  <c r="I8" i="1"/>
  <c r="I9" i="1"/>
  <c r="I10" i="1"/>
  <c r="I11" i="1"/>
  <c r="I12" i="1"/>
  <c r="I13" i="1"/>
  <c r="I4" i="1"/>
  <c r="H5" i="1"/>
  <c r="H6" i="1"/>
  <c r="H7" i="1"/>
  <c r="H8" i="1"/>
  <c r="H9" i="1"/>
  <c r="H10" i="1"/>
  <c r="H11" i="1"/>
  <c r="H12" i="1"/>
  <c r="H13" i="1"/>
  <c r="H4" i="1"/>
  <c r="G5" i="1"/>
  <c r="G6" i="1"/>
  <c r="G7" i="1"/>
  <c r="G8" i="1"/>
  <c r="G9" i="1"/>
  <c r="G10" i="1"/>
  <c r="G11" i="1"/>
  <c r="G12" i="1"/>
  <c r="G13" i="1"/>
  <c r="G4" i="1"/>
</calcChain>
</file>

<file path=xl/sharedStrings.xml><?xml version="1.0" encoding="utf-8"?>
<sst xmlns="http://schemas.openxmlformats.org/spreadsheetml/2006/main" count="90" uniqueCount="48">
  <si>
    <t>Tên điện thoại</t>
  </si>
  <si>
    <t>Danh sách điện thoại di động của cửa hàng MobiStore</t>
  </si>
  <si>
    <t>Giá bán</t>
  </si>
  <si>
    <t>Số lượng
tồn kho</t>
  </si>
  <si>
    <t>Ngày
nhập kho</t>
  </si>
  <si>
    <t>Mã số</t>
  </si>
  <si>
    <t>AP01T</t>
  </si>
  <si>
    <t>AP02T</t>
  </si>
  <si>
    <t>AP03T</t>
  </si>
  <si>
    <t>AP04T</t>
  </si>
  <si>
    <t>SS01K</t>
  </si>
  <si>
    <t>SS02K</t>
  </si>
  <si>
    <t>SS03K</t>
  </si>
  <si>
    <t>HT01T</t>
  </si>
  <si>
    <t>HT01K</t>
  </si>
  <si>
    <t>Bphone</t>
  </si>
  <si>
    <t>Hãng
sản xuất</t>
  </si>
  <si>
    <t>VAT
10%</t>
  </si>
  <si>
    <t>Thuế
nhập khẩu</t>
  </si>
  <si>
    <t>Bảng tra hãng sản xuất</t>
  </si>
  <si>
    <t>AP</t>
  </si>
  <si>
    <t>SS</t>
  </si>
  <si>
    <t>HT</t>
  </si>
  <si>
    <t>Apple</t>
  </si>
  <si>
    <t>Samsung</t>
  </si>
  <si>
    <t>HTC</t>
  </si>
  <si>
    <t>Bkis</t>
  </si>
  <si>
    <t>BK</t>
  </si>
  <si>
    <t>BK01K</t>
  </si>
  <si>
    <t>Thống kê theo
hãng sản xuất</t>
  </si>
  <si>
    <t>Cao
nhất</t>
  </si>
  <si>
    <t>Thấp
nhất</t>
  </si>
  <si>
    <t>Trung
bình</t>
  </si>
  <si>
    <t>Giá nhập</t>
  </si>
  <si>
    <t>iPhone 5</t>
  </si>
  <si>
    <t>iPhone 5s</t>
  </si>
  <si>
    <t>iPhone 6</t>
  </si>
  <si>
    <t>iPhone 6+</t>
  </si>
  <si>
    <t>Galaxy S5</t>
  </si>
  <si>
    <t>Galaxy S6</t>
  </si>
  <si>
    <t>Galaxy Note 4</t>
  </si>
  <si>
    <t>OneX</t>
  </si>
  <si>
    <t>One</t>
  </si>
  <si>
    <t>Ngày
tồn kho</t>
  </si>
  <si>
    <t>1. Dựa vào 2 kí tự đầu tiên của Mã số và Bảng tra hãng sản xuất để điền vào cột Hãng sản xuất.
2. Dựa vào kí tự cuối của Mã số để điền tiền thuế nhập khẩu vào cột Thuế nhập khẩu: T tính thuế là 5% trên Giá nhập, K thì miễn thuế.
3. Tính VAT bằng 10% Giá nhập.
4. Tính Giá bán = Giá nhập + Thuế nhập khẩu + VAT
5. Định dạng các cột tiền tệ với dấu phẩy phân cách hàng ngàn và đơn vị tiền tệ VNĐ nằm sau số tiền.
6. Thống kê giá bán theo hãng sản xuất.
7. Tính cột ngày tồn kho bằng Ngày hiện tại - Ngày nhập kho. Gợi ý: Lấy ngày hiện tại bằng hàm TODAY().
8. Rút trích danh sách các điện thoại có số ngày tồn kho trên 100 hoặc có số lượng tồn trên 50.
9. Vẽ đồ thị dạng Bar cho bảng thống kê theo hãng sản xuất.</t>
  </si>
  <si>
    <t>&gt;100</t>
  </si>
  <si>
    <t>&gt;50</t>
  </si>
  <si>
    <t>Danh sách các điện thoại tồn kho trên 100 ngày hoặc trên 50 chiếc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</si>
</sst>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quot;VNĐ&quot;"/>
  </numFmts>
  <fonts count="4" x14ac:knownFonts="1">
    <font>
      <sz val="11"/>
      <color theme="1"/>
      <name val="Calibri"/>
      <family val="2"/>
      <scheme val="minor"/>
    </font>
    <font>
      <sz val="12"/>
      <color theme="1"/>
      <name val="Times New Roman"/>
      <family val="1"/>
    </font>
    <font>
      <b/>
      <sz val="12"/>
      <color theme="1"/>
      <name val="Times New Roman"/>
      <family val="1"/>
    </font>
    <font>
      <b/>
      <sz val="14"/>
      <color theme="1"/>
      <name val="Times New Roman"/>
      <family val="1"/>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9">
    <xf numFmtId="0" fontId="0" fillId="0" borderId="0" xfId="0"/>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14" fontId="1" fillId="0" borderId="1" xfId="0" applyNumberFormat="1" applyFont="1" applyBorder="1" applyAlignment="1">
      <alignment horizontal="center" vertical="center"/>
    </xf>
    <xf numFmtId="0" fontId="1" fillId="0" borderId="1" xfId="0" applyFont="1" applyBorder="1" applyAlignment="1">
      <alignment horizontal="left" vertical="center"/>
    </xf>
    <xf numFmtId="0" fontId="1" fillId="0" borderId="1" xfId="0" applyNumberFormat="1" applyFont="1" applyBorder="1" applyAlignment="1">
      <alignment horizontal="center" vertical="center"/>
    </xf>
    <xf numFmtId="0" fontId="1" fillId="0" borderId="1" xfId="0" applyFont="1" applyBorder="1" applyAlignment="1">
      <alignment horizont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3" fillId="0" borderId="0" xfId="0" applyFont="1" applyAlignment="1">
      <alignment horizontal="center" vertical="center"/>
    </xf>
    <xf numFmtId="0" fontId="1" fillId="0" borderId="0" xfId="0" applyFont="1" applyAlignment="1">
      <alignment horizontal="left" vertical="top" wrapText="1"/>
    </xf>
    <xf numFmtId="0" fontId="1" fillId="0" borderId="0" xfId="0" applyFont="1" applyAlignment="1">
      <alignment vertical="top" wrapText="1"/>
    </xf>
    <xf numFmtId="164" fontId="1" fillId="0" borderId="1" xfId="0" applyNumberFormat="1" applyFont="1" applyBorder="1" applyAlignment="1">
      <alignment vertical="center"/>
    </xf>
    <xf numFmtId="164" fontId="1" fillId="0" borderId="1" xfId="0" applyNumberFormat="1" applyFont="1" applyBorder="1" applyAlignment="1">
      <alignment horizontal="right" vertical="center"/>
    </xf>
    <xf numFmtId="164" fontId="1" fillId="0" borderId="1" xfId="0" applyNumberFormat="1" applyFont="1" applyBorder="1" applyAlignment="1">
      <alignment horizontal="center" vertical="center"/>
    </xf>
    <xf numFmtId="0" fontId="3" fillId="0" borderId="4"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Thống</a:t>
            </a:r>
            <a:r>
              <a:rPr lang="en-US" baseline="0"/>
              <a:t> kê theo hãng sản xuất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Sheet1!$H$15</c:f>
              <c:strCache>
                <c:ptCount val="1"/>
                <c:pt idx="0">
                  <c:v>Cao
nhất</c:v>
                </c:pt>
              </c:strCache>
            </c:strRef>
          </c:tx>
          <c:spPr>
            <a:solidFill>
              <a:schemeClr val="accent1"/>
            </a:solidFill>
            <a:ln>
              <a:noFill/>
            </a:ln>
            <a:effectLst/>
          </c:spPr>
          <c:invertIfNegative val="0"/>
          <c:cat>
            <c:strRef>
              <c:f>Sheet1!$G$16:$G$19</c:f>
              <c:strCache>
                <c:ptCount val="4"/>
                <c:pt idx="0">
                  <c:v>Apple</c:v>
                </c:pt>
                <c:pt idx="1">
                  <c:v>Samsung</c:v>
                </c:pt>
                <c:pt idx="2">
                  <c:v>HTC</c:v>
                </c:pt>
                <c:pt idx="3">
                  <c:v>Bkis</c:v>
                </c:pt>
              </c:strCache>
            </c:strRef>
          </c:cat>
          <c:val>
            <c:numRef>
              <c:f>Sheet1!$H$16:$H$19</c:f>
              <c:numCache>
                <c:formatCode>#,##0\ "VNĐ"</c:formatCode>
                <c:ptCount val="4"/>
                <c:pt idx="0">
                  <c:v>20688500</c:v>
                </c:pt>
                <c:pt idx="1">
                  <c:v>20898900</c:v>
                </c:pt>
                <c:pt idx="2">
                  <c:v>12089000</c:v>
                </c:pt>
                <c:pt idx="3">
                  <c:v>15400000</c:v>
                </c:pt>
              </c:numCache>
            </c:numRef>
          </c:val>
        </c:ser>
        <c:ser>
          <c:idx val="1"/>
          <c:order val="1"/>
          <c:tx>
            <c:strRef>
              <c:f>Sheet1!$I$15</c:f>
              <c:strCache>
                <c:ptCount val="1"/>
                <c:pt idx="0">
                  <c:v>Thấp
nhất</c:v>
                </c:pt>
              </c:strCache>
            </c:strRef>
          </c:tx>
          <c:spPr>
            <a:solidFill>
              <a:schemeClr val="accent2"/>
            </a:solidFill>
            <a:ln>
              <a:noFill/>
            </a:ln>
            <a:effectLst/>
          </c:spPr>
          <c:invertIfNegative val="0"/>
          <c:cat>
            <c:strRef>
              <c:f>Sheet1!$G$16:$G$19</c:f>
              <c:strCache>
                <c:ptCount val="4"/>
                <c:pt idx="0">
                  <c:v>Apple</c:v>
                </c:pt>
                <c:pt idx="1">
                  <c:v>Samsung</c:v>
                </c:pt>
                <c:pt idx="2">
                  <c:v>HTC</c:v>
                </c:pt>
                <c:pt idx="3">
                  <c:v>Bkis</c:v>
                </c:pt>
              </c:strCache>
            </c:strRef>
          </c:cat>
          <c:val>
            <c:numRef>
              <c:f>Sheet1!$I$16:$I$19</c:f>
              <c:numCache>
                <c:formatCode>#,##0\ "VNĐ"</c:formatCode>
                <c:ptCount val="4"/>
                <c:pt idx="0">
                  <c:v>11500000</c:v>
                </c:pt>
                <c:pt idx="1">
                  <c:v>14795000</c:v>
                </c:pt>
                <c:pt idx="2">
                  <c:v>8048850</c:v>
                </c:pt>
                <c:pt idx="3">
                  <c:v>15400000</c:v>
                </c:pt>
              </c:numCache>
            </c:numRef>
          </c:val>
        </c:ser>
        <c:ser>
          <c:idx val="2"/>
          <c:order val="2"/>
          <c:tx>
            <c:strRef>
              <c:f>Sheet1!$J$15</c:f>
              <c:strCache>
                <c:ptCount val="1"/>
                <c:pt idx="0">
                  <c:v>Trung
bình</c:v>
                </c:pt>
              </c:strCache>
            </c:strRef>
          </c:tx>
          <c:spPr>
            <a:solidFill>
              <a:schemeClr val="accent3"/>
            </a:solidFill>
            <a:ln>
              <a:noFill/>
            </a:ln>
            <a:effectLst/>
          </c:spPr>
          <c:invertIfNegative val="0"/>
          <c:cat>
            <c:strRef>
              <c:f>Sheet1!$G$16:$G$19</c:f>
              <c:strCache>
                <c:ptCount val="4"/>
                <c:pt idx="0">
                  <c:v>Apple</c:v>
                </c:pt>
                <c:pt idx="1">
                  <c:v>Samsung</c:v>
                </c:pt>
                <c:pt idx="2">
                  <c:v>HTC</c:v>
                </c:pt>
                <c:pt idx="3">
                  <c:v>Bkis</c:v>
                </c:pt>
              </c:strCache>
            </c:strRef>
          </c:cat>
          <c:val>
            <c:numRef>
              <c:f>Sheet1!$J$16:$J$19</c:f>
              <c:numCache>
                <c:formatCode>#,##0\ "VNĐ"</c:formatCode>
                <c:ptCount val="4"/>
                <c:pt idx="0">
                  <c:v>16315624.7125</c:v>
                </c:pt>
                <c:pt idx="1">
                  <c:v>17581300</c:v>
                </c:pt>
                <c:pt idx="2">
                  <c:v>10068925</c:v>
                </c:pt>
                <c:pt idx="3">
                  <c:v>15400000</c:v>
                </c:pt>
              </c:numCache>
            </c:numRef>
          </c:val>
        </c:ser>
        <c:dLbls>
          <c:showLegendKey val="0"/>
          <c:showVal val="0"/>
          <c:showCatName val="0"/>
          <c:showSerName val="0"/>
          <c:showPercent val="0"/>
          <c:showBubbleSize val="0"/>
        </c:dLbls>
        <c:gapWidth val="182"/>
        <c:axId val="201196960"/>
        <c:axId val="201199312"/>
      </c:barChart>
      <c:catAx>
        <c:axId val="201196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99312"/>
        <c:crosses val="autoZero"/>
        <c:auto val="1"/>
        <c:lblAlgn val="ctr"/>
        <c:lblOffset val="100"/>
        <c:noMultiLvlLbl val="0"/>
      </c:catAx>
      <c:valAx>
        <c:axId val="201199312"/>
        <c:scaling>
          <c:orientation val="minMax"/>
        </c:scaling>
        <c:delete val="0"/>
        <c:axPos val="b"/>
        <c:majorGridlines>
          <c:spPr>
            <a:ln w="9525" cap="flat" cmpd="sng" algn="ctr">
              <a:solidFill>
                <a:schemeClr val="tx1">
                  <a:lumMod val="15000"/>
                  <a:lumOff val="85000"/>
                </a:schemeClr>
              </a:solidFill>
              <a:round/>
            </a:ln>
            <a:effectLst/>
          </c:spPr>
        </c:majorGridlines>
        <c:numFmt formatCode="#,##0\ &quot;VNĐ&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969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209549</xdr:colOff>
      <xdr:row>20</xdr:row>
      <xdr:rowOff>200024</xdr:rowOff>
    </xdr:from>
    <xdr:to>
      <xdr:col>18</xdr:col>
      <xdr:colOff>104774</xdr:colOff>
      <xdr:row>38</xdr:row>
      <xdr:rowOff>9524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tabSelected="1" topLeftCell="A10" workbookViewId="0">
      <selection activeCell="A21" sqref="A21:J21"/>
    </sheetView>
  </sheetViews>
  <sheetFormatPr defaultRowHeight="15.75" x14ac:dyDescent="0.25"/>
  <cols>
    <col min="1" max="1" width="9.140625" style="1" customWidth="1"/>
    <col min="2" max="2" width="14.7109375" style="1" bestFit="1" customWidth="1"/>
    <col min="3" max="3" width="16.85546875" style="1" bestFit="1" customWidth="1"/>
    <col min="4" max="4" width="14.85546875" style="2" bestFit="1" customWidth="1"/>
    <col min="5" max="6" width="12.7109375" style="2" customWidth="1"/>
    <col min="7" max="7" width="14.85546875" style="2" bestFit="1" customWidth="1"/>
    <col min="8" max="9" width="18.7109375" style="2" customWidth="1"/>
    <col min="10" max="10" width="18.7109375" style="1" customWidth="1"/>
    <col min="11" max="11" width="3.140625" style="1" customWidth="1"/>
    <col min="12" max="15" width="15.7109375" style="1" customWidth="1"/>
    <col min="16" max="16384" width="9.140625" style="1"/>
  </cols>
  <sheetData>
    <row r="1" spans="1:15" ht="18.75" customHeight="1" x14ac:dyDescent="0.25">
      <c r="A1" s="12" t="s">
        <v>1</v>
      </c>
      <c r="B1" s="12"/>
      <c r="C1" s="12"/>
      <c r="D1" s="12"/>
      <c r="E1" s="12"/>
      <c r="F1" s="12"/>
      <c r="G1" s="12"/>
      <c r="H1" s="12"/>
      <c r="I1" s="12"/>
      <c r="J1" s="12"/>
      <c r="L1" s="13" t="s">
        <v>44</v>
      </c>
      <c r="M1" s="13"/>
      <c r="N1" s="13"/>
      <c r="O1" s="13"/>
    </row>
    <row r="2" spans="1:15" x14ac:dyDescent="0.25">
      <c r="L2" s="13"/>
      <c r="M2" s="13"/>
      <c r="N2" s="13"/>
      <c r="O2" s="13"/>
    </row>
    <row r="3" spans="1:15" ht="31.5" customHeight="1" x14ac:dyDescent="0.25">
      <c r="A3" s="4" t="s">
        <v>5</v>
      </c>
      <c r="B3" s="4" t="s">
        <v>0</v>
      </c>
      <c r="C3" s="4" t="s">
        <v>33</v>
      </c>
      <c r="D3" s="5" t="s">
        <v>3</v>
      </c>
      <c r="E3" s="5" t="s">
        <v>4</v>
      </c>
      <c r="F3" s="5" t="s">
        <v>43</v>
      </c>
      <c r="G3" s="5" t="s">
        <v>16</v>
      </c>
      <c r="H3" s="5" t="s">
        <v>18</v>
      </c>
      <c r="I3" s="5" t="s">
        <v>17</v>
      </c>
      <c r="J3" s="5" t="s">
        <v>2</v>
      </c>
      <c r="L3" s="13"/>
      <c r="M3" s="13"/>
      <c r="N3" s="13"/>
      <c r="O3" s="13"/>
    </row>
    <row r="4" spans="1:15" x14ac:dyDescent="0.25">
      <c r="A4" s="3" t="s">
        <v>6</v>
      </c>
      <c r="B4" s="7" t="s">
        <v>34</v>
      </c>
      <c r="C4" s="15">
        <v>10000000</v>
      </c>
      <c r="D4" s="8">
        <v>100</v>
      </c>
      <c r="E4" s="6">
        <v>42105</v>
      </c>
      <c r="F4" s="8">
        <f ca="1">TODAY()-E4</f>
        <v>185</v>
      </c>
      <c r="G4" s="3" t="str">
        <f>VLOOKUP(LEFT(A4,2), $A$16:$B$19, 2, FALSE)</f>
        <v>Apple</v>
      </c>
      <c r="H4" s="16">
        <f>IF(RIGHT(A4,1)="T", C4*0.05, 0)</f>
        <v>500000</v>
      </c>
      <c r="I4" s="16">
        <f>C4*0.1</f>
        <v>1000000</v>
      </c>
      <c r="J4" s="16">
        <f>C4+H4+I4</f>
        <v>11500000</v>
      </c>
      <c r="L4" s="13"/>
      <c r="M4" s="13"/>
      <c r="N4" s="13"/>
      <c r="O4" s="13"/>
    </row>
    <row r="5" spans="1:15" x14ac:dyDescent="0.25">
      <c r="A5" s="3" t="s">
        <v>7</v>
      </c>
      <c r="B5" s="7" t="s">
        <v>35</v>
      </c>
      <c r="C5" s="15">
        <v>12999999</v>
      </c>
      <c r="D5" s="8">
        <v>65</v>
      </c>
      <c r="E5" s="6">
        <v>42170</v>
      </c>
      <c r="F5" s="8">
        <f t="shared" ref="F5:F13" ca="1" si="0">TODAY()-E5</f>
        <v>120</v>
      </c>
      <c r="G5" s="3" t="str">
        <f t="shared" ref="G5:G13" si="1">VLOOKUP(LEFT(A5,2), $A$16:$B$19, 2, FALSE)</f>
        <v>Apple</v>
      </c>
      <c r="H5" s="16">
        <f t="shared" ref="H5:H13" si="2">IF(RIGHT(A5,1)="T", C5*0.05, 0)</f>
        <v>649999.95000000007</v>
      </c>
      <c r="I5" s="16">
        <f t="shared" ref="I5:I13" si="3">C5*0.1</f>
        <v>1299999.9000000001</v>
      </c>
      <c r="J5" s="16">
        <f t="shared" ref="J5:J13" si="4">C5+H5+I5</f>
        <v>14949998.85</v>
      </c>
      <c r="L5" s="13"/>
      <c r="M5" s="13"/>
      <c r="N5" s="13"/>
      <c r="O5" s="13"/>
    </row>
    <row r="6" spans="1:15" x14ac:dyDescent="0.25">
      <c r="A6" s="3" t="s">
        <v>8</v>
      </c>
      <c r="B6" s="7" t="s">
        <v>36</v>
      </c>
      <c r="C6" s="15">
        <v>15760000</v>
      </c>
      <c r="D6" s="8">
        <v>26</v>
      </c>
      <c r="E6" s="6">
        <v>42141</v>
      </c>
      <c r="F6" s="8">
        <f t="shared" ca="1" si="0"/>
        <v>149</v>
      </c>
      <c r="G6" s="3" t="str">
        <f t="shared" si="1"/>
        <v>Apple</v>
      </c>
      <c r="H6" s="16">
        <f t="shared" si="2"/>
        <v>788000</v>
      </c>
      <c r="I6" s="16">
        <f t="shared" si="3"/>
        <v>1576000</v>
      </c>
      <c r="J6" s="16">
        <f t="shared" si="4"/>
        <v>18124000</v>
      </c>
      <c r="L6" s="13"/>
      <c r="M6" s="13"/>
      <c r="N6" s="13"/>
      <c r="O6" s="13"/>
    </row>
    <row r="7" spans="1:15" x14ac:dyDescent="0.25">
      <c r="A7" s="3" t="s">
        <v>9</v>
      </c>
      <c r="B7" s="7" t="s">
        <v>37</v>
      </c>
      <c r="C7" s="15">
        <v>17990000</v>
      </c>
      <c r="D7" s="8">
        <v>49</v>
      </c>
      <c r="E7" s="6">
        <v>42261</v>
      </c>
      <c r="F7" s="8">
        <f t="shared" ca="1" si="0"/>
        <v>29</v>
      </c>
      <c r="G7" s="3" t="str">
        <f t="shared" si="1"/>
        <v>Apple</v>
      </c>
      <c r="H7" s="16">
        <f t="shared" si="2"/>
        <v>899500</v>
      </c>
      <c r="I7" s="16">
        <f t="shared" si="3"/>
        <v>1799000</v>
      </c>
      <c r="J7" s="16">
        <f t="shared" si="4"/>
        <v>20688500</v>
      </c>
      <c r="L7" s="13"/>
      <c r="M7" s="13"/>
      <c r="N7" s="13"/>
      <c r="O7" s="13"/>
    </row>
    <row r="8" spans="1:15" x14ac:dyDescent="0.25">
      <c r="A8" s="3" t="s">
        <v>10</v>
      </c>
      <c r="B8" s="1" t="s">
        <v>38</v>
      </c>
      <c r="C8" s="15">
        <v>13450000</v>
      </c>
      <c r="D8" s="8">
        <v>89</v>
      </c>
      <c r="E8" s="6">
        <v>42052</v>
      </c>
      <c r="F8" s="8">
        <f t="shared" ca="1" si="0"/>
        <v>238</v>
      </c>
      <c r="G8" s="3" t="str">
        <f t="shared" si="1"/>
        <v>Samsung</v>
      </c>
      <c r="H8" s="16">
        <f t="shared" si="2"/>
        <v>0</v>
      </c>
      <c r="I8" s="16">
        <f t="shared" si="3"/>
        <v>1345000</v>
      </c>
      <c r="J8" s="16">
        <f t="shared" si="4"/>
        <v>14795000</v>
      </c>
      <c r="L8" s="13"/>
      <c r="M8" s="13"/>
      <c r="N8" s="13"/>
      <c r="O8" s="13"/>
    </row>
    <row r="9" spans="1:15" x14ac:dyDescent="0.25">
      <c r="A9" s="3" t="s">
        <v>11</v>
      </c>
      <c r="B9" s="7" t="s">
        <v>39</v>
      </c>
      <c r="C9" s="15">
        <v>15500000</v>
      </c>
      <c r="D9" s="8">
        <v>46</v>
      </c>
      <c r="E9" s="6">
        <v>42236</v>
      </c>
      <c r="F9" s="8">
        <f t="shared" ca="1" si="0"/>
        <v>54</v>
      </c>
      <c r="G9" s="3" t="str">
        <f t="shared" si="1"/>
        <v>Samsung</v>
      </c>
      <c r="H9" s="16">
        <f t="shared" si="2"/>
        <v>0</v>
      </c>
      <c r="I9" s="16">
        <f t="shared" si="3"/>
        <v>1550000</v>
      </c>
      <c r="J9" s="16">
        <f t="shared" si="4"/>
        <v>17050000</v>
      </c>
      <c r="L9" s="13"/>
      <c r="M9" s="13"/>
      <c r="N9" s="13"/>
      <c r="O9" s="13"/>
    </row>
    <row r="10" spans="1:15" x14ac:dyDescent="0.25">
      <c r="A10" s="3" t="s">
        <v>12</v>
      </c>
      <c r="B10" s="7" t="s">
        <v>40</v>
      </c>
      <c r="C10" s="15">
        <v>18999000</v>
      </c>
      <c r="D10" s="8">
        <v>12</v>
      </c>
      <c r="E10" s="6">
        <v>42236</v>
      </c>
      <c r="F10" s="8">
        <f t="shared" ca="1" si="0"/>
        <v>54</v>
      </c>
      <c r="G10" s="3" t="str">
        <f t="shared" si="1"/>
        <v>Samsung</v>
      </c>
      <c r="H10" s="16">
        <f t="shared" si="2"/>
        <v>0</v>
      </c>
      <c r="I10" s="16">
        <f t="shared" si="3"/>
        <v>1899900</v>
      </c>
      <c r="J10" s="16">
        <f t="shared" si="4"/>
        <v>20898900</v>
      </c>
      <c r="L10" s="13"/>
      <c r="M10" s="13"/>
      <c r="N10" s="13"/>
      <c r="O10" s="13"/>
    </row>
    <row r="11" spans="1:15" x14ac:dyDescent="0.25">
      <c r="A11" s="3" t="s">
        <v>13</v>
      </c>
      <c r="B11" s="7" t="s">
        <v>41</v>
      </c>
      <c r="C11" s="15">
        <v>6999000</v>
      </c>
      <c r="D11" s="8">
        <v>25</v>
      </c>
      <c r="E11" s="6">
        <v>41973</v>
      </c>
      <c r="F11" s="8">
        <f t="shared" ca="1" si="0"/>
        <v>317</v>
      </c>
      <c r="G11" s="3" t="str">
        <f t="shared" si="1"/>
        <v>HTC</v>
      </c>
      <c r="H11" s="16">
        <f t="shared" si="2"/>
        <v>349950</v>
      </c>
      <c r="I11" s="16">
        <f t="shared" si="3"/>
        <v>699900</v>
      </c>
      <c r="J11" s="16">
        <f t="shared" si="4"/>
        <v>8048850</v>
      </c>
      <c r="L11" s="13"/>
      <c r="M11" s="13"/>
      <c r="N11" s="13"/>
      <c r="O11" s="13"/>
    </row>
    <row r="12" spans="1:15" x14ac:dyDescent="0.25">
      <c r="A12" s="3" t="s">
        <v>14</v>
      </c>
      <c r="B12" s="7" t="s">
        <v>42</v>
      </c>
      <c r="C12" s="15">
        <v>10990000</v>
      </c>
      <c r="D12" s="8">
        <v>36</v>
      </c>
      <c r="E12" s="6">
        <v>41889</v>
      </c>
      <c r="F12" s="8">
        <f t="shared" ca="1" si="0"/>
        <v>401</v>
      </c>
      <c r="G12" s="3" t="str">
        <f t="shared" si="1"/>
        <v>HTC</v>
      </c>
      <c r="H12" s="16">
        <f t="shared" si="2"/>
        <v>0</v>
      </c>
      <c r="I12" s="16">
        <f t="shared" si="3"/>
        <v>1099000</v>
      </c>
      <c r="J12" s="16">
        <f t="shared" si="4"/>
        <v>12089000</v>
      </c>
      <c r="L12" s="13"/>
      <c r="M12" s="13"/>
      <c r="N12" s="13"/>
      <c r="O12" s="13"/>
    </row>
    <row r="13" spans="1:15" x14ac:dyDescent="0.25">
      <c r="A13" s="3" t="s">
        <v>28</v>
      </c>
      <c r="B13" s="7" t="s">
        <v>15</v>
      </c>
      <c r="C13" s="15">
        <v>14000000</v>
      </c>
      <c r="D13" s="8">
        <v>25</v>
      </c>
      <c r="E13" s="6">
        <v>42236</v>
      </c>
      <c r="F13" s="8">
        <f t="shared" ca="1" si="0"/>
        <v>54</v>
      </c>
      <c r="G13" s="3" t="str">
        <f t="shared" si="1"/>
        <v>Bkis</v>
      </c>
      <c r="H13" s="16">
        <f t="shared" si="2"/>
        <v>0</v>
      </c>
      <c r="I13" s="16">
        <f t="shared" si="3"/>
        <v>1400000</v>
      </c>
      <c r="J13" s="16">
        <f t="shared" si="4"/>
        <v>15400000</v>
      </c>
      <c r="L13" s="13"/>
      <c r="M13" s="13"/>
      <c r="N13" s="13"/>
      <c r="O13" s="13"/>
    </row>
    <row r="14" spans="1:15" x14ac:dyDescent="0.25">
      <c r="L14" s="14"/>
    </row>
    <row r="15" spans="1:15" ht="31.5" x14ac:dyDescent="0.25">
      <c r="A15" s="10" t="s">
        <v>19</v>
      </c>
      <c r="B15" s="11"/>
      <c r="D15" s="5" t="s">
        <v>3</v>
      </c>
      <c r="E15" s="5" t="s">
        <v>43</v>
      </c>
      <c r="G15" s="5" t="s">
        <v>29</v>
      </c>
      <c r="H15" s="5" t="s">
        <v>30</v>
      </c>
      <c r="I15" s="5" t="s">
        <v>31</v>
      </c>
      <c r="J15" s="5" t="s">
        <v>32</v>
      </c>
      <c r="L15" s="5" t="s">
        <v>16</v>
      </c>
      <c r="M15" s="5" t="s">
        <v>16</v>
      </c>
      <c r="N15" s="5" t="s">
        <v>16</v>
      </c>
      <c r="O15" s="5" t="s">
        <v>16</v>
      </c>
    </row>
    <row r="16" spans="1:15" x14ac:dyDescent="0.25">
      <c r="A16" s="3" t="s">
        <v>20</v>
      </c>
      <c r="B16" s="3" t="s">
        <v>23</v>
      </c>
      <c r="D16" s="3" t="s">
        <v>46</v>
      </c>
      <c r="E16" s="3"/>
      <c r="G16" s="3" t="s">
        <v>23</v>
      </c>
      <c r="H16" s="17">
        <f>DMAX($A$3:$J$13, $J$3, $L$15:$L$16)</f>
        <v>20688500</v>
      </c>
      <c r="I16" s="17">
        <f>DMIN($A$3:$J$13, $J$3, $L$15:$L$16)</f>
        <v>11500000</v>
      </c>
      <c r="J16" s="17">
        <f>DAVERAGE($A$3:$J$13, $J$3, $L$15:$L$16)</f>
        <v>16315624.7125</v>
      </c>
      <c r="L16" s="3" t="s">
        <v>23</v>
      </c>
      <c r="M16" s="3" t="s">
        <v>24</v>
      </c>
      <c r="N16" s="3" t="s">
        <v>25</v>
      </c>
      <c r="O16" s="3" t="s">
        <v>26</v>
      </c>
    </row>
    <row r="17" spans="1:12" x14ac:dyDescent="0.25">
      <c r="A17" s="3" t="s">
        <v>21</v>
      </c>
      <c r="B17" s="3" t="s">
        <v>24</v>
      </c>
      <c r="D17" s="3"/>
      <c r="E17" s="3" t="s">
        <v>45</v>
      </c>
      <c r="G17" s="3" t="s">
        <v>24</v>
      </c>
      <c r="H17" s="17">
        <f>DMAX($A$3:$J$13, $J$3, $M$15:$M$16)</f>
        <v>20898900</v>
      </c>
      <c r="I17" s="17">
        <f>DMIN($A$3:$J$13, $J$3, $M$15:$M$16)</f>
        <v>14795000</v>
      </c>
      <c r="J17" s="17">
        <f>DAVERAGE($A$3:$J$13, $J$3, $M$15:$M$16)</f>
        <v>17581300</v>
      </c>
      <c r="L17" s="14"/>
    </row>
    <row r="18" spans="1:12" x14ac:dyDescent="0.25">
      <c r="A18" s="3" t="s">
        <v>22</v>
      </c>
      <c r="B18" s="3" t="s">
        <v>25</v>
      </c>
      <c r="G18" s="3" t="s">
        <v>25</v>
      </c>
      <c r="H18" s="17">
        <f>DMAX($A$3:$J$13, $J$3, $N$15:$N$16)</f>
        <v>12089000</v>
      </c>
      <c r="I18" s="17">
        <f>DMIN($A$3:$J$13, $J$3, $N$15:$N$16)</f>
        <v>8048850</v>
      </c>
      <c r="J18" s="17">
        <f>DAVERAGE($A$3:$J$13, $J$3, $N$15:$N$16)</f>
        <v>10068925</v>
      </c>
      <c r="L18" s="14"/>
    </row>
    <row r="19" spans="1:12" x14ac:dyDescent="0.25">
      <c r="A19" s="9" t="s">
        <v>27</v>
      </c>
      <c r="B19" s="9" t="s">
        <v>26</v>
      </c>
      <c r="G19" s="3" t="s">
        <v>26</v>
      </c>
      <c r="H19" s="17">
        <f>DMAX($A$3:$J$13, $J$3, $O$15:$O$16)</f>
        <v>15400000</v>
      </c>
      <c r="I19" s="17">
        <f>DMIN($A$3:$J$13, $J$3, $O$15:$O$16)</f>
        <v>15400000</v>
      </c>
      <c r="J19" s="17">
        <f>DAVERAGE($A$3:$J$13, $J$3, $O$15:$O$16)</f>
        <v>15400000</v>
      </c>
      <c r="L19" s="14"/>
    </row>
    <row r="21" spans="1:12" ht="18.75" x14ac:dyDescent="0.3">
      <c r="A21" s="18" t="s">
        <v>47</v>
      </c>
      <c r="B21" s="18"/>
      <c r="C21" s="18"/>
      <c r="D21" s="18"/>
      <c r="E21" s="18"/>
      <c r="F21" s="18"/>
      <c r="G21" s="18"/>
      <c r="H21" s="18"/>
      <c r="I21" s="18"/>
      <c r="J21" s="18"/>
    </row>
    <row r="22" spans="1:12" ht="31.5" x14ac:dyDescent="0.25">
      <c r="A22" s="4" t="s">
        <v>5</v>
      </c>
      <c r="B22" s="4" t="s">
        <v>0</v>
      </c>
      <c r="C22" s="4" t="s">
        <v>33</v>
      </c>
      <c r="D22" s="5" t="s">
        <v>3</v>
      </c>
      <c r="E22" s="5" t="s">
        <v>4</v>
      </c>
      <c r="F22" s="5" t="s">
        <v>43</v>
      </c>
      <c r="G22" s="5" t="s">
        <v>16</v>
      </c>
      <c r="H22" s="5" t="s">
        <v>18</v>
      </c>
      <c r="I22" s="5" t="s">
        <v>17</v>
      </c>
      <c r="J22" s="5" t="s">
        <v>2</v>
      </c>
    </row>
    <row r="23" spans="1:12" x14ac:dyDescent="0.25">
      <c r="A23" s="3" t="s">
        <v>6</v>
      </c>
      <c r="B23" s="7" t="s">
        <v>34</v>
      </c>
      <c r="C23" s="15">
        <v>10000000</v>
      </c>
      <c r="D23" s="8">
        <v>100</v>
      </c>
      <c r="E23" s="6">
        <v>42105</v>
      </c>
      <c r="F23" s="8">
        <v>185</v>
      </c>
      <c r="G23" s="3" t="s">
        <v>23</v>
      </c>
      <c r="H23" s="16">
        <v>500000</v>
      </c>
      <c r="I23" s="16">
        <v>1000000</v>
      </c>
      <c r="J23" s="16">
        <v>11500000</v>
      </c>
    </row>
    <row r="24" spans="1:12" x14ac:dyDescent="0.25">
      <c r="A24" s="3" t="s">
        <v>7</v>
      </c>
      <c r="B24" s="7" t="s">
        <v>35</v>
      </c>
      <c r="C24" s="15">
        <v>12999999</v>
      </c>
      <c r="D24" s="8">
        <v>65</v>
      </c>
      <c r="E24" s="6">
        <v>42170</v>
      </c>
      <c r="F24" s="8">
        <v>120</v>
      </c>
      <c r="G24" s="3" t="s">
        <v>23</v>
      </c>
      <c r="H24" s="16">
        <v>649999.95000000007</v>
      </c>
      <c r="I24" s="16">
        <v>1299999.9000000001</v>
      </c>
      <c r="J24" s="16">
        <v>14949998.85</v>
      </c>
    </row>
    <row r="25" spans="1:12" x14ac:dyDescent="0.25">
      <c r="A25" s="3" t="s">
        <v>8</v>
      </c>
      <c r="B25" s="7" t="s">
        <v>36</v>
      </c>
      <c r="C25" s="15">
        <v>15760000</v>
      </c>
      <c r="D25" s="8">
        <v>26</v>
      </c>
      <c r="E25" s="6">
        <v>42141</v>
      </c>
      <c r="F25" s="8">
        <v>149</v>
      </c>
      <c r="G25" s="3" t="s">
        <v>23</v>
      </c>
      <c r="H25" s="16">
        <v>788000</v>
      </c>
      <c r="I25" s="16">
        <v>1576000</v>
      </c>
      <c r="J25" s="16">
        <v>18124000</v>
      </c>
    </row>
    <row r="26" spans="1:12" x14ac:dyDescent="0.25">
      <c r="A26" s="3" t="s">
        <v>10</v>
      </c>
      <c r="B26" s="1" t="s">
        <v>38</v>
      </c>
      <c r="C26" s="15">
        <v>13450000</v>
      </c>
      <c r="D26" s="8">
        <v>89</v>
      </c>
      <c r="E26" s="6">
        <v>42052</v>
      </c>
      <c r="F26" s="8">
        <v>238</v>
      </c>
      <c r="G26" s="3" t="s">
        <v>24</v>
      </c>
      <c r="H26" s="16">
        <v>0</v>
      </c>
      <c r="I26" s="16">
        <v>1345000</v>
      </c>
      <c r="J26" s="16">
        <v>14795000</v>
      </c>
    </row>
    <row r="27" spans="1:12" x14ac:dyDescent="0.25">
      <c r="A27" s="3" t="s">
        <v>13</v>
      </c>
      <c r="B27" s="7" t="s">
        <v>41</v>
      </c>
      <c r="C27" s="15">
        <v>6999000</v>
      </c>
      <c r="D27" s="8">
        <v>25</v>
      </c>
      <c r="E27" s="6">
        <v>41973</v>
      </c>
      <c r="F27" s="8">
        <v>317</v>
      </c>
      <c r="G27" s="3" t="s">
        <v>25</v>
      </c>
      <c r="H27" s="16">
        <v>349950</v>
      </c>
      <c r="I27" s="16">
        <v>699900</v>
      </c>
      <c r="J27" s="16">
        <v>8048850</v>
      </c>
    </row>
    <row r="28" spans="1:12" x14ac:dyDescent="0.25">
      <c r="A28" s="3" t="s">
        <v>14</v>
      </c>
      <c r="B28" s="7" t="s">
        <v>42</v>
      </c>
      <c r="C28" s="15">
        <v>10990000</v>
      </c>
      <c r="D28" s="8">
        <v>36</v>
      </c>
      <c r="E28" s="6">
        <v>41889</v>
      </c>
      <c r="F28" s="8">
        <v>401</v>
      </c>
      <c r="G28" s="3" t="s">
        <v>25</v>
      </c>
      <c r="H28" s="16">
        <v>0</v>
      </c>
      <c r="I28" s="16">
        <v>1099000</v>
      </c>
      <c r="J28" s="16">
        <v>12089000</v>
      </c>
    </row>
  </sheetData>
  <mergeCells count="4">
    <mergeCell ref="A21:J21"/>
    <mergeCell ref="A15:B15"/>
    <mergeCell ref="A1:J1"/>
    <mergeCell ref="L1:O13"/>
  </mergeCells>
  <pageMargins left="0.7" right="0.7" top="0.75" bottom="0.75" header="0.3" footer="0.3"/>
  <pageSetup orientation="portrait" horizontalDpi="300" verticalDpi="300" r:id="rId1"/>
  <ignoredErrors>
    <ignoredError sqref="H17 I18:I19"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Sheet1!Criteria</vt:lpstr>
      <vt:lpstr>Sheet1!Extract</vt:lpstr>
    </vt:vector>
  </TitlesOfParts>
  <Company>CaoDangCaoThang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CaoThangIT</dc:creator>
  <cp:lastModifiedBy>Ricky Duong</cp:lastModifiedBy>
  <dcterms:created xsi:type="dcterms:W3CDTF">2015-10-13T09:52:46Z</dcterms:created>
  <dcterms:modified xsi:type="dcterms:W3CDTF">2015-10-13T12:54:44Z</dcterms:modified>
</cp:coreProperties>
</file>