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Sheet1!$A$3:$I$12</definedName>
    <definedName name="_xlnm.Criteria" localSheetId="0">Sheet1!$K$3:$L$5</definedName>
    <definedName name="_xlnm.Extract" localSheetId="0">Sheet1!$A$20:$I$20</definedName>
  </definedNames>
  <calcPr calcId="152511"/>
</workbook>
</file>

<file path=xl/calcChain.xml><?xml version="1.0" encoding="utf-8"?>
<calcChain xmlns="http://schemas.openxmlformats.org/spreadsheetml/2006/main">
  <c r="I17" i="1" l="1"/>
  <c r="H17" i="1"/>
  <c r="I16" i="1"/>
  <c r="H16" i="1"/>
  <c r="I5" i="1"/>
  <c r="I6" i="1"/>
  <c r="I7" i="1"/>
  <c r="I8" i="1"/>
  <c r="I9" i="1"/>
  <c r="I10" i="1"/>
  <c r="I11" i="1"/>
  <c r="I12" i="1"/>
  <c r="I4" i="1"/>
  <c r="H5" i="1"/>
  <c r="H6" i="1"/>
  <c r="H7" i="1"/>
  <c r="H8" i="1"/>
  <c r="H9" i="1"/>
  <c r="H10" i="1"/>
  <c r="H11" i="1"/>
  <c r="H12" i="1"/>
  <c r="H4" i="1"/>
  <c r="G5" i="1"/>
  <c r="G6" i="1"/>
  <c r="G7" i="1"/>
  <c r="G8" i="1"/>
  <c r="G9" i="1"/>
  <c r="G10" i="1"/>
  <c r="G11" i="1"/>
  <c r="G12" i="1"/>
  <c r="G4" i="1"/>
  <c r="F5" i="1"/>
  <c r="F6" i="1"/>
  <c r="F7" i="1"/>
  <c r="F8" i="1"/>
  <c r="F9" i="1"/>
  <c r="F10" i="1"/>
  <c r="F11" i="1"/>
  <c r="F12" i="1"/>
  <c r="F4" i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<sst xmlns="http://schemas.openxmlformats.org/spreadsheetml/2006/main" count="59" uniqueCount="39">
  <si>
    <t>BẢNG ĐIỂM HỌC KỲ 2 NĂM 2010</t>
  </si>
  <si>
    <t>STT</t>
  </si>
  <si>
    <t>HỌ TÊN</t>
  </si>
  <si>
    <t>LÝ
THUYẾT</t>
  </si>
  <si>
    <t>THỰC
HÀNH</t>
  </si>
  <si>
    <t>ĐTB</t>
  </si>
  <si>
    <t>XẾP
HẠNG</t>
  </si>
  <si>
    <t>XẾP
LOẠI</t>
  </si>
  <si>
    <t>HỌC
BỔNG</t>
  </si>
  <si>
    <t>GHI CHÚ</t>
  </si>
  <si>
    <t>Trần Tấn An</t>
  </si>
  <si>
    <t>Lê Anh Khoa</t>
  </si>
  <si>
    <t>Nguyễn Hải</t>
  </si>
  <si>
    <t>Võ Thế Bảo</t>
  </si>
  <si>
    <t>Trần Văn Lộc</t>
  </si>
  <si>
    <t>Phan Kế Bình</t>
  </si>
  <si>
    <t>Đinh Văn Trí</t>
  </si>
  <si>
    <t>Dương Phát</t>
  </si>
  <si>
    <t>Lê Ngọc Thu</t>
  </si>
  <si>
    <t>QUY ĐỊNH XẾP LOẠI</t>
  </si>
  <si>
    <t>ĐIỂM</t>
  </si>
  <si>
    <t>XẾP LOẠI</t>
  </si>
  <si>
    <t>HỌC BỔNG</t>
  </si>
  <si>
    <t>Yếu</t>
  </si>
  <si>
    <t>TB</t>
  </si>
  <si>
    <t>Khá</t>
  </si>
  <si>
    <t>Giỏi</t>
  </si>
  <si>
    <t>BẢNG THỐNG KÊ</t>
  </si>
  <si>
    <t>SỐ HS</t>
  </si>
  <si>
    <t>ĐẠT</t>
  </si>
  <si>
    <t>KHÔNG</t>
  </si>
  <si>
    <t>LÝ THUYẾT</t>
  </si>
  <si>
    <t>THỰC HÀNH</t>
  </si>
  <si>
    <t>&lt;5</t>
  </si>
  <si>
    <t>Đạt</t>
  </si>
  <si>
    <t>Thi lại cả 2</t>
  </si>
  <si>
    <t>Thi lại LT</t>
  </si>
  <si>
    <t>Thi lại TH</t>
  </si>
  <si>
    <t>DANH SÁCH CÁC HỌC SINH CÓ THI LẠI LT HOẶC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</si>
</sst>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A19" sqref="A19:I19"/>
    </sheetView>
  </sheetViews>
  <sheetFormatPr defaultRowHeight="16.5" x14ac:dyDescent="0.25"/>
  <cols>
    <col min="1" max="1" width="13.7109375" style="1" bestFit="1" customWidth="1"/>
    <col min="2" max="9" width="15.7109375" style="1" customWidth="1"/>
    <col min="10" max="10" width="9.140625" style="1"/>
    <col min="11" max="12" width="15.7109375" style="1" customWidth="1"/>
    <col min="13" max="16384" width="9.140625" style="1"/>
  </cols>
  <sheetData>
    <row r="2" spans="1:12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12" ht="33" x14ac:dyDescent="0.25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4" t="s">
        <v>9</v>
      </c>
      <c r="K3" s="5" t="s">
        <v>3</v>
      </c>
      <c r="L3" s="5" t="s">
        <v>4</v>
      </c>
    </row>
    <row r="4" spans="1:12" x14ac:dyDescent="0.25">
      <c r="A4" s="2">
        <v>1</v>
      </c>
      <c r="B4" s="3" t="s">
        <v>10</v>
      </c>
      <c r="C4" s="3">
        <v>7</v>
      </c>
      <c r="D4" s="3">
        <v>8.5</v>
      </c>
      <c r="E4" s="3">
        <f>(C4+D4)/2</f>
        <v>7.75</v>
      </c>
      <c r="F4" s="3">
        <f>RANK(E4, $E$4:$E$12,0)</f>
        <v>2</v>
      </c>
      <c r="G4" s="3" t="str">
        <f>HLOOKUP(E4, $B$15:$E$16, 2, TRUE)</f>
        <v>Khá</v>
      </c>
      <c r="H4" s="3">
        <f>HLOOKUP(G4, $B$16:$E$17, 2, FALSE)</f>
        <v>50000</v>
      </c>
      <c r="I4" s="3" t="str">
        <f>IF(E4&gt;=5, "Đạt", IF(AND(C4&lt;5, D4&lt;5), "Thi lại cả 2", IF(C4&lt;5, "Thi lại LT", "Thi lại TH")))</f>
        <v>Đạt</v>
      </c>
      <c r="K4" s="13" t="s">
        <v>33</v>
      </c>
      <c r="L4" s="13"/>
    </row>
    <row r="5" spans="1:12" x14ac:dyDescent="0.25">
      <c r="A5" s="2">
        <v>2</v>
      </c>
      <c r="B5" s="3" t="s">
        <v>11</v>
      </c>
      <c r="C5" s="3">
        <v>6</v>
      </c>
      <c r="D5" s="3">
        <v>4</v>
      </c>
      <c r="E5" s="3">
        <f t="shared" ref="E5:E12" si="0">(C5+D5)/2</f>
        <v>5</v>
      </c>
      <c r="F5" s="3">
        <f t="shared" ref="F5:F12" si="1">RANK(E5, $E$4:$E$12,0)</f>
        <v>6</v>
      </c>
      <c r="G5" s="3" t="str">
        <f t="shared" ref="G5:G12" si="2">HLOOKUP(E5, $B$15:$E$16, 2, TRUE)</f>
        <v>TB</v>
      </c>
      <c r="H5" s="3">
        <f t="shared" ref="H5:H12" si="3">HLOOKUP(G5, $B$16:$E$17, 2, FALSE)</f>
        <v>0</v>
      </c>
      <c r="I5" s="3" t="str">
        <f t="shared" ref="I5:I12" si="4">IF(E5&gt;=5, "Đạt", IF(AND(C5&lt;5, D5&lt;5), "Thi lại cả 2", IF(C5&lt;5, "Thi lại LT", "Thi lại TH")))</f>
        <v>Đạt</v>
      </c>
      <c r="K5" s="13"/>
      <c r="L5" s="13" t="s">
        <v>33</v>
      </c>
    </row>
    <row r="6" spans="1:12" x14ac:dyDescent="0.25">
      <c r="A6" s="2">
        <v>3</v>
      </c>
      <c r="B6" s="3" t="s">
        <v>12</v>
      </c>
      <c r="C6" s="3">
        <v>3</v>
      </c>
      <c r="D6" s="3">
        <v>4.5</v>
      </c>
      <c r="E6" s="3">
        <f t="shared" si="0"/>
        <v>3.75</v>
      </c>
      <c r="F6" s="3">
        <f t="shared" si="1"/>
        <v>9</v>
      </c>
      <c r="G6" s="3" t="str">
        <f t="shared" si="2"/>
        <v>Yếu</v>
      </c>
      <c r="H6" s="3">
        <f t="shared" si="3"/>
        <v>0</v>
      </c>
      <c r="I6" s="3" t="str">
        <f t="shared" si="4"/>
        <v>Thi lại cả 2</v>
      </c>
    </row>
    <row r="7" spans="1:12" x14ac:dyDescent="0.25">
      <c r="A7" s="2">
        <v>4</v>
      </c>
      <c r="B7" s="3" t="s">
        <v>13</v>
      </c>
      <c r="C7" s="3">
        <v>8</v>
      </c>
      <c r="D7" s="3">
        <v>10</v>
      </c>
      <c r="E7" s="3">
        <f t="shared" si="0"/>
        <v>9</v>
      </c>
      <c r="F7" s="3">
        <f t="shared" si="1"/>
        <v>1</v>
      </c>
      <c r="G7" s="3" t="str">
        <f t="shared" si="2"/>
        <v>Giỏi</v>
      </c>
      <c r="H7" s="3">
        <f t="shared" si="3"/>
        <v>100000</v>
      </c>
      <c r="I7" s="3" t="str">
        <f t="shared" si="4"/>
        <v>Đạt</v>
      </c>
    </row>
    <row r="8" spans="1:12" x14ac:dyDescent="0.25">
      <c r="A8" s="2">
        <v>5</v>
      </c>
      <c r="B8" s="3" t="s">
        <v>14</v>
      </c>
      <c r="C8" s="3">
        <v>4</v>
      </c>
      <c r="D8" s="3">
        <v>5</v>
      </c>
      <c r="E8" s="3">
        <f t="shared" si="0"/>
        <v>4.5</v>
      </c>
      <c r="F8" s="3">
        <f t="shared" si="1"/>
        <v>8</v>
      </c>
      <c r="G8" s="3" t="str">
        <f t="shared" si="2"/>
        <v>Yếu</v>
      </c>
      <c r="H8" s="3">
        <f t="shared" si="3"/>
        <v>0</v>
      </c>
      <c r="I8" s="3" t="str">
        <f t="shared" si="4"/>
        <v>Thi lại LT</v>
      </c>
    </row>
    <row r="9" spans="1:12" x14ac:dyDescent="0.25">
      <c r="A9" s="2">
        <v>6</v>
      </c>
      <c r="B9" s="3" t="s">
        <v>15</v>
      </c>
      <c r="C9" s="3">
        <v>7</v>
      </c>
      <c r="D9" s="3">
        <v>6</v>
      </c>
      <c r="E9" s="3">
        <f t="shared" si="0"/>
        <v>6.5</v>
      </c>
      <c r="F9" s="3">
        <f t="shared" si="1"/>
        <v>4</v>
      </c>
      <c r="G9" s="3" t="str">
        <f t="shared" si="2"/>
        <v>TB</v>
      </c>
      <c r="H9" s="3">
        <f t="shared" si="3"/>
        <v>0</v>
      </c>
      <c r="I9" s="3" t="str">
        <f t="shared" si="4"/>
        <v>Đạt</v>
      </c>
    </row>
    <row r="10" spans="1:12" x14ac:dyDescent="0.25">
      <c r="A10" s="2">
        <v>7</v>
      </c>
      <c r="B10" s="3" t="s">
        <v>16</v>
      </c>
      <c r="C10" s="3">
        <v>5.5</v>
      </c>
      <c r="D10" s="3">
        <v>4</v>
      </c>
      <c r="E10" s="3">
        <f t="shared" si="0"/>
        <v>4.75</v>
      </c>
      <c r="F10" s="3">
        <f t="shared" si="1"/>
        <v>7</v>
      </c>
      <c r="G10" s="3" t="str">
        <f t="shared" si="2"/>
        <v>Yếu</v>
      </c>
      <c r="H10" s="3">
        <f t="shared" si="3"/>
        <v>0</v>
      </c>
      <c r="I10" s="3" t="str">
        <f t="shared" si="4"/>
        <v>Thi lại TH</v>
      </c>
    </row>
    <row r="11" spans="1:12" x14ac:dyDescent="0.25">
      <c r="A11" s="2">
        <v>8</v>
      </c>
      <c r="B11" s="3" t="s">
        <v>17</v>
      </c>
      <c r="C11" s="3">
        <v>9</v>
      </c>
      <c r="D11" s="3">
        <v>5</v>
      </c>
      <c r="E11" s="3">
        <f t="shared" si="0"/>
        <v>7</v>
      </c>
      <c r="F11" s="3">
        <f t="shared" si="1"/>
        <v>3</v>
      </c>
      <c r="G11" s="3" t="str">
        <f t="shared" si="2"/>
        <v>Khá</v>
      </c>
      <c r="H11" s="3">
        <f t="shared" si="3"/>
        <v>50000</v>
      </c>
      <c r="I11" s="3" t="str">
        <f t="shared" si="4"/>
        <v>Đạt</v>
      </c>
    </row>
    <row r="12" spans="1:12" x14ac:dyDescent="0.25">
      <c r="A12" s="2">
        <v>9</v>
      </c>
      <c r="B12" s="3" t="s">
        <v>18</v>
      </c>
      <c r="C12" s="3">
        <v>6.5</v>
      </c>
      <c r="D12" s="3">
        <v>5</v>
      </c>
      <c r="E12" s="3">
        <f t="shared" si="0"/>
        <v>5.75</v>
      </c>
      <c r="F12" s="3">
        <f t="shared" si="1"/>
        <v>5</v>
      </c>
      <c r="G12" s="3" t="str">
        <f t="shared" si="2"/>
        <v>TB</v>
      </c>
      <c r="H12" s="3">
        <f t="shared" si="3"/>
        <v>0</v>
      </c>
      <c r="I12" s="3" t="str">
        <f t="shared" si="4"/>
        <v>Đạt</v>
      </c>
    </row>
    <row r="13" spans="1:12" ht="17.25" thickBot="1" x14ac:dyDescent="0.3">
      <c r="A13" s="6"/>
      <c r="B13" s="6"/>
      <c r="C13" s="6"/>
      <c r="D13" s="6"/>
      <c r="E13" s="6"/>
    </row>
    <row r="14" spans="1:12" ht="17.25" thickTop="1" x14ac:dyDescent="0.25">
      <c r="A14" s="16" t="s">
        <v>19</v>
      </c>
      <c r="B14" s="17"/>
      <c r="C14" s="17"/>
      <c r="D14" s="17"/>
      <c r="E14" s="18"/>
      <c r="G14" s="19" t="s">
        <v>27</v>
      </c>
      <c r="H14" s="20"/>
      <c r="I14" s="21"/>
    </row>
    <row r="15" spans="1:12" x14ac:dyDescent="0.25">
      <c r="A15" s="7" t="s">
        <v>20</v>
      </c>
      <c r="B15" s="2">
        <v>0</v>
      </c>
      <c r="C15" s="2">
        <v>5</v>
      </c>
      <c r="D15" s="2">
        <v>7</v>
      </c>
      <c r="E15" s="8">
        <v>9</v>
      </c>
      <c r="G15" s="3" t="s">
        <v>28</v>
      </c>
      <c r="H15" s="13" t="s">
        <v>29</v>
      </c>
      <c r="I15" s="14" t="s">
        <v>30</v>
      </c>
    </row>
    <row r="16" spans="1:12" x14ac:dyDescent="0.25">
      <c r="A16" s="7" t="s">
        <v>21</v>
      </c>
      <c r="B16" s="2" t="s">
        <v>23</v>
      </c>
      <c r="C16" s="2" t="s">
        <v>24</v>
      </c>
      <c r="D16" s="2" t="s">
        <v>25</v>
      </c>
      <c r="E16" s="8" t="s">
        <v>26</v>
      </c>
      <c r="G16" s="3" t="s">
        <v>31</v>
      </c>
      <c r="H16" s="3">
        <f>COUNTIF($C$4:$C$12, "&gt;=5")</f>
        <v>7</v>
      </c>
      <c r="I16" s="3">
        <f>COUNTIF($C$4:$C$12, "&lt;5")</f>
        <v>2</v>
      </c>
    </row>
    <row r="17" spans="1:9" ht="17.25" thickBot="1" x14ac:dyDescent="0.3">
      <c r="A17" s="9" t="s">
        <v>22</v>
      </c>
      <c r="B17" s="10">
        <v>0</v>
      </c>
      <c r="C17" s="10">
        <v>0</v>
      </c>
      <c r="D17" s="10">
        <v>50000</v>
      </c>
      <c r="E17" s="11">
        <v>100000</v>
      </c>
      <c r="G17" s="12" t="s">
        <v>32</v>
      </c>
      <c r="H17" s="12">
        <f>COUNTIF($D$4:$D$12, "&gt;=5")</f>
        <v>6</v>
      </c>
      <c r="I17" s="12">
        <f>COUNTIF($D$4:$D$12, "&lt;5")</f>
        <v>3</v>
      </c>
    </row>
    <row r="18" spans="1:9" ht="17.25" thickTop="1" x14ac:dyDescent="0.25"/>
    <row r="19" spans="1:9" x14ac:dyDescent="0.25">
      <c r="A19" s="22" t="s">
        <v>38</v>
      </c>
      <c r="B19" s="22"/>
      <c r="C19" s="22"/>
      <c r="D19" s="22"/>
      <c r="E19" s="22"/>
      <c r="F19" s="22"/>
      <c r="G19" s="22"/>
      <c r="H19" s="22"/>
      <c r="I19" s="22"/>
    </row>
    <row r="20" spans="1:9" ht="33" x14ac:dyDescent="0.25">
      <c r="A20" s="4" t="s">
        <v>1</v>
      </c>
      <c r="B20" s="4" t="s">
        <v>2</v>
      </c>
      <c r="C20" s="5" t="s">
        <v>3</v>
      </c>
      <c r="D20" s="5" t="s">
        <v>4</v>
      </c>
      <c r="E20" s="4" t="s">
        <v>5</v>
      </c>
      <c r="F20" s="5" t="s">
        <v>6</v>
      </c>
      <c r="G20" s="5" t="s">
        <v>7</v>
      </c>
      <c r="H20" s="5" t="s">
        <v>8</v>
      </c>
      <c r="I20" s="4" t="s">
        <v>9</v>
      </c>
    </row>
    <row r="21" spans="1:9" x14ac:dyDescent="0.25">
      <c r="A21" s="2">
        <v>2</v>
      </c>
      <c r="B21" s="3" t="s">
        <v>11</v>
      </c>
      <c r="C21" s="3">
        <v>6</v>
      </c>
      <c r="D21" s="3">
        <v>4</v>
      </c>
      <c r="E21" s="3">
        <v>5</v>
      </c>
      <c r="F21" s="3">
        <v>6</v>
      </c>
      <c r="G21" s="3" t="s">
        <v>24</v>
      </c>
      <c r="H21" s="3">
        <v>0</v>
      </c>
      <c r="I21" s="3" t="s">
        <v>34</v>
      </c>
    </row>
    <row r="22" spans="1:9" x14ac:dyDescent="0.25">
      <c r="A22" s="2">
        <v>3</v>
      </c>
      <c r="B22" s="3" t="s">
        <v>12</v>
      </c>
      <c r="C22" s="3">
        <v>3</v>
      </c>
      <c r="D22" s="3">
        <v>4.5</v>
      </c>
      <c r="E22" s="3">
        <v>3.75</v>
      </c>
      <c r="F22" s="3">
        <v>9</v>
      </c>
      <c r="G22" s="3" t="s">
        <v>23</v>
      </c>
      <c r="H22" s="3">
        <v>0</v>
      </c>
      <c r="I22" s="3" t="s">
        <v>35</v>
      </c>
    </row>
    <row r="23" spans="1:9" x14ac:dyDescent="0.25">
      <c r="A23" s="2">
        <v>5</v>
      </c>
      <c r="B23" s="3" t="s">
        <v>14</v>
      </c>
      <c r="C23" s="3">
        <v>4</v>
      </c>
      <c r="D23" s="3">
        <v>5</v>
      </c>
      <c r="E23" s="3">
        <v>4.5</v>
      </c>
      <c r="F23" s="3">
        <v>8</v>
      </c>
      <c r="G23" s="3" t="s">
        <v>23</v>
      </c>
      <c r="H23" s="3">
        <v>0</v>
      </c>
      <c r="I23" s="3" t="s">
        <v>36</v>
      </c>
    </row>
    <row r="24" spans="1:9" x14ac:dyDescent="0.25">
      <c r="A24" s="2">
        <v>7</v>
      </c>
      <c r="B24" s="3" t="s">
        <v>16</v>
      </c>
      <c r="C24" s="3">
        <v>5.5</v>
      </c>
      <c r="D24" s="3">
        <v>4</v>
      </c>
      <c r="E24" s="3">
        <v>4.75</v>
      </c>
      <c r="F24" s="3">
        <v>7</v>
      </c>
      <c r="G24" s="3" t="s">
        <v>23</v>
      </c>
      <c r="H24" s="3">
        <v>0</v>
      </c>
      <c r="I24" s="3" t="s">
        <v>37</v>
      </c>
    </row>
  </sheetData>
  <mergeCells count="4">
    <mergeCell ref="A2:I2"/>
    <mergeCell ref="A14:E14"/>
    <mergeCell ref="G14:I14"/>
    <mergeCell ref="A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2018-06-03T00:32:12Z</dcterms:modified>
</cp:coreProperties>
</file>