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19493846/IdeaProjects/locks-benchmark/calculations/"/>
    </mc:Choice>
  </mc:AlternateContent>
  <xr:revisionPtr revIDLastSave="0" documentId="13_ncr:1_{E83CC0BA-17FD-474D-8ED8-A8A3D4313EB1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0" i="1" l="1"/>
  <c r="AN11" i="1"/>
  <c r="AN12" i="1"/>
  <c r="AN13" i="1"/>
  <c r="AN14" i="1"/>
  <c r="AN9" i="1"/>
  <c r="AN70" i="1"/>
  <c r="AN71" i="1"/>
  <c r="AN72" i="1"/>
  <c r="AN73" i="1"/>
  <c r="AN74" i="1"/>
  <c r="AN69" i="1"/>
  <c r="AN25" i="1"/>
  <c r="AN26" i="1"/>
  <c r="AN27" i="1"/>
  <c r="AN28" i="1"/>
  <c r="AN29" i="1"/>
  <c r="B82" i="1"/>
  <c r="B83" i="1"/>
  <c r="B84" i="1"/>
  <c r="B85" i="1"/>
  <c r="B86" i="1"/>
  <c r="B81" i="1"/>
  <c r="A82" i="1"/>
  <c r="A83" i="1"/>
  <c r="A84" i="1"/>
  <c r="A85" i="1"/>
  <c r="A86" i="1"/>
  <c r="A81" i="1"/>
  <c r="Y91" i="1"/>
  <c r="Y101" i="1"/>
  <c r="Y81" i="1"/>
  <c r="S101" i="1"/>
  <c r="S91" i="1"/>
  <c r="S81" i="1"/>
  <c r="M101" i="1"/>
  <c r="M91" i="1"/>
  <c r="M81" i="1"/>
  <c r="G101" i="1"/>
  <c r="G91" i="1"/>
  <c r="G81" i="1"/>
  <c r="Q5" i="1"/>
  <c r="Q7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Q66" i="1" s="1"/>
  <c r="AL74" i="1" s="1"/>
  <c r="AA65" i="1"/>
  <c r="Z65" i="1"/>
  <c r="Y65" i="1"/>
  <c r="X65" i="1"/>
  <c r="W65" i="1"/>
  <c r="V65" i="1"/>
  <c r="U65" i="1"/>
  <c r="T65" i="1"/>
  <c r="S65" i="1"/>
  <c r="R65" i="1"/>
  <c r="Q65" i="1"/>
  <c r="AB59" i="1"/>
  <c r="AA59" i="1"/>
  <c r="Z59" i="1"/>
  <c r="Y59" i="1"/>
  <c r="X59" i="1"/>
  <c r="W59" i="1"/>
  <c r="V59" i="1"/>
  <c r="U59" i="1"/>
  <c r="T59" i="1"/>
  <c r="S59" i="1"/>
  <c r="R59" i="1"/>
  <c r="Q59" i="1"/>
  <c r="AB58" i="1"/>
  <c r="AA58" i="1"/>
  <c r="Z58" i="1"/>
  <c r="Y58" i="1"/>
  <c r="X58" i="1"/>
  <c r="W58" i="1"/>
  <c r="V58" i="1"/>
  <c r="U58" i="1"/>
  <c r="T58" i="1"/>
  <c r="S58" i="1"/>
  <c r="R58" i="1"/>
  <c r="Q58" i="1"/>
  <c r="AB57" i="1"/>
  <c r="AA57" i="1"/>
  <c r="Z57" i="1"/>
  <c r="Y57" i="1"/>
  <c r="X57" i="1"/>
  <c r="W57" i="1"/>
  <c r="V57" i="1"/>
  <c r="U57" i="1"/>
  <c r="T57" i="1"/>
  <c r="S57" i="1"/>
  <c r="R57" i="1"/>
  <c r="Q57" i="1"/>
  <c r="AB56" i="1"/>
  <c r="AA56" i="1"/>
  <c r="Z56" i="1"/>
  <c r="Y56" i="1"/>
  <c r="X56" i="1"/>
  <c r="W56" i="1"/>
  <c r="V56" i="1"/>
  <c r="U56" i="1"/>
  <c r="T56" i="1"/>
  <c r="S56" i="1"/>
  <c r="R56" i="1"/>
  <c r="Q56" i="1"/>
  <c r="AB55" i="1"/>
  <c r="AA55" i="1"/>
  <c r="Z55" i="1"/>
  <c r="Y55" i="1"/>
  <c r="X55" i="1"/>
  <c r="W55" i="1"/>
  <c r="V55" i="1"/>
  <c r="U55" i="1"/>
  <c r="T55" i="1"/>
  <c r="S55" i="1"/>
  <c r="R55" i="1"/>
  <c r="Q55" i="1"/>
  <c r="AB54" i="1"/>
  <c r="AA54" i="1"/>
  <c r="Z54" i="1"/>
  <c r="Y54" i="1"/>
  <c r="X54" i="1"/>
  <c r="W54" i="1"/>
  <c r="V54" i="1"/>
  <c r="U54" i="1"/>
  <c r="T54" i="1"/>
  <c r="S54" i="1"/>
  <c r="R54" i="1"/>
  <c r="Q54" i="1"/>
  <c r="AB53" i="1"/>
  <c r="AA53" i="1"/>
  <c r="Z53" i="1"/>
  <c r="Y53" i="1"/>
  <c r="X53" i="1"/>
  <c r="W53" i="1"/>
  <c r="V53" i="1"/>
  <c r="U53" i="1"/>
  <c r="T53" i="1"/>
  <c r="S53" i="1"/>
  <c r="R53" i="1"/>
  <c r="Q53" i="1"/>
  <c r="AB52" i="1"/>
  <c r="AA52" i="1"/>
  <c r="Z52" i="1"/>
  <c r="Y52" i="1"/>
  <c r="X52" i="1"/>
  <c r="W52" i="1"/>
  <c r="V52" i="1"/>
  <c r="U52" i="1"/>
  <c r="T52" i="1"/>
  <c r="S52" i="1"/>
  <c r="R52" i="1"/>
  <c r="Q52" i="1"/>
  <c r="AB51" i="1"/>
  <c r="AA51" i="1"/>
  <c r="Z51" i="1"/>
  <c r="Y51" i="1"/>
  <c r="X51" i="1"/>
  <c r="W51" i="1"/>
  <c r="V51" i="1"/>
  <c r="U51" i="1"/>
  <c r="T51" i="1"/>
  <c r="S51" i="1"/>
  <c r="R51" i="1"/>
  <c r="Q51" i="1"/>
  <c r="AB50" i="1"/>
  <c r="AA50" i="1"/>
  <c r="Z50" i="1"/>
  <c r="AO51" i="1" s="1"/>
  <c r="AL58" i="1" s="1"/>
  <c r="Y50" i="1"/>
  <c r="AN51" i="1" s="1"/>
  <c r="AK58" i="1" s="1"/>
  <c r="X50" i="1"/>
  <c r="W50" i="1"/>
  <c r="V50" i="1"/>
  <c r="AK51" i="1" s="1"/>
  <c r="AL56" i="1" s="1"/>
  <c r="U50" i="1"/>
  <c r="AJ51" i="1" s="1"/>
  <c r="AK56" i="1" s="1"/>
  <c r="T50" i="1"/>
  <c r="S50" i="1"/>
  <c r="R50" i="1"/>
  <c r="AG51" i="1" s="1"/>
  <c r="AL54" i="1" s="1"/>
  <c r="AN54" i="1" s="1"/>
  <c r="Q50" i="1"/>
  <c r="AB44" i="1"/>
  <c r="AA44" i="1"/>
  <c r="Z44" i="1"/>
  <c r="Y44" i="1"/>
  <c r="X44" i="1"/>
  <c r="W44" i="1"/>
  <c r="V44" i="1"/>
  <c r="U44" i="1"/>
  <c r="T44" i="1"/>
  <c r="S44" i="1"/>
  <c r="R44" i="1"/>
  <c r="Q44" i="1"/>
  <c r="AB43" i="1"/>
  <c r="AA43" i="1"/>
  <c r="Z43" i="1"/>
  <c r="Y43" i="1"/>
  <c r="X43" i="1"/>
  <c r="W43" i="1"/>
  <c r="V43" i="1"/>
  <c r="U43" i="1"/>
  <c r="T43" i="1"/>
  <c r="S43" i="1"/>
  <c r="R43" i="1"/>
  <c r="Q43" i="1"/>
  <c r="AB42" i="1"/>
  <c r="AA42" i="1"/>
  <c r="Z42" i="1"/>
  <c r="Y42" i="1"/>
  <c r="X42" i="1"/>
  <c r="W42" i="1"/>
  <c r="V42" i="1"/>
  <c r="U42" i="1"/>
  <c r="T42" i="1"/>
  <c r="S42" i="1"/>
  <c r="R42" i="1"/>
  <c r="Q42" i="1"/>
  <c r="AB41" i="1"/>
  <c r="AA41" i="1"/>
  <c r="Z41" i="1"/>
  <c r="Y41" i="1"/>
  <c r="X41" i="1"/>
  <c r="W41" i="1"/>
  <c r="V41" i="1"/>
  <c r="U41" i="1"/>
  <c r="T41" i="1"/>
  <c r="S41" i="1"/>
  <c r="R41" i="1"/>
  <c r="Q41" i="1"/>
  <c r="AB40" i="1"/>
  <c r="AA40" i="1"/>
  <c r="Z40" i="1"/>
  <c r="Y40" i="1"/>
  <c r="X40" i="1"/>
  <c r="W40" i="1"/>
  <c r="V40" i="1"/>
  <c r="U40" i="1"/>
  <c r="T40" i="1"/>
  <c r="S40" i="1"/>
  <c r="R40" i="1"/>
  <c r="Q40" i="1"/>
  <c r="AB39" i="1"/>
  <c r="AA39" i="1"/>
  <c r="Z39" i="1"/>
  <c r="Y39" i="1"/>
  <c r="X39" i="1"/>
  <c r="W39" i="1"/>
  <c r="V39" i="1"/>
  <c r="U39" i="1"/>
  <c r="T39" i="1"/>
  <c r="S39" i="1"/>
  <c r="R39" i="1"/>
  <c r="Q39" i="1"/>
  <c r="AB38" i="1"/>
  <c r="AA38" i="1"/>
  <c r="Z38" i="1"/>
  <c r="Y38" i="1"/>
  <c r="X38" i="1"/>
  <c r="W38" i="1"/>
  <c r="V38" i="1"/>
  <c r="U38" i="1"/>
  <c r="T38" i="1"/>
  <c r="S38" i="1"/>
  <c r="R38" i="1"/>
  <c r="Q38" i="1"/>
  <c r="AB37" i="1"/>
  <c r="AA37" i="1"/>
  <c r="Z37" i="1"/>
  <c r="Y37" i="1"/>
  <c r="X37" i="1"/>
  <c r="W37" i="1"/>
  <c r="V37" i="1"/>
  <c r="U37" i="1"/>
  <c r="T37" i="1"/>
  <c r="S37" i="1"/>
  <c r="R37" i="1"/>
  <c r="Q37" i="1"/>
  <c r="AB36" i="1"/>
  <c r="AA36" i="1"/>
  <c r="Z36" i="1"/>
  <c r="Y36" i="1"/>
  <c r="X36" i="1"/>
  <c r="W36" i="1"/>
  <c r="V36" i="1"/>
  <c r="U36" i="1"/>
  <c r="T36" i="1"/>
  <c r="S36" i="1"/>
  <c r="R36" i="1"/>
  <c r="Q36" i="1"/>
  <c r="AB35" i="1"/>
  <c r="AA35" i="1"/>
  <c r="Z35" i="1"/>
  <c r="Y35" i="1"/>
  <c r="X35" i="1"/>
  <c r="W35" i="1"/>
  <c r="AL36" i="1" s="1"/>
  <c r="AK42" i="1" s="1"/>
  <c r="V35" i="1"/>
  <c r="U35" i="1"/>
  <c r="T35" i="1"/>
  <c r="S35" i="1"/>
  <c r="AH36" i="1" s="1"/>
  <c r="AK40" i="1" s="1"/>
  <c r="R35" i="1"/>
  <c r="Q35" i="1"/>
  <c r="AB29" i="1"/>
  <c r="AA29" i="1"/>
  <c r="Z29" i="1"/>
  <c r="Y29" i="1"/>
  <c r="X29" i="1"/>
  <c r="W29" i="1"/>
  <c r="V29" i="1"/>
  <c r="U29" i="1"/>
  <c r="T29" i="1"/>
  <c r="S29" i="1"/>
  <c r="R29" i="1"/>
  <c r="Q29" i="1"/>
  <c r="AB28" i="1"/>
  <c r="AA28" i="1"/>
  <c r="Z28" i="1"/>
  <c r="Y28" i="1"/>
  <c r="X28" i="1"/>
  <c r="W28" i="1"/>
  <c r="V28" i="1"/>
  <c r="U28" i="1"/>
  <c r="T28" i="1"/>
  <c r="S28" i="1"/>
  <c r="R28" i="1"/>
  <c r="Q28" i="1"/>
  <c r="AB27" i="1"/>
  <c r="AA27" i="1"/>
  <c r="Z27" i="1"/>
  <c r="Y27" i="1"/>
  <c r="X27" i="1"/>
  <c r="W27" i="1"/>
  <c r="V27" i="1"/>
  <c r="U27" i="1"/>
  <c r="T27" i="1"/>
  <c r="S27" i="1"/>
  <c r="R27" i="1"/>
  <c r="Q27" i="1"/>
  <c r="AB26" i="1"/>
  <c r="AA26" i="1"/>
  <c r="Z26" i="1"/>
  <c r="Y26" i="1"/>
  <c r="X26" i="1"/>
  <c r="W26" i="1"/>
  <c r="V26" i="1"/>
  <c r="U26" i="1"/>
  <c r="T26" i="1"/>
  <c r="S26" i="1"/>
  <c r="R26" i="1"/>
  <c r="Q26" i="1"/>
  <c r="AB25" i="1"/>
  <c r="AA25" i="1"/>
  <c r="Z25" i="1"/>
  <c r="Y25" i="1"/>
  <c r="X25" i="1"/>
  <c r="W25" i="1"/>
  <c r="V25" i="1"/>
  <c r="U25" i="1"/>
  <c r="T25" i="1"/>
  <c r="S25" i="1"/>
  <c r="R25" i="1"/>
  <c r="Q25" i="1"/>
  <c r="AB24" i="1"/>
  <c r="AA24" i="1"/>
  <c r="Z24" i="1"/>
  <c r="Y24" i="1"/>
  <c r="X24" i="1"/>
  <c r="W24" i="1"/>
  <c r="V24" i="1"/>
  <c r="U24" i="1"/>
  <c r="T24" i="1"/>
  <c r="S24" i="1"/>
  <c r="R24" i="1"/>
  <c r="Q24" i="1"/>
  <c r="AB23" i="1"/>
  <c r="AA23" i="1"/>
  <c r="Z23" i="1"/>
  <c r="Y23" i="1"/>
  <c r="X23" i="1"/>
  <c r="W23" i="1"/>
  <c r="V23" i="1"/>
  <c r="U23" i="1"/>
  <c r="T23" i="1"/>
  <c r="S23" i="1"/>
  <c r="R23" i="1"/>
  <c r="Q23" i="1"/>
  <c r="AB22" i="1"/>
  <c r="AA22" i="1"/>
  <c r="Z22" i="1"/>
  <c r="Y22" i="1"/>
  <c r="X22" i="1"/>
  <c r="W22" i="1"/>
  <c r="V22" i="1"/>
  <c r="U22" i="1"/>
  <c r="T22" i="1"/>
  <c r="S22" i="1"/>
  <c r="R22" i="1"/>
  <c r="Q22" i="1"/>
  <c r="AB21" i="1"/>
  <c r="AA21" i="1"/>
  <c r="Z21" i="1"/>
  <c r="Y21" i="1"/>
  <c r="X21" i="1"/>
  <c r="W21" i="1"/>
  <c r="V21" i="1"/>
  <c r="U21" i="1"/>
  <c r="T21" i="1"/>
  <c r="S21" i="1"/>
  <c r="R21" i="1"/>
  <c r="Q21" i="1"/>
  <c r="AB20" i="1"/>
  <c r="AA20" i="1"/>
  <c r="Z20" i="1"/>
  <c r="Y20" i="1"/>
  <c r="X20" i="1"/>
  <c r="W20" i="1"/>
  <c r="V20" i="1"/>
  <c r="U20" i="1"/>
  <c r="T20" i="1"/>
  <c r="S20" i="1"/>
  <c r="R20" i="1"/>
  <c r="Q20" i="1"/>
  <c r="AB14" i="1"/>
  <c r="AA14" i="1"/>
  <c r="Z14" i="1"/>
  <c r="Y14" i="1"/>
  <c r="X14" i="1"/>
  <c r="W14" i="1"/>
  <c r="V14" i="1"/>
  <c r="U14" i="1"/>
  <c r="T14" i="1"/>
  <c r="S14" i="1"/>
  <c r="R14" i="1"/>
  <c r="Q14" i="1"/>
  <c r="AB13" i="1"/>
  <c r="AA13" i="1"/>
  <c r="Z13" i="1"/>
  <c r="Y13" i="1"/>
  <c r="X13" i="1"/>
  <c r="W13" i="1"/>
  <c r="V13" i="1"/>
  <c r="U13" i="1"/>
  <c r="T13" i="1"/>
  <c r="S13" i="1"/>
  <c r="R13" i="1"/>
  <c r="Q13" i="1"/>
  <c r="AB12" i="1"/>
  <c r="AA12" i="1"/>
  <c r="Z12" i="1"/>
  <c r="Y12" i="1"/>
  <c r="X12" i="1"/>
  <c r="W12" i="1"/>
  <c r="V12" i="1"/>
  <c r="U12" i="1"/>
  <c r="T12" i="1"/>
  <c r="S12" i="1"/>
  <c r="R12" i="1"/>
  <c r="Q12" i="1"/>
  <c r="AB11" i="1"/>
  <c r="AA11" i="1"/>
  <c r="Z11" i="1"/>
  <c r="Y11" i="1"/>
  <c r="X11" i="1"/>
  <c r="W11" i="1"/>
  <c r="V11" i="1"/>
  <c r="U11" i="1"/>
  <c r="T11" i="1"/>
  <c r="S11" i="1"/>
  <c r="R11" i="1"/>
  <c r="Q11" i="1"/>
  <c r="AB10" i="1"/>
  <c r="AA10" i="1"/>
  <c r="Z10" i="1"/>
  <c r="Y10" i="1"/>
  <c r="X10" i="1"/>
  <c r="W10" i="1"/>
  <c r="V10" i="1"/>
  <c r="U10" i="1"/>
  <c r="T10" i="1"/>
  <c r="S10" i="1"/>
  <c r="R10" i="1"/>
  <c r="Q10" i="1"/>
  <c r="AB9" i="1"/>
  <c r="AA9" i="1"/>
  <c r="Z9" i="1"/>
  <c r="Y9" i="1"/>
  <c r="X9" i="1"/>
  <c r="W9" i="1"/>
  <c r="V9" i="1"/>
  <c r="U9" i="1"/>
  <c r="T9" i="1"/>
  <c r="S9" i="1"/>
  <c r="R9" i="1"/>
  <c r="Q9" i="1"/>
  <c r="AB8" i="1"/>
  <c r="AA8" i="1"/>
  <c r="Z8" i="1"/>
  <c r="Y8" i="1"/>
  <c r="X8" i="1"/>
  <c r="W8" i="1"/>
  <c r="V8" i="1"/>
  <c r="U8" i="1"/>
  <c r="T8" i="1"/>
  <c r="S8" i="1"/>
  <c r="R8" i="1"/>
  <c r="Q8" i="1"/>
  <c r="AB7" i="1"/>
  <c r="AA7" i="1"/>
  <c r="Z7" i="1"/>
  <c r="Y7" i="1"/>
  <c r="X7" i="1"/>
  <c r="W7" i="1"/>
  <c r="V7" i="1"/>
  <c r="U7" i="1"/>
  <c r="T7" i="1"/>
  <c r="S7" i="1"/>
  <c r="R7" i="1"/>
  <c r="AB6" i="1"/>
  <c r="AA6" i="1"/>
  <c r="Z6" i="1"/>
  <c r="Y6" i="1"/>
  <c r="X6" i="1"/>
  <c r="W6" i="1"/>
  <c r="V6" i="1"/>
  <c r="U6" i="1"/>
  <c r="T6" i="1"/>
  <c r="S6" i="1"/>
  <c r="R6" i="1"/>
  <c r="Q6" i="1"/>
  <c r="AB5" i="1"/>
  <c r="AA5" i="1"/>
  <c r="Z5" i="1"/>
  <c r="Y5" i="1"/>
  <c r="X5" i="1"/>
  <c r="W5" i="1"/>
  <c r="V5" i="1"/>
  <c r="U5" i="1"/>
  <c r="T5" i="1"/>
  <c r="S5" i="1"/>
  <c r="R5" i="1"/>
  <c r="A87" i="1" l="1"/>
  <c r="AF6" i="1"/>
  <c r="AM58" i="1"/>
  <c r="AN58" i="1" s="1"/>
  <c r="AG6" i="1"/>
  <c r="AL9" i="1" s="1"/>
  <c r="AH6" i="1"/>
  <c r="AK10" i="1" s="1"/>
  <c r="AI6" i="1"/>
  <c r="AK9" i="1"/>
  <c r="AF36" i="1"/>
  <c r="AK39" i="1" s="1"/>
  <c r="AQ36" i="1"/>
  <c r="AL44" i="1" s="1"/>
  <c r="AP51" i="1"/>
  <c r="AK59" i="1" s="1"/>
  <c r="AH21" i="1"/>
  <c r="AK25" i="1" s="1"/>
  <c r="AM21" i="1"/>
  <c r="AL27" i="1" s="1"/>
  <c r="AM51" i="1"/>
  <c r="AL57" i="1" s="1"/>
  <c r="AM57" i="1" s="1"/>
  <c r="AN57" i="1" s="1"/>
  <c r="AP66" i="1"/>
  <c r="AK74" i="1" s="1"/>
  <c r="AI36" i="1"/>
  <c r="AL40" i="1" s="1"/>
  <c r="AI51" i="1"/>
  <c r="AL55" i="1" s="1"/>
  <c r="AM55" i="1" s="1"/>
  <c r="AN55" i="1" s="1"/>
  <c r="AK21" i="1"/>
  <c r="AL26" i="1" s="1"/>
  <c r="AQ51" i="1"/>
  <c r="AL59" i="1" s="1"/>
  <c r="AM59" i="1" s="1"/>
  <c r="AN59" i="1" s="1"/>
  <c r="AL21" i="1"/>
  <c r="AK27" i="1" s="1"/>
  <c r="AL51" i="1"/>
  <c r="AK57" i="1" s="1"/>
  <c r="AM36" i="1"/>
  <c r="AL42" i="1" s="1"/>
  <c r="AP36" i="1"/>
  <c r="AK44" i="1" s="1"/>
  <c r="AM56" i="1"/>
  <c r="AN56" i="1" s="1"/>
  <c r="AK36" i="1"/>
  <c r="AL41" i="1" s="1"/>
  <c r="AM6" i="1"/>
  <c r="AL12" i="1" s="1"/>
  <c r="AL66" i="1"/>
  <c r="AK72" i="1" s="1"/>
  <c r="AN6" i="1"/>
  <c r="AK13" i="1" s="1"/>
  <c r="AM66" i="1"/>
  <c r="AL72" i="1" s="1"/>
  <c r="AO6" i="1"/>
  <c r="AL13" i="1" s="1"/>
  <c r="AP6" i="1"/>
  <c r="AK14" i="1" s="1"/>
  <c r="AQ21" i="1"/>
  <c r="AL29" i="1" s="1"/>
  <c r="AJ36" i="1"/>
  <c r="AK41" i="1" s="1"/>
  <c r="AL6" i="1"/>
  <c r="AK12" i="1" s="1"/>
  <c r="AI21" i="1"/>
  <c r="AL25" i="1" s="1"/>
  <c r="AL10" i="1"/>
  <c r="AJ21" i="1"/>
  <c r="AK26" i="1" s="1"/>
  <c r="AF66" i="1"/>
  <c r="AK69" i="1" s="1"/>
  <c r="AG36" i="1"/>
  <c r="AL39" i="1" s="1"/>
  <c r="AN39" i="1" s="1"/>
  <c r="AG66" i="1"/>
  <c r="AL69" i="1" s="1"/>
  <c r="AJ6" i="1"/>
  <c r="AK11" i="1" s="1"/>
  <c r="AH66" i="1"/>
  <c r="AK70" i="1" s="1"/>
  <c r="AI66" i="1"/>
  <c r="AL70" i="1" s="1"/>
  <c r="AJ66" i="1"/>
  <c r="AK71" i="1" s="1"/>
  <c r="AK66" i="1"/>
  <c r="AL71" i="1" s="1"/>
  <c r="AN21" i="1"/>
  <c r="AK28" i="1" s="1"/>
  <c r="AF51" i="1"/>
  <c r="AK54" i="1" s="1"/>
  <c r="AH51" i="1"/>
  <c r="AK55" i="1" s="1"/>
  <c r="AK6" i="1"/>
  <c r="AL11" i="1" s="1"/>
  <c r="AO21" i="1"/>
  <c r="AL28" i="1" s="1"/>
  <c r="AO36" i="1"/>
  <c r="AL43" i="1" s="1"/>
  <c r="AF21" i="1"/>
  <c r="AK24" i="1" s="1"/>
  <c r="AP21" i="1"/>
  <c r="AK29" i="1" s="1"/>
  <c r="AN36" i="1"/>
  <c r="AK43" i="1" s="1"/>
  <c r="AN66" i="1"/>
  <c r="AK73" i="1" s="1"/>
  <c r="AQ6" i="1"/>
  <c r="AL14" i="1" s="1"/>
  <c r="AO66" i="1"/>
  <c r="AL73" i="1" s="1"/>
  <c r="AG21" i="1"/>
  <c r="AL24" i="1" s="1"/>
  <c r="AN24" i="1" s="1"/>
  <c r="AM11" i="1" l="1"/>
  <c r="AM10" i="1"/>
  <c r="AM12" i="1"/>
  <c r="AM14" i="1"/>
  <c r="AM13" i="1"/>
  <c r="AM40" i="1"/>
  <c r="AN40" i="1" s="1"/>
  <c r="AM43" i="1"/>
  <c r="AN43" i="1" s="1"/>
  <c r="AM29" i="1"/>
  <c r="AM42" i="1"/>
  <c r="AN42" i="1" s="1"/>
  <c r="AM44" i="1"/>
  <c r="AN44" i="1" s="1"/>
  <c r="AM28" i="1"/>
  <c r="AM25" i="1"/>
  <c r="AM26" i="1"/>
  <c r="AM72" i="1"/>
  <c r="AM74" i="1"/>
  <c r="AM41" i="1"/>
  <c r="AN41" i="1" s="1"/>
  <c r="AM27" i="1"/>
  <c r="AM73" i="1"/>
  <c r="AM71" i="1"/>
  <c r="AM70" i="1"/>
</calcChain>
</file>

<file path=xl/sharedStrings.xml><?xml version="1.0" encoding="utf-8"?>
<sst xmlns="http://schemas.openxmlformats.org/spreadsheetml/2006/main" count="382" uniqueCount="33">
  <si>
    <t>LOCK:  TAS_Result</t>
  </si>
  <si>
    <t>RESULTS on  1 threads</t>
  </si>
  <si>
    <t>RESULTS on  2 threads</t>
  </si>
  <si>
    <t>RESULTS on  4 threads</t>
  </si>
  <si>
    <t>RESULTS on  8 threads</t>
  </si>
  <si>
    <t>RESULTS on  16 threads</t>
  </si>
  <si>
    <t>RESULTS on  32 threads</t>
  </si>
  <si>
    <t>N threads</t>
  </si>
  <si>
    <t>Time,  ms</t>
  </si>
  <si>
    <t>Counter</t>
  </si>
  <si>
    <t>Throughput</t>
  </si>
  <si>
    <t>Latency</t>
  </si>
  <si>
    <t>LOCK:  TTAS_Result</t>
  </si>
  <si>
    <t>LOCK:  Backoff_Result</t>
  </si>
  <si>
    <t>LOCK:  CLH_Result</t>
  </si>
  <si>
    <t>LOCK:  MCS_Result</t>
  </si>
  <si>
    <t xml:space="preserve">Part of critical section runtime in </t>
  </si>
  <si>
    <t>counter</t>
  </si>
  <si>
    <t>Without warm up</t>
  </si>
  <si>
    <t>With warm up</t>
  </si>
  <si>
    <t>time, ms</t>
  </si>
  <si>
    <t>avg tps difference, %</t>
  </si>
  <si>
    <t>Warm up impact (n=8, t=60s, type=MCS)</t>
  </si>
  <si>
    <t>Warm up impact (n=8, t=10s, type=MCS)</t>
  </si>
  <si>
    <t>Warm up impact (n=8, t=30s, type=MCS)</t>
  </si>
  <si>
    <t>Warm up impact (n=8, t=10s, type=CLH)</t>
  </si>
  <si>
    <t>Warm up impact (n=8, t=60s, type=CLH)</t>
  </si>
  <si>
    <t>Warm up impact (n=8, t=10s, type=TTAS)</t>
  </si>
  <si>
    <t>Warm up impact (n=8, t=30s, type=TTAS)</t>
  </si>
  <si>
    <t>Warm up impact (n=8, t=60s, type=TTAS)</t>
  </si>
  <si>
    <t>Warm up impact (n=8, t=60s, type=Backoff)</t>
  </si>
  <si>
    <t>Impact of lock waiting time, %</t>
  </si>
  <si>
    <t>Dirty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</si>
</sst>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%"/>
  </numFmts>
  <fonts count="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164" fontId="0" fillId="0" borderId="16" xfId="0" applyNumberFormat="1" applyBorder="1"/>
    <xf numFmtId="2" fontId="0" fillId="2" borderId="17" xfId="0" applyNumberFormat="1" applyFill="1" applyBorder="1"/>
    <xf numFmtId="164" fontId="0" fillId="2" borderId="17" xfId="0" applyNumberFormat="1" applyFill="1" applyBorder="1"/>
    <xf numFmtId="2" fontId="0" fillId="0" borderId="17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20" xfId="0" applyBorder="1"/>
    <xf numFmtId="0" fontId="0" fillId="0" borderId="21" xfId="0" applyBorder="1"/>
    <xf numFmtId="2" fontId="0" fillId="0" borderId="20" xfId="0" applyNumberFormat="1" applyBorder="1"/>
    <xf numFmtId="2" fontId="0" fillId="0" borderId="22" xfId="0" applyNumberFormat="1" applyBorder="1"/>
    <xf numFmtId="164" fontId="0" fillId="0" borderId="22" xfId="0" applyNumberFormat="1" applyBorder="1"/>
    <xf numFmtId="2" fontId="0" fillId="2" borderId="22" xfId="0" applyNumberFormat="1" applyFill="1" applyBorder="1"/>
    <xf numFmtId="164" fontId="0" fillId="2" borderId="22" xfId="0" applyNumberFormat="1" applyFill="1" applyBorder="1"/>
    <xf numFmtId="164" fontId="0" fillId="0" borderId="21" xfId="0" applyNumberFormat="1" applyBorder="1"/>
    <xf numFmtId="164" fontId="0" fillId="2" borderId="21" xfId="0" applyNumberFormat="1" applyFill="1" applyBorder="1"/>
    <xf numFmtId="2" fontId="0" fillId="2" borderId="20" xfId="0" applyNumberFormat="1" applyFill="1" applyBorder="1"/>
    <xf numFmtId="164" fontId="0" fillId="2" borderId="16" xfId="0" applyNumberFormat="1" applyFill="1" applyBorder="1"/>
    <xf numFmtId="0" fontId="0" fillId="0" borderId="23" xfId="0" applyBorder="1"/>
    <xf numFmtId="0" fontId="0" fillId="0" borderId="24" xfId="0" applyBorder="1"/>
    <xf numFmtId="2" fontId="0" fillId="0" borderId="23" xfId="0" applyNumberFormat="1" applyBorder="1"/>
    <xf numFmtId="164" fontId="0" fillId="0" borderId="25" xfId="0" applyNumberFormat="1" applyBorder="1"/>
    <xf numFmtId="2" fontId="0" fillId="0" borderId="26" xfId="0" applyNumberFormat="1" applyBorder="1"/>
    <xf numFmtId="164" fontId="0" fillId="0" borderId="26" xfId="0" applyNumberFormat="1" applyBorder="1"/>
    <xf numFmtId="164" fontId="0" fillId="0" borderId="24" xfId="0" applyNumberFormat="1" applyBorder="1"/>
    <xf numFmtId="2" fontId="0" fillId="2" borderId="23" xfId="0" applyNumberFormat="1" applyFill="1" applyBorder="1"/>
    <xf numFmtId="2" fontId="0" fillId="2" borderId="26" xfId="0" applyNumberFormat="1" applyFill="1" applyBorder="1"/>
    <xf numFmtId="164" fontId="0" fillId="2" borderId="26" xfId="0" applyNumberFormat="1" applyFill="1" applyBorder="1"/>
    <xf numFmtId="2" fontId="0" fillId="2" borderId="18" xfId="0" applyNumberFormat="1" applyFill="1" applyBorder="1"/>
    <xf numFmtId="2" fontId="0" fillId="2" borderId="21" xfId="0" applyNumberFormat="1" applyFill="1" applyBorder="1"/>
    <xf numFmtId="2" fontId="0" fillId="2" borderId="24" xfId="0" applyNumberFormat="1" applyFill="1" applyBorder="1"/>
    <xf numFmtId="2" fontId="0" fillId="0" borderId="18" xfId="0" applyNumberFormat="1" applyBorder="1"/>
    <xf numFmtId="2" fontId="0" fillId="0" borderId="21" xfId="0" applyNumberFormat="1" applyBorder="1"/>
    <xf numFmtId="2" fontId="0" fillId="0" borderId="24" xfId="0" applyNumberFormat="1" applyBorder="1"/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164" fontId="0" fillId="0" borderId="26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14" xfId="0" applyNumberFormat="1" applyBorder="1" applyAlignment="1">
      <alignment horizontal="center" vertical="center" wrapText="1"/>
    </xf>
    <xf numFmtId="165" fontId="0" fillId="0" borderId="14" xfId="0" applyNumberFormat="1" applyBorder="1" applyAlignment="1">
      <alignment horizontal="center" vertical="center" wrapText="1"/>
    </xf>
    <xf numFmtId="10" fontId="0" fillId="0" borderId="24" xfId="0" applyNumberFormat="1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TAS 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Results!$AJ$9:$AJ$14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Results!$AK$9:$AK$14</c:f>
              <c:numCache>
                <c:formatCode>0.00</c:formatCode>
                <c:ptCount val="6"/>
                <c:pt idx="0">
                  <c:v>67466.006520421768</c:v>
                </c:pt>
                <c:pt idx="1">
                  <c:v>9806.8422247358812</c:v>
                </c:pt>
                <c:pt idx="2">
                  <c:v>4859.6497401202505</c:v>
                </c:pt>
                <c:pt idx="3">
                  <c:v>2497.2868513036815</c:v>
                </c:pt>
                <c:pt idx="4">
                  <c:v>1735.8953310095058</c:v>
                </c:pt>
                <c:pt idx="5">
                  <c:v>830.24392817419118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F-5F43-BA9F-C769FE5EFE7D}"/>
            </c:ext>
          </c:extLst>
        </c:ser>
        <c:ser>
          <c:idx val="1"/>
          <c:order val="1"/>
          <c:tx>
            <c:v>TTAS Lock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Results!$AJ$24:$AJ$29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Results!$AK$24:$AK$29</c:f>
              <c:numCache>
                <c:formatCode>0.00</c:formatCode>
                <c:ptCount val="6"/>
                <c:pt idx="0">
                  <c:v>69067.947113738453</c:v>
                </c:pt>
                <c:pt idx="1">
                  <c:v>14433.018063229736</c:v>
                </c:pt>
                <c:pt idx="2">
                  <c:v>11753.427180640771</c:v>
                </c:pt>
                <c:pt idx="3">
                  <c:v>5012.6166532646475</c:v>
                </c:pt>
                <c:pt idx="4">
                  <c:v>2643.3690078308032</c:v>
                </c:pt>
                <c:pt idx="5">
                  <c:v>1199.8850825863112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BF-5F43-BA9F-C769FE5EFE7D}"/>
            </c:ext>
          </c:extLst>
        </c:ser>
        <c:ser>
          <c:idx val="2"/>
          <c:order val="2"/>
          <c:tx>
            <c:v>Backoff Lock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Results!$AJ$39:$AJ$44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Results!$AK$39:$AK$44</c:f>
              <c:numCache>
                <c:formatCode>0.00</c:formatCode>
                <c:ptCount val="6"/>
                <c:pt idx="0">
                  <c:v>68984.73055637347</c:v>
                </c:pt>
                <c:pt idx="1">
                  <c:v>65956.201611312412</c:v>
                </c:pt>
                <c:pt idx="2">
                  <c:v>65014.947821081711</c:v>
                </c:pt>
                <c:pt idx="3">
                  <c:v>64511.601833185101</c:v>
                </c:pt>
                <c:pt idx="4">
                  <c:v>63561.553788044759</c:v>
                </c:pt>
                <c:pt idx="5">
                  <c:v>64158.625202927193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BF-5F43-BA9F-C769FE5EFE7D}"/>
            </c:ext>
          </c:extLst>
        </c:ser>
        <c:ser>
          <c:idx val="3"/>
          <c:order val="3"/>
          <c:tx>
            <c:v>CLH Lock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Results!$AJ$54:$AJ$59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Results!$AK$54:$AK$59</c:f>
              <c:numCache>
                <c:formatCode>0.00</c:formatCode>
                <c:ptCount val="6"/>
                <c:pt idx="0">
                  <c:v>28293.212870621948</c:v>
                </c:pt>
                <c:pt idx="1">
                  <c:v>9072.0468075397221</c:v>
                </c:pt>
                <c:pt idx="2">
                  <c:v>8374.7314497639618</c:v>
                </c:pt>
                <c:pt idx="3">
                  <c:v>7036.4172249164285</c:v>
                </c:pt>
                <c:pt idx="4">
                  <c:v>1.3675814829527202</c:v>
                </c:pt>
                <c:pt idx="5">
                  <c:v>0.55993752329179092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BF-5F43-BA9F-C769FE5EFE7D}"/>
            </c:ext>
          </c:extLst>
        </c:ser>
        <c:ser>
          <c:idx val="4"/>
          <c:order val="4"/>
          <c:tx>
            <c:v>MCS Lock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Results!$AJ$69:$AJ$74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Results!$AK$69:$AK$74</c:f>
              <c:numCache>
                <c:formatCode>0.00</c:formatCode>
                <c:ptCount val="6"/>
                <c:pt idx="0">
                  <c:v>40745.404718341422</c:v>
                </c:pt>
                <c:pt idx="1">
                  <c:v>6662.2767617082718</c:v>
                </c:pt>
                <c:pt idx="2">
                  <c:v>7385.7421572986295</c:v>
                </c:pt>
                <c:pt idx="3">
                  <c:v>6260.0261843594799</c:v>
                </c:pt>
                <c:pt idx="4">
                  <c:v>1.3640830890660827</c:v>
                </c:pt>
                <c:pt idx="5">
                  <c:v>0.7015238034781508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BF-5F43-BA9F-C769FE5E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017791"/>
        <c:axId val="1274092895"/>
      </c:scatterChart>
      <c:valAx>
        <c:axId val="127501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r>
                  <a:rPr lang="en-GB" baseline="0"/>
                  <a:t> t</a:t>
                </a:r>
                <a:r>
                  <a:rPr lang="en-GB"/>
                  <a:t>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274092895"/>
        <c:crosses val="autoZero"/>
        <c:crossBetween val="midCat"/>
      </c:valAx>
      <c:valAx>
        <c:axId val="12740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27501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994989639772395E-2"/>
          <c:y val="8.9125981711103905E-2"/>
          <c:w val="0.89610622614006019"/>
          <c:h val="0.83539553840126435"/>
        </c:manualLayout>
      </c:layout>
      <c:scatterChart>
        <c:scatterStyle val="lineMarker"/>
        <c:varyColors val="0"/>
        <c:ser>
          <c:idx val="0"/>
          <c:order val="0"/>
          <c:tx>
            <c:v>TAS 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Results!$AJ$9:$AJ$14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Results!$AN$9:$AN$14</c:f>
              <c:numCache>
                <c:formatCode>0.00%</c:formatCode>
                <c:ptCount val="6"/>
                <c:pt idx="0">
                  <c:v>0</c:v>
                </c:pt>
                <c:pt idx="1">
                  <c:v>0.86161408463858002</c:v>
                </c:pt>
                <c:pt idx="2">
                  <c:v>0.92886039800638664</c:v>
                </c:pt>
                <c:pt idx="3">
                  <c:v>0.96288212834776366</c:v>
                </c:pt>
                <c:pt idx="4">
                  <c:v>0.97508631036304316</c:v>
                </c:pt>
                <c:pt idx="5">
                  <c:v>0.9883103203446042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E-E34E-8D0E-F7E1F9FB91FE}"/>
            </c:ext>
          </c:extLst>
        </c:ser>
        <c:ser>
          <c:idx val="1"/>
          <c:order val="1"/>
          <c:tx>
            <c:v>TTAS Lock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Results!$AJ$24:$AJ$29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Results!$AN$24:$AN$29</c:f>
              <c:numCache>
                <c:formatCode>0.00%</c:formatCode>
                <c:ptCount val="6"/>
                <c:pt idx="0">
                  <c:v>0</c:v>
                </c:pt>
                <c:pt idx="1">
                  <c:v>0.80023343481141129</c:v>
                </c:pt>
                <c:pt idx="2">
                  <c:v>0.84842545342884435</c:v>
                </c:pt>
                <c:pt idx="3">
                  <c:v>0.92889344428587362</c:v>
                </c:pt>
                <c:pt idx="4">
                  <c:v>0.96196969848755531</c:v>
                </c:pt>
                <c:pt idx="5">
                  <c:v>0.9827937319150627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9E-E34E-8D0E-F7E1F9FB91FE}"/>
            </c:ext>
          </c:extLst>
        </c:ser>
        <c:ser>
          <c:idx val="2"/>
          <c:order val="2"/>
          <c:tx>
            <c:v>Backoff Lock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Results!$AJ$39:$AJ$44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Results!$AN$39:$AN$44</c:f>
              <c:numCache>
                <c:formatCode>0.00%</c:formatCode>
                <c:ptCount val="6"/>
                <c:pt idx="0">
                  <c:v>0</c:v>
                </c:pt>
                <c:pt idx="1">
                  <c:v>4.3958785447188863E-2</c:v>
                </c:pt>
                <c:pt idx="2">
                  <c:v>5.7637467448536477E-2</c:v>
                </c:pt>
                <c:pt idx="3">
                  <c:v>6.4883579966862531E-2</c:v>
                </c:pt>
                <c:pt idx="4">
                  <c:v>7.9927220514321218E-2</c:v>
                </c:pt>
                <c:pt idx="5">
                  <c:v>7.1232862641256417E-2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9E-E34E-8D0E-F7E1F9FB91FE}"/>
            </c:ext>
          </c:extLst>
        </c:ser>
        <c:ser>
          <c:idx val="3"/>
          <c:order val="3"/>
          <c:tx>
            <c:v>CLH Lock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Results!$AJ$54:$AJ$59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Results!$AN$54:$AN$59</c:f>
              <c:numCache>
                <c:formatCode>0.00%</c:formatCode>
                <c:ptCount val="6"/>
                <c:pt idx="0">
                  <c:v>0</c:v>
                </c:pt>
                <c:pt idx="1">
                  <c:v>0.67878301159242249</c:v>
                </c:pt>
                <c:pt idx="2">
                  <c:v>0.70353159772583052</c:v>
                </c:pt>
                <c:pt idx="3">
                  <c:v>0.75118673353065646</c:v>
                </c:pt>
                <c:pt idx="4" formatCode="0.000%">
                  <c:v>0.9999559811627402</c:v>
                </c:pt>
                <c:pt idx="5" formatCode="0.000%">
                  <c:v>0.99998727570857238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9E-E34E-8D0E-F7E1F9FB91FE}"/>
            </c:ext>
          </c:extLst>
        </c:ser>
        <c:ser>
          <c:idx val="4"/>
          <c:order val="4"/>
          <c:tx>
            <c:v>MCS Lock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Results!$AJ$69:$AJ$74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Results!$AN$69:$AN$74</c:f>
              <c:numCache>
                <c:formatCode>0.00%</c:formatCode>
                <c:ptCount val="6"/>
                <c:pt idx="0">
                  <c:v>0</c:v>
                </c:pt>
                <c:pt idx="1">
                  <c:v>0.83722642388269786</c:v>
                </c:pt>
                <c:pt idx="2">
                  <c:v>0.81879988471317522</c:v>
                </c:pt>
                <c:pt idx="3">
                  <c:v>0.84642598811396663</c:v>
                </c:pt>
                <c:pt idx="4" formatCode="0.000%">
                  <c:v>0.9999696865772415</c:v>
                </c:pt>
                <c:pt idx="5" formatCode="0.000%">
                  <c:v>0.99998849114916899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9E-E34E-8D0E-F7E1F9FB9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64096"/>
        <c:axId val="324045472"/>
      </c:scatterChart>
      <c:valAx>
        <c:axId val="3242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Threads</a:t>
                </a:r>
                <a:r>
                  <a:rPr lang="en-GB" sz="1200" baseline="0"/>
                  <a:t> number</a:t>
                </a:r>
              </a:p>
            </c:rich>
          </c:tx>
          <c:layout>
            <c:manualLayout>
              <c:xMode val="edge"/>
              <c:yMode val="edge"/>
              <c:x val="0.47944279515172333"/>
              <c:y val="0.95084201625383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24045472"/>
        <c:crosses val="autoZero"/>
        <c:crossBetween val="midCat"/>
      </c:valAx>
      <c:valAx>
        <c:axId val="3240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Impact of lock waiting time,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2426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754561780448099"/>
          <c:y val="2.3930864298338107E-2"/>
          <c:w val="0.48751321213948634"/>
          <c:h val="3.7407582148238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TTAS 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Results!$AJ$24:$AJ$29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Results!$AM$24:$AM$29</c:f>
              <c:numCache>
                <c:formatCode>0.0E+00</c:formatCode>
                <c:ptCount val="6"/>
                <c:pt idx="0" formatCode="General">
                  <c:v>0</c:v>
                </c:pt>
                <c:pt idx="1">
                  <c:v>5.7999012014259716E-5</c:v>
                </c:pt>
                <c:pt idx="2">
                  <c:v>8.1042740157692841E-5</c:v>
                </c:pt>
                <c:pt idx="3">
                  <c:v>1.8913981519929219E-4</c:v>
                </c:pt>
                <c:pt idx="4">
                  <c:v>3.6623372038656744E-4</c:v>
                </c:pt>
                <c:pt idx="5">
                  <c:v>8.2699407473377944E-4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F-344D-AD6C-9C86B62FBD5C}"/>
            </c:ext>
          </c:extLst>
        </c:ser>
        <c:ser>
          <c:idx val="1"/>
          <c:order val="1"/>
          <c:tx>
            <c:v>TAS Lock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Results!$AJ$9:$AJ$14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Results!$AM$9:$AM$14</c:f>
              <c:numCache>
                <c:formatCode>0.0E+00</c:formatCode>
                <c:ptCount val="6"/>
                <c:pt idx="0" formatCode="General">
                  <c:v>0</c:v>
                </c:pt>
                <c:pt idx="1">
                  <c:v>9.2688765178858092E-5</c:v>
                </c:pt>
                <c:pt idx="2">
                  <c:v>1.9437715152384176E-4</c:v>
                </c:pt>
                <c:pt idx="3">
                  <c:v>3.8618576179130234E-4</c:v>
                </c:pt>
                <c:pt idx="4">
                  <c:v>5.8265463665806399E-4</c:v>
                </c:pt>
                <c:pt idx="5">
                  <c:v>1.2586266351515599E-3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F-344D-AD6C-9C86B62FBD5C}"/>
            </c:ext>
          </c:extLst>
        </c:ser>
        <c:ser>
          <c:idx val="2"/>
          <c:order val="2"/>
          <c:tx>
            <c:v>Backoff Lock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Results!$AJ$39:$AJ$44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Results!$AM$39:$AM$44</c:f>
              <c:numCache>
                <c:formatCode>0.0E+00</c:formatCode>
                <c:ptCount val="6"/>
                <c:pt idx="0" formatCode="General">
                  <c:v>0</c:v>
                </c:pt>
                <c:pt idx="1">
                  <c:v>6.6652858223599695E-7</c:v>
                </c:pt>
                <c:pt idx="2">
                  <c:v>8.8661808826227494E-7</c:v>
                </c:pt>
                <c:pt idx="3">
                  <c:v>1.005816669940852E-6</c:v>
                </c:pt>
                <c:pt idx="4">
                  <c:v>1.2592797981716238E-6</c:v>
                </c:pt>
                <c:pt idx="5">
                  <c:v>1.1117912848836996E-6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1F-344D-AD6C-9C86B62FBD5C}"/>
            </c:ext>
          </c:extLst>
        </c:ser>
        <c:ser>
          <c:idx val="3"/>
          <c:order val="3"/>
          <c:tx>
            <c:v>CLH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Results!$AJ$54:$AJ$59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Results!$AM$54:$AM$59</c:f>
              <c:numCache>
                <c:formatCode>0.0E+00</c:formatCode>
                <c:ptCount val="6"/>
                <c:pt idx="0" formatCode="General">
                  <c:v>0</c:v>
                </c:pt>
                <c:pt idx="1">
                  <c:v>7.4839639920686447E-5</c:v>
                </c:pt>
                <c:pt idx="2">
                  <c:v>8.4043557165245562E-5</c:v>
                </c:pt>
                <c:pt idx="3">
                  <c:v>1.0692360861995037E-4</c:v>
                </c:pt>
                <c:pt idx="4">
                  <c:v>0.80452871002261872</c:v>
                </c:pt>
                <c:pt idx="5">
                  <c:v>2.7833004993341177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1F-344D-AD6C-9C86B62FBD5C}"/>
            </c:ext>
          </c:extLst>
        </c:ser>
        <c:ser>
          <c:idx val="4"/>
          <c:order val="4"/>
          <c:tx>
            <c:v>MCS Lock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Results!$AJ$69:$AJ$74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Results!$AM$69:$AM$74</c:f>
              <c:numCache>
                <c:formatCode>0.0E+00</c:formatCode>
                <c:ptCount val="6"/>
                <c:pt idx="0" formatCode="General">
                  <c:v>0</c:v>
                </c:pt>
                <c:pt idx="1">
                  <c:v>1.2623813050919406E-4</c:v>
                </c:pt>
                <c:pt idx="2">
                  <c:v>1.1090492584350242E-4</c:v>
                </c:pt>
                <c:pt idx="3">
                  <c:v>1.3527040555255524E-4</c:v>
                </c:pt>
                <c:pt idx="4">
                  <c:v>0.80962403254826365</c:v>
                </c:pt>
                <c:pt idx="5">
                  <c:v>2.1325271705325615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1F-344D-AD6C-9C86B62FB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44112"/>
        <c:axId val="267445840"/>
      </c:scatterChart>
      <c:valAx>
        <c:axId val="26744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Threads number</a:t>
                </a:r>
                <a:endParaRPr lang="en-RU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142121356468197"/>
              <c:y val="0.9488276913476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67445840"/>
        <c:crosses val="autoZero"/>
        <c:crossBetween val="midCat"/>
      </c:valAx>
      <c:valAx>
        <c:axId val="267445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Latency</a:t>
                </a:r>
                <a:endParaRPr lang="en-RU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674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698500</xdr:colOff>
      <xdr:row>12</xdr:row>
      <xdr:rowOff>63500</xdr:rowOff>
    </xdr:from>
    <xdr:to>
      <xdr:col>57</xdr:col>
      <xdr:colOff>381000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C5DBF-1BF3-7287-2B92-C25D079AB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681567</xdr:colOff>
      <xdr:row>61</xdr:row>
      <xdr:rowOff>79021</xdr:rowOff>
    </xdr:from>
    <xdr:to>
      <xdr:col>57</xdr:col>
      <xdr:colOff>406401</xdr:colOff>
      <xdr:row>83</xdr:row>
      <xdr:rowOff>181428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F317F1-1884-F7AA-9605-78EBA84D2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687388</xdr:colOff>
      <xdr:row>37</xdr:row>
      <xdr:rowOff>75407</xdr:rowOff>
    </xdr:from>
    <xdr:to>
      <xdr:col>57</xdr:col>
      <xdr:colOff>393700</xdr:colOff>
      <xdr:row>60</xdr:row>
      <xdr:rowOff>159544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95D5E-5DB2-6EA3-EC6E-74AE61DFC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6"/>
  <sheetViews>
    <sheetView tabSelected="1" topLeftCell="AM29" zoomScale="106" zoomScaleNormal="90" workbookViewId="0">
      <selection activeCell="AR41" sqref="AR41"/>
    </sheetView>
  </sheetViews>
  <sheetFormatPr baseColWidth="10" defaultRowHeight="16" x14ac:dyDescent="0.2"/>
  <cols>
    <col min="1" max="1" width="11" bestFit="1" customWidth="1"/>
    <col min="2" max="2" width="11.6640625" bestFit="1" customWidth="1"/>
    <col min="3" max="3" width="13.83203125" customWidth="1"/>
    <col min="4" max="4" width="11.83203125" customWidth="1"/>
    <col min="5" max="5" width="11.1640625" bestFit="1" customWidth="1"/>
    <col min="6" max="6" width="11.6640625" bestFit="1" customWidth="1"/>
    <col min="7" max="7" width="13" customWidth="1"/>
    <col min="8" max="8" width="11.6640625" bestFit="1" customWidth="1"/>
    <col min="9" max="9" width="11.1640625" bestFit="1" customWidth="1"/>
    <col min="10" max="10" width="12.33203125" bestFit="1" customWidth="1"/>
    <col min="11" max="11" width="11.1640625" bestFit="1" customWidth="1"/>
    <col min="12" max="12" width="12.33203125" bestFit="1" customWidth="1"/>
    <col min="13" max="13" width="19.33203125" customWidth="1"/>
    <col min="15" max="15" width="11" bestFit="1" customWidth="1"/>
    <col min="16" max="16" width="11.33203125" bestFit="1" customWidth="1"/>
    <col min="17" max="17" width="11.1640625" bestFit="1" customWidth="1"/>
    <col min="18" max="18" width="11.33203125" bestFit="1" customWidth="1"/>
    <col min="19" max="28" width="11" bestFit="1" customWidth="1"/>
    <col min="30" max="30" width="10.5" customWidth="1"/>
    <col min="31" max="31" width="5.6640625" customWidth="1"/>
    <col min="32" max="43" width="12.83203125" style="56" customWidth="1"/>
    <col min="44" max="44" width="5" customWidth="1"/>
  </cols>
  <sheetData>
    <row r="1" spans="1:43" ht="17" thickBot="1" x14ac:dyDescent="0.25"/>
    <row r="2" spans="1:43" ht="17" thickBot="1" x14ac:dyDescent="0.25">
      <c r="A2" s="84" t="s">
        <v>0</v>
      </c>
      <c r="B2" s="85"/>
      <c r="C2" s="86"/>
      <c r="D2" s="86"/>
      <c r="E2" s="86"/>
      <c r="F2" s="86"/>
      <c r="G2" s="86"/>
      <c r="H2" s="86"/>
      <c r="I2" s="86"/>
      <c r="J2" s="86"/>
      <c r="K2" s="86"/>
      <c r="L2" s="87"/>
      <c r="Q2" s="84" t="s">
        <v>0</v>
      </c>
      <c r="R2" s="85"/>
      <c r="S2" s="86"/>
      <c r="T2" s="86"/>
      <c r="U2" s="86"/>
      <c r="V2" s="86"/>
      <c r="W2" s="86"/>
      <c r="X2" s="86"/>
      <c r="Y2" s="86"/>
      <c r="Z2" s="86"/>
      <c r="AA2" s="86"/>
      <c r="AB2" s="87"/>
      <c r="AF2" s="88" t="s">
        <v>0</v>
      </c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90"/>
    </row>
    <row r="3" spans="1:43" x14ac:dyDescent="0.2">
      <c r="A3" s="91" t="s">
        <v>1</v>
      </c>
      <c r="B3" s="87"/>
      <c r="C3" s="92" t="s">
        <v>2</v>
      </c>
      <c r="D3" s="93"/>
      <c r="E3" s="84" t="s">
        <v>3</v>
      </c>
      <c r="F3" s="93"/>
      <c r="G3" s="84" t="s">
        <v>4</v>
      </c>
      <c r="H3" s="93"/>
      <c r="I3" s="84" t="s">
        <v>5</v>
      </c>
      <c r="J3" s="93"/>
      <c r="K3" s="84" t="s">
        <v>6</v>
      </c>
      <c r="L3" s="93"/>
      <c r="Q3" s="84" t="s">
        <v>1</v>
      </c>
      <c r="R3" s="93"/>
      <c r="S3" s="84" t="s">
        <v>2</v>
      </c>
      <c r="T3" s="93"/>
      <c r="U3" s="84" t="s">
        <v>3</v>
      </c>
      <c r="V3" s="93"/>
      <c r="W3" s="84" t="s">
        <v>4</v>
      </c>
      <c r="X3" s="93"/>
      <c r="Y3" s="84" t="s">
        <v>5</v>
      </c>
      <c r="Z3" s="93"/>
      <c r="AA3" s="84" t="s">
        <v>6</v>
      </c>
      <c r="AB3" s="93"/>
      <c r="AF3" s="94" t="s">
        <v>7</v>
      </c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6"/>
    </row>
    <row r="4" spans="1:43" x14ac:dyDescent="0.2">
      <c r="A4" s="1" t="s">
        <v>8</v>
      </c>
      <c r="B4" s="2" t="s">
        <v>9</v>
      </c>
      <c r="C4" s="1" t="s">
        <v>8</v>
      </c>
      <c r="D4" s="3" t="s">
        <v>9</v>
      </c>
      <c r="E4" s="1" t="s">
        <v>8</v>
      </c>
      <c r="F4" s="3" t="s">
        <v>9</v>
      </c>
      <c r="G4" s="1" t="s">
        <v>8</v>
      </c>
      <c r="H4" s="3" t="s">
        <v>9</v>
      </c>
      <c r="I4" s="1" t="s">
        <v>8</v>
      </c>
      <c r="J4" s="3" t="s">
        <v>9</v>
      </c>
      <c r="K4" s="1" t="s">
        <v>8</v>
      </c>
      <c r="L4" s="3" t="s">
        <v>9</v>
      </c>
      <c r="Q4" s="4" t="s">
        <v>10</v>
      </c>
      <c r="R4" s="3" t="s">
        <v>11</v>
      </c>
      <c r="S4" s="4" t="s">
        <v>10</v>
      </c>
      <c r="T4" s="3" t="s">
        <v>11</v>
      </c>
      <c r="U4" s="4" t="s">
        <v>10</v>
      </c>
      <c r="V4" s="3" t="s">
        <v>11</v>
      </c>
      <c r="W4" s="4" t="s">
        <v>10</v>
      </c>
      <c r="X4" s="3" t="s">
        <v>11</v>
      </c>
      <c r="Y4" s="4" t="s">
        <v>10</v>
      </c>
      <c r="Z4" s="3" t="s">
        <v>11</v>
      </c>
      <c r="AA4" s="4" t="s">
        <v>10</v>
      </c>
      <c r="AB4" s="3" t="s">
        <v>11</v>
      </c>
      <c r="AF4" s="94">
        <v>1</v>
      </c>
      <c r="AG4" s="95"/>
      <c r="AH4" s="94">
        <v>2</v>
      </c>
      <c r="AI4" s="96"/>
      <c r="AJ4" s="94">
        <v>4</v>
      </c>
      <c r="AK4" s="96"/>
      <c r="AL4" s="94">
        <v>8</v>
      </c>
      <c r="AM4" s="96"/>
      <c r="AN4" s="94">
        <v>16</v>
      </c>
      <c r="AO4" s="96"/>
      <c r="AP4" s="94">
        <v>32</v>
      </c>
      <c r="AQ4" s="96"/>
    </row>
    <row r="5" spans="1:43" ht="18" thickBot="1" x14ac:dyDescent="0.25">
      <c r="A5" s="5">
        <v>60005</v>
      </c>
      <c r="B5" s="6">
        <v>4092001771</v>
      </c>
      <c r="C5" s="5">
        <v>59987</v>
      </c>
      <c r="D5" s="6">
        <v>745181161</v>
      </c>
      <c r="E5" s="5">
        <v>59988</v>
      </c>
      <c r="F5" s="6">
        <v>282061320</v>
      </c>
      <c r="G5" s="5">
        <v>59993</v>
      </c>
      <c r="H5" s="6">
        <v>145943133</v>
      </c>
      <c r="I5" s="5">
        <v>60001</v>
      </c>
      <c r="J5" s="6">
        <v>94557406</v>
      </c>
      <c r="K5" s="5">
        <v>60009</v>
      </c>
      <c r="L5" s="6">
        <v>38639201</v>
      </c>
      <c r="Q5" s="7">
        <f>B5/A5</f>
        <v>68194.346654445457</v>
      </c>
      <c r="R5" s="8">
        <f t="shared" ref="R5:R14" si="0">A5/B5</f>
        <v>1.4663972148119581E-5</v>
      </c>
      <c r="S5" s="9">
        <f t="shared" ref="S5:S14" si="1">D5/C5</f>
        <v>12422.377531798556</v>
      </c>
      <c r="T5" s="10">
        <f t="shared" ref="T5:T14" si="2">C5/D5</f>
        <v>8.0499887999718235E-5</v>
      </c>
      <c r="U5" s="11">
        <f t="shared" ref="U5:U14" si="3">F5/E5</f>
        <v>4701.9623924784955</v>
      </c>
      <c r="V5" s="12">
        <f t="shared" ref="V5:V14" si="4">E5/F5</f>
        <v>2.1267715828600674E-4</v>
      </c>
      <c r="W5" s="11">
        <f t="shared" ref="W5:W14" si="5">H5/G5</f>
        <v>2432.6693614254996</v>
      </c>
      <c r="X5" s="12">
        <f t="shared" ref="X5:X14" si="6">G5/H5</f>
        <v>4.110710710862977E-4</v>
      </c>
      <c r="Y5" s="11">
        <f t="shared" ref="Y5:Y14" si="7">J5/I5</f>
        <v>1575.930501158314</v>
      </c>
      <c r="Z5" s="12">
        <f t="shared" ref="Z5:Z14" si="8">I5/J5</f>
        <v>6.3454574885440495E-4</v>
      </c>
      <c r="AA5" s="11">
        <f t="shared" ref="AA5:AA14" si="9">L5/K5</f>
        <v>643.89009981836057</v>
      </c>
      <c r="AB5" s="13">
        <f t="shared" ref="AB5:AB14" si="10">K5/L5</f>
        <v>1.5530600645701758E-3</v>
      </c>
      <c r="AF5" s="119" t="s">
        <v>10</v>
      </c>
      <c r="AG5" s="120" t="s">
        <v>11</v>
      </c>
      <c r="AH5" s="119" t="s">
        <v>10</v>
      </c>
      <c r="AI5" s="120" t="s">
        <v>11</v>
      </c>
      <c r="AJ5" s="119" t="s">
        <v>10</v>
      </c>
      <c r="AK5" s="120" t="s">
        <v>11</v>
      </c>
      <c r="AL5" s="119" t="s">
        <v>10</v>
      </c>
      <c r="AM5" s="120" t="s">
        <v>11</v>
      </c>
      <c r="AN5" s="119" t="s">
        <v>10</v>
      </c>
      <c r="AO5" s="120" t="s">
        <v>11</v>
      </c>
      <c r="AP5" s="119" t="s">
        <v>10</v>
      </c>
      <c r="AQ5" s="120" t="s">
        <v>11</v>
      </c>
    </row>
    <row r="6" spans="1:43" ht="17" thickBot="1" x14ac:dyDescent="0.25">
      <c r="A6" s="14">
        <v>60000</v>
      </c>
      <c r="B6" s="15">
        <v>4138181976</v>
      </c>
      <c r="C6" s="14">
        <v>60000</v>
      </c>
      <c r="D6" s="15">
        <v>477007632</v>
      </c>
      <c r="E6" s="14">
        <v>60004</v>
      </c>
      <c r="F6" s="15">
        <v>287037137</v>
      </c>
      <c r="G6" s="14">
        <v>60001</v>
      </c>
      <c r="H6" s="15">
        <v>158025083</v>
      </c>
      <c r="I6" s="14">
        <v>60004</v>
      </c>
      <c r="J6" s="15">
        <v>143419225</v>
      </c>
      <c r="K6" s="14">
        <v>60021</v>
      </c>
      <c r="L6" s="15">
        <v>51037318</v>
      </c>
      <c r="Q6" s="16">
        <f t="shared" ref="Q6:Q14" si="11">B6/A6</f>
        <v>68969.699600000007</v>
      </c>
      <c r="R6" s="8">
        <f t="shared" si="0"/>
        <v>1.4499120712423692E-5</v>
      </c>
      <c r="S6" s="17">
        <f t="shared" si="1"/>
        <v>7950.1271999999999</v>
      </c>
      <c r="T6" s="18">
        <f t="shared" si="2"/>
        <v>1.2578415097559697E-4</v>
      </c>
      <c r="U6" s="17">
        <f t="shared" si="3"/>
        <v>4783.6333744417043</v>
      </c>
      <c r="V6" s="18">
        <f t="shared" si="4"/>
        <v>2.090461207463897E-4</v>
      </c>
      <c r="W6" s="17">
        <f t="shared" si="5"/>
        <v>2633.7074882085299</v>
      </c>
      <c r="X6" s="18">
        <f t="shared" si="6"/>
        <v>3.7969288710957362E-4</v>
      </c>
      <c r="Y6" s="19">
        <f t="shared" si="7"/>
        <v>2390.1610725951605</v>
      </c>
      <c r="Z6" s="20">
        <f t="shared" si="8"/>
        <v>4.1838184525122069E-4</v>
      </c>
      <c r="AA6" s="17">
        <f t="shared" si="9"/>
        <v>850.32435314306656</v>
      </c>
      <c r="AB6" s="21">
        <f t="shared" si="10"/>
        <v>1.1760218277927536E-3</v>
      </c>
      <c r="AF6" s="68">
        <f>AVERAGE(Q5:Q14)</f>
        <v>67466.006520421768</v>
      </c>
      <c r="AG6" s="69">
        <f>AVERAGE(R5:R14)</f>
        <v>1.4886966034656264E-5</v>
      </c>
      <c r="AH6" s="68">
        <f>AVERAGE(S5:S14)</f>
        <v>9806.8422247358812</v>
      </c>
      <c r="AI6" s="69">
        <f>AVERAGE(T5:T14)</f>
        <v>1.0757573121351435E-4</v>
      </c>
      <c r="AJ6" s="68">
        <f t="shared" ref="AJ6:AQ6" si="12">AVERAGE(U5:U14)</f>
        <v>4859.6497401202505</v>
      </c>
      <c r="AK6" s="69">
        <f t="shared" si="12"/>
        <v>2.0926411755849803E-4</v>
      </c>
      <c r="AL6" s="70">
        <f t="shared" si="12"/>
        <v>2497.2868513036815</v>
      </c>
      <c r="AM6" s="71">
        <f t="shared" si="12"/>
        <v>4.0107272782595861E-4</v>
      </c>
      <c r="AN6" s="68">
        <f t="shared" si="12"/>
        <v>1735.8953310095058</v>
      </c>
      <c r="AO6" s="69">
        <f t="shared" si="12"/>
        <v>5.9754160269272021E-4</v>
      </c>
      <c r="AP6" s="68">
        <f t="shared" si="12"/>
        <v>830.24392817419118</v>
      </c>
      <c r="AQ6" s="69">
        <f t="shared" si="12"/>
        <v>1.2735136011862162E-3</v>
      </c>
    </row>
    <row r="7" spans="1:43" ht="17" thickBot="1" x14ac:dyDescent="0.25">
      <c r="A7" s="14">
        <v>60005</v>
      </c>
      <c r="B7" s="15">
        <v>4134238910</v>
      </c>
      <c r="C7" s="14">
        <v>60004</v>
      </c>
      <c r="D7" s="15">
        <v>477185038</v>
      </c>
      <c r="E7" s="14">
        <v>60007</v>
      </c>
      <c r="F7" s="15">
        <v>240117243</v>
      </c>
      <c r="G7" s="14">
        <v>60000</v>
      </c>
      <c r="H7" s="15">
        <v>157338835</v>
      </c>
      <c r="I7" s="14">
        <v>59996</v>
      </c>
      <c r="J7" s="15">
        <v>85619788</v>
      </c>
      <c r="K7" s="14">
        <v>60011</v>
      </c>
      <c r="L7" s="15">
        <v>78432152</v>
      </c>
      <c r="Q7" s="16">
        <f>B7/A7</f>
        <v>68898.240313307222</v>
      </c>
      <c r="R7" s="8">
        <f t="shared" si="0"/>
        <v>1.4514158786241988E-5</v>
      </c>
      <c r="S7" s="17">
        <f t="shared" si="1"/>
        <v>7952.5537964135729</v>
      </c>
      <c r="T7" s="18">
        <f t="shared" si="2"/>
        <v>1.2574576992499919E-4</v>
      </c>
      <c r="U7" s="17">
        <f t="shared" si="3"/>
        <v>4001.4872098255205</v>
      </c>
      <c r="V7" s="18">
        <f t="shared" si="4"/>
        <v>2.4990708393232718E-4</v>
      </c>
      <c r="W7" s="17">
        <f t="shared" si="5"/>
        <v>2622.3139166666665</v>
      </c>
      <c r="X7" s="18">
        <f t="shared" si="6"/>
        <v>3.8134259733142169E-4</v>
      </c>
      <c r="Y7" s="17">
        <f t="shared" si="7"/>
        <v>1427.0916061070739</v>
      </c>
      <c r="Z7" s="18">
        <f t="shared" si="8"/>
        <v>7.0072586491337727E-4</v>
      </c>
      <c r="AA7" s="19">
        <f t="shared" si="9"/>
        <v>1306.9629234640315</v>
      </c>
      <c r="AB7" s="22">
        <f t="shared" si="10"/>
        <v>7.6513264611176291E-4</v>
      </c>
    </row>
    <row r="8" spans="1:43" ht="52" thickBot="1" x14ac:dyDescent="0.25">
      <c r="A8" s="14">
        <v>60002</v>
      </c>
      <c r="B8" s="15">
        <v>4134443311</v>
      </c>
      <c r="C8" s="14">
        <v>60005</v>
      </c>
      <c r="D8" s="15">
        <v>752617644</v>
      </c>
      <c r="E8" s="14">
        <v>60009</v>
      </c>
      <c r="F8" s="15">
        <v>269867935</v>
      </c>
      <c r="G8" s="14">
        <v>60007</v>
      </c>
      <c r="H8" s="15">
        <v>143780689</v>
      </c>
      <c r="I8" s="14">
        <v>59999</v>
      </c>
      <c r="J8" s="15">
        <v>92310071</v>
      </c>
      <c r="K8" s="14">
        <v>60018</v>
      </c>
      <c r="L8" s="15">
        <v>52481833</v>
      </c>
      <c r="Q8" s="16">
        <f t="shared" si="11"/>
        <v>68905.091680277328</v>
      </c>
      <c r="R8" s="8">
        <f t="shared" si="0"/>
        <v>1.4512715615270411E-5</v>
      </c>
      <c r="S8" s="19">
        <f t="shared" si="1"/>
        <v>12542.582184817931</v>
      </c>
      <c r="T8" s="20">
        <f t="shared" si="2"/>
        <v>7.9728399245447405E-5</v>
      </c>
      <c r="U8" s="17">
        <f t="shared" si="3"/>
        <v>4497.1243480144649</v>
      </c>
      <c r="V8" s="18">
        <f t="shared" si="4"/>
        <v>2.2236432053330084E-4</v>
      </c>
      <c r="W8" s="17">
        <f t="shared" si="5"/>
        <v>2396.0652757178327</v>
      </c>
      <c r="X8" s="18">
        <f t="shared" si="6"/>
        <v>4.1735090030066554E-4</v>
      </c>
      <c r="Y8" s="17">
        <f t="shared" si="7"/>
        <v>1538.5268254470907</v>
      </c>
      <c r="Z8" s="18">
        <f t="shared" si="8"/>
        <v>6.4997241741911345E-4</v>
      </c>
      <c r="AA8" s="17">
        <f t="shared" si="9"/>
        <v>874.43488620080643</v>
      </c>
      <c r="AB8" s="21">
        <f t="shared" si="10"/>
        <v>1.1435957276873313E-3</v>
      </c>
      <c r="AJ8" s="57" t="s">
        <v>7</v>
      </c>
      <c r="AK8" s="121" t="s">
        <v>10</v>
      </c>
      <c r="AL8" s="121" t="s">
        <v>32</v>
      </c>
      <c r="AM8" s="121" t="s">
        <v>11</v>
      </c>
      <c r="AN8" s="83" t="s">
        <v>31</v>
      </c>
    </row>
    <row r="9" spans="1:43" x14ac:dyDescent="0.2">
      <c r="A9" s="14">
        <v>60008</v>
      </c>
      <c r="B9" s="15">
        <v>4142017232</v>
      </c>
      <c r="C9" s="14">
        <v>60005</v>
      </c>
      <c r="D9" s="15">
        <v>929371496</v>
      </c>
      <c r="E9" s="14">
        <v>60007</v>
      </c>
      <c r="F9" s="15">
        <v>368629665</v>
      </c>
      <c r="G9" s="14">
        <v>60004</v>
      </c>
      <c r="H9" s="15">
        <v>153536282</v>
      </c>
      <c r="I9" s="14">
        <v>60003</v>
      </c>
      <c r="J9" s="15">
        <v>100359597</v>
      </c>
      <c r="K9" s="14">
        <v>60003</v>
      </c>
      <c r="L9" s="15">
        <v>37604743</v>
      </c>
      <c r="Q9" s="16">
        <f t="shared" si="11"/>
        <v>69024.41727769631</v>
      </c>
      <c r="R9" s="8">
        <f t="shared" si="0"/>
        <v>1.4487626834672715E-5</v>
      </c>
      <c r="S9" s="19">
        <f t="shared" si="1"/>
        <v>15488.234247146071</v>
      </c>
      <c r="T9" s="20">
        <f t="shared" si="2"/>
        <v>6.4565139191658622E-5</v>
      </c>
      <c r="U9" s="19">
        <f t="shared" si="3"/>
        <v>6143.1110537104005</v>
      </c>
      <c r="V9" s="20">
        <f t="shared" si="4"/>
        <v>1.6278396910894297E-4</v>
      </c>
      <c r="W9" s="17">
        <f t="shared" si="5"/>
        <v>2558.7674488367443</v>
      </c>
      <c r="X9" s="18">
        <f t="shared" si="6"/>
        <v>3.9081316297603192E-4</v>
      </c>
      <c r="Y9" s="17">
        <f t="shared" si="7"/>
        <v>1672.5763211839408</v>
      </c>
      <c r="Z9" s="18">
        <f t="shared" si="8"/>
        <v>5.9788004130785814E-4</v>
      </c>
      <c r="AA9" s="17">
        <f t="shared" si="9"/>
        <v>626.71438094761925</v>
      </c>
      <c r="AB9" s="21">
        <f t="shared" si="10"/>
        <v>1.5956231904044656E-3</v>
      </c>
      <c r="AJ9" s="58">
        <v>1</v>
      </c>
      <c r="AK9" s="59">
        <f>AF6</f>
        <v>67466.006520421768</v>
      </c>
      <c r="AL9" s="60">
        <f>AG6</f>
        <v>1.4886966034656264E-5</v>
      </c>
      <c r="AM9" s="61">
        <v>0</v>
      </c>
      <c r="AN9" s="79">
        <f>(AM9/AL9)</f>
        <v>0</v>
      </c>
    </row>
    <row r="10" spans="1:43" x14ac:dyDescent="0.2">
      <c r="A10" s="14">
        <v>60010</v>
      </c>
      <c r="B10" s="15">
        <v>4139796162</v>
      </c>
      <c r="C10" s="14">
        <v>60003</v>
      </c>
      <c r="D10" s="15">
        <v>490831049</v>
      </c>
      <c r="E10" s="14">
        <v>60007</v>
      </c>
      <c r="F10" s="15">
        <v>263502828</v>
      </c>
      <c r="G10" s="14">
        <v>60005</v>
      </c>
      <c r="H10" s="15">
        <v>147219252</v>
      </c>
      <c r="I10" s="14">
        <v>60008</v>
      </c>
      <c r="J10" s="15">
        <v>86414616</v>
      </c>
      <c r="K10" s="14">
        <v>60019</v>
      </c>
      <c r="L10" s="15">
        <v>39743860</v>
      </c>
      <c r="Q10" s="16">
        <f t="shared" si="11"/>
        <v>68985.10518246959</v>
      </c>
      <c r="R10" s="8">
        <f t="shared" si="0"/>
        <v>1.4495882804772744E-5</v>
      </c>
      <c r="S10" s="17">
        <f t="shared" si="1"/>
        <v>8180.1084779094381</v>
      </c>
      <c r="T10" s="18">
        <f t="shared" si="2"/>
        <v>1.2224776758163071E-4</v>
      </c>
      <c r="U10" s="17">
        <f t="shared" si="3"/>
        <v>4391.2014931591311</v>
      </c>
      <c r="V10" s="18">
        <f t="shared" si="4"/>
        <v>2.2772810620461348E-4</v>
      </c>
      <c r="W10" s="17">
        <f t="shared" si="5"/>
        <v>2453.449745854512</v>
      </c>
      <c r="X10" s="18">
        <f t="shared" si="6"/>
        <v>4.0758935522916529E-4</v>
      </c>
      <c r="Y10" s="17">
        <f t="shared" si="7"/>
        <v>1440.0515931209172</v>
      </c>
      <c r="Z10" s="18">
        <f t="shared" si="8"/>
        <v>6.944195643940604E-4</v>
      </c>
      <c r="AA10" s="17">
        <f t="shared" si="9"/>
        <v>662.18797380829403</v>
      </c>
      <c r="AB10" s="21">
        <f t="shared" si="10"/>
        <v>1.5101452148835065E-3</v>
      </c>
      <c r="AJ10" s="62">
        <v>2</v>
      </c>
      <c r="AK10" s="63">
        <f>AH6</f>
        <v>9806.8422247358812</v>
      </c>
      <c r="AL10" s="64">
        <f>AI6</f>
        <v>1.0757573121351435E-4</v>
      </c>
      <c r="AM10" s="64">
        <f>AL10-$AL$9</f>
        <v>9.2688765178858092E-5</v>
      </c>
      <c r="AN10" s="79">
        <f t="shared" ref="AN10:AN14" si="13">(AM10/AL10)</f>
        <v>0.86161408463858002</v>
      </c>
    </row>
    <row r="11" spans="1:43" x14ac:dyDescent="0.2">
      <c r="A11" s="14">
        <v>60009</v>
      </c>
      <c r="B11" s="15">
        <v>3316227557</v>
      </c>
      <c r="C11" s="14">
        <v>60001</v>
      </c>
      <c r="D11" s="15">
        <v>498499318</v>
      </c>
      <c r="E11" s="14">
        <v>59999</v>
      </c>
      <c r="F11" s="15">
        <v>367008249</v>
      </c>
      <c r="G11" s="14">
        <v>60008</v>
      </c>
      <c r="H11" s="15">
        <v>149333830</v>
      </c>
      <c r="I11" s="14">
        <v>60004</v>
      </c>
      <c r="J11" s="15">
        <v>151900767</v>
      </c>
      <c r="K11" s="14">
        <v>60008</v>
      </c>
      <c r="L11" s="15">
        <v>39138401</v>
      </c>
      <c r="Q11" s="23">
        <f t="shared" si="11"/>
        <v>55262.169957839658</v>
      </c>
      <c r="R11" s="24">
        <f t="shared" si="0"/>
        <v>1.8095561588748959E-5</v>
      </c>
      <c r="S11" s="17">
        <f t="shared" si="1"/>
        <v>8308.1834969417177</v>
      </c>
      <c r="T11" s="18">
        <f t="shared" si="2"/>
        <v>1.2036325393729024E-4</v>
      </c>
      <c r="U11" s="19">
        <f t="shared" si="3"/>
        <v>6116.9060984349735</v>
      </c>
      <c r="V11" s="20">
        <f t="shared" si="4"/>
        <v>1.6348133908020143E-4</v>
      </c>
      <c r="W11" s="17">
        <f t="shared" si="5"/>
        <v>2488.5653579522732</v>
      </c>
      <c r="X11" s="18">
        <f t="shared" si="6"/>
        <v>4.0183794924432062E-4</v>
      </c>
      <c r="Y11" s="19">
        <f t="shared" si="7"/>
        <v>2531.5106826211586</v>
      </c>
      <c r="Z11" s="20">
        <f t="shared" si="8"/>
        <v>3.950210468654184E-4</v>
      </c>
      <c r="AA11" s="17">
        <f t="shared" si="9"/>
        <v>652.21972070390609</v>
      </c>
      <c r="AB11" s="21">
        <f t="shared" si="10"/>
        <v>1.5332256419979958E-3</v>
      </c>
      <c r="AJ11" s="62">
        <v>4</v>
      </c>
      <c r="AK11" s="63">
        <f>AJ6</f>
        <v>4859.6497401202505</v>
      </c>
      <c r="AL11" s="64">
        <f>AK6</f>
        <v>2.0926411755849803E-4</v>
      </c>
      <c r="AM11" s="64">
        <f>AL11-$AL$9</f>
        <v>1.9437715152384176E-4</v>
      </c>
      <c r="AN11" s="79">
        <f t="shared" si="13"/>
        <v>0.92886039800638664</v>
      </c>
    </row>
    <row r="12" spans="1:43" x14ac:dyDescent="0.2">
      <c r="A12" s="14">
        <v>60009</v>
      </c>
      <c r="B12" s="15">
        <v>4112492985</v>
      </c>
      <c r="C12" s="14">
        <v>60004</v>
      </c>
      <c r="D12" s="15">
        <v>498752718</v>
      </c>
      <c r="E12" s="14">
        <v>60006</v>
      </c>
      <c r="F12" s="15">
        <v>278341248</v>
      </c>
      <c r="G12" s="14">
        <v>60010</v>
      </c>
      <c r="H12" s="15">
        <v>145326463</v>
      </c>
      <c r="I12" s="14">
        <v>60008</v>
      </c>
      <c r="J12" s="15">
        <v>91316569</v>
      </c>
      <c r="K12" s="14">
        <v>60021</v>
      </c>
      <c r="L12" s="15">
        <v>51021217</v>
      </c>
      <c r="Q12" s="16">
        <f t="shared" si="11"/>
        <v>68531.270059491071</v>
      </c>
      <c r="R12" s="8">
        <f t="shared" si="0"/>
        <v>1.4591878993806965E-5</v>
      </c>
      <c r="S12" s="17">
        <f t="shared" si="1"/>
        <v>8311.9911672555154</v>
      </c>
      <c r="T12" s="18">
        <f t="shared" si="2"/>
        <v>1.2030811629581937E-4</v>
      </c>
      <c r="U12" s="17">
        <f t="shared" si="3"/>
        <v>4638.5569443055692</v>
      </c>
      <c r="V12" s="18">
        <f t="shared" si="4"/>
        <v>2.1558428882233077E-4</v>
      </c>
      <c r="W12" s="17">
        <f t="shared" si="5"/>
        <v>2421.7040993167807</v>
      </c>
      <c r="X12" s="18">
        <f t="shared" si="6"/>
        <v>4.1293236456184861E-4</v>
      </c>
      <c r="Y12" s="17">
        <f t="shared" si="7"/>
        <v>1521.7399180109319</v>
      </c>
      <c r="Z12" s="18">
        <f t="shared" si="8"/>
        <v>6.5714251703872053E-4</v>
      </c>
      <c r="AA12" s="17">
        <f t="shared" si="9"/>
        <v>850.05609703270522</v>
      </c>
      <c r="AB12" s="21">
        <f t="shared" si="10"/>
        <v>1.1763929504072785E-3</v>
      </c>
      <c r="AJ12" s="62">
        <v>8</v>
      </c>
      <c r="AK12" s="63">
        <f>AL6</f>
        <v>2497.2868513036815</v>
      </c>
      <c r="AL12" s="64">
        <f>AM6</f>
        <v>4.0107272782595861E-4</v>
      </c>
      <c r="AM12" s="64">
        <f>AL12-$AL$9</f>
        <v>3.8618576179130234E-4</v>
      </c>
      <c r="AN12" s="79">
        <f t="shared" si="13"/>
        <v>0.96288212834776366</v>
      </c>
    </row>
    <row r="13" spans="1:43" x14ac:dyDescent="0.2">
      <c r="A13" s="14">
        <v>60001</v>
      </c>
      <c r="B13" s="15">
        <v>4131073284</v>
      </c>
      <c r="C13" s="14">
        <v>60007</v>
      </c>
      <c r="D13" s="15">
        <v>507708289</v>
      </c>
      <c r="E13" s="14">
        <v>60006</v>
      </c>
      <c r="F13" s="15">
        <v>279704774</v>
      </c>
      <c r="G13" s="14">
        <v>60009</v>
      </c>
      <c r="H13" s="15">
        <v>140606798</v>
      </c>
      <c r="I13" s="14">
        <v>60000</v>
      </c>
      <c r="J13" s="15">
        <v>95271293</v>
      </c>
      <c r="K13" s="14">
        <v>60016</v>
      </c>
      <c r="L13" s="15">
        <v>66779813</v>
      </c>
      <c r="Q13" s="16">
        <f t="shared" si="11"/>
        <v>68850.073898768358</v>
      </c>
      <c r="R13" s="8">
        <f t="shared" si="0"/>
        <v>1.4524312660438391E-5</v>
      </c>
      <c r="S13" s="17">
        <f t="shared" si="1"/>
        <v>8460.817721265852</v>
      </c>
      <c r="T13" s="18">
        <f t="shared" si="2"/>
        <v>1.1819188557703458E-4</v>
      </c>
      <c r="U13" s="17">
        <f t="shared" si="3"/>
        <v>4661.2801053228013</v>
      </c>
      <c r="V13" s="18">
        <f t="shared" si="4"/>
        <v>2.1453334221603238E-4</v>
      </c>
      <c r="W13" s="17">
        <f t="shared" si="5"/>
        <v>2343.0951690579745</v>
      </c>
      <c r="X13" s="18">
        <f t="shared" si="6"/>
        <v>4.2678590831717825E-4</v>
      </c>
      <c r="Y13" s="17">
        <f t="shared" si="7"/>
        <v>1587.8548833333334</v>
      </c>
      <c r="Z13" s="18">
        <f t="shared" si="8"/>
        <v>6.2978047332683934E-4</v>
      </c>
      <c r="AA13" s="19">
        <f t="shared" si="9"/>
        <v>1112.7001632897893</v>
      </c>
      <c r="AB13" s="22">
        <f t="shared" si="10"/>
        <v>8.9871470589472896E-4</v>
      </c>
      <c r="AJ13" s="62">
        <v>16</v>
      </c>
      <c r="AK13" s="63">
        <f>AN6</f>
        <v>1735.8953310095058</v>
      </c>
      <c r="AL13" s="64">
        <f>AO6</f>
        <v>5.9754160269272021E-4</v>
      </c>
      <c r="AM13" s="64">
        <f>AL13-$AL$9</f>
        <v>5.8265463665806399E-4</v>
      </c>
      <c r="AN13" s="79">
        <f t="shared" si="13"/>
        <v>0.97508631036304316</v>
      </c>
    </row>
    <row r="14" spans="1:43" ht="17" thickBot="1" x14ac:dyDescent="0.25">
      <c r="A14" s="25">
        <v>60008</v>
      </c>
      <c r="B14" s="26">
        <v>4142931352</v>
      </c>
      <c r="C14" s="25">
        <v>60008</v>
      </c>
      <c r="D14" s="26">
        <v>507154397</v>
      </c>
      <c r="E14" s="25">
        <v>60009</v>
      </c>
      <c r="F14" s="26">
        <v>279716014</v>
      </c>
      <c r="G14" s="25">
        <v>60000</v>
      </c>
      <c r="H14" s="26">
        <v>157351839</v>
      </c>
      <c r="I14" s="25">
        <v>60011</v>
      </c>
      <c r="J14" s="26">
        <v>100429003</v>
      </c>
      <c r="K14" s="25">
        <v>60000</v>
      </c>
      <c r="L14" s="26">
        <v>43376921</v>
      </c>
      <c r="Q14" s="27">
        <f t="shared" si="11"/>
        <v>69039.650579922672</v>
      </c>
      <c r="R14" s="28">
        <f t="shared" si="0"/>
        <v>1.4484430202067225E-5</v>
      </c>
      <c r="S14" s="29">
        <f t="shared" si="1"/>
        <v>8451.4464238101591</v>
      </c>
      <c r="T14" s="30">
        <f t="shared" si="2"/>
        <v>1.1832294140594821E-4</v>
      </c>
      <c r="U14" s="29">
        <f t="shared" si="3"/>
        <v>4661.23438150944</v>
      </c>
      <c r="V14" s="30">
        <f t="shared" si="4"/>
        <v>2.1453544665483472E-4</v>
      </c>
      <c r="W14" s="29">
        <f t="shared" si="5"/>
        <v>2622.5306500000002</v>
      </c>
      <c r="X14" s="30">
        <f t="shared" si="6"/>
        <v>3.8131108210308237E-4</v>
      </c>
      <c r="Y14" s="29">
        <f t="shared" si="7"/>
        <v>1673.5099065171385</v>
      </c>
      <c r="Z14" s="30">
        <f t="shared" si="8"/>
        <v>5.9754650755618872E-4</v>
      </c>
      <c r="AA14" s="29">
        <f t="shared" si="9"/>
        <v>722.94868333333329</v>
      </c>
      <c r="AB14" s="31">
        <f t="shared" si="10"/>
        <v>1.3832240421121638E-3</v>
      </c>
      <c r="AJ14" s="65">
        <v>32</v>
      </c>
      <c r="AK14" s="66">
        <f>AP6</f>
        <v>830.24392817419118</v>
      </c>
      <c r="AL14" s="67">
        <f>AQ6</f>
        <v>1.2735136011862162E-3</v>
      </c>
      <c r="AM14" s="67">
        <f>AL14-$AL$9</f>
        <v>1.2586266351515599E-3</v>
      </c>
      <c r="AN14" s="81">
        <f t="shared" si="13"/>
        <v>0.9883103203446042</v>
      </c>
    </row>
    <row r="17" spans="1:43" x14ac:dyDescent="0.2">
      <c r="A17" s="84" t="s">
        <v>12</v>
      </c>
      <c r="B17" s="85"/>
      <c r="C17" s="86"/>
      <c r="D17" s="86"/>
      <c r="E17" s="86"/>
      <c r="F17" s="86"/>
      <c r="G17" s="86"/>
      <c r="H17" s="86"/>
      <c r="I17" s="86"/>
      <c r="J17" s="86"/>
      <c r="K17" s="86"/>
      <c r="L17" s="87"/>
      <c r="Q17" s="84" t="s">
        <v>12</v>
      </c>
      <c r="R17" s="85"/>
      <c r="S17" s="86"/>
      <c r="T17" s="86"/>
      <c r="U17" s="86"/>
      <c r="V17" s="86"/>
      <c r="W17" s="86"/>
      <c r="X17" s="86"/>
      <c r="Y17" s="86"/>
      <c r="Z17" s="86"/>
      <c r="AA17" s="86"/>
      <c r="AB17" s="87"/>
      <c r="AF17" s="97" t="s">
        <v>12</v>
      </c>
      <c r="AG17" s="98"/>
      <c r="AH17" s="89"/>
      <c r="AI17" s="89"/>
      <c r="AJ17" s="89"/>
      <c r="AK17" s="89"/>
      <c r="AL17" s="89"/>
      <c r="AM17" s="89"/>
      <c r="AN17" s="89"/>
      <c r="AO17" s="89"/>
      <c r="AP17" s="89"/>
      <c r="AQ17" s="90"/>
    </row>
    <row r="18" spans="1:43" x14ac:dyDescent="0.2">
      <c r="A18" s="91" t="s">
        <v>1</v>
      </c>
      <c r="B18" s="87"/>
      <c r="C18" s="92" t="s">
        <v>2</v>
      </c>
      <c r="D18" s="93"/>
      <c r="E18" s="84" t="s">
        <v>3</v>
      </c>
      <c r="F18" s="93"/>
      <c r="G18" s="84" t="s">
        <v>4</v>
      </c>
      <c r="H18" s="93"/>
      <c r="I18" s="84" t="s">
        <v>5</v>
      </c>
      <c r="J18" s="93"/>
      <c r="K18" s="84" t="s">
        <v>6</v>
      </c>
      <c r="L18" s="93"/>
      <c r="Q18" s="84" t="s">
        <v>1</v>
      </c>
      <c r="R18" s="93"/>
      <c r="S18" s="84" t="s">
        <v>2</v>
      </c>
      <c r="T18" s="93"/>
      <c r="U18" s="84" t="s">
        <v>3</v>
      </c>
      <c r="V18" s="93"/>
      <c r="W18" s="84" t="s">
        <v>4</v>
      </c>
      <c r="X18" s="93"/>
      <c r="Y18" s="84" t="s">
        <v>5</v>
      </c>
      <c r="Z18" s="93"/>
      <c r="AA18" s="84" t="s">
        <v>6</v>
      </c>
      <c r="AB18" s="93"/>
      <c r="AF18" s="94" t="s">
        <v>7</v>
      </c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6"/>
    </row>
    <row r="19" spans="1:43" x14ac:dyDescent="0.2">
      <c r="A19" s="1" t="s">
        <v>8</v>
      </c>
      <c r="B19" s="2" t="s">
        <v>9</v>
      </c>
      <c r="C19" s="1" t="s">
        <v>8</v>
      </c>
      <c r="D19" s="3" t="s">
        <v>9</v>
      </c>
      <c r="E19" s="1" t="s">
        <v>8</v>
      </c>
      <c r="F19" s="3" t="s">
        <v>9</v>
      </c>
      <c r="G19" s="1" t="s">
        <v>8</v>
      </c>
      <c r="H19" s="3" t="s">
        <v>9</v>
      </c>
      <c r="I19" s="1" t="s">
        <v>8</v>
      </c>
      <c r="J19" s="3" t="s">
        <v>9</v>
      </c>
      <c r="K19" s="1" t="s">
        <v>8</v>
      </c>
      <c r="L19" s="3" t="s">
        <v>9</v>
      </c>
      <c r="Q19" s="4" t="s">
        <v>10</v>
      </c>
      <c r="R19" s="3" t="s">
        <v>11</v>
      </c>
      <c r="S19" s="4" t="s">
        <v>10</v>
      </c>
      <c r="T19" s="3" t="s">
        <v>11</v>
      </c>
      <c r="U19" s="4" t="s">
        <v>10</v>
      </c>
      <c r="V19" s="3" t="s">
        <v>11</v>
      </c>
      <c r="W19" s="4" t="s">
        <v>10</v>
      </c>
      <c r="X19" s="3" t="s">
        <v>11</v>
      </c>
      <c r="Y19" s="4" t="s">
        <v>10</v>
      </c>
      <c r="Z19" s="3" t="s">
        <v>11</v>
      </c>
      <c r="AA19" s="4" t="s">
        <v>10</v>
      </c>
      <c r="AB19" s="3" t="s">
        <v>11</v>
      </c>
      <c r="AF19" s="94">
        <v>1</v>
      </c>
      <c r="AG19" s="95"/>
      <c r="AH19" s="94">
        <v>2</v>
      </c>
      <c r="AI19" s="96"/>
      <c r="AJ19" s="94">
        <v>4</v>
      </c>
      <c r="AK19" s="96"/>
      <c r="AL19" s="94">
        <v>8</v>
      </c>
      <c r="AM19" s="96"/>
      <c r="AN19" s="94">
        <v>16</v>
      </c>
      <c r="AO19" s="96"/>
      <c r="AP19" s="94">
        <v>32</v>
      </c>
      <c r="AQ19" s="96"/>
    </row>
    <row r="20" spans="1:43" ht="17" x14ac:dyDescent="0.2">
      <c r="A20" s="5">
        <v>60007</v>
      </c>
      <c r="B20" s="6">
        <v>4164182372</v>
      </c>
      <c r="C20" s="5">
        <v>60008</v>
      </c>
      <c r="D20" s="6">
        <v>974985796</v>
      </c>
      <c r="E20" s="5">
        <v>60010</v>
      </c>
      <c r="F20" s="6">
        <v>765235000</v>
      </c>
      <c r="G20" s="5">
        <v>60010</v>
      </c>
      <c r="H20" s="6">
        <v>254934752</v>
      </c>
      <c r="I20" s="5">
        <v>60014</v>
      </c>
      <c r="J20" s="6">
        <v>150345047</v>
      </c>
      <c r="K20" s="5">
        <v>60006</v>
      </c>
      <c r="L20" s="6">
        <v>72084420</v>
      </c>
      <c r="Q20" s="7">
        <f t="shared" ref="Q20:Q74" si="14">B20/A20</f>
        <v>69394.943456596724</v>
      </c>
      <c r="R20" s="12">
        <f t="shared" ref="R20:R74" si="15">A20/B20</f>
        <v>1.4410271846758589E-5</v>
      </c>
      <c r="S20" s="7">
        <f t="shared" ref="S20:S74" si="16">D20/C20</f>
        <v>16247.596920410611</v>
      </c>
      <c r="T20" s="12">
        <f t="shared" ref="T20:T74" si="17">C20/D20</f>
        <v>6.154756330419402E-5</v>
      </c>
      <c r="U20" s="11">
        <f t="shared" ref="U20:U74" si="18">F20/E20</f>
        <v>12751.791368105316</v>
      </c>
      <c r="V20" s="12">
        <f t="shared" ref="V20:V74" si="19">E20/F20</f>
        <v>7.8420354531614472E-5</v>
      </c>
      <c r="W20" s="11">
        <f t="shared" ref="W20:W74" si="20">H20/G20</f>
        <v>4248.2044992501251</v>
      </c>
      <c r="X20" s="12">
        <f t="shared" ref="X20:X74" si="21">G20/H20</f>
        <v>2.3539356454627261E-4</v>
      </c>
      <c r="Y20" s="11">
        <f t="shared" ref="Y20:Y74" si="22">J20/I20</f>
        <v>2505.1662445429401</v>
      </c>
      <c r="Z20" s="12">
        <f t="shared" ref="Z20:Z74" si="23">I20/J20</f>
        <v>3.9917510551578067E-4</v>
      </c>
      <c r="AA20" s="11">
        <f t="shared" ref="AA20:AA74" si="24">L20/K20</f>
        <v>1201.2868713128687</v>
      </c>
      <c r="AB20" s="13">
        <f t="shared" ref="AB20:AB74" si="25">K20/L20</f>
        <v>8.3244063002795889E-4</v>
      </c>
      <c r="AF20" s="119" t="s">
        <v>10</v>
      </c>
      <c r="AG20" s="120" t="s">
        <v>11</v>
      </c>
      <c r="AH20" s="119" t="s">
        <v>10</v>
      </c>
      <c r="AI20" s="120" t="s">
        <v>11</v>
      </c>
      <c r="AJ20" s="119" t="s">
        <v>10</v>
      </c>
      <c r="AK20" s="120" t="s">
        <v>11</v>
      </c>
      <c r="AL20" s="119" t="s">
        <v>10</v>
      </c>
      <c r="AM20" s="120" t="s">
        <v>11</v>
      </c>
      <c r="AN20" s="119" t="s">
        <v>10</v>
      </c>
      <c r="AO20" s="120" t="s">
        <v>11</v>
      </c>
      <c r="AP20" s="119" t="s">
        <v>10</v>
      </c>
      <c r="AQ20" s="120" t="s">
        <v>11</v>
      </c>
    </row>
    <row r="21" spans="1:43" x14ac:dyDescent="0.2">
      <c r="A21" s="14">
        <v>60008</v>
      </c>
      <c r="B21" s="15">
        <v>4162156101</v>
      </c>
      <c r="C21" s="14">
        <v>60009</v>
      </c>
      <c r="D21" s="15">
        <v>579807255</v>
      </c>
      <c r="E21" s="14">
        <v>60010</v>
      </c>
      <c r="F21" s="15">
        <v>800847006</v>
      </c>
      <c r="G21" s="14">
        <v>60004</v>
      </c>
      <c r="H21" s="15">
        <v>268640836</v>
      </c>
      <c r="I21" s="14">
        <v>60003</v>
      </c>
      <c r="J21" s="15">
        <v>170193772</v>
      </c>
      <c r="K21" s="14">
        <v>60002</v>
      </c>
      <c r="L21" s="15">
        <v>67921742</v>
      </c>
      <c r="Q21" s="16">
        <f t="shared" si="14"/>
        <v>69360.020347287034</v>
      </c>
      <c r="R21" s="8">
        <f t="shared" si="15"/>
        <v>1.4417527489077709E-5</v>
      </c>
      <c r="S21" s="23">
        <f t="shared" si="16"/>
        <v>9662.0049492576109</v>
      </c>
      <c r="T21" s="20">
        <f t="shared" si="17"/>
        <v>1.0349818751405585E-4</v>
      </c>
      <c r="U21" s="17">
        <f t="shared" si="18"/>
        <v>13345.225895684052</v>
      </c>
      <c r="V21" s="18">
        <f t="shared" si="19"/>
        <v>7.4933163950668494E-5</v>
      </c>
      <c r="W21" s="17">
        <f t="shared" si="20"/>
        <v>4477.0487967468835</v>
      </c>
      <c r="X21" s="18">
        <f t="shared" si="21"/>
        <v>2.2336142521533844E-4</v>
      </c>
      <c r="Y21" s="17">
        <f t="shared" si="22"/>
        <v>2836.421045614386</v>
      </c>
      <c r="Z21" s="18">
        <f t="shared" si="23"/>
        <v>3.5255696665563061E-4</v>
      </c>
      <c r="AA21" s="17">
        <f t="shared" si="24"/>
        <v>1131.9913002899902</v>
      </c>
      <c r="AB21" s="21">
        <f t="shared" si="25"/>
        <v>8.8339901529616244E-4</v>
      </c>
      <c r="AF21" s="68">
        <f t="shared" ref="AF21:AQ66" si="26">AVERAGE(Q20:Q29)</f>
        <v>69067.947113738453</v>
      </c>
      <c r="AG21" s="69">
        <f t="shared" si="26"/>
        <v>1.4478604505135245E-5</v>
      </c>
      <c r="AH21" s="70">
        <f t="shared" si="26"/>
        <v>14433.018063229736</v>
      </c>
      <c r="AI21" s="72">
        <f t="shared" si="26"/>
        <v>7.2477616519394961E-5</v>
      </c>
      <c r="AJ21" s="73">
        <f t="shared" si="26"/>
        <v>11753.427180640771</v>
      </c>
      <c r="AK21" s="72">
        <f t="shared" si="26"/>
        <v>9.5521344662828086E-5</v>
      </c>
      <c r="AL21" s="73">
        <f t="shared" si="26"/>
        <v>5012.6166532646475</v>
      </c>
      <c r="AM21" s="72">
        <f t="shared" si="26"/>
        <v>2.0361841970442744E-4</v>
      </c>
      <c r="AN21" s="73">
        <f t="shared" si="26"/>
        <v>2643.3690078308032</v>
      </c>
      <c r="AO21" s="72">
        <f t="shared" si="26"/>
        <v>3.8071232489170269E-4</v>
      </c>
      <c r="AP21" s="73">
        <f t="shared" si="26"/>
        <v>1199.8850825863112</v>
      </c>
      <c r="AQ21" s="69">
        <f t="shared" si="26"/>
        <v>8.4147267923891469E-4</v>
      </c>
    </row>
    <row r="22" spans="1:43" ht="17" thickBot="1" x14ac:dyDescent="0.25">
      <c r="A22" s="14">
        <v>60001</v>
      </c>
      <c r="B22" s="15">
        <v>4151125440</v>
      </c>
      <c r="C22" s="14">
        <v>60006</v>
      </c>
      <c r="D22" s="15">
        <v>824872749</v>
      </c>
      <c r="E22" s="14">
        <v>60006</v>
      </c>
      <c r="F22" s="15">
        <v>379954830</v>
      </c>
      <c r="G22" s="14">
        <v>60003</v>
      </c>
      <c r="H22" s="15">
        <v>399022370</v>
      </c>
      <c r="I22" s="14">
        <v>60003</v>
      </c>
      <c r="J22" s="15">
        <v>168344519</v>
      </c>
      <c r="K22" s="14">
        <v>60002</v>
      </c>
      <c r="L22" s="15">
        <v>84785505</v>
      </c>
      <c r="Q22" s="16">
        <f t="shared" si="14"/>
        <v>69184.270928817859</v>
      </c>
      <c r="R22" s="8">
        <f t="shared" si="15"/>
        <v>1.4454152462325977E-5</v>
      </c>
      <c r="S22" s="16">
        <f t="shared" si="16"/>
        <v>13746.504499550045</v>
      </c>
      <c r="T22" s="18">
        <f t="shared" si="17"/>
        <v>7.2745766026027369E-5</v>
      </c>
      <c r="U22" s="19">
        <f t="shared" si="18"/>
        <v>6331.947305269473</v>
      </c>
      <c r="V22" s="20">
        <f t="shared" si="19"/>
        <v>1.5792929912221407E-4</v>
      </c>
      <c r="W22" s="17">
        <f t="shared" si="20"/>
        <v>6650.0403313167672</v>
      </c>
      <c r="X22" s="18">
        <f t="shared" si="21"/>
        <v>1.5037502784618316E-4</v>
      </c>
      <c r="Y22" s="17">
        <f t="shared" si="22"/>
        <v>2805.6017032481709</v>
      </c>
      <c r="Z22" s="18">
        <f t="shared" si="23"/>
        <v>3.5642978076405325E-4</v>
      </c>
      <c r="AA22" s="17">
        <f t="shared" si="24"/>
        <v>1413.0446485117163</v>
      </c>
      <c r="AB22" s="21">
        <f t="shared" si="25"/>
        <v>7.0769172159793113E-4</v>
      </c>
    </row>
    <row r="23" spans="1:43" ht="52" thickBot="1" x14ac:dyDescent="0.25">
      <c r="A23" s="14">
        <v>60010</v>
      </c>
      <c r="B23" s="15">
        <v>4146416982</v>
      </c>
      <c r="C23" s="14">
        <v>60011</v>
      </c>
      <c r="D23" s="15">
        <v>1046423992</v>
      </c>
      <c r="E23" s="14">
        <v>60006</v>
      </c>
      <c r="F23" s="15">
        <v>775502025</v>
      </c>
      <c r="G23" s="14">
        <v>60005</v>
      </c>
      <c r="H23" s="15">
        <v>237620757</v>
      </c>
      <c r="I23" s="14">
        <v>60007</v>
      </c>
      <c r="J23" s="15">
        <v>152758582</v>
      </c>
      <c r="K23" s="14">
        <v>60004</v>
      </c>
      <c r="L23" s="15">
        <v>66625754</v>
      </c>
      <c r="Q23" s="16">
        <f t="shared" si="14"/>
        <v>69095.433794367607</v>
      </c>
      <c r="R23" s="8">
        <f t="shared" si="15"/>
        <v>1.4472736403624926E-5</v>
      </c>
      <c r="S23" s="16">
        <f t="shared" si="16"/>
        <v>17437.203046108214</v>
      </c>
      <c r="T23" s="18">
        <f t="shared" si="17"/>
        <v>5.734864687620809E-5</v>
      </c>
      <c r="U23" s="17">
        <f t="shared" si="18"/>
        <v>12923.741375862413</v>
      </c>
      <c r="V23" s="18">
        <f t="shared" si="19"/>
        <v>7.7376973967282678E-5</v>
      </c>
      <c r="W23" s="19">
        <f t="shared" si="20"/>
        <v>3960.015948670944</v>
      </c>
      <c r="X23" s="20">
        <f t="shared" si="21"/>
        <v>2.5252423549850065E-4</v>
      </c>
      <c r="Y23" s="17">
        <f t="shared" si="22"/>
        <v>2545.6793707400802</v>
      </c>
      <c r="Z23" s="18">
        <f t="shared" si="23"/>
        <v>3.9282244712117057E-4</v>
      </c>
      <c r="AA23" s="17">
        <f t="shared" si="24"/>
        <v>1110.3552096526898</v>
      </c>
      <c r="AB23" s="21">
        <f t="shared" si="25"/>
        <v>9.0061269700602567E-4</v>
      </c>
      <c r="AG23" s="74"/>
      <c r="AJ23" s="57" t="s">
        <v>7</v>
      </c>
      <c r="AK23" s="121" t="s">
        <v>10</v>
      </c>
      <c r="AL23" s="121" t="s">
        <v>32</v>
      </c>
      <c r="AM23" s="121" t="s">
        <v>11</v>
      </c>
      <c r="AN23" s="83" t="s">
        <v>31</v>
      </c>
    </row>
    <row r="24" spans="1:43" x14ac:dyDescent="0.2">
      <c r="A24" s="14">
        <v>60006</v>
      </c>
      <c r="B24" s="15">
        <v>4147528788</v>
      </c>
      <c r="C24" s="14">
        <v>60007</v>
      </c>
      <c r="D24" s="15">
        <v>1110373820</v>
      </c>
      <c r="E24" s="14">
        <v>60002</v>
      </c>
      <c r="F24" s="15">
        <v>1022988112</v>
      </c>
      <c r="G24" s="14">
        <v>60002</v>
      </c>
      <c r="H24" s="15">
        <v>282749611</v>
      </c>
      <c r="I24" s="14">
        <v>60009</v>
      </c>
      <c r="J24" s="15">
        <v>166361715</v>
      </c>
      <c r="K24" s="14">
        <v>60019</v>
      </c>
      <c r="L24" s="15">
        <v>83036229</v>
      </c>
      <c r="Q24" s="16">
        <f t="shared" si="14"/>
        <v>69118.567943205679</v>
      </c>
      <c r="R24" s="8">
        <f t="shared" si="15"/>
        <v>1.4467892344379792E-5</v>
      </c>
      <c r="S24" s="16">
        <f t="shared" si="16"/>
        <v>18504.071524988751</v>
      </c>
      <c r="T24" s="18">
        <f t="shared" si="17"/>
        <v>5.4042160323988909E-5</v>
      </c>
      <c r="U24" s="17">
        <f t="shared" si="18"/>
        <v>17049.233558881369</v>
      </c>
      <c r="V24" s="18">
        <f t="shared" si="19"/>
        <v>5.8653663025167195E-5</v>
      </c>
      <c r="W24" s="17">
        <f t="shared" si="20"/>
        <v>4712.3364387853735</v>
      </c>
      <c r="X24" s="18">
        <f t="shared" si="21"/>
        <v>2.1220895684981154E-4</v>
      </c>
      <c r="Y24" s="17">
        <f t="shared" si="22"/>
        <v>2772.2794080887866</v>
      </c>
      <c r="Z24" s="18">
        <f t="shared" si="23"/>
        <v>3.6071400201662985E-4</v>
      </c>
      <c r="AA24" s="17">
        <f t="shared" si="24"/>
        <v>1383.4990419700428</v>
      </c>
      <c r="AB24" s="21">
        <f t="shared" si="25"/>
        <v>7.2280498190735519E-4</v>
      </c>
      <c r="AG24" s="74"/>
      <c r="AJ24" s="58">
        <v>1</v>
      </c>
      <c r="AK24" s="59">
        <f>AF21</f>
        <v>69067.947113738453</v>
      </c>
      <c r="AL24" s="60">
        <f>AG21</f>
        <v>1.4478604505135245E-5</v>
      </c>
      <c r="AM24" s="61">
        <v>0</v>
      </c>
      <c r="AN24" s="79">
        <f>(AM24/AL24)</f>
        <v>0</v>
      </c>
    </row>
    <row r="25" spans="1:43" x14ac:dyDescent="0.2">
      <c r="A25" s="14">
        <v>60008</v>
      </c>
      <c r="B25" s="15">
        <v>4131218606</v>
      </c>
      <c r="C25" s="14">
        <v>60009</v>
      </c>
      <c r="D25" s="15">
        <v>986337707</v>
      </c>
      <c r="E25" s="14">
        <v>60007</v>
      </c>
      <c r="F25" s="15">
        <v>376779005</v>
      </c>
      <c r="G25" s="14">
        <v>60001</v>
      </c>
      <c r="H25" s="15">
        <v>312859127</v>
      </c>
      <c r="I25" s="14">
        <v>60005</v>
      </c>
      <c r="J25" s="15">
        <v>179218535</v>
      </c>
      <c r="K25" s="14">
        <v>60010</v>
      </c>
      <c r="L25" s="15">
        <v>64137813</v>
      </c>
      <c r="Q25" s="16">
        <f t="shared" si="14"/>
        <v>68844.464171443804</v>
      </c>
      <c r="R25" s="8">
        <f t="shared" si="15"/>
        <v>1.4525496160587344E-5</v>
      </c>
      <c r="S25" s="16">
        <f t="shared" si="16"/>
        <v>16436.496308886999</v>
      </c>
      <c r="T25" s="18">
        <f t="shared" si="17"/>
        <v>6.0840216869048483E-5</v>
      </c>
      <c r="U25" s="19">
        <f t="shared" si="18"/>
        <v>6278.9175429533225</v>
      </c>
      <c r="V25" s="20">
        <f t="shared" si="19"/>
        <v>1.5926312030045304E-4</v>
      </c>
      <c r="W25" s="17">
        <f t="shared" si="20"/>
        <v>5214.2318794686753</v>
      </c>
      <c r="X25" s="18">
        <f t="shared" si="21"/>
        <v>1.9178280197655861E-4</v>
      </c>
      <c r="Y25" s="17">
        <f t="shared" si="22"/>
        <v>2986.7266894425466</v>
      </c>
      <c r="Z25" s="18">
        <f t="shared" si="23"/>
        <v>3.348146998300148E-4</v>
      </c>
      <c r="AA25" s="17">
        <f t="shared" si="24"/>
        <v>1068.7854190968171</v>
      </c>
      <c r="AB25" s="21">
        <f t="shared" si="25"/>
        <v>9.3564150682842891E-4</v>
      </c>
      <c r="AG25" s="74"/>
      <c r="AJ25" s="62">
        <v>2</v>
      </c>
      <c r="AK25" s="63">
        <f>AH21</f>
        <v>14433.018063229736</v>
      </c>
      <c r="AL25" s="64">
        <f>AI21</f>
        <v>7.2477616519394961E-5</v>
      </c>
      <c r="AM25" s="64">
        <f>AL25-$AL$24</f>
        <v>5.7999012014259716E-5</v>
      </c>
      <c r="AN25" s="79">
        <f t="shared" ref="AN25:AN29" si="27">(AM25/AL25)</f>
        <v>0.80023343481141129</v>
      </c>
    </row>
    <row r="26" spans="1:43" x14ac:dyDescent="0.2">
      <c r="A26" s="14">
        <v>60003</v>
      </c>
      <c r="B26" s="15">
        <v>4136825548</v>
      </c>
      <c r="C26" s="14">
        <v>60009</v>
      </c>
      <c r="D26" s="15">
        <v>812677753</v>
      </c>
      <c r="E26" s="14">
        <v>60003</v>
      </c>
      <c r="F26" s="15">
        <v>922211684</v>
      </c>
      <c r="G26" s="14">
        <v>60003</v>
      </c>
      <c r="H26" s="15">
        <v>286191523</v>
      </c>
      <c r="I26" s="14">
        <v>60009</v>
      </c>
      <c r="J26" s="15">
        <v>144044104</v>
      </c>
      <c r="K26" s="14">
        <v>60010</v>
      </c>
      <c r="L26" s="15">
        <v>66325614</v>
      </c>
      <c r="Q26" s="16">
        <f t="shared" si="14"/>
        <v>68943.645284402446</v>
      </c>
      <c r="R26" s="8">
        <f t="shared" si="15"/>
        <v>1.4504600037825911E-5</v>
      </c>
      <c r="S26" s="16">
        <f t="shared" si="16"/>
        <v>13542.597826992618</v>
      </c>
      <c r="T26" s="18">
        <f t="shared" si="17"/>
        <v>7.384107634111648E-5</v>
      </c>
      <c r="U26" s="17">
        <f t="shared" si="18"/>
        <v>15369.426262020232</v>
      </c>
      <c r="V26" s="18">
        <f t="shared" si="19"/>
        <v>6.5064237464161208E-5</v>
      </c>
      <c r="W26" s="17">
        <f t="shared" si="20"/>
        <v>4769.6202356548838</v>
      </c>
      <c r="X26" s="18">
        <f t="shared" si="21"/>
        <v>2.0966029800959548E-4</v>
      </c>
      <c r="Y26" s="17">
        <f t="shared" si="22"/>
        <v>2400.3750104151045</v>
      </c>
      <c r="Z26" s="18">
        <f t="shared" si="23"/>
        <v>4.166015708633239E-4</v>
      </c>
      <c r="AA26" s="17">
        <f t="shared" si="24"/>
        <v>1105.2426928845193</v>
      </c>
      <c r="AB26" s="21">
        <f t="shared" si="25"/>
        <v>9.0477865760880852E-4</v>
      </c>
      <c r="AG26" s="74"/>
      <c r="AJ26" s="62">
        <v>4</v>
      </c>
      <c r="AK26" s="63">
        <f>AJ21</f>
        <v>11753.427180640771</v>
      </c>
      <c r="AL26" s="64">
        <f>AK21</f>
        <v>9.5521344662828086E-5</v>
      </c>
      <c r="AM26" s="64">
        <f t="shared" ref="AM26:AM29" si="28">AL26-$AL$24</f>
        <v>8.1042740157692841E-5</v>
      </c>
      <c r="AN26" s="79">
        <f t="shared" si="27"/>
        <v>0.84842545342884435</v>
      </c>
    </row>
    <row r="27" spans="1:43" x14ac:dyDescent="0.2">
      <c r="A27" s="14">
        <v>60009</v>
      </c>
      <c r="B27" s="15">
        <v>4135803056</v>
      </c>
      <c r="C27" s="14">
        <v>60008</v>
      </c>
      <c r="D27" s="15">
        <v>823000412</v>
      </c>
      <c r="E27" s="14">
        <v>60010</v>
      </c>
      <c r="F27" s="15">
        <v>895266082</v>
      </c>
      <c r="G27" s="14">
        <v>60002</v>
      </c>
      <c r="H27" s="15">
        <v>345201492</v>
      </c>
      <c r="I27" s="14">
        <v>60011</v>
      </c>
      <c r="J27" s="15">
        <v>137495711</v>
      </c>
      <c r="K27" s="14">
        <v>60003</v>
      </c>
      <c r="L27" s="15">
        <v>67678488</v>
      </c>
      <c r="Q27" s="16">
        <f t="shared" si="14"/>
        <v>68919.712976386872</v>
      </c>
      <c r="R27" s="8">
        <f t="shared" si="15"/>
        <v>1.4509636747074351E-5</v>
      </c>
      <c r="S27" s="16">
        <f t="shared" si="16"/>
        <v>13714.844887348354</v>
      </c>
      <c r="T27" s="18">
        <f t="shared" si="17"/>
        <v>7.2913693754019657E-5</v>
      </c>
      <c r="U27" s="17">
        <f t="shared" si="18"/>
        <v>14918.614930844858</v>
      </c>
      <c r="V27" s="18">
        <f t="shared" si="19"/>
        <v>6.7030351318503315E-5</v>
      </c>
      <c r="W27" s="17">
        <f t="shared" si="20"/>
        <v>5753.1664277857408</v>
      </c>
      <c r="X27" s="18">
        <f t="shared" si="21"/>
        <v>1.7381732521596401E-4</v>
      </c>
      <c r="Y27" s="17">
        <f t="shared" si="22"/>
        <v>2291.1751345586645</v>
      </c>
      <c r="Z27" s="18">
        <f t="shared" si="23"/>
        <v>4.3645725065562225E-4</v>
      </c>
      <c r="AA27" s="17">
        <f t="shared" si="24"/>
        <v>1127.9184040797961</v>
      </c>
      <c r="AB27" s="21">
        <f t="shared" si="25"/>
        <v>8.8658895571071272E-4</v>
      </c>
      <c r="AG27" s="74"/>
      <c r="AJ27" s="62">
        <v>8</v>
      </c>
      <c r="AK27" s="63">
        <f>AL21</f>
        <v>5012.6166532646475</v>
      </c>
      <c r="AL27" s="64">
        <f>AM21</f>
        <v>2.0361841970442744E-4</v>
      </c>
      <c r="AM27" s="64">
        <f t="shared" si="28"/>
        <v>1.8913981519929219E-4</v>
      </c>
      <c r="AN27" s="79">
        <f t="shared" si="27"/>
        <v>0.92889344428587362</v>
      </c>
    </row>
    <row r="28" spans="1:43" x14ac:dyDescent="0.2">
      <c r="A28" s="14">
        <v>60006</v>
      </c>
      <c r="B28" s="15">
        <v>4130531236</v>
      </c>
      <c r="C28" s="14">
        <v>60001</v>
      </c>
      <c r="D28" s="15">
        <v>917612527</v>
      </c>
      <c r="E28" s="14">
        <v>60008</v>
      </c>
      <c r="F28" s="15">
        <v>517561541</v>
      </c>
      <c r="G28" s="14">
        <v>60001</v>
      </c>
      <c r="H28" s="15">
        <v>302062880</v>
      </c>
      <c r="I28" s="14">
        <v>60004</v>
      </c>
      <c r="J28" s="15">
        <v>165652181</v>
      </c>
      <c r="K28" s="14">
        <v>60006</v>
      </c>
      <c r="L28" s="15">
        <v>80164928</v>
      </c>
      <c r="Q28" s="16">
        <f t="shared" si="14"/>
        <v>68835.303736293034</v>
      </c>
      <c r="R28" s="8">
        <f t="shared" si="15"/>
        <v>1.4527429178361502E-5</v>
      </c>
      <c r="S28" s="16">
        <f t="shared" si="16"/>
        <v>15293.287228546191</v>
      </c>
      <c r="T28" s="18">
        <f t="shared" si="17"/>
        <v>6.5388165739372033E-5</v>
      </c>
      <c r="U28" s="19">
        <f t="shared" si="18"/>
        <v>8624.8756999066791</v>
      </c>
      <c r="V28" s="20">
        <f t="shared" si="19"/>
        <v>1.1594369992031537E-4</v>
      </c>
      <c r="W28" s="17">
        <f t="shared" si="20"/>
        <v>5034.2974283761941</v>
      </c>
      <c r="X28" s="18">
        <f t="shared" si="21"/>
        <v>1.9863744926221984E-4</v>
      </c>
      <c r="Y28" s="17">
        <f t="shared" si="22"/>
        <v>2760.6856376241585</v>
      </c>
      <c r="Z28" s="18">
        <f t="shared" si="23"/>
        <v>3.6222885589414606E-4</v>
      </c>
      <c r="AA28" s="17">
        <f t="shared" si="24"/>
        <v>1335.9485384794855</v>
      </c>
      <c r="AB28" s="21">
        <f t="shared" si="25"/>
        <v>7.4853182678589819E-4</v>
      </c>
      <c r="AG28" s="74"/>
      <c r="AJ28" s="62">
        <v>16</v>
      </c>
      <c r="AK28" s="63">
        <f>AN21</f>
        <v>2643.3690078308032</v>
      </c>
      <c r="AL28" s="64">
        <f>AO21</f>
        <v>3.8071232489170269E-4</v>
      </c>
      <c r="AM28" s="64">
        <f t="shared" si="28"/>
        <v>3.6623372038656744E-4</v>
      </c>
      <c r="AN28" s="79">
        <f t="shared" si="27"/>
        <v>0.96196969848755531</v>
      </c>
    </row>
    <row r="29" spans="1:43" ht="17" thickBot="1" x14ac:dyDescent="0.25">
      <c r="A29" s="25">
        <v>60010</v>
      </c>
      <c r="B29" s="26">
        <v>4139676341</v>
      </c>
      <c r="C29" s="25">
        <v>60008</v>
      </c>
      <c r="D29" s="26">
        <v>584812371</v>
      </c>
      <c r="E29" s="25">
        <v>60006</v>
      </c>
      <c r="F29" s="26">
        <v>596489515</v>
      </c>
      <c r="G29" s="25">
        <v>60001</v>
      </c>
      <c r="H29" s="26">
        <v>318437580</v>
      </c>
      <c r="I29" s="25">
        <v>60012</v>
      </c>
      <c r="J29" s="26">
        <v>151805145</v>
      </c>
      <c r="K29" s="25">
        <v>60027</v>
      </c>
      <c r="L29" s="26">
        <v>67276983</v>
      </c>
      <c r="Q29" s="27">
        <f t="shared" si="14"/>
        <v>68983.108498583562</v>
      </c>
      <c r="R29" s="28">
        <f t="shared" si="15"/>
        <v>1.4496302381336338E-5</v>
      </c>
      <c r="S29" s="32">
        <f t="shared" si="16"/>
        <v>9745.5734402079725</v>
      </c>
      <c r="T29" s="30">
        <f t="shared" si="17"/>
        <v>1.0261068844591866E-4</v>
      </c>
      <c r="U29" s="33">
        <f t="shared" si="18"/>
        <v>9940.4978668799795</v>
      </c>
      <c r="V29" s="34">
        <f t="shared" si="19"/>
        <v>1.0059858302790117E-4</v>
      </c>
      <c r="W29" s="29">
        <f t="shared" si="20"/>
        <v>5307.2045465908905</v>
      </c>
      <c r="X29" s="30">
        <f t="shared" si="21"/>
        <v>1.8842311262383038E-4</v>
      </c>
      <c r="Y29" s="29">
        <f t="shared" si="22"/>
        <v>2529.5798340331935</v>
      </c>
      <c r="Z29" s="30">
        <f t="shared" si="23"/>
        <v>3.9532256960065482E-4</v>
      </c>
      <c r="AA29" s="29">
        <f t="shared" si="24"/>
        <v>1120.7786995851866</v>
      </c>
      <c r="AB29" s="31">
        <f t="shared" si="25"/>
        <v>8.9223679961986406E-4</v>
      </c>
      <c r="AJ29" s="65">
        <v>32</v>
      </c>
      <c r="AK29" s="66">
        <f>AP21</f>
        <v>1199.8850825863112</v>
      </c>
      <c r="AL29" s="67">
        <f>AQ21</f>
        <v>8.4147267923891469E-4</v>
      </c>
      <c r="AM29" s="67">
        <f t="shared" si="28"/>
        <v>8.2699407473377944E-4</v>
      </c>
      <c r="AN29" s="81">
        <f t="shared" si="27"/>
        <v>0.9827937319150627</v>
      </c>
    </row>
    <row r="32" spans="1:43" x14ac:dyDescent="0.2">
      <c r="A32" s="84" t="s">
        <v>13</v>
      </c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7"/>
      <c r="Q32" s="84" t="s">
        <v>13</v>
      </c>
      <c r="R32" s="85"/>
      <c r="S32" s="86"/>
      <c r="T32" s="86"/>
      <c r="U32" s="86"/>
      <c r="V32" s="86"/>
      <c r="W32" s="86"/>
      <c r="X32" s="86"/>
      <c r="Y32" s="86"/>
      <c r="Z32" s="86"/>
      <c r="AA32" s="86"/>
      <c r="AB32" s="87"/>
      <c r="AF32" s="97" t="s">
        <v>13</v>
      </c>
      <c r="AG32" s="98"/>
      <c r="AH32" s="89"/>
      <c r="AI32" s="89"/>
      <c r="AJ32" s="89"/>
      <c r="AK32" s="89"/>
      <c r="AL32" s="89"/>
      <c r="AM32" s="89"/>
      <c r="AN32" s="89"/>
      <c r="AO32" s="89"/>
      <c r="AP32" s="89"/>
      <c r="AQ32" s="90"/>
    </row>
    <row r="33" spans="1:43" x14ac:dyDescent="0.2">
      <c r="A33" s="91" t="s">
        <v>1</v>
      </c>
      <c r="B33" s="87"/>
      <c r="C33" s="92" t="s">
        <v>2</v>
      </c>
      <c r="D33" s="93"/>
      <c r="E33" s="84" t="s">
        <v>3</v>
      </c>
      <c r="F33" s="93"/>
      <c r="G33" s="84" t="s">
        <v>4</v>
      </c>
      <c r="H33" s="93"/>
      <c r="I33" s="84" t="s">
        <v>5</v>
      </c>
      <c r="J33" s="93"/>
      <c r="K33" s="84" t="s">
        <v>6</v>
      </c>
      <c r="L33" s="93"/>
      <c r="Q33" s="84" t="s">
        <v>1</v>
      </c>
      <c r="R33" s="93"/>
      <c r="S33" s="84" t="s">
        <v>2</v>
      </c>
      <c r="T33" s="93"/>
      <c r="U33" s="84" t="s">
        <v>3</v>
      </c>
      <c r="V33" s="93"/>
      <c r="W33" s="84" t="s">
        <v>4</v>
      </c>
      <c r="X33" s="93"/>
      <c r="Y33" s="84" t="s">
        <v>5</v>
      </c>
      <c r="Z33" s="93"/>
      <c r="AA33" s="84" t="s">
        <v>6</v>
      </c>
      <c r="AB33" s="93"/>
      <c r="AF33" s="94" t="s">
        <v>7</v>
      </c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6"/>
    </row>
    <row r="34" spans="1:43" x14ac:dyDescent="0.2">
      <c r="A34" s="1" t="s">
        <v>8</v>
      </c>
      <c r="B34" s="2" t="s">
        <v>9</v>
      </c>
      <c r="C34" s="1" t="s">
        <v>8</v>
      </c>
      <c r="D34" s="3" t="s">
        <v>9</v>
      </c>
      <c r="E34" s="1" t="s">
        <v>8</v>
      </c>
      <c r="F34" s="3" t="s">
        <v>9</v>
      </c>
      <c r="G34" s="1" t="s">
        <v>8</v>
      </c>
      <c r="H34" s="3" t="s">
        <v>9</v>
      </c>
      <c r="I34" s="1" t="s">
        <v>8</v>
      </c>
      <c r="J34" s="3" t="s">
        <v>9</v>
      </c>
      <c r="K34" s="1" t="s">
        <v>8</v>
      </c>
      <c r="L34" s="3" t="s">
        <v>9</v>
      </c>
      <c r="Q34" s="4" t="s">
        <v>10</v>
      </c>
      <c r="R34" s="3" t="s">
        <v>11</v>
      </c>
      <c r="S34" s="4" t="s">
        <v>10</v>
      </c>
      <c r="T34" s="3" t="s">
        <v>11</v>
      </c>
      <c r="U34" s="4" t="s">
        <v>10</v>
      </c>
      <c r="V34" s="3" t="s">
        <v>11</v>
      </c>
      <c r="W34" s="4" t="s">
        <v>10</v>
      </c>
      <c r="X34" s="3" t="s">
        <v>11</v>
      </c>
      <c r="Y34" s="4" t="s">
        <v>10</v>
      </c>
      <c r="Z34" s="3" t="s">
        <v>11</v>
      </c>
      <c r="AA34" s="4" t="s">
        <v>10</v>
      </c>
      <c r="AB34" s="3" t="s">
        <v>11</v>
      </c>
      <c r="AF34" s="94">
        <v>1</v>
      </c>
      <c r="AG34" s="95"/>
      <c r="AH34" s="94">
        <v>2</v>
      </c>
      <c r="AI34" s="96"/>
      <c r="AJ34" s="94">
        <v>4</v>
      </c>
      <c r="AK34" s="96"/>
      <c r="AL34" s="94">
        <v>8</v>
      </c>
      <c r="AM34" s="96"/>
      <c r="AN34" s="94">
        <v>16</v>
      </c>
      <c r="AO34" s="96"/>
      <c r="AP34" s="94">
        <v>32</v>
      </c>
      <c r="AQ34" s="96"/>
    </row>
    <row r="35" spans="1:43" ht="17" x14ac:dyDescent="0.2">
      <c r="A35" s="5">
        <v>60003</v>
      </c>
      <c r="B35" s="6">
        <v>4162488032</v>
      </c>
      <c r="C35" s="5">
        <v>61478</v>
      </c>
      <c r="D35" s="6">
        <v>3990659393</v>
      </c>
      <c r="E35" s="5">
        <v>62269</v>
      </c>
      <c r="F35" s="6">
        <v>3995360779</v>
      </c>
      <c r="G35" s="5">
        <v>61569</v>
      </c>
      <c r="H35" s="6">
        <v>3995830702</v>
      </c>
      <c r="I35" s="5">
        <v>62504</v>
      </c>
      <c r="J35" s="6">
        <v>3997966327</v>
      </c>
      <c r="K35" s="5">
        <v>62594</v>
      </c>
      <c r="L35" s="6">
        <v>4068695810</v>
      </c>
      <c r="Q35" s="7">
        <f t="shared" si="14"/>
        <v>69371.331966735001</v>
      </c>
      <c r="R35" s="12">
        <f t="shared" si="15"/>
        <v>1.441517658158158E-5</v>
      </c>
      <c r="S35" s="11">
        <f t="shared" si="16"/>
        <v>64911.991167572138</v>
      </c>
      <c r="T35" s="12">
        <f t="shared" si="17"/>
        <v>1.540547411985055E-5</v>
      </c>
      <c r="U35" s="11">
        <f t="shared" si="18"/>
        <v>64162.918611186949</v>
      </c>
      <c r="V35" s="12">
        <f t="shared" si="19"/>
        <v>1.5585325942851479E-5</v>
      </c>
      <c r="W35" s="11">
        <f t="shared" si="20"/>
        <v>64900.04226152772</v>
      </c>
      <c r="X35" s="12">
        <f t="shared" si="21"/>
        <v>1.540831045949554E-5</v>
      </c>
      <c r="Y35" s="11">
        <f t="shared" si="22"/>
        <v>63963.367576475102</v>
      </c>
      <c r="Z35" s="12">
        <f t="shared" si="23"/>
        <v>1.5633948584780065E-5</v>
      </c>
      <c r="AA35" s="11">
        <f t="shared" si="24"/>
        <v>65001.370898169152</v>
      </c>
      <c r="AB35" s="13">
        <f t="shared" si="25"/>
        <v>1.5384290918519171E-5</v>
      </c>
      <c r="AF35" s="119" t="s">
        <v>10</v>
      </c>
      <c r="AG35" s="120" t="s">
        <v>11</v>
      </c>
      <c r="AH35" s="119" t="s">
        <v>10</v>
      </c>
      <c r="AI35" s="120" t="s">
        <v>11</v>
      </c>
      <c r="AJ35" s="119" t="s">
        <v>10</v>
      </c>
      <c r="AK35" s="120" t="s">
        <v>11</v>
      </c>
      <c r="AL35" s="119" t="s">
        <v>10</v>
      </c>
      <c r="AM35" s="120" t="s">
        <v>11</v>
      </c>
      <c r="AN35" s="119" t="s">
        <v>10</v>
      </c>
      <c r="AO35" s="120" t="s">
        <v>11</v>
      </c>
      <c r="AP35" s="119" t="s">
        <v>10</v>
      </c>
      <c r="AQ35" s="120" t="s">
        <v>11</v>
      </c>
    </row>
    <row r="36" spans="1:43" x14ac:dyDescent="0.2">
      <c r="A36" s="14">
        <v>60005</v>
      </c>
      <c r="B36" s="15">
        <v>4151824043</v>
      </c>
      <c r="C36" s="14">
        <v>60037</v>
      </c>
      <c r="D36" s="15">
        <v>3985912413</v>
      </c>
      <c r="E36" s="14">
        <v>62362</v>
      </c>
      <c r="F36" s="15">
        <v>3996363873</v>
      </c>
      <c r="G36" s="14">
        <v>61743</v>
      </c>
      <c r="H36" s="15">
        <v>3998517353</v>
      </c>
      <c r="I36" s="14">
        <v>62540</v>
      </c>
      <c r="J36" s="15">
        <v>3993039129</v>
      </c>
      <c r="K36" s="14">
        <v>62341</v>
      </c>
      <c r="L36" s="15">
        <v>4054505923</v>
      </c>
      <c r="Q36" s="16">
        <f t="shared" si="14"/>
        <v>69191.301441546544</v>
      </c>
      <c r="R36" s="8">
        <f t="shared" si="15"/>
        <v>1.4452683779113614E-5</v>
      </c>
      <c r="S36" s="17">
        <f t="shared" si="16"/>
        <v>66390.932474973772</v>
      </c>
      <c r="T36" s="18">
        <f t="shared" si="17"/>
        <v>1.5062297857873175E-5</v>
      </c>
      <c r="U36" s="17">
        <f t="shared" si="18"/>
        <v>64083.317933998267</v>
      </c>
      <c r="V36" s="18">
        <f t="shared" si="19"/>
        <v>1.5604685154253972E-5</v>
      </c>
      <c r="W36" s="17">
        <f t="shared" si="20"/>
        <v>64760.658746740519</v>
      </c>
      <c r="X36" s="18">
        <f t="shared" si="21"/>
        <v>1.5441473563613667E-5</v>
      </c>
      <c r="Y36" s="17">
        <f t="shared" si="22"/>
        <v>63847.763495362968</v>
      </c>
      <c r="Z36" s="18">
        <f t="shared" si="23"/>
        <v>1.5662255735435846E-5</v>
      </c>
      <c r="AA36" s="17">
        <f t="shared" si="24"/>
        <v>65037.550295952904</v>
      </c>
      <c r="AB36" s="21">
        <f t="shared" si="25"/>
        <v>1.5375732872002516E-5</v>
      </c>
      <c r="AF36" s="68">
        <f t="shared" si="26"/>
        <v>68984.73055637347</v>
      </c>
      <c r="AG36" s="72">
        <f t="shared" si="26"/>
        <v>1.4496050989866831E-5</v>
      </c>
      <c r="AH36" s="73">
        <f t="shared" si="26"/>
        <v>65956.201611312412</v>
      </c>
      <c r="AI36" s="72">
        <f t="shared" si="26"/>
        <v>1.5162579572102828E-5</v>
      </c>
      <c r="AJ36" s="73">
        <f t="shared" si="26"/>
        <v>65014.947821081711</v>
      </c>
      <c r="AK36" s="72">
        <f t="shared" si="26"/>
        <v>1.5382669078129106E-5</v>
      </c>
      <c r="AL36" s="73">
        <f t="shared" si="26"/>
        <v>64511.601833185101</v>
      </c>
      <c r="AM36" s="72">
        <f t="shared" si="26"/>
        <v>1.5501867659807683E-5</v>
      </c>
      <c r="AN36" s="73">
        <f t="shared" si="26"/>
        <v>63561.553788044759</v>
      </c>
      <c r="AO36" s="72">
        <f t="shared" si="26"/>
        <v>1.5755330788038454E-5</v>
      </c>
      <c r="AP36" s="73">
        <f t="shared" si="26"/>
        <v>64158.625202927193</v>
      </c>
      <c r="AQ36" s="69">
        <f t="shared" si="26"/>
        <v>1.560784227475053E-5</v>
      </c>
    </row>
    <row r="37" spans="1:43" ht="17" thickBot="1" x14ac:dyDescent="0.25">
      <c r="A37" s="14">
        <v>60009</v>
      </c>
      <c r="B37" s="15">
        <v>4145401995</v>
      </c>
      <c r="C37" s="14">
        <v>61243</v>
      </c>
      <c r="D37" s="15">
        <v>3990163708</v>
      </c>
      <c r="E37" s="14">
        <v>61251</v>
      </c>
      <c r="F37" s="15">
        <v>3995172522</v>
      </c>
      <c r="G37" s="14">
        <v>62123</v>
      </c>
      <c r="H37" s="15">
        <v>3992611898</v>
      </c>
      <c r="I37" s="14">
        <v>62366</v>
      </c>
      <c r="J37" s="15">
        <v>3987996996</v>
      </c>
      <c r="K37" s="14">
        <v>63131</v>
      </c>
      <c r="L37" s="15">
        <v>3623175796</v>
      </c>
      <c r="Q37" s="16">
        <f t="shared" si="14"/>
        <v>69079.671299305104</v>
      </c>
      <c r="R37" s="8">
        <f t="shared" si="15"/>
        <v>1.4476038770758588E-5</v>
      </c>
      <c r="S37" s="17">
        <f t="shared" si="16"/>
        <v>65152.97598092843</v>
      </c>
      <c r="T37" s="18">
        <f t="shared" si="17"/>
        <v>1.534849306488655E-5</v>
      </c>
      <c r="U37" s="17">
        <f t="shared" si="18"/>
        <v>65226.241563403048</v>
      </c>
      <c r="V37" s="18">
        <f t="shared" si="19"/>
        <v>1.5331252821426971E-5</v>
      </c>
      <c r="W37" s="17">
        <f t="shared" si="20"/>
        <v>64269.463773481642</v>
      </c>
      <c r="X37" s="18">
        <f t="shared" si="21"/>
        <v>1.5559488772529826E-5</v>
      </c>
      <c r="Y37" s="17">
        <f t="shared" si="22"/>
        <v>63945.050123464709</v>
      </c>
      <c r="Z37" s="18">
        <f t="shared" si="23"/>
        <v>1.5638427025535302E-5</v>
      </c>
      <c r="AA37" s="17">
        <f t="shared" si="24"/>
        <v>57391.389269930776</v>
      </c>
      <c r="AB37" s="21">
        <f t="shared" si="25"/>
        <v>1.7424216641570874E-5</v>
      </c>
    </row>
    <row r="38" spans="1:43" ht="52" thickBot="1" x14ac:dyDescent="0.25">
      <c r="A38" s="14">
        <v>60008</v>
      </c>
      <c r="B38" s="15">
        <v>4140137358</v>
      </c>
      <c r="C38" s="14">
        <v>60348</v>
      </c>
      <c r="D38" s="15">
        <v>3988698710</v>
      </c>
      <c r="E38" s="14">
        <v>60776</v>
      </c>
      <c r="F38" s="15">
        <v>3991147819</v>
      </c>
      <c r="G38" s="14">
        <v>61181</v>
      </c>
      <c r="H38" s="15">
        <v>3993244859</v>
      </c>
      <c r="I38" s="14">
        <v>61070</v>
      </c>
      <c r="J38" s="15">
        <v>3988341919</v>
      </c>
      <c r="K38" s="14">
        <v>62188</v>
      </c>
      <c r="L38" s="15">
        <v>4051353115</v>
      </c>
      <c r="Q38" s="16">
        <f t="shared" si="14"/>
        <v>68993.090221303821</v>
      </c>
      <c r="R38" s="8">
        <f t="shared" si="15"/>
        <v>1.4494205097820331E-5</v>
      </c>
      <c r="S38" s="17">
        <f t="shared" si="16"/>
        <v>66094.961059190027</v>
      </c>
      <c r="T38" s="18">
        <f t="shared" si="17"/>
        <v>1.512974641295983E-5</v>
      </c>
      <c r="U38" s="17">
        <f t="shared" si="18"/>
        <v>65669.800891799401</v>
      </c>
      <c r="V38" s="18">
        <f t="shared" si="19"/>
        <v>1.5227699588242187E-5</v>
      </c>
      <c r="W38" s="17">
        <f t="shared" si="20"/>
        <v>65269.362367401642</v>
      </c>
      <c r="X38" s="18">
        <f t="shared" si="21"/>
        <v>1.5321124088373865E-5</v>
      </c>
      <c r="Y38" s="17">
        <f t="shared" si="22"/>
        <v>65307.711134763384</v>
      </c>
      <c r="Z38" s="18">
        <f t="shared" si="23"/>
        <v>1.5312127505685902E-5</v>
      </c>
      <c r="AA38" s="17">
        <f t="shared" si="24"/>
        <v>65146.862979996142</v>
      </c>
      <c r="AB38" s="21">
        <f t="shared" si="25"/>
        <v>1.5349933277785885E-5</v>
      </c>
      <c r="AG38" s="74"/>
      <c r="AJ38" s="57" t="s">
        <v>7</v>
      </c>
      <c r="AK38" s="121" t="s">
        <v>10</v>
      </c>
      <c r="AL38" s="121" t="s">
        <v>32</v>
      </c>
      <c r="AM38" s="121" t="s">
        <v>11</v>
      </c>
      <c r="AN38" s="83" t="s">
        <v>31</v>
      </c>
      <c r="AO38" s="75"/>
      <c r="AP38" s="75" t="s">
        <v>16</v>
      </c>
    </row>
    <row r="39" spans="1:43" x14ac:dyDescent="0.2">
      <c r="A39" s="14">
        <v>60008</v>
      </c>
      <c r="B39" s="15">
        <v>4136121593</v>
      </c>
      <c r="C39" s="14">
        <v>60013</v>
      </c>
      <c r="D39" s="15">
        <v>3984403630</v>
      </c>
      <c r="E39" s="14">
        <v>61503</v>
      </c>
      <c r="F39" s="15">
        <v>3989739067</v>
      </c>
      <c r="G39" s="14">
        <v>61736</v>
      </c>
      <c r="H39" s="15">
        <v>3986840241</v>
      </c>
      <c r="I39" s="14">
        <v>62567</v>
      </c>
      <c r="J39" s="15">
        <v>3990887174</v>
      </c>
      <c r="K39" s="14">
        <v>62293</v>
      </c>
      <c r="L39" s="15">
        <v>4053384944</v>
      </c>
      <c r="Q39" s="16">
        <f t="shared" si="14"/>
        <v>68926.169727369677</v>
      </c>
      <c r="R39" s="8">
        <f t="shared" si="15"/>
        <v>1.4508277537478091E-5</v>
      </c>
      <c r="S39" s="17">
        <f t="shared" si="16"/>
        <v>66392.342159198844</v>
      </c>
      <c r="T39" s="18">
        <f t="shared" si="17"/>
        <v>1.5061978045632893E-5</v>
      </c>
      <c r="U39" s="17">
        <f t="shared" si="18"/>
        <v>64870.641545940845</v>
      </c>
      <c r="V39" s="18">
        <f t="shared" si="19"/>
        <v>1.5415293824276555E-5</v>
      </c>
      <c r="W39" s="17">
        <f t="shared" si="20"/>
        <v>64578.855789166773</v>
      </c>
      <c r="X39" s="18">
        <f t="shared" si="21"/>
        <v>1.5484944534550765E-5</v>
      </c>
      <c r="Y39" s="17">
        <f t="shared" si="22"/>
        <v>63785.816388831176</v>
      </c>
      <c r="Z39" s="18">
        <f t="shared" si="23"/>
        <v>1.5677466506097724E-5</v>
      </c>
      <c r="AA39" s="17">
        <f t="shared" si="24"/>
        <v>65069.669850545004</v>
      </c>
      <c r="AB39" s="21">
        <f t="shared" si="25"/>
        <v>1.5368143134840636E-5</v>
      </c>
      <c r="AG39" s="74"/>
      <c r="AJ39" s="58">
        <v>1</v>
      </c>
      <c r="AK39" s="59">
        <f>AF36</f>
        <v>68984.73055637347</v>
      </c>
      <c r="AL39" s="60">
        <f>AG36</f>
        <v>1.4496050989866831E-5</v>
      </c>
      <c r="AM39" s="61">
        <v>0</v>
      </c>
      <c r="AN39" s="79">
        <f>(AM39/AL39)</f>
        <v>0</v>
      </c>
    </row>
    <row r="40" spans="1:43" x14ac:dyDescent="0.2">
      <c r="A40" s="14">
        <v>60007</v>
      </c>
      <c r="B40" s="15">
        <v>4134577205</v>
      </c>
      <c r="C40" s="14">
        <v>60016</v>
      </c>
      <c r="D40" s="15">
        <v>3977534798</v>
      </c>
      <c r="E40" s="14">
        <v>62196</v>
      </c>
      <c r="F40" s="15">
        <v>3994306652</v>
      </c>
      <c r="G40" s="14">
        <v>61750</v>
      </c>
      <c r="H40" s="15">
        <v>3918425615</v>
      </c>
      <c r="I40" s="14">
        <v>61945</v>
      </c>
      <c r="J40" s="15">
        <v>3991577411</v>
      </c>
      <c r="K40" s="14">
        <v>62833</v>
      </c>
      <c r="L40" s="15">
        <v>4056350496</v>
      </c>
      <c r="Q40" s="16">
        <f t="shared" si="14"/>
        <v>68901.581565484026</v>
      </c>
      <c r="R40" s="8">
        <f t="shared" si="15"/>
        <v>1.4513454949500695E-5</v>
      </c>
      <c r="S40" s="17">
        <f t="shared" si="16"/>
        <v>66274.573413756327</v>
      </c>
      <c r="T40" s="18">
        <f t="shared" si="17"/>
        <v>1.5088742914374372E-5</v>
      </c>
      <c r="U40" s="17">
        <f t="shared" si="18"/>
        <v>64221.278731751241</v>
      </c>
      <c r="V40" s="18">
        <f t="shared" si="19"/>
        <v>1.557116301244865E-5</v>
      </c>
      <c r="W40" s="17">
        <f t="shared" si="20"/>
        <v>63456.285263157893</v>
      </c>
      <c r="X40" s="18">
        <f t="shared" si="21"/>
        <v>1.5758880240986787E-5</v>
      </c>
      <c r="Y40" s="17">
        <f t="shared" si="22"/>
        <v>64437.443070465735</v>
      </c>
      <c r="Z40" s="18">
        <f t="shared" si="23"/>
        <v>1.5518927386774914E-5</v>
      </c>
      <c r="AA40" s="17">
        <f t="shared" si="24"/>
        <v>64557.644804481723</v>
      </c>
      <c r="AB40" s="21">
        <f t="shared" si="25"/>
        <v>1.5490032249915319E-5</v>
      </c>
      <c r="AG40" s="74"/>
      <c r="AJ40" s="62">
        <v>2</v>
      </c>
      <c r="AK40" s="63">
        <f>AH36</f>
        <v>65956.201611312412</v>
      </c>
      <c r="AL40" s="64">
        <f>AI36</f>
        <v>1.5162579572102828E-5</v>
      </c>
      <c r="AM40" s="64">
        <f>AL40-$AL$39</f>
        <v>6.6652858223599695E-7</v>
      </c>
      <c r="AN40" s="79">
        <f t="shared" ref="AN40:AN44" si="29">(AM40/AL40)</f>
        <v>4.3958785447188863E-2</v>
      </c>
    </row>
    <row r="41" spans="1:43" x14ac:dyDescent="0.2">
      <c r="A41" s="14">
        <v>60009</v>
      </c>
      <c r="B41" s="15">
        <v>4131817417</v>
      </c>
      <c r="C41" s="14">
        <v>60098</v>
      </c>
      <c r="D41" s="15">
        <v>3983534946</v>
      </c>
      <c r="E41" s="14">
        <v>61462</v>
      </c>
      <c r="F41" s="15">
        <v>3995266620</v>
      </c>
      <c r="G41" s="14">
        <v>61202</v>
      </c>
      <c r="H41" s="15">
        <v>3950790500</v>
      </c>
      <c r="I41" s="14">
        <v>61911</v>
      </c>
      <c r="J41" s="15">
        <v>3995558469</v>
      </c>
      <c r="K41" s="14">
        <v>62674</v>
      </c>
      <c r="L41" s="15">
        <v>4058826263</v>
      </c>
      <c r="Q41" s="16">
        <f t="shared" si="14"/>
        <v>68853.29562232332</v>
      </c>
      <c r="R41" s="8">
        <f t="shared" si="15"/>
        <v>1.452363305142629E-5</v>
      </c>
      <c r="S41" s="17">
        <f t="shared" si="16"/>
        <v>66283.985257412889</v>
      </c>
      <c r="T41" s="18">
        <f t="shared" si="17"/>
        <v>1.5086600422658875E-5</v>
      </c>
      <c r="U41" s="17">
        <f t="shared" si="18"/>
        <v>65003.849858449124</v>
      </c>
      <c r="V41" s="18">
        <f t="shared" si="19"/>
        <v>1.5383704229481436E-5</v>
      </c>
      <c r="W41" s="17">
        <f t="shared" si="20"/>
        <v>64553.290742132609</v>
      </c>
      <c r="X41" s="18">
        <f t="shared" si="21"/>
        <v>1.5491077038886268E-5</v>
      </c>
      <c r="Y41" s="17">
        <f t="shared" si="22"/>
        <v>64537.133449629306</v>
      </c>
      <c r="Z41" s="18">
        <f t="shared" si="23"/>
        <v>1.5494955331111688E-5</v>
      </c>
      <c r="AA41" s="17">
        <f t="shared" si="24"/>
        <v>64760.925790598973</v>
      </c>
      <c r="AB41" s="21">
        <f t="shared" si="25"/>
        <v>1.5441409890177406E-5</v>
      </c>
      <c r="AG41" s="74"/>
      <c r="AJ41" s="62">
        <v>4</v>
      </c>
      <c r="AK41" s="63">
        <f>AJ36</f>
        <v>65014.947821081711</v>
      </c>
      <c r="AL41" s="64">
        <f>AK36</f>
        <v>1.5382669078129106E-5</v>
      </c>
      <c r="AM41" s="64">
        <f t="shared" ref="AM41:AM44" si="30">AL41-$AL$39</f>
        <v>8.8661808826227494E-7</v>
      </c>
      <c r="AN41" s="79">
        <f t="shared" si="29"/>
        <v>5.7637467448536477E-2</v>
      </c>
    </row>
    <row r="42" spans="1:43" x14ac:dyDescent="0.2">
      <c r="A42" s="14">
        <v>60009</v>
      </c>
      <c r="B42" s="15">
        <v>4132835158</v>
      </c>
      <c r="C42" s="14">
        <v>60130</v>
      </c>
      <c r="D42" s="15">
        <v>3986928090</v>
      </c>
      <c r="E42" s="14">
        <v>60886</v>
      </c>
      <c r="F42" s="15">
        <v>3991663470</v>
      </c>
      <c r="G42" s="14">
        <v>62032</v>
      </c>
      <c r="H42" s="15">
        <v>3984524270</v>
      </c>
      <c r="I42" s="14">
        <v>62448</v>
      </c>
      <c r="J42" s="15">
        <v>3985608209</v>
      </c>
      <c r="K42" s="14">
        <v>62553</v>
      </c>
      <c r="L42" s="15">
        <v>4062533045</v>
      </c>
      <c r="Q42" s="16">
        <f t="shared" si="14"/>
        <v>68870.255428352408</v>
      </c>
      <c r="R42" s="8">
        <f t="shared" si="15"/>
        <v>1.4520056500158142E-5</v>
      </c>
      <c r="S42" s="17">
        <f t="shared" si="16"/>
        <v>66305.140362547812</v>
      </c>
      <c r="T42" s="18">
        <f t="shared" si="17"/>
        <v>1.5081786940380959E-5</v>
      </c>
      <c r="U42" s="17">
        <f t="shared" si="18"/>
        <v>65559.627336333477</v>
      </c>
      <c r="V42" s="18">
        <f t="shared" si="19"/>
        <v>1.525328987716492E-5</v>
      </c>
      <c r="W42" s="17">
        <f t="shared" si="20"/>
        <v>64233.36777792107</v>
      </c>
      <c r="X42" s="18">
        <f t="shared" si="21"/>
        <v>1.5568232440456437E-5</v>
      </c>
      <c r="Y42" s="17">
        <f t="shared" si="22"/>
        <v>63822.831940174226</v>
      </c>
      <c r="Z42" s="18">
        <f t="shared" si="23"/>
        <v>1.5668373990946884E-5</v>
      </c>
      <c r="AA42" s="17">
        <f t="shared" si="24"/>
        <v>64945.454974181892</v>
      </c>
      <c r="AB42" s="21">
        <f t="shared" si="25"/>
        <v>1.5397536292532483E-5</v>
      </c>
      <c r="AG42" s="74"/>
      <c r="AJ42" s="62">
        <v>8</v>
      </c>
      <c r="AK42" s="63">
        <f>AL36</f>
        <v>64511.601833185101</v>
      </c>
      <c r="AL42" s="64">
        <f>AM36</f>
        <v>1.5501867659807683E-5</v>
      </c>
      <c r="AM42" s="64">
        <f t="shared" si="30"/>
        <v>1.005816669940852E-6</v>
      </c>
      <c r="AN42" s="79">
        <f t="shared" si="29"/>
        <v>6.4883579966862531E-2</v>
      </c>
    </row>
    <row r="43" spans="1:43" x14ac:dyDescent="0.2">
      <c r="A43" s="14">
        <v>60006</v>
      </c>
      <c r="B43" s="15">
        <v>4133182056</v>
      </c>
      <c r="C43" s="14">
        <v>60151</v>
      </c>
      <c r="D43" s="15">
        <v>3988760072</v>
      </c>
      <c r="E43" s="14">
        <v>60376</v>
      </c>
      <c r="F43" s="15">
        <v>3994924979</v>
      </c>
      <c r="G43" s="14">
        <v>62142</v>
      </c>
      <c r="H43" s="15">
        <v>4002640336</v>
      </c>
      <c r="I43" s="14">
        <v>62714</v>
      </c>
      <c r="J43" s="15">
        <v>3565258082</v>
      </c>
      <c r="K43" s="14">
        <v>62874</v>
      </c>
      <c r="L43" s="15">
        <v>4054930757</v>
      </c>
      <c r="Q43" s="16">
        <f t="shared" si="14"/>
        <v>68879.479652034803</v>
      </c>
      <c r="R43" s="8">
        <f t="shared" si="15"/>
        <v>1.4518111998693918E-5</v>
      </c>
      <c r="S43" s="17">
        <f t="shared" si="16"/>
        <v>66312.448205349865</v>
      </c>
      <c r="T43" s="18">
        <f t="shared" si="17"/>
        <v>1.508012487946906E-5</v>
      </c>
      <c r="U43" s="17">
        <f t="shared" si="18"/>
        <v>66167.433731946468</v>
      </c>
      <c r="V43" s="18">
        <f t="shared" si="19"/>
        <v>1.5113174920023948E-5</v>
      </c>
      <c r="W43" s="17">
        <f t="shared" si="20"/>
        <v>64411.192687715236</v>
      </c>
      <c r="X43" s="18">
        <f t="shared" si="21"/>
        <v>1.5525252029539333E-5</v>
      </c>
      <c r="Y43" s="17">
        <f t="shared" si="22"/>
        <v>56849.476703766304</v>
      </c>
      <c r="Z43" s="18">
        <f t="shared" si="23"/>
        <v>1.7590311432607251E-5</v>
      </c>
      <c r="AA43" s="17">
        <f t="shared" si="24"/>
        <v>64492.966202245763</v>
      </c>
      <c r="AB43" s="21">
        <f t="shared" si="25"/>
        <v>1.5505566868549119E-5</v>
      </c>
      <c r="AG43" s="74"/>
      <c r="AJ43" s="62">
        <v>16</v>
      </c>
      <c r="AK43" s="63">
        <f>AN36</f>
        <v>63561.553788044759</v>
      </c>
      <c r="AL43" s="64">
        <f>AO36</f>
        <v>1.5755330788038454E-5</v>
      </c>
      <c r="AM43" s="64">
        <f t="shared" si="30"/>
        <v>1.2592797981716238E-6</v>
      </c>
      <c r="AN43" s="79">
        <f t="shared" si="29"/>
        <v>7.9927220514321218E-2</v>
      </c>
    </row>
    <row r="44" spans="1:43" ht="17" thickBot="1" x14ac:dyDescent="0.25">
      <c r="A44" s="25">
        <v>60005</v>
      </c>
      <c r="B44" s="26">
        <v>4127211624</v>
      </c>
      <c r="C44" s="25">
        <v>60943</v>
      </c>
      <c r="D44" s="26">
        <v>3988272396</v>
      </c>
      <c r="E44" s="25">
        <v>61249</v>
      </c>
      <c r="F44" s="26">
        <v>3992477356</v>
      </c>
      <c r="G44" s="25">
        <v>61723</v>
      </c>
      <c r="H44" s="26">
        <v>3992459604</v>
      </c>
      <c r="I44" s="25">
        <v>61158</v>
      </c>
      <c r="J44" s="26">
        <v>3982544377</v>
      </c>
      <c r="K44" s="25">
        <v>62394</v>
      </c>
      <c r="L44" s="26">
        <v>4066991724</v>
      </c>
      <c r="Q44" s="27">
        <f t="shared" si="14"/>
        <v>68781.128639280054</v>
      </c>
      <c r="R44" s="28">
        <f t="shared" si="15"/>
        <v>1.4538871632137078E-5</v>
      </c>
      <c r="S44" s="29">
        <f t="shared" si="16"/>
        <v>65442.666032194014</v>
      </c>
      <c r="T44" s="30">
        <f t="shared" si="17"/>
        <v>1.5280551062941992E-5</v>
      </c>
      <c r="U44" s="29">
        <f t="shared" si="18"/>
        <v>65184.368006008262</v>
      </c>
      <c r="V44" s="30">
        <f t="shared" si="19"/>
        <v>1.534110141112094E-5</v>
      </c>
      <c r="W44" s="29">
        <f t="shared" si="20"/>
        <v>64683.498922605839</v>
      </c>
      <c r="X44" s="30">
        <f t="shared" si="21"/>
        <v>1.5459893429644328E-5</v>
      </c>
      <c r="Y44" s="29">
        <f t="shared" si="22"/>
        <v>65118.943997514631</v>
      </c>
      <c r="Z44" s="30">
        <f t="shared" si="23"/>
        <v>1.5356514381408988E-5</v>
      </c>
      <c r="AA44" s="29">
        <f t="shared" si="24"/>
        <v>65182.416963169533</v>
      </c>
      <c r="AB44" s="31">
        <f t="shared" si="25"/>
        <v>1.5341560601611886E-5</v>
      </c>
      <c r="AJ44" s="65">
        <v>32</v>
      </c>
      <c r="AK44" s="66">
        <f>AP36</f>
        <v>64158.625202927193</v>
      </c>
      <c r="AL44" s="67">
        <f>AQ36</f>
        <v>1.560784227475053E-5</v>
      </c>
      <c r="AM44" s="67">
        <f t="shared" si="30"/>
        <v>1.1117912848836996E-6</v>
      </c>
      <c r="AN44" s="81">
        <f t="shared" si="29"/>
        <v>7.1232862641256417E-2</v>
      </c>
    </row>
    <row r="47" spans="1:43" x14ac:dyDescent="0.2">
      <c r="A47" s="84" t="s">
        <v>14</v>
      </c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7"/>
      <c r="Q47" s="84" t="s">
        <v>14</v>
      </c>
      <c r="R47" s="85"/>
      <c r="S47" s="86"/>
      <c r="T47" s="86"/>
      <c r="U47" s="86"/>
      <c r="V47" s="86"/>
      <c r="W47" s="86"/>
      <c r="X47" s="86"/>
      <c r="Y47" s="86"/>
      <c r="Z47" s="86"/>
      <c r="AA47" s="86"/>
      <c r="AB47" s="87"/>
      <c r="AF47" s="97" t="s">
        <v>14</v>
      </c>
      <c r="AG47" s="98"/>
      <c r="AH47" s="89"/>
      <c r="AI47" s="89"/>
      <c r="AJ47" s="89"/>
      <c r="AK47" s="89"/>
      <c r="AL47" s="89"/>
      <c r="AM47" s="89"/>
      <c r="AN47" s="89"/>
      <c r="AO47" s="89"/>
      <c r="AP47" s="89"/>
      <c r="AQ47" s="90"/>
    </row>
    <row r="48" spans="1:43" x14ac:dyDescent="0.2">
      <c r="A48" s="91" t="s">
        <v>1</v>
      </c>
      <c r="B48" s="87"/>
      <c r="C48" s="92" t="s">
        <v>2</v>
      </c>
      <c r="D48" s="93"/>
      <c r="E48" s="84" t="s">
        <v>3</v>
      </c>
      <c r="F48" s="93"/>
      <c r="G48" s="84" t="s">
        <v>4</v>
      </c>
      <c r="H48" s="93"/>
      <c r="I48" s="84" t="s">
        <v>5</v>
      </c>
      <c r="J48" s="93"/>
      <c r="K48" s="84" t="s">
        <v>6</v>
      </c>
      <c r="L48" s="93"/>
      <c r="Q48" s="84" t="s">
        <v>1</v>
      </c>
      <c r="R48" s="93"/>
      <c r="S48" s="84" t="s">
        <v>2</v>
      </c>
      <c r="T48" s="93"/>
      <c r="U48" s="84" t="s">
        <v>3</v>
      </c>
      <c r="V48" s="93"/>
      <c r="W48" s="84" t="s">
        <v>4</v>
      </c>
      <c r="X48" s="93"/>
      <c r="Y48" s="84" t="s">
        <v>5</v>
      </c>
      <c r="Z48" s="93"/>
      <c r="AA48" s="84" t="s">
        <v>6</v>
      </c>
      <c r="AB48" s="93"/>
      <c r="AF48" s="94" t="s">
        <v>7</v>
      </c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6"/>
    </row>
    <row r="49" spans="1:43" x14ac:dyDescent="0.2">
      <c r="A49" s="1" t="s">
        <v>8</v>
      </c>
      <c r="B49" s="2" t="s">
        <v>9</v>
      </c>
      <c r="C49" s="1" t="s">
        <v>8</v>
      </c>
      <c r="D49" s="3" t="s">
        <v>9</v>
      </c>
      <c r="E49" s="1" t="s">
        <v>8</v>
      </c>
      <c r="F49" s="3" t="s">
        <v>9</v>
      </c>
      <c r="G49" s="1" t="s">
        <v>8</v>
      </c>
      <c r="H49" s="3" t="s">
        <v>9</v>
      </c>
      <c r="I49" s="1" t="s">
        <v>8</v>
      </c>
      <c r="J49" s="3" t="s">
        <v>9</v>
      </c>
      <c r="K49" s="1" t="s">
        <v>8</v>
      </c>
      <c r="L49" s="3" t="s">
        <v>9</v>
      </c>
      <c r="Q49" s="4" t="s">
        <v>10</v>
      </c>
      <c r="R49" s="3" t="s">
        <v>11</v>
      </c>
      <c r="S49" s="4" t="s">
        <v>10</v>
      </c>
      <c r="T49" s="3" t="s">
        <v>11</v>
      </c>
      <c r="U49" s="4" t="s">
        <v>10</v>
      </c>
      <c r="V49" s="3" t="s">
        <v>11</v>
      </c>
      <c r="W49" s="4" t="s">
        <v>10</v>
      </c>
      <c r="X49" s="3" t="s">
        <v>11</v>
      </c>
      <c r="Y49" s="4" t="s">
        <v>10</v>
      </c>
      <c r="Z49" s="3" t="s">
        <v>11</v>
      </c>
      <c r="AA49" s="4" t="s">
        <v>10</v>
      </c>
      <c r="AB49" s="3" t="s">
        <v>11</v>
      </c>
      <c r="AF49" s="94">
        <v>1</v>
      </c>
      <c r="AG49" s="95"/>
      <c r="AH49" s="94">
        <v>2</v>
      </c>
      <c r="AI49" s="96"/>
      <c r="AJ49" s="94">
        <v>4</v>
      </c>
      <c r="AK49" s="96"/>
      <c r="AL49" s="94">
        <v>8</v>
      </c>
      <c r="AM49" s="96"/>
      <c r="AN49" s="94">
        <v>16</v>
      </c>
      <c r="AO49" s="96"/>
      <c r="AP49" s="94">
        <v>32</v>
      </c>
      <c r="AQ49" s="96"/>
    </row>
    <row r="50" spans="1:43" ht="17" x14ac:dyDescent="0.2">
      <c r="A50" s="5">
        <v>60010</v>
      </c>
      <c r="B50" s="6">
        <v>1644885062</v>
      </c>
      <c r="C50" s="5">
        <v>60005</v>
      </c>
      <c r="D50" s="6">
        <v>543299931</v>
      </c>
      <c r="E50" s="5">
        <v>60002</v>
      </c>
      <c r="F50" s="6">
        <v>507119115</v>
      </c>
      <c r="G50" s="5">
        <v>60005</v>
      </c>
      <c r="H50" s="6">
        <v>428079962</v>
      </c>
      <c r="I50" s="5">
        <v>60012</v>
      </c>
      <c r="J50" s="6">
        <v>112863</v>
      </c>
      <c r="K50" s="5">
        <v>60075</v>
      </c>
      <c r="L50" s="6">
        <v>9459</v>
      </c>
      <c r="Q50" s="7">
        <f t="shared" si="14"/>
        <v>27410.182669555074</v>
      </c>
      <c r="R50" s="12">
        <f t="shared" si="15"/>
        <v>3.648279225481835E-5</v>
      </c>
      <c r="S50" s="11">
        <f t="shared" si="16"/>
        <v>9054.2443296391975</v>
      </c>
      <c r="T50" s="12">
        <f t="shared" si="17"/>
        <v>1.1044544012651457E-4</v>
      </c>
      <c r="U50" s="11">
        <f t="shared" si="18"/>
        <v>8451.7035265491158</v>
      </c>
      <c r="V50" s="12">
        <f t="shared" si="19"/>
        <v>1.1831934199522335E-4</v>
      </c>
      <c r="W50" s="11">
        <f t="shared" si="20"/>
        <v>7134.0715273727192</v>
      </c>
      <c r="X50" s="12">
        <f t="shared" si="21"/>
        <v>1.4017241012556435E-4</v>
      </c>
      <c r="Y50" s="9">
        <f t="shared" si="22"/>
        <v>1.8806738652269546</v>
      </c>
      <c r="Z50" s="9">
        <f t="shared" si="23"/>
        <v>0.53172430291592465</v>
      </c>
      <c r="AA50" s="9">
        <f t="shared" si="24"/>
        <v>0.15745318352059925</v>
      </c>
      <c r="AB50" s="35">
        <f t="shared" si="25"/>
        <v>6.3510941960038059</v>
      </c>
      <c r="AF50" s="119" t="s">
        <v>10</v>
      </c>
      <c r="AG50" s="120" t="s">
        <v>11</v>
      </c>
      <c r="AH50" s="119" t="s">
        <v>10</v>
      </c>
      <c r="AI50" s="120" t="s">
        <v>11</v>
      </c>
      <c r="AJ50" s="119" t="s">
        <v>10</v>
      </c>
      <c r="AK50" s="120" t="s">
        <v>11</v>
      </c>
      <c r="AL50" s="119" t="s">
        <v>10</v>
      </c>
      <c r="AM50" s="120" t="s">
        <v>11</v>
      </c>
      <c r="AN50" s="119" t="s">
        <v>10</v>
      </c>
      <c r="AO50" s="120" t="s">
        <v>11</v>
      </c>
      <c r="AP50" s="119" t="s">
        <v>10</v>
      </c>
      <c r="AQ50" s="120" t="s">
        <v>11</v>
      </c>
    </row>
    <row r="51" spans="1:43" x14ac:dyDescent="0.2">
      <c r="A51" s="14">
        <v>60008</v>
      </c>
      <c r="B51" s="15">
        <v>1646960170</v>
      </c>
      <c r="C51" s="14">
        <v>60006</v>
      </c>
      <c r="D51" s="15">
        <v>533419101</v>
      </c>
      <c r="E51" s="14">
        <v>60006</v>
      </c>
      <c r="F51" s="15">
        <v>507472212</v>
      </c>
      <c r="G51" s="14">
        <v>60004</v>
      </c>
      <c r="H51" s="15">
        <v>438094460</v>
      </c>
      <c r="I51" s="14">
        <v>60013</v>
      </c>
      <c r="J51" s="15">
        <v>122619</v>
      </c>
      <c r="K51" s="14">
        <v>60058</v>
      </c>
      <c r="L51" s="15">
        <v>56577</v>
      </c>
      <c r="Q51" s="16">
        <f t="shared" si="14"/>
        <v>27445.676743100921</v>
      </c>
      <c r="R51" s="8">
        <f t="shared" si="15"/>
        <v>3.6435610947409856E-5</v>
      </c>
      <c r="S51" s="17">
        <f t="shared" si="16"/>
        <v>8889.4294070592932</v>
      </c>
      <c r="T51" s="18">
        <f t="shared" si="17"/>
        <v>1.1249315948286598E-4</v>
      </c>
      <c r="U51" s="17">
        <f t="shared" si="18"/>
        <v>8457.0244975502446</v>
      </c>
      <c r="V51" s="18">
        <f t="shared" si="19"/>
        <v>1.1824489810685438E-4</v>
      </c>
      <c r="W51" s="17">
        <f t="shared" si="20"/>
        <v>7301.087594160389</v>
      </c>
      <c r="X51" s="18">
        <f t="shared" si="21"/>
        <v>1.3696589543725341E-4</v>
      </c>
      <c r="Y51" s="19">
        <f t="shared" si="22"/>
        <v>2.0432073050838984</v>
      </c>
      <c r="Z51" s="19">
        <f t="shared" si="23"/>
        <v>0.48942659783557196</v>
      </c>
      <c r="AA51" s="19">
        <f t="shared" si="24"/>
        <v>0.94203936195011484</v>
      </c>
      <c r="AB51" s="36">
        <f t="shared" si="25"/>
        <v>1.0615267688283225</v>
      </c>
      <c r="AF51" s="68">
        <f t="shared" si="26"/>
        <v>28293.212870621948</v>
      </c>
      <c r="AG51" s="72">
        <f t="shared" si="26"/>
        <v>3.5415977327472022E-5</v>
      </c>
      <c r="AH51" s="73">
        <f t="shared" si="26"/>
        <v>9072.0468075397221</v>
      </c>
      <c r="AI51" s="72">
        <f t="shared" si="26"/>
        <v>1.1025561724815848E-4</v>
      </c>
      <c r="AJ51" s="73">
        <f t="shared" si="26"/>
        <v>8374.7314497639618</v>
      </c>
      <c r="AK51" s="72">
        <f t="shared" si="26"/>
        <v>1.1945953449271759E-4</v>
      </c>
      <c r="AL51" s="73">
        <f t="shared" si="26"/>
        <v>7036.4172249164285</v>
      </c>
      <c r="AM51" s="72">
        <f t="shared" si="26"/>
        <v>1.423395859474224E-4</v>
      </c>
      <c r="AN51" s="73">
        <f t="shared" si="26"/>
        <v>1.3675814829527202</v>
      </c>
      <c r="AO51" s="73">
        <f t="shared" si="26"/>
        <v>0.8045641259999462</v>
      </c>
      <c r="AP51" s="73">
        <f t="shared" si="26"/>
        <v>0.55993752329179092</v>
      </c>
      <c r="AQ51" s="76">
        <f t="shared" si="26"/>
        <v>2.783335915311445</v>
      </c>
    </row>
    <row r="52" spans="1:43" ht="17" thickBot="1" x14ac:dyDescent="0.25">
      <c r="A52" s="14">
        <v>60006</v>
      </c>
      <c r="B52" s="15">
        <v>1512874372</v>
      </c>
      <c r="C52" s="14">
        <v>60005</v>
      </c>
      <c r="D52" s="15">
        <v>558094124</v>
      </c>
      <c r="E52" s="14">
        <v>60002</v>
      </c>
      <c r="F52" s="15">
        <v>493332951</v>
      </c>
      <c r="G52" s="14">
        <v>60001</v>
      </c>
      <c r="H52" s="15">
        <v>436084365</v>
      </c>
      <c r="I52" s="14">
        <v>60014</v>
      </c>
      <c r="J52" s="15">
        <v>61939</v>
      </c>
      <c r="K52" s="14">
        <v>60072</v>
      </c>
      <c r="L52" s="15">
        <v>13882</v>
      </c>
      <c r="Q52" s="16">
        <f t="shared" si="14"/>
        <v>25212.051661500518</v>
      </c>
      <c r="R52" s="8">
        <f t="shared" si="15"/>
        <v>3.9663570955116956E-5</v>
      </c>
      <c r="S52" s="17">
        <f t="shared" si="16"/>
        <v>9300.7936671944008</v>
      </c>
      <c r="T52" s="18">
        <f t="shared" si="17"/>
        <v>1.075177060993389E-4</v>
      </c>
      <c r="U52" s="17">
        <f t="shared" si="18"/>
        <v>8221.9417852738243</v>
      </c>
      <c r="V52" s="18">
        <f t="shared" si="19"/>
        <v>1.2162576993564737E-4</v>
      </c>
      <c r="W52" s="17">
        <f t="shared" si="20"/>
        <v>7267.9516174730425</v>
      </c>
      <c r="X52" s="18">
        <f t="shared" si="21"/>
        <v>1.375903490600953E-4</v>
      </c>
      <c r="Y52" s="17">
        <f t="shared" si="22"/>
        <v>1.032075848968574</v>
      </c>
      <c r="Z52" s="17">
        <f t="shared" si="23"/>
        <v>0.96892103521206352</v>
      </c>
      <c r="AA52" s="19">
        <f t="shared" si="24"/>
        <v>0.23108935943534425</v>
      </c>
      <c r="AB52" s="36">
        <f t="shared" si="25"/>
        <v>4.3273303558565051</v>
      </c>
    </row>
    <row r="53" spans="1:43" ht="52" thickBot="1" x14ac:dyDescent="0.25">
      <c r="A53" s="14">
        <v>60006</v>
      </c>
      <c r="B53" s="15">
        <v>1699493079</v>
      </c>
      <c r="C53" s="14">
        <v>60006</v>
      </c>
      <c r="D53" s="15">
        <v>550301588</v>
      </c>
      <c r="E53" s="14">
        <v>60003</v>
      </c>
      <c r="F53" s="15">
        <v>505968562</v>
      </c>
      <c r="G53" s="14">
        <v>60002</v>
      </c>
      <c r="H53" s="15">
        <v>422723532</v>
      </c>
      <c r="I53" s="14">
        <v>60010</v>
      </c>
      <c r="J53" s="15">
        <v>59709</v>
      </c>
      <c r="K53" s="14">
        <v>60116</v>
      </c>
      <c r="L53" s="15">
        <v>55007</v>
      </c>
      <c r="Q53" s="16">
        <f t="shared" si="14"/>
        <v>28322.052444755525</v>
      </c>
      <c r="R53" s="8">
        <f t="shared" si="15"/>
        <v>3.5308175562155377E-5</v>
      </c>
      <c r="S53" s="17">
        <f t="shared" si="16"/>
        <v>9170.7760557277597</v>
      </c>
      <c r="T53" s="18">
        <f t="shared" si="17"/>
        <v>1.0904202587908942E-4</v>
      </c>
      <c r="U53" s="17">
        <f t="shared" si="18"/>
        <v>8432.3877472793029</v>
      </c>
      <c r="V53" s="18">
        <f t="shared" si="19"/>
        <v>1.1859037202394405E-4</v>
      </c>
      <c r="W53" s="17">
        <f t="shared" si="20"/>
        <v>7045.1573614212857</v>
      </c>
      <c r="X53" s="18">
        <f t="shared" si="21"/>
        <v>1.4194147109841996E-4</v>
      </c>
      <c r="Y53" s="17">
        <f t="shared" si="22"/>
        <v>0.9949841693051158</v>
      </c>
      <c r="Z53" s="17">
        <f t="shared" si="23"/>
        <v>1.0050411160796531</v>
      </c>
      <c r="AA53" s="19">
        <f t="shared" si="24"/>
        <v>0.91501430567569364</v>
      </c>
      <c r="AB53" s="36">
        <f t="shared" si="25"/>
        <v>1.0928790881160579</v>
      </c>
      <c r="AG53" s="74"/>
      <c r="AJ53" s="57" t="s">
        <v>7</v>
      </c>
      <c r="AK53" s="121" t="s">
        <v>10</v>
      </c>
      <c r="AL53" s="121" t="s">
        <v>32</v>
      </c>
      <c r="AM53" s="121" t="s">
        <v>11</v>
      </c>
      <c r="AN53" s="83" t="s">
        <v>31</v>
      </c>
    </row>
    <row r="54" spans="1:43" x14ac:dyDescent="0.2">
      <c r="A54" s="14">
        <v>60005</v>
      </c>
      <c r="B54" s="15">
        <v>1753085554</v>
      </c>
      <c r="C54" s="14">
        <v>60003</v>
      </c>
      <c r="D54" s="15">
        <v>538778901</v>
      </c>
      <c r="E54" s="14">
        <v>60006</v>
      </c>
      <c r="F54" s="15">
        <v>517577576</v>
      </c>
      <c r="G54" s="14">
        <v>60006</v>
      </c>
      <c r="H54" s="15">
        <v>432635448</v>
      </c>
      <c r="I54" s="14">
        <v>60004</v>
      </c>
      <c r="J54" s="15">
        <v>57653</v>
      </c>
      <c r="K54" s="14">
        <v>60077</v>
      </c>
      <c r="L54" s="15">
        <v>9254</v>
      </c>
      <c r="Q54" s="16">
        <f t="shared" si="14"/>
        <v>29215.657928505956</v>
      </c>
      <c r="R54" s="8">
        <f t="shared" si="15"/>
        <v>3.4228221128790387E-5</v>
      </c>
      <c r="S54" s="17">
        <f t="shared" si="16"/>
        <v>8979.1993900304988</v>
      </c>
      <c r="T54" s="18">
        <f t="shared" si="17"/>
        <v>1.1136850364524576E-4</v>
      </c>
      <c r="U54" s="17">
        <f t="shared" si="18"/>
        <v>8625.4303902943047</v>
      </c>
      <c r="V54" s="18">
        <f t="shared" si="19"/>
        <v>1.1593624372938445E-4</v>
      </c>
      <c r="W54" s="17">
        <f t="shared" si="20"/>
        <v>7209.8698130186986</v>
      </c>
      <c r="X54" s="18">
        <f t="shared" si="21"/>
        <v>1.3869875960788124E-4</v>
      </c>
      <c r="Y54" s="17">
        <f t="shared" si="22"/>
        <v>0.96081927871475237</v>
      </c>
      <c r="Z54" s="17">
        <f t="shared" si="23"/>
        <v>1.040778450384195</v>
      </c>
      <c r="AA54" s="19">
        <f t="shared" si="24"/>
        <v>0.15403565424372057</v>
      </c>
      <c r="AB54" s="36">
        <f t="shared" si="25"/>
        <v>6.4920034579641239</v>
      </c>
      <c r="AG54" s="74"/>
      <c r="AJ54" s="58">
        <v>1</v>
      </c>
      <c r="AK54" s="59">
        <f>AF51</f>
        <v>28293.212870621948</v>
      </c>
      <c r="AL54" s="60">
        <f>AG51</f>
        <v>3.5415977327472022E-5</v>
      </c>
      <c r="AM54" s="61">
        <v>0</v>
      </c>
      <c r="AN54" s="79">
        <f>(AM54/AL54)</f>
        <v>0</v>
      </c>
    </row>
    <row r="55" spans="1:43" x14ac:dyDescent="0.2">
      <c r="A55" s="14">
        <v>60005</v>
      </c>
      <c r="B55" s="15">
        <v>1759411986</v>
      </c>
      <c r="C55" s="14">
        <v>60003</v>
      </c>
      <c r="D55" s="15">
        <v>552946353</v>
      </c>
      <c r="E55" s="14">
        <v>60011</v>
      </c>
      <c r="F55" s="15">
        <v>502647853</v>
      </c>
      <c r="G55" s="14">
        <v>60005</v>
      </c>
      <c r="H55" s="15">
        <v>442559070</v>
      </c>
      <c r="I55" s="14">
        <v>60009</v>
      </c>
      <c r="J55" s="15">
        <v>118321</v>
      </c>
      <c r="K55" s="14">
        <v>60077</v>
      </c>
      <c r="L55" s="15">
        <v>38145</v>
      </c>
      <c r="Q55" s="16">
        <f t="shared" si="14"/>
        <v>29321.089675860345</v>
      </c>
      <c r="R55" s="8">
        <f t="shared" si="15"/>
        <v>3.4105144490018271E-5</v>
      </c>
      <c r="S55" s="17">
        <f t="shared" si="16"/>
        <v>9215.3117844107801</v>
      </c>
      <c r="T55" s="18">
        <f t="shared" si="17"/>
        <v>1.0851504793268797E-4</v>
      </c>
      <c r="U55" s="17">
        <f t="shared" si="18"/>
        <v>8375.9286297512117</v>
      </c>
      <c r="V55" s="18">
        <f t="shared" si="19"/>
        <v>1.1938974700047113E-4</v>
      </c>
      <c r="W55" s="17">
        <f t="shared" si="20"/>
        <v>7375.3698858428461</v>
      </c>
      <c r="X55" s="18">
        <f t="shared" si="21"/>
        <v>1.3558642013596062E-4</v>
      </c>
      <c r="Y55" s="19">
        <f t="shared" si="22"/>
        <v>1.9717209085303871</v>
      </c>
      <c r="Z55" s="19">
        <f t="shared" si="23"/>
        <v>0.50717116995292466</v>
      </c>
      <c r="AA55" s="19">
        <f t="shared" si="24"/>
        <v>0.63493516653627846</v>
      </c>
      <c r="AB55" s="36">
        <f t="shared" si="25"/>
        <v>1.574963953335955</v>
      </c>
      <c r="AG55" s="74"/>
      <c r="AJ55" s="62">
        <v>2</v>
      </c>
      <c r="AK55" s="63">
        <f>AH51</f>
        <v>9072.0468075397221</v>
      </c>
      <c r="AL55" s="64">
        <f>AI51</f>
        <v>1.1025561724815848E-4</v>
      </c>
      <c r="AM55" s="64">
        <f>AL55-$AL$54</f>
        <v>7.4839639920686447E-5</v>
      </c>
      <c r="AN55" s="79">
        <f t="shared" ref="AN55:AN59" si="31">(AM55/AL55)</f>
        <v>0.67878301159242249</v>
      </c>
    </row>
    <row r="56" spans="1:43" x14ac:dyDescent="0.2">
      <c r="A56" s="14">
        <v>60004</v>
      </c>
      <c r="B56" s="15">
        <v>1742158120</v>
      </c>
      <c r="C56" s="14">
        <v>60009</v>
      </c>
      <c r="D56" s="15">
        <v>551169962</v>
      </c>
      <c r="E56" s="14">
        <v>60004</v>
      </c>
      <c r="F56" s="15">
        <v>509454687</v>
      </c>
      <c r="G56" s="14">
        <v>60005</v>
      </c>
      <c r="H56" s="15">
        <v>424005849</v>
      </c>
      <c r="I56" s="14">
        <v>60005</v>
      </c>
      <c r="J56" s="15">
        <v>71389</v>
      </c>
      <c r="K56" s="14">
        <v>60032</v>
      </c>
      <c r="L56" s="15">
        <v>28915</v>
      </c>
      <c r="Q56" s="16">
        <f t="shared" si="14"/>
        <v>29034.033064462368</v>
      </c>
      <c r="R56" s="8">
        <f t="shared" si="15"/>
        <v>3.4442338678190703E-5</v>
      </c>
      <c r="S56" s="17">
        <f t="shared" si="16"/>
        <v>9184.7883150860707</v>
      </c>
      <c r="T56" s="18">
        <f t="shared" si="17"/>
        <v>1.088756720018788E-4</v>
      </c>
      <c r="U56" s="17">
        <f t="shared" si="18"/>
        <v>8490.3454269715348</v>
      </c>
      <c r="V56" s="18">
        <f t="shared" si="19"/>
        <v>1.1778083808266151E-4</v>
      </c>
      <c r="W56" s="17">
        <f t="shared" si="20"/>
        <v>7066.1753020581618</v>
      </c>
      <c r="X56" s="18">
        <f t="shared" si="21"/>
        <v>1.4151927418340872E-4</v>
      </c>
      <c r="Y56" s="17">
        <f t="shared" si="22"/>
        <v>1.1897175235397051</v>
      </c>
      <c r="Z56" s="17">
        <f t="shared" si="23"/>
        <v>0.84053565675384168</v>
      </c>
      <c r="AA56" s="19">
        <f t="shared" si="24"/>
        <v>0.48165978144989341</v>
      </c>
      <c r="AB56" s="36">
        <f t="shared" si="25"/>
        <v>2.0761542452014528</v>
      </c>
      <c r="AG56" s="74"/>
      <c r="AJ56" s="62">
        <v>4</v>
      </c>
      <c r="AK56" s="63">
        <f>AJ51</f>
        <v>8374.7314497639618</v>
      </c>
      <c r="AL56" s="64">
        <f>AK51</f>
        <v>1.1945953449271759E-4</v>
      </c>
      <c r="AM56" s="64">
        <f t="shared" ref="AM56:AM59" si="32">AL56-$AL$54</f>
        <v>8.4043557165245562E-5</v>
      </c>
      <c r="AN56" s="79">
        <f t="shared" si="31"/>
        <v>0.70353159772583052</v>
      </c>
    </row>
    <row r="57" spans="1:43" x14ac:dyDescent="0.2">
      <c r="A57" s="14">
        <v>60001</v>
      </c>
      <c r="B57" s="15">
        <v>1713816763</v>
      </c>
      <c r="C57" s="14">
        <v>60009</v>
      </c>
      <c r="D57" s="15">
        <v>530536263</v>
      </c>
      <c r="E57" s="14">
        <v>60006</v>
      </c>
      <c r="F57" s="15">
        <v>509761789</v>
      </c>
      <c r="G57" s="14">
        <v>60003</v>
      </c>
      <c r="H57" s="15">
        <v>401970712</v>
      </c>
      <c r="I57" s="14">
        <v>60007</v>
      </c>
      <c r="J57" s="15">
        <v>99651</v>
      </c>
      <c r="K57" s="14">
        <v>60079</v>
      </c>
      <c r="L57" s="15">
        <v>27825</v>
      </c>
      <c r="Q57" s="16">
        <f t="shared" si="14"/>
        <v>28563.136664388927</v>
      </c>
      <c r="R57" s="8">
        <f t="shared" si="15"/>
        <v>3.501016053488094E-5</v>
      </c>
      <c r="S57" s="17">
        <f t="shared" si="16"/>
        <v>8840.9449082637602</v>
      </c>
      <c r="T57" s="18">
        <f t="shared" si="17"/>
        <v>1.1311008160058609E-4</v>
      </c>
      <c r="U57" s="17">
        <f t="shared" si="18"/>
        <v>8495.1802986368039</v>
      </c>
      <c r="V57" s="18">
        <f t="shared" si="19"/>
        <v>1.1771380533977214E-4</v>
      </c>
      <c r="W57" s="17">
        <f t="shared" si="20"/>
        <v>6699.1769078212756</v>
      </c>
      <c r="X57" s="18">
        <f t="shared" si="21"/>
        <v>1.4927206935414736E-4</v>
      </c>
      <c r="Y57" s="17">
        <f t="shared" si="22"/>
        <v>1.6606562567700436</v>
      </c>
      <c r="Z57" s="17">
        <f t="shared" si="23"/>
        <v>0.60217157881004701</v>
      </c>
      <c r="AA57" s="19">
        <f t="shared" si="24"/>
        <v>0.46314019873832785</v>
      </c>
      <c r="AB57" s="36">
        <f t="shared" si="25"/>
        <v>2.1591734052111411</v>
      </c>
      <c r="AG57" s="74"/>
      <c r="AJ57" s="62">
        <v>8</v>
      </c>
      <c r="AK57" s="63">
        <f>AL51</f>
        <v>7036.4172249164285</v>
      </c>
      <c r="AL57" s="64">
        <f>AM51</f>
        <v>1.423395859474224E-4</v>
      </c>
      <c r="AM57" s="64">
        <f t="shared" si="32"/>
        <v>1.0692360861995037E-4</v>
      </c>
      <c r="AN57" s="79">
        <f t="shared" si="31"/>
        <v>0.75118673353065646</v>
      </c>
    </row>
    <row r="58" spans="1:43" x14ac:dyDescent="0.2">
      <c r="A58" s="14">
        <v>60002</v>
      </c>
      <c r="B58" s="15">
        <v>1755848951</v>
      </c>
      <c r="C58" s="14">
        <v>60004</v>
      </c>
      <c r="D58" s="15">
        <v>538843272</v>
      </c>
      <c r="E58" s="14">
        <v>60002</v>
      </c>
      <c r="F58" s="15">
        <v>479700287</v>
      </c>
      <c r="G58" s="14">
        <v>60002</v>
      </c>
      <c r="H58" s="15">
        <v>405602981</v>
      </c>
      <c r="I58" s="14">
        <v>60010</v>
      </c>
      <c r="J58" s="15">
        <v>57870</v>
      </c>
      <c r="K58" s="14">
        <v>60084</v>
      </c>
      <c r="L58" s="15">
        <v>62850</v>
      </c>
      <c r="Q58" s="16">
        <f t="shared" si="14"/>
        <v>29263.173744208525</v>
      </c>
      <c r="R58" s="8">
        <f t="shared" si="15"/>
        <v>3.4172643361963087E-5</v>
      </c>
      <c r="S58" s="17">
        <f t="shared" si="16"/>
        <v>8980.1225251649885</v>
      </c>
      <c r="T58" s="18">
        <f t="shared" si="17"/>
        <v>1.1135705522922443E-4</v>
      </c>
      <c r="U58" s="17">
        <f t="shared" si="18"/>
        <v>7994.7382920569316</v>
      </c>
      <c r="V58" s="18">
        <f t="shared" si="19"/>
        <v>1.2508226829557848E-4</v>
      </c>
      <c r="W58" s="17">
        <f t="shared" si="20"/>
        <v>6759.8243558548047</v>
      </c>
      <c r="X58" s="18">
        <f t="shared" si="21"/>
        <v>1.4793283780130796E-4</v>
      </c>
      <c r="Y58" s="17">
        <f t="shared" si="22"/>
        <v>0.9643392767872021</v>
      </c>
      <c r="Z58" s="17">
        <f t="shared" si="23"/>
        <v>1.0369794366683946</v>
      </c>
      <c r="AA58" s="19">
        <f t="shared" si="24"/>
        <v>1.0460355502296785</v>
      </c>
      <c r="AB58" s="36">
        <f t="shared" si="25"/>
        <v>0.9559904534606205</v>
      </c>
      <c r="AG58" s="74"/>
      <c r="AJ58" s="62">
        <v>16</v>
      </c>
      <c r="AK58" s="63">
        <f>AN51</f>
        <v>1.3675814829527202</v>
      </c>
      <c r="AL58" s="64">
        <f>AO51</f>
        <v>0.8045641259999462</v>
      </c>
      <c r="AM58" s="64">
        <f t="shared" si="32"/>
        <v>0.80452871002261872</v>
      </c>
      <c r="AN58" s="80">
        <f t="shared" si="31"/>
        <v>0.9999559811627402</v>
      </c>
    </row>
    <row r="59" spans="1:43" ht="17" thickBot="1" x14ac:dyDescent="0.25">
      <c r="A59" s="25">
        <v>59992</v>
      </c>
      <c r="B59" s="26">
        <v>1748471286</v>
      </c>
      <c r="C59" s="25">
        <v>60004</v>
      </c>
      <c r="D59" s="26">
        <v>546327881</v>
      </c>
      <c r="E59" s="25">
        <v>60006</v>
      </c>
      <c r="F59" s="26">
        <v>492207250</v>
      </c>
      <c r="G59" s="25">
        <v>60004</v>
      </c>
      <c r="H59" s="26">
        <v>390355295</v>
      </c>
      <c r="I59" s="25">
        <v>60010</v>
      </c>
      <c r="J59" s="26">
        <v>58667</v>
      </c>
      <c r="K59" s="25">
        <v>60083</v>
      </c>
      <c r="L59" s="26">
        <v>34486</v>
      </c>
      <c r="Q59" s="27">
        <f t="shared" si="14"/>
        <v>29145.074109881316</v>
      </c>
      <c r="R59" s="28">
        <f t="shared" si="15"/>
        <v>3.4311115361376312E-5</v>
      </c>
      <c r="S59" s="29">
        <f t="shared" si="16"/>
        <v>9104.8576928204784</v>
      </c>
      <c r="T59" s="30">
        <f t="shared" si="17"/>
        <v>1.0983148048415271E-4</v>
      </c>
      <c r="U59" s="29">
        <f t="shared" si="18"/>
        <v>8202.633903276339</v>
      </c>
      <c r="V59" s="30">
        <f t="shared" si="19"/>
        <v>1.2191206041763912E-4</v>
      </c>
      <c r="W59" s="29">
        <f t="shared" si="20"/>
        <v>6505.4878841410573</v>
      </c>
      <c r="X59" s="30">
        <f t="shared" si="21"/>
        <v>1.53716372670185E-4</v>
      </c>
      <c r="Y59" s="29">
        <f t="shared" si="22"/>
        <v>0.97762039660056654</v>
      </c>
      <c r="Z59" s="29">
        <f t="shared" si="23"/>
        <v>1.0228919153868443</v>
      </c>
      <c r="AA59" s="33">
        <f t="shared" si="24"/>
        <v>0.57397267113825878</v>
      </c>
      <c r="AB59" s="37">
        <f t="shared" si="25"/>
        <v>1.7422432291364611</v>
      </c>
      <c r="AJ59" s="65">
        <v>32</v>
      </c>
      <c r="AK59" s="66">
        <f>AP51</f>
        <v>0.55993752329179092</v>
      </c>
      <c r="AL59" s="67">
        <f>AQ51</f>
        <v>2.783335915311445</v>
      </c>
      <c r="AM59" s="67">
        <f t="shared" si="32"/>
        <v>2.7833004993341177</v>
      </c>
      <c r="AN59" s="82">
        <f t="shared" si="31"/>
        <v>0.99998727570857238</v>
      </c>
    </row>
    <row r="62" spans="1:43" x14ac:dyDescent="0.2">
      <c r="A62" s="84" t="s">
        <v>15</v>
      </c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7"/>
      <c r="Q62" s="84" t="s">
        <v>15</v>
      </c>
      <c r="R62" s="85"/>
      <c r="S62" s="86"/>
      <c r="T62" s="86"/>
      <c r="U62" s="86"/>
      <c r="V62" s="86"/>
      <c r="W62" s="86"/>
      <c r="X62" s="86"/>
      <c r="Y62" s="86"/>
      <c r="Z62" s="86"/>
      <c r="AA62" s="86"/>
      <c r="AB62" s="87"/>
      <c r="AF62" s="97" t="s">
        <v>15</v>
      </c>
      <c r="AG62" s="98"/>
      <c r="AH62" s="89"/>
      <c r="AI62" s="89"/>
      <c r="AJ62" s="89"/>
      <c r="AK62" s="89"/>
      <c r="AL62" s="89"/>
      <c r="AM62" s="89"/>
      <c r="AN62" s="89"/>
      <c r="AO62" s="89"/>
      <c r="AP62" s="89"/>
      <c r="AQ62" s="90"/>
    </row>
    <row r="63" spans="1:43" x14ac:dyDescent="0.2">
      <c r="A63" s="91" t="s">
        <v>1</v>
      </c>
      <c r="B63" s="87"/>
      <c r="C63" s="92" t="s">
        <v>2</v>
      </c>
      <c r="D63" s="93"/>
      <c r="E63" s="84" t="s">
        <v>3</v>
      </c>
      <c r="F63" s="93"/>
      <c r="G63" s="84" t="s">
        <v>4</v>
      </c>
      <c r="H63" s="93"/>
      <c r="I63" s="84" t="s">
        <v>5</v>
      </c>
      <c r="J63" s="93"/>
      <c r="K63" s="84" t="s">
        <v>6</v>
      </c>
      <c r="L63" s="93"/>
      <c r="Q63" s="84" t="s">
        <v>1</v>
      </c>
      <c r="R63" s="93"/>
      <c r="S63" s="84" t="s">
        <v>2</v>
      </c>
      <c r="T63" s="93"/>
      <c r="U63" s="84" t="s">
        <v>3</v>
      </c>
      <c r="V63" s="93"/>
      <c r="W63" s="84" t="s">
        <v>4</v>
      </c>
      <c r="X63" s="93"/>
      <c r="Y63" s="84" t="s">
        <v>5</v>
      </c>
      <c r="Z63" s="93"/>
      <c r="AA63" s="84" t="s">
        <v>6</v>
      </c>
      <c r="AB63" s="93"/>
      <c r="AF63" s="94" t="s">
        <v>7</v>
      </c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6"/>
    </row>
    <row r="64" spans="1:43" x14ac:dyDescent="0.2">
      <c r="A64" s="1" t="s">
        <v>8</v>
      </c>
      <c r="B64" s="2" t="s">
        <v>9</v>
      </c>
      <c r="C64" s="1" t="s">
        <v>8</v>
      </c>
      <c r="D64" s="3" t="s">
        <v>9</v>
      </c>
      <c r="E64" s="1" t="s">
        <v>8</v>
      </c>
      <c r="F64" s="3" t="s">
        <v>9</v>
      </c>
      <c r="G64" s="1" t="s">
        <v>8</v>
      </c>
      <c r="H64" s="3" t="s">
        <v>9</v>
      </c>
      <c r="I64" s="1" t="s">
        <v>8</v>
      </c>
      <c r="J64" s="3" t="s">
        <v>9</v>
      </c>
      <c r="K64" s="1" t="s">
        <v>8</v>
      </c>
      <c r="L64" s="3" t="s">
        <v>9</v>
      </c>
      <c r="Q64" s="4" t="s">
        <v>10</v>
      </c>
      <c r="R64" s="3" t="s">
        <v>11</v>
      </c>
      <c r="S64" s="4" t="s">
        <v>10</v>
      </c>
      <c r="T64" s="3" t="s">
        <v>11</v>
      </c>
      <c r="U64" s="4" t="s">
        <v>10</v>
      </c>
      <c r="V64" s="3" t="s">
        <v>11</v>
      </c>
      <c r="W64" s="4" t="s">
        <v>10</v>
      </c>
      <c r="X64" s="3" t="s">
        <v>11</v>
      </c>
      <c r="Y64" s="4" t="s">
        <v>10</v>
      </c>
      <c r="Z64" s="3" t="s">
        <v>11</v>
      </c>
      <c r="AA64" s="4" t="s">
        <v>10</v>
      </c>
      <c r="AB64" s="3" t="s">
        <v>11</v>
      </c>
      <c r="AF64" s="94">
        <v>1</v>
      </c>
      <c r="AG64" s="95"/>
      <c r="AH64" s="94">
        <v>2</v>
      </c>
      <c r="AI64" s="96"/>
      <c r="AJ64" s="94">
        <v>4</v>
      </c>
      <c r="AK64" s="96"/>
      <c r="AL64" s="94">
        <v>8</v>
      </c>
      <c r="AM64" s="96"/>
      <c r="AN64" s="94">
        <v>16</v>
      </c>
      <c r="AO64" s="96"/>
      <c r="AP64" s="94">
        <v>32</v>
      </c>
      <c r="AQ64" s="96"/>
    </row>
    <row r="65" spans="1:43" ht="17" x14ac:dyDescent="0.2">
      <c r="A65" s="5">
        <v>60008</v>
      </c>
      <c r="B65" s="6">
        <v>2443706122</v>
      </c>
      <c r="C65" s="5">
        <v>60009</v>
      </c>
      <c r="D65" s="6">
        <v>364287504</v>
      </c>
      <c r="E65" s="5">
        <v>60009</v>
      </c>
      <c r="F65" s="6">
        <v>457371081</v>
      </c>
      <c r="G65" s="5">
        <v>60009</v>
      </c>
      <c r="H65" s="6">
        <v>373745952</v>
      </c>
      <c r="I65" s="5">
        <v>60007</v>
      </c>
      <c r="J65" s="6">
        <v>63612</v>
      </c>
      <c r="K65" s="5">
        <v>60081</v>
      </c>
      <c r="L65" s="6">
        <v>31228</v>
      </c>
      <c r="Q65" s="7">
        <f t="shared" si="14"/>
        <v>40723.005632582324</v>
      </c>
      <c r="R65" s="12">
        <f t="shared" si="15"/>
        <v>2.4556144235088184E-5</v>
      </c>
      <c r="S65" s="11">
        <f t="shared" si="16"/>
        <v>6070.5478178273261</v>
      </c>
      <c r="T65" s="12">
        <f t="shared" si="17"/>
        <v>1.6472977892758022E-4</v>
      </c>
      <c r="U65" s="11">
        <f t="shared" si="18"/>
        <v>7621.7080937859319</v>
      </c>
      <c r="V65" s="12">
        <f t="shared" si="19"/>
        <v>1.3120418516360025E-4</v>
      </c>
      <c r="W65" s="11">
        <f t="shared" si="20"/>
        <v>6228.1649752537123</v>
      </c>
      <c r="X65" s="12">
        <f t="shared" si="21"/>
        <v>1.605609363228635E-4</v>
      </c>
      <c r="Y65" s="11">
        <f t="shared" si="22"/>
        <v>1.0600763244288167</v>
      </c>
      <c r="Z65" s="11">
        <f t="shared" si="23"/>
        <v>0.94332830283594293</v>
      </c>
      <c r="AA65" s="11">
        <f t="shared" si="24"/>
        <v>0.51976498393834991</v>
      </c>
      <c r="AB65" s="38">
        <f t="shared" si="25"/>
        <v>1.9239464583066479</v>
      </c>
      <c r="AF65" s="119" t="s">
        <v>10</v>
      </c>
      <c r="AG65" s="120" t="s">
        <v>11</v>
      </c>
      <c r="AH65" s="119" t="s">
        <v>10</v>
      </c>
      <c r="AI65" s="120" t="s">
        <v>11</v>
      </c>
      <c r="AJ65" s="119" t="s">
        <v>10</v>
      </c>
      <c r="AK65" s="120" t="s">
        <v>11</v>
      </c>
      <c r="AL65" s="119" t="s">
        <v>10</v>
      </c>
      <c r="AM65" s="120" t="s">
        <v>11</v>
      </c>
      <c r="AN65" s="119" t="s">
        <v>10</v>
      </c>
      <c r="AO65" s="120" t="s">
        <v>11</v>
      </c>
      <c r="AP65" s="119" t="s">
        <v>10</v>
      </c>
      <c r="AQ65" s="120" t="s">
        <v>11</v>
      </c>
    </row>
    <row r="66" spans="1:43" x14ac:dyDescent="0.2">
      <c r="A66" s="14">
        <v>60003</v>
      </c>
      <c r="B66" s="15">
        <v>2439669381</v>
      </c>
      <c r="C66" s="14">
        <v>60011</v>
      </c>
      <c r="D66" s="15">
        <v>410655100</v>
      </c>
      <c r="E66" s="14">
        <v>60007</v>
      </c>
      <c r="F66" s="15">
        <v>443042990</v>
      </c>
      <c r="G66" s="14">
        <v>60011</v>
      </c>
      <c r="H66" s="15">
        <v>384937854</v>
      </c>
      <c r="I66" s="14">
        <v>60011</v>
      </c>
      <c r="J66" s="15">
        <v>120926</v>
      </c>
      <c r="K66" s="14">
        <v>60090</v>
      </c>
      <c r="L66" s="15">
        <v>70653</v>
      </c>
      <c r="Q66" s="16">
        <f t="shared" si="14"/>
        <v>40659.123393830305</v>
      </c>
      <c r="R66" s="8">
        <f t="shared" si="15"/>
        <v>2.4594726017918573E-5</v>
      </c>
      <c r="S66" s="17">
        <f t="shared" si="16"/>
        <v>6842.9971171951811</v>
      </c>
      <c r="T66" s="18">
        <f t="shared" si="17"/>
        <v>1.4613479779016503E-4</v>
      </c>
      <c r="U66" s="17">
        <f t="shared" si="18"/>
        <v>7383.1884613461762</v>
      </c>
      <c r="V66" s="18">
        <f t="shared" si="19"/>
        <v>1.354428381769453E-4</v>
      </c>
      <c r="W66" s="17">
        <f t="shared" si="20"/>
        <v>6414.4549165986236</v>
      </c>
      <c r="X66" s="18">
        <f t="shared" si="21"/>
        <v>1.5589789202700757E-4</v>
      </c>
      <c r="Y66" s="19">
        <f t="shared" si="22"/>
        <v>2.0150639049507588</v>
      </c>
      <c r="Z66" s="19">
        <f t="shared" si="23"/>
        <v>0.49626217686849811</v>
      </c>
      <c r="AA66" s="19">
        <f t="shared" si="24"/>
        <v>1.1757863205192212</v>
      </c>
      <c r="AB66" s="36">
        <f t="shared" si="25"/>
        <v>0.85049467113922972</v>
      </c>
      <c r="AF66" s="68">
        <f t="shared" si="26"/>
        <v>40745.404718341422</v>
      </c>
      <c r="AG66" s="72">
        <f t="shared" si="26"/>
        <v>2.4543219563054768E-5</v>
      </c>
      <c r="AH66" s="73">
        <f t="shared" si="26"/>
        <v>6662.2767617082718</v>
      </c>
      <c r="AI66" s="72">
        <f t="shared" si="26"/>
        <v>1.5078135007224884E-4</v>
      </c>
      <c r="AJ66" s="73">
        <f t="shared" si="26"/>
        <v>7385.7421572986295</v>
      </c>
      <c r="AK66" s="72">
        <f t="shared" si="26"/>
        <v>1.3544814540655719E-4</v>
      </c>
      <c r="AL66" s="73">
        <f t="shared" si="26"/>
        <v>6260.0261843594799</v>
      </c>
      <c r="AM66" s="72">
        <f t="shared" si="26"/>
        <v>1.5981362511561002E-4</v>
      </c>
      <c r="AN66" s="73">
        <f t="shared" si="26"/>
        <v>1.3640830890660827</v>
      </c>
      <c r="AO66" s="73">
        <f t="shared" si="26"/>
        <v>0.80964857576782667</v>
      </c>
      <c r="AP66" s="73">
        <f t="shared" si="26"/>
        <v>0.7015238034781508</v>
      </c>
      <c r="AQ66" s="76">
        <f t="shared" si="26"/>
        <v>2.1325517137521244</v>
      </c>
    </row>
    <row r="67" spans="1:43" ht="17" thickBot="1" x14ac:dyDescent="0.25">
      <c r="A67" s="14">
        <v>60011</v>
      </c>
      <c r="B67" s="15">
        <v>2438969461</v>
      </c>
      <c r="C67" s="14">
        <v>60009</v>
      </c>
      <c r="D67" s="15">
        <v>415974705</v>
      </c>
      <c r="E67" s="14">
        <v>60010</v>
      </c>
      <c r="F67" s="15">
        <v>440505729</v>
      </c>
      <c r="G67" s="14">
        <v>60002</v>
      </c>
      <c r="H67" s="15">
        <v>378119178</v>
      </c>
      <c r="I67" s="14">
        <v>60008</v>
      </c>
      <c r="J67" s="15">
        <v>62790</v>
      </c>
      <c r="K67" s="14">
        <v>60075</v>
      </c>
      <c r="L67" s="15">
        <v>44733</v>
      </c>
      <c r="Q67" s="16">
        <f t="shared" si="14"/>
        <v>40642.039976004402</v>
      </c>
      <c r="R67" s="8">
        <f t="shared" si="15"/>
        <v>2.460506413040323E-5</v>
      </c>
      <c r="S67" s="17">
        <f t="shared" si="16"/>
        <v>6931.8719692046197</v>
      </c>
      <c r="T67" s="18">
        <f t="shared" si="17"/>
        <v>1.4426117568855539E-4</v>
      </c>
      <c r="U67" s="17">
        <f t="shared" si="18"/>
        <v>7340.5387268788536</v>
      </c>
      <c r="V67" s="18">
        <f t="shared" si="19"/>
        <v>1.3622978329074127E-4</v>
      </c>
      <c r="W67" s="17">
        <f t="shared" si="20"/>
        <v>6301.7762407919736</v>
      </c>
      <c r="X67" s="18">
        <f t="shared" si="21"/>
        <v>1.586854184899344E-4</v>
      </c>
      <c r="Y67" s="17">
        <f t="shared" si="22"/>
        <v>1.0463604852686308</v>
      </c>
      <c r="Z67" s="17">
        <f t="shared" si="23"/>
        <v>0.95569358178053831</v>
      </c>
      <c r="AA67" s="17">
        <f t="shared" si="24"/>
        <v>0.7446192259675406</v>
      </c>
      <c r="AB67" s="39">
        <f t="shared" si="25"/>
        <v>1.3429682784521495</v>
      </c>
    </row>
    <row r="68" spans="1:43" ht="52" thickBot="1" x14ac:dyDescent="0.25">
      <c r="A68" s="14">
        <v>60002</v>
      </c>
      <c r="B68" s="15">
        <v>2434363599</v>
      </c>
      <c r="C68" s="14">
        <v>60007</v>
      </c>
      <c r="D68" s="15">
        <v>358597334</v>
      </c>
      <c r="E68" s="14">
        <v>60004</v>
      </c>
      <c r="F68" s="15">
        <v>443894641</v>
      </c>
      <c r="G68" s="14">
        <v>60011</v>
      </c>
      <c r="H68" s="15">
        <v>370470803</v>
      </c>
      <c r="I68" s="14">
        <v>60009</v>
      </c>
      <c r="J68" s="15">
        <v>59578</v>
      </c>
      <c r="K68" s="14">
        <v>60136</v>
      </c>
      <c r="L68" s="15">
        <v>12461</v>
      </c>
      <c r="Q68" s="16">
        <f t="shared" si="14"/>
        <v>40571.374270857639</v>
      </c>
      <c r="R68" s="8">
        <f t="shared" si="15"/>
        <v>2.4647920312581046E-5</v>
      </c>
      <c r="S68" s="17">
        <f t="shared" si="16"/>
        <v>5975.9250420784238</v>
      </c>
      <c r="T68" s="18">
        <f t="shared" si="17"/>
        <v>1.6733810965811587E-4</v>
      </c>
      <c r="U68" s="17">
        <f t="shared" si="18"/>
        <v>7397.7508332777816</v>
      </c>
      <c r="V68" s="18">
        <f t="shared" si="19"/>
        <v>1.3517622079154589E-4</v>
      </c>
      <c r="W68" s="17">
        <f t="shared" si="20"/>
        <v>6173.3815967072705</v>
      </c>
      <c r="X68" s="18">
        <f t="shared" si="21"/>
        <v>1.6198577462526784E-4</v>
      </c>
      <c r="Y68" s="17">
        <f t="shared" si="22"/>
        <v>0.99281774400506595</v>
      </c>
      <c r="Z68" s="17">
        <f t="shared" si="23"/>
        <v>1.0072342139716002</v>
      </c>
      <c r="AA68" s="19">
        <f t="shared" si="24"/>
        <v>0.20721364906212586</v>
      </c>
      <c r="AB68" s="36">
        <f t="shared" si="25"/>
        <v>4.825936923200385</v>
      </c>
      <c r="AF68" s="75"/>
      <c r="AG68" s="74"/>
      <c r="AJ68" s="57" t="s">
        <v>7</v>
      </c>
      <c r="AK68" s="121" t="s">
        <v>10</v>
      </c>
      <c r="AL68" s="121" t="s">
        <v>32</v>
      </c>
      <c r="AM68" s="121" t="s">
        <v>11</v>
      </c>
      <c r="AN68" s="83" t="s">
        <v>31</v>
      </c>
    </row>
    <row r="69" spans="1:43" x14ac:dyDescent="0.2">
      <c r="A69" s="14">
        <v>60010</v>
      </c>
      <c r="B69" s="15">
        <v>2435848029</v>
      </c>
      <c r="C69" s="14">
        <v>60007</v>
      </c>
      <c r="D69" s="15">
        <v>408180118</v>
      </c>
      <c r="E69" s="14">
        <v>60011</v>
      </c>
      <c r="F69" s="15">
        <v>449010607</v>
      </c>
      <c r="G69" s="14">
        <v>60002</v>
      </c>
      <c r="H69" s="15">
        <v>372393942</v>
      </c>
      <c r="I69" s="14">
        <v>60006</v>
      </c>
      <c r="J69" s="15">
        <v>60385</v>
      </c>
      <c r="K69" s="14">
        <v>60080</v>
      </c>
      <c r="L69" s="15">
        <v>51117</v>
      </c>
      <c r="Q69" s="16">
        <f t="shared" si="14"/>
        <v>40590.702032994501</v>
      </c>
      <c r="R69" s="8">
        <f t="shared" si="15"/>
        <v>2.4636183902095151E-5</v>
      </c>
      <c r="S69" s="17">
        <f t="shared" si="16"/>
        <v>6802.2083756895026</v>
      </c>
      <c r="T69" s="18">
        <f t="shared" si="17"/>
        <v>1.4701108004481491E-4</v>
      </c>
      <c r="U69" s="17">
        <f t="shared" si="18"/>
        <v>7482.1383912949295</v>
      </c>
      <c r="V69" s="18">
        <f t="shared" si="19"/>
        <v>1.3365163108496454E-4</v>
      </c>
      <c r="W69" s="17">
        <f t="shared" si="20"/>
        <v>6206.3588213726207</v>
      </c>
      <c r="X69" s="18">
        <f t="shared" si="21"/>
        <v>1.6112507007431395E-4</v>
      </c>
      <c r="Y69" s="17">
        <f t="shared" si="22"/>
        <v>1.0063160350631604</v>
      </c>
      <c r="Z69" s="17">
        <f t="shared" si="23"/>
        <v>0.99372360685600725</v>
      </c>
      <c r="AA69" s="17">
        <f t="shared" si="24"/>
        <v>0.85081557922769635</v>
      </c>
      <c r="AB69" s="39">
        <f t="shared" si="25"/>
        <v>1.1753428409335447</v>
      </c>
      <c r="AG69" s="74"/>
      <c r="AJ69" s="58">
        <v>1</v>
      </c>
      <c r="AK69" s="59">
        <f>AF66</f>
        <v>40745.404718341422</v>
      </c>
      <c r="AL69" s="60">
        <f>AG66</f>
        <v>2.4543219563054768E-5</v>
      </c>
      <c r="AM69" s="61">
        <v>0</v>
      </c>
      <c r="AN69" s="79">
        <f>(AM69/AL69)</f>
        <v>0</v>
      </c>
    </row>
    <row r="70" spans="1:43" x14ac:dyDescent="0.2">
      <c r="A70" s="14">
        <v>60004</v>
      </c>
      <c r="B70" s="15">
        <v>2436523314</v>
      </c>
      <c r="C70" s="14">
        <v>60010</v>
      </c>
      <c r="D70" s="15">
        <v>427271788</v>
      </c>
      <c r="E70" s="14">
        <v>60007</v>
      </c>
      <c r="F70" s="15">
        <v>441974703</v>
      </c>
      <c r="G70" s="14">
        <v>60008</v>
      </c>
      <c r="H70" s="15">
        <v>358630440</v>
      </c>
      <c r="I70" s="14">
        <v>60013</v>
      </c>
      <c r="J70" s="15">
        <v>58485</v>
      </c>
      <c r="K70" s="14">
        <v>60095</v>
      </c>
      <c r="L70" s="15">
        <v>10332</v>
      </c>
      <c r="Q70" s="16">
        <f t="shared" si="14"/>
        <v>40606.01483234451</v>
      </c>
      <c r="R70" s="8">
        <f t="shared" si="15"/>
        <v>2.4626893432631443E-5</v>
      </c>
      <c r="S70" s="17">
        <f t="shared" si="16"/>
        <v>7120.0097983669384</v>
      </c>
      <c r="T70" s="18">
        <f t="shared" si="17"/>
        <v>1.4044924491948905E-4</v>
      </c>
      <c r="U70" s="17">
        <f t="shared" si="18"/>
        <v>7365.3857549952509</v>
      </c>
      <c r="V70" s="18">
        <f t="shared" si="19"/>
        <v>1.3577021397987116E-4</v>
      </c>
      <c r="W70" s="17">
        <f t="shared" si="20"/>
        <v>5976.3771497133712</v>
      </c>
      <c r="X70" s="18">
        <f t="shared" si="21"/>
        <v>1.6732545067841984E-4</v>
      </c>
      <c r="Y70" s="17">
        <f t="shared" si="22"/>
        <v>0.9745388499158516</v>
      </c>
      <c r="Z70" s="17">
        <f t="shared" si="23"/>
        <v>1.0261263571856032</v>
      </c>
      <c r="AA70" s="19">
        <f t="shared" si="24"/>
        <v>0.17192778101339545</v>
      </c>
      <c r="AB70" s="36">
        <f t="shared" si="25"/>
        <v>5.8163956639566399</v>
      </c>
      <c r="AG70" s="74"/>
      <c r="AJ70" s="62">
        <v>2</v>
      </c>
      <c r="AK70" s="63">
        <f>AH66</f>
        <v>6662.2767617082718</v>
      </c>
      <c r="AL70" s="64">
        <f>AI66</f>
        <v>1.5078135007224884E-4</v>
      </c>
      <c r="AM70" s="64">
        <f>AL70-$AL$69</f>
        <v>1.2623813050919406E-4</v>
      </c>
      <c r="AN70" s="79">
        <f t="shared" ref="AN70:AN74" si="33">(AM70/AL70)</f>
        <v>0.83722642388269786</v>
      </c>
    </row>
    <row r="71" spans="1:43" x14ac:dyDescent="0.2">
      <c r="A71" s="14">
        <v>60011</v>
      </c>
      <c r="B71" s="15">
        <v>2433227504</v>
      </c>
      <c r="C71" s="14">
        <v>60011</v>
      </c>
      <c r="D71" s="15">
        <v>390238147</v>
      </c>
      <c r="E71" s="14">
        <v>60006</v>
      </c>
      <c r="F71" s="15">
        <v>433572672</v>
      </c>
      <c r="G71" s="14">
        <v>60005</v>
      </c>
      <c r="H71" s="15">
        <v>384928578</v>
      </c>
      <c r="I71" s="14">
        <v>60005</v>
      </c>
      <c r="J71" s="15">
        <v>116450</v>
      </c>
      <c r="K71" s="14">
        <v>60064</v>
      </c>
      <c r="L71" s="15">
        <v>65146</v>
      </c>
      <c r="Q71" s="16">
        <f t="shared" si="14"/>
        <v>40546.358234323707</v>
      </c>
      <c r="R71" s="8">
        <f t="shared" si="15"/>
        <v>2.4663127431096143E-5</v>
      </c>
      <c r="S71" s="17">
        <f t="shared" si="16"/>
        <v>6502.7769408941695</v>
      </c>
      <c r="T71" s="18">
        <f t="shared" si="17"/>
        <v>1.5378045550221413E-4</v>
      </c>
      <c r="U71" s="17">
        <f t="shared" si="18"/>
        <v>7225.4886511348868</v>
      </c>
      <c r="V71" s="18">
        <f t="shared" si="19"/>
        <v>1.3839894411057346E-4</v>
      </c>
      <c r="W71" s="17">
        <f t="shared" si="20"/>
        <v>6414.9417215232061</v>
      </c>
      <c r="X71" s="18">
        <f t="shared" si="21"/>
        <v>1.5588606154360408E-4</v>
      </c>
      <c r="Y71" s="19">
        <f t="shared" si="22"/>
        <v>1.9406716106991084</v>
      </c>
      <c r="Z71" s="19">
        <f t="shared" si="23"/>
        <v>0.51528553027050239</v>
      </c>
      <c r="AA71" s="19">
        <f t="shared" si="24"/>
        <v>1.0846097496004261</v>
      </c>
      <c r="AB71" s="36">
        <f t="shared" si="25"/>
        <v>0.92199060571639091</v>
      </c>
      <c r="AG71" s="74"/>
      <c r="AJ71" s="62">
        <v>4</v>
      </c>
      <c r="AK71" s="63">
        <f>AJ66</f>
        <v>7385.7421572986295</v>
      </c>
      <c r="AL71" s="64">
        <f>AK66</f>
        <v>1.3544814540655719E-4</v>
      </c>
      <c r="AM71" s="64">
        <f t="shared" ref="AM71:AM73" si="34">AL71-$AL$69</f>
        <v>1.1090492584350242E-4</v>
      </c>
      <c r="AN71" s="79">
        <f t="shared" si="33"/>
        <v>0.81879988471317522</v>
      </c>
    </row>
    <row r="72" spans="1:43" x14ac:dyDescent="0.2">
      <c r="A72" s="14">
        <v>60002</v>
      </c>
      <c r="B72" s="15">
        <v>2463167700</v>
      </c>
      <c r="C72" s="14">
        <v>60009</v>
      </c>
      <c r="D72" s="15">
        <v>443218491</v>
      </c>
      <c r="E72" s="14">
        <v>60009</v>
      </c>
      <c r="F72" s="15">
        <v>428453026</v>
      </c>
      <c r="G72" s="14">
        <v>60009</v>
      </c>
      <c r="H72" s="15">
        <v>377939323</v>
      </c>
      <c r="I72" s="14">
        <v>60008</v>
      </c>
      <c r="J72" s="15">
        <v>99198</v>
      </c>
      <c r="K72" s="14">
        <v>60091</v>
      </c>
      <c r="L72" s="15">
        <v>68023</v>
      </c>
      <c r="Q72" s="16">
        <f t="shared" si="14"/>
        <v>41051.426619112695</v>
      </c>
      <c r="R72" s="8">
        <f t="shared" si="15"/>
        <v>2.4359689354484471E-5</v>
      </c>
      <c r="S72" s="17">
        <f t="shared" si="16"/>
        <v>7385.8669699545071</v>
      </c>
      <c r="T72" s="18">
        <f t="shared" si="17"/>
        <v>1.3539371939245198E-4</v>
      </c>
      <c r="U72" s="17">
        <f t="shared" si="18"/>
        <v>7139.812794747455</v>
      </c>
      <c r="V72" s="18">
        <f t="shared" si="19"/>
        <v>1.400596946653377E-4</v>
      </c>
      <c r="W72" s="17">
        <f t="shared" si="20"/>
        <v>6298.0440100651567</v>
      </c>
      <c r="X72" s="18">
        <f t="shared" si="21"/>
        <v>1.5877945571702261E-4</v>
      </c>
      <c r="Y72" s="17">
        <f t="shared" si="22"/>
        <v>1.6530795893880816</v>
      </c>
      <c r="Z72" s="17">
        <f t="shared" si="23"/>
        <v>0.60493155103933549</v>
      </c>
      <c r="AA72" s="19">
        <f t="shared" si="24"/>
        <v>1.1319998003028739</v>
      </c>
      <c r="AB72" s="36">
        <f t="shared" si="25"/>
        <v>0.88339238198844505</v>
      </c>
      <c r="AG72" s="74"/>
      <c r="AJ72" s="62">
        <v>8</v>
      </c>
      <c r="AK72" s="63">
        <f>AL66</f>
        <v>6260.0261843594799</v>
      </c>
      <c r="AL72" s="64">
        <f>AM66</f>
        <v>1.5981362511561002E-4</v>
      </c>
      <c r="AM72" s="64">
        <f t="shared" si="34"/>
        <v>1.3527040555255524E-4</v>
      </c>
      <c r="AN72" s="79">
        <f t="shared" si="33"/>
        <v>0.84642598811396663</v>
      </c>
    </row>
    <row r="73" spans="1:43" x14ac:dyDescent="0.2">
      <c r="A73" s="14">
        <v>60011</v>
      </c>
      <c r="B73" s="15">
        <v>2461741011</v>
      </c>
      <c r="C73" s="14">
        <v>60009</v>
      </c>
      <c r="D73" s="15">
        <v>409608723</v>
      </c>
      <c r="E73" s="14">
        <v>60007</v>
      </c>
      <c r="F73" s="15">
        <v>437763650</v>
      </c>
      <c r="G73" s="14">
        <v>60006</v>
      </c>
      <c r="H73" s="15">
        <v>371078072</v>
      </c>
      <c r="I73" s="14">
        <v>60008</v>
      </c>
      <c r="J73" s="15">
        <v>56886</v>
      </c>
      <c r="K73" s="14">
        <v>60097</v>
      </c>
      <c r="L73" s="15">
        <v>37515</v>
      </c>
      <c r="Q73" s="16">
        <f t="shared" si="14"/>
        <v>41021.49624235557</v>
      </c>
      <c r="R73" s="8">
        <f t="shared" si="15"/>
        <v>2.4377462832949491E-5</v>
      </c>
      <c r="S73" s="17">
        <f t="shared" si="16"/>
        <v>6825.7881817727339</v>
      </c>
      <c r="T73" s="18">
        <f t="shared" si="17"/>
        <v>1.4650322766685805E-4</v>
      </c>
      <c r="U73" s="17">
        <f t="shared" si="18"/>
        <v>7295.2097255320214</v>
      </c>
      <c r="V73" s="18">
        <f t="shared" si="19"/>
        <v>1.3707625107749354E-4</v>
      </c>
      <c r="W73" s="17">
        <f t="shared" si="20"/>
        <v>6184.016131720161</v>
      </c>
      <c r="X73" s="18">
        <f t="shared" si="21"/>
        <v>1.6170721076722637E-4</v>
      </c>
      <c r="Y73" s="17">
        <f t="shared" si="22"/>
        <v>0.94797360351953075</v>
      </c>
      <c r="Z73" s="17">
        <f t="shared" si="23"/>
        <v>1.0548816932109835</v>
      </c>
      <c r="AA73" s="17">
        <f t="shared" si="24"/>
        <v>0.62424081068938553</v>
      </c>
      <c r="AB73" s="39">
        <f t="shared" si="25"/>
        <v>1.6019458883113422</v>
      </c>
      <c r="AG73" s="74"/>
      <c r="AJ73" s="62">
        <v>16</v>
      </c>
      <c r="AK73" s="63">
        <f>AN66</f>
        <v>1.3640830890660827</v>
      </c>
      <c r="AL73" s="64">
        <f>AO66</f>
        <v>0.80964857576782667</v>
      </c>
      <c r="AM73" s="64">
        <f t="shared" si="34"/>
        <v>0.80962403254826365</v>
      </c>
      <c r="AN73" s="80">
        <f t="shared" si="33"/>
        <v>0.9999696865772415</v>
      </c>
    </row>
    <row r="74" spans="1:43" ht="17" thickBot="1" x14ac:dyDescent="0.25">
      <c r="A74" s="25">
        <v>60010</v>
      </c>
      <c r="B74" s="26">
        <v>2462960782</v>
      </c>
      <c r="C74" s="25">
        <v>60010</v>
      </c>
      <c r="D74" s="26">
        <v>369948172</v>
      </c>
      <c r="E74" s="25">
        <v>60003</v>
      </c>
      <c r="F74" s="26">
        <v>456394827</v>
      </c>
      <c r="G74" s="25">
        <v>60011</v>
      </c>
      <c r="H74" s="26">
        <v>384235207</v>
      </c>
      <c r="I74" s="25">
        <v>60009</v>
      </c>
      <c r="J74" s="26">
        <v>120254</v>
      </c>
      <c r="K74" s="25">
        <v>60092</v>
      </c>
      <c r="L74" s="26">
        <v>30302</v>
      </c>
      <c r="Q74" s="27">
        <f t="shared" si="14"/>
        <v>41042.505949008497</v>
      </c>
      <c r="R74" s="28">
        <f t="shared" si="15"/>
        <v>2.4364983981299949E-5</v>
      </c>
      <c r="S74" s="29">
        <f t="shared" si="16"/>
        <v>6164.7754040993168</v>
      </c>
      <c r="T74" s="30">
        <f t="shared" si="17"/>
        <v>1.6221191113224368E-4</v>
      </c>
      <c r="U74" s="29">
        <f t="shared" si="18"/>
        <v>7606.2001399930004</v>
      </c>
      <c r="V74" s="30">
        <f t="shared" si="19"/>
        <v>1.3147169172449889E-4</v>
      </c>
      <c r="W74" s="29">
        <f t="shared" si="20"/>
        <v>6402.746279848694</v>
      </c>
      <c r="X74" s="30">
        <f t="shared" si="21"/>
        <v>1.561829809104401E-4</v>
      </c>
      <c r="Y74" s="33">
        <f t="shared" si="22"/>
        <v>2.0039327434218199</v>
      </c>
      <c r="Z74" s="33">
        <f t="shared" si="23"/>
        <v>0.49901874365925458</v>
      </c>
      <c r="AA74" s="29">
        <f t="shared" si="24"/>
        <v>0.50426013446049389</v>
      </c>
      <c r="AB74" s="40">
        <f t="shared" si="25"/>
        <v>1.9831034255164675</v>
      </c>
      <c r="AJ74" s="65">
        <v>32</v>
      </c>
      <c r="AK74" s="66">
        <f>AP66</f>
        <v>0.7015238034781508</v>
      </c>
      <c r="AL74" s="67">
        <f>AQ66</f>
        <v>2.1325517137521244</v>
      </c>
      <c r="AM74" s="67">
        <f>AL74-$AL$69</f>
        <v>2.1325271705325615</v>
      </c>
      <c r="AN74" s="82">
        <f t="shared" si="33"/>
        <v>0.99998849114916899</v>
      </c>
    </row>
    <row r="77" spans="1:43" ht="34" customHeight="1" thickBot="1" x14ac:dyDescent="0.25"/>
    <row r="78" spans="1:43" ht="17" thickBot="1" x14ac:dyDescent="0.25">
      <c r="C78" s="99" t="s">
        <v>22</v>
      </c>
      <c r="D78" s="100"/>
      <c r="E78" s="100"/>
      <c r="F78" s="101"/>
      <c r="G78" s="102" t="s">
        <v>21</v>
      </c>
      <c r="I78" s="99" t="s">
        <v>29</v>
      </c>
      <c r="J78" s="100"/>
      <c r="K78" s="100"/>
      <c r="L78" s="101"/>
      <c r="M78" s="111" t="s">
        <v>21</v>
      </c>
      <c r="O78" s="99" t="s">
        <v>30</v>
      </c>
      <c r="P78" s="100"/>
      <c r="Q78" s="100"/>
      <c r="R78" s="101"/>
      <c r="S78" s="102" t="s">
        <v>21</v>
      </c>
      <c r="U78" s="99" t="s">
        <v>26</v>
      </c>
      <c r="V78" s="100"/>
      <c r="W78" s="100"/>
      <c r="X78" s="101"/>
      <c r="Y78" s="102" t="s">
        <v>21</v>
      </c>
      <c r="AA78" s="117"/>
      <c r="AB78" s="117"/>
      <c r="AC78" s="117"/>
      <c r="AD78" s="117"/>
      <c r="AE78" s="55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</row>
    <row r="79" spans="1:43" ht="17" customHeight="1" x14ac:dyDescent="0.2">
      <c r="C79" s="105" t="s">
        <v>18</v>
      </c>
      <c r="D79" s="106"/>
      <c r="E79" s="105" t="s">
        <v>19</v>
      </c>
      <c r="F79" s="107"/>
      <c r="G79" s="103"/>
      <c r="I79" s="105" t="s">
        <v>18</v>
      </c>
      <c r="J79" s="106"/>
      <c r="K79" s="105" t="s">
        <v>19</v>
      </c>
      <c r="L79" s="107"/>
      <c r="M79" s="112"/>
      <c r="O79" s="105" t="s">
        <v>18</v>
      </c>
      <c r="P79" s="106"/>
      <c r="Q79" s="105" t="s">
        <v>19</v>
      </c>
      <c r="R79" s="107"/>
      <c r="S79" s="103"/>
      <c r="U79" s="105" t="s">
        <v>18</v>
      </c>
      <c r="V79" s="106"/>
      <c r="W79" s="105" t="s">
        <v>19</v>
      </c>
      <c r="X79" s="107"/>
      <c r="Y79" s="103"/>
      <c r="AA79" s="117"/>
      <c r="AB79" s="117"/>
      <c r="AC79" s="117"/>
      <c r="AD79" s="118"/>
      <c r="AE79" s="55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</row>
    <row r="80" spans="1:43" ht="17" customHeight="1" thickBot="1" x14ac:dyDescent="0.25">
      <c r="C80" s="45" t="s">
        <v>20</v>
      </c>
      <c r="D80" s="46" t="s">
        <v>17</v>
      </c>
      <c r="E80" s="45" t="s">
        <v>20</v>
      </c>
      <c r="F80" s="46" t="s">
        <v>17</v>
      </c>
      <c r="G80" s="104"/>
      <c r="I80" s="45" t="s">
        <v>20</v>
      </c>
      <c r="J80" s="46" t="s">
        <v>17</v>
      </c>
      <c r="K80" s="45" t="s">
        <v>20</v>
      </c>
      <c r="L80" s="46" t="s">
        <v>17</v>
      </c>
      <c r="M80" s="113"/>
      <c r="O80" s="45" t="s">
        <v>20</v>
      </c>
      <c r="P80" s="46" t="s">
        <v>17</v>
      </c>
      <c r="Q80" s="45" t="s">
        <v>20</v>
      </c>
      <c r="R80" s="46" t="s">
        <v>17</v>
      </c>
      <c r="S80" s="104"/>
      <c r="U80" s="45" t="s">
        <v>20</v>
      </c>
      <c r="V80" s="46" t="s">
        <v>17</v>
      </c>
      <c r="W80" s="45" t="s">
        <v>20</v>
      </c>
      <c r="X80" s="46" t="s">
        <v>17</v>
      </c>
      <c r="Y80" s="104"/>
      <c r="AA80" s="52"/>
      <c r="AB80" s="52"/>
      <c r="AC80" s="52"/>
      <c r="AD80" s="52"/>
      <c r="AE80" s="55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</row>
    <row r="81" spans="1:43" x14ac:dyDescent="0.2">
      <c r="A81">
        <f>D81/C81</f>
        <v>5751.4472482416077</v>
      </c>
      <c r="B81">
        <f>F81/E81</f>
        <v>6182.7492374618732</v>
      </c>
      <c r="C81" s="43">
        <v>59998</v>
      </c>
      <c r="D81" s="44">
        <v>345075332</v>
      </c>
      <c r="E81" s="47">
        <v>59997</v>
      </c>
      <c r="F81" s="44">
        <v>370946406</v>
      </c>
      <c r="G81" s="108">
        <f>(AVERAGE(F81:F86)/AVERAGE(E81:E86)-AVERAGE(D81:D86)/AVERAGE(C81:C86))/(AVERAGE(F81:F86)/AVERAGE(E81:E86)) * 100</f>
        <v>5.1051021598575108</v>
      </c>
      <c r="I81" s="43">
        <v>60004</v>
      </c>
      <c r="J81" s="44">
        <v>228051799</v>
      </c>
      <c r="K81" s="47">
        <v>60006</v>
      </c>
      <c r="L81" s="44">
        <v>281817388</v>
      </c>
      <c r="M81" s="108">
        <f>(AVERAGE(L81:L86)/AVERAGE(K81:K86)-AVERAGE(J81:J86)/AVERAGE(I81:I86))/(AVERAGE(L81:L86)/AVERAGE(K81:K86)) * 100</f>
        <v>3.3878288061505826</v>
      </c>
      <c r="O81" s="43">
        <v>62153</v>
      </c>
      <c r="P81" s="44">
        <v>3008838390</v>
      </c>
      <c r="Q81" s="47">
        <v>62258</v>
      </c>
      <c r="R81" s="44">
        <v>3514215989</v>
      </c>
      <c r="S81" s="108">
        <f>(AVERAGE(R81:R86)/AVERAGE(Q81:Q86)-AVERAGE(P81:P86)/AVERAGE(O81:O86))/(AVERAGE(R81:R86)/AVERAGE(Q81:Q86)) * 100</f>
        <v>3.2105552966774171</v>
      </c>
      <c r="U81" s="43">
        <v>60004</v>
      </c>
      <c r="V81" s="44">
        <v>395276740</v>
      </c>
      <c r="W81" s="47">
        <v>60009</v>
      </c>
      <c r="X81" s="44">
        <v>398219049</v>
      </c>
      <c r="Y81" s="108">
        <f>(AVERAGE(X81:X86)/AVERAGE(W81:W86)-AVERAGE(V81:V86)/AVERAGE(U81:U86))/(AVERAGE(X81:X86)/AVERAGE(W81:W86)) * 100</f>
        <v>3.3555736770115945</v>
      </c>
      <c r="AA81" s="53"/>
      <c r="AB81" s="53"/>
      <c r="AC81" s="53"/>
      <c r="AD81" s="53"/>
      <c r="AE81" s="54"/>
    </row>
    <row r="82" spans="1:43" x14ac:dyDescent="0.2">
      <c r="A82">
        <f t="shared" ref="A82:A86" si="35">D82/C82</f>
        <v>4854.1928929779824</v>
      </c>
      <c r="B82">
        <f t="shared" ref="B82:B86" si="36">F82/E82</f>
        <v>5244.0462007700125</v>
      </c>
      <c r="C82" s="41">
        <v>59997</v>
      </c>
      <c r="D82" s="48">
        <v>291237011</v>
      </c>
      <c r="E82" s="49">
        <v>59999</v>
      </c>
      <c r="F82" s="48">
        <v>314637528</v>
      </c>
      <c r="G82" s="109"/>
      <c r="I82" s="41">
        <v>60004</v>
      </c>
      <c r="J82" s="48">
        <v>246372688</v>
      </c>
      <c r="K82" s="49">
        <v>60006</v>
      </c>
      <c r="L82" s="48">
        <v>236379554</v>
      </c>
      <c r="M82" s="109"/>
      <c r="O82" s="41">
        <v>63144</v>
      </c>
      <c r="P82" s="48">
        <v>3318606854</v>
      </c>
      <c r="Q82" s="49">
        <v>62750</v>
      </c>
      <c r="R82" s="48">
        <v>3663549584</v>
      </c>
      <c r="S82" s="109"/>
      <c r="U82" s="41">
        <v>60006</v>
      </c>
      <c r="V82" s="48">
        <v>391796279</v>
      </c>
      <c r="W82" s="49">
        <v>60009</v>
      </c>
      <c r="X82" s="48">
        <v>411397278</v>
      </c>
      <c r="Y82" s="109"/>
      <c r="AA82" s="53"/>
      <c r="AB82" s="53"/>
      <c r="AC82" s="53"/>
      <c r="AD82" s="53"/>
      <c r="AE82" s="54"/>
      <c r="AF82" s="74"/>
      <c r="AG82" s="77"/>
      <c r="AH82" s="74"/>
      <c r="AI82" s="77"/>
      <c r="AJ82" s="74"/>
      <c r="AK82" s="77"/>
      <c r="AL82" s="74"/>
      <c r="AM82" s="77"/>
      <c r="AN82" s="74"/>
      <c r="AO82" s="77"/>
      <c r="AP82" s="74"/>
      <c r="AQ82" s="77"/>
    </row>
    <row r="83" spans="1:43" x14ac:dyDescent="0.2">
      <c r="A83">
        <f t="shared" si="35"/>
        <v>5052.7463833333331</v>
      </c>
      <c r="B83">
        <f t="shared" si="36"/>
        <v>5514.6124435407255</v>
      </c>
      <c r="C83" s="41">
        <v>60000</v>
      </c>
      <c r="D83" s="48">
        <v>303164783</v>
      </c>
      <c r="E83" s="49">
        <v>59999</v>
      </c>
      <c r="F83" s="48">
        <v>330871232</v>
      </c>
      <c r="G83" s="109"/>
      <c r="I83" s="41">
        <v>60006</v>
      </c>
      <c r="J83" s="48">
        <v>238908763</v>
      </c>
      <c r="K83" s="49">
        <v>60005</v>
      </c>
      <c r="L83" s="48">
        <v>348551302</v>
      </c>
      <c r="M83" s="109"/>
      <c r="O83" s="41">
        <v>61474</v>
      </c>
      <c r="P83" s="48">
        <v>3671862856</v>
      </c>
      <c r="Q83" s="49">
        <v>61533</v>
      </c>
      <c r="R83" s="48">
        <v>3645791169</v>
      </c>
      <c r="S83" s="109"/>
      <c r="U83" s="41">
        <v>60006</v>
      </c>
      <c r="V83" s="48">
        <v>405064389</v>
      </c>
      <c r="W83" s="49">
        <v>60010</v>
      </c>
      <c r="X83" s="48">
        <v>390446646</v>
      </c>
      <c r="Y83" s="109"/>
      <c r="AA83" s="53"/>
      <c r="AB83" s="53"/>
      <c r="AC83" s="53"/>
      <c r="AD83" s="53"/>
      <c r="AE83" s="54"/>
    </row>
    <row r="84" spans="1:43" x14ac:dyDescent="0.2">
      <c r="A84">
        <f t="shared" si="35"/>
        <v>5156.5255658144724</v>
      </c>
      <c r="B84">
        <f t="shared" si="36"/>
        <v>5772.4050770051335</v>
      </c>
      <c r="C84" s="41">
        <v>60002</v>
      </c>
      <c r="D84" s="48">
        <v>309401847</v>
      </c>
      <c r="E84" s="49">
        <v>59996</v>
      </c>
      <c r="F84" s="48">
        <v>346321215</v>
      </c>
      <c r="G84" s="109"/>
      <c r="I84" s="41">
        <v>60005</v>
      </c>
      <c r="J84" s="48">
        <v>287967671</v>
      </c>
      <c r="K84" s="49">
        <v>60006</v>
      </c>
      <c r="L84" s="48">
        <v>296754718</v>
      </c>
      <c r="M84" s="109"/>
      <c r="O84" s="41">
        <v>62524</v>
      </c>
      <c r="P84" s="48">
        <v>3647760394</v>
      </c>
      <c r="Q84" s="49">
        <v>61836</v>
      </c>
      <c r="R84" s="48">
        <v>3525385895</v>
      </c>
      <c r="S84" s="109"/>
      <c r="U84" s="41">
        <v>60006</v>
      </c>
      <c r="V84" s="48">
        <v>396146717</v>
      </c>
      <c r="W84" s="49">
        <v>60011</v>
      </c>
      <c r="X84" s="48">
        <v>393003941</v>
      </c>
      <c r="Y84" s="109"/>
      <c r="AA84" s="53"/>
      <c r="AB84" s="53"/>
      <c r="AC84" s="53"/>
      <c r="AD84" s="53"/>
      <c r="AE84" s="54"/>
    </row>
    <row r="85" spans="1:43" x14ac:dyDescent="0.2">
      <c r="A85">
        <f t="shared" si="35"/>
        <v>5176.6957152142395</v>
      </c>
      <c r="B85">
        <f t="shared" si="36"/>
        <v>5246.6851666666671</v>
      </c>
      <c r="C85" s="41">
        <v>60003</v>
      </c>
      <c r="D85" s="48">
        <v>310617273</v>
      </c>
      <c r="E85" s="49">
        <v>60000</v>
      </c>
      <c r="F85" s="48">
        <v>314801110</v>
      </c>
      <c r="G85" s="109"/>
      <c r="I85" s="41">
        <v>60004</v>
      </c>
      <c r="J85" s="48">
        <v>232321030</v>
      </c>
      <c r="K85" s="49">
        <v>60002</v>
      </c>
      <c r="L85" s="48">
        <v>222545458</v>
      </c>
      <c r="M85" s="109"/>
      <c r="O85" s="41">
        <v>62357</v>
      </c>
      <c r="P85" s="48">
        <v>3620995755</v>
      </c>
      <c r="Q85" s="49">
        <v>60997</v>
      </c>
      <c r="R85" s="48">
        <v>3465074029</v>
      </c>
      <c r="S85" s="109"/>
      <c r="U85" s="41">
        <v>60006</v>
      </c>
      <c r="V85" s="48">
        <v>390081159</v>
      </c>
      <c r="W85" s="49">
        <v>60002</v>
      </c>
      <c r="X85" s="48">
        <v>422495281</v>
      </c>
      <c r="Y85" s="109"/>
      <c r="AA85" s="53"/>
      <c r="AB85" s="53"/>
      <c r="AC85" s="53"/>
      <c r="AD85" s="53"/>
      <c r="AE85" s="54"/>
    </row>
    <row r="86" spans="1:43" ht="17" thickBot="1" x14ac:dyDescent="0.25">
      <c r="A86">
        <f t="shared" si="35"/>
        <v>5514.6124435407255</v>
      </c>
      <c r="B86">
        <f t="shared" si="36"/>
        <v>5240.7058117635297</v>
      </c>
      <c r="C86" s="42">
        <v>59999</v>
      </c>
      <c r="D86" s="50">
        <v>330871232</v>
      </c>
      <c r="E86" s="51">
        <v>59999</v>
      </c>
      <c r="F86" s="50">
        <v>314437108</v>
      </c>
      <c r="G86" s="110"/>
      <c r="I86" s="42">
        <v>60004</v>
      </c>
      <c r="J86" s="50">
        <v>323841962</v>
      </c>
      <c r="K86" s="51">
        <v>60003</v>
      </c>
      <c r="L86" s="50">
        <v>226034426</v>
      </c>
      <c r="M86" s="110"/>
      <c r="O86" s="42">
        <v>61614</v>
      </c>
      <c r="P86" s="50">
        <v>3640754693</v>
      </c>
      <c r="Q86" s="51">
        <v>61274</v>
      </c>
      <c r="R86" s="50">
        <v>3636844493</v>
      </c>
      <c r="S86" s="110"/>
      <c r="U86" s="42">
        <v>60005</v>
      </c>
      <c r="V86" s="50">
        <v>383071414</v>
      </c>
      <c r="W86" s="51">
        <v>60002</v>
      </c>
      <c r="X86" s="50">
        <v>427933387</v>
      </c>
      <c r="Y86" s="110"/>
      <c r="AA86" s="53"/>
      <c r="AB86" s="53"/>
      <c r="AC86" s="53"/>
      <c r="AD86" s="53"/>
      <c r="AE86" s="54"/>
    </row>
    <row r="87" spans="1:43" ht="17" thickBot="1" x14ac:dyDescent="0.25">
      <c r="A87">
        <f>(AVERAGE(B81:B86)-AVERAGE(A81:A86))/AVERAGE(B81:B86) * 100</f>
        <v>5.1051874242007278</v>
      </c>
    </row>
    <row r="88" spans="1:43" ht="17" customHeight="1" thickBot="1" x14ac:dyDescent="0.25">
      <c r="C88" s="99" t="s">
        <v>23</v>
      </c>
      <c r="D88" s="100"/>
      <c r="E88" s="100"/>
      <c r="F88" s="101"/>
      <c r="G88" s="102" t="s">
        <v>21</v>
      </c>
      <c r="I88" s="99" t="s">
        <v>27</v>
      </c>
      <c r="J88" s="100"/>
      <c r="K88" s="100"/>
      <c r="L88" s="101"/>
      <c r="M88" s="111" t="s">
        <v>21</v>
      </c>
      <c r="O88" s="99" t="s">
        <v>30</v>
      </c>
      <c r="P88" s="100"/>
      <c r="Q88" s="100"/>
      <c r="R88" s="101"/>
      <c r="S88" s="102" t="s">
        <v>21</v>
      </c>
      <c r="U88" s="99" t="s">
        <v>25</v>
      </c>
      <c r="V88" s="100"/>
      <c r="W88" s="100"/>
      <c r="X88" s="101"/>
      <c r="Y88" s="102" t="s">
        <v>21</v>
      </c>
    </row>
    <row r="89" spans="1:43" x14ac:dyDescent="0.2">
      <c r="C89" s="105" t="s">
        <v>18</v>
      </c>
      <c r="D89" s="106"/>
      <c r="E89" s="105" t="s">
        <v>19</v>
      </c>
      <c r="F89" s="107"/>
      <c r="G89" s="103"/>
      <c r="I89" s="105" t="s">
        <v>18</v>
      </c>
      <c r="J89" s="106"/>
      <c r="K89" s="105" t="s">
        <v>19</v>
      </c>
      <c r="L89" s="107"/>
      <c r="M89" s="112"/>
      <c r="O89" s="105" t="s">
        <v>18</v>
      </c>
      <c r="P89" s="106"/>
      <c r="Q89" s="105" t="s">
        <v>19</v>
      </c>
      <c r="R89" s="107"/>
      <c r="S89" s="103"/>
      <c r="U89" s="105" t="s">
        <v>18</v>
      </c>
      <c r="V89" s="106"/>
      <c r="W89" s="105" t="s">
        <v>19</v>
      </c>
      <c r="X89" s="107"/>
      <c r="Y89" s="103"/>
    </row>
    <row r="90" spans="1:43" ht="17" thickBot="1" x14ac:dyDescent="0.25">
      <c r="C90" s="45" t="s">
        <v>20</v>
      </c>
      <c r="D90" s="46" t="s">
        <v>17</v>
      </c>
      <c r="E90" s="45" t="s">
        <v>20</v>
      </c>
      <c r="F90" s="46" t="s">
        <v>17</v>
      </c>
      <c r="G90" s="104"/>
      <c r="I90" s="45" t="s">
        <v>20</v>
      </c>
      <c r="J90" s="46" t="s">
        <v>17</v>
      </c>
      <c r="K90" s="45" t="s">
        <v>20</v>
      </c>
      <c r="L90" s="46" t="s">
        <v>17</v>
      </c>
      <c r="M90" s="113"/>
      <c r="O90" s="45" t="s">
        <v>20</v>
      </c>
      <c r="P90" s="46" t="s">
        <v>17</v>
      </c>
      <c r="Q90" s="45" t="s">
        <v>20</v>
      </c>
      <c r="R90" s="46" t="s">
        <v>17</v>
      </c>
      <c r="S90" s="104"/>
      <c r="U90" s="45" t="s">
        <v>20</v>
      </c>
      <c r="V90" s="46" t="s">
        <v>17</v>
      </c>
      <c r="W90" s="45" t="s">
        <v>20</v>
      </c>
      <c r="X90" s="46" t="s">
        <v>17</v>
      </c>
      <c r="Y90" s="104"/>
    </row>
    <row r="91" spans="1:43" x14ac:dyDescent="0.2">
      <c r="C91" s="43">
        <v>10003</v>
      </c>
      <c r="D91" s="44">
        <v>63080958</v>
      </c>
      <c r="E91" s="47">
        <v>10001</v>
      </c>
      <c r="F91" s="44">
        <v>68908814</v>
      </c>
      <c r="G91" s="108">
        <f>(AVERAGE(F91:F96)/AVERAGE(E91:E96)-AVERAGE(D91:D96)/AVERAGE(C91:C96))/(AVERAGE(F91:F96)/AVERAGE(E91:E96)) * 100</f>
        <v>5.5465523213110952</v>
      </c>
      <c r="I91" s="43">
        <v>10004</v>
      </c>
      <c r="J91" s="44">
        <v>44866978</v>
      </c>
      <c r="K91" s="47">
        <v>10002</v>
      </c>
      <c r="L91" s="44">
        <v>49159146</v>
      </c>
      <c r="M91" s="108">
        <f>(AVERAGE(L91:L96)/AVERAGE(K91:K96)-AVERAGE(J91:J96)/AVERAGE(I91:I96))/(AVERAGE(L91:L96)/AVERAGE(K91:K96)) * 100</f>
        <v>-2.4283935933225242</v>
      </c>
      <c r="O91" s="43">
        <v>60004</v>
      </c>
      <c r="P91" s="44"/>
      <c r="Q91" s="47">
        <v>60006</v>
      </c>
      <c r="R91" s="44"/>
      <c r="S91" s="108" t="e">
        <f>(AVERAGE(R91:R96)/AVERAGE(Q91:Q96)-AVERAGE(P91:P96)/AVERAGE(O91:O96))/(AVERAGE(R91:R96)/AVERAGE(Q91:Q96)) * 100</f>
        <v>#DIV/0!</v>
      </c>
      <c r="U91" s="43">
        <v>10003</v>
      </c>
      <c r="V91" s="44"/>
      <c r="W91" s="47">
        <v>10001</v>
      </c>
      <c r="X91" s="44"/>
      <c r="Y91" s="108" t="e">
        <f>(AVERAGE(X91:X96)/AVERAGE(W91:W96)-AVERAGE(V91:V96)/AVERAGE(U91:U96))/(AVERAGE(X91:X96)/AVERAGE(W91:W96)) * 100</f>
        <v>#DIV/0!</v>
      </c>
    </row>
    <row r="92" spans="1:43" x14ac:dyDescent="0.2">
      <c r="C92" s="41">
        <v>10004</v>
      </c>
      <c r="D92" s="48">
        <v>54739679</v>
      </c>
      <c r="E92" s="49">
        <v>10001</v>
      </c>
      <c r="F92" s="48">
        <v>69495997</v>
      </c>
      <c r="G92" s="109"/>
      <c r="I92" s="41">
        <v>10001</v>
      </c>
      <c r="J92" s="48">
        <v>45783013</v>
      </c>
      <c r="K92" s="49">
        <v>10001</v>
      </c>
      <c r="L92" s="48">
        <v>46171858</v>
      </c>
      <c r="M92" s="109"/>
      <c r="O92" s="41">
        <v>60004</v>
      </c>
      <c r="P92" s="48"/>
      <c r="Q92" s="49">
        <v>60006</v>
      </c>
      <c r="R92" s="48"/>
      <c r="S92" s="109"/>
      <c r="U92" s="41">
        <v>10004</v>
      </c>
      <c r="V92" s="48"/>
      <c r="W92" s="49">
        <v>10001</v>
      </c>
      <c r="X92" s="48"/>
      <c r="Y92" s="109"/>
    </row>
    <row r="93" spans="1:43" x14ac:dyDescent="0.2">
      <c r="C93" s="41">
        <v>10003</v>
      </c>
      <c r="D93" s="48">
        <v>64114953</v>
      </c>
      <c r="E93" s="49">
        <v>10002</v>
      </c>
      <c r="F93" s="48">
        <v>69390426</v>
      </c>
      <c r="G93" s="109"/>
      <c r="I93" s="41">
        <v>10002</v>
      </c>
      <c r="J93" s="48">
        <v>43165575</v>
      </c>
      <c r="K93" s="49">
        <v>10003</v>
      </c>
      <c r="L93" s="48">
        <v>53295713</v>
      </c>
      <c r="M93" s="109"/>
      <c r="O93" s="41">
        <v>60006</v>
      </c>
      <c r="P93" s="48"/>
      <c r="Q93" s="49">
        <v>60005</v>
      </c>
      <c r="R93" s="48"/>
      <c r="S93" s="109"/>
      <c r="U93" s="41">
        <v>10003</v>
      </c>
      <c r="V93" s="48"/>
      <c r="W93" s="49">
        <v>10002</v>
      </c>
      <c r="X93" s="48"/>
      <c r="Y93" s="109"/>
    </row>
    <row r="94" spans="1:43" x14ac:dyDescent="0.2">
      <c r="C94" s="41">
        <v>10002</v>
      </c>
      <c r="D94" s="48">
        <v>62918875</v>
      </c>
      <c r="E94" s="49">
        <v>10003</v>
      </c>
      <c r="F94" s="48">
        <v>62655390</v>
      </c>
      <c r="G94" s="109"/>
      <c r="I94" s="41">
        <v>10002</v>
      </c>
      <c r="J94" s="48">
        <v>47591362</v>
      </c>
      <c r="K94" s="49">
        <v>10004</v>
      </c>
      <c r="L94" s="48">
        <v>36394300</v>
      </c>
      <c r="M94" s="109"/>
      <c r="O94" s="41">
        <v>60005</v>
      </c>
      <c r="P94" s="48"/>
      <c r="Q94" s="49">
        <v>60006</v>
      </c>
      <c r="R94" s="48"/>
      <c r="S94" s="109"/>
      <c r="U94" s="41">
        <v>10002</v>
      </c>
      <c r="V94" s="48"/>
      <c r="W94" s="49">
        <v>10003</v>
      </c>
      <c r="X94" s="48"/>
      <c r="Y94" s="109"/>
    </row>
    <row r="95" spans="1:43" x14ac:dyDescent="0.2">
      <c r="C95" s="41">
        <v>10004</v>
      </c>
      <c r="D95" s="48">
        <v>63503433</v>
      </c>
      <c r="E95" s="49">
        <v>10002</v>
      </c>
      <c r="F95" s="48">
        <v>66474021</v>
      </c>
      <c r="G95" s="109"/>
      <c r="I95" s="41">
        <v>10002</v>
      </c>
      <c r="J95" s="48">
        <v>46906360</v>
      </c>
      <c r="K95" s="49">
        <v>10003</v>
      </c>
      <c r="L95" s="48">
        <v>40487732</v>
      </c>
      <c r="M95" s="109"/>
      <c r="O95" s="41">
        <v>60004</v>
      </c>
      <c r="P95" s="48"/>
      <c r="Q95" s="49">
        <v>60002</v>
      </c>
      <c r="R95" s="48"/>
      <c r="S95" s="109"/>
      <c r="U95" s="41">
        <v>10004</v>
      </c>
      <c r="V95" s="48"/>
      <c r="W95" s="49">
        <v>10002</v>
      </c>
      <c r="X95" s="48"/>
      <c r="Y95" s="109"/>
    </row>
    <row r="96" spans="1:43" ht="17" thickBot="1" x14ac:dyDescent="0.25">
      <c r="C96" s="42">
        <v>10001</v>
      </c>
      <c r="D96" s="50">
        <v>68939295</v>
      </c>
      <c r="E96" s="51">
        <v>10000</v>
      </c>
      <c r="F96" s="50">
        <v>62475173</v>
      </c>
      <c r="G96" s="110"/>
      <c r="I96" s="42">
        <v>10002</v>
      </c>
      <c r="J96" s="50">
        <v>38906632</v>
      </c>
      <c r="K96" s="51">
        <v>10002</v>
      </c>
      <c r="L96" s="50">
        <v>35384560</v>
      </c>
      <c r="M96" s="110"/>
      <c r="O96" s="42">
        <v>60004</v>
      </c>
      <c r="P96" s="50"/>
      <c r="Q96" s="51">
        <v>60003</v>
      </c>
      <c r="R96" s="50"/>
      <c r="S96" s="110"/>
      <c r="U96" s="42">
        <v>10001</v>
      </c>
      <c r="V96" s="50"/>
      <c r="W96" s="51">
        <v>10000</v>
      </c>
      <c r="X96" s="50"/>
      <c r="Y96" s="110"/>
    </row>
    <row r="97" spans="3:25" ht="17" thickBot="1" x14ac:dyDescent="0.25"/>
    <row r="98" spans="3:25" ht="17" thickBot="1" x14ac:dyDescent="0.25">
      <c r="C98" s="99" t="s">
        <v>24</v>
      </c>
      <c r="D98" s="100"/>
      <c r="E98" s="100"/>
      <c r="F98" s="101"/>
      <c r="G98" s="102" t="s">
        <v>21</v>
      </c>
      <c r="I98" s="99" t="s">
        <v>28</v>
      </c>
      <c r="J98" s="100"/>
      <c r="K98" s="100"/>
      <c r="L98" s="101"/>
      <c r="M98" s="111" t="s">
        <v>21</v>
      </c>
      <c r="O98" s="99" t="s">
        <v>30</v>
      </c>
      <c r="P98" s="100"/>
      <c r="Q98" s="100"/>
      <c r="R98" s="101"/>
      <c r="S98" s="102" t="s">
        <v>21</v>
      </c>
      <c r="U98" s="99" t="s">
        <v>24</v>
      </c>
      <c r="V98" s="100"/>
      <c r="W98" s="100"/>
      <c r="X98" s="101"/>
      <c r="Y98" s="102" t="s">
        <v>21</v>
      </c>
    </row>
    <row r="99" spans="3:25" x14ac:dyDescent="0.2">
      <c r="C99" s="105" t="s">
        <v>18</v>
      </c>
      <c r="D99" s="106"/>
      <c r="E99" s="105" t="s">
        <v>19</v>
      </c>
      <c r="F99" s="107"/>
      <c r="G99" s="103"/>
      <c r="I99" s="105" t="s">
        <v>18</v>
      </c>
      <c r="J99" s="106"/>
      <c r="K99" s="105" t="s">
        <v>19</v>
      </c>
      <c r="L99" s="107"/>
      <c r="M99" s="112"/>
      <c r="O99" s="105" t="s">
        <v>18</v>
      </c>
      <c r="P99" s="106"/>
      <c r="Q99" s="105" t="s">
        <v>19</v>
      </c>
      <c r="R99" s="107"/>
      <c r="S99" s="103"/>
      <c r="U99" s="105" t="s">
        <v>18</v>
      </c>
      <c r="V99" s="106"/>
      <c r="W99" s="105" t="s">
        <v>19</v>
      </c>
      <c r="X99" s="107"/>
      <c r="Y99" s="103"/>
    </row>
    <row r="100" spans="3:25" ht="17" thickBot="1" x14ac:dyDescent="0.25">
      <c r="C100" s="45" t="s">
        <v>20</v>
      </c>
      <c r="D100" s="46" t="s">
        <v>17</v>
      </c>
      <c r="E100" s="45" t="s">
        <v>20</v>
      </c>
      <c r="F100" s="46" t="s">
        <v>17</v>
      </c>
      <c r="G100" s="104"/>
      <c r="I100" s="45" t="s">
        <v>20</v>
      </c>
      <c r="J100" s="46" t="s">
        <v>17</v>
      </c>
      <c r="K100" s="45" t="s">
        <v>20</v>
      </c>
      <c r="L100" s="46" t="s">
        <v>17</v>
      </c>
      <c r="M100" s="113"/>
      <c r="O100" s="45" t="s">
        <v>20</v>
      </c>
      <c r="P100" s="46" t="s">
        <v>17</v>
      </c>
      <c r="Q100" s="45" t="s">
        <v>20</v>
      </c>
      <c r="R100" s="46" t="s">
        <v>17</v>
      </c>
      <c r="S100" s="104"/>
      <c r="U100" s="45" t="s">
        <v>20</v>
      </c>
      <c r="V100" s="46" t="s">
        <v>17</v>
      </c>
      <c r="W100" s="45" t="s">
        <v>20</v>
      </c>
      <c r="X100" s="46" t="s">
        <v>17</v>
      </c>
      <c r="Y100" s="104"/>
    </row>
    <row r="101" spans="3:25" x14ac:dyDescent="0.2">
      <c r="C101" s="43">
        <v>30004</v>
      </c>
      <c r="D101" s="44">
        <v>207052978</v>
      </c>
      <c r="E101" s="47">
        <v>30003</v>
      </c>
      <c r="F101" s="44">
        <v>202359959</v>
      </c>
      <c r="G101" s="108">
        <f>(AVERAGE(F101:F106)/AVERAGE(E101:E106)-AVERAGE(D101:D106)/AVERAGE(C101:C106))/(AVERAGE(F101:F106)/AVERAGE(E101:E106)) * 100</f>
        <v>5.3173503627160335</v>
      </c>
      <c r="I101" s="43">
        <v>30005</v>
      </c>
      <c r="J101" s="44">
        <v>139125260</v>
      </c>
      <c r="K101" s="47">
        <v>30001</v>
      </c>
      <c r="L101" s="44">
        <v>143674325</v>
      </c>
      <c r="M101" s="114">
        <f>(AVERAGE(L101:L106)/AVERAGE(K101:K106)-AVERAGE(J101:J106)/AVERAGE(I101:I106))/(AVERAGE(L101:L106)/AVERAGE(K101:K106)) * 100</f>
        <v>-1.4659939900413741</v>
      </c>
      <c r="O101" s="43">
        <v>60004</v>
      </c>
      <c r="P101" s="44"/>
      <c r="Q101" s="47">
        <v>60006</v>
      </c>
      <c r="R101" s="44"/>
      <c r="S101" s="108" t="e">
        <f>(AVERAGE(R101:R106)/AVERAGE(Q101:Q106)-AVERAGE(P101:P106)/AVERAGE(O101:O106))/(AVERAGE(R101:R106)/AVERAGE(Q101:Q106)) * 100</f>
        <v>#DIV/0!</v>
      </c>
      <c r="U101" s="43">
        <v>30005</v>
      </c>
      <c r="V101" s="44">
        <v>241398046</v>
      </c>
      <c r="W101" s="47">
        <v>30005</v>
      </c>
      <c r="X101" s="44">
        <v>225891917</v>
      </c>
      <c r="Y101" s="108">
        <f>(AVERAGE(X101:X106)/AVERAGE(W101:W106)-AVERAGE(V101:V106)/AVERAGE(U101:U106))/(AVERAGE(X101:X106)/AVERAGE(W101:W106)) * 100</f>
        <v>0.59915401956837822</v>
      </c>
    </row>
    <row r="102" spans="3:25" x14ac:dyDescent="0.2">
      <c r="C102" s="41">
        <v>30002</v>
      </c>
      <c r="D102" s="48">
        <v>188923437</v>
      </c>
      <c r="E102" s="49">
        <v>30002</v>
      </c>
      <c r="F102" s="48">
        <v>202518187</v>
      </c>
      <c r="G102" s="109"/>
      <c r="I102" s="41">
        <v>30003</v>
      </c>
      <c r="J102" s="48">
        <v>130587920</v>
      </c>
      <c r="K102" s="49">
        <v>29999</v>
      </c>
      <c r="L102" s="48">
        <v>119949115</v>
      </c>
      <c r="M102" s="115"/>
      <c r="O102" s="41">
        <v>60004</v>
      </c>
      <c r="P102" s="48"/>
      <c r="Q102" s="49">
        <v>60006</v>
      </c>
      <c r="R102" s="48"/>
      <c r="S102" s="109"/>
      <c r="U102" s="41">
        <v>30002</v>
      </c>
      <c r="V102" s="48">
        <v>216870705</v>
      </c>
      <c r="W102" s="49">
        <v>30001</v>
      </c>
      <c r="X102" s="48">
        <v>225672973</v>
      </c>
      <c r="Y102" s="109"/>
    </row>
    <row r="103" spans="3:25" x14ac:dyDescent="0.2">
      <c r="C103" s="41">
        <v>30005</v>
      </c>
      <c r="D103" s="48">
        <v>171714334</v>
      </c>
      <c r="E103" s="49">
        <v>30003</v>
      </c>
      <c r="F103" s="48">
        <v>200073733</v>
      </c>
      <c r="G103" s="109"/>
      <c r="I103" s="41">
        <v>30006</v>
      </c>
      <c r="J103" s="48">
        <v>93243956</v>
      </c>
      <c r="K103" s="49">
        <v>29995</v>
      </c>
      <c r="L103" s="48">
        <v>139750320</v>
      </c>
      <c r="M103" s="115"/>
      <c r="O103" s="41">
        <v>60006</v>
      </c>
      <c r="P103" s="48"/>
      <c r="Q103" s="49">
        <v>60005</v>
      </c>
      <c r="R103" s="48"/>
      <c r="S103" s="109"/>
      <c r="U103" s="41">
        <v>30004</v>
      </c>
      <c r="V103" s="48">
        <v>215163099</v>
      </c>
      <c r="W103" s="49">
        <v>30004</v>
      </c>
      <c r="X103" s="48">
        <v>226571867</v>
      </c>
      <c r="Y103" s="109"/>
    </row>
    <row r="104" spans="3:25" x14ac:dyDescent="0.2">
      <c r="C104" s="41">
        <v>30002</v>
      </c>
      <c r="D104" s="48">
        <v>192696892</v>
      </c>
      <c r="E104" s="49">
        <v>30004</v>
      </c>
      <c r="F104" s="48">
        <v>215637622</v>
      </c>
      <c r="G104" s="109"/>
      <c r="I104" s="41">
        <v>30002</v>
      </c>
      <c r="J104" s="48">
        <v>130919592</v>
      </c>
      <c r="K104" s="49">
        <v>30000</v>
      </c>
      <c r="L104" s="48">
        <v>144810018</v>
      </c>
      <c r="M104" s="115"/>
      <c r="O104" s="41">
        <v>60005</v>
      </c>
      <c r="P104" s="48"/>
      <c r="Q104" s="49">
        <v>60006</v>
      </c>
      <c r="R104" s="48"/>
      <c r="S104" s="109"/>
      <c r="U104" s="41">
        <v>30004</v>
      </c>
      <c r="V104" s="48">
        <v>223634724</v>
      </c>
      <c r="W104" s="49">
        <v>30003</v>
      </c>
      <c r="X104" s="48">
        <v>223282320</v>
      </c>
      <c r="Y104" s="109"/>
    </row>
    <row r="105" spans="3:25" x14ac:dyDescent="0.2">
      <c r="C105" s="41">
        <v>30005</v>
      </c>
      <c r="D105" s="48">
        <v>203634206</v>
      </c>
      <c r="E105" s="49">
        <v>30001</v>
      </c>
      <c r="F105" s="48">
        <v>198994822</v>
      </c>
      <c r="G105" s="109"/>
      <c r="I105" s="41">
        <v>30003</v>
      </c>
      <c r="J105" s="48">
        <v>144018883</v>
      </c>
      <c r="K105" s="49">
        <v>30001</v>
      </c>
      <c r="L105" s="48">
        <v>119253756</v>
      </c>
      <c r="M105" s="115"/>
      <c r="O105" s="41">
        <v>60004</v>
      </c>
      <c r="P105" s="48"/>
      <c r="Q105" s="49">
        <v>60002</v>
      </c>
      <c r="R105" s="48"/>
      <c r="S105" s="109"/>
      <c r="U105" s="41">
        <v>30003</v>
      </c>
      <c r="V105" s="48">
        <v>222783811</v>
      </c>
      <c r="W105" s="49">
        <v>30005</v>
      </c>
      <c r="X105" s="48">
        <v>221252259</v>
      </c>
      <c r="Y105" s="109"/>
    </row>
    <row r="106" spans="3:25" ht="17" thickBot="1" x14ac:dyDescent="0.25">
      <c r="C106" s="42">
        <v>30001</v>
      </c>
      <c r="D106" s="50">
        <v>189718731</v>
      </c>
      <c r="E106" s="51">
        <v>30005</v>
      </c>
      <c r="F106" s="50">
        <v>198943225</v>
      </c>
      <c r="G106" s="110"/>
      <c r="I106" s="42">
        <v>30003</v>
      </c>
      <c r="J106" s="50">
        <v>164605961</v>
      </c>
      <c r="K106" s="51">
        <v>30008</v>
      </c>
      <c r="L106" s="50">
        <v>123390309</v>
      </c>
      <c r="M106" s="116"/>
      <c r="O106" s="42">
        <v>60004</v>
      </c>
      <c r="P106" s="50"/>
      <c r="Q106" s="51">
        <v>60003</v>
      </c>
      <c r="R106" s="50"/>
      <c r="S106" s="110"/>
      <c r="U106" s="42">
        <v>30004</v>
      </c>
      <c r="V106" s="50">
        <v>221323760</v>
      </c>
      <c r="W106" s="51">
        <v>30010</v>
      </c>
      <c r="X106" s="50">
        <v>226631914</v>
      </c>
      <c r="Y106" s="110"/>
    </row>
  </sheetData>
  <mergeCells count="173">
    <mergeCell ref="AA78:AD78"/>
    <mergeCell ref="AA79:AB79"/>
    <mergeCell ref="AC79:AD79"/>
    <mergeCell ref="O78:R78"/>
    <mergeCell ref="S78:S80"/>
    <mergeCell ref="O79:P79"/>
    <mergeCell ref="Q79:R79"/>
    <mergeCell ref="S81:S86"/>
    <mergeCell ref="Y101:Y106"/>
    <mergeCell ref="U88:X88"/>
    <mergeCell ref="Y88:Y90"/>
    <mergeCell ref="U89:V89"/>
    <mergeCell ref="W89:X89"/>
    <mergeCell ref="Y91:Y96"/>
    <mergeCell ref="U98:X98"/>
    <mergeCell ref="Y98:Y100"/>
    <mergeCell ref="U99:V99"/>
    <mergeCell ref="W99:X99"/>
    <mergeCell ref="S91:S96"/>
    <mergeCell ref="O98:R98"/>
    <mergeCell ref="S98:S100"/>
    <mergeCell ref="O99:P99"/>
    <mergeCell ref="Q99:R99"/>
    <mergeCell ref="U78:X78"/>
    <mergeCell ref="Y78:Y80"/>
    <mergeCell ref="U79:V79"/>
    <mergeCell ref="W79:X79"/>
    <mergeCell ref="Y81:Y86"/>
    <mergeCell ref="S101:S106"/>
    <mergeCell ref="G101:G106"/>
    <mergeCell ref="I78:L78"/>
    <mergeCell ref="M78:M80"/>
    <mergeCell ref="I79:J79"/>
    <mergeCell ref="K79:L79"/>
    <mergeCell ref="M81:M86"/>
    <mergeCell ref="I88:L88"/>
    <mergeCell ref="M88:M90"/>
    <mergeCell ref="I89:J89"/>
    <mergeCell ref="K89:L89"/>
    <mergeCell ref="M91:M96"/>
    <mergeCell ref="I98:L98"/>
    <mergeCell ref="M98:M100"/>
    <mergeCell ref="I99:J99"/>
    <mergeCell ref="K99:L99"/>
    <mergeCell ref="M101:M106"/>
    <mergeCell ref="G91:G96"/>
    <mergeCell ref="G78:G80"/>
    <mergeCell ref="G88:G90"/>
    <mergeCell ref="O88:R88"/>
    <mergeCell ref="S88:S90"/>
    <mergeCell ref="O89:P89"/>
    <mergeCell ref="Q89:R89"/>
    <mergeCell ref="C98:F98"/>
    <mergeCell ref="G98:G100"/>
    <mergeCell ref="C99:D99"/>
    <mergeCell ref="E99:F99"/>
    <mergeCell ref="C79:D79"/>
    <mergeCell ref="C78:F78"/>
    <mergeCell ref="E79:F79"/>
    <mergeCell ref="G81:G86"/>
    <mergeCell ref="C88:F88"/>
    <mergeCell ref="C89:D89"/>
    <mergeCell ref="E89:F89"/>
    <mergeCell ref="AF64:AG64"/>
    <mergeCell ref="AH64:AI64"/>
    <mergeCell ref="AJ64:AK64"/>
    <mergeCell ref="AL64:AM64"/>
    <mergeCell ref="AN64:AO64"/>
    <mergeCell ref="AP64:AQ64"/>
    <mergeCell ref="A62:L62"/>
    <mergeCell ref="Q62:AB62"/>
    <mergeCell ref="AF62:AQ62"/>
    <mergeCell ref="A63:B63"/>
    <mergeCell ref="C63:D63"/>
    <mergeCell ref="E63:F63"/>
    <mergeCell ref="G63:H63"/>
    <mergeCell ref="I63:J63"/>
    <mergeCell ref="K63:L63"/>
    <mergeCell ref="Q63:R63"/>
    <mergeCell ref="S63:T63"/>
    <mergeCell ref="U63:V63"/>
    <mergeCell ref="W63:X63"/>
    <mergeCell ref="Y63:Z63"/>
    <mergeCell ref="AA63:AB63"/>
    <mergeCell ref="AF63:AQ63"/>
    <mergeCell ref="W48:X48"/>
    <mergeCell ref="Y48:Z48"/>
    <mergeCell ref="AA48:AB48"/>
    <mergeCell ref="AF48:AQ48"/>
    <mergeCell ref="AF49:AG49"/>
    <mergeCell ref="AH49:AI49"/>
    <mergeCell ref="AJ49:AK49"/>
    <mergeCell ref="AL49:AM49"/>
    <mergeCell ref="AN49:AO49"/>
    <mergeCell ref="AP49:AQ49"/>
    <mergeCell ref="A48:B48"/>
    <mergeCell ref="C48:D48"/>
    <mergeCell ref="E48:F48"/>
    <mergeCell ref="G48:H48"/>
    <mergeCell ref="I48:J48"/>
    <mergeCell ref="K48:L48"/>
    <mergeCell ref="Q48:R48"/>
    <mergeCell ref="S48:T48"/>
    <mergeCell ref="U48:V48"/>
    <mergeCell ref="AF34:AG34"/>
    <mergeCell ref="AH34:AI34"/>
    <mergeCell ref="AJ34:AK34"/>
    <mergeCell ref="AL34:AM34"/>
    <mergeCell ref="AN34:AO34"/>
    <mergeCell ref="AP34:AQ34"/>
    <mergeCell ref="A47:L47"/>
    <mergeCell ref="Q47:AB47"/>
    <mergeCell ref="AF47:AQ47"/>
    <mergeCell ref="A32:L32"/>
    <mergeCell ref="Q32:AB32"/>
    <mergeCell ref="AF32:AQ32"/>
    <mergeCell ref="A33:B33"/>
    <mergeCell ref="C33:D33"/>
    <mergeCell ref="E33:F33"/>
    <mergeCell ref="G33:H33"/>
    <mergeCell ref="I33:J33"/>
    <mergeCell ref="K33:L33"/>
    <mergeCell ref="Q33:R33"/>
    <mergeCell ref="S33:T33"/>
    <mergeCell ref="U33:V33"/>
    <mergeCell ref="W33:X33"/>
    <mergeCell ref="Y33:Z33"/>
    <mergeCell ref="AA33:AB33"/>
    <mergeCell ref="AF33:AQ33"/>
    <mergeCell ref="W18:X18"/>
    <mergeCell ref="Y18:Z18"/>
    <mergeCell ref="AA18:AB18"/>
    <mergeCell ref="AF18:AQ18"/>
    <mergeCell ref="AF19:AG19"/>
    <mergeCell ref="AH19:AI19"/>
    <mergeCell ref="AJ19:AK19"/>
    <mergeCell ref="AL19:AM19"/>
    <mergeCell ref="AN19:AO19"/>
    <mergeCell ref="AP19:AQ19"/>
    <mergeCell ref="A18:B18"/>
    <mergeCell ref="C18:D18"/>
    <mergeCell ref="E18:F18"/>
    <mergeCell ref="G18:H18"/>
    <mergeCell ref="I18:J18"/>
    <mergeCell ref="K18:L18"/>
    <mergeCell ref="Q18:R18"/>
    <mergeCell ref="S18:T18"/>
    <mergeCell ref="U18:V18"/>
    <mergeCell ref="AF4:AG4"/>
    <mergeCell ref="AH4:AI4"/>
    <mergeCell ref="AJ4:AK4"/>
    <mergeCell ref="AL4:AM4"/>
    <mergeCell ref="AN4:AO4"/>
    <mergeCell ref="AP4:AQ4"/>
    <mergeCell ref="A17:L17"/>
    <mergeCell ref="Q17:AB17"/>
    <mergeCell ref="AF17:AQ17"/>
    <mergeCell ref="A2:L2"/>
    <mergeCell ref="Q2:AB2"/>
    <mergeCell ref="AF2:AQ2"/>
    <mergeCell ref="A3:B3"/>
    <mergeCell ref="C3:D3"/>
    <mergeCell ref="E3:F3"/>
    <mergeCell ref="G3:H3"/>
    <mergeCell ref="I3:J3"/>
    <mergeCell ref="K3:L3"/>
    <mergeCell ref="Q3:R3"/>
    <mergeCell ref="S3:T3"/>
    <mergeCell ref="U3:V3"/>
    <mergeCell ref="W3:X3"/>
    <mergeCell ref="Y3:Z3"/>
    <mergeCell ref="AA3:AB3"/>
    <mergeCell ref="AF3:AQ3"/>
  </mergeCells>
  <pageMargins left="0.75" right="0.75" top="1" bottom="1" header="0.5" footer="0.5"/>
  <pageSetup paperSize="9" firstPageNumber="2147483648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2</cp:revision>
  <dcterms:created xsi:type="dcterms:W3CDTF">2023-06-07T07:32:45Z</dcterms:created>
  <dcterms:modified xsi:type="dcterms:W3CDTF">2023-06-14T23:39:58Z</dcterms:modified>
</cp:coreProperties>
</file>