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p Details" sheetId="1" r:id="rId4"/>
    <sheet state="visible" name="Monthly Returns" sheetId="2" r:id="rId5"/>
    <sheet state="visible" name="Cost of Debt" sheetId="3" r:id="rId6"/>
    <sheet state="visible" name="Top Down Approach" sheetId="4" r:id="rId7"/>
    <sheet state="visible" name="Bottom Up Approach" sheetId="5" r:id="rId8"/>
  </sheets>
  <definedNames/>
  <calcPr/>
</workbook>
</file>

<file path=xl/sharedStrings.xml><?xml version="1.0" encoding="utf-8"?>
<sst xmlns="http://schemas.openxmlformats.org/spreadsheetml/2006/main" count="134" uniqueCount="114">
  <si>
    <t>SECTOR</t>
  </si>
  <si>
    <t>GROUP NO. 11</t>
  </si>
  <si>
    <t>REFINERIES</t>
  </si>
  <si>
    <t>NAME</t>
  </si>
  <si>
    <t>ID NO.</t>
  </si>
  <si>
    <t>DAKSH JAIN</t>
  </si>
  <si>
    <t>2022A7PS0201H</t>
  </si>
  <si>
    <t>TARGET COMPANY</t>
  </si>
  <si>
    <t>KHUSH BHUTA</t>
  </si>
  <si>
    <t>2022A7PS1333H</t>
  </si>
  <si>
    <t>BHARAT PETROLEUM CORPORATION LTD.</t>
  </si>
  <si>
    <t>RUSHI PATEL</t>
  </si>
  <si>
    <t>2022A7PS1382H</t>
  </si>
  <si>
    <t>SRUJAAN PARHATE</t>
  </si>
  <si>
    <t>2022A4PS0876H</t>
  </si>
  <si>
    <t>COMPARABLE COMPANIES</t>
  </si>
  <si>
    <t>TEJASVINI GOEL</t>
  </si>
  <si>
    <t>2022A7PS1672H</t>
  </si>
  <si>
    <t>Reliance Industries</t>
  </si>
  <si>
    <t>Indian Oil Corporation</t>
  </si>
  <si>
    <t>Hindustan Petroleum</t>
  </si>
  <si>
    <t>Chennai Petroleum Corporation</t>
  </si>
  <si>
    <t xml:space="preserve">Mangalore Refinery and Petrochemicals </t>
  </si>
  <si>
    <t>Date</t>
  </si>
  <si>
    <t>ADJUSTED CLOSING PRICES</t>
  </si>
  <si>
    <t>LOG RETURNS (ln[Pt/P(t-1)])</t>
  </si>
  <si>
    <t>Tickers</t>
  </si>
  <si>
    <t>RELIANCE</t>
  </si>
  <si>
    <t>IOC</t>
  </si>
  <si>
    <t>HINDPETRO</t>
  </si>
  <si>
    <t>CHENNPETRO</t>
  </si>
  <si>
    <t>MRPL</t>
  </si>
  <si>
    <t>BPCL</t>
  </si>
  <si>
    <t>NIFTY 50</t>
  </si>
  <si>
    <t>COST OF DEBT FOR BPCL</t>
  </si>
  <si>
    <t>Interest Coverage Ratio</t>
  </si>
  <si>
    <t>Rating</t>
  </si>
  <si>
    <t>Spread</t>
  </si>
  <si>
    <t>&gt; 8.5</t>
  </si>
  <si>
    <t>AAA</t>
  </si>
  <si>
    <t>EBIT (In Cr)</t>
  </si>
  <si>
    <t>6.5-8.5</t>
  </si>
  <si>
    <t>AA</t>
  </si>
  <si>
    <t>Interest expense (In Cr)</t>
  </si>
  <si>
    <t>5.5-6.5</t>
  </si>
  <si>
    <t>A+</t>
  </si>
  <si>
    <t>4.25-5.5</t>
  </si>
  <si>
    <t>A</t>
  </si>
  <si>
    <t>3-4.25</t>
  </si>
  <si>
    <t>A-</t>
  </si>
  <si>
    <t>CRISIL Credit Rating</t>
  </si>
  <si>
    <t>2.5-3</t>
  </si>
  <si>
    <t>BBB</t>
  </si>
  <si>
    <t>Credit Default Spread</t>
  </si>
  <si>
    <t>2- 2.5</t>
  </si>
  <si>
    <t>BB</t>
  </si>
  <si>
    <t>Risk Free Rate</t>
  </si>
  <si>
    <t>1.75-2</t>
  </si>
  <si>
    <t>B+</t>
  </si>
  <si>
    <t>Pre Tax Cost of Debt</t>
  </si>
  <si>
    <t>1.5-1.75</t>
  </si>
  <si>
    <t>B</t>
  </si>
  <si>
    <t>1.25-1.5</t>
  </si>
  <si>
    <t>B-</t>
  </si>
  <si>
    <t>Price per Share (In INR)</t>
  </si>
  <si>
    <t>0.8-1.25</t>
  </si>
  <si>
    <t>CCC</t>
  </si>
  <si>
    <t>No of Shares Outstanding (In Cr)</t>
  </si>
  <si>
    <t>0.65-0.8</t>
  </si>
  <si>
    <t>CC</t>
  </si>
  <si>
    <t>Market Value of Equity (In Cr)</t>
  </si>
  <si>
    <t>0.2-0.65</t>
  </si>
  <si>
    <t>C</t>
  </si>
  <si>
    <t>&lt;0.2</t>
  </si>
  <si>
    <t>D</t>
  </si>
  <si>
    <t>Sources:</t>
  </si>
  <si>
    <t>BPCL Screener Link</t>
  </si>
  <si>
    <t>BPCL Money Control Link</t>
  </si>
  <si>
    <t>Beta</t>
  </si>
  <si>
    <t>Market Return</t>
  </si>
  <si>
    <t>Cost of Equity</t>
  </si>
  <si>
    <t>Cost of Debt</t>
  </si>
  <si>
    <t>D/E</t>
  </si>
  <si>
    <t>E/V</t>
  </si>
  <si>
    <t>D/V</t>
  </si>
  <si>
    <t>Tax Rate</t>
  </si>
  <si>
    <t>WACC</t>
  </si>
  <si>
    <t>COMPANY</t>
  </si>
  <si>
    <t>REGRESSION BETA (LEVERED)</t>
  </si>
  <si>
    <t>DEBT TO EQUITY RATIO</t>
  </si>
  <si>
    <t>TAX RATE</t>
  </si>
  <si>
    <t>UNLEVERED BETA</t>
  </si>
  <si>
    <t>Source for D/E Ratios:</t>
  </si>
  <si>
    <t>Source for Tax Rates:</t>
  </si>
  <si>
    <t>Reliance Money Control Link</t>
  </si>
  <si>
    <t>Reliance Screener Link</t>
  </si>
  <si>
    <t>IOC Money Control Link</t>
  </si>
  <si>
    <t>IOC Screener Link</t>
  </si>
  <si>
    <t>Hindpetro Money Control Link</t>
  </si>
  <si>
    <t>Hindpetro Screener Link</t>
  </si>
  <si>
    <t>Chennpetro Money Control Link</t>
  </si>
  <si>
    <t>Chennpetro Screener Link</t>
  </si>
  <si>
    <t>MRPL Money Control Link</t>
  </si>
  <si>
    <t>MRPL Screener Link</t>
  </si>
  <si>
    <t>AVERAGE OF UNLEVERED BETAS</t>
  </si>
  <si>
    <t>RELEVERED BETA OF BPCL</t>
  </si>
  <si>
    <t xml:space="preserve">COST OF EQUITY </t>
  </si>
  <si>
    <t>D/E FOR BPCL</t>
  </si>
  <si>
    <t>E/V FOR BPCL</t>
  </si>
  <si>
    <t>D/V FOR BPCL</t>
  </si>
  <si>
    <t>PRE TAX COST OF DEBT</t>
  </si>
  <si>
    <t>ANNUALIZED MARKET RETURN</t>
  </si>
  <si>
    <t>TAX RATE FOR BPCL</t>
  </si>
  <si>
    <t>RISK FREE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</si>
</sst>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%"/>
    <numFmt numFmtId="166" formatCode="0.00000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b/>
      <sz val="17.0"/>
      <color theme="1"/>
      <name val="Lexend"/>
    </font>
    <font/>
    <font>
      <b/>
      <sz val="15.0"/>
      <color theme="1"/>
      <name val="Lexend"/>
    </font>
    <font>
      <sz val="15.0"/>
      <color theme="1"/>
      <name val="Lexend"/>
    </font>
    <font>
      <b/>
      <sz val="16.0"/>
      <color theme="1"/>
      <name val="Lexend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sz val="16.0"/>
      <color theme="1"/>
      <name val="Calibri"/>
    </font>
    <font>
      <i/>
      <sz val="12.0"/>
      <color theme="1"/>
      <name val="&quot;Times New Roman&quot;"/>
    </font>
    <font>
      <sz val="12.0"/>
      <color theme="1"/>
      <name val="&quot;Times New Roman&quot;"/>
    </font>
    <font>
      <sz val="14.0"/>
      <color theme="1"/>
      <name val="Calibri"/>
    </font>
    <font>
      <sz val="13.0"/>
      <color theme="1"/>
      <name val="Calibri"/>
    </font>
    <font>
      <u/>
      <color rgb="FF0000FF"/>
      <name val="Calibri"/>
    </font>
    <font>
      <u/>
      <color theme="1"/>
      <name val="Calibri"/>
    </font>
    <font>
      <b/>
      <sz val="12.0"/>
      <color rgb="FF000000"/>
      <name val="Calibri"/>
    </font>
    <font>
      <b/>
      <color theme="1"/>
      <name val="Arial"/>
      <scheme val="minor"/>
    </font>
    <font>
      <u/>
      <color rgb="FF0000FF"/>
    </font>
  </fonts>
  <fills count="19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46BDC6"/>
        <bgColor rgb="FF46BDC6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DD7E6B"/>
        <bgColor rgb="FFDD7E6B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1" fillId="3" fontId="4" numFmtId="0" xfId="0" applyAlignment="1" applyBorder="1" applyFill="1" applyFont="1">
      <alignment horizontal="center" readingOrder="0" vertical="bottom"/>
    </xf>
    <xf borderId="1" fillId="4" fontId="2" numFmtId="0" xfId="0" applyAlignment="1" applyBorder="1" applyFill="1" applyFont="1">
      <alignment horizontal="center" readingOrder="0" vertical="center"/>
    </xf>
    <xf borderId="3" fillId="4" fontId="4" numFmtId="0" xfId="0" applyAlignment="1" applyBorder="1" applyFont="1">
      <alignment horizontal="center" vertical="bottom"/>
    </xf>
    <xf borderId="4" fillId="4" fontId="4" numFmtId="0" xfId="0" applyAlignment="1" applyBorder="1" applyFont="1">
      <alignment horizontal="center" vertical="bottom"/>
    </xf>
    <xf borderId="5" fillId="5" fontId="4" numFmtId="0" xfId="0" applyAlignment="1" applyBorder="1" applyFill="1" applyFont="1">
      <alignment horizontal="center" readingOrder="0" vertical="bottom"/>
    </xf>
    <xf borderId="6" fillId="0" fontId="5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6" fillId="6" fontId="5" numFmtId="0" xfId="0" applyAlignment="1" applyBorder="1" applyFill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1" fillId="2" fontId="6" numFmtId="0" xfId="0" applyAlignment="1" applyBorder="1" applyFont="1">
      <alignment horizontal="center" readingOrder="0" vertical="center"/>
    </xf>
    <xf borderId="3" fillId="5" fontId="4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readingOrder="0" vertical="bottom"/>
    </xf>
    <xf borderId="5" fillId="4" fontId="5" numFmtId="0" xfId="0" applyAlignment="1" applyBorder="1" applyFont="1">
      <alignment horizontal="center" readingOrder="0" vertical="center"/>
    </xf>
    <xf borderId="7" fillId="0" fontId="3" numFmtId="0" xfId="0" applyBorder="1" applyFont="1"/>
    <xf borderId="3" fillId="4" fontId="5" numFmtId="0" xfId="0" applyAlignment="1" applyBorder="1" applyFont="1">
      <alignment horizontal="center" readingOrder="0" vertical="center"/>
    </xf>
    <xf borderId="8" fillId="0" fontId="3" numFmtId="0" xfId="0" applyBorder="1" applyFont="1"/>
    <xf borderId="9" fillId="7" fontId="7" numFmtId="0" xfId="0" applyAlignment="1" applyBorder="1" applyFill="1" applyFont="1">
      <alignment horizontal="center" vertical="center"/>
    </xf>
    <xf borderId="1" fillId="8" fontId="7" numFmtId="0" xfId="0" applyAlignment="1" applyBorder="1" applyFill="1" applyFont="1">
      <alignment horizontal="center" vertical="center"/>
    </xf>
    <xf borderId="10" fillId="0" fontId="3" numFmtId="0" xfId="0" applyBorder="1" applyFont="1"/>
    <xf borderId="1" fillId="9" fontId="7" numFmtId="0" xfId="0" applyAlignment="1" applyBorder="1" applyFill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9" fillId="10" fontId="8" numFmtId="0" xfId="0" applyAlignment="1" applyBorder="1" applyFill="1" applyFont="1">
      <alignment horizontal="center"/>
    </xf>
    <xf borderId="9" fillId="4" fontId="8" numFmtId="0" xfId="0" applyAlignment="1" applyBorder="1" applyFont="1">
      <alignment horizontal="center" readingOrder="0"/>
    </xf>
    <xf borderId="9" fillId="4" fontId="8" numFmtId="0" xfId="0" applyAlignment="1" applyBorder="1" applyFont="1">
      <alignment horizontal="center"/>
    </xf>
    <xf borderId="9" fillId="5" fontId="8" numFmtId="0" xfId="0" applyAlignment="1" applyBorder="1" applyFont="1">
      <alignment horizontal="center" readingOrder="0"/>
    </xf>
    <xf borderId="9" fillId="5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9" fillId="0" fontId="8" numFmtId="164" xfId="0" applyAlignment="1" applyBorder="1" applyFont="1" applyNumberFormat="1">
      <alignment horizontal="center" readingOrder="0"/>
    </xf>
    <xf borderId="0" fillId="0" fontId="9" numFmtId="0" xfId="0" applyAlignment="1" applyFont="1">
      <alignment horizontal="center" readingOrder="0" shrinkToFit="0" vertical="bottom" wrapText="0"/>
    </xf>
    <xf borderId="7" fillId="0" fontId="9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horizontal="center" vertical="bottom"/>
    </xf>
    <xf borderId="7" fillId="0" fontId="8" numFmtId="0" xfId="0" applyAlignment="1" applyBorder="1" applyFont="1">
      <alignment horizontal="center"/>
    </xf>
    <xf borderId="9" fillId="0" fontId="8" numFmtId="164" xfId="0" applyAlignment="1" applyBorder="1" applyFont="1" applyNumberFormat="1">
      <alignment horizontal="center"/>
    </xf>
    <xf borderId="7" fillId="0" fontId="8" numFmtId="0" xfId="0" applyAlignment="1" applyBorder="1" applyFont="1">
      <alignment horizontal="center" vertical="bottom"/>
    </xf>
    <xf borderId="11" fillId="0" fontId="9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11" fillId="0" fontId="8" numFmtId="0" xfId="0" applyAlignment="1" applyBorder="1" applyFont="1">
      <alignment horizontal="center" vertical="bottom"/>
    </xf>
    <xf borderId="8" fillId="0" fontId="8" numFmtId="0" xfId="0" applyAlignment="1" applyBorder="1" applyFont="1">
      <alignment horizontal="center" vertical="bottom"/>
    </xf>
    <xf borderId="0" fillId="0" fontId="10" numFmtId="0" xfId="0" applyAlignment="1" applyFont="1">
      <alignment horizontal="center"/>
    </xf>
    <xf borderId="1" fillId="11" fontId="11" numFmtId="0" xfId="0" applyAlignment="1" applyBorder="1" applyFill="1" applyFont="1">
      <alignment horizontal="center" readingOrder="0"/>
    </xf>
    <xf borderId="9" fillId="12" fontId="12" numFmtId="0" xfId="0" applyAlignment="1" applyBorder="1" applyFill="1" applyFont="1">
      <alignment horizontal="center" readingOrder="0" vertical="bottom"/>
    </xf>
    <xf borderId="2" fillId="12" fontId="12" numFmtId="0" xfId="0" applyAlignment="1" applyBorder="1" applyFont="1">
      <alignment horizontal="center" readingOrder="0" vertical="bottom"/>
    </xf>
    <xf borderId="4" fillId="10" fontId="13" numFmtId="0" xfId="0" applyAlignment="1" applyBorder="1" applyFont="1">
      <alignment horizontal="center" readingOrder="0" vertical="bottom"/>
    </xf>
    <xf borderId="8" fillId="10" fontId="13" numFmtId="0" xfId="0" applyAlignment="1" applyBorder="1" applyFont="1">
      <alignment horizontal="center" readingOrder="0" vertical="bottom"/>
    </xf>
    <xf borderId="8" fillId="10" fontId="13" numFmtId="10" xfId="0" applyAlignment="1" applyBorder="1" applyFont="1" applyNumberFormat="1">
      <alignment horizontal="center" readingOrder="0" vertical="bottom"/>
    </xf>
    <xf borderId="9" fillId="13" fontId="14" numFmtId="0" xfId="0" applyAlignment="1" applyBorder="1" applyFill="1" applyFont="1">
      <alignment horizontal="center" readingOrder="0"/>
    </xf>
    <xf borderId="9" fillId="13" fontId="14" numFmtId="4" xfId="0" applyAlignment="1" applyBorder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4" fillId="12" fontId="13" numFmtId="0" xfId="0" applyAlignment="1" applyBorder="1" applyFont="1">
      <alignment horizontal="center" readingOrder="0" vertical="bottom"/>
    </xf>
    <xf borderId="8" fillId="12" fontId="13" numFmtId="0" xfId="0" applyAlignment="1" applyBorder="1" applyFont="1">
      <alignment horizontal="center" readingOrder="0" vertical="bottom"/>
    </xf>
    <xf borderId="8" fillId="12" fontId="13" numFmtId="10" xfId="0" applyAlignment="1" applyBorder="1" applyFont="1" applyNumberFormat="1">
      <alignment horizontal="center" readingOrder="0" vertical="bottom"/>
    </xf>
    <xf borderId="9" fillId="10" fontId="14" numFmtId="0" xfId="0" applyAlignment="1" applyBorder="1" applyFont="1">
      <alignment horizontal="center" readingOrder="0"/>
    </xf>
    <xf borderId="9" fillId="10" fontId="14" numFmtId="10" xfId="0" applyAlignment="1" applyBorder="1" applyFont="1" applyNumberFormat="1">
      <alignment horizontal="center" readingOrder="0"/>
    </xf>
    <xf borderId="9" fillId="13" fontId="14" numFmtId="10" xfId="0" applyAlignment="1" applyBorder="1" applyFont="1" applyNumberFormat="1">
      <alignment horizontal="center" readingOrder="0"/>
    </xf>
    <xf borderId="9" fillId="13" fontId="14" numFmtId="10" xfId="0" applyAlignment="1" applyBorder="1" applyFont="1" applyNumberFormat="1">
      <alignment horizontal="center"/>
    </xf>
    <xf borderId="9" fillId="13" fontId="15" numFmtId="0" xfId="0" applyAlignment="1" applyBorder="1" applyFont="1">
      <alignment horizontal="center" readingOrder="0"/>
    </xf>
    <xf borderId="9" fillId="13" fontId="15" numFmtId="1" xfId="0" applyAlignment="1" applyBorder="1" applyFont="1" applyNumberFormat="1">
      <alignment horizontal="center" readingOrder="0"/>
    </xf>
    <xf borderId="0" fillId="0" fontId="1" numFmtId="0" xfId="0" applyAlignment="1" applyFont="1">
      <alignment horizontal="right" readingOrder="0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0" fontId="10" numFmtId="0" xfId="0" applyAlignment="1" applyFont="1">
      <alignment horizontal="left" readingOrder="0"/>
    </xf>
    <xf borderId="9" fillId="14" fontId="18" numFmtId="0" xfId="0" applyAlignment="1" applyBorder="1" applyFill="1" applyFont="1">
      <alignment horizontal="center" readingOrder="0" shrinkToFit="0" wrapText="0"/>
    </xf>
    <xf borderId="9" fillId="6" fontId="1" numFmtId="0" xfId="0" applyAlignment="1" applyBorder="1" applyFont="1">
      <alignment horizontal="center" readingOrder="0"/>
    </xf>
    <xf borderId="9" fillId="10" fontId="18" numFmtId="0" xfId="0" applyAlignment="1" applyBorder="1" applyFont="1">
      <alignment horizontal="center" readingOrder="0" shrinkToFit="0" wrapText="0"/>
    </xf>
    <xf borderId="9" fillId="6" fontId="1" numFmtId="165" xfId="0" applyAlignment="1" applyBorder="1" applyFont="1" applyNumberFormat="1">
      <alignment horizontal="center" readingOrder="0"/>
    </xf>
    <xf borderId="9" fillId="6" fontId="1" numFmtId="10" xfId="0" applyAlignment="1" applyBorder="1" applyFont="1" applyNumberFormat="1">
      <alignment horizontal="center" readingOrder="0"/>
    </xf>
    <xf borderId="9" fillId="15" fontId="18" numFmtId="0" xfId="0" applyAlignment="1" applyBorder="1" applyFill="1" applyFont="1">
      <alignment horizontal="center" readingOrder="0" shrinkToFit="0" wrapText="0"/>
    </xf>
    <xf borderId="9" fillId="6" fontId="1" numFmtId="165" xfId="0" applyAlignment="1" applyBorder="1" applyFont="1" applyNumberFormat="1">
      <alignment horizontal="center"/>
    </xf>
    <xf borderId="9" fillId="16" fontId="18" numFmtId="0" xfId="0" applyAlignment="1" applyBorder="1" applyFill="1" applyFont="1">
      <alignment horizontal="center" readingOrder="0" shrinkToFit="0" wrapText="0"/>
    </xf>
    <xf borderId="9" fillId="6" fontId="1" numFmtId="9" xfId="0" applyAlignment="1" applyBorder="1" applyFont="1" applyNumberFormat="1">
      <alignment horizontal="center" readingOrder="0"/>
    </xf>
    <xf borderId="9" fillId="17" fontId="18" numFmtId="0" xfId="0" applyAlignment="1" applyBorder="1" applyFill="1" applyFont="1">
      <alignment horizontal="center" readingOrder="0" shrinkToFit="0" wrapText="0"/>
    </xf>
    <xf borderId="9" fillId="15" fontId="1" numFmtId="10" xfId="0" applyAlignment="1" applyBorder="1" applyFont="1" applyNumberFormat="1">
      <alignment horizontal="center"/>
    </xf>
    <xf borderId="0" fillId="0" fontId="1" numFmtId="10" xfId="0" applyAlignment="1" applyFont="1" applyNumberFormat="1">
      <alignment horizontal="center" readingOrder="0"/>
    </xf>
    <xf borderId="9" fillId="18" fontId="19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9" fillId="5" fontId="19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9" fillId="5" fontId="1" numFmtId="9" xfId="0" applyAlignment="1" applyBorder="1" applyFont="1" applyNumberFormat="1">
      <alignment horizontal="center" readingOrder="0"/>
    </xf>
    <xf borderId="9" fillId="5" fontId="1" numFmtId="0" xfId="0" applyAlignment="1" applyBorder="1" applyFont="1">
      <alignment horizontal="center"/>
    </xf>
    <xf borderId="0" fillId="0" fontId="20" numFmtId="0" xfId="0" applyAlignment="1" applyFont="1">
      <alignment horizontal="left" readingOrder="0"/>
    </xf>
    <xf borderId="1" fillId="10" fontId="19" numFmtId="0" xfId="0" applyAlignment="1" applyBorder="1" applyFont="1">
      <alignment horizontal="center" readingOrder="0"/>
    </xf>
    <xf borderId="9" fillId="6" fontId="1" numFmtId="166" xfId="0" applyAlignment="1" applyBorder="1" applyFont="1" applyNumberFormat="1">
      <alignment horizontal="center"/>
    </xf>
    <xf borderId="0" fillId="0" fontId="19" numFmtId="0" xfId="0" applyAlignment="1" applyFont="1">
      <alignment horizontal="center"/>
    </xf>
    <xf borderId="0" fillId="6" fontId="1" numFmtId="166" xfId="0" applyAlignment="1" applyFont="1" applyNumberFormat="1">
      <alignment horizontal="center"/>
    </xf>
    <xf borderId="0" fillId="12" fontId="19" numFmtId="0" xfId="0" applyAlignment="1" applyFont="1">
      <alignment horizontal="center" readingOrder="0" vertical="center"/>
    </xf>
    <xf borderId="0" fillId="12" fontId="19" numFmtId="0" xfId="0" applyAlignment="1" applyFont="1">
      <alignment horizontal="center" readingOrder="0"/>
    </xf>
    <xf borderId="0" fillId="12" fontId="1" numFmtId="0" xfId="0" applyAlignment="1" applyFont="1">
      <alignment horizontal="center" readingOrder="0"/>
    </xf>
    <xf borderId="1" fillId="15" fontId="19" numFmtId="0" xfId="0" applyAlignment="1" applyBorder="1" applyFont="1">
      <alignment horizontal="center" readingOrder="0"/>
    </xf>
    <xf borderId="1" fillId="11" fontId="19" numFmtId="0" xfId="0" applyAlignment="1" applyBorder="1" applyFont="1">
      <alignment horizontal="center" readingOrder="0"/>
    </xf>
    <xf borderId="9" fillId="6" fontId="1" numFmtId="166" xfId="0" applyAlignment="1" applyBorder="1" applyFont="1" applyNumberFormat="1">
      <alignment horizontal="center" readingOrder="0"/>
    </xf>
    <xf borderId="1" fillId="16" fontId="19" numFmtId="0" xfId="0" applyAlignment="1" applyBorder="1" applyFont="1">
      <alignment horizontal="center" readingOrder="0"/>
    </xf>
    <xf borderId="1" fillId="17" fontId="19" numFmtId="0" xfId="0" applyAlignment="1" applyBorder="1" applyFont="1">
      <alignment horizontal="center" readingOrder="0"/>
    </xf>
    <xf borderId="9" fillId="15" fontId="1" numFmtId="165" xfId="0" applyAlignment="1" applyBorder="1" applyFont="1" applyNumberFormat="1">
      <alignment horizontal="center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'Bottom Up Approach'!$B$2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'Bottom Up Approach'!$B$3:$B$7</c:f>
              <c:numCache/>
            </c:numRef>
          </c:val>
        </c:ser>
        <c:ser>
          <c:idx val="1"/>
          <c:order val="1"/>
          <c:tx>
            <c:strRef>
              <c:f>'Bottom Up Approach'!$C$2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'Bottom Up Approach'!$C$3:$C$7</c:f>
              <c:numCache/>
            </c:numRef>
          </c:val>
        </c:ser>
        <c:ser>
          <c:idx val="2"/>
          <c:order val="2"/>
          <c:tx>
            <c:strRef>
              <c:f>'Bottom Up Approach'!$F$2</c:f>
            </c:strRef>
          </c:tx>
          <c:val>
            <c:numRef>
              <c:f>'Bottom Up Approach'!$F$3:$F$7</c:f>
              <c:numCache/>
            </c:numRef>
          </c:val>
        </c:ser>
        <c:axId val="1125154689"/>
        <c:axId val="1222071351"/>
      </c:barChart>
      <c:catAx>
        <c:axId val="1125154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071351"/>
      </c:catAx>
      <c:valAx>
        <c:axId val="1222071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154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781050</xdr:colOff>
      <xdr:row>0</xdr:row>
      <xdr:rowOff>171450</xdr:rowOff>
    </xdr:from>
    <xdr:ext cx="5762625" cy="39624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952500</xdr:colOff>
      <xdr:row>18</xdr:row>
      <xdr:rowOff>9525</xdr:rowOff>
    </xdr:from>
    <xdr:ext cx="4286250" cy="3333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952500</xdr:colOff>
      <xdr:row>6</xdr:row>
      <xdr:rowOff>19050</xdr:rowOff>
    </xdr:from>
    <xdr:ext cx="2924175" cy="3048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7</xdr:row>
      <xdr:rowOff>190500</xdr:rowOff>
    </xdr:from>
    <xdr:ext cx="5715000" cy="4000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609600</xdr:colOff>
      <xdr:row>29</xdr:row>
      <xdr:rowOff>66675</xdr:rowOff>
    </xdr:from>
    <xdr:ext cx="4991100" cy="3333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9</xdr:row>
      <xdr:rowOff>180975</xdr:rowOff>
    </xdr:from>
    <xdr:ext cx="1695450" cy="43815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609600</xdr:colOff>
      <xdr:row>15</xdr:row>
      <xdr:rowOff>47625</xdr:rowOff>
    </xdr:from>
    <xdr:ext cx="2924175" cy="3048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eener.in/company/BPCL/consolidated/" TargetMode="External"/><Relationship Id="rId2" Type="http://schemas.openxmlformats.org/officeDocument/2006/relationships/hyperlink" Target="https://www.moneycontrol.com/india/stockpricequote/refineries/bharatpetroleumcorporation/BPC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control.com/india/stockpricequote/refineries/bharatpetroleumcorporation/BPC" TargetMode="External"/><Relationship Id="rId2" Type="http://schemas.openxmlformats.org/officeDocument/2006/relationships/hyperlink" Target="https://www.screener.in/company/BPCL/consolidated/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oneycontrol.com/india/stockpricequote/refineries/bharatpetroleumcorporation/BPC" TargetMode="External"/><Relationship Id="rId10" Type="http://schemas.openxmlformats.org/officeDocument/2006/relationships/hyperlink" Target="https://www.screener.in/company/MRPL/consolidated/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https://www.screener.in/company/BPCL/consolidated/" TargetMode="External"/><Relationship Id="rId1" Type="http://schemas.openxmlformats.org/officeDocument/2006/relationships/hyperlink" Target="https://www.moneycontrol.com/india/stockpricequote/refineries/relianceindustries/RI" TargetMode="External"/><Relationship Id="rId2" Type="http://schemas.openxmlformats.org/officeDocument/2006/relationships/hyperlink" Target="https://www.screener.in/company/RELIANCE/consolidated/" TargetMode="External"/><Relationship Id="rId3" Type="http://schemas.openxmlformats.org/officeDocument/2006/relationships/hyperlink" Target="https://www.moneycontrol.com/india/stockpricequote/refineries/indianoilcorporation/IOC" TargetMode="External"/><Relationship Id="rId4" Type="http://schemas.openxmlformats.org/officeDocument/2006/relationships/hyperlink" Target="https://www.screener.in/company/IOC/consolidated/" TargetMode="External"/><Relationship Id="rId9" Type="http://schemas.openxmlformats.org/officeDocument/2006/relationships/hyperlink" Target="https://www.moneycontrol.com/india/stockpricequote/refineries/mangalorerefinerypetrochemicals/MRP" TargetMode="External"/><Relationship Id="rId5" Type="http://schemas.openxmlformats.org/officeDocument/2006/relationships/hyperlink" Target="https://www.moneycontrol.com/india/stockpricequote/refineries/hindustanpetroleumcorporation/HPC" TargetMode="External"/><Relationship Id="rId6" Type="http://schemas.openxmlformats.org/officeDocument/2006/relationships/hyperlink" Target="https://www.screener.in/company/HINDPETRO/consolidated/" TargetMode="External"/><Relationship Id="rId7" Type="http://schemas.openxmlformats.org/officeDocument/2006/relationships/hyperlink" Target="https://www.moneycontrol.com/india/stockpricequote/refineries/chennaipetroleumcorporation/CPC02" TargetMode="External"/><Relationship Id="rId8" Type="http://schemas.openxmlformats.org/officeDocument/2006/relationships/hyperlink" Target="https://www.screener.in/company/CHENNPET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33.88"/>
    <col customWidth="1" min="3" max="3" width="29.38"/>
    <col customWidth="1" min="4" max="4" width="11.25"/>
    <col customWidth="1" min="5" max="5" width="28.38"/>
    <col customWidth="1" min="6" max="6" width="2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5.5" customHeight="1">
      <c r="A2" s="1"/>
      <c r="B2" s="2" t="s">
        <v>0</v>
      </c>
      <c r="C2" s="3"/>
      <c r="D2" s="1"/>
      <c r="E2" s="4" t="s">
        <v>1</v>
      </c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28.5" customHeight="1">
      <c r="A3" s="1"/>
      <c r="B3" s="5" t="s">
        <v>2</v>
      </c>
      <c r="C3" s="3"/>
      <c r="D3" s="1"/>
      <c r="E3" s="6" t="s">
        <v>3</v>
      </c>
      <c r="F3" s="7" t="s">
        <v>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1"/>
      <c r="B4" s="1"/>
      <c r="C4" s="1"/>
      <c r="D4" s="1"/>
      <c r="E4" s="8" t="s">
        <v>5</v>
      </c>
      <c r="F4" s="9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1"/>
      <c r="B5" s="2" t="s">
        <v>7</v>
      </c>
      <c r="C5" s="3"/>
      <c r="D5" s="1"/>
      <c r="E5" s="8" t="s">
        <v>8</v>
      </c>
      <c r="F5" s="9" t="s">
        <v>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21.0" customHeight="1">
      <c r="A6" s="1"/>
      <c r="B6" s="5" t="s">
        <v>10</v>
      </c>
      <c r="C6" s="3"/>
      <c r="D6" s="1"/>
      <c r="E6" s="8" t="s">
        <v>11</v>
      </c>
      <c r="F6" s="9" t="s">
        <v>12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1"/>
      <c r="B7" s="1"/>
      <c r="C7" s="10"/>
      <c r="D7" s="1"/>
      <c r="E7" s="8" t="s">
        <v>13</v>
      </c>
      <c r="F7" s="11" t="s">
        <v>14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21.75" customHeight="1">
      <c r="A8" s="1"/>
      <c r="B8" s="13" t="s">
        <v>15</v>
      </c>
      <c r="C8" s="3"/>
      <c r="D8" s="1"/>
      <c r="E8" s="14" t="s">
        <v>16</v>
      </c>
      <c r="F8" s="15" t="s">
        <v>17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22.5" customHeight="1">
      <c r="A9" s="1"/>
      <c r="B9" s="16" t="s">
        <v>18</v>
      </c>
      <c r="C9" s="17"/>
      <c r="D9" s="1"/>
      <c r="E9" s="1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22.5" customHeight="1">
      <c r="A10" s="1"/>
      <c r="B10" s="16" t="s">
        <v>19</v>
      </c>
      <c r="C10" s="17"/>
      <c r="D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22.5" customHeight="1">
      <c r="A11" s="1"/>
      <c r="B11" s="16" t="s">
        <v>20</v>
      </c>
      <c r="C11" s="1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22.5" customHeight="1">
      <c r="A12" s="1"/>
      <c r="B12" s="16" t="s">
        <v>21</v>
      </c>
      <c r="C12" s="1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22.5" customHeight="1">
      <c r="A13" s="1"/>
      <c r="B13" s="18" t="s">
        <v>22</v>
      </c>
      <c r="C13" s="1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5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5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5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5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5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5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5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</sheetData>
  <mergeCells count="11">
    <mergeCell ref="B10:C10"/>
    <mergeCell ref="B11:C11"/>
    <mergeCell ref="B12:C12"/>
    <mergeCell ref="B13:C13"/>
    <mergeCell ref="B2:C2"/>
    <mergeCell ref="E2:F2"/>
    <mergeCell ref="B3:C3"/>
    <mergeCell ref="B5:C5"/>
    <mergeCell ref="B6:C6"/>
    <mergeCell ref="B8:C8"/>
    <mergeCell ref="B9:C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8" width="11.5"/>
    <col customWidth="1" min="9" max="15" width="14.25"/>
  </cols>
  <sheetData>
    <row r="1" ht="24.75" customHeight="1">
      <c r="A1" s="20" t="s">
        <v>23</v>
      </c>
      <c r="B1" s="21" t="s">
        <v>24</v>
      </c>
      <c r="C1" s="22"/>
      <c r="D1" s="22"/>
      <c r="E1" s="22"/>
      <c r="F1" s="22"/>
      <c r="G1" s="22"/>
      <c r="H1" s="3"/>
      <c r="I1" s="23" t="s">
        <v>25</v>
      </c>
      <c r="J1" s="22"/>
      <c r="K1" s="22"/>
      <c r="L1" s="22"/>
      <c r="M1" s="22"/>
      <c r="N1" s="22"/>
      <c r="O1" s="3"/>
      <c r="P1" s="24"/>
      <c r="Q1" s="24"/>
      <c r="R1" s="24"/>
      <c r="S1" s="24"/>
      <c r="T1" s="24"/>
      <c r="U1" s="24"/>
      <c r="V1" s="24"/>
      <c r="W1" s="24"/>
      <c r="X1" s="24"/>
    </row>
    <row r="2">
      <c r="A2" s="25" t="s">
        <v>26</v>
      </c>
      <c r="B2" s="26" t="s">
        <v>27</v>
      </c>
      <c r="C2" s="26" t="s">
        <v>28</v>
      </c>
      <c r="D2" s="26" t="s">
        <v>29</v>
      </c>
      <c r="E2" s="26" t="s">
        <v>30</v>
      </c>
      <c r="F2" s="26" t="s">
        <v>31</v>
      </c>
      <c r="G2" s="26" t="s">
        <v>32</v>
      </c>
      <c r="H2" s="27" t="s">
        <v>33</v>
      </c>
      <c r="I2" s="28" t="s">
        <v>27</v>
      </c>
      <c r="J2" s="28" t="s">
        <v>28</v>
      </c>
      <c r="K2" s="28" t="s">
        <v>29</v>
      </c>
      <c r="L2" s="28" t="s">
        <v>30</v>
      </c>
      <c r="M2" s="28" t="s">
        <v>31</v>
      </c>
      <c r="N2" s="28" t="s">
        <v>32</v>
      </c>
      <c r="O2" s="29" t="s">
        <v>33</v>
      </c>
      <c r="P2" s="30"/>
      <c r="Q2" s="30"/>
      <c r="R2" s="30"/>
      <c r="S2" s="30"/>
      <c r="T2" s="30"/>
      <c r="U2" s="30"/>
      <c r="V2" s="30"/>
      <c r="W2" s="30"/>
      <c r="X2" s="30"/>
    </row>
    <row r="3">
      <c r="A3" s="31">
        <v>43556.0</v>
      </c>
      <c r="B3" s="32">
        <v>619.7189</v>
      </c>
      <c r="C3" s="32">
        <v>70.53689</v>
      </c>
      <c r="D3" s="32">
        <v>149.1679</v>
      </c>
      <c r="E3" s="32">
        <v>224.6277</v>
      </c>
      <c r="F3" s="32">
        <v>69.62409</v>
      </c>
      <c r="G3" s="32">
        <v>129.4759</v>
      </c>
      <c r="H3" s="33">
        <v>11748.15</v>
      </c>
      <c r="I3" s="34"/>
      <c r="J3" s="34"/>
      <c r="K3" s="34"/>
      <c r="L3" s="34"/>
      <c r="M3" s="34"/>
      <c r="N3" s="34"/>
      <c r="O3" s="35"/>
      <c r="P3" s="30"/>
      <c r="Q3" s="30"/>
      <c r="R3" s="30"/>
      <c r="S3" s="30"/>
      <c r="T3" s="30"/>
      <c r="U3" s="30"/>
      <c r="V3" s="30"/>
      <c r="W3" s="30"/>
      <c r="X3" s="30"/>
    </row>
    <row r="4">
      <c r="A4" s="36">
        <v>43586.0</v>
      </c>
      <c r="B4" s="32">
        <v>591.8431</v>
      </c>
      <c r="C4" s="32">
        <v>73.88411</v>
      </c>
      <c r="D4" s="32">
        <v>166.0694</v>
      </c>
      <c r="E4" s="32">
        <v>195.6577</v>
      </c>
      <c r="F4" s="32">
        <v>61.33897</v>
      </c>
      <c r="G4" s="32">
        <v>139.5313</v>
      </c>
      <c r="H4" s="33">
        <v>11922.8</v>
      </c>
      <c r="I4" s="34">
        <f t="shared" ref="I4:O4" si="1">ln(B4/B3)</f>
        <v>-0.04602442216</v>
      </c>
      <c r="J4" s="34">
        <f t="shared" si="1"/>
        <v>0.04636194916</v>
      </c>
      <c r="K4" s="34">
        <f t="shared" si="1"/>
        <v>0.1073332561</v>
      </c>
      <c r="L4" s="34">
        <f t="shared" si="1"/>
        <v>-0.1380776612</v>
      </c>
      <c r="M4" s="34">
        <f t="shared" si="1"/>
        <v>-0.1266952613</v>
      </c>
      <c r="N4" s="34">
        <f t="shared" si="1"/>
        <v>0.07479418542</v>
      </c>
      <c r="O4" s="37">
        <f t="shared" si="1"/>
        <v>0.014756752</v>
      </c>
      <c r="P4" s="30"/>
      <c r="Q4" s="30"/>
      <c r="R4" s="30"/>
      <c r="S4" s="30"/>
      <c r="T4" s="30"/>
      <c r="U4" s="30"/>
      <c r="V4" s="30"/>
      <c r="W4" s="30"/>
      <c r="X4" s="30"/>
    </row>
    <row r="5">
      <c r="A5" s="36">
        <v>43617.0</v>
      </c>
      <c r="B5" s="32">
        <v>557.5601</v>
      </c>
      <c r="C5" s="32">
        <v>69.57735</v>
      </c>
      <c r="D5" s="32">
        <v>148.5533</v>
      </c>
      <c r="E5" s="32">
        <v>184.3621</v>
      </c>
      <c r="F5" s="32">
        <v>59.46753</v>
      </c>
      <c r="G5" s="32">
        <v>133.7708</v>
      </c>
      <c r="H5" s="33">
        <v>11788.85</v>
      </c>
      <c r="I5" s="34">
        <f t="shared" ref="I5:O5" si="2">ln(B5/B4)</f>
        <v>-0.05967126576</v>
      </c>
      <c r="J5" s="34">
        <f t="shared" si="2"/>
        <v>-0.06005870119</v>
      </c>
      <c r="K5" s="34">
        <f t="shared" si="2"/>
        <v>-0.1114619569</v>
      </c>
      <c r="L5" s="34">
        <f t="shared" si="2"/>
        <v>-0.05946494533</v>
      </c>
      <c r="M5" s="34">
        <f t="shared" si="2"/>
        <v>-0.03098491758</v>
      </c>
      <c r="N5" s="34">
        <f t="shared" si="2"/>
        <v>-0.04216106115</v>
      </c>
      <c r="O5" s="37">
        <f t="shared" si="2"/>
        <v>-0.01129836388</v>
      </c>
      <c r="P5" s="30"/>
      <c r="Q5" s="30"/>
      <c r="R5" s="30"/>
      <c r="S5" s="30"/>
      <c r="T5" s="30"/>
      <c r="U5" s="30"/>
      <c r="V5" s="30"/>
      <c r="W5" s="30"/>
      <c r="X5" s="30"/>
    </row>
    <row r="6">
      <c r="A6" s="36">
        <v>43647.0</v>
      </c>
      <c r="B6" s="32">
        <v>518.9167</v>
      </c>
      <c r="C6" s="32">
        <v>62.16885</v>
      </c>
      <c r="D6" s="32">
        <v>140.4139</v>
      </c>
      <c r="E6" s="32">
        <v>174.8827</v>
      </c>
      <c r="F6" s="32">
        <v>58.92602</v>
      </c>
      <c r="G6" s="32">
        <v>117.7674</v>
      </c>
      <c r="H6" s="33">
        <v>11118.0</v>
      </c>
      <c r="I6" s="34">
        <f t="shared" ref="I6:O6" si="3">ln(B6/B5)</f>
        <v>-0.07182693089</v>
      </c>
      <c r="J6" s="34">
        <f t="shared" si="3"/>
        <v>-0.1125850129</v>
      </c>
      <c r="K6" s="34">
        <f t="shared" si="3"/>
        <v>-0.05634932686</v>
      </c>
      <c r="L6" s="34">
        <f t="shared" si="3"/>
        <v>-0.05278629508</v>
      </c>
      <c r="M6" s="34">
        <f t="shared" si="3"/>
        <v>-0.009147690497</v>
      </c>
      <c r="N6" s="34">
        <f t="shared" si="3"/>
        <v>-0.127416395</v>
      </c>
      <c r="O6" s="37">
        <f t="shared" si="3"/>
        <v>-0.05858875297</v>
      </c>
      <c r="P6" s="30"/>
      <c r="Q6" s="30"/>
      <c r="R6" s="30"/>
      <c r="S6" s="30"/>
      <c r="T6" s="30"/>
      <c r="U6" s="30"/>
      <c r="V6" s="30"/>
      <c r="W6" s="30"/>
      <c r="X6" s="30"/>
    </row>
    <row r="7">
      <c r="A7" s="36">
        <v>43678.0</v>
      </c>
      <c r="B7" s="32">
        <v>555.5356</v>
      </c>
      <c r="C7" s="32">
        <v>54.64879</v>
      </c>
      <c r="D7" s="32">
        <v>137.3001</v>
      </c>
      <c r="E7" s="32">
        <v>170.8517</v>
      </c>
      <c r="F7" s="32">
        <v>45.24061</v>
      </c>
      <c r="G7" s="32">
        <v>121.0908</v>
      </c>
      <c r="H7" s="33">
        <v>11023.25</v>
      </c>
      <c r="I7" s="34">
        <f t="shared" ref="I7:O7" si="4">ln(B7/B6)</f>
        <v>0.06818932411</v>
      </c>
      <c r="J7" s="34">
        <f t="shared" si="4"/>
        <v>-0.128926997</v>
      </c>
      <c r="K7" s="34">
        <f t="shared" si="4"/>
        <v>-0.02242544843</v>
      </c>
      <c r="L7" s="34">
        <f t="shared" si="4"/>
        <v>-0.02331953471</v>
      </c>
      <c r="M7" s="34">
        <f t="shared" si="4"/>
        <v>-0.264287624</v>
      </c>
      <c r="N7" s="34">
        <f t="shared" si="4"/>
        <v>0.02782918472</v>
      </c>
      <c r="O7" s="37">
        <f t="shared" si="4"/>
        <v>-0.008558737956</v>
      </c>
      <c r="P7" s="30"/>
      <c r="Q7" s="30"/>
      <c r="R7" s="30"/>
      <c r="S7" s="30"/>
      <c r="T7" s="30"/>
      <c r="U7" s="30"/>
      <c r="V7" s="30"/>
      <c r="W7" s="30"/>
      <c r="X7" s="30"/>
    </row>
    <row r="8">
      <c r="A8" s="36">
        <v>43709.0</v>
      </c>
      <c r="B8" s="32">
        <v>596.3356</v>
      </c>
      <c r="C8" s="32">
        <v>66.3178</v>
      </c>
      <c r="D8" s="32">
        <v>159.229</v>
      </c>
      <c r="E8" s="32">
        <v>153.9747</v>
      </c>
      <c r="F8" s="32">
        <v>47.75124</v>
      </c>
      <c r="G8" s="32">
        <v>172.4932</v>
      </c>
      <c r="H8" s="33">
        <v>11474.45</v>
      </c>
      <c r="I8" s="34">
        <f t="shared" ref="I8:O8" si="5">ln(B8/B7)</f>
        <v>0.0708709024</v>
      </c>
      <c r="J8" s="34">
        <f t="shared" si="5"/>
        <v>0.1935312643</v>
      </c>
      <c r="K8" s="34">
        <f t="shared" si="5"/>
        <v>0.1481743765</v>
      </c>
      <c r="L8" s="34">
        <f t="shared" si="5"/>
        <v>-0.1040076256</v>
      </c>
      <c r="M8" s="34">
        <f t="shared" si="5"/>
        <v>0.05400990038</v>
      </c>
      <c r="N8" s="34">
        <f t="shared" si="5"/>
        <v>0.353817138</v>
      </c>
      <c r="O8" s="37">
        <f t="shared" si="5"/>
        <v>0.04011614594</v>
      </c>
      <c r="P8" s="30"/>
      <c r="Q8" s="30"/>
      <c r="R8" s="30"/>
      <c r="S8" s="30"/>
      <c r="T8" s="30"/>
      <c r="U8" s="30"/>
      <c r="V8" s="30"/>
      <c r="W8" s="30"/>
      <c r="X8" s="30"/>
    </row>
    <row r="9">
      <c r="A9" s="36">
        <v>43739.0</v>
      </c>
      <c r="B9" s="32">
        <v>655.4656</v>
      </c>
      <c r="C9" s="32">
        <v>66.04786</v>
      </c>
      <c r="D9" s="32">
        <v>171.6581</v>
      </c>
      <c r="E9" s="32">
        <v>140.1542</v>
      </c>
      <c r="F9" s="32">
        <v>53.8063</v>
      </c>
      <c r="G9" s="32">
        <v>193.2247</v>
      </c>
      <c r="H9" s="33">
        <v>11877.45</v>
      </c>
      <c r="I9" s="34">
        <f t="shared" ref="I9:O9" si="6">ln(B9/B8)</f>
        <v>0.09454222696</v>
      </c>
      <c r="J9" s="34">
        <f t="shared" si="6"/>
        <v>-0.004078707034</v>
      </c>
      <c r="K9" s="34">
        <f t="shared" si="6"/>
        <v>0.07516129021</v>
      </c>
      <c r="L9" s="34">
        <f t="shared" si="6"/>
        <v>-0.09404505815</v>
      </c>
      <c r="M9" s="34">
        <f t="shared" si="6"/>
        <v>0.1193855255</v>
      </c>
      <c r="N9" s="34">
        <f t="shared" si="6"/>
        <v>0.113495945</v>
      </c>
      <c r="O9" s="37">
        <f t="shared" si="6"/>
        <v>0.03451881992</v>
      </c>
      <c r="P9" s="30"/>
      <c r="Q9" s="30"/>
      <c r="R9" s="30"/>
      <c r="S9" s="30"/>
      <c r="T9" s="30"/>
      <c r="U9" s="30"/>
      <c r="V9" s="30"/>
      <c r="W9" s="30"/>
      <c r="X9" s="30"/>
    </row>
    <row r="10">
      <c r="A10" s="36">
        <v>43770.0</v>
      </c>
      <c r="B10" s="32">
        <v>694.3187</v>
      </c>
      <c r="C10" s="32">
        <v>59.11912</v>
      </c>
      <c r="D10" s="32">
        <v>149.1486</v>
      </c>
      <c r="E10" s="32">
        <v>111.3615</v>
      </c>
      <c r="F10" s="32">
        <v>46.91437</v>
      </c>
      <c r="G10" s="32">
        <v>187.7024</v>
      </c>
      <c r="H10" s="33">
        <v>12056.05</v>
      </c>
      <c r="I10" s="34">
        <f t="shared" ref="I10:O10" si="7">ln(B10/B9)</f>
        <v>0.0575852542</v>
      </c>
      <c r="J10" s="34">
        <f t="shared" si="7"/>
        <v>-0.1108252392</v>
      </c>
      <c r="K10" s="34">
        <f t="shared" si="7"/>
        <v>-0.1405615834</v>
      </c>
      <c r="L10" s="34">
        <f t="shared" si="7"/>
        <v>-0.2299615787</v>
      </c>
      <c r="M10" s="34">
        <f t="shared" si="7"/>
        <v>-0.1370665356</v>
      </c>
      <c r="N10" s="34">
        <f t="shared" si="7"/>
        <v>-0.02899603053</v>
      </c>
      <c r="O10" s="37">
        <f t="shared" si="7"/>
        <v>0.0149249642</v>
      </c>
      <c r="P10" s="30"/>
      <c r="Q10" s="30"/>
      <c r="R10" s="30"/>
      <c r="S10" s="30"/>
      <c r="T10" s="30"/>
      <c r="U10" s="30"/>
      <c r="V10" s="30"/>
      <c r="W10" s="30"/>
      <c r="X10" s="30"/>
    </row>
    <row r="11">
      <c r="A11" s="36">
        <v>43800.0</v>
      </c>
      <c r="B11" s="32">
        <v>677.7122</v>
      </c>
      <c r="C11" s="32">
        <v>56.48711</v>
      </c>
      <c r="D11" s="32">
        <v>139.5959</v>
      </c>
      <c r="E11" s="32">
        <v>109.4567</v>
      </c>
      <c r="F11" s="32">
        <v>44.25605</v>
      </c>
      <c r="G11" s="32">
        <v>180.3638</v>
      </c>
      <c r="H11" s="33">
        <v>12168.45</v>
      </c>
      <c r="I11" s="34">
        <f t="shared" ref="I11:O11" si="8">ln(B11/B10)</f>
        <v>-0.02420836295</v>
      </c>
      <c r="J11" s="34">
        <f t="shared" si="8"/>
        <v>-0.04554192102</v>
      </c>
      <c r="K11" s="34">
        <f t="shared" si="8"/>
        <v>-0.06619130412</v>
      </c>
      <c r="L11" s="34">
        <f t="shared" si="8"/>
        <v>-0.01725262906</v>
      </c>
      <c r="M11" s="34">
        <f t="shared" si="8"/>
        <v>-0.05833193984</v>
      </c>
      <c r="N11" s="34">
        <f t="shared" si="8"/>
        <v>-0.03988180757</v>
      </c>
      <c r="O11" s="37">
        <f t="shared" si="8"/>
        <v>0.009279927894</v>
      </c>
      <c r="P11" s="30"/>
      <c r="Q11" s="30"/>
      <c r="R11" s="30"/>
      <c r="S11" s="30"/>
      <c r="T11" s="30"/>
      <c r="U11" s="30"/>
      <c r="V11" s="30"/>
      <c r="W11" s="30"/>
      <c r="X11" s="30"/>
    </row>
    <row r="12">
      <c r="A12" s="36">
        <v>43831.0</v>
      </c>
      <c r="B12" s="32">
        <v>631.8762</v>
      </c>
      <c r="C12" s="32">
        <v>51.04311</v>
      </c>
      <c r="D12" s="32">
        <v>122.6808</v>
      </c>
      <c r="E12" s="32">
        <v>110.4755</v>
      </c>
      <c r="F12" s="32">
        <v>45.33907</v>
      </c>
      <c r="G12" s="32">
        <v>167.6681</v>
      </c>
      <c r="H12" s="33">
        <v>11962.1</v>
      </c>
      <c r="I12" s="34">
        <f t="shared" ref="I12:O12" si="9">ln(B12/B11)</f>
        <v>-0.07002922516</v>
      </c>
      <c r="J12" s="34">
        <f t="shared" si="9"/>
        <v>-0.1013419007</v>
      </c>
      <c r="K12" s="34">
        <f t="shared" si="9"/>
        <v>-0.12916596</v>
      </c>
      <c r="L12" s="34">
        <f t="shared" si="9"/>
        <v>0.009264739655</v>
      </c>
      <c r="M12" s="34">
        <f t="shared" si="9"/>
        <v>0.02417704791</v>
      </c>
      <c r="N12" s="34">
        <f t="shared" si="9"/>
        <v>-0.0729894922</v>
      </c>
      <c r="O12" s="37">
        <f t="shared" si="9"/>
        <v>-0.01710321813</v>
      </c>
      <c r="P12" s="30"/>
      <c r="Q12" s="30"/>
      <c r="R12" s="30"/>
      <c r="S12" s="30"/>
      <c r="T12" s="30"/>
      <c r="U12" s="30"/>
      <c r="V12" s="30"/>
      <c r="W12" s="30"/>
      <c r="X12" s="30"/>
    </row>
    <row r="13">
      <c r="A13" s="36">
        <v>43862.0</v>
      </c>
      <c r="B13" s="32">
        <v>594.7242</v>
      </c>
      <c r="C13" s="32">
        <v>47.57875</v>
      </c>
      <c r="D13" s="32">
        <v>104.2615</v>
      </c>
      <c r="E13" s="32">
        <v>89.65615</v>
      </c>
      <c r="F13" s="32">
        <v>37.41335</v>
      </c>
      <c r="G13" s="32">
        <v>156.4401</v>
      </c>
      <c r="H13" s="33">
        <v>11201.75</v>
      </c>
      <c r="I13" s="34">
        <f t="shared" ref="I13:O13" si="10">ln(B13/B12)</f>
        <v>-0.06059572021</v>
      </c>
      <c r="J13" s="34">
        <f t="shared" si="10"/>
        <v>-0.0702843368</v>
      </c>
      <c r="K13" s="34">
        <f t="shared" si="10"/>
        <v>-0.1626836939</v>
      </c>
      <c r="L13" s="34">
        <f t="shared" si="10"/>
        <v>-0.2088119791</v>
      </c>
      <c r="M13" s="34">
        <f t="shared" si="10"/>
        <v>-0.1921415406</v>
      </c>
      <c r="N13" s="34">
        <f t="shared" si="10"/>
        <v>-0.06931324099</v>
      </c>
      <c r="O13" s="37">
        <f t="shared" si="10"/>
        <v>-0.0656733023</v>
      </c>
      <c r="P13" s="30"/>
      <c r="Q13" s="30"/>
      <c r="R13" s="30"/>
      <c r="S13" s="30"/>
      <c r="T13" s="30"/>
      <c r="U13" s="30"/>
      <c r="V13" s="30"/>
      <c r="W13" s="30"/>
      <c r="X13" s="30"/>
    </row>
    <row r="14">
      <c r="A14" s="36">
        <v>43891.0</v>
      </c>
      <c r="B14" s="32">
        <v>498.5317</v>
      </c>
      <c r="C14" s="32">
        <v>36.73574</v>
      </c>
      <c r="D14" s="32">
        <v>100.3296</v>
      </c>
      <c r="E14" s="32">
        <v>53.64309</v>
      </c>
      <c r="F14" s="32">
        <v>22.7926</v>
      </c>
      <c r="G14" s="32">
        <v>116.2797</v>
      </c>
      <c r="H14" s="33">
        <v>8597.75</v>
      </c>
      <c r="I14" s="34">
        <f t="shared" ref="I14:O14" si="11">ln(B14/B13)</f>
        <v>-0.1764305905</v>
      </c>
      <c r="J14" s="34">
        <f t="shared" si="11"/>
        <v>-0.2586361098</v>
      </c>
      <c r="K14" s="34">
        <f t="shared" si="11"/>
        <v>-0.03844140026</v>
      </c>
      <c r="L14" s="34">
        <f t="shared" si="11"/>
        <v>-0.5136291348</v>
      </c>
      <c r="M14" s="34">
        <f t="shared" si="11"/>
        <v>-0.4955916707</v>
      </c>
      <c r="N14" s="34">
        <f t="shared" si="11"/>
        <v>-0.2966746934</v>
      </c>
      <c r="O14" s="37">
        <f t="shared" si="11"/>
        <v>-0.264569475</v>
      </c>
      <c r="P14" s="30"/>
      <c r="Q14" s="30"/>
      <c r="R14" s="30"/>
      <c r="S14" s="30"/>
      <c r="T14" s="30"/>
      <c r="U14" s="30"/>
      <c r="V14" s="30"/>
      <c r="W14" s="30"/>
      <c r="X14" s="30"/>
    </row>
    <row r="15">
      <c r="A15" s="36">
        <v>43922.0</v>
      </c>
      <c r="B15" s="32">
        <v>656.2042</v>
      </c>
      <c r="C15" s="32">
        <v>39.74757</v>
      </c>
      <c r="D15" s="32">
        <v>116.2683</v>
      </c>
      <c r="E15" s="32">
        <v>55.32635</v>
      </c>
      <c r="F15" s="32">
        <v>31.94903</v>
      </c>
      <c r="G15" s="32">
        <v>143.1972</v>
      </c>
      <c r="H15" s="33">
        <v>9859.9</v>
      </c>
      <c r="I15" s="34">
        <f t="shared" ref="I15:O15" si="12">ln(B15/B14)</f>
        <v>0.2748048428</v>
      </c>
      <c r="J15" s="34">
        <f t="shared" si="12"/>
        <v>0.07879858401</v>
      </c>
      <c r="K15" s="34">
        <f t="shared" si="12"/>
        <v>0.1474396853</v>
      </c>
      <c r="L15" s="34">
        <f t="shared" si="12"/>
        <v>0.03089662389</v>
      </c>
      <c r="M15" s="34">
        <f t="shared" si="12"/>
        <v>0.3377058985</v>
      </c>
      <c r="N15" s="34">
        <f t="shared" si="12"/>
        <v>0.2082242056</v>
      </c>
      <c r="O15" s="37">
        <f t="shared" si="12"/>
        <v>0.1369754855</v>
      </c>
      <c r="P15" s="30"/>
      <c r="Q15" s="30"/>
      <c r="R15" s="30"/>
      <c r="S15" s="30"/>
      <c r="T15" s="30"/>
      <c r="U15" s="30"/>
      <c r="V15" s="30"/>
      <c r="W15" s="30"/>
      <c r="X15" s="30"/>
    </row>
    <row r="16">
      <c r="A16" s="36">
        <v>43952.0</v>
      </c>
      <c r="B16" s="32">
        <v>661.7014</v>
      </c>
      <c r="C16" s="32">
        <v>39.27551</v>
      </c>
      <c r="D16" s="32">
        <v>102.6782</v>
      </c>
      <c r="E16" s="32">
        <v>48.50469</v>
      </c>
      <c r="F16" s="32">
        <v>28.25692</v>
      </c>
      <c r="G16" s="32">
        <v>132.6703</v>
      </c>
      <c r="H16" s="33">
        <v>9580.3</v>
      </c>
      <c r="I16" s="34">
        <f t="shared" ref="I16:O16" si="13">ln(B16/B15)</f>
        <v>0.008342375784</v>
      </c>
      <c r="J16" s="34">
        <f t="shared" si="13"/>
        <v>-0.01194753774</v>
      </c>
      <c r="K16" s="34">
        <f t="shared" si="13"/>
        <v>-0.1243006258</v>
      </c>
      <c r="L16" s="34">
        <f t="shared" si="13"/>
        <v>-0.1315887926</v>
      </c>
      <c r="M16" s="34">
        <f t="shared" si="13"/>
        <v>-0.1228034371</v>
      </c>
      <c r="N16" s="34">
        <f t="shared" si="13"/>
        <v>-0.07635559809</v>
      </c>
      <c r="O16" s="37">
        <f t="shared" si="13"/>
        <v>-0.02876711984</v>
      </c>
      <c r="P16" s="30"/>
      <c r="Q16" s="30"/>
      <c r="R16" s="30"/>
      <c r="S16" s="30"/>
      <c r="T16" s="30"/>
      <c r="U16" s="30"/>
      <c r="V16" s="30"/>
      <c r="W16" s="30"/>
      <c r="X16" s="30"/>
    </row>
    <row r="17">
      <c r="A17" s="36">
        <v>43983.0</v>
      </c>
      <c r="B17" s="32">
        <v>770.0118</v>
      </c>
      <c r="C17" s="32">
        <v>40.29044</v>
      </c>
      <c r="D17" s="32">
        <v>114.3947</v>
      </c>
      <c r="E17" s="32">
        <v>68.7482</v>
      </c>
      <c r="F17" s="32">
        <v>36.08419</v>
      </c>
      <c r="G17" s="32">
        <v>144.7453</v>
      </c>
      <c r="H17" s="33">
        <v>10302.1</v>
      </c>
      <c r="I17" s="34">
        <f t="shared" ref="I17:O17" si="14">ln(B17/B16)</f>
        <v>0.1515914426</v>
      </c>
      <c r="J17" s="34">
        <f t="shared" si="14"/>
        <v>0.02551305055</v>
      </c>
      <c r="K17" s="34">
        <f t="shared" si="14"/>
        <v>0.1080549235</v>
      </c>
      <c r="L17" s="34">
        <f t="shared" si="14"/>
        <v>0.3487900601</v>
      </c>
      <c r="M17" s="34">
        <f t="shared" si="14"/>
        <v>0.2445164359</v>
      </c>
      <c r="N17" s="34">
        <f t="shared" si="14"/>
        <v>0.08710854297</v>
      </c>
      <c r="O17" s="37">
        <f t="shared" si="14"/>
        <v>0.07263885122</v>
      </c>
      <c r="P17" s="30"/>
      <c r="Q17" s="30"/>
      <c r="R17" s="30"/>
      <c r="S17" s="30"/>
      <c r="T17" s="30"/>
      <c r="U17" s="30"/>
      <c r="V17" s="30"/>
      <c r="W17" s="30"/>
      <c r="X17" s="30"/>
    </row>
    <row r="18">
      <c r="A18" s="36">
        <v>44013.0</v>
      </c>
      <c r="B18" s="32">
        <v>934.0364</v>
      </c>
      <c r="C18" s="32">
        <v>41.75383</v>
      </c>
      <c r="D18" s="32">
        <v>113.4711</v>
      </c>
      <c r="E18" s="32">
        <v>70.60864</v>
      </c>
      <c r="F18" s="32">
        <v>35.83805</v>
      </c>
      <c r="G18" s="32">
        <v>160.1486</v>
      </c>
      <c r="H18" s="33">
        <v>11073.45</v>
      </c>
      <c r="I18" s="34">
        <f t="shared" ref="I18:O18" si="15">ln(B18/B17)</f>
        <v>0.1931095702</v>
      </c>
      <c r="J18" s="34">
        <f t="shared" si="15"/>
        <v>0.03567696365</v>
      </c>
      <c r="K18" s="34">
        <f t="shared" si="15"/>
        <v>-0.008106570253</v>
      </c>
      <c r="L18" s="34">
        <f t="shared" si="15"/>
        <v>0.02670196223</v>
      </c>
      <c r="M18" s="34">
        <f t="shared" si="15"/>
        <v>-0.006844641128</v>
      </c>
      <c r="N18" s="34">
        <f t="shared" si="15"/>
        <v>0.1011264881</v>
      </c>
      <c r="O18" s="37">
        <f t="shared" si="15"/>
        <v>0.07220259333</v>
      </c>
      <c r="P18" s="30"/>
      <c r="Q18" s="30"/>
      <c r="R18" s="30"/>
      <c r="S18" s="30"/>
      <c r="T18" s="30"/>
      <c r="U18" s="30"/>
      <c r="V18" s="30"/>
      <c r="W18" s="30"/>
      <c r="X18" s="30"/>
    </row>
    <row r="19">
      <c r="A19" s="36">
        <v>44044.0</v>
      </c>
      <c r="B19" s="32">
        <v>944.0076</v>
      </c>
      <c r="C19" s="32">
        <v>40.50287</v>
      </c>
      <c r="D19" s="32">
        <v>111.2509</v>
      </c>
      <c r="E19" s="32">
        <v>71.1845</v>
      </c>
      <c r="F19" s="32">
        <v>31.40752</v>
      </c>
      <c r="G19" s="32">
        <v>157.8265</v>
      </c>
      <c r="H19" s="33">
        <v>11387.5</v>
      </c>
      <c r="I19" s="34">
        <f t="shared" ref="I19:O19" si="16">ln(B19/B18)</f>
        <v>0.01061880733</v>
      </c>
      <c r="J19" s="34">
        <f t="shared" si="16"/>
        <v>-0.03041834782</v>
      </c>
      <c r="K19" s="34">
        <f t="shared" si="16"/>
        <v>-0.01976016805</v>
      </c>
      <c r="L19" s="34">
        <f t="shared" si="16"/>
        <v>0.008122581475</v>
      </c>
      <c r="M19" s="34">
        <f t="shared" si="16"/>
        <v>-0.1319628235</v>
      </c>
      <c r="N19" s="34">
        <f t="shared" si="16"/>
        <v>-0.01460580581</v>
      </c>
      <c r="O19" s="37">
        <f t="shared" si="16"/>
        <v>0.0279659113</v>
      </c>
      <c r="P19" s="30"/>
      <c r="Q19" s="30"/>
      <c r="R19" s="30"/>
      <c r="S19" s="30"/>
      <c r="T19" s="30"/>
      <c r="U19" s="30"/>
      <c r="V19" s="30"/>
      <c r="W19" s="30"/>
      <c r="X19" s="30"/>
    </row>
    <row r="20">
      <c r="A20" s="36">
        <v>44075.0</v>
      </c>
      <c r="B20" s="32">
        <v>1013.718</v>
      </c>
      <c r="C20" s="32">
        <v>34.88534</v>
      </c>
      <c r="D20" s="32">
        <v>99.71461</v>
      </c>
      <c r="E20" s="32">
        <v>61.0849</v>
      </c>
      <c r="F20" s="32">
        <v>25.30324</v>
      </c>
      <c r="G20" s="32">
        <v>136.6372</v>
      </c>
      <c r="H20" s="33">
        <v>11247.55</v>
      </c>
      <c r="I20" s="34">
        <f t="shared" ref="I20:O20" si="17">ln(B20/B19)</f>
        <v>0.071245822</v>
      </c>
      <c r="J20" s="34">
        <f t="shared" si="17"/>
        <v>-0.1493061521</v>
      </c>
      <c r="K20" s="34">
        <f t="shared" si="17"/>
        <v>-0.1094758051</v>
      </c>
      <c r="L20" s="34">
        <f t="shared" si="17"/>
        <v>-0.1530103983</v>
      </c>
      <c r="M20" s="34">
        <f t="shared" si="17"/>
        <v>-0.2161149039</v>
      </c>
      <c r="N20" s="34">
        <f t="shared" si="17"/>
        <v>-0.1441670904</v>
      </c>
      <c r="O20" s="37">
        <f t="shared" si="17"/>
        <v>-0.01236593543</v>
      </c>
      <c r="P20" s="30"/>
      <c r="Q20" s="30"/>
      <c r="R20" s="30"/>
      <c r="S20" s="30"/>
      <c r="T20" s="30"/>
      <c r="U20" s="30"/>
      <c r="V20" s="30"/>
      <c r="W20" s="30"/>
      <c r="X20" s="30"/>
    </row>
    <row r="21">
      <c r="A21" s="36">
        <v>44105.0</v>
      </c>
      <c r="B21" s="32">
        <v>932.1207</v>
      </c>
      <c r="C21" s="32">
        <v>37.55249</v>
      </c>
      <c r="D21" s="32">
        <v>103.5784</v>
      </c>
      <c r="E21" s="32">
        <v>68.21664</v>
      </c>
      <c r="F21" s="32">
        <v>28.45383</v>
      </c>
      <c r="G21" s="32">
        <v>137.179</v>
      </c>
      <c r="H21" s="33">
        <v>11642.4</v>
      </c>
      <c r="I21" s="34">
        <f t="shared" ref="I21:O21" si="18">ln(B21/B20)</f>
        <v>-0.08391772623</v>
      </c>
      <c r="J21" s="34">
        <f t="shared" si="18"/>
        <v>0.07367300394</v>
      </c>
      <c r="K21" s="34">
        <f t="shared" si="18"/>
        <v>0.03801660803</v>
      </c>
      <c r="L21" s="34">
        <f t="shared" si="18"/>
        <v>0.1104238236</v>
      </c>
      <c r="M21" s="34">
        <f t="shared" si="18"/>
        <v>0.1173503229</v>
      </c>
      <c r="N21" s="34">
        <f t="shared" si="18"/>
        <v>0.003957404325</v>
      </c>
      <c r="O21" s="37">
        <f t="shared" si="18"/>
        <v>0.03450327946</v>
      </c>
      <c r="P21" s="30"/>
      <c r="Q21" s="30"/>
      <c r="R21" s="30"/>
      <c r="S21" s="30"/>
      <c r="T21" s="30"/>
      <c r="U21" s="30"/>
      <c r="V21" s="30"/>
      <c r="W21" s="30"/>
      <c r="X21" s="30"/>
    </row>
    <row r="22">
      <c r="A22" s="36">
        <v>44136.0</v>
      </c>
      <c r="B22" s="32">
        <v>875.5447</v>
      </c>
      <c r="C22" s="32">
        <v>39.9364</v>
      </c>
      <c r="D22" s="32">
        <v>115.5563</v>
      </c>
      <c r="E22" s="32">
        <v>75.74705</v>
      </c>
      <c r="F22" s="32">
        <v>29.04457</v>
      </c>
      <c r="G22" s="32">
        <v>144.3582</v>
      </c>
      <c r="H22" s="33">
        <v>12968.95</v>
      </c>
      <c r="I22" s="34">
        <f t="shared" ref="I22:O22" si="19">ln(B22/B21)</f>
        <v>-0.06261610578</v>
      </c>
      <c r="J22" s="34">
        <f t="shared" si="19"/>
        <v>0.06154850113</v>
      </c>
      <c r="K22" s="34">
        <f t="shared" si="19"/>
        <v>0.1094290432</v>
      </c>
      <c r="L22" s="34">
        <f t="shared" si="19"/>
        <v>0.1047109764</v>
      </c>
      <c r="M22" s="34">
        <f t="shared" si="19"/>
        <v>0.02054877307</v>
      </c>
      <c r="N22" s="34">
        <f t="shared" si="19"/>
        <v>0.05101106852</v>
      </c>
      <c r="O22" s="37">
        <f t="shared" si="19"/>
        <v>0.1079044324</v>
      </c>
      <c r="P22" s="30"/>
      <c r="Q22" s="30"/>
      <c r="R22" s="30"/>
      <c r="S22" s="30"/>
      <c r="T22" s="30"/>
      <c r="U22" s="30"/>
      <c r="V22" s="30"/>
      <c r="W22" s="30"/>
      <c r="X22" s="30"/>
    </row>
    <row r="23">
      <c r="A23" s="36">
        <v>44166.0</v>
      </c>
      <c r="B23" s="32">
        <v>900.7249</v>
      </c>
      <c r="C23" s="32">
        <v>42.93398</v>
      </c>
      <c r="D23" s="32">
        <v>120.2757</v>
      </c>
      <c r="E23" s="32">
        <v>94.48447</v>
      </c>
      <c r="F23" s="32">
        <v>34.90271</v>
      </c>
      <c r="G23" s="32">
        <v>147.4931</v>
      </c>
      <c r="H23" s="33">
        <v>13981.75</v>
      </c>
      <c r="I23" s="34">
        <f t="shared" ref="I23:O23" si="20">ln(B23/B22)</f>
        <v>0.02835367661</v>
      </c>
      <c r="J23" s="34">
        <f t="shared" si="20"/>
        <v>0.07237539828</v>
      </c>
      <c r="K23" s="34">
        <f t="shared" si="20"/>
        <v>0.04002875048</v>
      </c>
      <c r="L23" s="34">
        <f t="shared" si="20"/>
        <v>0.2210359826</v>
      </c>
      <c r="M23" s="34">
        <f t="shared" si="20"/>
        <v>0.1837329299</v>
      </c>
      <c r="N23" s="34">
        <f t="shared" si="20"/>
        <v>0.02148368416</v>
      </c>
      <c r="O23" s="37">
        <f t="shared" si="20"/>
        <v>0.0751948688</v>
      </c>
      <c r="P23" s="30"/>
      <c r="Q23" s="30"/>
      <c r="R23" s="30"/>
      <c r="S23" s="30"/>
      <c r="T23" s="30"/>
      <c r="U23" s="30"/>
      <c r="V23" s="30"/>
      <c r="W23" s="30"/>
      <c r="X23" s="30"/>
    </row>
    <row r="24">
      <c r="A24" s="36">
        <v>44197.0</v>
      </c>
      <c r="B24" s="32">
        <v>835.6874</v>
      </c>
      <c r="C24" s="32">
        <v>44.01972</v>
      </c>
      <c r="D24" s="32">
        <v>120.6621</v>
      </c>
      <c r="E24" s="32">
        <v>80.39818</v>
      </c>
      <c r="F24" s="32">
        <v>35.34577</v>
      </c>
      <c r="G24" s="32">
        <v>148.4607</v>
      </c>
      <c r="H24" s="33">
        <v>13634.6</v>
      </c>
      <c r="I24" s="34">
        <f t="shared" ref="I24:O24" si="21">ln(B24/B23)</f>
        <v>-0.07494526386</v>
      </c>
      <c r="J24" s="34">
        <f t="shared" si="21"/>
        <v>0.02497412833</v>
      </c>
      <c r="K24" s="34">
        <f t="shared" si="21"/>
        <v>0.003207469573</v>
      </c>
      <c r="L24" s="34">
        <f t="shared" si="21"/>
        <v>-0.1614439433</v>
      </c>
      <c r="M24" s="34">
        <f t="shared" si="21"/>
        <v>0.01261424802</v>
      </c>
      <c r="N24" s="34">
        <f t="shared" si="21"/>
        <v>0.006538881728</v>
      </c>
      <c r="O24" s="37">
        <f t="shared" si="21"/>
        <v>-0.0251422282</v>
      </c>
      <c r="P24" s="30"/>
      <c r="Q24" s="30"/>
      <c r="R24" s="30"/>
      <c r="S24" s="30"/>
      <c r="T24" s="30"/>
      <c r="U24" s="30"/>
      <c r="V24" s="30"/>
      <c r="W24" s="30"/>
      <c r="X24" s="30"/>
    </row>
    <row r="25">
      <c r="A25" s="36">
        <v>44228.0</v>
      </c>
      <c r="B25" s="32">
        <v>946.3215</v>
      </c>
      <c r="C25" s="32">
        <v>46.28563</v>
      </c>
      <c r="D25" s="32">
        <v>133.8268</v>
      </c>
      <c r="E25" s="32">
        <v>88.63734</v>
      </c>
      <c r="F25" s="32">
        <v>39.72707</v>
      </c>
      <c r="G25" s="32">
        <v>174.1007</v>
      </c>
      <c r="H25" s="33">
        <v>14529.15</v>
      </c>
      <c r="I25" s="34">
        <f t="shared" ref="I25:O25" si="22">ln(B25/B24)</f>
        <v>0.1243277436</v>
      </c>
      <c r="J25" s="34">
        <f t="shared" si="22"/>
        <v>0.05019383041</v>
      </c>
      <c r="K25" s="34">
        <f t="shared" si="22"/>
        <v>0.1035523495</v>
      </c>
      <c r="L25" s="34">
        <f t="shared" si="22"/>
        <v>0.09756167441</v>
      </c>
      <c r="M25" s="34">
        <f t="shared" si="22"/>
        <v>0.1168540947</v>
      </c>
      <c r="N25" s="34">
        <f t="shared" si="22"/>
        <v>0.1593135907</v>
      </c>
      <c r="O25" s="37">
        <f t="shared" si="22"/>
        <v>0.06354629661</v>
      </c>
      <c r="P25" s="30"/>
      <c r="Q25" s="30"/>
      <c r="R25" s="30"/>
      <c r="S25" s="30"/>
      <c r="T25" s="30"/>
      <c r="U25" s="30"/>
      <c r="V25" s="30"/>
      <c r="W25" s="30"/>
      <c r="X25" s="30"/>
    </row>
    <row r="26">
      <c r="A26" s="36">
        <v>44256.0</v>
      </c>
      <c r="B26" s="32">
        <v>908.8007</v>
      </c>
      <c r="C26" s="32">
        <v>46.72521</v>
      </c>
      <c r="D26" s="32">
        <v>129.4386</v>
      </c>
      <c r="E26" s="32">
        <v>88.72592</v>
      </c>
      <c r="F26" s="32">
        <v>38.25022</v>
      </c>
      <c r="G26" s="32">
        <v>172.2178</v>
      </c>
      <c r="H26" s="33">
        <v>14690.7</v>
      </c>
      <c r="I26" s="34">
        <f t="shared" ref="I26:O26" si="23">ln(B26/B25)</f>
        <v>-0.04045654511</v>
      </c>
      <c r="J26" s="34">
        <f t="shared" si="23"/>
        <v>0.009452301966</v>
      </c>
      <c r="K26" s="34">
        <f t="shared" si="23"/>
        <v>-0.03333978916</v>
      </c>
      <c r="L26" s="34">
        <f t="shared" si="23"/>
        <v>0.0009988540734</v>
      </c>
      <c r="M26" s="34">
        <f t="shared" si="23"/>
        <v>-0.03788350742</v>
      </c>
      <c r="N26" s="34">
        <f t="shared" si="23"/>
        <v>-0.01087391262</v>
      </c>
      <c r="O26" s="37">
        <f t="shared" si="23"/>
        <v>0.0110576643</v>
      </c>
      <c r="P26" s="30"/>
      <c r="Q26" s="30"/>
      <c r="R26" s="30"/>
      <c r="S26" s="30"/>
      <c r="T26" s="30"/>
      <c r="U26" s="30"/>
      <c r="V26" s="30"/>
      <c r="W26" s="30"/>
      <c r="X26" s="30"/>
    </row>
    <row r="27">
      <c r="A27" s="36">
        <v>44287.0</v>
      </c>
      <c r="B27" s="32">
        <v>904.899</v>
      </c>
      <c r="C27" s="32">
        <v>47.65851</v>
      </c>
      <c r="D27" s="32">
        <v>129.5213</v>
      </c>
      <c r="E27" s="32">
        <v>97.93961</v>
      </c>
      <c r="F27" s="32">
        <v>42.5823</v>
      </c>
      <c r="G27" s="32">
        <v>171.7401</v>
      </c>
      <c r="H27" s="33">
        <v>14631.1</v>
      </c>
      <c r="I27" s="34">
        <f t="shared" ref="I27:O27" si="24">ln(B27/B26)</f>
        <v>-0.004302482951</v>
      </c>
      <c r="J27" s="34">
        <f t="shared" si="24"/>
        <v>0.01977736035</v>
      </c>
      <c r="K27" s="34">
        <f t="shared" si="24"/>
        <v>0.0006387089492</v>
      </c>
      <c r="L27" s="34">
        <f t="shared" si="24"/>
        <v>0.09879899664</v>
      </c>
      <c r="M27" s="34">
        <f t="shared" si="24"/>
        <v>0.1072893621</v>
      </c>
      <c r="N27" s="34">
        <f t="shared" si="24"/>
        <v>-0.002777667308</v>
      </c>
      <c r="O27" s="37">
        <f t="shared" si="24"/>
        <v>-0.004065240339</v>
      </c>
      <c r="P27" s="30"/>
      <c r="Q27" s="30"/>
      <c r="R27" s="30"/>
      <c r="S27" s="30"/>
      <c r="T27" s="30"/>
      <c r="U27" s="30"/>
      <c r="V27" s="30"/>
      <c r="W27" s="30"/>
      <c r="X27" s="30"/>
    </row>
    <row r="28">
      <c r="A28" s="36">
        <v>44317.0</v>
      </c>
      <c r="B28" s="32">
        <v>980.1219</v>
      </c>
      <c r="C28" s="32">
        <v>57.31087</v>
      </c>
      <c r="D28" s="32">
        <v>154.3879</v>
      </c>
      <c r="E28" s="32">
        <v>116.1012</v>
      </c>
      <c r="F28" s="32">
        <v>48.48967</v>
      </c>
      <c r="G28" s="32">
        <v>192.1796</v>
      </c>
      <c r="H28" s="33">
        <v>15582.8</v>
      </c>
      <c r="I28" s="34">
        <f t="shared" ref="I28:O28" si="25">ln(B28/B27)</f>
        <v>0.07985361642</v>
      </c>
      <c r="J28" s="34">
        <f t="shared" si="25"/>
        <v>0.184429101</v>
      </c>
      <c r="K28" s="34">
        <f t="shared" si="25"/>
        <v>0.1756229203</v>
      </c>
      <c r="L28" s="34">
        <f t="shared" si="25"/>
        <v>0.1701111603</v>
      </c>
      <c r="M28" s="34">
        <f t="shared" si="25"/>
        <v>0.1299121116</v>
      </c>
      <c r="N28" s="34">
        <f t="shared" si="25"/>
        <v>0.1124480639</v>
      </c>
      <c r="O28" s="37">
        <f t="shared" si="25"/>
        <v>0.06301834171</v>
      </c>
      <c r="P28" s="30"/>
      <c r="Q28" s="30"/>
      <c r="R28" s="30"/>
      <c r="S28" s="30"/>
      <c r="T28" s="30"/>
      <c r="U28" s="30"/>
      <c r="V28" s="30"/>
      <c r="W28" s="30"/>
      <c r="X28" s="30"/>
    </row>
    <row r="29">
      <c r="A29" s="36">
        <v>44348.0</v>
      </c>
      <c r="B29" s="32">
        <v>957.5959</v>
      </c>
      <c r="C29" s="32">
        <v>56.60267</v>
      </c>
      <c r="D29" s="32">
        <v>161.8396</v>
      </c>
      <c r="E29" s="32">
        <v>129.1686</v>
      </c>
      <c r="F29" s="32">
        <v>50.50801</v>
      </c>
      <c r="G29" s="32">
        <v>190.5917</v>
      </c>
      <c r="H29" s="33">
        <v>15721.5</v>
      </c>
      <c r="I29" s="34">
        <f t="shared" ref="I29:O29" si="26">ln(B29/B28)</f>
        <v>-0.02325107899</v>
      </c>
      <c r="J29" s="34">
        <f t="shared" si="26"/>
        <v>-0.0124341518</v>
      </c>
      <c r="K29" s="34">
        <f t="shared" si="26"/>
        <v>0.04713745464</v>
      </c>
      <c r="L29" s="34">
        <f t="shared" si="26"/>
        <v>0.1066563032</v>
      </c>
      <c r="M29" s="34">
        <f t="shared" si="26"/>
        <v>0.040781152</v>
      </c>
      <c r="N29" s="34">
        <f t="shared" si="26"/>
        <v>-0.008296907888</v>
      </c>
      <c r="O29" s="37">
        <f t="shared" si="26"/>
        <v>0.008861460414</v>
      </c>
      <c r="P29" s="30"/>
      <c r="Q29" s="30"/>
      <c r="R29" s="30"/>
      <c r="S29" s="30"/>
      <c r="T29" s="30"/>
      <c r="U29" s="30"/>
      <c r="V29" s="30"/>
      <c r="W29" s="30"/>
      <c r="X29" s="30"/>
    </row>
    <row r="30">
      <c r="A30" s="36">
        <v>44378.0</v>
      </c>
      <c r="B30" s="32">
        <v>926.629</v>
      </c>
      <c r="C30" s="32">
        <v>54.1109</v>
      </c>
      <c r="D30" s="32">
        <v>144.1487</v>
      </c>
      <c r="E30" s="32">
        <v>101.1732</v>
      </c>
      <c r="F30" s="32">
        <v>44.00991</v>
      </c>
      <c r="G30" s="32">
        <v>181.3898</v>
      </c>
      <c r="H30" s="33">
        <v>15763.05</v>
      </c>
      <c r="I30" s="34">
        <f t="shared" ref="I30:O30" si="27">ln(B30/B29)</f>
        <v>-0.03287260299</v>
      </c>
      <c r="J30" s="34">
        <f t="shared" si="27"/>
        <v>-0.04502051294</v>
      </c>
      <c r="K30" s="34">
        <f t="shared" si="27"/>
        <v>-0.1157603156</v>
      </c>
      <c r="L30" s="34">
        <f t="shared" si="27"/>
        <v>-0.2442846281</v>
      </c>
      <c r="M30" s="34">
        <f t="shared" si="27"/>
        <v>-0.1377171017</v>
      </c>
      <c r="N30" s="34">
        <f t="shared" si="27"/>
        <v>-0.0494851368</v>
      </c>
      <c r="O30" s="37">
        <f t="shared" si="27"/>
        <v>0.002639391328</v>
      </c>
      <c r="P30" s="30"/>
      <c r="Q30" s="30"/>
      <c r="R30" s="30"/>
      <c r="S30" s="30"/>
      <c r="T30" s="30"/>
      <c r="U30" s="30"/>
      <c r="V30" s="30"/>
      <c r="W30" s="30"/>
      <c r="X30" s="30"/>
    </row>
    <row r="31">
      <c r="A31" s="36">
        <v>44409.0</v>
      </c>
      <c r="B31" s="32">
        <v>1028.088</v>
      </c>
      <c r="C31" s="32">
        <v>58.1502</v>
      </c>
      <c r="D31" s="32">
        <v>158.9617</v>
      </c>
      <c r="E31" s="32">
        <v>95.10462</v>
      </c>
      <c r="F31" s="32">
        <v>42.28693</v>
      </c>
      <c r="G31" s="32">
        <v>192.037</v>
      </c>
      <c r="H31" s="33">
        <v>17132.2</v>
      </c>
      <c r="I31" s="34">
        <f t="shared" ref="I31:O31" si="28">ln(B31/B30)</f>
        <v>0.1039027758</v>
      </c>
      <c r="J31" s="34">
        <f t="shared" si="28"/>
        <v>0.07199367404</v>
      </c>
      <c r="K31" s="34">
        <f t="shared" si="28"/>
        <v>0.09781788704</v>
      </c>
      <c r="L31" s="34">
        <f t="shared" si="28"/>
        <v>-0.06185635083</v>
      </c>
      <c r="M31" s="34">
        <f t="shared" si="28"/>
        <v>-0.03993678098</v>
      </c>
      <c r="N31" s="34">
        <f t="shared" si="28"/>
        <v>0.05703975502</v>
      </c>
      <c r="O31" s="37">
        <f t="shared" si="28"/>
        <v>0.08329114012</v>
      </c>
      <c r="P31" s="30"/>
      <c r="Q31" s="30"/>
      <c r="R31" s="30"/>
      <c r="S31" s="30"/>
      <c r="T31" s="30"/>
      <c r="U31" s="30"/>
      <c r="V31" s="30"/>
      <c r="W31" s="30"/>
      <c r="X31" s="30"/>
    </row>
    <row r="32">
      <c r="A32" s="36">
        <v>44440.0</v>
      </c>
      <c r="B32" s="32">
        <v>1146.961</v>
      </c>
      <c r="C32" s="32">
        <v>66.68031</v>
      </c>
      <c r="D32" s="32">
        <v>178.8767</v>
      </c>
      <c r="E32" s="32">
        <v>108.2164</v>
      </c>
      <c r="F32" s="32">
        <v>45.97903</v>
      </c>
      <c r="G32" s="32">
        <v>175.9746</v>
      </c>
      <c r="H32" s="33">
        <v>17618.15</v>
      </c>
      <c r="I32" s="34">
        <f t="shared" ref="I32:O32" si="29">ln(B32/B31)</f>
        <v>0.1094150693</v>
      </c>
      <c r="J32" s="34">
        <f t="shared" si="29"/>
        <v>0.1368803886</v>
      </c>
      <c r="K32" s="34">
        <f t="shared" si="29"/>
        <v>0.118033449</v>
      </c>
      <c r="L32" s="34">
        <f t="shared" si="29"/>
        <v>0.1291553773</v>
      </c>
      <c r="M32" s="34">
        <f t="shared" si="29"/>
        <v>0.08370736813</v>
      </c>
      <c r="N32" s="34">
        <f t="shared" si="29"/>
        <v>-0.08734839535</v>
      </c>
      <c r="O32" s="37">
        <f t="shared" si="29"/>
        <v>0.02796988693</v>
      </c>
      <c r="P32" s="30"/>
      <c r="Q32" s="30"/>
      <c r="R32" s="30"/>
      <c r="S32" s="30"/>
      <c r="T32" s="30"/>
      <c r="U32" s="30"/>
      <c r="V32" s="30"/>
      <c r="W32" s="30"/>
      <c r="X32" s="30"/>
    </row>
    <row r="33">
      <c r="A33" s="36">
        <v>44470.0</v>
      </c>
      <c r="B33" s="32">
        <v>1154.701</v>
      </c>
      <c r="C33" s="32">
        <v>68.09055</v>
      </c>
      <c r="D33" s="32">
        <v>185.0777</v>
      </c>
      <c r="E33" s="32">
        <v>108.6594</v>
      </c>
      <c r="F33" s="32">
        <v>48.39121</v>
      </c>
      <c r="G33" s="32">
        <v>183.1546</v>
      </c>
      <c r="H33" s="33">
        <v>17671.65</v>
      </c>
      <c r="I33" s="34">
        <f t="shared" ref="I33:O33" si="30">ln(B33/B32)</f>
        <v>0.006725600176</v>
      </c>
      <c r="J33" s="34">
        <f t="shared" si="30"/>
        <v>0.02092873006</v>
      </c>
      <c r="K33" s="34">
        <f t="shared" si="30"/>
        <v>0.03407899523</v>
      </c>
      <c r="L33" s="34">
        <f t="shared" si="30"/>
        <v>0.004085293206</v>
      </c>
      <c r="M33" s="34">
        <f t="shared" si="30"/>
        <v>0.05113276268</v>
      </c>
      <c r="N33" s="34">
        <f t="shared" si="30"/>
        <v>0.03999093849</v>
      </c>
      <c r="O33" s="37">
        <f t="shared" si="30"/>
        <v>0.003032039909</v>
      </c>
      <c r="P33" s="30"/>
      <c r="Q33" s="30"/>
      <c r="R33" s="30"/>
      <c r="S33" s="30"/>
      <c r="T33" s="30"/>
      <c r="U33" s="30"/>
      <c r="V33" s="30"/>
      <c r="W33" s="30"/>
      <c r="X33" s="30"/>
    </row>
    <row r="34">
      <c r="A34" s="36">
        <v>44501.0</v>
      </c>
      <c r="B34" s="32">
        <v>1095.128</v>
      </c>
      <c r="C34" s="32">
        <v>63.30107</v>
      </c>
      <c r="D34" s="32">
        <v>175.955</v>
      </c>
      <c r="E34" s="32">
        <v>92.62402</v>
      </c>
      <c r="F34" s="32">
        <v>43.71454</v>
      </c>
      <c r="G34" s="32">
        <v>162.2389</v>
      </c>
      <c r="H34" s="33">
        <v>16983.2</v>
      </c>
      <c r="I34" s="34">
        <f t="shared" ref="I34:O34" si="31">ln(B34/B33)</f>
        <v>-0.05297018459</v>
      </c>
      <c r="J34" s="34">
        <f t="shared" si="31"/>
        <v>-0.07293620437</v>
      </c>
      <c r="K34" s="34">
        <f t="shared" si="31"/>
        <v>-0.05054745638</v>
      </c>
      <c r="L34" s="34">
        <f t="shared" si="31"/>
        <v>-0.159669716</v>
      </c>
      <c r="M34" s="34">
        <f t="shared" si="31"/>
        <v>-0.1016374158</v>
      </c>
      <c r="N34" s="34">
        <f t="shared" si="31"/>
        <v>-0.1212606646</v>
      </c>
      <c r="O34" s="37">
        <f t="shared" si="31"/>
        <v>-0.03973704044</v>
      </c>
      <c r="P34" s="30"/>
      <c r="Q34" s="30"/>
      <c r="R34" s="30"/>
      <c r="S34" s="30"/>
      <c r="T34" s="30"/>
      <c r="U34" s="30"/>
      <c r="V34" s="30"/>
      <c r="W34" s="30"/>
      <c r="X34" s="30"/>
    </row>
    <row r="35">
      <c r="A35" s="36">
        <v>44531.0</v>
      </c>
      <c r="B35" s="32">
        <v>1078.169</v>
      </c>
      <c r="C35" s="32">
        <v>61.54306</v>
      </c>
      <c r="D35" s="32">
        <v>174.3153</v>
      </c>
      <c r="E35" s="32">
        <v>90.94076</v>
      </c>
      <c r="F35" s="32">
        <v>42.43461</v>
      </c>
      <c r="G35" s="32">
        <v>170.996</v>
      </c>
      <c r="H35" s="33">
        <v>17354.05</v>
      </c>
      <c r="I35" s="34">
        <f t="shared" ref="I35:O35" si="32">ln(B35/B34)</f>
        <v>-0.01560701941</v>
      </c>
      <c r="J35" s="34">
        <f t="shared" si="32"/>
        <v>-0.02816514023</v>
      </c>
      <c r="K35" s="34">
        <f t="shared" si="32"/>
        <v>-0.009362552164</v>
      </c>
      <c r="L35" s="34">
        <f t="shared" si="32"/>
        <v>-0.01834019774</v>
      </c>
      <c r="M35" s="34">
        <f t="shared" si="32"/>
        <v>-0.02971646702</v>
      </c>
      <c r="N35" s="34">
        <f t="shared" si="32"/>
        <v>0.05257022412</v>
      </c>
      <c r="O35" s="37">
        <f t="shared" si="32"/>
        <v>0.02160128841</v>
      </c>
      <c r="P35" s="30"/>
      <c r="Q35" s="30"/>
      <c r="R35" s="30"/>
      <c r="S35" s="30"/>
      <c r="T35" s="30"/>
      <c r="U35" s="30"/>
      <c r="V35" s="30"/>
      <c r="W35" s="30"/>
      <c r="X35" s="30"/>
    </row>
    <row r="36">
      <c r="A36" s="36">
        <v>44562.0</v>
      </c>
      <c r="B36" s="32">
        <v>1086.568</v>
      </c>
      <c r="C36" s="32">
        <v>69.10487</v>
      </c>
      <c r="D36" s="32">
        <v>187.2839</v>
      </c>
      <c r="E36" s="32">
        <v>97.93961</v>
      </c>
      <c r="F36" s="32">
        <v>45.19139</v>
      </c>
      <c r="G36" s="32">
        <v>176.1421</v>
      </c>
      <c r="H36" s="33">
        <v>17339.85</v>
      </c>
      <c r="I36" s="34">
        <f t="shared" ref="I36:O36" si="33">ln(B36/B35)</f>
        <v>0.007759873043</v>
      </c>
      <c r="J36" s="34">
        <f t="shared" si="33"/>
        <v>0.1158881134</v>
      </c>
      <c r="K36" s="34">
        <f t="shared" si="33"/>
        <v>0.07175991904</v>
      </c>
      <c r="L36" s="34">
        <f t="shared" si="33"/>
        <v>0.07414275872</v>
      </c>
      <c r="M36" s="34">
        <f t="shared" si="33"/>
        <v>0.06294227911</v>
      </c>
      <c r="N36" s="34">
        <f t="shared" si="33"/>
        <v>0.02965089122</v>
      </c>
      <c r="O36" s="37">
        <f t="shared" si="33"/>
        <v>-0.0008185877513</v>
      </c>
      <c r="P36" s="30"/>
      <c r="Q36" s="30"/>
      <c r="R36" s="30"/>
      <c r="S36" s="30"/>
      <c r="T36" s="30"/>
      <c r="U36" s="30"/>
      <c r="V36" s="30"/>
      <c r="W36" s="30"/>
      <c r="X36" s="30"/>
    </row>
    <row r="37">
      <c r="A37" s="36">
        <v>44593.0</v>
      </c>
      <c r="B37" s="32">
        <v>1074.253</v>
      </c>
      <c r="C37" s="32">
        <v>63.47491</v>
      </c>
      <c r="D37" s="32">
        <v>162.9268</v>
      </c>
      <c r="E37" s="32">
        <v>88.90311</v>
      </c>
      <c r="F37" s="32">
        <v>39.57938</v>
      </c>
      <c r="G37" s="32">
        <v>155.1807</v>
      </c>
      <c r="H37" s="33">
        <v>16793.9</v>
      </c>
      <c r="I37" s="34">
        <f t="shared" ref="I37:O37" si="34">ln(B37/B36)</f>
        <v>-0.01139856873</v>
      </c>
      <c r="J37" s="34">
        <f t="shared" si="34"/>
        <v>-0.08498049615</v>
      </c>
      <c r="K37" s="34">
        <f t="shared" si="34"/>
        <v>-0.1393246272</v>
      </c>
      <c r="L37" s="34">
        <f t="shared" si="34"/>
        <v>-0.0968039392</v>
      </c>
      <c r="M37" s="34">
        <f t="shared" si="34"/>
        <v>-0.1325983064</v>
      </c>
      <c r="N37" s="34">
        <f t="shared" si="34"/>
        <v>-0.1267008113</v>
      </c>
      <c r="O37" s="37">
        <f t="shared" si="34"/>
        <v>-0.03199159556</v>
      </c>
      <c r="P37" s="30"/>
      <c r="Q37" s="30"/>
      <c r="R37" s="30"/>
      <c r="S37" s="30"/>
      <c r="T37" s="30"/>
      <c r="U37" s="30"/>
      <c r="V37" s="30"/>
      <c r="W37" s="30"/>
      <c r="X37" s="30"/>
    </row>
    <row r="38">
      <c r="A38" s="36">
        <v>44621.0</v>
      </c>
      <c r="B38" s="32">
        <v>1199.546</v>
      </c>
      <c r="C38" s="32">
        <v>67.89306</v>
      </c>
      <c r="D38" s="32">
        <v>160.6014</v>
      </c>
      <c r="E38" s="32">
        <v>113.089</v>
      </c>
      <c r="F38" s="32">
        <v>40.95777</v>
      </c>
      <c r="G38" s="32">
        <v>161.5682</v>
      </c>
      <c r="H38" s="33">
        <v>17464.75</v>
      </c>
      <c r="I38" s="34">
        <f t="shared" ref="I38:O38" si="35">ln(B38/B37)</f>
        <v>0.1103176156</v>
      </c>
      <c r="J38" s="34">
        <f t="shared" si="35"/>
        <v>0.0672891105</v>
      </c>
      <c r="K38" s="34">
        <f t="shared" si="35"/>
        <v>-0.0143755014</v>
      </c>
      <c r="L38" s="34">
        <f t="shared" si="35"/>
        <v>0.2406279943</v>
      </c>
      <c r="M38" s="34">
        <f t="shared" si="35"/>
        <v>0.03423326032</v>
      </c>
      <c r="N38" s="34">
        <f t="shared" si="35"/>
        <v>0.0403371002</v>
      </c>
      <c r="O38" s="37">
        <f t="shared" si="35"/>
        <v>0.03916883858</v>
      </c>
      <c r="P38" s="30"/>
      <c r="Q38" s="30"/>
      <c r="R38" s="30"/>
      <c r="S38" s="30"/>
      <c r="T38" s="30"/>
      <c r="U38" s="30"/>
      <c r="V38" s="30"/>
      <c r="W38" s="30"/>
      <c r="X38" s="30"/>
    </row>
    <row r="39">
      <c r="A39" s="36">
        <v>44652.0</v>
      </c>
      <c r="B39" s="32">
        <v>1270.342</v>
      </c>
      <c r="C39" s="32">
        <v>71.91699</v>
      </c>
      <c r="D39" s="32">
        <v>161.1679</v>
      </c>
      <c r="E39" s="32">
        <v>247.3961</v>
      </c>
      <c r="F39" s="32">
        <v>72.61143</v>
      </c>
      <c r="G39" s="32">
        <v>163.0294</v>
      </c>
      <c r="H39" s="33">
        <v>17102.55</v>
      </c>
      <c r="I39" s="34">
        <f t="shared" ref="I39:O39" si="36">ln(B39/B38)</f>
        <v>0.05734300368</v>
      </c>
      <c r="J39" s="34">
        <f t="shared" si="36"/>
        <v>0.05757871702</v>
      </c>
      <c r="K39" s="34">
        <f t="shared" si="36"/>
        <v>0.003521159945</v>
      </c>
      <c r="L39" s="34">
        <f t="shared" si="36"/>
        <v>0.7828155766</v>
      </c>
      <c r="M39" s="34">
        <f t="shared" si="36"/>
        <v>0.5725808116</v>
      </c>
      <c r="N39" s="34">
        <f t="shared" si="36"/>
        <v>0.009003208096</v>
      </c>
      <c r="O39" s="37">
        <f t="shared" si="36"/>
        <v>-0.02095698862</v>
      </c>
      <c r="P39" s="30"/>
      <c r="Q39" s="30"/>
      <c r="R39" s="30"/>
      <c r="S39" s="30"/>
      <c r="T39" s="30"/>
      <c r="U39" s="30"/>
      <c r="V39" s="30"/>
      <c r="W39" s="30"/>
      <c r="X39" s="30"/>
    </row>
    <row r="40">
      <c r="A40" s="36">
        <v>44682.0</v>
      </c>
      <c r="B40" s="32">
        <v>1198.59</v>
      </c>
      <c r="C40" s="32">
        <v>66.2093</v>
      </c>
      <c r="D40" s="32">
        <v>135.827</v>
      </c>
      <c r="E40" s="32">
        <v>249.1679</v>
      </c>
      <c r="F40" s="32">
        <v>79.89719</v>
      </c>
      <c r="G40" s="32">
        <v>146.6635</v>
      </c>
      <c r="H40" s="33">
        <v>16584.55</v>
      </c>
      <c r="I40" s="34">
        <f t="shared" ref="I40:O40" si="37">ln(B40/B39)</f>
        <v>-0.05814028962</v>
      </c>
      <c r="J40" s="34">
        <f t="shared" si="37"/>
        <v>-0.08269160077</v>
      </c>
      <c r="K40" s="34">
        <f t="shared" si="37"/>
        <v>-0.1710646616</v>
      </c>
      <c r="L40" s="34">
        <f t="shared" si="37"/>
        <v>0.007136270528</v>
      </c>
      <c r="M40" s="34">
        <f t="shared" si="37"/>
        <v>0.09561833574</v>
      </c>
      <c r="N40" s="34">
        <f t="shared" si="37"/>
        <v>-0.1057897055</v>
      </c>
      <c r="O40" s="37">
        <f t="shared" si="37"/>
        <v>-0.03075603612</v>
      </c>
      <c r="P40" s="30"/>
      <c r="Q40" s="30"/>
      <c r="R40" s="30"/>
      <c r="S40" s="30"/>
      <c r="T40" s="30"/>
      <c r="U40" s="30"/>
      <c r="V40" s="30"/>
      <c r="W40" s="30"/>
      <c r="X40" s="30"/>
    </row>
    <row r="41">
      <c r="A41" s="36">
        <v>44713.0</v>
      </c>
      <c r="B41" s="32">
        <v>1181.745</v>
      </c>
      <c r="C41" s="32">
        <v>63.56948</v>
      </c>
      <c r="D41" s="32">
        <v>129.5067</v>
      </c>
      <c r="E41" s="32">
        <v>277.8278</v>
      </c>
      <c r="F41" s="32">
        <v>89.20129</v>
      </c>
      <c r="G41" s="32">
        <v>138.6604</v>
      </c>
      <c r="H41" s="33">
        <v>15780.25</v>
      </c>
      <c r="I41" s="34">
        <f t="shared" ref="I41:O41" si="38">ln(B41/B40)</f>
        <v>-0.01415370627</v>
      </c>
      <c r="J41" s="34">
        <f t="shared" si="38"/>
        <v>-0.0406874555</v>
      </c>
      <c r="K41" s="34">
        <f t="shared" si="38"/>
        <v>-0.04764939991</v>
      </c>
      <c r="L41" s="34">
        <f t="shared" si="38"/>
        <v>0.1088745309</v>
      </c>
      <c r="M41" s="34">
        <f t="shared" si="38"/>
        <v>0.1101548182</v>
      </c>
      <c r="N41" s="34">
        <f t="shared" si="38"/>
        <v>-0.05611306884</v>
      </c>
      <c r="O41" s="37">
        <f t="shared" si="38"/>
        <v>-0.04971238095</v>
      </c>
      <c r="P41" s="30"/>
      <c r="Q41" s="30"/>
      <c r="R41" s="30"/>
      <c r="S41" s="30"/>
      <c r="T41" s="30"/>
      <c r="U41" s="30"/>
      <c r="V41" s="30"/>
      <c r="W41" s="30"/>
      <c r="X41" s="30"/>
    </row>
    <row r="42">
      <c r="A42" s="36">
        <v>44743.0</v>
      </c>
      <c r="B42" s="32">
        <v>1142.5</v>
      </c>
      <c r="C42" s="32">
        <v>62.45647</v>
      </c>
      <c r="D42" s="32">
        <v>143.787</v>
      </c>
      <c r="E42" s="32">
        <v>244.5168</v>
      </c>
      <c r="F42" s="32">
        <v>71.6761</v>
      </c>
      <c r="G42" s="32">
        <v>148.5069</v>
      </c>
      <c r="H42" s="33">
        <v>17158.25</v>
      </c>
      <c r="I42" s="34">
        <f t="shared" ref="I42:O42" si="39">ln(B42/B41)</f>
        <v>-0.03377331588</v>
      </c>
      <c r="J42" s="34">
        <f t="shared" si="39"/>
        <v>-0.01766364687</v>
      </c>
      <c r="K42" s="34">
        <f t="shared" si="39"/>
        <v>0.1046004206</v>
      </c>
      <c r="L42" s="34">
        <f t="shared" si="39"/>
        <v>-0.1277174791</v>
      </c>
      <c r="M42" s="34">
        <f t="shared" si="39"/>
        <v>-0.2187381427</v>
      </c>
      <c r="N42" s="34">
        <f t="shared" si="39"/>
        <v>0.06860364355</v>
      </c>
      <c r="O42" s="37">
        <f t="shared" si="39"/>
        <v>0.08371994938</v>
      </c>
      <c r="P42" s="30"/>
      <c r="Q42" s="30"/>
      <c r="R42" s="30"/>
      <c r="S42" s="30"/>
      <c r="T42" s="30"/>
      <c r="U42" s="30"/>
      <c r="V42" s="30"/>
      <c r="W42" s="30"/>
      <c r="X42" s="30"/>
    </row>
    <row r="43">
      <c r="A43" s="36">
        <v>44774.0</v>
      </c>
      <c r="B43" s="32">
        <v>1201.003</v>
      </c>
      <c r="C43" s="32">
        <v>61.21505</v>
      </c>
      <c r="D43" s="32">
        <v>145.218</v>
      </c>
      <c r="E43" s="32">
        <v>258.6474</v>
      </c>
      <c r="F43" s="32">
        <v>71.87301</v>
      </c>
      <c r="G43" s="32">
        <v>147.7651</v>
      </c>
      <c r="H43" s="33">
        <v>17759.3</v>
      </c>
      <c r="I43" s="34">
        <f t="shared" ref="I43:O43" si="40">ln(B43/B42)</f>
        <v>0.04993819723</v>
      </c>
      <c r="J43" s="34">
        <f t="shared" si="40"/>
        <v>-0.02007675977</v>
      </c>
      <c r="K43" s="34">
        <f t="shared" si="40"/>
        <v>0.009903023787</v>
      </c>
      <c r="L43" s="34">
        <f t="shared" si="40"/>
        <v>0.05618172599</v>
      </c>
      <c r="M43" s="34">
        <f t="shared" si="40"/>
        <v>0.002743453073</v>
      </c>
      <c r="N43" s="34">
        <f t="shared" si="40"/>
        <v>-0.005007571084</v>
      </c>
      <c r="O43" s="37">
        <f t="shared" si="40"/>
        <v>0.03443021487</v>
      </c>
      <c r="P43" s="30"/>
      <c r="Q43" s="30"/>
      <c r="R43" s="30"/>
      <c r="S43" s="30"/>
      <c r="T43" s="30"/>
      <c r="U43" s="30"/>
      <c r="V43" s="30"/>
      <c r="W43" s="30"/>
      <c r="X43" s="30"/>
    </row>
    <row r="44">
      <c r="A44" s="36">
        <v>44805.0</v>
      </c>
      <c r="B44" s="32">
        <v>1086.071</v>
      </c>
      <c r="C44" s="32">
        <v>59.28199</v>
      </c>
      <c r="D44" s="32">
        <v>136.2011</v>
      </c>
      <c r="E44" s="32">
        <v>209.6618</v>
      </c>
      <c r="F44" s="32">
        <v>58.43374</v>
      </c>
      <c r="G44" s="32">
        <v>139.4528</v>
      </c>
      <c r="H44" s="33">
        <v>17094.35</v>
      </c>
      <c r="I44" s="34">
        <f t="shared" ref="I44:O44" si="41">ln(B44/B43)</f>
        <v>-0.1005904441</v>
      </c>
      <c r="J44" s="34">
        <f t="shared" si="41"/>
        <v>-0.03208752439</v>
      </c>
      <c r="K44" s="34">
        <f t="shared" si="41"/>
        <v>-0.06410359161</v>
      </c>
      <c r="L44" s="34">
        <f t="shared" si="41"/>
        <v>-0.2099699879</v>
      </c>
      <c r="M44" s="34">
        <f t="shared" si="41"/>
        <v>-0.207007349</v>
      </c>
      <c r="N44" s="34">
        <f t="shared" si="41"/>
        <v>-0.05789765797</v>
      </c>
      <c r="O44" s="37">
        <f t="shared" si="41"/>
        <v>-0.03816132282</v>
      </c>
      <c r="P44" s="30"/>
      <c r="Q44" s="30"/>
      <c r="R44" s="30"/>
      <c r="S44" s="30"/>
      <c r="T44" s="30"/>
      <c r="U44" s="30"/>
      <c r="V44" s="30"/>
      <c r="W44" s="30"/>
      <c r="X44" s="30"/>
    </row>
    <row r="45">
      <c r="A45" s="36">
        <v>44835.0</v>
      </c>
      <c r="B45" s="32">
        <v>1164.566</v>
      </c>
      <c r="C45" s="32">
        <v>60.4331</v>
      </c>
      <c r="D45" s="32">
        <v>134.6584</v>
      </c>
      <c r="E45" s="32">
        <v>186.2768</v>
      </c>
      <c r="F45" s="32">
        <v>53.21556</v>
      </c>
      <c r="G45" s="32">
        <v>138.9266</v>
      </c>
      <c r="H45" s="33">
        <v>18012.2</v>
      </c>
      <c r="I45" s="34">
        <f t="shared" ref="I45:O45" si="42">ln(B45/B44)</f>
        <v>0.06978188851</v>
      </c>
      <c r="J45" s="34">
        <f t="shared" si="42"/>
        <v>0.01923141816</v>
      </c>
      <c r="K45" s="34">
        <f t="shared" si="42"/>
        <v>-0.01139126877</v>
      </c>
      <c r="L45" s="34">
        <f t="shared" si="42"/>
        <v>-0.1182620168</v>
      </c>
      <c r="M45" s="34">
        <f t="shared" si="42"/>
        <v>-0.09354262795</v>
      </c>
      <c r="N45" s="34">
        <f t="shared" si="42"/>
        <v>-0.003780456648</v>
      </c>
      <c r="O45" s="37">
        <f t="shared" si="42"/>
        <v>0.05230130653</v>
      </c>
      <c r="P45" s="30"/>
      <c r="Q45" s="30"/>
      <c r="R45" s="30"/>
      <c r="S45" s="30"/>
      <c r="T45" s="30"/>
      <c r="U45" s="30"/>
      <c r="V45" s="30"/>
      <c r="W45" s="30"/>
      <c r="X45" s="30"/>
    </row>
    <row r="46">
      <c r="A46" s="36">
        <v>44866.0</v>
      </c>
      <c r="B46" s="32">
        <v>1247.583</v>
      </c>
      <c r="C46" s="32">
        <v>67.87102</v>
      </c>
      <c r="D46" s="32">
        <v>150.5579</v>
      </c>
      <c r="E46" s="32">
        <v>192.614</v>
      </c>
      <c r="F46" s="32">
        <v>57.94146</v>
      </c>
      <c r="G46" s="32">
        <v>156.0837</v>
      </c>
      <c r="H46" s="33">
        <v>18758.35</v>
      </c>
      <c r="I46" s="34">
        <f t="shared" ref="I46:O46" si="43">ln(B46/B45)</f>
        <v>0.06885959407</v>
      </c>
      <c r="J46" s="34">
        <f t="shared" si="43"/>
        <v>0.1160721713</v>
      </c>
      <c r="K46" s="34">
        <f t="shared" si="43"/>
        <v>0.1116065265</v>
      </c>
      <c r="L46" s="34">
        <f t="shared" si="43"/>
        <v>0.03345444671</v>
      </c>
      <c r="M46" s="34">
        <f t="shared" si="43"/>
        <v>0.08508235572</v>
      </c>
      <c r="N46" s="34">
        <f t="shared" si="43"/>
        <v>0.1164466657</v>
      </c>
      <c r="O46" s="37">
        <f t="shared" si="43"/>
        <v>0.04058968053</v>
      </c>
      <c r="P46" s="30"/>
      <c r="Q46" s="30"/>
      <c r="R46" s="30"/>
      <c r="S46" s="30"/>
      <c r="T46" s="30"/>
      <c r="U46" s="30"/>
      <c r="V46" s="30"/>
      <c r="W46" s="30"/>
      <c r="X46" s="30"/>
    </row>
    <row r="47">
      <c r="A47" s="36">
        <v>44896.0</v>
      </c>
      <c r="B47" s="32">
        <v>1163.47</v>
      </c>
      <c r="C47" s="32">
        <v>67.7382</v>
      </c>
      <c r="D47" s="32">
        <v>148.0707</v>
      </c>
      <c r="E47" s="32">
        <v>184.581</v>
      </c>
      <c r="F47" s="32">
        <v>55.23391</v>
      </c>
      <c r="G47" s="32">
        <v>151.2111</v>
      </c>
      <c r="H47" s="33">
        <v>18105.3</v>
      </c>
      <c r="I47" s="34">
        <f t="shared" ref="I47:O47" si="44">ln(B47/B46)</f>
        <v>-0.06980116034</v>
      </c>
      <c r="J47" s="34">
        <f t="shared" si="44"/>
        <v>-0.001958864485</v>
      </c>
      <c r="K47" s="34">
        <f t="shared" si="44"/>
        <v>-0.01665786541</v>
      </c>
      <c r="L47" s="34">
        <f t="shared" si="44"/>
        <v>-0.04259979471</v>
      </c>
      <c r="M47" s="34">
        <f t="shared" si="44"/>
        <v>-0.04785611424</v>
      </c>
      <c r="N47" s="34">
        <f t="shared" si="44"/>
        <v>-0.03171552808</v>
      </c>
      <c r="O47" s="37">
        <f t="shared" si="44"/>
        <v>-0.03543427353</v>
      </c>
      <c r="P47" s="30"/>
      <c r="Q47" s="30"/>
      <c r="R47" s="30"/>
      <c r="S47" s="30"/>
      <c r="T47" s="30"/>
      <c r="U47" s="30"/>
      <c r="V47" s="30"/>
      <c r="W47" s="30"/>
      <c r="X47" s="30"/>
    </row>
    <row r="48">
      <c r="A48" s="36">
        <v>44927.0</v>
      </c>
      <c r="B48" s="32">
        <v>1075.155</v>
      </c>
      <c r="C48" s="32">
        <v>72.3869</v>
      </c>
      <c r="D48" s="32">
        <v>149.8023</v>
      </c>
      <c r="E48" s="32">
        <v>221.6221</v>
      </c>
      <c r="F48" s="32">
        <v>56.71076</v>
      </c>
      <c r="G48" s="32">
        <v>157.0445</v>
      </c>
      <c r="H48" s="33">
        <v>17662.15</v>
      </c>
      <c r="I48" s="34">
        <f t="shared" ref="I48:O48" si="45">ln(B48/B47)</f>
        <v>-0.07894208192</v>
      </c>
      <c r="J48" s="34">
        <f t="shared" si="45"/>
        <v>0.06637506894</v>
      </c>
      <c r="K48" s="34">
        <f t="shared" si="45"/>
        <v>0.01162656237</v>
      </c>
      <c r="L48" s="34">
        <f t="shared" si="45"/>
        <v>0.1828852876</v>
      </c>
      <c r="M48" s="34">
        <f t="shared" si="45"/>
        <v>0.02638688719</v>
      </c>
      <c r="N48" s="34">
        <f t="shared" si="45"/>
        <v>0.03785233093</v>
      </c>
      <c r="O48" s="37">
        <f t="shared" si="45"/>
        <v>-0.02478078127</v>
      </c>
      <c r="P48" s="30"/>
      <c r="Q48" s="30"/>
      <c r="R48" s="30"/>
      <c r="S48" s="30"/>
      <c r="T48" s="30"/>
      <c r="U48" s="30"/>
      <c r="V48" s="30"/>
      <c r="W48" s="30"/>
      <c r="X48" s="30"/>
    </row>
    <row r="49">
      <c r="A49" s="36">
        <v>44958.0</v>
      </c>
      <c r="B49" s="32">
        <v>1060.858</v>
      </c>
      <c r="C49" s="32">
        <v>67.33974</v>
      </c>
      <c r="D49" s="32">
        <v>135.5399</v>
      </c>
      <c r="E49" s="32">
        <v>200.4685</v>
      </c>
      <c r="F49" s="32">
        <v>49.0804</v>
      </c>
      <c r="G49" s="32">
        <v>145.1947</v>
      </c>
      <c r="H49" s="33">
        <v>17303.95</v>
      </c>
      <c r="I49" s="34">
        <f t="shared" ref="I49:O49" si="46">ln(B49/B48)</f>
        <v>-0.01338682256</v>
      </c>
      <c r="J49" s="34">
        <f t="shared" si="46"/>
        <v>-0.07227479107</v>
      </c>
      <c r="K49" s="34">
        <f t="shared" si="46"/>
        <v>-0.1000503629</v>
      </c>
      <c r="L49" s="34">
        <f t="shared" si="46"/>
        <v>-0.100316552</v>
      </c>
      <c r="M49" s="34">
        <f t="shared" si="46"/>
        <v>-0.1445041937</v>
      </c>
      <c r="N49" s="34">
        <f t="shared" si="46"/>
        <v>-0.07845360433</v>
      </c>
      <c r="O49" s="37">
        <f t="shared" si="46"/>
        <v>-0.02048913268</v>
      </c>
      <c r="P49" s="30"/>
      <c r="Q49" s="30"/>
      <c r="R49" s="30"/>
      <c r="S49" s="30"/>
      <c r="T49" s="30"/>
      <c r="U49" s="30"/>
      <c r="V49" s="30"/>
      <c r="W49" s="30"/>
      <c r="X49" s="30"/>
    </row>
    <row r="50">
      <c r="A50" s="36">
        <v>44986.0</v>
      </c>
      <c r="B50" s="32">
        <v>1064.74</v>
      </c>
      <c r="C50" s="32">
        <v>68.97784</v>
      </c>
      <c r="D50" s="32">
        <v>149.1097</v>
      </c>
      <c r="E50" s="32">
        <v>211.9825</v>
      </c>
      <c r="F50" s="32">
        <v>51.73872</v>
      </c>
      <c r="G50" s="32">
        <v>157.5249</v>
      </c>
      <c r="H50" s="33">
        <v>17359.75</v>
      </c>
      <c r="I50" s="34">
        <f t="shared" ref="I50:O50" si="47">ln(B50/B49)</f>
        <v>0.00365262323</v>
      </c>
      <c r="J50" s="34">
        <f t="shared" si="47"/>
        <v>0.02403474087</v>
      </c>
      <c r="K50" s="34">
        <f t="shared" si="47"/>
        <v>0.09541621475</v>
      </c>
      <c r="L50" s="34">
        <f t="shared" si="47"/>
        <v>0.05584659692</v>
      </c>
      <c r="M50" s="34">
        <f t="shared" si="47"/>
        <v>0.0527466676</v>
      </c>
      <c r="N50" s="34">
        <f t="shared" si="47"/>
        <v>0.08150794066</v>
      </c>
      <c r="O50" s="37">
        <f t="shared" si="47"/>
        <v>0.003219509066</v>
      </c>
      <c r="P50" s="30"/>
      <c r="Q50" s="30"/>
      <c r="R50" s="30"/>
      <c r="S50" s="30"/>
      <c r="T50" s="30"/>
      <c r="U50" s="30"/>
      <c r="V50" s="30"/>
      <c r="W50" s="30"/>
      <c r="X50" s="30"/>
    </row>
    <row r="51">
      <c r="A51" s="36">
        <v>45017.0</v>
      </c>
      <c r="B51" s="32">
        <v>1105.598</v>
      </c>
      <c r="C51" s="32">
        <v>72.07698</v>
      </c>
      <c r="D51" s="32">
        <v>158.2086</v>
      </c>
      <c r="E51" s="32">
        <v>271.1144</v>
      </c>
      <c r="F51" s="32">
        <v>63.25809</v>
      </c>
      <c r="G51" s="32">
        <v>163.6099</v>
      </c>
      <c r="H51" s="33">
        <v>18065.0</v>
      </c>
      <c r="I51" s="34">
        <f t="shared" ref="I51:O51" si="48">ln(B51/B50)</f>
        <v>0.03765572716</v>
      </c>
      <c r="J51" s="34">
        <f t="shared" si="48"/>
        <v>0.04394942094</v>
      </c>
      <c r="K51" s="34">
        <f t="shared" si="48"/>
        <v>0.05923213876</v>
      </c>
      <c r="L51" s="34">
        <f t="shared" si="48"/>
        <v>0.2460371479</v>
      </c>
      <c r="M51" s="34">
        <f t="shared" si="48"/>
        <v>0.2010165872</v>
      </c>
      <c r="N51" s="34">
        <f t="shared" si="48"/>
        <v>0.03790139478</v>
      </c>
      <c r="O51" s="37">
        <f t="shared" si="48"/>
        <v>0.03982205639</v>
      </c>
      <c r="P51" s="30"/>
      <c r="Q51" s="30"/>
      <c r="R51" s="30"/>
      <c r="S51" s="30"/>
      <c r="T51" s="30"/>
      <c r="U51" s="30"/>
      <c r="V51" s="30"/>
      <c r="W51" s="30"/>
      <c r="X51" s="30"/>
    </row>
    <row r="52">
      <c r="A52" s="36">
        <v>45047.0</v>
      </c>
      <c r="B52" s="32">
        <v>1128.162</v>
      </c>
      <c r="C52" s="32">
        <v>79.692</v>
      </c>
      <c r="D52" s="32">
        <v>164.2851</v>
      </c>
      <c r="E52" s="32">
        <v>335.2448</v>
      </c>
      <c r="F52" s="32">
        <v>64.43957</v>
      </c>
      <c r="G52" s="32">
        <v>166.3093</v>
      </c>
      <c r="H52" s="33">
        <v>18534.4</v>
      </c>
      <c r="I52" s="34">
        <f t="shared" ref="I52:O52" si="49">ln(B52/B51)</f>
        <v>0.02020339473</v>
      </c>
      <c r="J52" s="34">
        <f t="shared" si="49"/>
        <v>0.1004344898</v>
      </c>
      <c r="K52" s="34">
        <f t="shared" si="49"/>
        <v>0.03768891774</v>
      </c>
      <c r="L52" s="34">
        <f t="shared" si="49"/>
        <v>0.2123201392</v>
      </c>
      <c r="M52" s="34">
        <f t="shared" si="49"/>
        <v>0.01850486085</v>
      </c>
      <c r="N52" s="34">
        <f t="shared" si="49"/>
        <v>0.01636437188</v>
      </c>
      <c r="O52" s="37">
        <f t="shared" si="49"/>
        <v>0.02565210029</v>
      </c>
      <c r="P52" s="30"/>
      <c r="Q52" s="30"/>
      <c r="R52" s="30"/>
      <c r="S52" s="30"/>
      <c r="T52" s="30"/>
      <c r="U52" s="30"/>
      <c r="V52" s="30"/>
      <c r="W52" s="30"/>
      <c r="X52" s="30"/>
    </row>
    <row r="53">
      <c r="A53" s="36">
        <v>45078.0</v>
      </c>
      <c r="B53" s="32">
        <v>1164.863</v>
      </c>
      <c r="C53" s="32">
        <v>80.8431</v>
      </c>
      <c r="D53" s="32">
        <v>172.4395</v>
      </c>
      <c r="E53" s="32">
        <v>346.0893</v>
      </c>
      <c r="F53" s="32">
        <v>75.86048</v>
      </c>
      <c r="G53" s="32">
        <v>166.8584</v>
      </c>
      <c r="H53" s="33">
        <v>19189.05</v>
      </c>
      <c r="I53" s="34">
        <f t="shared" ref="I53:O53" si="50">ln(B53/B52)</f>
        <v>0.03201372375</v>
      </c>
      <c r="J53" s="34">
        <f t="shared" si="50"/>
        <v>0.01434103481</v>
      </c>
      <c r="K53" s="34">
        <f t="shared" si="50"/>
        <v>0.04844311715</v>
      </c>
      <c r="L53" s="34">
        <f t="shared" si="50"/>
        <v>0.03183582301</v>
      </c>
      <c r="M53" s="34">
        <f t="shared" si="50"/>
        <v>0.1631679783</v>
      </c>
      <c r="N53" s="34">
        <f t="shared" si="50"/>
        <v>0.003296240885</v>
      </c>
      <c r="O53" s="37">
        <f t="shared" si="50"/>
        <v>0.03471133895</v>
      </c>
      <c r="P53" s="30"/>
      <c r="Q53" s="30"/>
      <c r="R53" s="30"/>
      <c r="S53" s="30"/>
      <c r="T53" s="30"/>
      <c r="U53" s="30"/>
      <c r="V53" s="30"/>
      <c r="W53" s="30"/>
      <c r="X53" s="30"/>
    </row>
    <row r="54">
      <c r="A54" s="36">
        <v>45108.0</v>
      </c>
      <c r="B54" s="32">
        <v>1261.546</v>
      </c>
      <c r="C54" s="32">
        <v>83.0125</v>
      </c>
      <c r="D54" s="32">
        <v>177.8233</v>
      </c>
      <c r="E54" s="32">
        <v>360.0579</v>
      </c>
      <c r="F54" s="32">
        <v>81.76786</v>
      </c>
      <c r="G54" s="32">
        <v>172.7146</v>
      </c>
      <c r="H54" s="33">
        <v>19753.8</v>
      </c>
      <c r="I54" s="34">
        <f t="shared" ref="I54:O54" si="51">ln(B54/B53)</f>
        <v>0.07973446942</v>
      </c>
      <c r="J54" s="34">
        <f t="shared" si="51"/>
        <v>0.02648095971</v>
      </c>
      <c r="K54" s="34">
        <f t="shared" si="51"/>
        <v>0.0307439103</v>
      </c>
      <c r="L54" s="34">
        <f t="shared" si="51"/>
        <v>0.03956801761</v>
      </c>
      <c r="M54" s="34">
        <f t="shared" si="51"/>
        <v>0.07498839318</v>
      </c>
      <c r="N54" s="34">
        <f t="shared" si="51"/>
        <v>0.03449497269</v>
      </c>
      <c r="O54" s="37">
        <f t="shared" si="51"/>
        <v>0.02900607406</v>
      </c>
      <c r="P54" s="30"/>
      <c r="Q54" s="30"/>
      <c r="R54" s="30"/>
      <c r="S54" s="30"/>
      <c r="T54" s="30"/>
      <c r="U54" s="30"/>
      <c r="V54" s="30"/>
      <c r="W54" s="30"/>
      <c r="X54" s="30"/>
    </row>
    <row r="55">
      <c r="A55" s="36">
        <v>45139.0</v>
      </c>
      <c r="B55" s="32">
        <v>1191.151</v>
      </c>
      <c r="C55" s="32">
        <v>81.37086</v>
      </c>
      <c r="D55" s="32">
        <v>156.2251</v>
      </c>
      <c r="E55" s="32">
        <v>374.5619</v>
      </c>
      <c r="F55" s="32">
        <v>93.77951</v>
      </c>
      <c r="G55" s="32">
        <v>155.8092</v>
      </c>
      <c r="H55" s="33">
        <v>19253.8</v>
      </c>
      <c r="I55" s="34">
        <f t="shared" ref="I55:O55" si="52">ln(B55/B54)</f>
        <v>-0.05741788641</v>
      </c>
      <c r="J55" s="34">
        <f t="shared" si="52"/>
        <v>-0.01997397521</v>
      </c>
      <c r="K55" s="34">
        <f t="shared" si="52"/>
        <v>-0.1294924447</v>
      </c>
      <c r="L55" s="34">
        <f t="shared" si="52"/>
        <v>0.0394922245</v>
      </c>
      <c r="M55" s="34">
        <f t="shared" si="52"/>
        <v>0.1370621318</v>
      </c>
      <c r="N55" s="34">
        <f t="shared" si="52"/>
        <v>-0.1030083395</v>
      </c>
      <c r="O55" s="37">
        <f t="shared" si="52"/>
        <v>-0.02563743405</v>
      </c>
      <c r="P55" s="30"/>
      <c r="Q55" s="30"/>
      <c r="R55" s="30"/>
      <c r="S55" s="30"/>
      <c r="T55" s="30"/>
      <c r="U55" s="30"/>
      <c r="V55" s="30"/>
      <c r="W55" s="30"/>
      <c r="X55" s="30"/>
    </row>
    <row r="56">
      <c r="A56" s="36">
        <v>45170.0</v>
      </c>
      <c r="B56" s="32">
        <v>1164.568</v>
      </c>
      <c r="C56" s="32">
        <v>83.06037</v>
      </c>
      <c r="D56" s="32">
        <v>160.5385</v>
      </c>
      <c r="E56" s="32">
        <v>487.1992</v>
      </c>
      <c r="F56" s="32">
        <v>94.1241</v>
      </c>
      <c r="G56" s="32">
        <v>160.3458</v>
      </c>
      <c r="H56" s="33">
        <v>19638.3</v>
      </c>
      <c r="I56" s="34">
        <f t="shared" ref="I56:O56" si="53">ln(B56/B55)</f>
        <v>-0.02256986375</v>
      </c>
      <c r="J56" s="34">
        <f t="shared" si="53"/>
        <v>0.02055046915</v>
      </c>
      <c r="K56" s="34">
        <f t="shared" si="53"/>
        <v>0.02723587328</v>
      </c>
      <c r="L56" s="34">
        <f t="shared" si="53"/>
        <v>0.262915998</v>
      </c>
      <c r="M56" s="34">
        <f t="shared" si="53"/>
        <v>0.003667735668</v>
      </c>
      <c r="N56" s="34">
        <f t="shared" si="53"/>
        <v>0.02870055134</v>
      </c>
      <c r="O56" s="37">
        <f t="shared" si="53"/>
        <v>0.01977329729</v>
      </c>
      <c r="P56" s="30"/>
      <c r="Q56" s="30"/>
      <c r="R56" s="30"/>
      <c r="S56" s="30"/>
      <c r="T56" s="30"/>
      <c r="U56" s="30"/>
      <c r="V56" s="30"/>
      <c r="W56" s="30"/>
      <c r="X56" s="30"/>
    </row>
    <row r="57">
      <c r="A57" s="36">
        <v>45200.0</v>
      </c>
      <c r="B57" s="32">
        <v>1136.211</v>
      </c>
      <c r="C57" s="32">
        <v>81.91882</v>
      </c>
      <c r="D57" s="32">
        <v>155.9732</v>
      </c>
      <c r="E57" s="32">
        <v>549.2689</v>
      </c>
      <c r="F57" s="32">
        <v>102.0991</v>
      </c>
      <c r="G57" s="32">
        <v>161.5717</v>
      </c>
      <c r="H57" s="33">
        <v>19079.6</v>
      </c>
      <c r="I57" s="34">
        <f t="shared" ref="I57:O57" si="54">ln(B57/B56)</f>
        <v>-0.02465116031</v>
      </c>
      <c r="J57" s="34">
        <f t="shared" si="54"/>
        <v>-0.01383893591</v>
      </c>
      <c r="K57" s="34">
        <f t="shared" si="54"/>
        <v>-0.02884959157</v>
      </c>
      <c r="L57" s="34">
        <f t="shared" si="54"/>
        <v>0.1199150469</v>
      </c>
      <c r="M57" s="34">
        <f t="shared" si="54"/>
        <v>0.08132978592</v>
      </c>
      <c r="N57" s="34">
        <f t="shared" si="54"/>
        <v>0.007616273896</v>
      </c>
      <c r="O57" s="37">
        <f t="shared" si="54"/>
        <v>-0.0288620397</v>
      </c>
      <c r="P57" s="30"/>
      <c r="Q57" s="30"/>
      <c r="R57" s="30"/>
      <c r="S57" s="30"/>
      <c r="T57" s="30"/>
      <c r="U57" s="30"/>
      <c r="V57" s="30"/>
      <c r="W57" s="30"/>
      <c r="X57" s="30"/>
    </row>
    <row r="58">
      <c r="A58" s="36">
        <v>45231.0</v>
      </c>
      <c r="B58" s="32">
        <v>1180.683</v>
      </c>
      <c r="C58" s="32">
        <v>102.056</v>
      </c>
      <c r="D58" s="32">
        <v>218.7529</v>
      </c>
      <c r="E58" s="32">
        <v>635.4502</v>
      </c>
      <c r="F58" s="32">
        <v>119.4273</v>
      </c>
      <c r="G58" s="32">
        <v>201.5657</v>
      </c>
      <c r="H58" s="33">
        <v>20133.15</v>
      </c>
      <c r="I58" s="34">
        <f t="shared" ref="I58:O58" si="55">ln(B58/B57)</f>
        <v>0.0383940421</v>
      </c>
      <c r="J58" s="34">
        <f t="shared" si="55"/>
        <v>0.2197929253</v>
      </c>
      <c r="K58" s="34">
        <f t="shared" si="55"/>
        <v>0.3382585847</v>
      </c>
      <c r="L58" s="34">
        <f t="shared" si="55"/>
        <v>0.1457456028</v>
      </c>
      <c r="M58" s="34">
        <f t="shared" si="55"/>
        <v>0.1567639078</v>
      </c>
      <c r="N58" s="34">
        <f t="shared" si="55"/>
        <v>0.2211663758</v>
      </c>
      <c r="O58" s="37">
        <f t="shared" si="55"/>
        <v>0.05374800883</v>
      </c>
      <c r="P58" s="30"/>
      <c r="Q58" s="30"/>
      <c r="R58" s="30"/>
      <c r="S58" s="30"/>
      <c r="T58" s="30"/>
      <c r="U58" s="30"/>
      <c r="V58" s="30"/>
      <c r="W58" s="30"/>
      <c r="X58" s="30"/>
    </row>
    <row r="59">
      <c r="A59" s="36">
        <v>45261.0</v>
      </c>
      <c r="B59" s="32">
        <v>1283.731</v>
      </c>
      <c r="C59" s="32">
        <v>124.6393</v>
      </c>
      <c r="D59" s="32">
        <v>251.1818</v>
      </c>
      <c r="E59" s="32">
        <v>664.6229</v>
      </c>
      <c r="F59" s="32">
        <v>131.0944</v>
      </c>
      <c r="G59" s="32">
        <v>208.4819</v>
      </c>
      <c r="H59" s="33">
        <v>21731.4</v>
      </c>
      <c r="I59" s="34">
        <f t="shared" ref="I59:O59" si="56">ln(B59/B58)</f>
        <v>0.08367759717</v>
      </c>
      <c r="J59" s="34">
        <f t="shared" si="56"/>
        <v>0.1999022837</v>
      </c>
      <c r="K59" s="34">
        <f t="shared" si="56"/>
        <v>0.1382341974</v>
      </c>
      <c r="L59" s="34">
        <f t="shared" si="56"/>
        <v>0.04488608808</v>
      </c>
      <c r="M59" s="34">
        <f t="shared" si="56"/>
        <v>0.09320985633</v>
      </c>
      <c r="N59" s="34">
        <f t="shared" si="56"/>
        <v>0.03373684409</v>
      </c>
      <c r="O59" s="37">
        <f t="shared" si="56"/>
        <v>0.07639050898</v>
      </c>
      <c r="P59" s="30"/>
      <c r="Q59" s="30"/>
      <c r="R59" s="30"/>
      <c r="S59" s="30"/>
      <c r="T59" s="30"/>
      <c r="U59" s="30"/>
      <c r="V59" s="30"/>
      <c r="W59" s="30"/>
      <c r="X59" s="30"/>
    </row>
    <row r="60">
      <c r="A60" s="36">
        <v>45292.0</v>
      </c>
      <c r="B60" s="32">
        <v>1416.974</v>
      </c>
      <c r="C60" s="32">
        <v>141.0531</v>
      </c>
      <c r="D60" s="32">
        <v>291.7021</v>
      </c>
      <c r="E60" s="32">
        <v>815.5</v>
      </c>
      <c r="F60" s="32">
        <v>174.3167</v>
      </c>
      <c r="G60" s="32">
        <v>243.3791</v>
      </c>
      <c r="H60" s="33">
        <v>21725.7</v>
      </c>
      <c r="I60" s="34">
        <f t="shared" ref="I60:O60" si="57">ln(B60/B59)</f>
        <v>0.09875293015</v>
      </c>
      <c r="J60" s="34">
        <f t="shared" si="57"/>
        <v>0.1237124493</v>
      </c>
      <c r="K60" s="34">
        <f t="shared" si="57"/>
        <v>0.1495560963</v>
      </c>
      <c r="L60" s="34">
        <f t="shared" si="57"/>
        <v>0.2045816099</v>
      </c>
      <c r="M60" s="34">
        <f t="shared" si="57"/>
        <v>0.2849560854</v>
      </c>
      <c r="N60" s="34">
        <f t="shared" si="57"/>
        <v>0.1547680831</v>
      </c>
      <c r="O60" s="37">
        <f t="shared" si="57"/>
        <v>-0.0002623276764</v>
      </c>
      <c r="P60" s="30"/>
      <c r="Q60" s="30"/>
      <c r="R60" s="30"/>
      <c r="S60" s="30"/>
      <c r="T60" s="30"/>
      <c r="U60" s="30"/>
      <c r="V60" s="30"/>
      <c r="W60" s="30"/>
      <c r="X60" s="30"/>
    </row>
    <row r="61">
      <c r="A61" s="36">
        <v>45323.0</v>
      </c>
      <c r="B61" s="32">
        <v>1450.918</v>
      </c>
      <c r="C61" s="32">
        <v>158.9067</v>
      </c>
      <c r="D61" s="32">
        <v>320.7621</v>
      </c>
      <c r="E61" s="32">
        <v>844.1953</v>
      </c>
      <c r="F61" s="32">
        <v>224.2832</v>
      </c>
      <c r="G61" s="32">
        <v>292.554</v>
      </c>
      <c r="H61" s="33">
        <v>21982.8</v>
      </c>
      <c r="I61" s="34">
        <f t="shared" ref="I61:O61" si="58">ln(B61/B60)</f>
        <v>0.02367284764</v>
      </c>
      <c r="J61" s="34">
        <f t="shared" si="58"/>
        <v>0.1191808223</v>
      </c>
      <c r="K61" s="34">
        <f t="shared" si="58"/>
        <v>0.09496665084</v>
      </c>
      <c r="L61" s="34">
        <f t="shared" si="58"/>
        <v>0.03458244387</v>
      </c>
      <c r="M61" s="34">
        <f t="shared" si="58"/>
        <v>0.2520357793</v>
      </c>
      <c r="N61" s="34">
        <f t="shared" si="58"/>
        <v>0.184028955</v>
      </c>
      <c r="O61" s="37">
        <f t="shared" si="58"/>
        <v>0.01176443782</v>
      </c>
      <c r="P61" s="30"/>
      <c r="Q61" s="30"/>
      <c r="R61" s="30"/>
      <c r="S61" s="30"/>
      <c r="T61" s="30"/>
      <c r="U61" s="30"/>
      <c r="V61" s="30"/>
      <c r="W61" s="30"/>
      <c r="X61" s="30"/>
    </row>
    <row r="62">
      <c r="A62" s="36">
        <v>45352.0</v>
      </c>
      <c r="B62" s="38">
        <v>1475.798</v>
      </c>
      <c r="C62" s="38">
        <v>161.0185</v>
      </c>
      <c r="D62" s="38">
        <v>308.1366</v>
      </c>
      <c r="E62" s="38">
        <v>865.9197</v>
      </c>
      <c r="F62" s="38">
        <v>216.3872</v>
      </c>
      <c r="G62" s="38">
        <v>291.8515</v>
      </c>
      <c r="H62" s="39">
        <v>22326.9</v>
      </c>
      <c r="I62" s="40">
        <f t="shared" ref="I62:O62" si="59">ln(B62/B61)</f>
        <v>0.01700240089</v>
      </c>
      <c r="J62" s="40">
        <f t="shared" si="59"/>
        <v>0.01320202768</v>
      </c>
      <c r="K62" s="40">
        <f t="shared" si="59"/>
        <v>-0.04015653572</v>
      </c>
      <c r="L62" s="40">
        <f t="shared" si="59"/>
        <v>0.02540831316</v>
      </c>
      <c r="M62" s="40">
        <f t="shared" si="59"/>
        <v>-0.03584014353</v>
      </c>
      <c r="N62" s="40">
        <f t="shared" si="59"/>
        <v>-0.002404153754</v>
      </c>
      <c r="O62" s="41">
        <f t="shared" si="59"/>
        <v>0.01553190013</v>
      </c>
      <c r="P62" s="30"/>
      <c r="Q62" s="30"/>
      <c r="R62" s="30"/>
      <c r="S62" s="30"/>
      <c r="T62" s="30"/>
      <c r="U62" s="30"/>
      <c r="V62" s="30"/>
      <c r="W62" s="30"/>
      <c r="X62" s="30"/>
    </row>
    <row r="63">
      <c r="A63" s="30"/>
      <c r="B63" s="30"/>
      <c r="C63" s="30"/>
      <c r="D63" s="30"/>
      <c r="E63" s="30"/>
      <c r="F63" s="30"/>
      <c r="G63" s="30"/>
      <c r="H63" s="30"/>
      <c r="I63" s="34"/>
      <c r="J63" s="34"/>
      <c r="K63" s="34"/>
      <c r="L63" s="34"/>
      <c r="M63" s="34"/>
      <c r="N63" s="34"/>
      <c r="O63" s="30"/>
      <c r="P63" s="30"/>
      <c r="Q63" s="30"/>
      <c r="R63" s="30"/>
      <c r="S63" s="30"/>
      <c r="T63" s="30"/>
      <c r="U63" s="30"/>
      <c r="V63" s="30"/>
      <c r="W63" s="30"/>
      <c r="X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</row>
    <row r="100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</row>
  </sheetData>
  <mergeCells count="2">
    <mergeCell ref="B1:H1"/>
    <mergeCell ref="I1:O1"/>
  </mergeCells>
  <conditionalFormatting sqref="I1:O1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53.38"/>
    <col customWidth="1" min="3" max="3" width="40.5"/>
    <col customWidth="1" min="5" max="5" width="20.88"/>
    <col customWidth="1" min="6" max="6" width="38.0"/>
  </cols>
  <sheetData>
    <row r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</row>
    <row r="2">
      <c r="A2" s="42"/>
      <c r="B2" s="43" t="s">
        <v>34</v>
      </c>
      <c r="C2" s="3"/>
      <c r="D2" s="42"/>
      <c r="E2" s="44" t="s">
        <v>35</v>
      </c>
      <c r="F2" s="45" t="s">
        <v>36</v>
      </c>
      <c r="G2" s="45" t="s">
        <v>37</v>
      </c>
      <c r="H2" s="42"/>
      <c r="I2" s="42"/>
      <c r="J2" s="42"/>
      <c r="K2" s="42"/>
    </row>
    <row r="3">
      <c r="A3" s="42"/>
      <c r="B3" s="42"/>
      <c r="C3" s="42"/>
      <c r="D3" s="42"/>
      <c r="E3" s="46" t="s">
        <v>38</v>
      </c>
      <c r="F3" s="47" t="s">
        <v>39</v>
      </c>
      <c r="G3" s="48">
        <v>0.0075</v>
      </c>
      <c r="H3" s="42"/>
      <c r="I3" s="42"/>
      <c r="J3" s="42"/>
      <c r="K3" s="42"/>
    </row>
    <row r="4">
      <c r="A4" s="42"/>
      <c r="B4" s="49" t="s">
        <v>40</v>
      </c>
      <c r="C4" s="50">
        <v>46302.84</v>
      </c>
      <c r="D4" s="51"/>
      <c r="E4" s="52" t="s">
        <v>41</v>
      </c>
      <c r="F4" s="53" t="s">
        <v>42</v>
      </c>
      <c r="G4" s="54">
        <v>0.01</v>
      </c>
      <c r="H4" s="42"/>
      <c r="I4" s="42"/>
      <c r="J4" s="42"/>
      <c r="K4" s="42"/>
    </row>
    <row r="5">
      <c r="A5" s="42"/>
      <c r="B5" s="49" t="s">
        <v>43</v>
      </c>
      <c r="C5" s="49">
        <v>4149.0</v>
      </c>
      <c r="D5" s="51"/>
      <c r="E5" s="52" t="s">
        <v>44</v>
      </c>
      <c r="F5" s="53" t="s">
        <v>45</v>
      </c>
      <c r="G5" s="54">
        <v>0.015</v>
      </c>
      <c r="H5" s="42"/>
      <c r="I5" s="42"/>
      <c r="J5" s="42"/>
      <c r="K5" s="42"/>
    </row>
    <row r="6">
      <c r="A6" s="42"/>
      <c r="B6" s="49" t="s">
        <v>35</v>
      </c>
      <c r="C6" s="49">
        <f>C4/C5</f>
        <v>11.16</v>
      </c>
      <c r="D6" s="42"/>
      <c r="E6" s="52" t="s">
        <v>46</v>
      </c>
      <c r="F6" s="53" t="s">
        <v>47</v>
      </c>
      <c r="G6" s="54">
        <v>0.018</v>
      </c>
      <c r="H6" s="42"/>
      <c r="I6" s="42"/>
      <c r="J6" s="42"/>
      <c r="K6" s="42"/>
    </row>
    <row r="7">
      <c r="A7" s="42"/>
      <c r="B7" s="42"/>
      <c r="C7" s="42"/>
      <c r="D7" s="42"/>
      <c r="E7" s="52" t="s">
        <v>48</v>
      </c>
      <c r="F7" s="53" t="s">
        <v>49</v>
      </c>
      <c r="G7" s="54">
        <v>0.02</v>
      </c>
      <c r="H7" s="42"/>
      <c r="I7" s="42"/>
      <c r="J7" s="42"/>
      <c r="K7" s="42"/>
    </row>
    <row r="8" ht="22.5" customHeight="1">
      <c r="A8" s="42"/>
      <c r="B8" s="49" t="s">
        <v>50</v>
      </c>
      <c r="C8" s="49" t="s">
        <v>39</v>
      </c>
      <c r="D8" s="42"/>
      <c r="E8" s="52" t="s">
        <v>51</v>
      </c>
      <c r="F8" s="53" t="s">
        <v>52</v>
      </c>
      <c r="G8" s="54">
        <v>0.0225</v>
      </c>
      <c r="H8" s="42"/>
      <c r="I8" s="42"/>
      <c r="J8" s="42"/>
      <c r="K8" s="42"/>
    </row>
    <row r="9">
      <c r="A9" s="42"/>
      <c r="B9" s="55" t="s">
        <v>53</v>
      </c>
      <c r="C9" s="56">
        <v>0.0075</v>
      </c>
      <c r="D9" s="42"/>
      <c r="E9" s="52" t="s">
        <v>54</v>
      </c>
      <c r="F9" s="53" t="s">
        <v>55</v>
      </c>
      <c r="G9" s="54">
        <v>0.035</v>
      </c>
      <c r="H9" s="42"/>
      <c r="I9" s="42"/>
      <c r="J9" s="42"/>
      <c r="K9" s="42"/>
    </row>
    <row r="10">
      <c r="A10" s="42"/>
      <c r="B10" s="49" t="s">
        <v>56</v>
      </c>
      <c r="C10" s="57">
        <v>0.06973</v>
      </c>
      <c r="D10" s="42"/>
      <c r="E10" s="52" t="s">
        <v>57</v>
      </c>
      <c r="F10" s="53" t="s">
        <v>58</v>
      </c>
      <c r="G10" s="54">
        <v>0.0475</v>
      </c>
      <c r="H10" s="42"/>
      <c r="I10" s="42"/>
      <c r="J10" s="42"/>
      <c r="K10" s="42"/>
    </row>
    <row r="11">
      <c r="A11" s="42"/>
      <c r="B11" s="49" t="s">
        <v>59</v>
      </c>
      <c r="C11" s="58">
        <f>C9+C10</f>
        <v>0.07723</v>
      </c>
      <c r="D11" s="42"/>
      <c r="E11" s="52" t="s">
        <v>60</v>
      </c>
      <c r="F11" s="53" t="s">
        <v>61</v>
      </c>
      <c r="G11" s="54">
        <v>0.065</v>
      </c>
      <c r="H11" s="42"/>
      <c r="I11" s="42"/>
      <c r="J11" s="42"/>
      <c r="K11" s="42"/>
    </row>
    <row r="12">
      <c r="A12" s="42"/>
      <c r="B12" s="42"/>
      <c r="C12" s="42"/>
      <c r="D12" s="42"/>
      <c r="E12" s="52" t="s">
        <v>62</v>
      </c>
      <c r="F12" s="53" t="s">
        <v>63</v>
      </c>
      <c r="G12" s="54">
        <v>0.08</v>
      </c>
      <c r="H12" s="42"/>
      <c r="I12" s="42"/>
      <c r="J12" s="42"/>
      <c r="K12" s="42"/>
    </row>
    <row r="13">
      <c r="A13" s="42"/>
      <c r="B13" s="59" t="s">
        <v>64</v>
      </c>
      <c r="C13" s="59">
        <v>291.03</v>
      </c>
      <c r="D13" s="42"/>
      <c r="E13" s="52" t="s">
        <v>65</v>
      </c>
      <c r="F13" s="53" t="s">
        <v>66</v>
      </c>
      <c r="G13" s="54">
        <v>0.1</v>
      </c>
      <c r="H13" s="42"/>
      <c r="I13" s="42"/>
      <c r="J13" s="42"/>
      <c r="K13" s="42"/>
    </row>
    <row r="14">
      <c r="A14" s="42"/>
      <c r="B14" s="59" t="s">
        <v>67</v>
      </c>
      <c r="C14" s="59">
        <v>452.3623</v>
      </c>
      <c r="D14" s="42"/>
      <c r="E14" s="52" t="s">
        <v>68</v>
      </c>
      <c r="F14" s="53" t="s">
        <v>69</v>
      </c>
      <c r="G14" s="54">
        <v>0.115</v>
      </c>
      <c r="H14" s="42"/>
      <c r="I14" s="42"/>
      <c r="J14" s="42"/>
      <c r="K14" s="42"/>
    </row>
    <row r="15">
      <c r="A15" s="42"/>
      <c r="B15" s="59" t="s">
        <v>70</v>
      </c>
      <c r="C15" s="60">
        <f>C13*C14</f>
        <v>131651.0002</v>
      </c>
      <c r="D15" s="51"/>
      <c r="E15" s="52" t="s">
        <v>71</v>
      </c>
      <c r="F15" s="53" t="s">
        <v>72</v>
      </c>
      <c r="G15" s="54">
        <v>0.127</v>
      </c>
      <c r="H15" s="42"/>
      <c r="I15" s="42"/>
      <c r="J15" s="42"/>
      <c r="K15" s="42"/>
    </row>
    <row r="16">
      <c r="A16" s="42"/>
      <c r="B16" s="42"/>
      <c r="C16" s="42"/>
      <c r="D16" s="42"/>
      <c r="E16" s="52" t="s">
        <v>73</v>
      </c>
      <c r="F16" s="53" t="s">
        <v>74</v>
      </c>
      <c r="G16" s="54">
        <v>0.14</v>
      </c>
      <c r="H16" s="42"/>
      <c r="I16" s="42"/>
      <c r="J16" s="42"/>
      <c r="K16" s="42"/>
    </row>
    <row r="17">
      <c r="A17" s="42"/>
      <c r="B17" s="61" t="s">
        <v>75</v>
      </c>
      <c r="C17" s="62" t="s">
        <v>76</v>
      </c>
      <c r="D17" s="42"/>
      <c r="H17" s="42"/>
      <c r="I17" s="42"/>
      <c r="J17" s="42"/>
      <c r="K17" s="42"/>
    </row>
    <row r="18">
      <c r="A18" s="42"/>
      <c r="C18" s="62" t="s">
        <v>77</v>
      </c>
      <c r="D18" s="42"/>
      <c r="E18" s="42"/>
      <c r="F18" s="42"/>
      <c r="G18" s="42"/>
      <c r="H18" s="42"/>
      <c r="I18" s="42"/>
      <c r="J18" s="42"/>
      <c r="K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2">
      <c r="A22" s="42"/>
      <c r="B22" s="63"/>
      <c r="C22" s="63"/>
      <c r="D22" s="42"/>
      <c r="E22" s="42"/>
      <c r="F22" s="42"/>
      <c r="G22" s="42"/>
      <c r="H22" s="42"/>
      <c r="I22" s="42"/>
      <c r="J22" s="42"/>
      <c r="K22" s="42"/>
    </row>
    <row r="23">
      <c r="A23" s="42"/>
      <c r="B23" s="64"/>
      <c r="D23" s="42"/>
      <c r="E23" s="42"/>
      <c r="F23" s="42"/>
      <c r="G23" s="42"/>
      <c r="H23" s="42"/>
      <c r="I23" s="42"/>
      <c r="J23" s="42"/>
      <c r="K23" s="42"/>
    </row>
    <row r="24">
      <c r="A24" s="42"/>
      <c r="B24" s="64"/>
      <c r="C24" s="42"/>
      <c r="D24" s="42"/>
      <c r="E24" s="42"/>
      <c r="F24" s="42"/>
      <c r="G24" s="42"/>
      <c r="H24" s="42"/>
      <c r="I24" s="42"/>
      <c r="J24" s="42"/>
      <c r="K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</row>
  </sheetData>
  <mergeCells count="1">
    <mergeCell ref="B2:C2"/>
  </mergeCells>
  <hyperlinks>
    <hyperlink r:id="rId1" ref="C17"/>
    <hyperlink r:id="rId2" ref="C18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9" max="9" width="14.0"/>
    <col customWidth="1" min="11" max="11" width="40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65" t="s">
        <v>78</v>
      </c>
      <c r="J2" s="66">
        <v>1.26184141996056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67" t="s">
        <v>56</v>
      </c>
      <c r="J4" s="68">
        <v>0.06973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67" t="s">
        <v>79</v>
      </c>
      <c r="J5" s="69">
        <v>0.13059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70" t="s">
        <v>80</v>
      </c>
      <c r="J10" s="71">
        <f>J4+(J2*(J5-J4))</f>
        <v>0.1465256688</v>
      </c>
      <c r="K10" s="62" t="s">
        <v>77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65" t="s">
        <v>81</v>
      </c>
      <c r="J12" s="69">
        <v>0.0772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65" t="s">
        <v>82</v>
      </c>
      <c r="J13" s="66">
        <v>0.608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65" t="s">
        <v>83</v>
      </c>
      <c r="J14" s="66">
        <f>1/(1+J13)</f>
        <v>0.6218905473</v>
      </c>
      <c r="K14" s="62" t="s">
        <v>76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65" t="s">
        <v>84</v>
      </c>
      <c r="J15" s="66">
        <f>J13/(1+J13)</f>
        <v>0.3781094527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72" t="s">
        <v>85</v>
      </c>
      <c r="J17" s="73">
        <v>0.26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74" t="s">
        <v>86</v>
      </c>
      <c r="J22" s="75">
        <f>J14*J10+J15*(1-J17)*J12</f>
        <v>0.1127235652</v>
      </c>
      <c r="K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7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hyperlinks>
    <hyperlink r:id="rId1" ref="K10"/>
    <hyperlink r:id="rId2" ref="K1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14.13"/>
    <col customWidth="1" min="3" max="3" width="27.63"/>
    <col customWidth="1" min="4" max="4" width="22.38"/>
    <col customWidth="1" min="5" max="5" width="20.63"/>
    <col customWidth="1" min="6" max="6" width="18.5"/>
    <col customWidth="1" min="8" max="8" width="27.5"/>
    <col customWidth="1" min="9" max="9" width="28.38"/>
    <col customWidth="1" min="14" max="14" width="12.88"/>
    <col customWidth="1" min="15" max="15" width="26.75"/>
    <col customWidth="1" min="16" max="16" width="19.75"/>
  </cols>
  <sheetData>
    <row r="1">
      <c r="A1" s="1"/>
      <c r="B1" s="12"/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5.5" customHeight="1">
      <c r="A2" s="1"/>
      <c r="B2" s="77" t="s">
        <v>87</v>
      </c>
      <c r="C2" s="77" t="s">
        <v>88</v>
      </c>
      <c r="D2" s="77" t="s">
        <v>89</v>
      </c>
      <c r="E2" s="77" t="s">
        <v>90</v>
      </c>
      <c r="F2" s="77" t="s">
        <v>91</v>
      </c>
      <c r="G2" s="1"/>
      <c r="H2" s="78" t="s">
        <v>92</v>
      </c>
      <c r="I2" s="78" t="s">
        <v>93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1"/>
      <c r="B3" s="79" t="s">
        <v>27</v>
      </c>
      <c r="C3" s="80">
        <v>0.945607528015929</v>
      </c>
      <c r="D3" s="80">
        <v>0.41</v>
      </c>
      <c r="E3" s="81">
        <v>0.25</v>
      </c>
      <c r="F3" s="82">
        <f t="shared" ref="F3:F7" si="1"> C3/(1+(1-E3)*D3)</f>
        <v>0.7232179947</v>
      </c>
      <c r="G3" s="1"/>
      <c r="H3" s="83" t="s">
        <v>94</v>
      </c>
      <c r="I3" s="83" t="s">
        <v>95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A4" s="1"/>
      <c r="B4" s="79" t="s">
        <v>28</v>
      </c>
      <c r="C4" s="80">
        <v>1.03290451593148</v>
      </c>
      <c r="D4" s="80">
        <v>0.67</v>
      </c>
      <c r="E4" s="81">
        <v>0.25</v>
      </c>
      <c r="F4" s="82">
        <f t="shared" si="1"/>
        <v>0.6874572485</v>
      </c>
      <c r="G4" s="1"/>
      <c r="H4" s="83" t="s">
        <v>96</v>
      </c>
      <c r="I4" s="83" t="s">
        <v>97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>
      <c r="A5" s="1"/>
      <c r="B5" s="79" t="s">
        <v>29</v>
      </c>
      <c r="C5" s="80">
        <v>0.969767311264796</v>
      </c>
      <c r="D5" s="80">
        <v>1.34</v>
      </c>
      <c r="E5" s="81">
        <v>0.22</v>
      </c>
      <c r="F5" s="82">
        <f t="shared" si="1"/>
        <v>0.4741674708</v>
      </c>
      <c r="G5" s="1"/>
      <c r="H5" s="83" t="s">
        <v>98</v>
      </c>
      <c r="I5" s="83" t="s">
        <v>99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"/>
      <c r="B6" s="79" t="s">
        <v>30</v>
      </c>
      <c r="C6" s="80">
        <v>1.29694278384757</v>
      </c>
      <c r="D6" s="80">
        <v>0.26</v>
      </c>
      <c r="E6" s="81">
        <v>0.26</v>
      </c>
      <c r="F6" s="82">
        <f t="shared" si="1"/>
        <v>1.087674257</v>
      </c>
      <c r="G6" s="1"/>
      <c r="H6" s="83" t="s">
        <v>100</v>
      </c>
      <c r="I6" s="83" t="s">
        <v>101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A7" s="1"/>
      <c r="B7" s="79" t="s">
        <v>31</v>
      </c>
      <c r="C7" s="80">
        <v>1.35567156715873</v>
      </c>
      <c r="D7" s="80">
        <v>0.94</v>
      </c>
      <c r="E7" s="81">
        <v>0.35</v>
      </c>
      <c r="F7" s="82">
        <f t="shared" si="1"/>
        <v>0.8415093527</v>
      </c>
      <c r="G7" s="12"/>
      <c r="H7" s="83" t="s">
        <v>102</v>
      </c>
      <c r="I7" s="83" t="s">
        <v>103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"/>
      <c r="B8" s="1"/>
      <c r="C8" s="1"/>
      <c r="D8" s="1"/>
      <c r="E8" s="1"/>
      <c r="F8" s="1"/>
      <c r="G8" s="1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"/>
      <c r="B9" s="84" t="s">
        <v>104</v>
      </c>
      <c r="C9" s="3"/>
      <c r="D9" s="85">
        <f>AVERAGE(F3:F7)</f>
        <v>0.7628052647</v>
      </c>
      <c r="E9" s="1"/>
      <c r="F9" s="1"/>
      <c r="G9" s="1"/>
      <c r="I9" s="1"/>
      <c r="J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"/>
      <c r="B10" s="86"/>
      <c r="C10" s="86"/>
      <c r="D10" s="87"/>
      <c r="E10" s="1"/>
      <c r="F10" s="1"/>
      <c r="G10" s="1"/>
      <c r="I10" s="1"/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"/>
      <c r="E11" s="1"/>
      <c r="F11" s="1"/>
      <c r="G11" s="1"/>
      <c r="I11" s="1"/>
      <c r="J11" s="1"/>
      <c r="K11" s="1"/>
      <c r="L11" s="1"/>
      <c r="M11" s="1"/>
      <c r="N11" s="88"/>
      <c r="O11" s="88"/>
      <c r="P11" s="12"/>
      <c r="Q11" s="1"/>
      <c r="R11" s="1"/>
      <c r="S11" s="1"/>
      <c r="T11" s="1"/>
      <c r="U11" s="1"/>
      <c r="V11" s="1"/>
    </row>
    <row r="12">
      <c r="A12" s="1"/>
      <c r="B12" s="86"/>
      <c r="C12" s="86"/>
      <c r="D12" s="87"/>
      <c r="E12" s="1"/>
      <c r="F12" s="1"/>
      <c r="G12" s="1"/>
      <c r="I12" s="1"/>
      <c r="J12" s="1"/>
      <c r="K12" s="1"/>
      <c r="L12" s="1"/>
      <c r="M12" s="1"/>
      <c r="N12" s="89"/>
      <c r="O12" s="90"/>
      <c r="P12" s="1"/>
      <c r="Q12" s="1"/>
      <c r="R12" s="1"/>
      <c r="S12" s="1"/>
      <c r="T12" s="1"/>
      <c r="U12" s="1"/>
      <c r="V12" s="1"/>
    </row>
    <row r="13">
      <c r="A13" s="1"/>
      <c r="F13" s="1"/>
      <c r="G13" s="1"/>
      <c r="I13" s="1"/>
      <c r="J13" s="1"/>
      <c r="K13" s="1"/>
      <c r="L13" s="1"/>
      <c r="M13" s="1"/>
      <c r="N13" s="89"/>
      <c r="O13" s="90"/>
      <c r="P13" s="1"/>
      <c r="Q13" s="1"/>
      <c r="R13" s="1"/>
      <c r="S13" s="1"/>
      <c r="T13" s="1"/>
      <c r="U13" s="1"/>
      <c r="V13" s="1"/>
    </row>
    <row r="14">
      <c r="A14" s="1"/>
      <c r="B14" s="84" t="s">
        <v>105</v>
      </c>
      <c r="C14" s="3"/>
      <c r="D14" s="85">
        <f>D9*(1+(1-D27)*D21)</f>
        <v>1.106006609</v>
      </c>
      <c r="F14" s="1"/>
      <c r="G14" s="1"/>
      <c r="I14" s="1"/>
      <c r="J14" s="1"/>
      <c r="K14" s="1"/>
      <c r="L14" s="1"/>
      <c r="M14" s="1"/>
      <c r="N14" s="89"/>
      <c r="O14" s="90"/>
      <c r="P14" s="1"/>
      <c r="Q14" s="1"/>
      <c r="R14" s="1"/>
      <c r="S14" s="1"/>
      <c r="T14" s="1"/>
      <c r="U14" s="1"/>
      <c r="V14" s="1"/>
    </row>
    <row r="15">
      <c r="A15" s="1"/>
      <c r="G15" s="1"/>
      <c r="I15" s="1"/>
      <c r="J15" s="1"/>
      <c r="K15" s="1"/>
      <c r="L15" s="1"/>
      <c r="M15" s="1"/>
      <c r="N15" s="89"/>
      <c r="O15" s="90"/>
      <c r="P15" s="1"/>
      <c r="Q15" s="1"/>
      <c r="R15" s="1"/>
      <c r="S15" s="1"/>
      <c r="T15" s="1"/>
      <c r="U15" s="1"/>
      <c r="V15" s="1"/>
    </row>
    <row r="16">
      <c r="A16" s="1"/>
      <c r="G16" s="1"/>
      <c r="I16" s="1"/>
      <c r="J16" s="1"/>
      <c r="K16" s="1"/>
      <c r="L16" s="1"/>
      <c r="M16" s="1"/>
      <c r="N16" s="89"/>
      <c r="O16" s="90"/>
      <c r="P16" s="1"/>
      <c r="Q16" s="1"/>
      <c r="R16" s="1"/>
      <c r="S16" s="1"/>
      <c r="T16" s="1"/>
      <c r="U16" s="1"/>
      <c r="V16" s="1"/>
    </row>
    <row r="17">
      <c r="A17" s="1"/>
      <c r="G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>
      <c r="A18" s="1"/>
      <c r="G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>
      <c r="A19" s="1"/>
      <c r="B19" s="91" t="s">
        <v>106</v>
      </c>
      <c r="C19" s="3"/>
      <c r="D19" s="85">
        <f>D28+(D14*(D26-D28))</f>
        <v>0.1370526223</v>
      </c>
      <c r="E19" s="1"/>
      <c r="G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A20" s="1"/>
      <c r="B20" s="86"/>
      <c r="C20" s="86"/>
      <c r="D20" s="87"/>
      <c r="E20" s="1"/>
      <c r="G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>
      <c r="A21" s="1"/>
      <c r="B21" s="92" t="s">
        <v>107</v>
      </c>
      <c r="C21" s="3"/>
      <c r="D21" s="93">
        <v>0.608</v>
      </c>
      <c r="E21" s="62" t="s">
        <v>77</v>
      </c>
      <c r="G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>
      <c r="A22" s="1"/>
      <c r="B22" s="92" t="s">
        <v>108</v>
      </c>
      <c r="C22" s="3"/>
      <c r="D22" s="85">
        <f>1/(1+D21)</f>
        <v>0.6218905473</v>
      </c>
      <c r="E22" s="1"/>
      <c r="F22" s="1"/>
      <c r="G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>
      <c r="A23" s="1"/>
      <c r="B23" s="92" t="s">
        <v>109</v>
      </c>
      <c r="C23" s="3"/>
      <c r="D23" s="85">
        <f>D21/(1+D21)</f>
        <v>0.3781094527</v>
      </c>
      <c r="E23" s="1"/>
      <c r="F23" s="1"/>
      <c r="G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>
      <c r="A24" s="1"/>
      <c r="B24" s="86"/>
      <c r="C24" s="86"/>
      <c r="D24" s="87"/>
      <c r="E24" s="1"/>
      <c r="F24" s="1"/>
      <c r="G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>
      <c r="A25" s="1"/>
      <c r="B25" s="94" t="s">
        <v>110</v>
      </c>
      <c r="C25" s="3"/>
      <c r="D25" s="69">
        <v>0.0772</v>
      </c>
      <c r="E25" s="1"/>
      <c r="F25" s="1"/>
      <c r="G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>
      <c r="A26" s="1"/>
      <c r="B26" s="94" t="s">
        <v>111</v>
      </c>
      <c r="C26" s="3"/>
      <c r="D26" s="69">
        <v>0.1306</v>
      </c>
      <c r="E26" s="1"/>
      <c r="F26" s="1"/>
      <c r="G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>
      <c r="A27" s="1"/>
      <c r="B27" s="94" t="s">
        <v>112</v>
      </c>
      <c r="C27" s="3"/>
      <c r="D27" s="73">
        <v>0.26</v>
      </c>
      <c r="E27" s="62" t="s">
        <v>76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>
      <c r="A28" s="1"/>
      <c r="B28" s="94" t="s">
        <v>113</v>
      </c>
      <c r="C28" s="3"/>
      <c r="D28" s="69">
        <v>0.06973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>
      <c r="A29" s="1"/>
      <c r="B29" s="86"/>
      <c r="C29" s="86"/>
      <c r="D29" s="8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>
      <c r="A30" s="1"/>
      <c r="E30" s="1"/>
      <c r="F30" s="1"/>
      <c r="G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>
      <c r="A31" s="1"/>
      <c r="B31" s="1"/>
      <c r="C31" s="1"/>
      <c r="D31" s="1"/>
      <c r="E31" s="1"/>
      <c r="F31" s="1"/>
      <c r="G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>
      <c r="A32" s="1"/>
      <c r="E32" s="1"/>
      <c r="F32" s="1"/>
      <c r="G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>
      <c r="A33" s="1"/>
      <c r="B33" s="95" t="s">
        <v>86</v>
      </c>
      <c r="C33" s="3"/>
      <c r="D33" s="96">
        <f>(D22*D19+D23*(1-D27)*D25)</f>
        <v>0.1068323671</v>
      </c>
      <c r="E33" s="1"/>
      <c r="F33" s="1"/>
      <c r="G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>
      <c r="A34" s="1"/>
      <c r="B34" s="1"/>
      <c r="C34" s="1"/>
      <c r="D34" s="1"/>
      <c r="E34" s="1"/>
      <c r="F34" s="1"/>
      <c r="G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>
      <c r="A35" s="1"/>
      <c r="B35" s="1"/>
      <c r="C35" s="1"/>
      <c r="D35" s="1"/>
      <c r="E35" s="1"/>
      <c r="F35" s="1"/>
      <c r="G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>
      <c r="A36" s="1"/>
      <c r="B36" s="1"/>
      <c r="C36" s="1"/>
      <c r="D36" s="1"/>
      <c r="E36" s="1"/>
      <c r="F36" s="1"/>
      <c r="G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>
      <c r="A37" s="1"/>
      <c r="B37" s="1"/>
      <c r="C37" s="1"/>
      <c r="D37" s="1"/>
      <c r="E37" s="1"/>
      <c r="F37" s="1"/>
      <c r="G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>
      <c r="A38" s="1"/>
      <c r="B38" s="1"/>
      <c r="C38" s="1"/>
      <c r="D38" s="1"/>
      <c r="E38" s="1"/>
      <c r="F38" s="1"/>
      <c r="G38" s="1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>
      <c r="A39" s="1"/>
      <c r="B39" s="1"/>
      <c r="C39" s="1"/>
      <c r="D39" s="1"/>
      <c r="E39" s="1"/>
      <c r="F39" s="1"/>
      <c r="G39" s="12"/>
      <c r="H39" s="9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>
      <c r="A40" s="1"/>
      <c r="B40" s="1"/>
      <c r="C40" s="1"/>
      <c r="D40" s="1"/>
      <c r="E40" s="1"/>
      <c r="F40" s="1"/>
      <c r="G40" s="12"/>
      <c r="H40" s="9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>
      <c r="A41" s="1"/>
      <c r="B41" s="1"/>
      <c r="C41" s="1"/>
      <c r="D41" s="1"/>
      <c r="E41" s="1"/>
      <c r="F41" s="1"/>
      <c r="G41" s="12"/>
      <c r="H41" s="9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>
      <c r="A42" s="1"/>
      <c r="B42" s="1"/>
      <c r="C42" s="1"/>
      <c r="D42" s="1"/>
      <c r="E42" s="1"/>
      <c r="F42" s="1"/>
      <c r="G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>
      <c r="A43" s="1"/>
      <c r="B43" s="1"/>
      <c r="C43" s="1"/>
      <c r="D43" s="1"/>
      <c r="E43" s="1"/>
      <c r="F43" s="1"/>
      <c r="G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>
      <c r="A44" s="1"/>
      <c r="B44" s="1"/>
      <c r="C44" s="1"/>
      <c r="D44" s="1"/>
      <c r="E44" s="1"/>
      <c r="F44" s="1"/>
      <c r="G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>
      <c r="A45" s="1"/>
      <c r="B45" s="1"/>
      <c r="C45" s="1"/>
      <c r="D45" s="1"/>
      <c r="E45" s="1"/>
      <c r="F45" s="1"/>
      <c r="G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>
      <c r="A46" s="1"/>
      <c r="B46" s="1"/>
      <c r="C46" s="1"/>
      <c r="D46" s="1"/>
      <c r="E46" s="1"/>
      <c r="F46" s="1"/>
      <c r="G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>
      <c r="A47" s="1"/>
      <c r="B47" s="1"/>
      <c r="C47" s="1"/>
      <c r="D47" s="1"/>
      <c r="E47" s="1"/>
      <c r="F47" s="1"/>
      <c r="G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>
      <c r="A48" s="1"/>
      <c r="B48" s="1"/>
      <c r="C48" s="1"/>
      <c r="D48" s="1"/>
      <c r="E48" s="1"/>
      <c r="F48" s="1"/>
      <c r="G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>
      <c r="A49" s="1"/>
      <c r="B49" s="1"/>
      <c r="C49" s="1"/>
      <c r="D49" s="1"/>
      <c r="E49" s="1"/>
      <c r="F49" s="1"/>
      <c r="G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>
      <c r="A50" s="1"/>
      <c r="B50" s="1"/>
      <c r="C50" s="1"/>
      <c r="D50" s="1"/>
      <c r="E50" s="1"/>
      <c r="F50" s="1"/>
      <c r="G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>
      <c r="A51" s="1"/>
      <c r="B51" s="1"/>
      <c r="C51" s="1"/>
      <c r="D51" s="1"/>
      <c r="E51" s="1"/>
      <c r="F51" s="1"/>
      <c r="G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>
      <c r="A52" s="1"/>
      <c r="B52" s="1"/>
      <c r="C52" s="1"/>
      <c r="D52" s="1"/>
      <c r="E52" s="1"/>
      <c r="F52" s="1"/>
      <c r="G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>
      <c r="A53" s="1"/>
      <c r="B53" s="1"/>
      <c r="C53" s="1"/>
      <c r="D53" s="1"/>
      <c r="E53" s="1"/>
      <c r="F53" s="1"/>
      <c r="G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>
      <c r="A54" s="1"/>
      <c r="B54" s="1"/>
      <c r="C54" s="1"/>
      <c r="D54" s="1"/>
      <c r="E54" s="1"/>
      <c r="F54" s="1"/>
      <c r="G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>
      <c r="A55" s="1"/>
      <c r="B55" s="1"/>
      <c r="C55" s="1"/>
      <c r="D55" s="1"/>
      <c r="E55" s="1"/>
      <c r="F55" s="1"/>
      <c r="G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>
      <c r="A56" s="1"/>
      <c r="B56" s="1"/>
      <c r="C56" s="1"/>
      <c r="D56" s="1"/>
      <c r="E56" s="1"/>
      <c r="F56" s="1"/>
      <c r="G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>
      <c r="A57" s="1"/>
      <c r="B57" s="1"/>
      <c r="C57" s="1"/>
      <c r="D57" s="1"/>
      <c r="E57" s="1"/>
      <c r="F57" s="1"/>
      <c r="G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>
      <c r="A58" s="1"/>
      <c r="B58" s="1"/>
      <c r="C58" s="1"/>
      <c r="D58" s="1"/>
      <c r="E58" s="1"/>
      <c r="F58" s="1"/>
      <c r="G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>
      <c r="A59" s="1"/>
      <c r="B59" s="1"/>
      <c r="C59" s="1"/>
      <c r="D59" s="1"/>
      <c r="E59" s="1"/>
      <c r="F59" s="1"/>
      <c r="G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>
      <c r="A60" s="1"/>
      <c r="B60" s="1"/>
      <c r="C60" s="1"/>
      <c r="D60" s="1"/>
      <c r="E60" s="1"/>
      <c r="F60" s="1"/>
      <c r="G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>
      <c r="A61" s="1"/>
      <c r="B61" s="1"/>
      <c r="C61" s="1"/>
      <c r="D61" s="1"/>
      <c r="E61" s="1"/>
      <c r="F61" s="1"/>
      <c r="G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>
      <c r="A62" s="1"/>
      <c r="B62" s="1"/>
      <c r="C62" s="1"/>
      <c r="D62" s="1"/>
      <c r="E62" s="1"/>
      <c r="F62" s="1"/>
      <c r="G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>
      <c r="A63" s="1"/>
      <c r="B63" s="1"/>
      <c r="C63" s="1"/>
      <c r="D63" s="1"/>
      <c r="E63" s="1"/>
      <c r="F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>
      <c r="A64" s="1"/>
      <c r="B64" s="1"/>
      <c r="C64" s="1"/>
      <c r="D64" s="1"/>
      <c r="E64" s="1"/>
      <c r="F64" s="1"/>
      <c r="G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>
      <c r="A65" s="1"/>
      <c r="B65" s="1"/>
      <c r="C65" s="1"/>
      <c r="D65" s="1"/>
      <c r="E65" s="1"/>
      <c r="F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>
      <c r="A66" s="1"/>
      <c r="B66" s="1"/>
      <c r="C66" s="1"/>
      <c r="D66" s="1"/>
      <c r="E66" s="1"/>
      <c r="F66" s="1"/>
      <c r="G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>
      <c r="A67" s="1"/>
      <c r="B67" s="1"/>
      <c r="C67" s="1"/>
      <c r="D67" s="1"/>
      <c r="E67" s="1"/>
      <c r="F67" s="1"/>
      <c r="G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>
      <c r="A68" s="1"/>
      <c r="B68" s="1"/>
      <c r="C68" s="1"/>
      <c r="D68" s="1"/>
      <c r="E68" s="1"/>
      <c r="F68" s="1"/>
      <c r="G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>
      <c r="A69" s="1"/>
      <c r="B69" s="1"/>
      <c r="C69" s="1"/>
      <c r="D69" s="1"/>
      <c r="E69" s="1"/>
      <c r="F69" s="1"/>
      <c r="G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>
      <c r="A70" s="1"/>
      <c r="B70" s="1"/>
      <c r="C70" s="1"/>
      <c r="D70" s="1"/>
      <c r="E70" s="1"/>
      <c r="F70" s="1"/>
      <c r="G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>
      <c r="A71" s="1"/>
      <c r="B71" s="1"/>
      <c r="C71" s="1"/>
      <c r="D71" s="1"/>
      <c r="E71" s="1"/>
      <c r="F71" s="1"/>
      <c r="G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>
      <c r="A72" s="1"/>
      <c r="B72" s="1"/>
      <c r="C72" s="1"/>
      <c r="D72" s="1"/>
      <c r="E72" s="1"/>
      <c r="F72" s="1"/>
      <c r="G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>
      <c r="A73" s="1"/>
      <c r="B73" s="1"/>
      <c r="C73" s="1"/>
      <c r="D73" s="1"/>
      <c r="E73" s="1"/>
      <c r="F73" s="1"/>
      <c r="G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>
      <c r="A74" s="1"/>
      <c r="B74" s="1"/>
      <c r="C74" s="1"/>
      <c r="D74" s="1"/>
      <c r="E74" s="1"/>
      <c r="F74" s="1"/>
      <c r="G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>
      <c r="A75" s="1"/>
      <c r="B75" s="1"/>
      <c r="C75" s="1"/>
      <c r="D75" s="1"/>
      <c r="E75" s="1"/>
      <c r="F75" s="1"/>
      <c r="G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>
      <c r="A76" s="1"/>
      <c r="B76" s="1"/>
      <c r="C76" s="1"/>
      <c r="D76" s="1"/>
      <c r="E76" s="1"/>
      <c r="F76" s="1"/>
      <c r="G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>
      <c r="A77" s="1"/>
      <c r="B77" s="1"/>
      <c r="C77" s="1"/>
      <c r="D77" s="1"/>
      <c r="E77" s="1"/>
      <c r="F77" s="1"/>
      <c r="G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>
      <c r="A78" s="1"/>
      <c r="B78" s="1"/>
      <c r="C78" s="1"/>
      <c r="D78" s="1"/>
      <c r="E78" s="1"/>
      <c r="F78" s="1"/>
      <c r="G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>
      <c r="A79" s="1"/>
      <c r="B79" s="1"/>
      <c r="C79" s="1"/>
      <c r="D79" s="1"/>
      <c r="E79" s="1"/>
      <c r="F79" s="1"/>
      <c r="G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>
      <c r="A80" s="1"/>
      <c r="B80" s="1"/>
      <c r="C80" s="1"/>
      <c r="D80" s="1"/>
      <c r="E80" s="1"/>
      <c r="F80" s="1"/>
      <c r="G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>
      <c r="A81" s="1"/>
      <c r="B81" s="1"/>
      <c r="C81" s="1"/>
      <c r="D81" s="1"/>
      <c r="E81" s="1"/>
      <c r="F81" s="1"/>
      <c r="G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>
      <c r="A82" s="1"/>
      <c r="B82" s="1"/>
      <c r="C82" s="1"/>
      <c r="D82" s="1"/>
      <c r="E82" s="1"/>
      <c r="F82" s="1"/>
      <c r="G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>
      <c r="A83" s="1"/>
      <c r="B83" s="1"/>
      <c r="C83" s="1"/>
      <c r="D83" s="1"/>
      <c r="E83" s="1"/>
      <c r="F83" s="1"/>
      <c r="G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>
      <c r="A84" s="1"/>
      <c r="B84" s="1"/>
      <c r="C84" s="1"/>
      <c r="D84" s="1"/>
      <c r="E84" s="1"/>
      <c r="F84" s="1"/>
      <c r="G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>
      <c r="A85" s="1"/>
      <c r="B85" s="1"/>
      <c r="C85" s="1"/>
      <c r="D85" s="1"/>
      <c r="E85" s="1"/>
      <c r="F85" s="1"/>
      <c r="G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>
      <c r="A86" s="1"/>
      <c r="B86" s="1"/>
      <c r="C86" s="1"/>
      <c r="D86" s="1"/>
      <c r="E86" s="1"/>
      <c r="F86" s="1"/>
      <c r="G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>
      <c r="A87" s="1"/>
      <c r="B87" s="1"/>
      <c r="C87" s="1"/>
      <c r="D87" s="1"/>
      <c r="E87" s="1"/>
      <c r="F87" s="1"/>
      <c r="G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>
      <c r="A88" s="1"/>
      <c r="B88" s="1"/>
      <c r="C88" s="1"/>
      <c r="D88" s="1"/>
      <c r="E88" s="1"/>
      <c r="F88" s="1"/>
      <c r="G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>
      <c r="A89" s="1"/>
      <c r="B89" s="1"/>
      <c r="C89" s="1"/>
      <c r="D89" s="1"/>
      <c r="E89" s="1"/>
      <c r="F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>
      <c r="A90" s="1"/>
      <c r="B90" s="1"/>
      <c r="C90" s="1"/>
      <c r="D90" s="1"/>
      <c r="E90" s="1"/>
      <c r="F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>
      <c r="A91" s="1"/>
      <c r="B91" s="1"/>
      <c r="C91" s="1"/>
      <c r="D91" s="1"/>
      <c r="E91" s="1"/>
      <c r="F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>
      <c r="A92" s="1"/>
      <c r="B92" s="1"/>
      <c r="C92" s="1"/>
      <c r="D92" s="1"/>
      <c r="E92" s="1"/>
      <c r="F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>
      <c r="A93" s="1"/>
      <c r="B93" s="1"/>
      <c r="C93" s="1"/>
      <c r="D93" s="1"/>
      <c r="E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>
      <c r="A94" s="1"/>
      <c r="B94" s="1"/>
      <c r="C94" s="1"/>
      <c r="D94" s="1"/>
      <c r="E94" s="1"/>
      <c r="F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>
      <c r="A95" s="1"/>
      <c r="B95" s="1"/>
      <c r="C95" s="1"/>
      <c r="D95" s="1"/>
      <c r="E95" s="1"/>
      <c r="F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>
      <c r="A96" s="1"/>
      <c r="B96" s="1"/>
      <c r="C96" s="1"/>
      <c r="D96" s="1"/>
      <c r="E96" s="1"/>
      <c r="F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>
      <c r="A97" s="1"/>
      <c r="B97" s="1"/>
      <c r="C97" s="1"/>
      <c r="D97" s="1"/>
      <c r="E97" s="1"/>
      <c r="F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>
      <c r="A98" s="1"/>
      <c r="B98" s="1"/>
      <c r="C98" s="1"/>
      <c r="D98" s="1"/>
      <c r="E98" s="1"/>
      <c r="F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>
      <c r="A99" s="1"/>
      <c r="B99" s="1"/>
      <c r="C99" s="1"/>
      <c r="D99" s="1"/>
      <c r="E99" s="1"/>
      <c r="F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>
      <c r="A100" s="1"/>
      <c r="B100" s="1"/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>
      <c r="A101" s="1"/>
      <c r="B101" s="1"/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>
      <c r="A102" s="1"/>
      <c r="B102" s="1"/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>
      <c r="A103" s="1"/>
      <c r="B103" s="1"/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>
      <c r="A104" s="1"/>
      <c r="B104" s="1"/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>
      <c r="A105" s="1"/>
      <c r="B105" s="1"/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>
      <c r="A106" s="1"/>
      <c r="B106" s="1"/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>
      <c r="A107" s="1"/>
      <c r="B107" s="1"/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>
      <c r="A108" s="1"/>
      <c r="B108" s="1"/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>
      <c r="A109" s="1"/>
      <c r="B109" s="1"/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>
      <c r="A110" s="1"/>
      <c r="B110" s="1"/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>
      <c r="A111" s="1"/>
      <c r="B111" s="1"/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>
      <c r="A112" s="1"/>
      <c r="B112" s="1"/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>
      <c r="A113" s="1"/>
      <c r="B113" s="1"/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>
      <c r="A114" s="1"/>
      <c r="B114" s="1"/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>
      <c r="A115" s="1"/>
      <c r="B115" s="1"/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>
      <c r="A116" s="1"/>
      <c r="B116" s="1"/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>
      <c r="A117" s="1"/>
      <c r="B117" s="1"/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>
      <c r="A118" s="1"/>
      <c r="B118" s="1"/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>
      <c r="A119" s="1"/>
      <c r="B119" s="1"/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>
      <c r="A120" s="1"/>
      <c r="B120" s="1"/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>
      <c r="A121" s="1"/>
      <c r="B121" s="1"/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>
      <c r="A122" s="1"/>
      <c r="B122" s="1"/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>
      <c r="A123" s="1"/>
      <c r="B123" s="1"/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>
      <c r="A124" s="1"/>
      <c r="B124" s="1"/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>
      <c r="A125" s="1"/>
      <c r="B125" s="1"/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>
      <c r="A503" s="1"/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>
      <c r="A504" s="1"/>
      <c r="B504" s="1"/>
      <c r="C504" s="1"/>
      <c r="D504" s="1"/>
      <c r="E504" s="1"/>
      <c r="F504" s="1"/>
      <c r="G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>
      <c r="A505" s="1"/>
      <c r="B505" s="1"/>
      <c r="C505" s="1"/>
      <c r="D505" s="1"/>
      <c r="E505" s="1"/>
      <c r="F505" s="1"/>
      <c r="G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>
      <c r="A506" s="1"/>
      <c r="B506" s="1"/>
      <c r="C506" s="1"/>
      <c r="D506" s="1"/>
      <c r="E506" s="1"/>
      <c r="F506" s="1"/>
      <c r="G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>
      <c r="A507" s="1"/>
      <c r="B507" s="1"/>
      <c r="C507" s="1"/>
      <c r="D507" s="1"/>
      <c r="E507" s="1"/>
      <c r="F507" s="1"/>
      <c r="G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>
      <c r="A508" s="1"/>
      <c r="B508" s="1"/>
      <c r="C508" s="1"/>
      <c r="D508" s="1"/>
      <c r="E508" s="1"/>
      <c r="F508" s="1"/>
      <c r="G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>
      <c r="A509" s="1"/>
      <c r="B509" s="1"/>
      <c r="C509" s="1"/>
      <c r="D509" s="1"/>
      <c r="E509" s="1"/>
      <c r="F509" s="1"/>
      <c r="G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>
      <c r="A510" s="1"/>
      <c r="B510" s="1"/>
      <c r="C510" s="1"/>
      <c r="D510" s="1"/>
      <c r="E510" s="1"/>
      <c r="F510" s="1"/>
      <c r="G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>
      <c r="A511" s="1"/>
      <c r="B511" s="1"/>
      <c r="C511" s="1"/>
      <c r="D511" s="1"/>
      <c r="E511" s="1"/>
      <c r="F511" s="1"/>
      <c r="G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>
      <c r="A512" s="1"/>
      <c r="B512" s="1"/>
      <c r="C512" s="1"/>
      <c r="D512" s="1"/>
      <c r="E512" s="1"/>
      <c r="F512" s="1"/>
      <c r="G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>
      <c r="A513" s="1"/>
      <c r="B513" s="1"/>
      <c r="C513" s="1"/>
      <c r="D513" s="1"/>
      <c r="E513" s="1"/>
      <c r="F513" s="1"/>
      <c r="G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>
      <c r="A514" s="1"/>
      <c r="B514" s="1"/>
      <c r="C514" s="1"/>
      <c r="D514" s="1"/>
      <c r="E514" s="1"/>
      <c r="F514" s="1"/>
      <c r="G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>
      <c r="A515" s="1"/>
      <c r="B515" s="1"/>
      <c r="C515" s="1"/>
      <c r="D515" s="1"/>
      <c r="E515" s="1"/>
      <c r="F515" s="1"/>
      <c r="G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>
      <c r="A516" s="1"/>
      <c r="B516" s="1"/>
      <c r="C516" s="1"/>
      <c r="D516" s="1"/>
      <c r="E516" s="1"/>
      <c r="F516" s="1"/>
      <c r="G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>
      <c r="A517" s="1"/>
      <c r="B517" s="1"/>
      <c r="C517" s="1"/>
      <c r="D517" s="1"/>
      <c r="E517" s="1"/>
      <c r="F517" s="1"/>
      <c r="G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>
      <c r="A518" s="1"/>
      <c r="B518" s="1"/>
      <c r="C518" s="1"/>
      <c r="D518" s="1"/>
      <c r="E518" s="1"/>
      <c r="F518" s="1"/>
      <c r="G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>
      <c r="A519" s="1"/>
      <c r="B519" s="1"/>
      <c r="C519" s="1"/>
      <c r="D519" s="1"/>
      <c r="E519" s="1"/>
      <c r="F519" s="1"/>
      <c r="G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>
      <c r="A520" s="1"/>
      <c r="B520" s="1"/>
      <c r="C520" s="1"/>
      <c r="D520" s="1"/>
      <c r="E520" s="1"/>
      <c r="F520" s="1"/>
      <c r="G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>
      <c r="A521" s="1"/>
      <c r="B521" s="1"/>
      <c r="C521" s="1"/>
      <c r="D521" s="1"/>
      <c r="E521" s="1"/>
      <c r="F521" s="1"/>
      <c r="G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>
      <c r="A522" s="1"/>
      <c r="B522" s="1"/>
      <c r="C522" s="1"/>
      <c r="D522" s="1"/>
      <c r="E522" s="1"/>
      <c r="F522" s="1"/>
      <c r="G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>
      <c r="A523" s="1"/>
      <c r="B523" s="1"/>
      <c r="C523" s="1"/>
      <c r="D523" s="1"/>
      <c r="E523" s="1"/>
      <c r="F523" s="1"/>
      <c r="G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>
      <c r="A524" s="1"/>
      <c r="B524" s="1"/>
      <c r="C524" s="1"/>
      <c r="D524" s="1"/>
      <c r="E524" s="1"/>
      <c r="F524" s="1"/>
      <c r="G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>
      <c r="A525" s="1"/>
      <c r="B525" s="1"/>
      <c r="C525" s="1"/>
      <c r="D525" s="1"/>
      <c r="E525" s="1"/>
      <c r="F525" s="1"/>
      <c r="G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>
      <c r="A526" s="1"/>
      <c r="B526" s="1"/>
      <c r="C526" s="1"/>
      <c r="D526" s="1"/>
      <c r="E526" s="1"/>
      <c r="F526" s="1"/>
      <c r="G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>
      <c r="A527" s="1"/>
      <c r="B527" s="1"/>
      <c r="C527" s="1"/>
      <c r="D527" s="1"/>
      <c r="E527" s="1"/>
      <c r="F527" s="1"/>
      <c r="G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>
      <c r="A528" s="1"/>
      <c r="B528" s="1"/>
      <c r="C528" s="1"/>
      <c r="D528" s="1"/>
      <c r="E528" s="1"/>
      <c r="F528" s="1"/>
      <c r="G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>
      <c r="A529" s="1"/>
      <c r="B529" s="1"/>
      <c r="C529" s="1"/>
      <c r="D529" s="1"/>
      <c r="E529" s="1"/>
      <c r="F529" s="1"/>
      <c r="G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>
      <c r="A530" s="1"/>
      <c r="B530" s="1"/>
      <c r="C530" s="1"/>
      <c r="D530" s="1"/>
      <c r="E530" s="1"/>
      <c r="F530" s="1"/>
      <c r="G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>
      <c r="A531" s="1"/>
      <c r="B531" s="1"/>
      <c r="C531" s="1"/>
      <c r="D531" s="1"/>
      <c r="E531" s="1"/>
      <c r="F531" s="1"/>
      <c r="G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>
      <c r="A532" s="1"/>
      <c r="B532" s="1"/>
      <c r="C532" s="1"/>
      <c r="D532" s="1"/>
      <c r="E532" s="1"/>
      <c r="F532" s="1"/>
      <c r="G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>
      <c r="A533" s="1"/>
      <c r="B533" s="1"/>
      <c r="C533" s="1"/>
      <c r="D533" s="1"/>
      <c r="E533" s="1"/>
      <c r="F533" s="1"/>
      <c r="G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>
      <c r="A534" s="1"/>
      <c r="B534" s="1"/>
      <c r="C534" s="1"/>
      <c r="D534" s="1"/>
      <c r="E534" s="1"/>
      <c r="F534" s="1"/>
      <c r="G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>
      <c r="A535" s="1"/>
      <c r="B535" s="1"/>
      <c r="C535" s="1"/>
      <c r="D535" s="1"/>
      <c r="E535" s="1"/>
      <c r="F535" s="1"/>
      <c r="G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>
      <c r="A536" s="1"/>
      <c r="B536" s="1"/>
      <c r="C536" s="1"/>
      <c r="D536" s="1"/>
      <c r="E536" s="1"/>
      <c r="F536" s="1"/>
      <c r="G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>
      <c r="A537" s="1"/>
      <c r="B537" s="1"/>
      <c r="C537" s="1"/>
      <c r="D537" s="1"/>
      <c r="E537" s="1"/>
      <c r="F537" s="1"/>
      <c r="G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>
      <c r="A538" s="1"/>
      <c r="B538" s="1"/>
      <c r="C538" s="1"/>
      <c r="D538" s="1"/>
      <c r="E538" s="1"/>
      <c r="F538" s="1"/>
      <c r="G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>
      <c r="A539" s="1"/>
      <c r="B539" s="1"/>
      <c r="C539" s="1"/>
      <c r="D539" s="1"/>
      <c r="E539" s="1"/>
      <c r="F539" s="1"/>
      <c r="G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>
      <c r="A540" s="1"/>
      <c r="B540" s="1"/>
      <c r="C540" s="1"/>
      <c r="D540" s="1"/>
      <c r="E540" s="1"/>
      <c r="F540" s="1"/>
      <c r="G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>
      <c r="A541" s="1"/>
      <c r="B541" s="1"/>
      <c r="C541" s="1"/>
      <c r="D541" s="1"/>
      <c r="E541" s="1"/>
      <c r="F541" s="1"/>
      <c r="G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>
      <c r="A542" s="1"/>
      <c r="B542" s="1"/>
      <c r="C542" s="1"/>
      <c r="D542" s="1"/>
      <c r="E542" s="1"/>
      <c r="F542" s="1"/>
      <c r="G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>
      <c r="A543" s="1"/>
      <c r="B543" s="1"/>
      <c r="C543" s="1"/>
      <c r="D543" s="1"/>
      <c r="E543" s="1"/>
      <c r="F543" s="1"/>
      <c r="G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>
      <c r="A544" s="1"/>
      <c r="B544" s="1"/>
      <c r="C544" s="1"/>
      <c r="D544" s="1"/>
      <c r="E544" s="1"/>
      <c r="F544" s="1"/>
      <c r="G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>
      <c r="A545" s="1"/>
      <c r="B545" s="1"/>
      <c r="C545" s="1"/>
      <c r="D545" s="1"/>
      <c r="E545" s="1"/>
      <c r="F545" s="1"/>
      <c r="G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>
      <c r="A546" s="1"/>
      <c r="B546" s="1"/>
      <c r="C546" s="1"/>
      <c r="D546" s="1"/>
      <c r="E546" s="1"/>
      <c r="F546" s="1"/>
      <c r="G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>
      <c r="A547" s="1"/>
      <c r="B547" s="1"/>
      <c r="C547" s="1"/>
      <c r="D547" s="1"/>
      <c r="E547" s="1"/>
      <c r="F547" s="1"/>
      <c r="G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>
      <c r="A548" s="1"/>
      <c r="B548" s="1"/>
      <c r="C548" s="1"/>
      <c r="D548" s="1"/>
      <c r="E548" s="1"/>
      <c r="F548" s="1"/>
      <c r="G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>
      <c r="A549" s="1"/>
      <c r="B549" s="1"/>
      <c r="C549" s="1"/>
      <c r="D549" s="1"/>
      <c r="E549" s="1"/>
      <c r="F549" s="1"/>
      <c r="G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>
      <c r="A550" s="1"/>
      <c r="B550" s="1"/>
      <c r="C550" s="1"/>
      <c r="D550" s="1"/>
      <c r="E550" s="1"/>
      <c r="F550" s="1"/>
      <c r="G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>
      <c r="A551" s="1"/>
      <c r="B551" s="1"/>
      <c r="C551" s="1"/>
      <c r="D551" s="1"/>
      <c r="E551" s="1"/>
      <c r="F551" s="1"/>
      <c r="G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>
      <c r="A552" s="1"/>
      <c r="B552" s="1"/>
      <c r="C552" s="1"/>
      <c r="D552" s="1"/>
      <c r="E552" s="1"/>
      <c r="F552" s="1"/>
      <c r="G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>
      <c r="A553" s="1"/>
      <c r="B553" s="1"/>
      <c r="C553" s="1"/>
      <c r="D553" s="1"/>
      <c r="E553" s="1"/>
      <c r="F553" s="1"/>
      <c r="G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>
      <c r="A554" s="1"/>
      <c r="B554" s="1"/>
      <c r="C554" s="1"/>
      <c r="D554" s="1"/>
      <c r="E554" s="1"/>
      <c r="F554" s="1"/>
      <c r="G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>
      <c r="A555" s="1"/>
      <c r="B555" s="1"/>
      <c r="C555" s="1"/>
      <c r="D555" s="1"/>
      <c r="E555" s="1"/>
      <c r="F555" s="1"/>
      <c r="G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>
      <c r="A556" s="1"/>
      <c r="B556" s="1"/>
      <c r="C556" s="1"/>
      <c r="D556" s="1"/>
      <c r="E556" s="1"/>
      <c r="F556" s="1"/>
      <c r="G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>
      <c r="A557" s="1"/>
      <c r="B557" s="1"/>
      <c r="C557" s="1"/>
      <c r="D557" s="1"/>
      <c r="E557" s="1"/>
      <c r="F557" s="1"/>
      <c r="G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>
      <c r="A558" s="1"/>
      <c r="B558" s="1"/>
      <c r="C558" s="1"/>
      <c r="D558" s="1"/>
      <c r="E558" s="1"/>
      <c r="F558" s="1"/>
      <c r="G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>
      <c r="A559" s="1"/>
      <c r="B559" s="1"/>
      <c r="C559" s="1"/>
      <c r="D559" s="1"/>
      <c r="E559" s="1"/>
      <c r="F559" s="1"/>
      <c r="G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>
      <c r="A560" s="1"/>
      <c r="B560" s="1"/>
      <c r="C560" s="1"/>
      <c r="D560" s="1"/>
      <c r="E560" s="1"/>
      <c r="F560" s="1"/>
      <c r="G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>
      <c r="A561" s="1"/>
      <c r="B561" s="1"/>
      <c r="C561" s="1"/>
      <c r="D561" s="1"/>
      <c r="E561" s="1"/>
      <c r="F561" s="1"/>
      <c r="G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>
      <c r="A562" s="1"/>
      <c r="B562" s="1"/>
      <c r="C562" s="1"/>
      <c r="D562" s="1"/>
      <c r="E562" s="1"/>
      <c r="F562" s="1"/>
      <c r="G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>
      <c r="A563" s="1"/>
      <c r="B563" s="1"/>
      <c r="C563" s="1"/>
      <c r="D563" s="1"/>
      <c r="E563" s="1"/>
      <c r="F563" s="1"/>
      <c r="G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>
      <c r="A564" s="1"/>
      <c r="B564" s="1"/>
      <c r="C564" s="1"/>
      <c r="D564" s="1"/>
      <c r="E564" s="1"/>
      <c r="F564" s="1"/>
      <c r="G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>
      <c r="A565" s="1"/>
      <c r="B565" s="1"/>
      <c r="C565" s="1"/>
      <c r="D565" s="1"/>
      <c r="E565" s="1"/>
      <c r="F565" s="1"/>
      <c r="G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>
      <c r="A566" s="1"/>
      <c r="B566" s="1"/>
      <c r="C566" s="1"/>
      <c r="D566" s="1"/>
      <c r="E566" s="1"/>
      <c r="F566" s="1"/>
      <c r="G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>
      <c r="A567" s="1"/>
      <c r="B567" s="1"/>
      <c r="C567" s="1"/>
      <c r="D567" s="1"/>
      <c r="E567" s="1"/>
      <c r="F567" s="1"/>
      <c r="G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>
      <c r="A568" s="1"/>
      <c r="B568" s="1"/>
      <c r="C568" s="1"/>
      <c r="D568" s="1"/>
      <c r="E568" s="1"/>
      <c r="F568" s="1"/>
      <c r="G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>
      <c r="A569" s="1"/>
      <c r="B569" s="1"/>
      <c r="C569" s="1"/>
      <c r="D569" s="1"/>
      <c r="E569" s="1"/>
      <c r="F569" s="1"/>
      <c r="G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>
      <c r="A570" s="1"/>
      <c r="B570" s="1"/>
      <c r="C570" s="1"/>
      <c r="D570" s="1"/>
      <c r="E570" s="1"/>
      <c r="F570" s="1"/>
      <c r="G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>
      <c r="A571" s="1"/>
      <c r="B571" s="1"/>
      <c r="C571" s="1"/>
      <c r="D571" s="1"/>
      <c r="E571" s="1"/>
      <c r="F571" s="1"/>
      <c r="G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>
      <c r="A572" s="1"/>
      <c r="B572" s="1"/>
      <c r="C572" s="1"/>
      <c r="D572" s="1"/>
      <c r="E572" s="1"/>
      <c r="F572" s="1"/>
      <c r="G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>
      <c r="A573" s="1"/>
      <c r="B573" s="1"/>
      <c r="C573" s="1"/>
      <c r="D573" s="1"/>
      <c r="E573" s="1"/>
      <c r="F573" s="1"/>
      <c r="G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>
      <c r="A574" s="1"/>
      <c r="B574" s="1"/>
      <c r="C574" s="1"/>
      <c r="D574" s="1"/>
      <c r="E574" s="1"/>
      <c r="F574" s="1"/>
      <c r="G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>
      <c r="A575" s="1"/>
      <c r="B575" s="1"/>
      <c r="C575" s="1"/>
      <c r="D575" s="1"/>
      <c r="E575" s="1"/>
      <c r="F575" s="1"/>
      <c r="G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>
      <c r="A576" s="1"/>
      <c r="B576" s="1"/>
      <c r="C576" s="1"/>
      <c r="D576" s="1"/>
      <c r="E576" s="1"/>
      <c r="F576" s="1"/>
      <c r="G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>
      <c r="A577" s="1"/>
      <c r="B577" s="1"/>
      <c r="C577" s="1"/>
      <c r="D577" s="1"/>
      <c r="E577" s="1"/>
      <c r="F577" s="1"/>
      <c r="G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>
      <c r="A578" s="1"/>
      <c r="B578" s="1"/>
      <c r="C578" s="1"/>
      <c r="D578" s="1"/>
      <c r="E578" s="1"/>
      <c r="F578" s="1"/>
      <c r="G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>
      <c r="A579" s="1"/>
      <c r="B579" s="1"/>
      <c r="C579" s="1"/>
      <c r="D579" s="1"/>
      <c r="E579" s="1"/>
      <c r="F579" s="1"/>
      <c r="G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>
      <c r="A580" s="1"/>
      <c r="B580" s="1"/>
      <c r="C580" s="1"/>
      <c r="D580" s="1"/>
      <c r="E580" s="1"/>
      <c r="F580" s="1"/>
      <c r="G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>
      <c r="A581" s="1"/>
      <c r="B581" s="1"/>
      <c r="C581" s="1"/>
      <c r="D581" s="1"/>
      <c r="E581" s="1"/>
      <c r="F581" s="1"/>
      <c r="G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>
      <c r="A582" s="1"/>
      <c r="B582" s="1"/>
      <c r="C582" s="1"/>
      <c r="D582" s="1"/>
      <c r="E582" s="1"/>
      <c r="F582" s="1"/>
      <c r="G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>
      <c r="A583" s="1"/>
      <c r="B583" s="1"/>
      <c r="C583" s="1"/>
      <c r="D583" s="1"/>
      <c r="E583" s="1"/>
      <c r="F583" s="1"/>
      <c r="G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>
      <c r="A584" s="1"/>
      <c r="B584" s="1"/>
      <c r="C584" s="1"/>
      <c r="D584" s="1"/>
      <c r="E584" s="1"/>
      <c r="F584" s="1"/>
      <c r="G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>
      <c r="A585" s="1"/>
      <c r="B585" s="1"/>
      <c r="C585" s="1"/>
      <c r="D585" s="1"/>
      <c r="E585" s="1"/>
      <c r="F585" s="1"/>
      <c r="G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>
      <c r="A586" s="1"/>
      <c r="B586" s="1"/>
      <c r="C586" s="1"/>
      <c r="D586" s="1"/>
      <c r="E586" s="1"/>
      <c r="F586" s="1"/>
      <c r="G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>
      <c r="A587" s="1"/>
      <c r="B587" s="1"/>
      <c r="C587" s="1"/>
      <c r="D587" s="1"/>
      <c r="E587" s="1"/>
      <c r="F587" s="1"/>
      <c r="G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>
      <c r="A588" s="1"/>
      <c r="B588" s="1"/>
      <c r="C588" s="1"/>
      <c r="D588" s="1"/>
      <c r="E588" s="1"/>
      <c r="F588" s="1"/>
      <c r="G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>
      <c r="A589" s="1"/>
      <c r="B589" s="1"/>
      <c r="C589" s="1"/>
      <c r="D589" s="1"/>
      <c r="E589" s="1"/>
      <c r="F589" s="1"/>
      <c r="G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>
      <c r="A590" s="1"/>
      <c r="B590" s="1"/>
      <c r="C590" s="1"/>
      <c r="D590" s="1"/>
      <c r="E590" s="1"/>
      <c r="F590" s="1"/>
      <c r="G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>
      <c r="A591" s="1"/>
      <c r="B591" s="1"/>
      <c r="C591" s="1"/>
      <c r="D591" s="1"/>
      <c r="E591" s="1"/>
      <c r="F591" s="1"/>
      <c r="G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>
      <c r="A592" s="1"/>
      <c r="B592" s="1"/>
      <c r="C592" s="1"/>
      <c r="D592" s="1"/>
      <c r="E592" s="1"/>
      <c r="F592" s="1"/>
      <c r="G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>
      <c r="A593" s="1"/>
      <c r="B593" s="1"/>
      <c r="C593" s="1"/>
      <c r="D593" s="1"/>
      <c r="E593" s="1"/>
      <c r="F593" s="1"/>
      <c r="G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>
      <c r="A594" s="1"/>
      <c r="B594" s="1"/>
      <c r="C594" s="1"/>
      <c r="D594" s="1"/>
      <c r="E594" s="1"/>
      <c r="F594" s="1"/>
      <c r="G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>
      <c r="A595" s="1"/>
      <c r="B595" s="1"/>
      <c r="C595" s="1"/>
      <c r="D595" s="1"/>
      <c r="E595" s="1"/>
      <c r="F595" s="1"/>
      <c r="G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>
      <c r="A596" s="1"/>
      <c r="B596" s="1"/>
      <c r="C596" s="1"/>
      <c r="D596" s="1"/>
      <c r="E596" s="1"/>
      <c r="F596" s="1"/>
      <c r="G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>
      <c r="A597" s="1"/>
      <c r="B597" s="1"/>
      <c r="C597" s="1"/>
      <c r="D597" s="1"/>
      <c r="E597" s="1"/>
      <c r="F597" s="1"/>
      <c r="G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>
      <c r="A598" s="1"/>
      <c r="B598" s="1"/>
      <c r="C598" s="1"/>
      <c r="D598" s="1"/>
      <c r="E598" s="1"/>
      <c r="F598" s="1"/>
      <c r="G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>
      <c r="A599" s="1"/>
      <c r="B599" s="1"/>
      <c r="C599" s="1"/>
      <c r="D599" s="1"/>
      <c r="E599" s="1"/>
      <c r="F599" s="1"/>
      <c r="G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>
      <c r="A600" s="1"/>
      <c r="B600" s="1"/>
      <c r="C600" s="1"/>
      <c r="D600" s="1"/>
      <c r="E600" s="1"/>
      <c r="F600" s="1"/>
      <c r="G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>
      <c r="A601" s="1"/>
      <c r="B601" s="1"/>
      <c r="C601" s="1"/>
      <c r="D601" s="1"/>
      <c r="E601" s="1"/>
      <c r="F601" s="1"/>
      <c r="G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>
      <c r="A602" s="1"/>
      <c r="B602" s="1"/>
      <c r="C602" s="1"/>
      <c r="D602" s="1"/>
      <c r="E602" s="1"/>
      <c r="F602" s="1"/>
      <c r="G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>
      <c r="A603" s="1"/>
      <c r="B603" s="1"/>
      <c r="C603" s="1"/>
      <c r="D603" s="1"/>
      <c r="E603" s="1"/>
      <c r="F603" s="1"/>
      <c r="G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>
      <c r="A604" s="1"/>
      <c r="B604" s="1"/>
      <c r="C604" s="1"/>
      <c r="D604" s="1"/>
      <c r="E604" s="1"/>
      <c r="F604" s="1"/>
      <c r="G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>
      <c r="A605" s="1"/>
      <c r="B605" s="1"/>
      <c r="C605" s="1"/>
      <c r="D605" s="1"/>
      <c r="E605" s="1"/>
      <c r="F605" s="1"/>
      <c r="G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>
      <c r="A606" s="1"/>
      <c r="B606" s="1"/>
      <c r="C606" s="1"/>
      <c r="D606" s="1"/>
      <c r="E606" s="1"/>
      <c r="F606" s="1"/>
      <c r="G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>
      <c r="A607" s="1"/>
      <c r="B607" s="1"/>
      <c r="C607" s="1"/>
      <c r="D607" s="1"/>
      <c r="E607" s="1"/>
      <c r="F607" s="1"/>
      <c r="G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>
      <c r="A608" s="1"/>
      <c r="B608" s="1"/>
      <c r="C608" s="1"/>
      <c r="D608" s="1"/>
      <c r="E608" s="1"/>
      <c r="F608" s="1"/>
      <c r="G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>
      <c r="A609" s="1"/>
      <c r="B609" s="1"/>
      <c r="C609" s="1"/>
      <c r="D609" s="1"/>
      <c r="E609" s="1"/>
      <c r="F609" s="1"/>
      <c r="G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>
      <c r="A610" s="1"/>
      <c r="B610" s="1"/>
      <c r="C610" s="1"/>
      <c r="D610" s="1"/>
      <c r="E610" s="1"/>
      <c r="F610" s="1"/>
      <c r="G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>
      <c r="A611" s="1"/>
      <c r="B611" s="1"/>
      <c r="C611" s="1"/>
      <c r="D611" s="1"/>
      <c r="E611" s="1"/>
      <c r="F611" s="1"/>
      <c r="G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>
      <c r="A612" s="1"/>
      <c r="B612" s="1"/>
      <c r="C612" s="1"/>
      <c r="D612" s="1"/>
      <c r="E612" s="1"/>
      <c r="F612" s="1"/>
      <c r="G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>
      <c r="A613" s="1"/>
      <c r="B613" s="1"/>
      <c r="C613" s="1"/>
      <c r="D613" s="1"/>
      <c r="E613" s="1"/>
      <c r="F613" s="1"/>
      <c r="G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>
      <c r="A614" s="1"/>
      <c r="B614" s="1"/>
      <c r="C614" s="1"/>
      <c r="D614" s="1"/>
      <c r="E614" s="1"/>
      <c r="F614" s="1"/>
      <c r="G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>
      <c r="A615" s="1"/>
      <c r="B615" s="1"/>
      <c r="C615" s="1"/>
      <c r="D615" s="1"/>
      <c r="E615" s="1"/>
      <c r="F615" s="1"/>
      <c r="G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>
      <c r="A616" s="1"/>
      <c r="B616" s="1"/>
      <c r="C616" s="1"/>
      <c r="D616" s="1"/>
      <c r="E616" s="1"/>
      <c r="F616" s="1"/>
      <c r="G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>
      <c r="A617" s="1"/>
      <c r="B617" s="1"/>
      <c r="C617" s="1"/>
      <c r="D617" s="1"/>
      <c r="E617" s="1"/>
      <c r="F617" s="1"/>
      <c r="G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>
      <c r="A618" s="1"/>
      <c r="B618" s="1"/>
      <c r="C618" s="1"/>
      <c r="D618" s="1"/>
      <c r="E618" s="1"/>
      <c r="F618" s="1"/>
      <c r="G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>
      <c r="A619" s="1"/>
      <c r="B619" s="1"/>
      <c r="C619" s="1"/>
      <c r="D619" s="1"/>
      <c r="E619" s="1"/>
      <c r="F619" s="1"/>
      <c r="G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>
      <c r="A620" s="1"/>
      <c r="B620" s="1"/>
      <c r="C620" s="1"/>
      <c r="D620" s="1"/>
      <c r="E620" s="1"/>
      <c r="F620" s="1"/>
      <c r="G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>
      <c r="A621" s="1"/>
      <c r="B621" s="1"/>
      <c r="C621" s="1"/>
      <c r="D621" s="1"/>
      <c r="E621" s="1"/>
      <c r="F621" s="1"/>
      <c r="G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>
      <c r="A622" s="1"/>
      <c r="B622" s="1"/>
      <c r="C622" s="1"/>
      <c r="D622" s="1"/>
      <c r="E622" s="1"/>
      <c r="F622" s="1"/>
      <c r="G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>
      <c r="A623" s="1"/>
      <c r="B623" s="1"/>
      <c r="C623" s="1"/>
      <c r="D623" s="1"/>
      <c r="E623" s="1"/>
      <c r="F623" s="1"/>
      <c r="G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>
      <c r="A624" s="1"/>
      <c r="B624" s="1"/>
      <c r="C624" s="1"/>
      <c r="D624" s="1"/>
      <c r="E624" s="1"/>
      <c r="F624" s="1"/>
      <c r="G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>
      <c r="A625" s="1"/>
      <c r="B625" s="1"/>
      <c r="C625" s="1"/>
      <c r="D625" s="1"/>
      <c r="E625" s="1"/>
      <c r="F625" s="1"/>
      <c r="G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>
      <c r="A626" s="1"/>
      <c r="B626" s="1"/>
      <c r="C626" s="1"/>
      <c r="D626" s="1"/>
      <c r="E626" s="1"/>
      <c r="F626" s="1"/>
      <c r="G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>
      <c r="A627" s="1"/>
      <c r="B627" s="1"/>
      <c r="C627" s="1"/>
      <c r="D627" s="1"/>
      <c r="E627" s="1"/>
      <c r="F627" s="1"/>
      <c r="G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>
      <c r="A628" s="1"/>
      <c r="B628" s="1"/>
      <c r="C628" s="1"/>
      <c r="D628" s="1"/>
      <c r="E628" s="1"/>
      <c r="F628" s="1"/>
      <c r="G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>
      <c r="A629" s="1"/>
      <c r="B629" s="1"/>
      <c r="C629" s="1"/>
      <c r="D629" s="1"/>
      <c r="E629" s="1"/>
      <c r="F629" s="1"/>
      <c r="G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>
      <c r="A630" s="1"/>
      <c r="B630" s="1"/>
      <c r="C630" s="1"/>
      <c r="D630" s="1"/>
      <c r="E630" s="1"/>
      <c r="F630" s="1"/>
      <c r="G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>
      <c r="A631" s="1"/>
      <c r="B631" s="1"/>
      <c r="C631" s="1"/>
      <c r="D631" s="1"/>
      <c r="E631" s="1"/>
      <c r="F631" s="1"/>
      <c r="G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>
      <c r="A632" s="1"/>
      <c r="B632" s="1"/>
      <c r="C632" s="1"/>
      <c r="D632" s="1"/>
      <c r="E632" s="1"/>
      <c r="F632" s="1"/>
      <c r="G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>
      <c r="A633" s="1"/>
      <c r="B633" s="1"/>
      <c r="C633" s="1"/>
      <c r="D633" s="1"/>
      <c r="E633" s="1"/>
      <c r="F633" s="1"/>
      <c r="G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>
      <c r="A634" s="1"/>
      <c r="B634" s="1"/>
      <c r="C634" s="1"/>
      <c r="D634" s="1"/>
      <c r="E634" s="1"/>
      <c r="F634" s="1"/>
      <c r="G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>
      <c r="A635" s="1"/>
      <c r="B635" s="1"/>
      <c r="C635" s="1"/>
      <c r="D635" s="1"/>
      <c r="E635" s="1"/>
      <c r="F635" s="1"/>
      <c r="G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>
      <c r="A636" s="1"/>
      <c r="B636" s="1"/>
      <c r="C636" s="1"/>
      <c r="D636" s="1"/>
      <c r="E636" s="1"/>
      <c r="F636" s="1"/>
      <c r="G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>
      <c r="A637" s="1"/>
      <c r="B637" s="1"/>
      <c r="C637" s="1"/>
      <c r="D637" s="1"/>
      <c r="E637" s="1"/>
      <c r="F637" s="1"/>
      <c r="G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>
      <c r="A638" s="1"/>
      <c r="B638" s="1"/>
      <c r="C638" s="1"/>
      <c r="D638" s="1"/>
      <c r="E638" s="1"/>
      <c r="F638" s="1"/>
      <c r="G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>
      <c r="A639" s="1"/>
      <c r="B639" s="1"/>
      <c r="C639" s="1"/>
      <c r="D639" s="1"/>
      <c r="E639" s="1"/>
      <c r="F639" s="1"/>
      <c r="G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>
      <c r="A640" s="1"/>
      <c r="B640" s="1"/>
      <c r="C640" s="1"/>
      <c r="D640" s="1"/>
      <c r="E640" s="1"/>
      <c r="F640" s="1"/>
      <c r="G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>
      <c r="A641" s="1"/>
      <c r="B641" s="1"/>
      <c r="C641" s="1"/>
      <c r="D641" s="1"/>
      <c r="E641" s="1"/>
      <c r="F641" s="1"/>
      <c r="G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>
      <c r="A642" s="1"/>
      <c r="B642" s="1"/>
      <c r="C642" s="1"/>
      <c r="D642" s="1"/>
      <c r="E642" s="1"/>
      <c r="F642" s="1"/>
      <c r="G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>
      <c r="A643" s="1"/>
      <c r="B643" s="1"/>
      <c r="C643" s="1"/>
      <c r="D643" s="1"/>
      <c r="E643" s="1"/>
      <c r="F643" s="1"/>
      <c r="G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>
      <c r="A644" s="1"/>
      <c r="B644" s="1"/>
      <c r="C644" s="1"/>
      <c r="D644" s="1"/>
      <c r="E644" s="1"/>
      <c r="F644" s="1"/>
      <c r="G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>
      <c r="A645" s="1"/>
      <c r="B645" s="1"/>
      <c r="C645" s="1"/>
      <c r="D645" s="1"/>
      <c r="E645" s="1"/>
      <c r="F645" s="1"/>
      <c r="G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>
      <c r="A646" s="1"/>
      <c r="B646" s="1"/>
      <c r="C646" s="1"/>
      <c r="D646" s="1"/>
      <c r="E646" s="1"/>
      <c r="F646" s="1"/>
      <c r="G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>
      <c r="A647" s="1"/>
      <c r="B647" s="1"/>
      <c r="C647" s="1"/>
      <c r="D647" s="1"/>
      <c r="E647" s="1"/>
      <c r="F647" s="1"/>
      <c r="G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>
      <c r="A648" s="1"/>
      <c r="B648" s="1"/>
      <c r="C648" s="1"/>
      <c r="D648" s="1"/>
      <c r="E648" s="1"/>
      <c r="F648" s="1"/>
      <c r="G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>
      <c r="A649" s="1"/>
      <c r="B649" s="1"/>
      <c r="C649" s="1"/>
      <c r="D649" s="1"/>
      <c r="E649" s="1"/>
      <c r="F649" s="1"/>
      <c r="G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>
      <c r="A650" s="1"/>
      <c r="B650" s="1"/>
      <c r="C650" s="1"/>
      <c r="D650" s="1"/>
      <c r="E650" s="1"/>
      <c r="F650" s="1"/>
      <c r="G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>
      <c r="A651" s="1"/>
      <c r="B651" s="1"/>
      <c r="C651" s="1"/>
      <c r="D651" s="1"/>
      <c r="E651" s="1"/>
      <c r="F651" s="1"/>
      <c r="G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>
      <c r="A652" s="1"/>
      <c r="B652" s="1"/>
      <c r="C652" s="1"/>
      <c r="D652" s="1"/>
      <c r="E652" s="1"/>
      <c r="F652" s="1"/>
      <c r="G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>
      <c r="A653" s="1"/>
      <c r="B653" s="1"/>
      <c r="C653" s="1"/>
      <c r="D653" s="1"/>
      <c r="E653" s="1"/>
      <c r="F653" s="1"/>
      <c r="G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>
      <c r="A654" s="1"/>
      <c r="B654" s="1"/>
      <c r="C654" s="1"/>
      <c r="D654" s="1"/>
      <c r="E654" s="1"/>
      <c r="F654" s="1"/>
      <c r="G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>
      <c r="A655" s="1"/>
      <c r="B655" s="1"/>
      <c r="C655" s="1"/>
      <c r="D655" s="1"/>
      <c r="E655" s="1"/>
      <c r="F655" s="1"/>
      <c r="G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>
      <c r="A656" s="1"/>
      <c r="B656" s="1"/>
      <c r="C656" s="1"/>
      <c r="D656" s="1"/>
      <c r="E656" s="1"/>
      <c r="F656" s="1"/>
      <c r="G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>
      <c r="A657" s="1"/>
      <c r="B657" s="1"/>
      <c r="C657" s="1"/>
      <c r="D657" s="1"/>
      <c r="E657" s="1"/>
      <c r="F657" s="1"/>
      <c r="G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>
      <c r="A658" s="1"/>
      <c r="B658" s="1"/>
      <c r="C658" s="1"/>
      <c r="D658" s="1"/>
      <c r="E658" s="1"/>
      <c r="F658" s="1"/>
      <c r="G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>
      <c r="A659" s="1"/>
      <c r="B659" s="1"/>
      <c r="C659" s="1"/>
      <c r="D659" s="1"/>
      <c r="E659" s="1"/>
      <c r="F659" s="1"/>
      <c r="G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>
      <c r="A660" s="1"/>
      <c r="B660" s="1"/>
      <c r="C660" s="1"/>
      <c r="D660" s="1"/>
      <c r="E660" s="1"/>
      <c r="F660" s="1"/>
      <c r="G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>
      <c r="A661" s="1"/>
      <c r="B661" s="1"/>
      <c r="C661" s="1"/>
      <c r="D661" s="1"/>
      <c r="E661" s="1"/>
      <c r="F661" s="1"/>
      <c r="G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>
      <c r="A662" s="1"/>
      <c r="B662" s="1"/>
      <c r="C662" s="1"/>
      <c r="D662" s="1"/>
      <c r="E662" s="1"/>
      <c r="F662" s="1"/>
      <c r="G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>
      <c r="A663" s="1"/>
      <c r="B663" s="1"/>
      <c r="C663" s="1"/>
      <c r="D663" s="1"/>
      <c r="E663" s="1"/>
      <c r="F663" s="1"/>
      <c r="G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>
      <c r="A664" s="1"/>
      <c r="B664" s="1"/>
      <c r="C664" s="1"/>
      <c r="D664" s="1"/>
      <c r="E664" s="1"/>
      <c r="F664" s="1"/>
      <c r="G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>
      <c r="A665" s="1"/>
      <c r="B665" s="1"/>
      <c r="C665" s="1"/>
      <c r="D665" s="1"/>
      <c r="E665" s="1"/>
      <c r="F665" s="1"/>
      <c r="G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>
      <c r="A666" s="1"/>
      <c r="B666" s="1"/>
      <c r="C666" s="1"/>
      <c r="D666" s="1"/>
      <c r="E666" s="1"/>
      <c r="F666" s="1"/>
      <c r="G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>
      <c r="A667" s="1"/>
      <c r="B667" s="1"/>
      <c r="C667" s="1"/>
      <c r="D667" s="1"/>
      <c r="E667" s="1"/>
      <c r="F667" s="1"/>
      <c r="G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>
      <c r="A668" s="1"/>
      <c r="B668" s="1"/>
      <c r="C668" s="1"/>
      <c r="D668" s="1"/>
      <c r="E668" s="1"/>
      <c r="F668" s="1"/>
      <c r="G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>
      <c r="A669" s="1"/>
      <c r="B669" s="1"/>
      <c r="C669" s="1"/>
      <c r="D669" s="1"/>
      <c r="E669" s="1"/>
      <c r="F669" s="1"/>
      <c r="G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>
      <c r="A670" s="1"/>
      <c r="B670" s="1"/>
      <c r="C670" s="1"/>
      <c r="D670" s="1"/>
      <c r="E670" s="1"/>
      <c r="F670" s="1"/>
      <c r="G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>
      <c r="A671" s="1"/>
      <c r="B671" s="1"/>
      <c r="C671" s="1"/>
      <c r="D671" s="1"/>
      <c r="E671" s="1"/>
      <c r="F671" s="1"/>
      <c r="G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>
      <c r="A672" s="1"/>
      <c r="B672" s="1"/>
      <c r="C672" s="1"/>
      <c r="D672" s="1"/>
      <c r="E672" s="1"/>
      <c r="F672" s="1"/>
      <c r="G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>
      <c r="A673" s="1"/>
      <c r="B673" s="1"/>
      <c r="C673" s="1"/>
      <c r="D673" s="1"/>
      <c r="E673" s="1"/>
      <c r="F673" s="1"/>
      <c r="G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>
      <c r="A674" s="1"/>
      <c r="B674" s="1"/>
      <c r="C674" s="1"/>
      <c r="D674" s="1"/>
      <c r="E674" s="1"/>
      <c r="F674" s="1"/>
      <c r="G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>
      <c r="A675" s="1"/>
      <c r="B675" s="1"/>
      <c r="C675" s="1"/>
      <c r="D675" s="1"/>
      <c r="E675" s="1"/>
      <c r="F675" s="1"/>
      <c r="G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>
      <c r="A676" s="1"/>
      <c r="B676" s="1"/>
      <c r="C676" s="1"/>
      <c r="D676" s="1"/>
      <c r="E676" s="1"/>
      <c r="F676" s="1"/>
      <c r="G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>
      <c r="A677" s="1"/>
      <c r="B677" s="1"/>
      <c r="C677" s="1"/>
      <c r="D677" s="1"/>
      <c r="E677" s="1"/>
      <c r="F677" s="1"/>
      <c r="G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>
      <c r="A678" s="1"/>
      <c r="B678" s="1"/>
      <c r="C678" s="1"/>
      <c r="D678" s="1"/>
      <c r="E678" s="1"/>
      <c r="F678" s="1"/>
      <c r="G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>
      <c r="A679" s="1"/>
      <c r="B679" s="1"/>
      <c r="C679" s="1"/>
      <c r="D679" s="1"/>
      <c r="E679" s="1"/>
      <c r="F679" s="1"/>
      <c r="G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>
      <c r="A680" s="1"/>
      <c r="B680" s="1"/>
      <c r="C680" s="1"/>
      <c r="D680" s="1"/>
      <c r="E680" s="1"/>
      <c r="F680" s="1"/>
      <c r="G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>
      <c r="A681" s="1"/>
      <c r="B681" s="1"/>
      <c r="C681" s="1"/>
      <c r="D681" s="1"/>
      <c r="E681" s="1"/>
      <c r="F681" s="1"/>
      <c r="G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>
      <c r="A682" s="1"/>
      <c r="B682" s="1"/>
      <c r="C682" s="1"/>
      <c r="D682" s="1"/>
      <c r="E682" s="1"/>
      <c r="F682" s="1"/>
      <c r="G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>
      <c r="A683" s="1"/>
      <c r="B683" s="1"/>
      <c r="C683" s="1"/>
      <c r="D683" s="1"/>
      <c r="E683" s="1"/>
      <c r="F683" s="1"/>
      <c r="G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>
      <c r="A684" s="1"/>
      <c r="B684" s="1"/>
      <c r="C684" s="1"/>
      <c r="D684" s="1"/>
      <c r="E684" s="1"/>
      <c r="F684" s="1"/>
      <c r="G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>
      <c r="A685" s="1"/>
      <c r="B685" s="1"/>
      <c r="C685" s="1"/>
      <c r="D685" s="1"/>
      <c r="E685" s="1"/>
      <c r="F685" s="1"/>
      <c r="G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>
      <c r="A686" s="1"/>
      <c r="B686" s="1"/>
      <c r="C686" s="1"/>
      <c r="D686" s="1"/>
      <c r="E686" s="1"/>
      <c r="F686" s="1"/>
      <c r="G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>
      <c r="A687" s="1"/>
      <c r="B687" s="1"/>
      <c r="C687" s="1"/>
      <c r="D687" s="1"/>
      <c r="E687" s="1"/>
      <c r="F687" s="1"/>
      <c r="G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>
      <c r="A688" s="1"/>
      <c r="B688" s="1"/>
      <c r="C688" s="1"/>
      <c r="D688" s="1"/>
      <c r="E688" s="1"/>
      <c r="F688" s="1"/>
      <c r="G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>
      <c r="A689" s="1"/>
      <c r="B689" s="1"/>
      <c r="C689" s="1"/>
      <c r="D689" s="1"/>
      <c r="E689" s="1"/>
      <c r="F689" s="1"/>
      <c r="G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>
      <c r="A690" s="1"/>
      <c r="B690" s="1"/>
      <c r="C690" s="1"/>
      <c r="D690" s="1"/>
      <c r="E690" s="1"/>
      <c r="F690" s="1"/>
      <c r="G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>
      <c r="A691" s="1"/>
      <c r="B691" s="1"/>
      <c r="C691" s="1"/>
      <c r="D691" s="1"/>
      <c r="E691" s="1"/>
      <c r="F691" s="1"/>
      <c r="G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>
      <c r="A692" s="1"/>
      <c r="B692" s="1"/>
      <c r="C692" s="1"/>
      <c r="D692" s="1"/>
      <c r="E692" s="1"/>
      <c r="F692" s="1"/>
      <c r="G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>
      <c r="A693" s="1"/>
      <c r="B693" s="1"/>
      <c r="C693" s="1"/>
      <c r="D693" s="1"/>
      <c r="E693" s="1"/>
      <c r="F693" s="1"/>
      <c r="G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>
      <c r="A694" s="1"/>
      <c r="B694" s="1"/>
      <c r="C694" s="1"/>
      <c r="D694" s="1"/>
      <c r="E694" s="1"/>
      <c r="F694" s="1"/>
      <c r="G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>
      <c r="A695" s="1"/>
      <c r="B695" s="1"/>
      <c r="C695" s="1"/>
      <c r="D695" s="1"/>
      <c r="E695" s="1"/>
      <c r="F695" s="1"/>
      <c r="G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>
      <c r="A696" s="1"/>
      <c r="B696" s="1"/>
      <c r="C696" s="1"/>
      <c r="D696" s="1"/>
      <c r="E696" s="1"/>
      <c r="F696" s="1"/>
      <c r="G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>
      <c r="A697" s="1"/>
      <c r="B697" s="1"/>
      <c r="C697" s="1"/>
      <c r="D697" s="1"/>
      <c r="E697" s="1"/>
      <c r="F697" s="1"/>
      <c r="G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>
      <c r="A698" s="1"/>
      <c r="B698" s="1"/>
      <c r="C698" s="1"/>
      <c r="D698" s="1"/>
      <c r="E698" s="1"/>
      <c r="F698" s="1"/>
      <c r="G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>
      <c r="A699" s="1"/>
      <c r="B699" s="1"/>
      <c r="C699" s="1"/>
      <c r="D699" s="1"/>
      <c r="E699" s="1"/>
      <c r="F699" s="1"/>
      <c r="G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>
      <c r="A700" s="1"/>
      <c r="B700" s="1"/>
      <c r="C700" s="1"/>
      <c r="D700" s="1"/>
      <c r="E700" s="1"/>
      <c r="F700" s="1"/>
      <c r="G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>
      <c r="A701" s="1"/>
      <c r="B701" s="1"/>
      <c r="C701" s="1"/>
      <c r="D701" s="1"/>
      <c r="E701" s="1"/>
      <c r="F701" s="1"/>
      <c r="G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>
      <c r="A702" s="1"/>
      <c r="B702" s="1"/>
      <c r="C702" s="1"/>
      <c r="D702" s="1"/>
      <c r="E702" s="1"/>
      <c r="F702" s="1"/>
      <c r="G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>
      <c r="A703" s="1"/>
      <c r="B703" s="1"/>
      <c r="C703" s="1"/>
      <c r="D703" s="1"/>
      <c r="E703" s="1"/>
      <c r="F703" s="1"/>
      <c r="G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>
      <c r="A704" s="1"/>
      <c r="B704" s="1"/>
      <c r="C704" s="1"/>
      <c r="D704" s="1"/>
      <c r="E704" s="1"/>
      <c r="F704" s="1"/>
      <c r="G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>
      <c r="A705" s="1"/>
      <c r="B705" s="1"/>
      <c r="C705" s="1"/>
      <c r="D705" s="1"/>
      <c r="E705" s="1"/>
      <c r="F705" s="1"/>
      <c r="G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>
      <c r="A706" s="1"/>
      <c r="B706" s="1"/>
      <c r="C706" s="1"/>
      <c r="D706" s="1"/>
      <c r="E706" s="1"/>
      <c r="F706" s="1"/>
      <c r="G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>
      <c r="A707" s="1"/>
      <c r="B707" s="1"/>
      <c r="C707" s="1"/>
      <c r="D707" s="1"/>
      <c r="E707" s="1"/>
      <c r="F707" s="1"/>
      <c r="G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>
      <c r="A708" s="1"/>
      <c r="B708" s="1"/>
      <c r="C708" s="1"/>
      <c r="D708" s="1"/>
      <c r="E708" s="1"/>
      <c r="F708" s="1"/>
      <c r="G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>
      <c r="A709" s="1"/>
      <c r="B709" s="1"/>
      <c r="C709" s="1"/>
      <c r="D709" s="1"/>
      <c r="E709" s="1"/>
      <c r="F709" s="1"/>
      <c r="G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>
      <c r="A710" s="1"/>
      <c r="B710" s="1"/>
      <c r="C710" s="1"/>
      <c r="D710" s="1"/>
      <c r="E710" s="1"/>
      <c r="F710" s="1"/>
      <c r="G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>
      <c r="A711" s="1"/>
      <c r="B711" s="1"/>
      <c r="C711" s="1"/>
      <c r="D711" s="1"/>
      <c r="E711" s="1"/>
      <c r="F711" s="1"/>
      <c r="G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>
      <c r="A712" s="1"/>
      <c r="B712" s="1"/>
      <c r="C712" s="1"/>
      <c r="D712" s="1"/>
      <c r="E712" s="1"/>
      <c r="F712" s="1"/>
      <c r="G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>
      <c r="A713" s="1"/>
      <c r="B713" s="1"/>
      <c r="C713" s="1"/>
      <c r="D713" s="1"/>
      <c r="E713" s="1"/>
      <c r="F713" s="1"/>
      <c r="G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>
      <c r="A714" s="1"/>
      <c r="B714" s="1"/>
      <c r="C714" s="1"/>
      <c r="D714" s="1"/>
      <c r="E714" s="1"/>
      <c r="F714" s="1"/>
      <c r="G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>
      <c r="A715" s="1"/>
      <c r="B715" s="1"/>
      <c r="C715" s="1"/>
      <c r="D715" s="1"/>
      <c r="E715" s="1"/>
      <c r="F715" s="1"/>
      <c r="G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>
      <c r="A716" s="1"/>
      <c r="B716" s="1"/>
      <c r="C716" s="1"/>
      <c r="D716" s="1"/>
      <c r="E716" s="1"/>
      <c r="F716" s="1"/>
      <c r="G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>
      <c r="A717" s="1"/>
      <c r="B717" s="1"/>
      <c r="C717" s="1"/>
      <c r="D717" s="1"/>
      <c r="E717" s="1"/>
      <c r="F717" s="1"/>
      <c r="G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>
      <c r="A718" s="1"/>
      <c r="B718" s="1"/>
      <c r="C718" s="1"/>
      <c r="D718" s="1"/>
      <c r="E718" s="1"/>
      <c r="F718" s="1"/>
      <c r="G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>
      <c r="A719" s="1"/>
      <c r="B719" s="1"/>
      <c r="C719" s="1"/>
      <c r="D719" s="1"/>
      <c r="E719" s="1"/>
      <c r="F719" s="1"/>
      <c r="G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>
      <c r="A720" s="1"/>
      <c r="B720" s="1"/>
      <c r="C720" s="1"/>
      <c r="D720" s="1"/>
      <c r="E720" s="1"/>
      <c r="F720" s="1"/>
      <c r="G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>
      <c r="A721" s="1"/>
      <c r="B721" s="1"/>
      <c r="C721" s="1"/>
      <c r="D721" s="1"/>
      <c r="E721" s="1"/>
      <c r="F721" s="1"/>
      <c r="G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>
      <c r="A722" s="1"/>
      <c r="B722" s="1"/>
      <c r="C722" s="1"/>
      <c r="D722" s="1"/>
      <c r="E722" s="1"/>
      <c r="F722" s="1"/>
      <c r="G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>
      <c r="A723" s="1"/>
      <c r="B723" s="1"/>
      <c r="C723" s="1"/>
      <c r="D723" s="1"/>
      <c r="E723" s="1"/>
      <c r="F723" s="1"/>
      <c r="G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>
      <c r="A724" s="1"/>
      <c r="B724" s="1"/>
      <c r="C724" s="1"/>
      <c r="D724" s="1"/>
      <c r="E724" s="1"/>
      <c r="F724" s="1"/>
      <c r="G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>
      <c r="A725" s="1"/>
      <c r="B725" s="1"/>
      <c r="C725" s="1"/>
      <c r="D725" s="1"/>
      <c r="E725" s="1"/>
      <c r="F725" s="1"/>
      <c r="G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>
      <c r="A726" s="1"/>
      <c r="B726" s="1"/>
      <c r="C726" s="1"/>
      <c r="D726" s="1"/>
      <c r="E726" s="1"/>
      <c r="F726" s="1"/>
      <c r="G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>
      <c r="A727" s="1"/>
      <c r="B727" s="1"/>
      <c r="C727" s="1"/>
      <c r="D727" s="1"/>
      <c r="E727" s="1"/>
      <c r="F727" s="1"/>
      <c r="G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>
      <c r="A728" s="1"/>
      <c r="B728" s="1"/>
      <c r="C728" s="1"/>
      <c r="D728" s="1"/>
      <c r="E728" s="1"/>
      <c r="F728" s="1"/>
      <c r="G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>
      <c r="A729" s="1"/>
      <c r="B729" s="1"/>
      <c r="C729" s="1"/>
      <c r="D729" s="1"/>
      <c r="E729" s="1"/>
      <c r="F729" s="1"/>
      <c r="G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>
      <c r="A730" s="1"/>
      <c r="B730" s="1"/>
      <c r="C730" s="1"/>
      <c r="D730" s="1"/>
      <c r="E730" s="1"/>
      <c r="F730" s="1"/>
      <c r="G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>
      <c r="A731" s="1"/>
      <c r="B731" s="1"/>
      <c r="C731" s="1"/>
      <c r="D731" s="1"/>
      <c r="E731" s="1"/>
      <c r="F731" s="1"/>
      <c r="G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>
      <c r="A732" s="1"/>
      <c r="B732" s="1"/>
      <c r="C732" s="1"/>
      <c r="D732" s="1"/>
      <c r="E732" s="1"/>
      <c r="F732" s="1"/>
      <c r="G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>
      <c r="A733" s="1"/>
      <c r="B733" s="1"/>
      <c r="C733" s="1"/>
      <c r="D733" s="1"/>
      <c r="E733" s="1"/>
      <c r="F733" s="1"/>
      <c r="G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>
      <c r="A734" s="1"/>
      <c r="B734" s="1"/>
      <c r="C734" s="1"/>
      <c r="D734" s="1"/>
      <c r="E734" s="1"/>
      <c r="F734" s="1"/>
      <c r="G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>
      <c r="A735" s="1"/>
      <c r="B735" s="1"/>
      <c r="C735" s="1"/>
      <c r="D735" s="1"/>
      <c r="E735" s="1"/>
      <c r="F735" s="1"/>
      <c r="G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>
      <c r="A736" s="1"/>
      <c r="B736" s="1"/>
      <c r="C736" s="1"/>
      <c r="D736" s="1"/>
      <c r="E736" s="1"/>
      <c r="F736" s="1"/>
      <c r="G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>
      <c r="A737" s="1"/>
      <c r="B737" s="1"/>
      <c r="C737" s="1"/>
      <c r="D737" s="1"/>
      <c r="E737" s="1"/>
      <c r="F737" s="1"/>
      <c r="G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>
      <c r="A738" s="1"/>
      <c r="B738" s="1"/>
      <c r="C738" s="1"/>
      <c r="D738" s="1"/>
      <c r="E738" s="1"/>
      <c r="F738" s="1"/>
      <c r="G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>
      <c r="A739" s="1"/>
      <c r="B739" s="1"/>
      <c r="C739" s="1"/>
      <c r="D739" s="1"/>
      <c r="E739" s="1"/>
      <c r="F739" s="1"/>
      <c r="G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>
      <c r="A740" s="1"/>
      <c r="B740" s="1"/>
      <c r="C740" s="1"/>
      <c r="D740" s="1"/>
      <c r="E740" s="1"/>
      <c r="F740" s="1"/>
      <c r="G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>
      <c r="A741" s="1"/>
      <c r="B741" s="1"/>
      <c r="C741" s="1"/>
      <c r="D741" s="1"/>
      <c r="E741" s="1"/>
      <c r="F741" s="1"/>
      <c r="G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>
      <c r="A742" s="1"/>
      <c r="B742" s="1"/>
      <c r="C742" s="1"/>
      <c r="D742" s="1"/>
      <c r="E742" s="1"/>
      <c r="F742" s="1"/>
      <c r="G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>
      <c r="A743" s="1"/>
      <c r="B743" s="1"/>
      <c r="C743" s="1"/>
      <c r="D743" s="1"/>
      <c r="E743" s="1"/>
      <c r="F743" s="1"/>
      <c r="G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>
      <c r="A744" s="1"/>
      <c r="B744" s="1"/>
      <c r="C744" s="1"/>
      <c r="D744" s="1"/>
      <c r="E744" s="1"/>
      <c r="F744" s="1"/>
      <c r="G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>
      <c r="A745" s="1"/>
      <c r="B745" s="1"/>
      <c r="C745" s="1"/>
      <c r="D745" s="1"/>
      <c r="E745" s="1"/>
      <c r="F745" s="1"/>
      <c r="G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>
      <c r="A746" s="1"/>
      <c r="B746" s="1"/>
      <c r="C746" s="1"/>
      <c r="D746" s="1"/>
      <c r="E746" s="1"/>
      <c r="F746" s="1"/>
      <c r="G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>
      <c r="A747" s="1"/>
      <c r="B747" s="1"/>
      <c r="C747" s="1"/>
      <c r="D747" s="1"/>
      <c r="E747" s="1"/>
      <c r="F747" s="1"/>
      <c r="G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>
      <c r="A748" s="1"/>
      <c r="B748" s="1"/>
      <c r="C748" s="1"/>
      <c r="D748" s="1"/>
      <c r="E748" s="1"/>
      <c r="F748" s="1"/>
      <c r="G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>
      <c r="A749" s="1"/>
      <c r="B749" s="1"/>
      <c r="C749" s="1"/>
      <c r="D749" s="1"/>
      <c r="E749" s="1"/>
      <c r="F749" s="1"/>
      <c r="G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>
      <c r="A750" s="1"/>
      <c r="B750" s="1"/>
      <c r="C750" s="1"/>
      <c r="D750" s="1"/>
      <c r="E750" s="1"/>
      <c r="F750" s="1"/>
      <c r="G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>
      <c r="A751" s="1"/>
      <c r="B751" s="1"/>
      <c r="C751" s="1"/>
      <c r="D751" s="1"/>
      <c r="E751" s="1"/>
      <c r="F751" s="1"/>
      <c r="G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>
      <c r="A752" s="1"/>
      <c r="B752" s="1"/>
      <c r="C752" s="1"/>
      <c r="D752" s="1"/>
      <c r="E752" s="1"/>
      <c r="F752" s="1"/>
      <c r="G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>
      <c r="A753" s="1"/>
      <c r="B753" s="1"/>
      <c r="C753" s="1"/>
      <c r="D753" s="1"/>
      <c r="E753" s="1"/>
      <c r="F753" s="1"/>
      <c r="G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>
      <c r="A754" s="1"/>
      <c r="B754" s="1"/>
      <c r="C754" s="1"/>
      <c r="D754" s="1"/>
      <c r="E754" s="1"/>
      <c r="F754" s="1"/>
      <c r="G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>
      <c r="A755" s="1"/>
      <c r="B755" s="1"/>
      <c r="C755" s="1"/>
      <c r="D755" s="1"/>
      <c r="E755" s="1"/>
      <c r="F755" s="1"/>
      <c r="G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>
      <c r="A756" s="1"/>
      <c r="B756" s="1"/>
      <c r="C756" s="1"/>
      <c r="D756" s="1"/>
      <c r="E756" s="1"/>
      <c r="F756" s="1"/>
      <c r="G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>
      <c r="A757" s="1"/>
      <c r="B757" s="1"/>
      <c r="C757" s="1"/>
      <c r="D757" s="1"/>
      <c r="E757" s="1"/>
      <c r="F757" s="1"/>
      <c r="G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>
      <c r="A758" s="1"/>
      <c r="B758" s="1"/>
      <c r="C758" s="1"/>
      <c r="D758" s="1"/>
      <c r="E758" s="1"/>
      <c r="F758" s="1"/>
      <c r="G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>
      <c r="A759" s="1"/>
      <c r="B759" s="1"/>
      <c r="C759" s="1"/>
      <c r="D759" s="1"/>
      <c r="E759" s="1"/>
      <c r="F759" s="1"/>
      <c r="G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>
      <c r="A760" s="1"/>
      <c r="B760" s="1"/>
      <c r="C760" s="1"/>
      <c r="D760" s="1"/>
      <c r="E760" s="1"/>
      <c r="F760" s="1"/>
      <c r="G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>
      <c r="A761" s="1"/>
      <c r="B761" s="1"/>
      <c r="C761" s="1"/>
      <c r="D761" s="1"/>
      <c r="E761" s="1"/>
      <c r="F761" s="1"/>
      <c r="G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>
      <c r="A762" s="1"/>
      <c r="B762" s="1"/>
      <c r="C762" s="1"/>
      <c r="D762" s="1"/>
      <c r="E762" s="1"/>
      <c r="F762" s="1"/>
      <c r="G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>
      <c r="A763" s="1"/>
      <c r="B763" s="1"/>
      <c r="C763" s="1"/>
      <c r="D763" s="1"/>
      <c r="E763" s="1"/>
      <c r="F763" s="1"/>
      <c r="G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>
      <c r="A764" s="1"/>
      <c r="B764" s="1"/>
      <c r="C764" s="1"/>
      <c r="D764" s="1"/>
      <c r="E764" s="1"/>
      <c r="F764" s="1"/>
      <c r="G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>
      <c r="A765" s="1"/>
      <c r="B765" s="1"/>
      <c r="C765" s="1"/>
      <c r="D765" s="1"/>
      <c r="E765" s="1"/>
      <c r="F765" s="1"/>
      <c r="G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>
      <c r="A766" s="1"/>
      <c r="B766" s="1"/>
      <c r="C766" s="1"/>
      <c r="D766" s="1"/>
      <c r="E766" s="1"/>
      <c r="F766" s="1"/>
      <c r="G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>
      <c r="A767" s="1"/>
      <c r="B767" s="1"/>
      <c r="C767" s="1"/>
      <c r="D767" s="1"/>
      <c r="E767" s="1"/>
      <c r="F767" s="1"/>
      <c r="G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>
      <c r="A768" s="1"/>
      <c r="B768" s="1"/>
      <c r="C768" s="1"/>
      <c r="D768" s="1"/>
      <c r="E768" s="1"/>
      <c r="F768" s="1"/>
      <c r="G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>
      <c r="A769" s="1"/>
      <c r="B769" s="1"/>
      <c r="C769" s="1"/>
      <c r="D769" s="1"/>
      <c r="E769" s="1"/>
      <c r="F769" s="1"/>
      <c r="G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>
      <c r="A770" s="1"/>
      <c r="B770" s="1"/>
      <c r="C770" s="1"/>
      <c r="D770" s="1"/>
      <c r="E770" s="1"/>
      <c r="F770" s="1"/>
      <c r="G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>
      <c r="A771" s="1"/>
      <c r="B771" s="1"/>
      <c r="C771" s="1"/>
      <c r="D771" s="1"/>
      <c r="E771" s="1"/>
      <c r="F771" s="1"/>
      <c r="G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>
      <c r="A772" s="1"/>
      <c r="B772" s="1"/>
      <c r="C772" s="1"/>
      <c r="D772" s="1"/>
      <c r="E772" s="1"/>
      <c r="F772" s="1"/>
      <c r="G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>
      <c r="A773" s="1"/>
      <c r="B773" s="1"/>
      <c r="C773" s="1"/>
      <c r="D773" s="1"/>
      <c r="E773" s="1"/>
      <c r="F773" s="1"/>
      <c r="G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>
      <c r="A774" s="1"/>
      <c r="B774" s="1"/>
      <c r="C774" s="1"/>
      <c r="D774" s="1"/>
      <c r="E774" s="1"/>
      <c r="F774" s="1"/>
      <c r="G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>
      <c r="A775" s="1"/>
      <c r="B775" s="1"/>
      <c r="C775" s="1"/>
      <c r="D775" s="1"/>
      <c r="E775" s="1"/>
      <c r="F775" s="1"/>
      <c r="G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>
      <c r="A776" s="1"/>
      <c r="B776" s="1"/>
      <c r="C776" s="1"/>
      <c r="D776" s="1"/>
      <c r="E776" s="1"/>
      <c r="F776" s="1"/>
      <c r="G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>
      <c r="A777" s="1"/>
      <c r="B777" s="1"/>
      <c r="C777" s="1"/>
      <c r="D777" s="1"/>
      <c r="E777" s="1"/>
      <c r="F777" s="1"/>
      <c r="G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>
      <c r="A778" s="1"/>
      <c r="B778" s="1"/>
      <c r="C778" s="1"/>
      <c r="D778" s="1"/>
      <c r="E778" s="1"/>
      <c r="F778" s="1"/>
      <c r="G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>
      <c r="A779" s="1"/>
      <c r="B779" s="1"/>
      <c r="C779" s="1"/>
      <c r="D779" s="1"/>
      <c r="E779" s="1"/>
      <c r="F779" s="1"/>
      <c r="G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>
      <c r="A780" s="1"/>
      <c r="B780" s="1"/>
      <c r="C780" s="1"/>
      <c r="D780" s="1"/>
      <c r="E780" s="1"/>
      <c r="F780" s="1"/>
      <c r="G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>
      <c r="A781" s="1"/>
      <c r="B781" s="1"/>
      <c r="C781" s="1"/>
      <c r="D781" s="1"/>
      <c r="E781" s="1"/>
      <c r="F781" s="1"/>
      <c r="G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>
      <c r="A782" s="1"/>
      <c r="B782" s="1"/>
      <c r="C782" s="1"/>
      <c r="D782" s="1"/>
      <c r="E782" s="1"/>
      <c r="F782" s="1"/>
      <c r="G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>
      <c r="A783" s="1"/>
      <c r="B783" s="1"/>
      <c r="C783" s="1"/>
      <c r="D783" s="1"/>
      <c r="E783" s="1"/>
      <c r="F783" s="1"/>
      <c r="G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>
      <c r="A784" s="1"/>
      <c r="B784" s="1"/>
      <c r="C784" s="1"/>
      <c r="D784" s="1"/>
      <c r="E784" s="1"/>
      <c r="F784" s="1"/>
      <c r="G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>
      <c r="A785" s="1"/>
      <c r="B785" s="1"/>
      <c r="C785" s="1"/>
      <c r="D785" s="1"/>
      <c r="E785" s="1"/>
      <c r="F785" s="1"/>
      <c r="G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>
      <c r="A786" s="1"/>
      <c r="B786" s="1"/>
      <c r="C786" s="1"/>
      <c r="D786" s="1"/>
      <c r="E786" s="1"/>
      <c r="F786" s="1"/>
      <c r="G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>
      <c r="A787" s="1"/>
      <c r="B787" s="1"/>
      <c r="C787" s="1"/>
      <c r="D787" s="1"/>
      <c r="E787" s="1"/>
      <c r="F787" s="1"/>
      <c r="G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>
      <c r="A788" s="1"/>
      <c r="B788" s="1"/>
      <c r="C788" s="1"/>
      <c r="D788" s="1"/>
      <c r="E788" s="1"/>
      <c r="F788" s="1"/>
      <c r="G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>
      <c r="A789" s="1"/>
      <c r="B789" s="1"/>
      <c r="C789" s="1"/>
      <c r="D789" s="1"/>
      <c r="E789" s="1"/>
      <c r="F789" s="1"/>
      <c r="G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>
      <c r="A790" s="1"/>
      <c r="B790" s="1"/>
      <c r="C790" s="1"/>
      <c r="D790" s="1"/>
      <c r="E790" s="1"/>
      <c r="F790" s="1"/>
      <c r="G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>
      <c r="A791" s="1"/>
      <c r="B791" s="1"/>
      <c r="C791" s="1"/>
      <c r="D791" s="1"/>
      <c r="E791" s="1"/>
      <c r="F791" s="1"/>
      <c r="G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>
      <c r="A792" s="1"/>
      <c r="B792" s="1"/>
      <c r="C792" s="1"/>
      <c r="D792" s="1"/>
      <c r="E792" s="1"/>
      <c r="F792" s="1"/>
      <c r="G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>
      <c r="A793" s="1"/>
      <c r="B793" s="1"/>
      <c r="C793" s="1"/>
      <c r="D793" s="1"/>
      <c r="E793" s="1"/>
      <c r="F793" s="1"/>
      <c r="G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>
      <c r="A794" s="1"/>
      <c r="B794" s="1"/>
      <c r="C794" s="1"/>
      <c r="D794" s="1"/>
      <c r="E794" s="1"/>
      <c r="F794" s="1"/>
      <c r="G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>
      <c r="A795" s="1"/>
      <c r="B795" s="1"/>
      <c r="C795" s="1"/>
      <c r="D795" s="1"/>
      <c r="E795" s="1"/>
      <c r="F795" s="1"/>
      <c r="G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>
      <c r="A796" s="1"/>
      <c r="B796" s="1"/>
      <c r="C796" s="1"/>
      <c r="D796" s="1"/>
      <c r="E796" s="1"/>
      <c r="F796" s="1"/>
      <c r="G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>
      <c r="A797" s="1"/>
      <c r="B797" s="1"/>
      <c r="C797" s="1"/>
      <c r="D797" s="1"/>
      <c r="E797" s="1"/>
      <c r="F797" s="1"/>
      <c r="G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>
      <c r="A798" s="1"/>
      <c r="B798" s="1"/>
      <c r="C798" s="1"/>
      <c r="D798" s="1"/>
      <c r="E798" s="1"/>
      <c r="F798" s="1"/>
      <c r="G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>
      <c r="A799" s="1"/>
      <c r="B799" s="1"/>
      <c r="C799" s="1"/>
      <c r="D799" s="1"/>
      <c r="E799" s="1"/>
      <c r="F799" s="1"/>
      <c r="G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>
      <c r="A800" s="1"/>
      <c r="B800" s="1"/>
      <c r="C800" s="1"/>
      <c r="D800" s="1"/>
      <c r="E800" s="1"/>
      <c r="F800" s="1"/>
      <c r="G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>
      <c r="A801" s="1"/>
      <c r="B801" s="1"/>
      <c r="C801" s="1"/>
      <c r="D801" s="1"/>
      <c r="E801" s="1"/>
      <c r="F801" s="1"/>
      <c r="G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>
      <c r="A802" s="1"/>
      <c r="B802" s="1"/>
      <c r="C802" s="1"/>
      <c r="D802" s="1"/>
      <c r="E802" s="1"/>
      <c r="F802" s="1"/>
      <c r="G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>
      <c r="A803" s="1"/>
      <c r="B803" s="1"/>
      <c r="C803" s="1"/>
      <c r="D803" s="1"/>
      <c r="E803" s="1"/>
      <c r="F803" s="1"/>
      <c r="G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>
      <c r="A804" s="1"/>
      <c r="B804" s="1"/>
      <c r="C804" s="1"/>
      <c r="D804" s="1"/>
      <c r="E804" s="1"/>
      <c r="F804" s="1"/>
      <c r="G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>
      <c r="A805" s="1"/>
      <c r="B805" s="1"/>
      <c r="C805" s="1"/>
      <c r="D805" s="1"/>
      <c r="E805" s="1"/>
      <c r="F805" s="1"/>
      <c r="G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>
      <c r="A806" s="1"/>
      <c r="B806" s="1"/>
      <c r="C806" s="1"/>
      <c r="D806" s="1"/>
      <c r="E806" s="1"/>
      <c r="F806" s="1"/>
      <c r="G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>
      <c r="A807" s="1"/>
      <c r="B807" s="1"/>
      <c r="C807" s="1"/>
      <c r="D807" s="1"/>
      <c r="E807" s="1"/>
      <c r="F807" s="1"/>
      <c r="G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>
      <c r="A808" s="1"/>
      <c r="B808" s="1"/>
      <c r="C808" s="1"/>
      <c r="D808" s="1"/>
      <c r="E808" s="1"/>
      <c r="F808" s="1"/>
      <c r="G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>
      <c r="A809" s="1"/>
      <c r="B809" s="1"/>
      <c r="C809" s="1"/>
      <c r="D809" s="1"/>
      <c r="E809" s="1"/>
      <c r="F809" s="1"/>
      <c r="G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>
      <c r="A810" s="1"/>
      <c r="B810" s="1"/>
      <c r="C810" s="1"/>
      <c r="D810" s="1"/>
      <c r="E810" s="1"/>
      <c r="F810" s="1"/>
      <c r="G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>
      <c r="A811" s="1"/>
      <c r="B811" s="1"/>
      <c r="C811" s="1"/>
      <c r="D811" s="1"/>
      <c r="E811" s="1"/>
      <c r="F811" s="1"/>
      <c r="G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>
      <c r="A812" s="1"/>
      <c r="B812" s="1"/>
      <c r="C812" s="1"/>
      <c r="D812" s="1"/>
      <c r="E812" s="1"/>
      <c r="F812" s="1"/>
      <c r="G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>
      <c r="A813" s="1"/>
      <c r="B813" s="1"/>
      <c r="C813" s="1"/>
      <c r="D813" s="1"/>
      <c r="E813" s="1"/>
      <c r="F813" s="1"/>
      <c r="G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>
      <c r="A814" s="1"/>
      <c r="B814" s="1"/>
      <c r="C814" s="1"/>
      <c r="D814" s="1"/>
      <c r="E814" s="1"/>
      <c r="F814" s="1"/>
      <c r="G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>
      <c r="A815" s="1"/>
      <c r="B815" s="1"/>
      <c r="C815" s="1"/>
      <c r="D815" s="1"/>
      <c r="E815" s="1"/>
      <c r="F815" s="1"/>
      <c r="G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>
      <c r="A816" s="1"/>
      <c r="B816" s="1"/>
      <c r="C816" s="1"/>
      <c r="D816" s="1"/>
      <c r="E816" s="1"/>
      <c r="F816" s="1"/>
      <c r="G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>
      <c r="A817" s="1"/>
      <c r="B817" s="1"/>
      <c r="C817" s="1"/>
      <c r="D817" s="1"/>
      <c r="E817" s="1"/>
      <c r="F817" s="1"/>
      <c r="G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>
      <c r="A818" s="1"/>
      <c r="B818" s="1"/>
      <c r="C818" s="1"/>
      <c r="D818" s="1"/>
      <c r="E818" s="1"/>
      <c r="F818" s="1"/>
      <c r="G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>
      <c r="A819" s="1"/>
      <c r="B819" s="1"/>
      <c r="C819" s="1"/>
      <c r="D819" s="1"/>
      <c r="E819" s="1"/>
      <c r="F819" s="1"/>
      <c r="G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>
      <c r="A820" s="1"/>
      <c r="B820" s="1"/>
      <c r="C820" s="1"/>
      <c r="D820" s="1"/>
      <c r="E820" s="1"/>
      <c r="F820" s="1"/>
      <c r="G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>
      <c r="A821" s="1"/>
      <c r="B821" s="1"/>
      <c r="C821" s="1"/>
      <c r="D821" s="1"/>
      <c r="E821" s="1"/>
      <c r="F821" s="1"/>
      <c r="G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>
      <c r="A822" s="1"/>
      <c r="B822" s="1"/>
      <c r="C822" s="1"/>
      <c r="D822" s="1"/>
      <c r="E822" s="1"/>
      <c r="F822" s="1"/>
      <c r="G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>
      <c r="A823" s="1"/>
      <c r="B823" s="1"/>
      <c r="C823" s="1"/>
      <c r="D823" s="1"/>
      <c r="E823" s="1"/>
      <c r="F823" s="1"/>
      <c r="G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>
      <c r="A824" s="1"/>
      <c r="B824" s="1"/>
      <c r="C824" s="1"/>
      <c r="D824" s="1"/>
      <c r="E824" s="1"/>
      <c r="F824" s="1"/>
      <c r="G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>
      <c r="A825" s="1"/>
      <c r="B825" s="1"/>
      <c r="C825" s="1"/>
      <c r="D825" s="1"/>
      <c r="E825" s="1"/>
      <c r="F825" s="1"/>
      <c r="G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>
      <c r="A826" s="1"/>
      <c r="B826" s="1"/>
      <c r="C826" s="1"/>
      <c r="D826" s="1"/>
      <c r="E826" s="1"/>
      <c r="F826" s="1"/>
      <c r="G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>
      <c r="A827" s="1"/>
      <c r="B827" s="1"/>
      <c r="C827" s="1"/>
      <c r="D827" s="1"/>
      <c r="E827" s="1"/>
      <c r="F827" s="1"/>
      <c r="G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>
      <c r="A828" s="1"/>
      <c r="B828" s="1"/>
      <c r="C828" s="1"/>
      <c r="D828" s="1"/>
      <c r="E828" s="1"/>
      <c r="F828" s="1"/>
      <c r="G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>
      <c r="A829" s="1"/>
      <c r="B829" s="1"/>
      <c r="C829" s="1"/>
      <c r="D829" s="1"/>
      <c r="E829" s="1"/>
      <c r="F829" s="1"/>
      <c r="G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>
      <c r="A830" s="1"/>
      <c r="B830" s="1"/>
      <c r="C830" s="1"/>
      <c r="D830" s="1"/>
      <c r="E830" s="1"/>
      <c r="F830" s="1"/>
      <c r="G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>
      <c r="A831" s="1"/>
      <c r="B831" s="1"/>
      <c r="C831" s="1"/>
      <c r="D831" s="1"/>
      <c r="E831" s="1"/>
      <c r="F831" s="1"/>
      <c r="G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>
      <c r="A832" s="1"/>
      <c r="B832" s="1"/>
      <c r="C832" s="1"/>
      <c r="D832" s="1"/>
      <c r="E832" s="1"/>
      <c r="F832" s="1"/>
      <c r="G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>
      <c r="A833" s="1"/>
      <c r="B833" s="1"/>
      <c r="C833" s="1"/>
      <c r="D833" s="1"/>
      <c r="E833" s="1"/>
      <c r="F833" s="1"/>
      <c r="G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>
      <c r="A834" s="1"/>
      <c r="B834" s="1"/>
      <c r="C834" s="1"/>
      <c r="D834" s="1"/>
      <c r="E834" s="1"/>
      <c r="F834" s="1"/>
      <c r="G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>
      <c r="A835" s="1"/>
      <c r="B835" s="1"/>
      <c r="C835" s="1"/>
      <c r="D835" s="1"/>
      <c r="E835" s="1"/>
      <c r="F835" s="1"/>
      <c r="G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>
      <c r="A836" s="1"/>
      <c r="B836" s="1"/>
      <c r="C836" s="1"/>
      <c r="D836" s="1"/>
      <c r="E836" s="1"/>
      <c r="F836" s="1"/>
      <c r="G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>
      <c r="A837" s="1"/>
      <c r="B837" s="1"/>
      <c r="C837" s="1"/>
      <c r="D837" s="1"/>
      <c r="E837" s="1"/>
      <c r="F837" s="1"/>
      <c r="G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>
      <c r="A838" s="1"/>
      <c r="B838" s="1"/>
      <c r="C838" s="1"/>
      <c r="D838" s="1"/>
      <c r="E838" s="1"/>
      <c r="F838" s="1"/>
      <c r="G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>
      <c r="A839" s="1"/>
      <c r="B839" s="1"/>
      <c r="C839" s="1"/>
      <c r="D839" s="1"/>
      <c r="E839" s="1"/>
      <c r="F839" s="1"/>
      <c r="G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>
      <c r="A840" s="1"/>
      <c r="B840" s="1"/>
      <c r="C840" s="1"/>
      <c r="D840" s="1"/>
      <c r="E840" s="1"/>
      <c r="F840" s="1"/>
      <c r="G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>
      <c r="A841" s="1"/>
      <c r="B841" s="1"/>
      <c r="C841" s="1"/>
      <c r="D841" s="1"/>
      <c r="E841" s="1"/>
      <c r="F841" s="1"/>
      <c r="G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>
      <c r="A842" s="1"/>
      <c r="B842" s="1"/>
      <c r="C842" s="1"/>
      <c r="D842" s="1"/>
      <c r="E842" s="1"/>
      <c r="F842" s="1"/>
      <c r="G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>
      <c r="A843" s="1"/>
      <c r="B843" s="1"/>
      <c r="C843" s="1"/>
      <c r="D843" s="1"/>
      <c r="E843" s="1"/>
      <c r="F843" s="1"/>
      <c r="G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>
      <c r="A844" s="1"/>
      <c r="B844" s="1"/>
      <c r="C844" s="1"/>
      <c r="D844" s="1"/>
      <c r="E844" s="1"/>
      <c r="F844" s="1"/>
      <c r="G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>
      <c r="A845" s="1"/>
      <c r="B845" s="1"/>
      <c r="C845" s="1"/>
      <c r="D845" s="1"/>
      <c r="E845" s="1"/>
      <c r="F845" s="1"/>
      <c r="G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>
      <c r="A846" s="1"/>
      <c r="B846" s="1"/>
      <c r="C846" s="1"/>
      <c r="D846" s="1"/>
      <c r="E846" s="1"/>
      <c r="F846" s="1"/>
      <c r="G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>
      <c r="A847" s="1"/>
      <c r="B847" s="1"/>
      <c r="C847" s="1"/>
      <c r="D847" s="1"/>
      <c r="E847" s="1"/>
      <c r="F847" s="1"/>
      <c r="G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>
      <c r="A848" s="1"/>
      <c r="B848" s="1"/>
      <c r="C848" s="1"/>
      <c r="D848" s="1"/>
      <c r="E848" s="1"/>
      <c r="F848" s="1"/>
      <c r="G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>
      <c r="A849" s="1"/>
      <c r="B849" s="1"/>
      <c r="C849" s="1"/>
      <c r="D849" s="1"/>
      <c r="E849" s="1"/>
      <c r="F849" s="1"/>
      <c r="G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>
      <c r="A850" s="1"/>
      <c r="B850" s="1"/>
      <c r="C850" s="1"/>
      <c r="D850" s="1"/>
      <c r="E850" s="1"/>
      <c r="F850" s="1"/>
      <c r="G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>
      <c r="A851" s="1"/>
      <c r="B851" s="1"/>
      <c r="C851" s="1"/>
      <c r="D851" s="1"/>
      <c r="E851" s="1"/>
      <c r="F851" s="1"/>
      <c r="G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>
      <c r="A852" s="1"/>
      <c r="B852" s="1"/>
      <c r="C852" s="1"/>
      <c r="D852" s="1"/>
      <c r="E852" s="1"/>
      <c r="F852" s="1"/>
      <c r="G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>
      <c r="A853" s="1"/>
      <c r="B853" s="1"/>
      <c r="C853" s="1"/>
      <c r="D853" s="1"/>
      <c r="E853" s="1"/>
      <c r="F853" s="1"/>
      <c r="G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>
      <c r="A854" s="1"/>
      <c r="B854" s="1"/>
      <c r="C854" s="1"/>
      <c r="D854" s="1"/>
      <c r="E854" s="1"/>
      <c r="F854" s="1"/>
      <c r="G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>
      <c r="A855" s="1"/>
      <c r="B855" s="1"/>
      <c r="C855" s="1"/>
      <c r="D855" s="1"/>
      <c r="E855" s="1"/>
      <c r="F855" s="1"/>
      <c r="G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>
      <c r="A856" s="1"/>
      <c r="B856" s="1"/>
      <c r="C856" s="1"/>
      <c r="D856" s="1"/>
      <c r="E856" s="1"/>
      <c r="F856" s="1"/>
      <c r="G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>
      <c r="A857" s="1"/>
      <c r="B857" s="1"/>
      <c r="C857" s="1"/>
      <c r="D857" s="1"/>
      <c r="E857" s="1"/>
      <c r="F857" s="1"/>
      <c r="G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>
      <c r="A858" s="1"/>
      <c r="B858" s="1"/>
      <c r="C858" s="1"/>
      <c r="D858" s="1"/>
      <c r="E858" s="1"/>
      <c r="F858" s="1"/>
      <c r="G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>
      <c r="A859" s="1"/>
      <c r="B859" s="1"/>
      <c r="C859" s="1"/>
      <c r="D859" s="1"/>
      <c r="E859" s="1"/>
      <c r="F859" s="1"/>
      <c r="G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>
      <c r="A860" s="1"/>
      <c r="B860" s="1"/>
      <c r="C860" s="1"/>
      <c r="D860" s="1"/>
      <c r="E860" s="1"/>
      <c r="F860" s="1"/>
      <c r="G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>
      <c r="A861" s="1"/>
      <c r="B861" s="1"/>
      <c r="C861" s="1"/>
      <c r="D861" s="1"/>
      <c r="E861" s="1"/>
      <c r="F861" s="1"/>
      <c r="G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>
      <c r="A862" s="1"/>
      <c r="B862" s="1"/>
      <c r="C862" s="1"/>
      <c r="D862" s="1"/>
      <c r="E862" s="1"/>
      <c r="F862" s="1"/>
      <c r="G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>
      <c r="A863" s="1"/>
      <c r="B863" s="1"/>
      <c r="C863" s="1"/>
      <c r="D863" s="1"/>
      <c r="E863" s="1"/>
      <c r="F863" s="1"/>
      <c r="G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>
      <c r="A864" s="1"/>
      <c r="B864" s="1"/>
      <c r="C864" s="1"/>
      <c r="D864" s="1"/>
      <c r="E864" s="1"/>
      <c r="F864" s="1"/>
      <c r="G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>
      <c r="A865" s="1"/>
      <c r="B865" s="1"/>
      <c r="C865" s="1"/>
      <c r="D865" s="1"/>
      <c r="E865" s="1"/>
      <c r="F865" s="1"/>
      <c r="G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>
      <c r="A866" s="1"/>
      <c r="B866" s="1"/>
      <c r="C866" s="1"/>
      <c r="D866" s="1"/>
      <c r="E866" s="1"/>
      <c r="F866" s="1"/>
      <c r="G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>
      <c r="A867" s="1"/>
      <c r="B867" s="1"/>
      <c r="C867" s="1"/>
      <c r="D867" s="1"/>
      <c r="E867" s="1"/>
      <c r="F867" s="1"/>
      <c r="G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>
      <c r="A868" s="1"/>
      <c r="B868" s="1"/>
      <c r="C868" s="1"/>
      <c r="D868" s="1"/>
      <c r="E868" s="1"/>
      <c r="F868" s="1"/>
      <c r="G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>
      <c r="A869" s="1"/>
      <c r="B869" s="1"/>
      <c r="C869" s="1"/>
      <c r="D869" s="1"/>
      <c r="E869" s="1"/>
      <c r="F869" s="1"/>
      <c r="G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>
      <c r="A870" s="1"/>
      <c r="B870" s="1"/>
      <c r="C870" s="1"/>
      <c r="D870" s="1"/>
      <c r="E870" s="1"/>
      <c r="F870" s="1"/>
      <c r="G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>
      <c r="A871" s="1"/>
      <c r="B871" s="1"/>
      <c r="C871" s="1"/>
      <c r="D871" s="1"/>
      <c r="E871" s="1"/>
      <c r="F871" s="1"/>
      <c r="G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>
      <c r="A872" s="1"/>
      <c r="B872" s="1"/>
      <c r="C872" s="1"/>
      <c r="D872" s="1"/>
      <c r="E872" s="1"/>
      <c r="F872" s="1"/>
      <c r="G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>
      <c r="A873" s="1"/>
      <c r="B873" s="1"/>
      <c r="C873" s="1"/>
      <c r="D873" s="1"/>
      <c r="E873" s="1"/>
      <c r="F873" s="1"/>
      <c r="G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>
      <c r="A874" s="1"/>
      <c r="B874" s="1"/>
      <c r="C874" s="1"/>
      <c r="D874" s="1"/>
      <c r="E874" s="1"/>
      <c r="F874" s="1"/>
      <c r="G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>
      <c r="A875" s="1"/>
      <c r="B875" s="1"/>
      <c r="C875" s="1"/>
      <c r="D875" s="1"/>
      <c r="E875" s="1"/>
      <c r="F875" s="1"/>
      <c r="G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>
      <c r="A876" s="1"/>
      <c r="B876" s="1"/>
      <c r="C876" s="1"/>
      <c r="D876" s="1"/>
      <c r="E876" s="1"/>
      <c r="F876" s="1"/>
      <c r="G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>
      <c r="A877" s="1"/>
      <c r="B877" s="1"/>
      <c r="C877" s="1"/>
      <c r="D877" s="1"/>
      <c r="E877" s="1"/>
      <c r="F877" s="1"/>
      <c r="G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>
      <c r="A878" s="1"/>
      <c r="B878" s="1"/>
      <c r="C878" s="1"/>
      <c r="D878" s="1"/>
      <c r="E878" s="1"/>
      <c r="F878" s="1"/>
      <c r="G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>
      <c r="A879" s="1"/>
      <c r="B879" s="1"/>
      <c r="C879" s="1"/>
      <c r="D879" s="1"/>
      <c r="E879" s="1"/>
      <c r="F879" s="1"/>
      <c r="G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>
      <c r="A880" s="1"/>
      <c r="B880" s="1"/>
      <c r="C880" s="1"/>
      <c r="D880" s="1"/>
      <c r="E880" s="1"/>
      <c r="F880" s="1"/>
      <c r="G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>
      <c r="A881" s="1"/>
      <c r="B881" s="1"/>
      <c r="C881" s="1"/>
      <c r="D881" s="1"/>
      <c r="E881" s="1"/>
      <c r="F881" s="1"/>
      <c r="G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>
      <c r="A882" s="1"/>
      <c r="B882" s="1"/>
      <c r="C882" s="1"/>
      <c r="D882" s="1"/>
      <c r="E882" s="1"/>
      <c r="F882" s="1"/>
      <c r="G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>
      <c r="A883" s="1"/>
      <c r="B883" s="1"/>
      <c r="C883" s="1"/>
      <c r="D883" s="1"/>
      <c r="E883" s="1"/>
      <c r="F883" s="1"/>
      <c r="G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>
      <c r="A884" s="1"/>
      <c r="B884" s="1"/>
      <c r="C884" s="1"/>
      <c r="D884" s="1"/>
      <c r="E884" s="1"/>
      <c r="F884" s="1"/>
      <c r="G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>
      <c r="A885" s="1"/>
      <c r="B885" s="1"/>
      <c r="C885" s="1"/>
      <c r="D885" s="1"/>
      <c r="E885" s="1"/>
      <c r="F885" s="1"/>
      <c r="G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>
      <c r="A886" s="1"/>
      <c r="B886" s="1"/>
      <c r="C886" s="1"/>
      <c r="D886" s="1"/>
      <c r="E886" s="1"/>
      <c r="F886" s="1"/>
      <c r="G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>
      <c r="A887" s="1"/>
      <c r="B887" s="1"/>
      <c r="C887" s="1"/>
      <c r="D887" s="1"/>
      <c r="E887" s="1"/>
      <c r="F887" s="1"/>
      <c r="G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>
      <c r="A888" s="1"/>
      <c r="B888" s="1"/>
      <c r="C888" s="1"/>
      <c r="D888" s="1"/>
      <c r="E888" s="1"/>
      <c r="F888" s="1"/>
      <c r="G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>
      <c r="A889" s="1"/>
      <c r="B889" s="1"/>
      <c r="C889" s="1"/>
      <c r="D889" s="1"/>
      <c r="E889" s="1"/>
      <c r="F889" s="1"/>
      <c r="G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>
      <c r="A890" s="1"/>
      <c r="B890" s="1"/>
      <c r="C890" s="1"/>
      <c r="D890" s="1"/>
      <c r="E890" s="1"/>
      <c r="F890" s="1"/>
      <c r="G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>
      <c r="A891" s="1"/>
      <c r="B891" s="1"/>
      <c r="C891" s="1"/>
      <c r="D891" s="1"/>
      <c r="E891" s="1"/>
      <c r="F891" s="1"/>
      <c r="G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>
      <c r="A892" s="1"/>
      <c r="B892" s="1"/>
      <c r="C892" s="1"/>
      <c r="D892" s="1"/>
      <c r="E892" s="1"/>
      <c r="F892" s="1"/>
      <c r="G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>
      <c r="A893" s="1"/>
      <c r="B893" s="1"/>
      <c r="C893" s="1"/>
      <c r="D893" s="1"/>
      <c r="E893" s="1"/>
      <c r="F893" s="1"/>
      <c r="G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>
      <c r="A894" s="1"/>
      <c r="B894" s="1"/>
      <c r="C894" s="1"/>
      <c r="D894" s="1"/>
      <c r="E894" s="1"/>
      <c r="F894" s="1"/>
      <c r="G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>
      <c r="A895" s="1"/>
      <c r="B895" s="1"/>
      <c r="C895" s="1"/>
      <c r="D895" s="1"/>
      <c r="E895" s="1"/>
      <c r="F895" s="1"/>
      <c r="G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>
      <c r="A896" s="1"/>
      <c r="B896" s="1"/>
      <c r="C896" s="1"/>
      <c r="D896" s="1"/>
      <c r="E896" s="1"/>
      <c r="F896" s="1"/>
      <c r="G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>
      <c r="A897" s="1"/>
      <c r="B897" s="1"/>
      <c r="C897" s="1"/>
      <c r="D897" s="1"/>
      <c r="E897" s="1"/>
      <c r="F897" s="1"/>
      <c r="G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>
      <c r="A898" s="1"/>
      <c r="B898" s="1"/>
      <c r="C898" s="1"/>
      <c r="D898" s="1"/>
      <c r="E898" s="1"/>
      <c r="F898" s="1"/>
      <c r="G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>
      <c r="A899" s="1"/>
      <c r="B899" s="1"/>
      <c r="C899" s="1"/>
      <c r="D899" s="1"/>
      <c r="E899" s="1"/>
      <c r="F899" s="1"/>
      <c r="G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>
      <c r="A900" s="1"/>
      <c r="B900" s="1"/>
      <c r="C900" s="1"/>
      <c r="D900" s="1"/>
      <c r="E900" s="1"/>
      <c r="F900" s="1"/>
      <c r="G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>
      <c r="A901" s="1"/>
      <c r="B901" s="1"/>
      <c r="C901" s="1"/>
      <c r="D901" s="1"/>
      <c r="E901" s="1"/>
      <c r="F901" s="1"/>
      <c r="G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>
      <c r="A902" s="1"/>
      <c r="B902" s="1"/>
      <c r="C902" s="1"/>
      <c r="D902" s="1"/>
      <c r="E902" s="1"/>
      <c r="F902" s="1"/>
      <c r="G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>
      <c r="A903" s="1"/>
      <c r="B903" s="1"/>
      <c r="C903" s="1"/>
      <c r="D903" s="1"/>
      <c r="E903" s="1"/>
      <c r="F903" s="1"/>
      <c r="G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>
      <c r="A904" s="1"/>
      <c r="B904" s="1"/>
      <c r="C904" s="1"/>
      <c r="D904" s="1"/>
      <c r="E904" s="1"/>
      <c r="F904" s="1"/>
      <c r="G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>
      <c r="A905" s="1"/>
      <c r="B905" s="1"/>
      <c r="C905" s="1"/>
      <c r="D905" s="1"/>
      <c r="E905" s="1"/>
      <c r="F905" s="1"/>
      <c r="G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>
      <c r="A906" s="1"/>
      <c r="B906" s="1"/>
      <c r="C906" s="1"/>
      <c r="D906" s="1"/>
      <c r="E906" s="1"/>
      <c r="F906" s="1"/>
      <c r="G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>
      <c r="A907" s="1"/>
      <c r="B907" s="1"/>
      <c r="C907" s="1"/>
      <c r="D907" s="1"/>
      <c r="E907" s="1"/>
      <c r="F907" s="1"/>
      <c r="G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>
      <c r="A908" s="1"/>
      <c r="B908" s="1"/>
      <c r="C908" s="1"/>
      <c r="D908" s="1"/>
      <c r="E908" s="1"/>
      <c r="F908" s="1"/>
      <c r="G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>
      <c r="A909" s="1"/>
      <c r="B909" s="1"/>
      <c r="C909" s="1"/>
      <c r="D909" s="1"/>
      <c r="E909" s="1"/>
      <c r="F909" s="1"/>
      <c r="G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>
      <c r="A910" s="1"/>
      <c r="B910" s="1"/>
      <c r="C910" s="1"/>
      <c r="D910" s="1"/>
      <c r="E910" s="1"/>
      <c r="F910" s="1"/>
      <c r="G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>
      <c r="A911" s="1"/>
      <c r="B911" s="1"/>
      <c r="C911" s="1"/>
      <c r="D911" s="1"/>
      <c r="E911" s="1"/>
      <c r="F911" s="1"/>
      <c r="G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>
      <c r="A912" s="1"/>
      <c r="B912" s="1"/>
      <c r="C912" s="1"/>
      <c r="D912" s="1"/>
      <c r="E912" s="1"/>
      <c r="F912" s="1"/>
      <c r="G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>
      <c r="A913" s="1"/>
      <c r="B913" s="1"/>
      <c r="C913" s="1"/>
      <c r="D913" s="1"/>
      <c r="E913" s="1"/>
      <c r="F913" s="1"/>
      <c r="G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>
      <c r="A914" s="1"/>
      <c r="B914" s="1"/>
      <c r="C914" s="1"/>
      <c r="D914" s="1"/>
      <c r="E914" s="1"/>
      <c r="F914" s="1"/>
      <c r="G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>
      <c r="A915" s="1"/>
      <c r="B915" s="1"/>
      <c r="C915" s="1"/>
      <c r="D915" s="1"/>
      <c r="E915" s="1"/>
      <c r="F915" s="1"/>
      <c r="G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>
      <c r="A916" s="1"/>
      <c r="B916" s="1"/>
      <c r="C916" s="1"/>
      <c r="D916" s="1"/>
      <c r="E916" s="1"/>
      <c r="F916" s="1"/>
      <c r="G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>
      <c r="A917" s="1"/>
      <c r="B917" s="1"/>
      <c r="C917" s="1"/>
      <c r="D917" s="1"/>
      <c r="E917" s="1"/>
      <c r="F917" s="1"/>
      <c r="G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>
      <c r="A918" s="1"/>
      <c r="B918" s="1"/>
      <c r="C918" s="1"/>
      <c r="D918" s="1"/>
      <c r="E918" s="1"/>
      <c r="F918" s="1"/>
      <c r="G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>
      <c r="A919" s="1"/>
      <c r="B919" s="1"/>
      <c r="C919" s="1"/>
      <c r="D919" s="1"/>
      <c r="E919" s="1"/>
      <c r="F919" s="1"/>
      <c r="G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>
      <c r="A920" s="1"/>
      <c r="B920" s="1"/>
      <c r="C920" s="1"/>
      <c r="D920" s="1"/>
      <c r="E920" s="1"/>
      <c r="F920" s="1"/>
      <c r="G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>
      <c r="A921" s="1"/>
      <c r="B921" s="1"/>
      <c r="C921" s="1"/>
      <c r="D921" s="1"/>
      <c r="E921" s="1"/>
      <c r="F921" s="1"/>
      <c r="G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>
      <c r="A922" s="1"/>
      <c r="B922" s="1"/>
      <c r="C922" s="1"/>
      <c r="D922" s="1"/>
      <c r="E922" s="1"/>
      <c r="F922" s="1"/>
      <c r="G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>
      <c r="A923" s="1"/>
      <c r="B923" s="1"/>
      <c r="C923" s="1"/>
      <c r="D923" s="1"/>
      <c r="E923" s="1"/>
      <c r="F923" s="1"/>
      <c r="G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>
      <c r="A924" s="1"/>
      <c r="B924" s="1"/>
      <c r="C924" s="1"/>
      <c r="D924" s="1"/>
      <c r="E924" s="1"/>
      <c r="F924" s="1"/>
      <c r="G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>
      <c r="A925" s="1"/>
      <c r="B925" s="1"/>
      <c r="C925" s="1"/>
      <c r="D925" s="1"/>
      <c r="E925" s="1"/>
      <c r="F925" s="1"/>
      <c r="G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>
      <c r="A926" s="1"/>
      <c r="B926" s="1"/>
      <c r="C926" s="1"/>
      <c r="D926" s="1"/>
      <c r="E926" s="1"/>
      <c r="F926" s="1"/>
      <c r="G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>
      <c r="A927" s="1"/>
      <c r="B927" s="1"/>
      <c r="C927" s="1"/>
      <c r="D927" s="1"/>
      <c r="E927" s="1"/>
      <c r="F927" s="1"/>
      <c r="G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>
      <c r="A928" s="1"/>
      <c r="B928" s="1"/>
      <c r="C928" s="1"/>
      <c r="D928" s="1"/>
      <c r="E928" s="1"/>
      <c r="F928" s="1"/>
      <c r="G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>
      <c r="A929" s="1"/>
      <c r="B929" s="1"/>
      <c r="C929" s="1"/>
      <c r="D929" s="1"/>
      <c r="E929" s="1"/>
      <c r="F929" s="1"/>
      <c r="G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>
      <c r="A930" s="1"/>
      <c r="B930" s="1"/>
      <c r="C930" s="1"/>
      <c r="D930" s="1"/>
      <c r="E930" s="1"/>
      <c r="F930" s="1"/>
      <c r="G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>
      <c r="A931" s="1"/>
      <c r="B931" s="1"/>
      <c r="C931" s="1"/>
      <c r="D931" s="1"/>
      <c r="E931" s="1"/>
      <c r="F931" s="1"/>
      <c r="G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>
      <c r="A932" s="1"/>
      <c r="B932" s="1"/>
      <c r="C932" s="1"/>
      <c r="D932" s="1"/>
      <c r="E932" s="1"/>
      <c r="F932" s="1"/>
      <c r="G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>
      <c r="A933" s="1"/>
      <c r="B933" s="1"/>
      <c r="C933" s="1"/>
      <c r="D933" s="1"/>
      <c r="E933" s="1"/>
      <c r="F933" s="1"/>
      <c r="G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>
      <c r="A934" s="1"/>
      <c r="B934" s="1"/>
      <c r="C934" s="1"/>
      <c r="D934" s="1"/>
      <c r="E934" s="1"/>
      <c r="F934" s="1"/>
      <c r="G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>
      <c r="A935" s="1"/>
      <c r="B935" s="1"/>
      <c r="C935" s="1"/>
      <c r="D935" s="1"/>
      <c r="E935" s="1"/>
      <c r="F935" s="1"/>
      <c r="G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>
      <c r="A936" s="1"/>
      <c r="B936" s="1"/>
      <c r="C936" s="1"/>
      <c r="D936" s="1"/>
      <c r="E936" s="1"/>
      <c r="F936" s="1"/>
      <c r="G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>
      <c r="A937" s="1"/>
      <c r="B937" s="1"/>
      <c r="C937" s="1"/>
      <c r="D937" s="1"/>
      <c r="E937" s="1"/>
      <c r="F937" s="1"/>
      <c r="G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>
      <c r="A938" s="1"/>
      <c r="B938" s="1"/>
      <c r="C938" s="1"/>
      <c r="D938" s="1"/>
      <c r="E938" s="1"/>
      <c r="F938" s="1"/>
      <c r="G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>
      <c r="A939" s="1"/>
      <c r="B939" s="1"/>
      <c r="C939" s="1"/>
      <c r="D939" s="1"/>
      <c r="E939" s="1"/>
      <c r="F939" s="1"/>
      <c r="G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>
      <c r="A940" s="1"/>
      <c r="B940" s="1"/>
      <c r="C940" s="1"/>
      <c r="D940" s="1"/>
      <c r="E940" s="1"/>
      <c r="F940" s="1"/>
      <c r="G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>
      <c r="A941" s="1"/>
      <c r="B941" s="1"/>
      <c r="C941" s="1"/>
      <c r="D941" s="1"/>
      <c r="E941" s="1"/>
      <c r="F941" s="1"/>
      <c r="G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>
      <c r="A942" s="1"/>
      <c r="B942" s="1"/>
      <c r="C942" s="1"/>
      <c r="D942" s="1"/>
      <c r="E942" s="1"/>
      <c r="F942" s="1"/>
      <c r="G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>
      <c r="A943" s="1"/>
      <c r="B943" s="1"/>
      <c r="C943" s="1"/>
      <c r="D943" s="1"/>
      <c r="E943" s="1"/>
      <c r="F943" s="1"/>
      <c r="G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>
      <c r="A944" s="1"/>
      <c r="B944" s="1"/>
      <c r="C944" s="1"/>
      <c r="D944" s="1"/>
      <c r="E944" s="1"/>
      <c r="F944" s="1"/>
      <c r="G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>
      <c r="A945" s="1"/>
      <c r="B945" s="1"/>
      <c r="C945" s="1"/>
      <c r="D945" s="1"/>
      <c r="E945" s="1"/>
      <c r="F945" s="1"/>
      <c r="G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>
      <c r="A946" s="1"/>
      <c r="B946" s="1"/>
      <c r="C946" s="1"/>
      <c r="D946" s="1"/>
      <c r="E946" s="1"/>
      <c r="F946" s="1"/>
      <c r="G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>
      <c r="A947" s="1"/>
      <c r="B947" s="1"/>
      <c r="C947" s="1"/>
      <c r="D947" s="1"/>
      <c r="E947" s="1"/>
      <c r="F947" s="1"/>
      <c r="G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>
      <c r="A948" s="1"/>
      <c r="B948" s="1"/>
      <c r="C948" s="1"/>
      <c r="D948" s="1"/>
      <c r="E948" s="1"/>
      <c r="F948" s="1"/>
      <c r="G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>
      <c r="A949" s="1"/>
      <c r="B949" s="1"/>
      <c r="C949" s="1"/>
      <c r="D949" s="1"/>
      <c r="E949" s="1"/>
      <c r="F949" s="1"/>
      <c r="G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>
      <c r="A950" s="1"/>
      <c r="B950" s="1"/>
      <c r="C950" s="1"/>
      <c r="D950" s="1"/>
      <c r="E950" s="1"/>
      <c r="F950" s="1"/>
      <c r="G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>
      <c r="A951" s="1"/>
      <c r="B951" s="1"/>
      <c r="C951" s="1"/>
      <c r="D951" s="1"/>
      <c r="E951" s="1"/>
      <c r="F951" s="1"/>
      <c r="G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>
      <c r="A952" s="1"/>
      <c r="B952" s="1"/>
      <c r="C952" s="1"/>
      <c r="D952" s="1"/>
      <c r="E952" s="1"/>
      <c r="F952" s="1"/>
      <c r="G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>
      <c r="A953" s="1"/>
      <c r="B953" s="1"/>
      <c r="C953" s="1"/>
      <c r="D953" s="1"/>
      <c r="E953" s="1"/>
      <c r="F953" s="1"/>
      <c r="G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>
      <c r="A954" s="1"/>
      <c r="B954" s="1"/>
      <c r="C954" s="1"/>
      <c r="D954" s="1"/>
      <c r="E954" s="1"/>
      <c r="F954" s="1"/>
      <c r="G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>
      <c r="A955" s="1"/>
      <c r="B955" s="1"/>
      <c r="C955" s="1"/>
      <c r="D955" s="1"/>
      <c r="E955" s="1"/>
      <c r="F955" s="1"/>
      <c r="G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>
      <c r="A956" s="1"/>
      <c r="B956" s="1"/>
      <c r="C956" s="1"/>
      <c r="D956" s="1"/>
      <c r="E956" s="1"/>
      <c r="F956" s="1"/>
      <c r="G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>
      <c r="A957" s="1"/>
      <c r="B957" s="1"/>
      <c r="C957" s="1"/>
      <c r="D957" s="1"/>
      <c r="E957" s="1"/>
      <c r="F957" s="1"/>
      <c r="G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>
      <c r="A958" s="1"/>
      <c r="B958" s="1"/>
      <c r="C958" s="1"/>
      <c r="D958" s="1"/>
      <c r="E958" s="1"/>
      <c r="F958" s="1"/>
      <c r="G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>
      <c r="A959" s="1"/>
      <c r="B959" s="1"/>
      <c r="C959" s="1"/>
      <c r="D959" s="1"/>
      <c r="E959" s="1"/>
      <c r="F959" s="1"/>
      <c r="G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>
      <c r="A960" s="1"/>
      <c r="B960" s="1"/>
      <c r="C960" s="1"/>
      <c r="D960" s="1"/>
      <c r="E960" s="1"/>
      <c r="F960" s="1"/>
      <c r="G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>
      <c r="A961" s="1"/>
      <c r="B961" s="1"/>
      <c r="C961" s="1"/>
      <c r="D961" s="1"/>
      <c r="E961" s="1"/>
      <c r="F961" s="1"/>
      <c r="G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>
      <c r="A962" s="1"/>
      <c r="B962" s="1"/>
      <c r="C962" s="1"/>
      <c r="D962" s="1"/>
      <c r="E962" s="1"/>
      <c r="F962" s="1"/>
      <c r="G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>
      <c r="A963" s="1"/>
      <c r="B963" s="1"/>
      <c r="C963" s="1"/>
      <c r="D963" s="1"/>
      <c r="E963" s="1"/>
      <c r="F963" s="1"/>
      <c r="G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>
      <c r="A964" s="1"/>
      <c r="B964" s="1"/>
      <c r="C964" s="1"/>
      <c r="D964" s="1"/>
      <c r="E964" s="1"/>
      <c r="F964" s="1"/>
      <c r="G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>
      <c r="A965" s="1"/>
      <c r="B965" s="1"/>
      <c r="C965" s="1"/>
      <c r="D965" s="1"/>
      <c r="E965" s="1"/>
      <c r="F965" s="1"/>
      <c r="G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>
      <c r="A966" s="1"/>
      <c r="B966" s="1"/>
      <c r="C966" s="1"/>
      <c r="D966" s="1"/>
      <c r="E966" s="1"/>
      <c r="F966" s="1"/>
      <c r="G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>
      <c r="A967" s="1"/>
      <c r="B967" s="1"/>
      <c r="C967" s="1"/>
      <c r="D967" s="1"/>
      <c r="E967" s="1"/>
      <c r="F967" s="1"/>
      <c r="G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>
      <c r="A968" s="1"/>
      <c r="B968" s="1"/>
      <c r="C968" s="1"/>
      <c r="D968" s="1"/>
      <c r="E968" s="1"/>
      <c r="F968" s="1"/>
      <c r="G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>
      <c r="A969" s="1"/>
      <c r="B969" s="1"/>
      <c r="C969" s="1"/>
      <c r="D969" s="1"/>
      <c r="E969" s="1"/>
      <c r="F969" s="1"/>
      <c r="G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>
      <c r="A970" s="1"/>
      <c r="B970" s="1"/>
      <c r="C970" s="1"/>
      <c r="D970" s="1"/>
      <c r="E970" s="1"/>
      <c r="F970" s="1"/>
      <c r="G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>
      <c r="A971" s="1"/>
      <c r="B971" s="1"/>
      <c r="C971" s="1"/>
      <c r="D971" s="1"/>
      <c r="E971" s="1"/>
      <c r="F971" s="1"/>
      <c r="G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>
      <c r="A972" s="1"/>
      <c r="B972" s="1"/>
      <c r="C972" s="1"/>
      <c r="D972" s="1"/>
      <c r="E972" s="1"/>
      <c r="F972" s="1"/>
      <c r="G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>
      <c r="A973" s="1"/>
      <c r="B973" s="1"/>
      <c r="C973" s="1"/>
      <c r="D973" s="1"/>
      <c r="E973" s="1"/>
      <c r="F973" s="1"/>
      <c r="G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>
      <c r="A974" s="1"/>
      <c r="B974" s="1"/>
      <c r="C974" s="1"/>
      <c r="D974" s="1"/>
      <c r="E974" s="1"/>
      <c r="F974" s="1"/>
      <c r="G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>
      <c r="A975" s="1"/>
      <c r="B975" s="1"/>
      <c r="C975" s="1"/>
      <c r="D975" s="1"/>
      <c r="E975" s="1"/>
      <c r="F975" s="1"/>
      <c r="G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>
      <c r="A976" s="1"/>
      <c r="B976" s="1"/>
      <c r="C976" s="1"/>
      <c r="D976" s="1"/>
      <c r="E976" s="1"/>
      <c r="F976" s="1"/>
      <c r="G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>
      <c r="A977" s="1"/>
      <c r="B977" s="1"/>
      <c r="C977" s="1"/>
      <c r="D977" s="1"/>
      <c r="E977" s="1"/>
      <c r="F977" s="1"/>
      <c r="G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>
      <c r="A978" s="1"/>
      <c r="B978" s="1"/>
      <c r="C978" s="1"/>
      <c r="D978" s="1"/>
      <c r="E978" s="1"/>
      <c r="F978" s="1"/>
      <c r="G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>
      <c r="A979" s="1"/>
      <c r="B979" s="1"/>
      <c r="C979" s="1"/>
      <c r="D979" s="1"/>
      <c r="E979" s="1"/>
      <c r="F979" s="1"/>
      <c r="G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>
      <c r="A980" s="1"/>
      <c r="B980" s="1"/>
      <c r="C980" s="1"/>
      <c r="D980" s="1"/>
      <c r="E980" s="1"/>
      <c r="F980" s="1"/>
      <c r="G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>
      <c r="A981" s="1"/>
      <c r="B981" s="1"/>
      <c r="C981" s="1"/>
      <c r="D981" s="1"/>
      <c r="E981" s="1"/>
      <c r="F981" s="1"/>
      <c r="G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>
      <c r="A982" s="1"/>
      <c r="B982" s="1"/>
      <c r="C982" s="1"/>
      <c r="D982" s="1"/>
      <c r="E982" s="1"/>
      <c r="F982" s="1"/>
      <c r="G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>
      <c r="A983" s="1"/>
      <c r="B983" s="1"/>
      <c r="C983" s="1"/>
      <c r="D983" s="1"/>
      <c r="E983" s="1"/>
      <c r="F983" s="1"/>
      <c r="G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>
      <c r="A984" s="1"/>
      <c r="B984" s="1"/>
      <c r="C984" s="1"/>
      <c r="D984" s="1"/>
      <c r="E984" s="1"/>
      <c r="F984" s="1"/>
      <c r="G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>
      <c r="A985" s="1"/>
      <c r="B985" s="1"/>
      <c r="C985" s="1"/>
      <c r="D985" s="1"/>
      <c r="E985" s="1"/>
      <c r="F985" s="1"/>
      <c r="G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>
      <c r="A986" s="1"/>
      <c r="B986" s="1"/>
      <c r="C986" s="1"/>
      <c r="D986" s="1"/>
      <c r="E986" s="1"/>
      <c r="F986" s="1"/>
      <c r="G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>
      <c r="A987" s="1"/>
      <c r="B987" s="1"/>
      <c r="C987" s="1"/>
      <c r="D987" s="1"/>
      <c r="E987" s="1"/>
      <c r="F987" s="1"/>
      <c r="G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>
      <c r="A988" s="1"/>
      <c r="B988" s="1"/>
      <c r="C988" s="1"/>
      <c r="D988" s="1"/>
      <c r="E988" s="1"/>
      <c r="F988" s="1"/>
      <c r="G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>
      <c r="A989" s="1"/>
      <c r="B989" s="1"/>
      <c r="C989" s="1"/>
      <c r="D989" s="1"/>
      <c r="E989" s="1"/>
      <c r="F989" s="1"/>
      <c r="G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>
      <c r="A990" s="1"/>
      <c r="B990" s="1"/>
      <c r="C990" s="1"/>
      <c r="D990" s="1"/>
      <c r="E990" s="1"/>
      <c r="F990" s="1"/>
      <c r="G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>
      <c r="A991" s="1"/>
      <c r="B991" s="1"/>
      <c r="C991" s="1"/>
      <c r="D991" s="1"/>
      <c r="E991" s="1"/>
      <c r="F991" s="1"/>
      <c r="G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>
      <c r="A992" s="1"/>
      <c r="B992" s="1"/>
      <c r="C992" s="1"/>
      <c r="D992" s="1"/>
      <c r="E992" s="1"/>
      <c r="F992" s="1"/>
      <c r="G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>
      <c r="A993" s="1"/>
      <c r="B993" s="1"/>
      <c r="C993" s="1"/>
      <c r="D993" s="1"/>
      <c r="E993" s="1"/>
      <c r="F993" s="1"/>
      <c r="G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>
      <c r="A994" s="1"/>
      <c r="B994" s="1"/>
      <c r="C994" s="1"/>
      <c r="D994" s="1"/>
      <c r="E994" s="1"/>
      <c r="F994" s="1"/>
      <c r="G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</sheetData>
  <mergeCells count="11">
    <mergeCell ref="B19:C19"/>
    <mergeCell ref="B21:C21"/>
    <mergeCell ref="B22:C22"/>
    <mergeCell ref="B23:C23"/>
    <mergeCell ref="B9:C9"/>
    <mergeCell ref="B14:C14"/>
    <mergeCell ref="B28:C28"/>
    <mergeCell ref="B26:C26"/>
    <mergeCell ref="B27:C27"/>
    <mergeCell ref="B33:C33"/>
    <mergeCell ref="B25:C25"/>
  </mergeCells>
  <hyperlinks>
    <hyperlink r:id="rId1" ref="H3"/>
    <hyperlink r:id="rId2" ref="I3"/>
    <hyperlink r:id="rId3" ref="H4"/>
    <hyperlink r:id="rId4" ref="I4"/>
    <hyperlink r:id="rId5" ref="H5"/>
    <hyperlink r:id="rId6" ref="I5"/>
    <hyperlink r:id="rId7" ref="H6"/>
    <hyperlink r:id="rId8" ref="I6"/>
    <hyperlink r:id="rId9" ref="H7"/>
    <hyperlink r:id="rId10" ref="I7"/>
    <hyperlink r:id="rId11" ref="E21"/>
    <hyperlink r:id="rId12" ref="E27"/>
  </hyperlinks>
  <drawing r:id="rId13"/>
</worksheet>
</file>