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anPak\Desktop\"/>
    </mc:Choice>
  </mc:AlternateContent>
  <xr:revisionPtr revIDLastSave="0" documentId="13_ncr:1_{4A26CE35-F409-42CE-AF6E-59EBA025D2F8}" xr6:coauthVersionLast="36" xr6:coauthVersionMax="47" xr10:uidLastSave="{00000000-0000-0000-0000-000000000000}"/>
  <bookViews>
    <workbookView xWindow="0" yWindow="0" windowWidth="20490" windowHeight="8130" activeTab="4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J13" i="3"/>
  <c r="K18" i="13"/>
  <c r="J3" i="13"/>
  <c r="J4" i="13"/>
  <c r="J5" i="13"/>
  <c r="J6" i="13"/>
  <c r="J7" i="13"/>
  <c r="J8" i="13"/>
  <c r="J9" i="13"/>
  <c r="J10" i="13"/>
  <c r="J2" i="13"/>
  <c r="L2" i="5"/>
  <c r="K2" i="5"/>
  <c r="J2" i="5"/>
  <c r="L4" i="12"/>
  <c r="L2" i="12"/>
  <c r="K2" i="12"/>
  <c r="J2" i="12"/>
  <c r="M3" i="7"/>
  <c r="M4" i="7"/>
  <c r="M5" i="7"/>
  <c r="M6" i="7"/>
  <c r="M7" i="7"/>
  <c r="M8" i="7"/>
  <c r="M9" i="7"/>
  <c r="M10" i="7"/>
  <c r="M2" i="7"/>
  <c r="E18" i="7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K3" i="4"/>
  <c r="K4" i="4"/>
  <c r="K5" i="4"/>
  <c r="K6" i="4"/>
  <c r="K7" i="4"/>
  <c r="K8" i="4"/>
  <c r="K9" i="4"/>
  <c r="K10" i="4"/>
  <c r="K2" i="4"/>
  <c r="M3" i="4"/>
  <c r="M4" i="4"/>
  <c r="M5" i="4"/>
  <c r="M6" i="4"/>
  <c r="M7" i="4"/>
  <c r="M8" i="4"/>
  <c r="M9" i="4"/>
  <c r="M10" i="4"/>
  <c r="M2" i="4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L3" i="8"/>
  <c r="L4" i="8"/>
  <c r="L5" i="8"/>
  <c r="L6" i="8"/>
  <c r="L7" i="8"/>
  <c r="L8" i="8"/>
  <c r="L9" i="8"/>
  <c r="L10" i="8"/>
  <c r="L2" i="8"/>
  <c r="J3" i="8"/>
  <c r="J4" i="8"/>
  <c r="J5" i="8"/>
  <c r="J6" i="8"/>
  <c r="J7" i="8"/>
  <c r="J8" i="8"/>
  <c r="J9" i="8"/>
  <c r="J10" i="8"/>
  <c r="J2" i="8"/>
  <c r="K2" i="9"/>
  <c r="J3" i="9"/>
  <c r="J2" i="9"/>
  <c r="H11" i="1" l="1"/>
  <c r="H12" i="1"/>
</calcChain>
</file>

<file path=xl/sharedStrings.xml><?xml version="1.0" encoding="utf-8"?>
<sst xmlns="http://schemas.openxmlformats.org/spreadsheetml/2006/main" count="583" uniqueCount="94">
  <si>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</si>
  <si>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</si>
  <si>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</si>
  <si>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</si>
  <si>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</si>
  <si>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</si>
  <si>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</si>
  <si>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</si>
  <si>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</si>
  <si>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</si>
  <si>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</si>
  <si>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</si>
  <si>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</si>
  <si>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</si>
  <si>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</si>
  <si>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</si>
  <si>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</si>
  <si>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</si>
  <si>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</si>
  <si>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</si>
  <si>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</si>
  <si>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</si>
  <si>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</si>
  <si>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</si>
  <si>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</si>
  <si>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</si>
  <si>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</si>
  <si>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</si>
  <si>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</si>
  <si>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</si>
  <si>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</si>
  <si>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</si>
  <si>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</si>
  <si>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</si>
  <si>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</si>
  <si>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</si>
  <si>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</si>
  <si>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</si>
  <si>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</si>
  <si>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</si>
  <si>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</si>
  <si>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</si>
  <si>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</si>
  <si>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</si>
  <si>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</si>
  <si>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</si>
  <si>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</si>
  <si>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</si>
  <si>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</si>
  <si>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</si>
  <si>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</si>
  <si>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</si>
  <si>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</si>
  <si>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</si>
  <si>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</si>
  <si>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</si>
  <si>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</si>
  <si>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</si>
  <si>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</si>
  <si>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</si>
  <si>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</si>
  <si>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</si>
  <si>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</si>
  <si>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</si>
  <si>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</si>
  <si>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</si>
  <si>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</si>
  <si>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</si>
  <si>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</si>
  <si>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</si>
  <si>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</si>
  <si>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</si>
  <si>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</si>
  <si>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</si>
  <si>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</si>
  <si>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</si>
  <si>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</si>
  <si>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</si>
  <si>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</si>
  <si>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</si>
  <si>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</si>
  <si>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Right</t>
  </si>
  <si>
    <t>Nested IF</t>
  </si>
  <si>
    <t>LEN</t>
  </si>
  <si>
    <t>7-4/2000</t>
  </si>
  <si>
    <t>5/6-2001</t>
  </si>
  <si>
    <t>8/10-2003</t>
  </si>
  <si>
    <t>11-8/2003</t>
  </si>
  <si>
    <t>NO Instances</t>
  </si>
  <si>
    <t>with 1 instances</t>
  </si>
  <si>
    <t>END YEAR</t>
  </si>
  <si>
    <t xml:space="preserve">GENDER </t>
  </si>
  <si>
    <t>FULL NAME</t>
  </si>
  <si>
    <t>5-6/2001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</si>
</sst>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76</v>
      </c>
      <c r="K1" t="s">
        <v>77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s="9">
        <f>MAX(G2:G10)</f>
        <v>65000</v>
      </c>
      <c r="K2" s="9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s="4">
        <f>MAX(H2:H10)</f>
        <v>37933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zoomScale="91" zoomScaleNormal="91" workbookViewId="0">
      <selection activeCell="M15" sqref="M15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2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COUNTIFS(G2:G10,"&gt;50000",E2:E10,"Male",D2:D10,"&gt;=31")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8"/>
  <sheetViews>
    <sheetView topLeftCell="B1" workbookViewId="0">
      <selection activeCell="K12" sqref="K12"/>
    </sheetView>
  </sheetViews>
  <sheetFormatPr defaultColWidth="8.7109375" defaultRowHeight="15" x14ac:dyDescent="0.25"/>
  <cols>
    <col min="1" max="1" width="10.85546875" style="3" bestFit="1" customWidth="1"/>
    <col min="2" max="2" width="9.28515625" style="3" bestFit="1" customWidth="1"/>
    <col min="3" max="3" width="10.140625" style="3" bestFit="1" customWidth="1"/>
    <col min="4" max="5" width="8.7109375" style="3"/>
    <col min="6" max="6" width="15.85546875" style="3" bestFit="1" customWidth="1"/>
    <col min="7" max="7" width="8.7109375" style="3"/>
    <col min="8" max="8" width="14.42578125" style="3" customWidth="1"/>
    <col min="9" max="9" width="13.42578125" style="3" customWidth="1"/>
    <col min="10" max="16384" width="8.7109375" style="3"/>
  </cols>
  <sheetData>
    <row r="1" spans="1:10" x14ac:dyDescent="0.25">
      <c r="A1" s="3" t="s">
        <v>18</v>
      </c>
      <c r="B1" s="3" t="s">
        <v>0</v>
      </c>
      <c r="C1" s="3" t="s">
        <v>1</v>
      </c>
      <c r="D1" s="3" t="s">
        <v>21</v>
      </c>
      <c r="E1" s="3" t="s">
        <v>22</v>
      </c>
      <c r="F1" s="3" t="s">
        <v>19</v>
      </c>
      <c r="G1" s="3" t="s">
        <v>20</v>
      </c>
      <c r="H1" s="3" t="s">
        <v>33</v>
      </c>
      <c r="I1" s="3" t="s">
        <v>34</v>
      </c>
      <c r="J1" s="3" t="s">
        <v>80</v>
      </c>
    </row>
    <row r="2" spans="1:10" x14ac:dyDescent="0.25">
      <c r="A2" s="3">
        <v>1001</v>
      </c>
      <c r="B2" s="3" t="s">
        <v>2</v>
      </c>
      <c r="C2" s="3" t="s">
        <v>3</v>
      </c>
      <c r="D2" s="3">
        <v>30</v>
      </c>
      <c r="E2" s="3" t="s">
        <v>24</v>
      </c>
      <c r="F2" s="3" t="s">
        <v>23</v>
      </c>
      <c r="G2" s="3">
        <v>45000</v>
      </c>
      <c r="H2" s="5" t="s">
        <v>45</v>
      </c>
      <c r="I2" s="5" t="s">
        <v>53</v>
      </c>
      <c r="J2" s="3">
        <f>_xlfn.DAYS(I2,H2)</f>
        <v>5056</v>
      </c>
    </row>
    <row r="3" spans="1:10" x14ac:dyDescent="0.25">
      <c r="A3" s="3">
        <v>1002</v>
      </c>
      <c r="B3" s="3" t="s">
        <v>4</v>
      </c>
      <c r="C3" s="3" t="s">
        <v>5</v>
      </c>
      <c r="D3" s="3">
        <v>30</v>
      </c>
      <c r="E3" s="3" t="s">
        <v>26</v>
      </c>
      <c r="F3" s="3" t="s">
        <v>25</v>
      </c>
      <c r="G3" s="3">
        <v>36000</v>
      </c>
      <c r="H3" s="5" t="s">
        <v>46</v>
      </c>
      <c r="I3" s="5" t="s">
        <v>54</v>
      </c>
      <c r="J3" s="3">
        <f t="shared" ref="J3:J10" si="0">_xlfn.DAYS(I3,H3)</f>
        <v>5851</v>
      </c>
    </row>
    <row r="4" spans="1:10" x14ac:dyDescent="0.25">
      <c r="A4" s="3">
        <v>1003</v>
      </c>
      <c r="B4" s="3" t="s">
        <v>6</v>
      </c>
      <c r="C4" s="3" t="s">
        <v>7</v>
      </c>
      <c r="D4" s="3">
        <v>29</v>
      </c>
      <c r="E4" s="3" t="s">
        <v>24</v>
      </c>
      <c r="F4" s="3" t="s">
        <v>23</v>
      </c>
      <c r="G4" s="3">
        <v>63000</v>
      </c>
      <c r="H4" s="5" t="s">
        <v>47</v>
      </c>
      <c r="I4" s="5" t="s">
        <v>55</v>
      </c>
      <c r="J4" s="3">
        <f t="shared" si="0"/>
        <v>6275</v>
      </c>
    </row>
    <row r="5" spans="1:10" x14ac:dyDescent="0.25">
      <c r="A5" s="3">
        <v>1004</v>
      </c>
      <c r="B5" s="3" t="s">
        <v>13</v>
      </c>
      <c r="C5" s="3" t="s">
        <v>12</v>
      </c>
      <c r="D5" s="3">
        <v>31</v>
      </c>
      <c r="E5" s="3" t="s">
        <v>26</v>
      </c>
      <c r="F5" s="3" t="s">
        <v>27</v>
      </c>
      <c r="G5" s="3">
        <v>47000</v>
      </c>
      <c r="H5" s="5" t="s">
        <v>48</v>
      </c>
      <c r="I5" s="5" t="s">
        <v>56</v>
      </c>
      <c r="J5" s="3">
        <f t="shared" si="0"/>
        <v>5811</v>
      </c>
    </row>
    <row r="6" spans="1:10" x14ac:dyDescent="0.25">
      <c r="A6" s="3">
        <v>1005</v>
      </c>
      <c r="B6" s="3" t="s">
        <v>14</v>
      </c>
      <c r="C6" s="3" t="s">
        <v>15</v>
      </c>
      <c r="D6" s="3">
        <v>32</v>
      </c>
      <c r="E6" s="3" t="s">
        <v>24</v>
      </c>
      <c r="F6" s="3" t="s">
        <v>28</v>
      </c>
      <c r="G6" s="3">
        <v>50000</v>
      </c>
      <c r="H6" s="5" t="s">
        <v>49</v>
      </c>
      <c r="I6" s="5" t="s">
        <v>57</v>
      </c>
      <c r="J6" s="3">
        <f t="shared" si="0"/>
        <v>5960</v>
      </c>
    </row>
    <row r="7" spans="1:10" x14ac:dyDescent="0.25">
      <c r="A7" s="3">
        <v>1006</v>
      </c>
      <c r="B7" s="3" t="s">
        <v>8</v>
      </c>
      <c r="C7" s="3" t="s">
        <v>9</v>
      </c>
      <c r="D7" s="3">
        <v>35</v>
      </c>
      <c r="E7" s="3" t="s">
        <v>24</v>
      </c>
      <c r="F7" s="3" t="s">
        <v>29</v>
      </c>
      <c r="G7" s="3">
        <v>65000</v>
      </c>
      <c r="H7" s="5" t="s">
        <v>49</v>
      </c>
      <c r="I7" s="5" t="s">
        <v>58</v>
      </c>
      <c r="J7" s="3">
        <f t="shared" si="0"/>
        <v>4511</v>
      </c>
    </row>
    <row r="8" spans="1:10" x14ac:dyDescent="0.25">
      <c r="A8" s="3">
        <v>1007</v>
      </c>
      <c r="B8" s="3" t="s">
        <v>31</v>
      </c>
      <c r="C8" s="3" t="s">
        <v>32</v>
      </c>
      <c r="D8" s="3">
        <v>32</v>
      </c>
      <c r="E8" s="3" t="s">
        <v>26</v>
      </c>
      <c r="F8" s="3" t="s">
        <v>30</v>
      </c>
      <c r="G8" s="3">
        <v>41000</v>
      </c>
      <c r="H8" s="5" t="s">
        <v>50</v>
      </c>
      <c r="I8" s="5" t="s">
        <v>58</v>
      </c>
      <c r="J8" s="3">
        <f t="shared" si="0"/>
        <v>3595</v>
      </c>
    </row>
    <row r="9" spans="1:10" x14ac:dyDescent="0.25">
      <c r="A9" s="3">
        <v>1008</v>
      </c>
      <c r="B9" s="3" t="s">
        <v>16</v>
      </c>
      <c r="C9" s="3" t="s">
        <v>17</v>
      </c>
      <c r="D9" s="3">
        <v>38</v>
      </c>
      <c r="E9" s="3" t="s">
        <v>24</v>
      </c>
      <c r="F9" s="3" t="s">
        <v>23</v>
      </c>
      <c r="G9" s="3">
        <v>48000</v>
      </c>
      <c r="H9" s="5" t="s">
        <v>51</v>
      </c>
      <c r="I9" s="5" t="s">
        <v>59</v>
      </c>
      <c r="J9" s="3">
        <f t="shared" si="0"/>
        <v>4700</v>
      </c>
    </row>
    <row r="10" spans="1:10" x14ac:dyDescent="0.25">
      <c r="A10" s="3">
        <v>1009</v>
      </c>
      <c r="B10" s="3" t="s">
        <v>10</v>
      </c>
      <c r="C10" s="3" t="s">
        <v>11</v>
      </c>
      <c r="D10" s="3">
        <v>31</v>
      </c>
      <c r="E10" s="3" t="s">
        <v>24</v>
      </c>
      <c r="F10" s="3" t="s">
        <v>27</v>
      </c>
      <c r="G10" s="3">
        <v>42000</v>
      </c>
      <c r="H10" s="5" t="s">
        <v>52</v>
      </c>
      <c r="I10" s="5" t="s">
        <v>59</v>
      </c>
      <c r="J10" s="3">
        <f t="shared" si="0"/>
        <v>4273</v>
      </c>
    </row>
    <row r="18" spans="8:11" x14ac:dyDescent="0.25">
      <c r="H18" s="4">
        <v>45591</v>
      </c>
      <c r="I18" s="4">
        <v>45566</v>
      </c>
      <c r="K18" s="3">
        <f>_xlfn.DAYS(I18,H18)</f>
        <v>-25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0"/>
  <sheetViews>
    <sheetView workbookViewId="0">
      <selection activeCell="K16" sqref="K16"/>
    </sheetView>
  </sheetViews>
  <sheetFormatPr defaultColWidth="13.5703125" defaultRowHeight="15" x14ac:dyDescent="0.25"/>
  <cols>
    <col min="1" max="1" width="10.85546875" bestFit="1" customWidth="1"/>
    <col min="4" max="4" width="7.5703125" customWidth="1"/>
    <col min="10" max="10" width="14.7109375" bestFit="1" customWidth="1"/>
    <col min="11" max="11" width="18.85546875" customWidth="1"/>
    <col min="12" max="12" width="17.85546875" bestFit="1" customWidth="1"/>
  </cols>
  <sheetData>
    <row r="1" spans="1:12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78</v>
      </c>
      <c r="K1" t="s">
        <v>79</v>
      </c>
      <c r="L1" t="s">
        <v>82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IF(D2&gt;=30,"Greater than 30","Less than 30")</f>
        <v>Greater than 30</v>
      </c>
      <c r="K2" t="str">
        <f>_xlfn.IFS(F2="Salesman","Sales Dept",F2="Accountant","Accounts Dept",F2="HR","Human Resource Dept")</f>
        <v>Sales Dept</v>
      </c>
      <c r="L2" t="str">
        <f>IF(F2="Salesman","Sales Person",IF(F2="Accountant","Accountant Person","Other"))</f>
        <v>Sales Person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IF(D3&gt;=30,"Greater than 30","Less than 30")</f>
        <v>Greater than 30</v>
      </c>
      <c r="K3" t="e">
        <f t="shared" ref="K3:K10" si="1">_xlfn.IFS(F3="Salesman","Sales Dept",F3="Accountant","Accounts Dept",F3="HR","Human Resource Dept")</f>
        <v>#N/A</v>
      </c>
      <c r="L3" t="str">
        <f t="shared" ref="L3:L10" si="2">IF(F3="Salesman","Sales Person",IF(F3="Accountant","Accountant Person","Other"))</f>
        <v>Other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Less than 30</v>
      </c>
      <c r="K4" t="str">
        <f t="shared" si="1"/>
        <v>Sales Dept</v>
      </c>
      <c r="L4" t="str">
        <f t="shared" si="2"/>
        <v>Sales Person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Greater than 30</v>
      </c>
      <c r="K5" t="str">
        <f t="shared" si="1"/>
        <v>Accounts Dept</v>
      </c>
      <c r="L5" t="str">
        <f t="shared" si="2"/>
        <v>Accountant Person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Greater than 30</v>
      </c>
      <c r="K6" t="str">
        <f t="shared" si="1"/>
        <v>Human Resource Dept</v>
      </c>
      <c r="L6" t="str">
        <f t="shared" si="2"/>
        <v>Other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Greater than 30</v>
      </c>
      <c r="K7" t="e">
        <f t="shared" si="1"/>
        <v>#N/A</v>
      </c>
      <c r="L7" t="str">
        <f t="shared" si="2"/>
        <v>Other</v>
      </c>
    </row>
    <row r="8" spans="1:12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Greater than 30</v>
      </c>
      <c r="K8" t="e">
        <f t="shared" si="1"/>
        <v>#N/A</v>
      </c>
      <c r="L8" t="str">
        <f t="shared" si="2"/>
        <v>Other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Greater than 30</v>
      </c>
      <c r="K9" t="str">
        <f t="shared" si="1"/>
        <v>Sales Dept</v>
      </c>
      <c r="L9" t="str">
        <f t="shared" si="2"/>
        <v>Sales Person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Greater than 30</v>
      </c>
      <c r="K10" t="str">
        <f t="shared" si="1"/>
        <v>Accounts Dept</v>
      </c>
      <c r="L10" t="str">
        <f t="shared" si="2"/>
        <v>Accountant Person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K10"/>
  <sheetViews>
    <sheetView workbookViewId="0">
      <selection activeCell="M9" sqref="M9"/>
    </sheetView>
  </sheetViews>
  <sheetFormatPr defaultColWidth="10.85546875" defaultRowHeight="15" x14ac:dyDescent="0.25"/>
  <cols>
    <col min="1" max="1" width="10.85546875" bestFit="1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>
        <f>LEN(F2)</f>
        <v>8</v>
      </c>
      <c r="K2">
        <f>LEN(A2)</f>
        <v>4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>
        <f t="shared" ref="J3:J10" si="0">LEN(F3)</f>
        <v>12</v>
      </c>
      <c r="K3">
        <f t="shared" ref="K3:K10" si="1">LEN(A3)</f>
        <v>4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>
        <f t="shared" si="0"/>
        <v>8</v>
      </c>
      <c r="K4">
        <f t="shared" si="1"/>
        <v>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>
        <f t="shared" si="0"/>
        <v>10</v>
      </c>
      <c r="K5">
        <f t="shared" si="1"/>
        <v>4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>
        <f t="shared" si="0"/>
        <v>2</v>
      </c>
      <c r="K6">
        <f t="shared" si="1"/>
        <v>4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>
        <f t="shared" si="0"/>
        <v>16</v>
      </c>
      <c r="K7">
        <f t="shared" si="1"/>
        <v>4</v>
      </c>
    </row>
    <row r="8" spans="1:11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>
        <f t="shared" si="0"/>
        <v>18</v>
      </c>
      <c r="K8">
        <f t="shared" si="1"/>
        <v>4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>
        <f t="shared" si="0"/>
        <v>8</v>
      </c>
      <c r="K9">
        <f t="shared" si="1"/>
        <v>4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>
        <f t="shared" si="0"/>
        <v>10</v>
      </c>
      <c r="K10">
        <f t="shared" si="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workbookViewId="0">
      <selection activeCell="J9" sqref="J9"/>
    </sheetView>
  </sheetViews>
  <sheetFormatPr defaultColWidth="14.5703125" defaultRowHeight="15" x14ac:dyDescent="0.25"/>
  <cols>
    <col min="1" max="3" width="14.5703125" style="3"/>
    <col min="4" max="4" width="8" style="3" customWidth="1"/>
    <col min="5" max="9" width="14.5703125" style="3"/>
    <col min="10" max="10" width="44.5703125" style="3" bestFit="1" customWidth="1"/>
    <col min="11" max="16384" width="14.5703125" style="3"/>
  </cols>
  <sheetData>
    <row r="1" spans="1:13" x14ac:dyDescent="0.25">
      <c r="A1" s="3" t="s">
        <v>18</v>
      </c>
      <c r="B1" s="3" t="s">
        <v>0</v>
      </c>
      <c r="C1" s="3" t="s">
        <v>1</v>
      </c>
      <c r="D1" s="3" t="s">
        <v>21</v>
      </c>
      <c r="E1" s="3" t="s">
        <v>22</v>
      </c>
      <c r="F1" s="3" t="s">
        <v>19</v>
      </c>
      <c r="G1" s="3" t="s">
        <v>20</v>
      </c>
      <c r="H1" s="3" t="s">
        <v>33</v>
      </c>
      <c r="I1" s="3" t="s">
        <v>34</v>
      </c>
      <c r="J1" s="3" t="s">
        <v>35</v>
      </c>
      <c r="K1" s="3" t="s">
        <v>91</v>
      </c>
      <c r="L1" s="3" t="s">
        <v>81</v>
      </c>
      <c r="M1" s="3" t="s">
        <v>90</v>
      </c>
    </row>
    <row r="2" spans="1:13" x14ac:dyDescent="0.25">
      <c r="A2" s="3">
        <v>1001</v>
      </c>
      <c r="B2" s="3" t="s">
        <v>2</v>
      </c>
      <c r="C2" s="3" t="s">
        <v>3</v>
      </c>
      <c r="D2" s="3">
        <v>30</v>
      </c>
      <c r="E2" s="3" t="s">
        <v>24</v>
      </c>
      <c r="F2" s="3" t="s">
        <v>23</v>
      </c>
      <c r="G2" s="3">
        <v>45000</v>
      </c>
      <c r="H2" s="5" t="s">
        <v>45</v>
      </c>
      <c r="I2" s="5" t="s">
        <v>53</v>
      </c>
      <c r="J2" s="4" t="s">
        <v>36</v>
      </c>
      <c r="K2" s="3" t="str">
        <f>LEFT(E2,1)</f>
        <v>M</v>
      </c>
      <c r="M2" s="3" t="str">
        <f>RIGHT(I2,4)</f>
        <v>2015</v>
      </c>
    </row>
    <row r="3" spans="1:13" x14ac:dyDescent="0.25">
      <c r="A3" s="3">
        <v>1002</v>
      </c>
      <c r="B3" s="3" t="s">
        <v>4</v>
      </c>
      <c r="C3" s="3" t="s">
        <v>5</v>
      </c>
      <c r="D3" s="3">
        <v>30</v>
      </c>
      <c r="E3" s="3" t="s">
        <v>26</v>
      </c>
      <c r="F3" s="3" t="s">
        <v>25</v>
      </c>
      <c r="G3" s="3">
        <v>36000</v>
      </c>
      <c r="H3" s="5" t="s">
        <v>46</v>
      </c>
      <c r="I3" s="5" t="s">
        <v>54</v>
      </c>
      <c r="J3" s="4" t="s">
        <v>37</v>
      </c>
      <c r="K3" s="3" t="str">
        <f t="shared" ref="K3:K10" si="0">LEFT(E3,1)</f>
        <v>F</v>
      </c>
      <c r="M3" s="3" t="str">
        <f t="shared" ref="M3:M10" si="1">RIGHT(I3,4)</f>
        <v>2015</v>
      </c>
    </row>
    <row r="4" spans="1:13" x14ac:dyDescent="0.25">
      <c r="A4" s="3">
        <v>1003</v>
      </c>
      <c r="B4" s="3" t="s">
        <v>6</v>
      </c>
      <c r="C4" s="3" t="s">
        <v>7</v>
      </c>
      <c r="D4" s="3">
        <v>29</v>
      </c>
      <c r="E4" s="3" t="s">
        <v>24</v>
      </c>
      <c r="F4" s="3" t="s">
        <v>23</v>
      </c>
      <c r="G4" s="3">
        <v>63000</v>
      </c>
      <c r="H4" s="5" t="s">
        <v>47</v>
      </c>
      <c r="I4" s="5" t="s">
        <v>55</v>
      </c>
      <c r="J4" s="4" t="s">
        <v>38</v>
      </c>
      <c r="K4" s="3" t="str">
        <f t="shared" si="0"/>
        <v>M</v>
      </c>
      <c r="M4" s="3" t="str">
        <f t="shared" si="1"/>
        <v>2017</v>
      </c>
    </row>
    <row r="5" spans="1:13" x14ac:dyDescent="0.25">
      <c r="A5" s="3">
        <v>1004</v>
      </c>
      <c r="B5" s="3" t="s">
        <v>13</v>
      </c>
      <c r="C5" s="3" t="s">
        <v>12</v>
      </c>
      <c r="D5" s="3">
        <v>31</v>
      </c>
      <c r="E5" s="3" t="s">
        <v>26</v>
      </c>
      <c r="F5" s="3" t="s">
        <v>27</v>
      </c>
      <c r="G5" s="3">
        <v>47000</v>
      </c>
      <c r="H5" s="5" t="s">
        <v>48</v>
      </c>
      <c r="I5" s="5" t="s">
        <v>56</v>
      </c>
      <c r="J5" s="4" t="s">
        <v>39</v>
      </c>
      <c r="K5" s="3" t="str">
        <f t="shared" si="0"/>
        <v>F</v>
      </c>
      <c r="M5" s="3" t="str">
        <f t="shared" si="1"/>
        <v>2015</v>
      </c>
    </row>
    <row r="6" spans="1:13" x14ac:dyDescent="0.25">
      <c r="A6" s="3">
        <v>1005</v>
      </c>
      <c r="B6" s="3" t="s">
        <v>14</v>
      </c>
      <c r="C6" s="3" t="s">
        <v>15</v>
      </c>
      <c r="D6" s="3">
        <v>32</v>
      </c>
      <c r="E6" s="3" t="s">
        <v>24</v>
      </c>
      <c r="F6" s="3" t="s">
        <v>28</v>
      </c>
      <c r="G6" s="3">
        <v>50000</v>
      </c>
      <c r="H6" s="5" t="s">
        <v>49</v>
      </c>
      <c r="I6" s="5" t="s">
        <v>57</v>
      </c>
      <c r="J6" s="4" t="s">
        <v>40</v>
      </c>
      <c r="K6" s="3" t="str">
        <f t="shared" si="0"/>
        <v>M</v>
      </c>
      <c r="M6" s="3" t="str">
        <f t="shared" si="1"/>
        <v>2017</v>
      </c>
    </row>
    <row r="7" spans="1:13" x14ac:dyDescent="0.25">
      <c r="A7" s="3">
        <v>1006</v>
      </c>
      <c r="B7" s="3" t="s">
        <v>8</v>
      </c>
      <c r="C7" s="3" t="s">
        <v>9</v>
      </c>
      <c r="D7" s="3">
        <v>35</v>
      </c>
      <c r="E7" s="3" t="s">
        <v>24</v>
      </c>
      <c r="F7" s="3" t="s">
        <v>29</v>
      </c>
      <c r="G7" s="3">
        <v>65000</v>
      </c>
      <c r="H7" s="5" t="s">
        <v>49</v>
      </c>
      <c r="I7" s="5" t="s">
        <v>58</v>
      </c>
      <c r="J7" s="4" t="s">
        <v>41</v>
      </c>
      <c r="K7" s="3" t="str">
        <f t="shared" si="0"/>
        <v>M</v>
      </c>
      <c r="M7" s="3" t="str">
        <f t="shared" si="1"/>
        <v>2013</v>
      </c>
    </row>
    <row r="8" spans="1:13" x14ac:dyDescent="0.25">
      <c r="A8" s="3">
        <v>1007</v>
      </c>
      <c r="B8" s="3" t="s">
        <v>31</v>
      </c>
      <c r="C8" s="3" t="s">
        <v>32</v>
      </c>
      <c r="D8" s="3">
        <v>32</v>
      </c>
      <c r="E8" s="3" t="s">
        <v>26</v>
      </c>
      <c r="F8" s="3" t="s">
        <v>30</v>
      </c>
      <c r="G8" s="3">
        <v>41000</v>
      </c>
      <c r="H8" s="5" t="s">
        <v>50</v>
      </c>
      <c r="I8" s="5" t="s">
        <v>58</v>
      </c>
      <c r="J8" s="4" t="s">
        <v>42</v>
      </c>
      <c r="K8" s="3" t="str">
        <f t="shared" si="0"/>
        <v>F</v>
      </c>
      <c r="M8" s="3" t="str">
        <f t="shared" si="1"/>
        <v>2013</v>
      </c>
    </row>
    <row r="9" spans="1:13" x14ac:dyDescent="0.25">
      <c r="A9" s="3">
        <v>1008</v>
      </c>
      <c r="B9" s="3" t="s">
        <v>16</v>
      </c>
      <c r="C9" s="3" t="s">
        <v>17</v>
      </c>
      <c r="D9" s="3">
        <v>38</v>
      </c>
      <c r="E9" s="3" t="s">
        <v>24</v>
      </c>
      <c r="F9" s="3" t="s">
        <v>23</v>
      </c>
      <c r="G9" s="3">
        <v>48000</v>
      </c>
      <c r="H9" s="5" t="s">
        <v>51</v>
      </c>
      <c r="I9" s="5" t="s">
        <v>59</v>
      </c>
      <c r="J9" s="4" t="s">
        <v>43</v>
      </c>
      <c r="K9" s="3" t="str">
        <f t="shared" si="0"/>
        <v>M</v>
      </c>
      <c r="M9" s="3" t="str">
        <f t="shared" si="1"/>
        <v>2015</v>
      </c>
    </row>
    <row r="10" spans="1:13" x14ac:dyDescent="0.25">
      <c r="A10" s="3">
        <v>1009</v>
      </c>
      <c r="B10" s="3" t="s">
        <v>10</v>
      </c>
      <c r="C10" s="3" t="s">
        <v>11</v>
      </c>
      <c r="D10" s="3">
        <v>31</v>
      </c>
      <c r="E10" s="3" t="s">
        <v>24</v>
      </c>
      <c r="F10" s="3" t="s">
        <v>27</v>
      </c>
      <c r="G10" s="3">
        <v>42000</v>
      </c>
      <c r="H10" s="5" t="s">
        <v>52</v>
      </c>
      <c r="I10" s="5" t="s">
        <v>59</v>
      </c>
      <c r="J10" s="4" t="s">
        <v>44</v>
      </c>
      <c r="K10" s="3" t="str">
        <f t="shared" si="0"/>
        <v>M</v>
      </c>
      <c r="M10" s="3" t="str">
        <f t="shared" si="1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4"/>
  <sheetViews>
    <sheetView tabSelected="1" topLeftCell="B1" workbookViewId="0">
      <selection activeCell="J16" sqref="J16"/>
    </sheetView>
  </sheetViews>
  <sheetFormatPr defaultColWidth="13.5703125" defaultRowHeight="15" x14ac:dyDescent="0.25"/>
  <cols>
    <col min="1" max="1" width="10.85546875" style="3" bestFit="1" customWidth="1"/>
    <col min="2" max="3" width="13.5703125" style="3"/>
    <col min="4" max="4" width="7.5703125" style="3" customWidth="1"/>
    <col min="5" max="9" width="13.5703125" style="3"/>
    <col min="10" max="10" width="21.42578125" style="3" bestFit="1" customWidth="1"/>
    <col min="11" max="16384" width="13.5703125" style="3"/>
  </cols>
  <sheetData>
    <row r="1" spans="1:13" x14ac:dyDescent="0.25">
      <c r="A1" s="3" t="s">
        <v>18</v>
      </c>
      <c r="B1" s="3" t="s">
        <v>0</v>
      </c>
      <c r="C1" s="3" t="s">
        <v>1</v>
      </c>
      <c r="D1" s="3" t="s">
        <v>21</v>
      </c>
      <c r="E1" s="3" t="s">
        <v>22</v>
      </c>
      <c r="F1" s="3" t="s">
        <v>19</v>
      </c>
      <c r="G1" s="3" t="s">
        <v>20</v>
      </c>
      <c r="H1" s="3" t="s">
        <v>33</v>
      </c>
      <c r="I1" s="3" t="s">
        <v>34</v>
      </c>
      <c r="J1" s="3" t="s">
        <v>67</v>
      </c>
    </row>
    <row r="2" spans="1:13" x14ac:dyDescent="0.25">
      <c r="A2" s="3">
        <v>1001</v>
      </c>
      <c r="B2" s="3" t="s">
        <v>2</v>
      </c>
      <c r="C2" s="3" t="s">
        <v>3</v>
      </c>
      <c r="D2" s="3">
        <v>30</v>
      </c>
      <c r="E2" s="3" t="s">
        <v>24</v>
      </c>
      <c r="F2" s="3" t="s">
        <v>23</v>
      </c>
      <c r="G2" s="3">
        <v>45000</v>
      </c>
      <c r="H2" s="4">
        <v>37197</v>
      </c>
      <c r="I2" s="4">
        <v>42253</v>
      </c>
      <c r="J2" s="10" t="str">
        <f>TEXT(I2,"dd/mm/yyyy")</f>
        <v>06/09/2015</v>
      </c>
      <c r="K2" s="5"/>
      <c r="M2" s="3" t="str">
        <f>TEXT(I2,"mm")</f>
        <v>09</v>
      </c>
    </row>
    <row r="3" spans="1:13" x14ac:dyDescent="0.25">
      <c r="A3" s="3">
        <v>1002</v>
      </c>
      <c r="B3" s="3" t="s">
        <v>4</v>
      </c>
      <c r="C3" s="3" t="s">
        <v>5</v>
      </c>
      <c r="D3" s="3">
        <v>30</v>
      </c>
      <c r="E3" s="3" t="s">
        <v>26</v>
      </c>
      <c r="F3" s="3" t="s">
        <v>25</v>
      </c>
      <c r="G3" s="3">
        <v>36000</v>
      </c>
      <c r="H3" s="4">
        <v>36436</v>
      </c>
      <c r="I3" s="4">
        <v>42287</v>
      </c>
      <c r="J3" s="9" t="str">
        <f t="shared" ref="J3:J10" si="0">TEXT(I3,"dd/mm/yyyy")</f>
        <v>10/10/2015</v>
      </c>
      <c r="K3" s="5"/>
    </row>
    <row r="4" spans="1:13" x14ac:dyDescent="0.25">
      <c r="A4" s="3">
        <v>1003</v>
      </c>
      <c r="B4" s="3" t="s">
        <v>6</v>
      </c>
      <c r="C4" s="3" t="s">
        <v>7</v>
      </c>
      <c r="D4" s="3">
        <v>29</v>
      </c>
      <c r="E4" s="3" t="s">
        <v>24</v>
      </c>
      <c r="F4" s="3" t="s">
        <v>23</v>
      </c>
      <c r="G4" s="3">
        <v>63000</v>
      </c>
      <c r="H4" s="4">
        <v>36711</v>
      </c>
      <c r="I4" s="4">
        <v>42986</v>
      </c>
      <c r="J4" s="9" t="str">
        <f t="shared" si="0"/>
        <v>08/09/2017</v>
      </c>
      <c r="K4" s="5"/>
    </row>
    <row r="5" spans="1:13" x14ac:dyDescent="0.25">
      <c r="A5" s="3">
        <v>1004</v>
      </c>
      <c r="B5" s="3" t="s">
        <v>13</v>
      </c>
      <c r="C5" s="3" t="s">
        <v>12</v>
      </c>
      <c r="D5" s="3">
        <v>31</v>
      </c>
      <c r="E5" s="3" t="s">
        <v>26</v>
      </c>
      <c r="F5" s="3" t="s">
        <v>27</v>
      </c>
      <c r="G5" s="3">
        <v>47000</v>
      </c>
      <c r="H5" s="4">
        <v>36530</v>
      </c>
      <c r="I5" s="4">
        <v>42341</v>
      </c>
      <c r="J5" s="9" t="str">
        <f t="shared" si="0"/>
        <v>03/12/2015</v>
      </c>
      <c r="K5" s="5"/>
      <c r="L5" s="7"/>
      <c r="M5" s="7"/>
    </row>
    <row r="6" spans="1:13" x14ac:dyDescent="0.25">
      <c r="A6" s="3">
        <v>1005</v>
      </c>
      <c r="B6" s="3" t="s">
        <v>14</v>
      </c>
      <c r="C6" s="3" t="s">
        <v>15</v>
      </c>
      <c r="D6" s="3">
        <v>32</v>
      </c>
      <c r="E6" s="3" t="s">
        <v>24</v>
      </c>
      <c r="F6" s="3" t="s">
        <v>28</v>
      </c>
      <c r="G6" s="3">
        <v>50000</v>
      </c>
      <c r="H6" s="4">
        <v>37017</v>
      </c>
      <c r="I6" s="4">
        <v>42977</v>
      </c>
      <c r="J6" s="9" t="str">
        <f t="shared" si="0"/>
        <v>30/08/2017</v>
      </c>
      <c r="K6" s="5"/>
      <c r="L6" s="8"/>
      <c r="M6" s="7"/>
    </row>
    <row r="7" spans="1:13" x14ac:dyDescent="0.25">
      <c r="A7" s="3">
        <v>1006</v>
      </c>
      <c r="B7" s="3" t="s">
        <v>8</v>
      </c>
      <c r="C7" s="3" t="s">
        <v>9</v>
      </c>
      <c r="D7" s="3">
        <v>35</v>
      </c>
      <c r="E7" s="3" t="s">
        <v>24</v>
      </c>
      <c r="F7" s="3" t="s">
        <v>29</v>
      </c>
      <c r="G7" s="3">
        <v>65000</v>
      </c>
      <c r="H7" s="4">
        <v>35040</v>
      </c>
      <c r="I7" s="4">
        <v>41528</v>
      </c>
      <c r="J7" s="9" t="str">
        <f t="shared" si="0"/>
        <v>11/09/2013</v>
      </c>
      <c r="K7" s="5"/>
      <c r="L7" s="8"/>
      <c r="M7" s="7"/>
    </row>
    <row r="8" spans="1:13" x14ac:dyDescent="0.25">
      <c r="A8" s="3">
        <v>1007</v>
      </c>
      <c r="B8" s="3" t="s">
        <v>31</v>
      </c>
      <c r="C8" s="3" t="s">
        <v>32</v>
      </c>
      <c r="D8" s="3">
        <v>32</v>
      </c>
      <c r="E8" s="3" t="s">
        <v>26</v>
      </c>
      <c r="F8" s="3" t="s">
        <v>30</v>
      </c>
      <c r="G8" s="3">
        <v>41000</v>
      </c>
      <c r="H8" s="4">
        <v>37933</v>
      </c>
      <c r="I8" s="4">
        <v>41551</v>
      </c>
      <c r="J8" s="9" t="str">
        <f t="shared" si="0"/>
        <v>04/10/2013</v>
      </c>
      <c r="K8" s="5"/>
      <c r="L8" s="8"/>
      <c r="M8" s="7"/>
    </row>
    <row r="9" spans="1:13" x14ac:dyDescent="0.25">
      <c r="A9" s="3">
        <v>1008</v>
      </c>
      <c r="B9" s="3" t="s">
        <v>16</v>
      </c>
      <c r="C9" s="3" t="s">
        <v>17</v>
      </c>
      <c r="D9" s="3">
        <v>38</v>
      </c>
      <c r="E9" s="3" t="s">
        <v>24</v>
      </c>
      <c r="F9" s="3" t="s">
        <v>23</v>
      </c>
      <c r="G9" s="3">
        <v>48000</v>
      </c>
      <c r="H9" s="4">
        <v>37416</v>
      </c>
      <c r="I9" s="4">
        <v>42116</v>
      </c>
      <c r="J9" s="9" t="str">
        <f t="shared" si="0"/>
        <v>22/04/2015</v>
      </c>
      <c r="K9" s="5"/>
      <c r="L9" s="8"/>
      <c r="M9" s="7"/>
    </row>
    <row r="10" spans="1:13" x14ac:dyDescent="0.25">
      <c r="A10" s="3">
        <v>1009</v>
      </c>
      <c r="B10" s="3" t="s">
        <v>10</v>
      </c>
      <c r="C10" s="3" t="s">
        <v>11</v>
      </c>
      <c r="D10" s="3">
        <v>31</v>
      </c>
      <c r="E10" s="3" t="s">
        <v>24</v>
      </c>
      <c r="F10" s="3" t="s">
        <v>27</v>
      </c>
      <c r="G10" s="3">
        <v>42000</v>
      </c>
      <c r="H10" s="4">
        <v>37843</v>
      </c>
      <c r="I10" s="4">
        <v>40800</v>
      </c>
      <c r="J10" s="9" t="str">
        <f t="shared" si="0"/>
        <v>14/09/2011</v>
      </c>
      <c r="K10" s="5"/>
      <c r="L10" s="8"/>
      <c r="M10" s="7"/>
    </row>
    <row r="11" spans="1:13" x14ac:dyDescent="0.25">
      <c r="L11" s="8"/>
      <c r="M11" s="7"/>
    </row>
    <row r="12" spans="1:13" x14ac:dyDescent="0.25">
      <c r="H12" s="4"/>
      <c r="L12" s="8"/>
      <c r="M12" s="7"/>
    </row>
    <row r="13" spans="1:13" x14ac:dyDescent="0.25">
      <c r="H13" s="5"/>
      <c r="J13" s="10">
        <f>DATE(2024,10,26)</f>
        <v>45591</v>
      </c>
      <c r="L13" s="8"/>
      <c r="M13" s="7"/>
    </row>
    <row r="14" spans="1:13" x14ac:dyDescent="0.25">
      <c r="L14" s="8"/>
      <c r="M1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H17" sqref="H17"/>
    </sheetView>
  </sheetViews>
  <sheetFormatPr defaultColWidth="13.5703125" defaultRowHeight="15" x14ac:dyDescent="0.25"/>
  <cols>
    <col min="1" max="1" width="10.85546875" bestFit="1" customWidth="1"/>
    <col min="3" max="3" width="12.7109375" bestFit="1" customWidth="1"/>
    <col min="4" max="4" width="7.5703125" customWidth="1"/>
    <col min="6" max="6" width="17.42578125" bestFit="1" customWidth="1"/>
    <col min="11" max="11" width="40.28515625" bestFit="1" customWidth="1"/>
  </cols>
  <sheetData>
    <row r="1" spans="1:11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65</v>
      </c>
      <c r="K1" s="6" t="s">
        <v>66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2" t="s">
        <v>6</v>
      </c>
      <c r="C4" s="2" t="s">
        <v>64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63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62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31</v>
      </c>
      <c r="C8" s="2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61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60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M15" sqref="M15"/>
    </sheetView>
  </sheetViews>
  <sheetFormatPr defaultRowHeight="15" x14ac:dyDescent="0.25"/>
  <cols>
    <col min="2" max="2" width="10.42578125" customWidth="1"/>
    <col min="3" max="5" width="10.5703125" customWidth="1"/>
    <col min="6" max="6" width="16.5703125" customWidth="1"/>
    <col min="8" max="8" width="14.140625" customWidth="1"/>
    <col min="9" max="9" width="14.85546875" customWidth="1"/>
    <col min="10" max="10" width="22" bestFit="1" customWidth="1"/>
  </cols>
  <sheetData>
    <row r="1" spans="1:10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92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workbookViewId="0">
      <selection activeCell="N4" sqref="N4"/>
    </sheetView>
  </sheetViews>
  <sheetFormatPr defaultColWidth="13.5703125" defaultRowHeight="15" x14ac:dyDescent="0.25"/>
  <cols>
    <col min="1" max="1" width="10.85546875" bestFit="1" customWidth="1"/>
    <col min="4" max="4" width="7.5703125" customWidth="1"/>
    <col min="11" max="11" width="15.85546875" bestFit="1" customWidth="1"/>
    <col min="12" max="13" width="14.140625" bestFit="1" customWidth="1"/>
  </cols>
  <sheetData>
    <row r="1" spans="1:13" x14ac:dyDescent="0.2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88</v>
      </c>
      <c r="K1" t="s">
        <v>69</v>
      </c>
      <c r="L1" t="s">
        <v>89</v>
      </c>
      <c r="M1" t="s">
        <v>68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2" t="s">
        <v>45</v>
      </c>
      <c r="I2" s="2" t="s">
        <v>53</v>
      </c>
      <c r="J2" t="str">
        <f>SUBSTITUTE(H2,"-","/")</f>
        <v>11/2/2001</v>
      </c>
      <c r="K2" t="str">
        <f>SUBSTITUTE(J2,"/","-")</f>
        <v>11-2-2001</v>
      </c>
      <c r="L2" t="str">
        <f>SUBSTITUTE(I2,"/","-",1)</f>
        <v>9-6/2015</v>
      </c>
      <c r="M2" t="str">
        <f>SUBSTITUTE(I2,"/","-",2)</f>
        <v>9/6-2015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2" t="s">
        <v>46</v>
      </c>
      <c r="I3" s="2" t="s">
        <v>54</v>
      </c>
      <c r="J3" t="str">
        <f t="shared" ref="J3:J10" si="0">SUBSTITUTE(H3,"-","/")</f>
        <v>10/3/1999</v>
      </c>
      <c r="K3" t="str">
        <f t="shared" ref="K3:K10" si="1">SUBSTITUTE(J3,"/","-")</f>
        <v>10-3-1999</v>
      </c>
      <c r="L3" t="str">
        <f t="shared" ref="L3:L10" si="2">SUBSTITUTE(I3,"/","-",1)</f>
        <v>10-10/2015</v>
      </c>
      <c r="M3" t="str">
        <f t="shared" ref="M3:M10" si="3">SUBSTITUTE(I3,"/","-",2)</f>
        <v>10/10-2015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2" t="s">
        <v>84</v>
      </c>
      <c r="I4" s="2" t="s">
        <v>55</v>
      </c>
      <c r="J4" t="str">
        <f t="shared" si="0"/>
        <v>7/4/2000</v>
      </c>
      <c r="K4" t="str">
        <f t="shared" si="1"/>
        <v>7-4-2000</v>
      </c>
      <c r="L4" t="str">
        <f t="shared" si="2"/>
        <v>9-8/2017</v>
      </c>
      <c r="M4" t="str">
        <f t="shared" si="3"/>
        <v>9/8-2017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2" t="s">
        <v>48</v>
      </c>
      <c r="I5" s="2" t="s">
        <v>56</v>
      </c>
      <c r="J5" t="str">
        <f t="shared" si="0"/>
        <v>1/5/2000</v>
      </c>
      <c r="K5" t="str">
        <f t="shared" si="1"/>
        <v>1-5-2000</v>
      </c>
      <c r="L5" t="str">
        <f t="shared" si="2"/>
        <v>12-3/2015</v>
      </c>
      <c r="M5" t="str">
        <f t="shared" si="3"/>
        <v>12/3-2015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2" t="s">
        <v>93</v>
      </c>
      <c r="I6" s="2" t="s">
        <v>57</v>
      </c>
      <c r="J6" t="str">
        <f t="shared" si="0"/>
        <v>5/6/2001</v>
      </c>
      <c r="K6" t="str">
        <f t="shared" si="1"/>
        <v>5-6-2001</v>
      </c>
      <c r="L6" t="str">
        <f t="shared" si="2"/>
        <v>8-30/2017</v>
      </c>
      <c r="M6" t="str">
        <f t="shared" si="3"/>
        <v>8/30-2017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2" t="s">
        <v>85</v>
      </c>
      <c r="I7" s="2" t="s">
        <v>58</v>
      </c>
      <c r="J7" t="str">
        <f t="shared" si="0"/>
        <v>5/6/2001</v>
      </c>
      <c r="K7" t="str">
        <f t="shared" si="1"/>
        <v>5-6-2001</v>
      </c>
      <c r="L7" t="str">
        <f t="shared" si="2"/>
        <v>9-11/2013</v>
      </c>
      <c r="M7" t="str">
        <f t="shared" si="3"/>
        <v>9/11-2013</v>
      </c>
    </row>
    <row r="8" spans="1:13" x14ac:dyDescent="0.2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2" t="s">
        <v>87</v>
      </c>
      <c r="I8" s="2" t="s">
        <v>58</v>
      </c>
      <c r="J8" t="str">
        <f t="shared" si="0"/>
        <v>11/8/2003</v>
      </c>
      <c r="K8" t="str">
        <f t="shared" si="1"/>
        <v>11-8-2003</v>
      </c>
      <c r="L8" t="str">
        <f t="shared" si="2"/>
        <v>9-11/2013</v>
      </c>
      <c r="M8" t="str">
        <f t="shared" si="3"/>
        <v>9/11-2013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2" t="s">
        <v>51</v>
      </c>
      <c r="I9" s="2" t="s">
        <v>59</v>
      </c>
      <c r="J9" t="str">
        <f t="shared" si="0"/>
        <v>6/9/2002</v>
      </c>
      <c r="K9" t="str">
        <f t="shared" si="1"/>
        <v>6-9-2002</v>
      </c>
      <c r="L9" t="str">
        <f t="shared" si="2"/>
        <v>4-22/2015</v>
      </c>
      <c r="M9" t="str">
        <f t="shared" si="3"/>
        <v>4/22-2015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2" t="s">
        <v>86</v>
      </c>
      <c r="I10" s="2" t="s">
        <v>59</v>
      </c>
      <c r="J10" t="str">
        <f t="shared" si="0"/>
        <v>8/10/2003</v>
      </c>
      <c r="K10" t="str">
        <f t="shared" si="1"/>
        <v>8-10-2003</v>
      </c>
      <c r="L10" t="str">
        <f t="shared" si="2"/>
        <v>4-22/2015</v>
      </c>
      <c r="M10" t="str">
        <f t="shared" si="3"/>
        <v>4/22-2015</v>
      </c>
    </row>
    <row r="12" spans="1:13" x14ac:dyDescent="0.25">
      <c r="H12" s="2"/>
      <c r="I12" s="2"/>
    </row>
    <row r="13" spans="1:13" x14ac:dyDescent="0.25">
      <c r="H13" s="2"/>
      <c r="I13" s="2"/>
    </row>
    <row r="14" spans="1:13" x14ac:dyDescent="0.25">
      <c r="H14" s="2"/>
      <c r="I14" s="2"/>
    </row>
    <row r="15" spans="1:13" x14ac:dyDescent="0.25">
      <c r="H15" s="2"/>
      <c r="I15" s="2"/>
    </row>
    <row r="16" spans="1:13" x14ac:dyDescent="0.25">
      <c r="H16" s="2"/>
      <c r="I16" s="2"/>
    </row>
    <row r="17" spans="5:9" x14ac:dyDescent="0.25">
      <c r="H17" s="2"/>
      <c r="I17" s="2"/>
    </row>
    <row r="18" spans="5:9" x14ac:dyDescent="0.25">
      <c r="E18" t="str">
        <f>SUBSTITUTE(A2,"100","ABCD",1)</f>
        <v>ABCD1</v>
      </c>
      <c r="H18" s="2"/>
      <c r="I18" s="2"/>
    </row>
    <row r="19" spans="5:9" x14ac:dyDescent="0.25">
      <c r="H19" s="2"/>
      <c r="I19" s="2"/>
    </row>
    <row r="20" spans="5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5" sqref="L5"/>
    </sheetView>
  </sheetViews>
  <sheetFormatPr defaultColWidth="13" defaultRowHeight="15" x14ac:dyDescent="0.25"/>
  <cols>
    <col min="1" max="16384" width="13" style="3"/>
  </cols>
  <sheetData>
    <row r="1" spans="1:12" x14ac:dyDescent="0.25">
      <c r="A1" s="3" t="s">
        <v>18</v>
      </c>
      <c r="B1" s="3" t="s">
        <v>0</v>
      </c>
      <c r="C1" s="3" t="s">
        <v>1</v>
      </c>
      <c r="D1" s="3" t="s">
        <v>21</v>
      </c>
      <c r="E1" s="3" t="s">
        <v>22</v>
      </c>
      <c r="F1" s="3" t="s">
        <v>19</v>
      </c>
      <c r="G1" s="3" t="s">
        <v>20</v>
      </c>
      <c r="H1" s="3" t="s">
        <v>33</v>
      </c>
      <c r="I1" s="3" t="s">
        <v>34</v>
      </c>
      <c r="J1" s="3" t="s">
        <v>70</v>
      </c>
      <c r="K1" s="3" t="s">
        <v>71</v>
      </c>
      <c r="L1" s="3" t="s">
        <v>72</v>
      </c>
    </row>
    <row r="2" spans="1:12" x14ac:dyDescent="0.25">
      <c r="A2" s="3">
        <v>1001</v>
      </c>
      <c r="B2" s="3" t="s">
        <v>2</v>
      </c>
      <c r="C2" s="3" t="s">
        <v>3</v>
      </c>
      <c r="D2" s="3">
        <v>30</v>
      </c>
      <c r="E2" s="3" t="s">
        <v>24</v>
      </c>
      <c r="F2" s="3" t="s">
        <v>23</v>
      </c>
      <c r="G2" s="3">
        <v>45000</v>
      </c>
      <c r="H2" s="4">
        <v>37197</v>
      </c>
      <c r="I2" s="4">
        <v>42253</v>
      </c>
      <c r="J2" s="3">
        <f>SUM(G2:G10)</f>
        <v>437000</v>
      </c>
      <c r="K2" s="3">
        <f>SUMIF(G2:G10,"&gt;45000")</f>
        <v>273000</v>
      </c>
      <c r="L2" s="3">
        <f>SUMIFS(G2:G10,D2:D10,"&gt; 30",E2:E10,"Male")</f>
        <v>205000</v>
      </c>
    </row>
    <row r="3" spans="1:12" x14ac:dyDescent="0.25">
      <c r="A3" s="3">
        <v>1002</v>
      </c>
      <c r="B3" s="3" t="s">
        <v>4</v>
      </c>
      <c r="C3" s="3" t="s">
        <v>5</v>
      </c>
      <c r="D3" s="3">
        <v>30</v>
      </c>
      <c r="E3" s="3" t="s">
        <v>26</v>
      </c>
      <c r="F3" s="3" t="s">
        <v>25</v>
      </c>
      <c r="G3" s="3">
        <v>36000</v>
      </c>
      <c r="H3" s="4">
        <v>36436</v>
      </c>
      <c r="I3" s="4">
        <v>42287</v>
      </c>
    </row>
    <row r="4" spans="1:12" x14ac:dyDescent="0.25">
      <c r="A4" s="3">
        <v>1003</v>
      </c>
      <c r="B4" s="3" t="s">
        <v>6</v>
      </c>
      <c r="C4" s="3" t="s">
        <v>7</v>
      </c>
      <c r="D4" s="3">
        <v>29</v>
      </c>
      <c r="E4" s="3" t="s">
        <v>24</v>
      </c>
      <c r="F4" s="3" t="s">
        <v>23</v>
      </c>
      <c r="G4" s="3">
        <v>63000</v>
      </c>
      <c r="H4" s="4">
        <v>36711</v>
      </c>
      <c r="I4" s="4">
        <v>42986</v>
      </c>
      <c r="L4" s="3">
        <f>SUMIFS(G2:G10,D2:D10,"&gt; 30",F2:F10,"Accountant",E2:E10,"Female")</f>
        <v>47000</v>
      </c>
    </row>
    <row r="5" spans="1:12" x14ac:dyDescent="0.25">
      <c r="A5" s="3">
        <v>1004</v>
      </c>
      <c r="B5" s="3" t="s">
        <v>13</v>
      </c>
      <c r="C5" s="3" t="s">
        <v>12</v>
      </c>
      <c r="D5" s="3">
        <v>31</v>
      </c>
      <c r="E5" s="3" t="s">
        <v>26</v>
      </c>
      <c r="F5" s="3" t="s">
        <v>27</v>
      </c>
      <c r="G5" s="3">
        <v>47000</v>
      </c>
      <c r="H5" s="4">
        <v>36530</v>
      </c>
      <c r="I5" s="4">
        <v>42341</v>
      </c>
    </row>
    <row r="6" spans="1:12" x14ac:dyDescent="0.25">
      <c r="A6" s="3">
        <v>1005</v>
      </c>
      <c r="B6" s="3" t="s">
        <v>14</v>
      </c>
      <c r="C6" s="3" t="s">
        <v>15</v>
      </c>
      <c r="D6" s="3">
        <v>32</v>
      </c>
      <c r="E6" s="3" t="s">
        <v>24</v>
      </c>
      <c r="F6" s="3" t="s">
        <v>28</v>
      </c>
      <c r="G6" s="3">
        <v>50000</v>
      </c>
      <c r="H6" s="4">
        <v>37017</v>
      </c>
      <c r="I6" s="4">
        <v>42977</v>
      </c>
    </row>
    <row r="7" spans="1:12" x14ac:dyDescent="0.25">
      <c r="A7" s="3">
        <v>1006</v>
      </c>
      <c r="B7" s="3" t="s">
        <v>8</v>
      </c>
      <c r="C7" s="3" t="s">
        <v>9</v>
      </c>
      <c r="D7" s="3">
        <v>35</v>
      </c>
      <c r="E7" s="3" t="s">
        <v>24</v>
      </c>
      <c r="F7" s="3" t="s">
        <v>29</v>
      </c>
      <c r="G7" s="3">
        <v>65000</v>
      </c>
      <c r="H7" s="4">
        <v>35040</v>
      </c>
      <c r="I7" s="4">
        <v>41528</v>
      </c>
    </row>
    <row r="8" spans="1:12" x14ac:dyDescent="0.25">
      <c r="A8" s="3">
        <v>1007</v>
      </c>
      <c r="B8" s="3" t="s">
        <v>31</v>
      </c>
      <c r="C8" s="3" t="s">
        <v>32</v>
      </c>
      <c r="D8" s="3">
        <v>32</v>
      </c>
      <c r="E8" s="3" t="s">
        <v>26</v>
      </c>
      <c r="F8" s="3" t="s">
        <v>30</v>
      </c>
      <c r="G8" s="3">
        <v>41000</v>
      </c>
      <c r="H8" s="4">
        <v>37933</v>
      </c>
      <c r="I8" s="4">
        <v>41551</v>
      </c>
    </row>
    <row r="9" spans="1:12" x14ac:dyDescent="0.25">
      <c r="A9" s="3">
        <v>1008</v>
      </c>
      <c r="B9" s="3" t="s">
        <v>16</v>
      </c>
      <c r="C9" s="3" t="s">
        <v>17</v>
      </c>
      <c r="D9" s="3">
        <v>38</v>
      </c>
      <c r="E9" s="3" t="s">
        <v>24</v>
      </c>
      <c r="F9" s="3" t="s">
        <v>23</v>
      </c>
      <c r="G9" s="3">
        <v>48000</v>
      </c>
      <c r="H9" s="4">
        <v>37416</v>
      </c>
      <c r="I9" s="4">
        <v>42116</v>
      </c>
    </row>
    <row r="10" spans="1:12" x14ac:dyDescent="0.25">
      <c r="A10" s="3">
        <v>1009</v>
      </c>
      <c r="B10" s="3" t="s">
        <v>10</v>
      </c>
      <c r="C10" s="3" t="s">
        <v>11</v>
      </c>
      <c r="D10" s="3">
        <v>31</v>
      </c>
      <c r="E10" s="3" t="s">
        <v>24</v>
      </c>
      <c r="F10" s="3" t="s">
        <v>27</v>
      </c>
      <c r="G10" s="3">
        <v>42000</v>
      </c>
      <c r="H10" s="4">
        <v>37843</v>
      </c>
      <c r="I10" s="4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JawanPak</cp:lastModifiedBy>
  <dcterms:created xsi:type="dcterms:W3CDTF">2021-12-16T14:18:34Z</dcterms:created>
  <dcterms:modified xsi:type="dcterms:W3CDTF">2024-10-26T12:36:06Z</dcterms:modified>
</cp:coreProperties>
</file>