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\OneDrive\Desktop\"/>
    </mc:Choice>
  </mc:AlternateContent>
  <xr:revisionPtr revIDLastSave="0" documentId="8_{818E29E8-AFAD-4472-AD59-929E0EBEE52C}" xr6:coauthVersionLast="47" xr6:coauthVersionMax="47" xr10:uidLastSave="{00000000-0000-0000-0000-000000000000}"/>
  <bookViews>
    <workbookView xWindow="-108" yWindow="-108" windowWidth="23256" windowHeight="12456" xr2:uid="{D1380EE8-9E7F-4724-8E94-C1C69249667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" i="1" l="1"/>
  <c r="E70" i="1"/>
  <c r="E69" i="1"/>
  <c r="E68" i="1"/>
  <c r="E72" i="1" s="1"/>
  <c r="E79" i="1" s="1"/>
  <c r="F79" i="1" s="1"/>
  <c r="E67" i="1"/>
  <c r="F62" i="1"/>
  <c r="F61" i="1"/>
  <c r="F60" i="1"/>
  <c r="F59" i="1"/>
  <c r="F58" i="1"/>
  <c r="F63" i="1" s="1"/>
  <c r="E78" i="1" s="1"/>
  <c r="F78" i="1" s="1"/>
  <c r="F54" i="1"/>
  <c r="E77" i="1" s="1"/>
  <c r="F77" i="1" s="1"/>
  <c r="F53" i="1"/>
  <c r="F52" i="1"/>
  <c r="F51" i="1"/>
  <c r="F50" i="1"/>
  <c r="F49" i="1"/>
  <c r="F48" i="1"/>
  <c r="F43" i="1"/>
  <c r="F44" i="1" s="1"/>
  <c r="E76" i="1" s="1"/>
  <c r="F42" i="1"/>
  <c r="F41" i="1"/>
  <c r="F40" i="1"/>
  <c r="F39" i="1"/>
  <c r="E80" i="1" l="1"/>
  <c r="F76" i="1"/>
  <c r="F80" i="1" s="1"/>
</calcChain>
</file>

<file path=xl/sharedStrings.xml><?xml version="1.0" encoding="utf-8"?>
<sst xmlns="http://schemas.openxmlformats.org/spreadsheetml/2006/main" count="84" uniqueCount="77">
  <si>
    <t>Budget Dashboard (BUJI)</t>
  </si>
  <si>
    <r>
      <t>Job Number:</t>
    </r>
    <r>
      <rPr>
        <sz val="11"/>
        <color theme="1"/>
        <rFont val="Calibri"/>
        <family val="2"/>
        <scheme val="minor"/>
      </rPr>
      <t xml:space="preserve"> J12345</t>
    </r>
  </si>
  <si>
    <r>
      <t>Customer Name:</t>
    </r>
    <r>
      <rPr>
        <sz val="11"/>
        <color theme="1"/>
        <rFont val="Calibri"/>
        <family val="2"/>
        <scheme val="minor"/>
      </rPr>
      <t xml:space="preserve"> ABC Corp.</t>
    </r>
  </si>
  <si>
    <r>
      <t>Job Description:</t>
    </r>
    <r>
      <rPr>
        <sz val="11"/>
        <color theme="1"/>
        <rFont val="Calibri"/>
        <family val="2"/>
        <scheme val="minor"/>
      </rPr>
      <t xml:space="preserve"> Custom Furniture Design</t>
    </r>
  </si>
  <si>
    <r>
      <t>Start Date:</t>
    </r>
    <r>
      <rPr>
        <sz val="11"/>
        <color theme="1"/>
        <rFont val="Calibri"/>
        <family val="2"/>
        <scheme val="minor"/>
      </rPr>
      <t xml:space="preserve"> April 13, 2025</t>
    </r>
  </si>
  <si>
    <r>
      <t>Completion Date:</t>
    </r>
    <r>
      <rPr>
        <sz val="11"/>
        <color theme="1"/>
        <rFont val="Calibri"/>
        <family val="2"/>
        <scheme val="minor"/>
      </rPr>
      <t xml:space="preserve"> August 30, 2025</t>
    </r>
  </si>
  <si>
    <t>Actual Direct Material Costs</t>
  </si>
  <si>
    <t>Item Description</t>
  </si>
  <si>
    <t>Measurement Unit</t>
  </si>
  <si>
    <t xml:space="preserve">Quantity </t>
  </si>
  <si>
    <t>Unit Cost</t>
  </si>
  <si>
    <t>Total Cost</t>
  </si>
  <si>
    <t>Bolt</t>
  </si>
  <si>
    <t>Cubic yard</t>
  </si>
  <si>
    <t>Steel</t>
  </si>
  <si>
    <t>Unit</t>
  </si>
  <si>
    <t>Drywall (sheets)</t>
  </si>
  <si>
    <t>Sheets</t>
  </si>
  <si>
    <t>Roofing Materials</t>
  </si>
  <si>
    <t>n/a</t>
  </si>
  <si>
    <t>Flooring (sq. ft.)</t>
  </si>
  <si>
    <t>Square feet</t>
  </si>
  <si>
    <t>Total Direct Material Costs</t>
  </si>
  <si>
    <t>Actual Direct Labor Costs</t>
  </si>
  <si>
    <t>Name</t>
  </si>
  <si>
    <t>Worker Role</t>
  </si>
  <si>
    <t>Hours worked</t>
  </si>
  <si>
    <t>Hourly Rate</t>
  </si>
  <si>
    <t>Trishal</t>
  </si>
  <si>
    <t>Project Manager</t>
  </si>
  <si>
    <t>Abhay</t>
  </si>
  <si>
    <t>Site Supervisor</t>
  </si>
  <si>
    <t>Sushant</t>
  </si>
  <si>
    <t>Electricians</t>
  </si>
  <si>
    <t>Purwanshu</t>
  </si>
  <si>
    <t>Plumbers</t>
  </si>
  <si>
    <t>Khushi</t>
  </si>
  <si>
    <t>General Labor</t>
  </si>
  <si>
    <t>Sahil</t>
  </si>
  <si>
    <t>Total Direct Labor Costs</t>
  </si>
  <si>
    <t>Actual Direct Equipment Costs</t>
  </si>
  <si>
    <t>Equipment Description</t>
  </si>
  <si>
    <t>Quantity</t>
  </si>
  <si>
    <t>Purchase/Lease cost</t>
  </si>
  <si>
    <t>Maintenance cost</t>
  </si>
  <si>
    <t>Excavator</t>
  </si>
  <si>
    <t>Concrete Mixer</t>
  </si>
  <si>
    <t>Cranes</t>
  </si>
  <si>
    <t>Scaffolding</t>
  </si>
  <si>
    <t>Total Direct Equipment Costs</t>
  </si>
  <si>
    <t>Actual Overhead Allocation</t>
  </si>
  <si>
    <t>Overhead Type</t>
  </si>
  <si>
    <t>Allocation Base</t>
  </si>
  <si>
    <t>Value</t>
  </si>
  <si>
    <t>Rate</t>
  </si>
  <si>
    <t>Allocated Overhead</t>
  </si>
  <si>
    <t>Office Expenses</t>
  </si>
  <si>
    <t>Direct Labor</t>
  </si>
  <si>
    <t>Insurance</t>
  </si>
  <si>
    <t>Project Value</t>
  </si>
  <si>
    <t>Utilities</t>
  </si>
  <si>
    <t>Total Materials</t>
  </si>
  <si>
    <t>Permits/Fees</t>
  </si>
  <si>
    <t>Flat Rate</t>
  </si>
  <si>
    <t>Total Overhead Cost</t>
  </si>
  <si>
    <t>Planned vs. Actual Costs</t>
  </si>
  <si>
    <t>Cost Category</t>
  </si>
  <si>
    <t>Planned Costs</t>
  </si>
  <si>
    <t xml:space="preserve"> Cost Category</t>
  </si>
  <si>
    <t>Actual Costs</t>
  </si>
  <si>
    <t>Balance</t>
  </si>
  <si>
    <t>Direct Material Costs</t>
  </si>
  <si>
    <t>Direct Labor Costs</t>
  </si>
  <si>
    <t>Direct Equipment Costs</t>
  </si>
  <si>
    <t>Overhead Costs</t>
  </si>
  <si>
    <t>Total Planned Costs</t>
  </si>
  <si>
    <t>Total Actual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</si>
</sst>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0142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indent="5"/>
    </xf>
    <xf numFmtId="0" fontId="0" fillId="2" borderId="0" xfId="0" applyFill="1"/>
    <xf numFmtId="0" fontId="3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2" borderId="1" xfId="1" applyNumberFormat="1" applyFont="1" applyFill="1" applyBorder="1"/>
    <xf numFmtId="3" fontId="0" fillId="2" borderId="1" xfId="0" applyNumberFormat="1" applyFill="1" applyBorder="1"/>
    <xf numFmtId="0" fontId="6" fillId="4" borderId="2" xfId="0" applyFont="1" applyFill="1" applyBorder="1"/>
    <xf numFmtId="43" fontId="6" fillId="4" borderId="3" xfId="1" applyNumberFormat="1" applyFont="1" applyFill="1" applyBorder="1"/>
    <xf numFmtId="43" fontId="6" fillId="4" borderId="3" xfId="0" applyNumberFormat="1" applyFont="1" applyFill="1" applyBorder="1"/>
    <xf numFmtId="43" fontId="0" fillId="2" borderId="1" xfId="0" applyNumberFormat="1" applyFill="1" applyBorder="1"/>
    <xf numFmtId="0" fontId="6" fillId="3" borderId="2" xfId="0" applyFont="1" applyFill="1" applyBorder="1"/>
    <xf numFmtId="41" fontId="6" fillId="3" borderId="3" xfId="0" applyNumberFormat="1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9" fontId="0" fillId="2" borderId="1" xfId="0" applyNumberFormat="1" applyFill="1" applyBorder="1"/>
    <xf numFmtId="43" fontId="0" fillId="2" borderId="2" xfId="1" applyNumberFormat="1" applyFont="1" applyFill="1" applyBorder="1" applyAlignment="1">
      <alignment horizontal="center"/>
    </xf>
    <xf numFmtId="43" fontId="0" fillId="2" borderId="3" xfId="1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43" fontId="6" fillId="3" borderId="2" xfId="0" applyNumberFormat="1" applyFont="1" applyFill="1" applyBorder="1" applyAlignment="1">
      <alignment horizontal="center"/>
    </xf>
    <xf numFmtId="43" fontId="6" fillId="3" borderId="3" xfId="0" applyNumberFormat="1" applyFont="1" applyFill="1" applyBorder="1" applyAlignment="1">
      <alignment horizontal="center"/>
    </xf>
    <xf numFmtId="43" fontId="6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Planned Costs vs. Actual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70244678225188"/>
          <c:y val="0.11908674940220347"/>
          <c:w val="0.46031180635050972"/>
          <c:h val="0.709349835745625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3F6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6D-4EE0-81DA-910E9C9ADEBF}"/>
              </c:ext>
            </c:extLst>
          </c:dPt>
          <c:dPt>
            <c:idx val="1"/>
            <c:bubble3D val="0"/>
            <c:spPr>
              <a:solidFill>
                <a:srgbClr val="00AD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6D-4EE0-81DA-910E9C9ADEBF}"/>
              </c:ext>
            </c:extLst>
          </c:dPt>
          <c:dPt>
            <c:idx val="2"/>
            <c:bubble3D val="0"/>
            <c:spPr>
              <a:solidFill>
                <a:srgbClr val="1BA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6D-4EE0-81DA-910E9C9ADE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('[1]Budget Dashboard BUJI'!$B$75,'[1]Budget Dashboard BUJI'!$E$75,'[1]Budget Dashboard BUJI'!$F$75)</c:f>
              <c:strCache>
                <c:ptCount val="3"/>
                <c:pt idx="0">
                  <c:v>Planned Costs</c:v>
                </c:pt>
                <c:pt idx="1">
                  <c:v>Actual Costs</c:v>
                </c:pt>
                <c:pt idx="2">
                  <c:v>Balance</c:v>
                </c:pt>
              </c:strCache>
            </c:strRef>
          </c:cat>
          <c:val>
            <c:numRef>
              <c:f>('[1]Budget Dashboard BUJI'!$B$80,'[1]Budget Dashboard BUJI'!$E$80,'[1]Budget Dashboard BUJI'!$F$80)</c:f>
              <c:numCache>
                <c:formatCode>_(* #,##0.00_);_(* \(#,##0.00\);_(* "-"??_);_(@_)</c:formatCode>
                <c:ptCount val="3"/>
                <c:pt idx="0">
                  <c:v>627470</c:v>
                </c:pt>
                <c:pt idx="1">
                  <c:v>611920</c:v>
                </c:pt>
                <c:pt idx="2">
                  <c:v>15550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6D-4EE0-81DA-910E9C9A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'[1]Budget Dashboard BUJI'!$A$1</c:f>
              <c:strCache>
                <c:ptCount val="1"/>
                <c:pt idx="0">
                  <c:v>Budget Dashboard (BUJI)</c:v>
                </c:pt>
              </c:strCache>
            </c:strRef>
          </c:tx>
          <c:spPr>
            <a:solidFill>
              <a:srgbClr val="1014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('[1]Budget Dashboard BUJI'!$E$44,'[1]Budget Dashboard BUJI'!$E$54,'[1]Budget Dashboard BUJI'!$E$63,'[1]Budget Dashboard BUJI'!$D$72)</c:f>
              <c:strCache>
                <c:ptCount val="4"/>
                <c:pt idx="0">
                  <c:v>Total Direct Material Costs</c:v>
                </c:pt>
                <c:pt idx="1">
                  <c:v>Total Direct Labor Costs</c:v>
                </c:pt>
                <c:pt idx="2">
                  <c:v>Total Direct Equipment Costs</c:v>
                </c:pt>
                <c:pt idx="3">
                  <c:v>Total Overhead Cost</c:v>
                </c:pt>
              </c:strCache>
            </c:strRef>
          </c:cat>
          <c:val>
            <c:numRef>
              <c:f>('[1]Budget Dashboard BUJI'!$F$44,'[1]Budget Dashboard BUJI'!$F$54,'[1]Budget Dashboard BUJI'!$F$63,'[1]Budget Dashboard BUJI'!$E$72)</c:f>
              <c:numCache>
                <c:formatCode>_(* #,##0.00_);_(* \(#,##0.00\);_(* "-"??_);_(@_)</c:formatCode>
                <c:ptCount val="4"/>
                <c:pt idx="0">
                  <c:v>373500</c:v>
                </c:pt>
                <c:pt idx="1">
                  <c:v>1620</c:v>
                </c:pt>
                <c:pt idx="2" formatCode="_(* #,##0_);_(* \(#,##0\);_(* &quot;-&quot;_);_(@_)">
                  <c:v>213500</c:v>
                </c:pt>
                <c:pt idx="3" formatCode="_(* #,##0_);_(* \(#,##0\);_(* &quot;-&quot;_);_(@_)">
                  <c:v>23300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B-48A4-AB2B-59A3FB25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45872"/>
        <c:axId val="1804864032"/>
      </c:barChart>
      <c:catAx>
        <c:axId val="13107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64032"/>
        <c:crosses val="autoZero"/>
        <c:auto val="1"/>
        <c:lblAlgn val="ctr"/>
        <c:lblOffset val="100"/>
        <c:noMultiLvlLbl val="0"/>
      </c:catAx>
      <c:valAx>
        <c:axId val="18048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70244678225188"/>
          <c:y val="0.11908674940220347"/>
          <c:w val="0.46031180635050972"/>
          <c:h val="0.70934983574562538"/>
        </c:manualLayout>
      </c:layout>
      <c:doughnutChart>
        <c:varyColors val="1"/>
        <c:ser>
          <c:idx val="0"/>
          <c:order val="0"/>
          <c:tx>
            <c:strRef>
              <c:f>'[1]Budget Dashboard BUJI'!$A$76</c:f>
              <c:strCache>
                <c:ptCount val="1"/>
                <c:pt idx="0">
                  <c:v>Direct Material Costs</c:v>
                </c:pt>
              </c:strCache>
            </c:strRef>
          </c:tx>
          <c:dPt>
            <c:idx val="0"/>
            <c:bubble3D val="0"/>
            <c:spPr>
              <a:solidFill>
                <a:srgbClr val="B3F6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19-4F97-BE6E-C047DA4E6811}"/>
              </c:ext>
            </c:extLst>
          </c:dPt>
          <c:dPt>
            <c:idx val="1"/>
            <c:bubble3D val="0"/>
            <c:spPr>
              <a:solidFill>
                <a:srgbClr val="00AD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19-4F97-BE6E-C047DA4E6811}"/>
              </c:ext>
            </c:extLst>
          </c:dPt>
          <c:dPt>
            <c:idx val="2"/>
            <c:bubble3D val="0"/>
            <c:spPr>
              <a:solidFill>
                <a:srgbClr val="1BA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19-4F97-BE6E-C047DA4E68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('[1]Budget Dashboard BUJI'!$B$75,'[1]Budget Dashboard BUJI'!$E$75,'[1]Budget Dashboard BUJI'!$F$75)</c:f>
              <c:strCache>
                <c:ptCount val="3"/>
                <c:pt idx="0">
                  <c:v>Planned Costs</c:v>
                </c:pt>
                <c:pt idx="1">
                  <c:v>Actual Costs</c:v>
                </c:pt>
                <c:pt idx="2">
                  <c:v>Balance</c:v>
                </c:pt>
              </c:strCache>
            </c:strRef>
          </c:cat>
          <c:val>
            <c:numRef>
              <c:f>('[1]Budget Dashboard BUJI'!$B$76,'[1]Budget Dashboard BUJI'!$E$76,'[1]Budget Dashboard BUJI'!$F$76)</c:f>
              <c:numCache>
                <c:formatCode>_(* #,##0.00_);_(* \(#,##0.00\);_(* "-"??_);_(@_)</c:formatCode>
                <c:ptCount val="3"/>
                <c:pt idx="0">
                  <c:v>300000</c:v>
                </c:pt>
                <c:pt idx="1">
                  <c:v>373500</c:v>
                </c:pt>
                <c:pt idx="2">
                  <c:v>-73500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9-4F97-BE6E-C047DA4E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Direct Labor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70244678225188"/>
          <c:y val="0.11908674940220347"/>
          <c:w val="0.46031180635050972"/>
          <c:h val="0.709349835745625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3F6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A1-470E-9E6D-5EE2CED5638C}"/>
              </c:ext>
            </c:extLst>
          </c:dPt>
          <c:dPt>
            <c:idx val="1"/>
            <c:bubble3D val="0"/>
            <c:spPr>
              <a:solidFill>
                <a:srgbClr val="00AD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A1-470E-9E6D-5EE2CED5638C}"/>
              </c:ext>
            </c:extLst>
          </c:dPt>
          <c:dPt>
            <c:idx val="2"/>
            <c:bubble3D val="0"/>
            <c:spPr>
              <a:solidFill>
                <a:srgbClr val="1BA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A1-470E-9E6D-5EE2CED563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('[1]Budget Dashboard BUJI'!$B$75,'[1]Budget Dashboard BUJI'!$E$75,'[1]Budget Dashboard BUJI'!$F$75)</c:f>
              <c:strCache>
                <c:ptCount val="3"/>
                <c:pt idx="0">
                  <c:v>Planned Costs</c:v>
                </c:pt>
                <c:pt idx="1">
                  <c:v>Actual Costs</c:v>
                </c:pt>
                <c:pt idx="2">
                  <c:v>Balance</c:v>
                </c:pt>
              </c:strCache>
            </c:strRef>
          </c:cat>
          <c:val>
            <c:numRef>
              <c:f>('[1]Budget Dashboard BUJI'!$B$77,'[1]Budget Dashboard BUJI'!$E$77,'[1]Budget Dashboard BUJI'!$F$77)</c:f>
              <c:numCache>
                <c:formatCode>_(* #,##0.00_);_(* \(#,##0.00\);_(* "-"??_);_(@_)</c:formatCode>
                <c:ptCount val="3"/>
                <c:pt idx="0">
                  <c:v>75000</c:v>
                </c:pt>
                <c:pt idx="1">
                  <c:v>1620</c:v>
                </c:pt>
                <c:pt idx="2">
                  <c:v>73380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1-470E-9E6D-5EE2CED5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Direct Equipment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70244678225188"/>
          <c:y val="0.11908674940220347"/>
          <c:w val="0.46031180635050972"/>
          <c:h val="0.709349835745625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3F6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6D-4716-B314-505F0C70FB80}"/>
              </c:ext>
            </c:extLst>
          </c:dPt>
          <c:dPt>
            <c:idx val="1"/>
            <c:bubble3D val="0"/>
            <c:spPr>
              <a:solidFill>
                <a:srgbClr val="00AD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6D-4716-B314-505F0C70FB80}"/>
              </c:ext>
            </c:extLst>
          </c:dPt>
          <c:dPt>
            <c:idx val="2"/>
            <c:bubble3D val="0"/>
            <c:spPr>
              <a:solidFill>
                <a:srgbClr val="1BA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6D-4716-B314-505F0C70FB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('[1]Budget Dashboard BUJI'!$B$75,'[1]Budget Dashboard BUJI'!$E$75,'[1]Budget Dashboard BUJI'!$F$75)</c:f>
              <c:strCache>
                <c:ptCount val="3"/>
                <c:pt idx="0">
                  <c:v>Planned Costs</c:v>
                </c:pt>
                <c:pt idx="1">
                  <c:v>Actual Costs</c:v>
                </c:pt>
                <c:pt idx="2">
                  <c:v>Balance</c:v>
                </c:pt>
              </c:strCache>
            </c:strRef>
          </c:cat>
          <c:val>
            <c:numRef>
              <c:f>('[1]Budget Dashboard BUJI'!$B$78,'[1]Budget Dashboard BUJI'!$E$78,'[1]Budget Dashboard BUJI'!$F$78)</c:f>
              <c:numCache>
                <c:formatCode>_(* #,##0.00_);_(* \(#,##0.00\);_(* "-"??_);_(@_)</c:formatCode>
                <c:ptCount val="3"/>
                <c:pt idx="0">
                  <c:v>209000</c:v>
                </c:pt>
                <c:pt idx="1">
                  <c:v>213500</c:v>
                </c:pt>
                <c:pt idx="2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D-4716-B314-505F0C70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Overhead Costs</a:t>
            </a:r>
            <a:r>
              <a:rPr lang="en-US" sz="1200" b="1" i="0" u="none" strike="noStrike" baseline="0"/>
              <a:t>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70244678225188"/>
          <c:y val="0.11908674940220347"/>
          <c:w val="0.46031180635050972"/>
          <c:h val="0.709349835745625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3F6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A-4822-A14B-D78BBA89E5DA}"/>
              </c:ext>
            </c:extLst>
          </c:dPt>
          <c:dPt>
            <c:idx val="1"/>
            <c:bubble3D val="0"/>
            <c:spPr>
              <a:solidFill>
                <a:srgbClr val="00AD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A-4822-A14B-D78BBA89E5DA}"/>
              </c:ext>
            </c:extLst>
          </c:dPt>
          <c:dPt>
            <c:idx val="2"/>
            <c:bubble3D val="0"/>
            <c:spPr>
              <a:solidFill>
                <a:srgbClr val="1BA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A-4822-A14B-D78BBA89E5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('[1]Budget Dashboard BUJI'!$B$75,'[1]Budget Dashboard BUJI'!$E$75,'[1]Budget Dashboard BUJI'!$F$75)</c:f>
              <c:strCache>
                <c:ptCount val="3"/>
                <c:pt idx="0">
                  <c:v>Planned Costs</c:v>
                </c:pt>
                <c:pt idx="1">
                  <c:v>Actual Costs</c:v>
                </c:pt>
                <c:pt idx="2">
                  <c:v>Balance</c:v>
                </c:pt>
              </c:strCache>
            </c:strRef>
          </c:cat>
          <c:val>
            <c:numRef>
              <c:f>('[1]Budget Dashboard BUJI'!$B$79,'[1]Budget Dashboard BUJI'!$E$79,'[1]Budget Dashboard BUJI'!$F$79)</c:f>
              <c:numCache>
                <c:formatCode>_(* #,##0.00_);_(* \(#,##0.00\);_(* "-"??_);_(@_)</c:formatCode>
                <c:ptCount val="3"/>
                <c:pt idx="0">
                  <c:v>43470</c:v>
                </c:pt>
                <c:pt idx="1">
                  <c:v>23300</c:v>
                </c:pt>
                <c:pt idx="2">
                  <c:v>20170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6A-4822-A14B-D78BBA89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6</xdr:row>
      <xdr:rowOff>152400</xdr:rowOff>
    </xdr:from>
    <xdr:to>
      <xdr:col>9</xdr:col>
      <xdr:colOff>381000</xdr:colOff>
      <xdr:row>21</xdr:row>
      <xdr:rowOff>71440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21B80-1EB9-4F38-BBCA-F8EF7EE6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166687</xdr:rowOff>
    </xdr:from>
    <xdr:to>
      <xdr:col>4</xdr:col>
      <xdr:colOff>1019175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7941B-113A-45BA-9F4F-C4404C9DB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23</xdr:row>
      <xdr:rowOff>19050</xdr:rowOff>
    </xdr:from>
    <xdr:to>
      <xdr:col>2</xdr:col>
      <xdr:colOff>1044684</xdr:colOff>
      <xdr:row>36</xdr:row>
      <xdr:rowOff>139277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BC07C7-6EFC-4936-AC29-3344A960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439843</xdr:colOff>
      <xdr:row>23</xdr:row>
      <xdr:rowOff>19050</xdr:rowOff>
    </xdr:from>
    <xdr:to>
      <xdr:col>4</xdr:col>
      <xdr:colOff>642094</xdr:colOff>
      <xdr:row>36</xdr:row>
      <xdr:rowOff>153565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E3D61B-7FAF-4C26-B243-8782491C4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</xdr:col>
      <xdr:colOff>1606973</xdr:colOff>
      <xdr:row>23</xdr:row>
      <xdr:rowOff>9525</xdr:rowOff>
    </xdr:from>
    <xdr:to>
      <xdr:col>5</xdr:col>
      <xdr:colOff>1122154</xdr:colOff>
      <xdr:row>36</xdr:row>
      <xdr:rowOff>153566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13C021-A791-4B15-84BA-A1C3F8768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5</xdr:col>
      <xdr:colOff>507788</xdr:colOff>
      <xdr:row>23</xdr:row>
      <xdr:rowOff>0</xdr:rowOff>
    </xdr:from>
    <xdr:to>
      <xdr:col>8</xdr:col>
      <xdr:colOff>747504</xdr:colOff>
      <xdr:row>36</xdr:row>
      <xdr:rowOff>144041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3EF77E-2365-469A-8A67-3BBDF92A0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hush\Downloads\BUDGET%20DASHBOARD%20BUJI.xlsx" TargetMode="External"/><Relationship Id="rId1" Type="http://schemas.openxmlformats.org/officeDocument/2006/relationships/externalLinkPath" Target="file:///C:\Users\khush\Downloads\BUDGET%20DASHBOARD%20BU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Dashboard BUJI"/>
    </sheetNames>
    <sheetDataSet>
      <sheetData sheetId="0">
        <row r="1">
          <cell r="A1" t="str">
            <v>Budget Dashboard (BUJI)</v>
          </cell>
        </row>
        <row r="44">
          <cell r="E44" t="str">
            <v>Total Direct Material Costs</v>
          </cell>
          <cell r="F44">
            <v>373500</v>
          </cell>
        </row>
        <row r="54">
          <cell r="E54" t="str">
            <v>Total Direct Labor Costs</v>
          </cell>
          <cell r="F54">
            <v>1620</v>
          </cell>
        </row>
        <row r="63">
          <cell r="E63" t="str">
            <v>Total Direct Equipment Costs</v>
          </cell>
          <cell r="F63">
            <v>213500</v>
          </cell>
        </row>
        <row r="72">
          <cell r="D72" t="str">
            <v>Total Overhead Cost</v>
          </cell>
          <cell r="E72">
            <v>23300</v>
          </cell>
        </row>
        <row r="75">
          <cell r="B75" t="str">
            <v>Planned Costs</v>
          </cell>
          <cell r="E75" t="str">
            <v>Actual Costs</v>
          </cell>
          <cell r="F75" t="str">
            <v>Balance</v>
          </cell>
        </row>
        <row r="76">
          <cell r="A76" t="str">
            <v>Direct Material Costs</v>
          </cell>
          <cell r="B76">
            <v>300000</v>
          </cell>
          <cell r="E76">
            <v>373500</v>
          </cell>
          <cell r="F76">
            <v>-73500</v>
          </cell>
        </row>
        <row r="77">
          <cell r="B77">
            <v>75000</v>
          </cell>
          <cell r="E77">
            <v>1620</v>
          </cell>
          <cell r="F77">
            <v>73380</v>
          </cell>
        </row>
        <row r="78">
          <cell r="B78">
            <v>209000</v>
          </cell>
          <cell r="E78">
            <v>213500</v>
          </cell>
          <cell r="F78">
            <v>-4500</v>
          </cell>
        </row>
        <row r="79">
          <cell r="B79">
            <v>43470</v>
          </cell>
          <cell r="E79">
            <v>23300</v>
          </cell>
          <cell r="F79">
            <v>20170</v>
          </cell>
        </row>
        <row r="80">
          <cell r="B80">
            <v>627470</v>
          </cell>
          <cell r="E80">
            <v>611920</v>
          </cell>
          <cell r="F80">
            <v>15550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6D57-9DC9-409F-B492-2BF35996CB32}">
  <dimension ref="A1:I81"/>
  <sheetViews>
    <sheetView tabSelected="1" workbookViewId="0">
      <selection activeCell="K29" sqref="K29"/>
    </sheetView>
  </sheetViews>
  <sheetFormatPr defaultRowHeight="14.4" x14ac:dyDescent="0.3"/>
  <cols>
    <col min="1" max="1" width="19.5546875" customWidth="1"/>
    <col min="2" max="2" width="16.21875" customWidth="1"/>
    <col min="3" max="3" width="24.5546875" customWidth="1"/>
    <col min="4" max="4" width="23.44140625" customWidth="1"/>
    <col min="5" max="5" width="34.6640625" customWidth="1"/>
    <col min="6" max="6" width="22.88671875" customWidth="1"/>
    <col min="8" max="8" width="16" customWidth="1"/>
    <col min="9" max="9" width="15.77734375" customWidth="1"/>
  </cols>
  <sheetData>
    <row r="1" spans="1:9" ht="23.4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2" t="s">
        <v>1</v>
      </c>
      <c r="B2" s="2"/>
      <c r="C2" s="2"/>
      <c r="D2" s="2"/>
      <c r="E2" s="2"/>
      <c r="F2" s="2"/>
      <c r="G2" s="3"/>
      <c r="H2" s="3"/>
      <c r="I2" s="3"/>
    </row>
    <row r="3" spans="1:9" x14ac:dyDescent="0.3">
      <c r="A3" s="2" t="s">
        <v>2</v>
      </c>
      <c r="B3" s="2"/>
      <c r="C3" s="2"/>
      <c r="D3" s="2"/>
      <c r="E3" s="2"/>
      <c r="F3" s="2"/>
      <c r="G3" s="3"/>
      <c r="H3" s="3"/>
      <c r="I3" s="3"/>
    </row>
    <row r="4" spans="1:9" x14ac:dyDescent="0.3">
      <c r="A4" s="2" t="s">
        <v>3</v>
      </c>
      <c r="B4" s="2"/>
      <c r="C4" s="2"/>
      <c r="D4" s="2"/>
      <c r="E4" s="2"/>
      <c r="F4" s="2"/>
      <c r="G4" s="3"/>
      <c r="H4" s="3"/>
      <c r="I4" s="3"/>
    </row>
    <row r="5" spans="1:9" x14ac:dyDescent="0.3">
      <c r="A5" s="2" t="s">
        <v>4</v>
      </c>
      <c r="B5" s="2"/>
      <c r="C5" s="2"/>
      <c r="D5" s="2"/>
      <c r="E5" s="2"/>
      <c r="F5" s="2"/>
      <c r="G5" s="3"/>
      <c r="H5" s="3"/>
      <c r="I5" s="3"/>
    </row>
    <row r="6" spans="1:9" x14ac:dyDescent="0.3">
      <c r="A6" s="2" t="s">
        <v>5</v>
      </c>
      <c r="B6" s="2"/>
      <c r="C6" s="2"/>
      <c r="D6" s="2"/>
      <c r="E6" s="2"/>
      <c r="F6" s="2"/>
      <c r="G6" s="3"/>
      <c r="H6" s="3"/>
      <c r="I6" s="3"/>
    </row>
    <row r="7" spans="1:9" x14ac:dyDescent="0.3">
      <c r="A7" s="4"/>
      <c r="B7" s="4"/>
      <c r="C7" s="4"/>
      <c r="D7" s="4"/>
      <c r="E7" s="4"/>
      <c r="F7" s="4"/>
      <c r="G7" s="3"/>
      <c r="H7" s="3"/>
      <c r="I7" s="3"/>
    </row>
    <row r="8" spans="1:9" x14ac:dyDescent="0.3">
      <c r="A8" s="4"/>
      <c r="B8" s="4"/>
      <c r="C8" s="4"/>
      <c r="D8" s="4"/>
      <c r="E8" s="4"/>
      <c r="F8" s="4"/>
      <c r="G8" s="3"/>
      <c r="H8" s="3"/>
      <c r="I8" s="3"/>
    </row>
    <row r="9" spans="1:9" x14ac:dyDescent="0.3">
      <c r="A9" s="4"/>
      <c r="B9" s="4"/>
      <c r="C9" s="4"/>
      <c r="D9" s="4"/>
      <c r="E9" s="4"/>
      <c r="F9" s="4"/>
      <c r="G9" s="3"/>
      <c r="H9" s="3"/>
      <c r="I9" s="3"/>
    </row>
    <row r="10" spans="1:9" x14ac:dyDescent="0.3">
      <c r="A10" s="4"/>
      <c r="B10" s="4"/>
      <c r="C10" s="4"/>
      <c r="D10" s="4"/>
      <c r="E10" s="4"/>
      <c r="F10" s="4"/>
      <c r="G10" s="3"/>
      <c r="H10" s="3"/>
      <c r="I10" s="3"/>
    </row>
    <row r="11" spans="1:9" x14ac:dyDescent="0.3">
      <c r="A11" s="4"/>
      <c r="B11" s="4"/>
      <c r="C11" s="4"/>
      <c r="D11" s="4"/>
      <c r="E11" s="4"/>
      <c r="F11" s="4"/>
      <c r="G11" s="3"/>
      <c r="H11" s="3"/>
      <c r="I11" s="3"/>
    </row>
    <row r="12" spans="1:9" x14ac:dyDescent="0.3">
      <c r="A12" s="4"/>
      <c r="B12" s="4"/>
      <c r="C12" s="4"/>
      <c r="D12" s="4"/>
      <c r="E12" s="4"/>
      <c r="F12" s="4"/>
      <c r="G12" s="3"/>
      <c r="H12" s="3"/>
      <c r="I12" s="3"/>
    </row>
    <row r="13" spans="1:9" x14ac:dyDescent="0.3">
      <c r="A13" s="4"/>
      <c r="B13" s="4"/>
      <c r="C13" s="4"/>
      <c r="D13" s="4"/>
      <c r="E13" s="4"/>
      <c r="F13" s="4"/>
      <c r="G13" s="3"/>
      <c r="H13" s="3"/>
      <c r="I13" s="3"/>
    </row>
    <row r="14" spans="1:9" x14ac:dyDescent="0.3">
      <c r="A14" s="4"/>
      <c r="B14" s="4"/>
      <c r="C14" s="4"/>
      <c r="D14" s="4"/>
      <c r="E14" s="4"/>
      <c r="F14" s="4"/>
      <c r="G14" s="3"/>
      <c r="H14" s="3"/>
      <c r="I14" s="3"/>
    </row>
    <row r="15" spans="1:9" x14ac:dyDescent="0.3">
      <c r="A15" s="4"/>
      <c r="B15" s="4"/>
      <c r="C15" s="4"/>
      <c r="D15" s="4"/>
      <c r="E15" s="4"/>
      <c r="F15" s="4"/>
      <c r="G15" s="3"/>
      <c r="H15" s="3"/>
      <c r="I15" s="3"/>
    </row>
    <row r="16" spans="1:9" x14ac:dyDescent="0.3">
      <c r="A16" s="4"/>
      <c r="B16" s="4"/>
      <c r="C16" s="4"/>
      <c r="D16" s="4"/>
      <c r="E16" s="4"/>
      <c r="F16" s="4"/>
      <c r="G16" s="3"/>
      <c r="H16" s="3"/>
      <c r="I16" s="3"/>
    </row>
    <row r="17" spans="1:9" x14ac:dyDescent="0.3">
      <c r="A17" s="4"/>
      <c r="B17" s="4"/>
      <c r="C17" s="4"/>
      <c r="D17" s="4"/>
      <c r="E17" s="4"/>
      <c r="F17" s="4"/>
      <c r="G17" s="3"/>
      <c r="H17" s="3"/>
      <c r="I17" s="3"/>
    </row>
    <row r="18" spans="1:9" x14ac:dyDescent="0.3">
      <c r="A18" s="4"/>
      <c r="B18" s="4"/>
      <c r="C18" s="4"/>
      <c r="D18" s="4"/>
      <c r="E18" s="4"/>
      <c r="F18" s="4"/>
      <c r="G18" s="3"/>
      <c r="H18" s="3"/>
      <c r="I18" s="3"/>
    </row>
    <row r="19" spans="1:9" x14ac:dyDescent="0.3">
      <c r="A19" s="4"/>
      <c r="B19" s="4"/>
      <c r="C19" s="4"/>
      <c r="D19" s="4"/>
      <c r="E19" s="4"/>
      <c r="F19" s="4"/>
      <c r="G19" s="3"/>
      <c r="H19" s="3"/>
      <c r="I19" s="3"/>
    </row>
    <row r="20" spans="1:9" x14ac:dyDescent="0.3">
      <c r="A20" s="4"/>
      <c r="B20" s="4"/>
      <c r="C20" s="4"/>
      <c r="D20" s="4"/>
      <c r="E20" s="4"/>
      <c r="F20" s="4"/>
      <c r="G20" s="3"/>
      <c r="H20" s="3"/>
      <c r="I20" s="3"/>
    </row>
    <row r="21" spans="1:9" x14ac:dyDescent="0.3">
      <c r="A21" s="4"/>
      <c r="B21" s="4"/>
      <c r="C21" s="4"/>
      <c r="D21" s="4"/>
      <c r="E21" s="4"/>
      <c r="F21" s="4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4"/>
      <c r="B23" s="4"/>
      <c r="C23" s="4"/>
      <c r="D23" s="4"/>
      <c r="E23" s="4"/>
      <c r="F23" s="4"/>
      <c r="G23" s="3"/>
      <c r="H23" s="3"/>
      <c r="I23" s="3"/>
    </row>
    <row r="24" spans="1:9" x14ac:dyDescent="0.3">
      <c r="A24" s="4"/>
      <c r="B24" s="4"/>
      <c r="C24" s="4"/>
      <c r="D24" s="4"/>
      <c r="E24" s="4"/>
      <c r="F24" s="4"/>
      <c r="G24" s="3"/>
      <c r="H24" s="3"/>
      <c r="I24" s="3"/>
    </row>
    <row r="25" spans="1:9" x14ac:dyDescent="0.3">
      <c r="A25" s="4"/>
      <c r="B25" s="4"/>
      <c r="C25" s="4"/>
      <c r="D25" s="4"/>
      <c r="E25" s="4"/>
      <c r="F25" s="4"/>
      <c r="G25" s="3"/>
      <c r="H25" s="3"/>
      <c r="I25" s="3"/>
    </row>
    <row r="26" spans="1:9" x14ac:dyDescent="0.3">
      <c r="A26" s="4"/>
      <c r="B26" s="4"/>
      <c r="C26" s="4"/>
      <c r="D26" s="4"/>
      <c r="E26" s="4"/>
      <c r="F26" s="4"/>
      <c r="G26" s="3"/>
      <c r="H26" s="3"/>
      <c r="I26" s="3"/>
    </row>
    <row r="27" spans="1:9" x14ac:dyDescent="0.3">
      <c r="A27" s="4"/>
      <c r="B27" s="4"/>
      <c r="C27" s="4"/>
      <c r="D27" s="4"/>
      <c r="E27" s="4"/>
      <c r="F27" s="4"/>
      <c r="G27" s="3"/>
      <c r="H27" s="3"/>
      <c r="I27" s="3"/>
    </row>
    <row r="28" spans="1:9" x14ac:dyDescent="0.3">
      <c r="A28" s="4"/>
      <c r="B28" s="4"/>
      <c r="C28" s="4"/>
      <c r="D28" s="4"/>
      <c r="E28" s="4"/>
      <c r="F28" s="4"/>
      <c r="G28" s="3"/>
      <c r="H28" s="3"/>
      <c r="I28" s="3"/>
    </row>
    <row r="29" spans="1:9" x14ac:dyDescent="0.3">
      <c r="A29" s="4"/>
      <c r="B29" s="4"/>
      <c r="C29" s="4"/>
      <c r="D29" s="4"/>
      <c r="E29" s="4"/>
      <c r="F29" s="4"/>
      <c r="G29" s="3"/>
      <c r="H29" s="3"/>
      <c r="I29" s="3"/>
    </row>
    <row r="30" spans="1:9" x14ac:dyDescent="0.3">
      <c r="A30" s="4"/>
      <c r="B30" s="4"/>
      <c r="C30" s="4"/>
      <c r="D30" s="4"/>
      <c r="E30" s="4"/>
      <c r="F30" s="4"/>
      <c r="G30" s="3"/>
      <c r="H30" s="3"/>
      <c r="I30" s="3"/>
    </row>
    <row r="31" spans="1:9" x14ac:dyDescent="0.3">
      <c r="A31" s="4"/>
      <c r="B31" s="4"/>
      <c r="C31" s="4"/>
      <c r="D31" s="4"/>
      <c r="E31" s="4"/>
      <c r="F31" s="4"/>
      <c r="G31" s="3"/>
      <c r="H31" s="3"/>
      <c r="I31" s="3"/>
    </row>
    <row r="32" spans="1:9" x14ac:dyDescent="0.3">
      <c r="A32" s="4"/>
      <c r="B32" s="4"/>
      <c r="C32" s="4"/>
      <c r="D32" s="4"/>
      <c r="E32" s="4"/>
      <c r="F32" s="4"/>
      <c r="G32" s="3"/>
      <c r="H32" s="3"/>
      <c r="I32" s="3"/>
    </row>
    <row r="33" spans="1:9" x14ac:dyDescent="0.3">
      <c r="A33" s="4"/>
      <c r="B33" s="4"/>
      <c r="C33" s="4"/>
      <c r="D33" s="4"/>
      <c r="E33" s="4"/>
      <c r="F33" s="4"/>
      <c r="G33" s="3"/>
      <c r="H33" s="3"/>
      <c r="I33" s="3"/>
    </row>
    <row r="34" spans="1:9" x14ac:dyDescent="0.3">
      <c r="A34" s="4"/>
      <c r="B34" s="4"/>
      <c r="C34" s="4"/>
      <c r="D34" s="4"/>
      <c r="E34" s="4"/>
      <c r="F34" s="4"/>
      <c r="G34" s="3"/>
      <c r="H34" s="3"/>
      <c r="I34" s="3"/>
    </row>
    <row r="35" spans="1:9" x14ac:dyDescent="0.3">
      <c r="A35" s="4"/>
      <c r="B35" s="4"/>
      <c r="C35" s="4"/>
      <c r="D35" s="4"/>
      <c r="E35" s="4"/>
      <c r="F35" s="4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5" t="s">
        <v>6</v>
      </c>
      <c r="B37" s="5"/>
      <c r="C37" s="5"/>
      <c r="D37" s="5"/>
      <c r="E37" s="5"/>
      <c r="F37" s="5"/>
      <c r="G37" s="3"/>
      <c r="H37" s="3"/>
      <c r="I37" s="3"/>
    </row>
    <row r="38" spans="1:9" x14ac:dyDescent="0.3">
      <c r="A38" s="6" t="s">
        <v>7</v>
      </c>
      <c r="B38" s="7" t="s">
        <v>8</v>
      </c>
      <c r="C38" s="8"/>
      <c r="D38" s="6" t="s">
        <v>9</v>
      </c>
      <c r="E38" s="6" t="s">
        <v>10</v>
      </c>
      <c r="F38" s="6" t="s">
        <v>11</v>
      </c>
      <c r="G38" s="3"/>
      <c r="H38" s="3"/>
      <c r="I38" s="3"/>
    </row>
    <row r="39" spans="1:9" x14ac:dyDescent="0.3">
      <c r="A39" s="9" t="s">
        <v>12</v>
      </c>
      <c r="B39" s="10" t="s">
        <v>13</v>
      </c>
      <c r="C39" s="11"/>
      <c r="D39" s="9">
        <v>10</v>
      </c>
      <c r="E39" s="12">
        <v>200</v>
      </c>
      <c r="F39" s="12">
        <f>D39*E39</f>
        <v>2000</v>
      </c>
      <c r="G39" s="3"/>
      <c r="H39" s="3"/>
      <c r="I39" s="3"/>
    </row>
    <row r="40" spans="1:9" x14ac:dyDescent="0.3">
      <c r="A40" s="9" t="s">
        <v>14</v>
      </c>
      <c r="B40" s="10" t="s">
        <v>15</v>
      </c>
      <c r="C40" s="11"/>
      <c r="D40" s="9">
        <v>150</v>
      </c>
      <c r="E40" s="12">
        <v>50</v>
      </c>
      <c r="F40" s="12">
        <f t="shared" ref="F40:F43" si="0">D40*E40</f>
        <v>7500</v>
      </c>
      <c r="G40" s="3"/>
      <c r="H40" s="3"/>
      <c r="I40" s="3"/>
    </row>
    <row r="41" spans="1:9" x14ac:dyDescent="0.3">
      <c r="A41" s="9" t="s">
        <v>16</v>
      </c>
      <c r="B41" s="10" t="s">
        <v>17</v>
      </c>
      <c r="C41" s="11"/>
      <c r="D41" s="13">
        <v>1000</v>
      </c>
      <c r="E41" s="12">
        <v>10</v>
      </c>
      <c r="F41" s="12">
        <f t="shared" si="0"/>
        <v>10000</v>
      </c>
      <c r="G41" s="3"/>
      <c r="H41" s="3"/>
      <c r="I41" s="3"/>
    </row>
    <row r="42" spans="1:9" x14ac:dyDescent="0.3">
      <c r="A42" s="9" t="s">
        <v>18</v>
      </c>
      <c r="B42" s="10" t="s">
        <v>19</v>
      </c>
      <c r="C42" s="11"/>
      <c r="D42" s="9">
        <v>400</v>
      </c>
      <c r="E42" s="12">
        <v>10</v>
      </c>
      <c r="F42" s="12">
        <f t="shared" si="0"/>
        <v>4000</v>
      </c>
      <c r="G42" s="3"/>
      <c r="H42" s="3"/>
      <c r="I42" s="3"/>
    </row>
    <row r="43" spans="1:9" x14ac:dyDescent="0.3">
      <c r="A43" s="9" t="s">
        <v>20</v>
      </c>
      <c r="B43" s="10" t="s">
        <v>21</v>
      </c>
      <c r="C43" s="11"/>
      <c r="D43" s="13">
        <v>7000</v>
      </c>
      <c r="E43" s="12">
        <v>50</v>
      </c>
      <c r="F43" s="12">
        <f t="shared" si="0"/>
        <v>350000</v>
      </c>
      <c r="G43" s="3"/>
      <c r="H43" s="3"/>
      <c r="I43" s="3"/>
    </row>
    <row r="44" spans="1:9" x14ac:dyDescent="0.3">
      <c r="A44" s="3"/>
      <c r="B44" s="3"/>
      <c r="C44" s="3"/>
      <c r="D44" s="3"/>
      <c r="E44" s="14" t="s">
        <v>22</v>
      </c>
      <c r="F44" s="15">
        <f>SUM(F39:F43)</f>
        <v>373500</v>
      </c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3">
      <c r="A46" s="5" t="s">
        <v>23</v>
      </c>
      <c r="B46" s="5"/>
      <c r="C46" s="5"/>
      <c r="D46" s="5"/>
      <c r="E46" s="5"/>
      <c r="F46" s="5"/>
      <c r="G46" s="3"/>
      <c r="H46" s="3"/>
      <c r="I46" s="3"/>
    </row>
    <row r="47" spans="1:9" x14ac:dyDescent="0.3">
      <c r="A47" s="6" t="s">
        <v>24</v>
      </c>
      <c r="B47" s="7" t="s">
        <v>25</v>
      </c>
      <c r="C47" s="8"/>
      <c r="D47" s="6" t="s">
        <v>26</v>
      </c>
      <c r="E47" s="6" t="s">
        <v>27</v>
      </c>
      <c r="F47" s="6" t="s">
        <v>11</v>
      </c>
      <c r="G47" s="3"/>
      <c r="H47" s="3"/>
      <c r="I47" s="3"/>
    </row>
    <row r="48" spans="1:9" x14ac:dyDescent="0.3">
      <c r="A48" s="9" t="s">
        <v>28</v>
      </c>
      <c r="B48" s="10" t="s">
        <v>29</v>
      </c>
      <c r="C48" s="11"/>
      <c r="D48" s="9">
        <v>8</v>
      </c>
      <c r="E48" s="12">
        <v>75</v>
      </c>
      <c r="F48" s="12">
        <f>D48*E48</f>
        <v>600</v>
      </c>
      <c r="G48" s="3"/>
      <c r="H48" s="3"/>
      <c r="I48" s="3"/>
    </row>
    <row r="49" spans="1:9" x14ac:dyDescent="0.3">
      <c r="A49" s="9" t="s">
        <v>30</v>
      </c>
      <c r="B49" s="10" t="s">
        <v>31</v>
      </c>
      <c r="C49" s="11"/>
      <c r="D49" s="9">
        <v>10</v>
      </c>
      <c r="E49" s="12">
        <v>50</v>
      </c>
      <c r="F49" s="12">
        <f t="shared" ref="F49:F51" si="1">D49*E49</f>
        <v>500</v>
      </c>
      <c r="G49" s="3"/>
      <c r="H49" s="3"/>
      <c r="I49" s="3"/>
    </row>
    <row r="50" spans="1:9" x14ac:dyDescent="0.3">
      <c r="A50" s="9" t="s">
        <v>32</v>
      </c>
      <c r="B50" s="10" t="s">
        <v>33</v>
      </c>
      <c r="C50" s="11"/>
      <c r="D50" s="9">
        <v>5</v>
      </c>
      <c r="E50" s="12">
        <v>40</v>
      </c>
      <c r="F50" s="12">
        <f t="shared" si="1"/>
        <v>200</v>
      </c>
      <c r="G50" s="3"/>
      <c r="H50" s="3"/>
      <c r="I50" s="3"/>
    </row>
    <row r="51" spans="1:9" x14ac:dyDescent="0.3">
      <c r="A51" s="9" t="s">
        <v>34</v>
      </c>
      <c r="B51" s="10" t="s">
        <v>35</v>
      </c>
      <c r="C51" s="11"/>
      <c r="D51" s="9">
        <v>2</v>
      </c>
      <c r="E51" s="12">
        <v>35</v>
      </c>
      <c r="F51" s="12">
        <f t="shared" si="1"/>
        <v>70</v>
      </c>
      <c r="G51" s="3"/>
      <c r="H51" s="3"/>
      <c r="I51" s="3"/>
    </row>
    <row r="52" spans="1:9" x14ac:dyDescent="0.3">
      <c r="A52" s="9" t="s">
        <v>36</v>
      </c>
      <c r="B52" s="10" t="s">
        <v>37</v>
      </c>
      <c r="C52" s="11"/>
      <c r="D52" s="9">
        <v>10</v>
      </c>
      <c r="E52" s="12">
        <v>25</v>
      </c>
      <c r="F52" s="12">
        <f>D52*E52</f>
        <v>250</v>
      </c>
      <c r="G52" s="3"/>
      <c r="H52" s="3"/>
      <c r="I52" s="3"/>
    </row>
    <row r="53" spans="1:9" x14ac:dyDescent="0.3">
      <c r="A53" s="9" t="s">
        <v>38</v>
      </c>
      <c r="B53" s="10" t="s">
        <v>37</v>
      </c>
      <c r="C53" s="11"/>
      <c r="D53" s="9">
        <v>10</v>
      </c>
      <c r="E53" s="12">
        <v>25</v>
      </c>
      <c r="F53" s="12">
        <f>D53*E53</f>
        <v>250</v>
      </c>
      <c r="G53" s="3"/>
      <c r="H53" s="3"/>
      <c r="I53" s="3"/>
    </row>
    <row r="54" spans="1:9" x14ac:dyDescent="0.3">
      <c r="A54" s="3"/>
      <c r="B54" s="3"/>
      <c r="C54" s="3"/>
      <c r="D54" s="3"/>
      <c r="E54" s="14" t="s">
        <v>39</v>
      </c>
      <c r="F54" s="16">
        <f>SUM(F48:F52)</f>
        <v>1620</v>
      </c>
      <c r="G54" s="3"/>
      <c r="H54" s="3"/>
      <c r="I54" s="3"/>
    </row>
    <row r="55" spans="1:9" x14ac:dyDescent="0.3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3">
      <c r="A56" s="5" t="s">
        <v>40</v>
      </c>
      <c r="B56" s="5"/>
      <c r="C56" s="5"/>
      <c r="D56" s="5"/>
      <c r="E56" s="5"/>
      <c r="F56" s="5"/>
      <c r="G56" s="3"/>
      <c r="H56" s="3"/>
      <c r="I56" s="3"/>
    </row>
    <row r="57" spans="1:9" x14ac:dyDescent="0.3">
      <c r="A57" s="6" t="s">
        <v>41</v>
      </c>
      <c r="B57" s="7" t="s">
        <v>42</v>
      </c>
      <c r="C57" s="8"/>
      <c r="D57" s="6" t="s">
        <v>43</v>
      </c>
      <c r="E57" s="6" t="s">
        <v>44</v>
      </c>
      <c r="F57" s="6" t="s">
        <v>11</v>
      </c>
      <c r="G57" s="3"/>
      <c r="H57" s="3"/>
      <c r="I57" s="3"/>
    </row>
    <row r="58" spans="1:9" x14ac:dyDescent="0.3">
      <c r="A58" s="9" t="s">
        <v>45</v>
      </c>
      <c r="B58" s="10">
        <v>1</v>
      </c>
      <c r="C58" s="11"/>
      <c r="D58" s="17">
        <v>50000</v>
      </c>
      <c r="E58" s="17">
        <v>5000</v>
      </c>
      <c r="F58" s="17">
        <f>D58+E58</f>
        <v>55000</v>
      </c>
      <c r="G58" s="3"/>
      <c r="H58" s="3"/>
      <c r="I58" s="3"/>
    </row>
    <row r="59" spans="1:9" x14ac:dyDescent="0.3">
      <c r="A59" s="9" t="s">
        <v>46</v>
      </c>
      <c r="B59" s="10">
        <v>2</v>
      </c>
      <c r="C59" s="11"/>
      <c r="D59" s="17">
        <v>25000</v>
      </c>
      <c r="E59" s="17">
        <v>7000</v>
      </c>
      <c r="F59" s="17">
        <f t="shared" ref="F59:F62" si="2">D59+E59</f>
        <v>32000</v>
      </c>
      <c r="G59" s="3"/>
      <c r="H59" s="3"/>
      <c r="I59" s="3"/>
    </row>
    <row r="60" spans="1:9" x14ac:dyDescent="0.3">
      <c r="A60" s="9" t="s">
        <v>47</v>
      </c>
      <c r="B60" s="10">
        <v>1</v>
      </c>
      <c r="C60" s="11"/>
      <c r="D60" s="17">
        <v>100000</v>
      </c>
      <c r="E60" s="17">
        <v>10000</v>
      </c>
      <c r="F60" s="17">
        <f t="shared" si="2"/>
        <v>110000</v>
      </c>
      <c r="G60" s="3"/>
      <c r="H60" s="3"/>
      <c r="I60" s="3"/>
    </row>
    <row r="61" spans="1:9" x14ac:dyDescent="0.3">
      <c r="A61" s="9" t="s">
        <v>48</v>
      </c>
      <c r="B61" s="10">
        <v>15</v>
      </c>
      <c r="C61" s="11"/>
      <c r="D61" s="17">
        <v>15000</v>
      </c>
      <c r="E61" s="17">
        <v>1500</v>
      </c>
      <c r="F61" s="17">
        <f t="shared" si="2"/>
        <v>16500</v>
      </c>
      <c r="G61" s="3"/>
      <c r="H61" s="3"/>
      <c r="I61" s="3"/>
    </row>
    <row r="62" spans="1:9" x14ac:dyDescent="0.3">
      <c r="A62" s="9"/>
      <c r="B62" s="10"/>
      <c r="C62" s="11"/>
      <c r="D62" s="9"/>
      <c r="E62" s="9"/>
      <c r="F62" s="17">
        <f t="shared" si="2"/>
        <v>0</v>
      </c>
      <c r="G62" s="3"/>
      <c r="H62" s="3"/>
      <c r="I62" s="3"/>
    </row>
    <row r="63" spans="1:9" x14ac:dyDescent="0.3">
      <c r="A63" s="3"/>
      <c r="B63" s="3"/>
      <c r="C63" s="3"/>
      <c r="D63" s="3"/>
      <c r="E63" s="18" t="s">
        <v>49</v>
      </c>
      <c r="F63" s="19">
        <f>SUM(F58:F62)</f>
        <v>213500</v>
      </c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3">
      <c r="A65" s="20" t="s">
        <v>50</v>
      </c>
      <c r="B65" s="21"/>
      <c r="C65" s="21"/>
      <c r="D65" s="21"/>
      <c r="E65" s="22"/>
      <c r="F65" s="3"/>
      <c r="G65" s="3"/>
      <c r="H65" s="3"/>
      <c r="I65" s="3"/>
    </row>
    <row r="66" spans="1:9" x14ac:dyDescent="0.3">
      <c r="A66" s="6" t="s">
        <v>51</v>
      </c>
      <c r="B66" s="6" t="s">
        <v>52</v>
      </c>
      <c r="C66" s="6" t="s">
        <v>53</v>
      </c>
      <c r="D66" s="6" t="s">
        <v>54</v>
      </c>
      <c r="E66" s="6" t="s">
        <v>55</v>
      </c>
      <c r="F66" s="3"/>
      <c r="G66" s="3"/>
      <c r="H66" s="3"/>
      <c r="I66" s="3"/>
    </row>
    <row r="67" spans="1:9" x14ac:dyDescent="0.3">
      <c r="A67" s="9" t="s">
        <v>56</v>
      </c>
      <c r="B67" s="9" t="s">
        <v>57</v>
      </c>
      <c r="C67" s="12">
        <v>80000</v>
      </c>
      <c r="D67" s="23">
        <v>0.1</v>
      </c>
      <c r="E67" s="17">
        <f>C67*D67</f>
        <v>8000</v>
      </c>
      <c r="F67" s="3"/>
      <c r="G67" s="3"/>
      <c r="H67" s="3"/>
      <c r="I67" s="3"/>
    </row>
    <row r="68" spans="1:9" x14ac:dyDescent="0.3">
      <c r="A68" s="9" t="s">
        <v>58</v>
      </c>
      <c r="B68" s="9" t="s">
        <v>59</v>
      </c>
      <c r="C68" s="12">
        <v>150000</v>
      </c>
      <c r="D68" s="23">
        <v>0.05</v>
      </c>
      <c r="E68" s="17">
        <f t="shared" ref="E68:E70" si="3">C68*D68</f>
        <v>7500</v>
      </c>
      <c r="F68" s="3"/>
      <c r="G68" s="3"/>
      <c r="H68" s="3"/>
      <c r="I68" s="3"/>
    </row>
    <row r="69" spans="1:9" x14ac:dyDescent="0.3">
      <c r="A69" s="9" t="s">
        <v>60</v>
      </c>
      <c r="B69" s="9" t="s">
        <v>61</v>
      </c>
      <c r="C69" s="12">
        <v>15000</v>
      </c>
      <c r="D69" s="23">
        <v>0.02</v>
      </c>
      <c r="E69" s="17">
        <f t="shared" si="3"/>
        <v>300</v>
      </c>
      <c r="F69" s="3"/>
      <c r="G69" s="3"/>
      <c r="H69" s="3"/>
      <c r="I69" s="3"/>
    </row>
    <row r="70" spans="1:9" x14ac:dyDescent="0.3">
      <c r="A70" s="9" t="s">
        <v>62</v>
      </c>
      <c r="B70" s="9" t="s">
        <v>63</v>
      </c>
      <c r="C70" s="12">
        <v>7500</v>
      </c>
      <c r="D70" s="9">
        <v>1</v>
      </c>
      <c r="E70" s="17">
        <f t="shared" si="3"/>
        <v>7500</v>
      </c>
      <c r="F70" s="3"/>
      <c r="G70" s="3"/>
      <c r="H70" s="3"/>
      <c r="I70" s="3"/>
    </row>
    <row r="71" spans="1:9" x14ac:dyDescent="0.3">
      <c r="A71" s="9"/>
      <c r="B71" s="9"/>
      <c r="C71" s="9"/>
      <c r="D71" s="9"/>
      <c r="E71" s="9"/>
      <c r="F71" s="3"/>
      <c r="G71" s="3"/>
      <c r="H71" s="3"/>
      <c r="I71" s="3"/>
    </row>
    <row r="72" spans="1:9" x14ac:dyDescent="0.3">
      <c r="A72" s="3"/>
      <c r="B72" s="3"/>
      <c r="C72" s="3"/>
      <c r="D72" s="18" t="s">
        <v>64</v>
      </c>
      <c r="E72" s="19">
        <f>SUM(E67:E71)</f>
        <v>23300</v>
      </c>
      <c r="F72" s="3"/>
      <c r="G72" s="3"/>
      <c r="H72" s="3"/>
      <c r="I72" s="3"/>
    </row>
    <row r="73" spans="1:9" x14ac:dyDescent="0.3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3">
      <c r="A74" s="20" t="s">
        <v>65</v>
      </c>
      <c r="B74" s="21"/>
      <c r="C74" s="21"/>
      <c r="D74" s="21"/>
      <c r="E74" s="21"/>
      <c r="F74" s="22"/>
      <c r="G74" s="3"/>
      <c r="H74" s="3"/>
      <c r="I74" s="3"/>
    </row>
    <row r="75" spans="1:9" x14ac:dyDescent="0.3">
      <c r="A75" s="6" t="s">
        <v>66</v>
      </c>
      <c r="B75" s="7" t="s">
        <v>67</v>
      </c>
      <c r="C75" s="8"/>
      <c r="D75" s="6" t="s">
        <v>68</v>
      </c>
      <c r="E75" s="6" t="s">
        <v>69</v>
      </c>
      <c r="F75" s="6" t="s">
        <v>70</v>
      </c>
      <c r="G75" s="3"/>
      <c r="H75" s="3"/>
      <c r="I75" s="3"/>
    </row>
    <row r="76" spans="1:9" x14ac:dyDescent="0.3">
      <c r="A76" s="9" t="s">
        <v>71</v>
      </c>
      <c r="B76" s="24">
        <v>300000</v>
      </c>
      <c r="C76" s="25"/>
      <c r="D76" s="9" t="s">
        <v>71</v>
      </c>
      <c r="E76" s="12">
        <f>F44</f>
        <v>373500</v>
      </c>
      <c r="F76" s="17">
        <f>B76-E76</f>
        <v>-73500</v>
      </c>
      <c r="G76" s="3"/>
      <c r="H76" s="3"/>
      <c r="I76" s="3"/>
    </row>
    <row r="77" spans="1:9" x14ac:dyDescent="0.3">
      <c r="A77" s="9" t="s">
        <v>72</v>
      </c>
      <c r="B77" s="24">
        <v>75000</v>
      </c>
      <c r="C77" s="25"/>
      <c r="D77" s="9" t="s">
        <v>72</v>
      </c>
      <c r="E77" s="12">
        <f>F54</f>
        <v>1620</v>
      </c>
      <c r="F77" s="17">
        <f t="shared" ref="F77:F79" si="4">B77-E77</f>
        <v>73380</v>
      </c>
      <c r="G77" s="3"/>
      <c r="H77" s="3"/>
      <c r="I77" s="3"/>
    </row>
    <row r="78" spans="1:9" x14ac:dyDescent="0.3">
      <c r="A78" s="9" t="s">
        <v>73</v>
      </c>
      <c r="B78" s="24">
        <v>209000</v>
      </c>
      <c r="C78" s="25"/>
      <c r="D78" s="9" t="s">
        <v>73</v>
      </c>
      <c r="E78" s="12">
        <f>F63</f>
        <v>213500</v>
      </c>
      <c r="F78" s="17">
        <f t="shared" si="4"/>
        <v>-4500</v>
      </c>
      <c r="G78" s="3"/>
      <c r="H78" s="3"/>
      <c r="I78" s="3"/>
    </row>
    <row r="79" spans="1:9" x14ac:dyDescent="0.3">
      <c r="A79" s="9" t="s">
        <v>74</v>
      </c>
      <c r="B79" s="24">
        <v>43470</v>
      </c>
      <c r="C79" s="25"/>
      <c r="D79" s="9" t="s">
        <v>74</v>
      </c>
      <c r="E79" s="12">
        <f>E72</f>
        <v>23300</v>
      </c>
      <c r="F79" s="17">
        <f t="shared" si="4"/>
        <v>20170</v>
      </c>
      <c r="G79" s="3"/>
      <c r="H79" s="3"/>
      <c r="I79" s="3"/>
    </row>
    <row r="80" spans="1:9" x14ac:dyDescent="0.3">
      <c r="A80" s="26" t="s">
        <v>75</v>
      </c>
      <c r="B80" s="27">
        <f>SUM(B76:B79)</f>
        <v>627470</v>
      </c>
      <c r="C80" s="28"/>
      <c r="D80" s="26" t="s">
        <v>76</v>
      </c>
      <c r="E80" s="29">
        <f>SUM(E76:E79)</f>
        <v>611920</v>
      </c>
      <c r="F80" s="29">
        <f>SUM(F76:F79)</f>
        <v>15550</v>
      </c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/>
      <c r="G81" s="3"/>
      <c r="H81" s="3"/>
      <c r="I81" s="3"/>
    </row>
  </sheetData>
  <mergeCells count="36">
    <mergeCell ref="B75:C75"/>
    <mergeCell ref="B76:C76"/>
    <mergeCell ref="B77:C77"/>
    <mergeCell ref="B78:C78"/>
    <mergeCell ref="B79:C79"/>
    <mergeCell ref="B80:C80"/>
    <mergeCell ref="B59:C59"/>
    <mergeCell ref="B60:C60"/>
    <mergeCell ref="B61:C61"/>
    <mergeCell ref="B62:C62"/>
    <mergeCell ref="A65:E65"/>
    <mergeCell ref="A74:F74"/>
    <mergeCell ref="B51:C51"/>
    <mergeCell ref="B52:C52"/>
    <mergeCell ref="B53:C53"/>
    <mergeCell ref="A56:F56"/>
    <mergeCell ref="B57:C57"/>
    <mergeCell ref="B58:C58"/>
    <mergeCell ref="B43:C43"/>
    <mergeCell ref="A46:F46"/>
    <mergeCell ref="B47:C47"/>
    <mergeCell ref="B48:C48"/>
    <mergeCell ref="B49:C49"/>
    <mergeCell ref="B50:C50"/>
    <mergeCell ref="A37:F37"/>
    <mergeCell ref="B38:C38"/>
    <mergeCell ref="B39:C39"/>
    <mergeCell ref="B40:C40"/>
    <mergeCell ref="B41:C41"/>
    <mergeCell ref="B42:C42"/>
    <mergeCell ref="A1:I1"/>
    <mergeCell ref="A2:F2"/>
    <mergeCell ref="A3:F3"/>
    <mergeCell ref="A4:F4"/>
    <mergeCell ref="A5:F5"/>
    <mergeCell ref="A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Purohit</dc:creator>
  <cp:lastModifiedBy>Khushi Purohit</cp:lastModifiedBy>
  <dcterms:created xsi:type="dcterms:W3CDTF">2025-04-17T09:14:17Z</dcterms:created>
  <dcterms:modified xsi:type="dcterms:W3CDTF">2025-04-17T09:17:58Z</dcterms:modified>
</cp:coreProperties>
</file>