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IRITBHAI\Desktop\"/>
    </mc:Choice>
  </mc:AlternateContent>
  <xr:revisionPtr revIDLastSave="0" documentId="13_ncr:1_{E927F5F0-7D25-4F88-89E5-446C43FB354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udget Tracker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  <c r="D21" i="1"/>
  <c r="D22" i="1"/>
  <c r="D23" i="1"/>
  <c r="D20" i="1"/>
  <c r="N21" i="1"/>
  <c r="N24" i="1" s="1"/>
  <c r="N22" i="1"/>
  <c r="N23" i="1"/>
  <c r="N20" i="1"/>
  <c r="I21" i="1"/>
  <c r="I24" i="1" s="1"/>
  <c r="I22" i="1"/>
  <c r="I20" i="1"/>
  <c r="H6" i="1"/>
  <c r="L24" i="1"/>
  <c r="Q21" i="1" s="1"/>
  <c r="M24" i="1"/>
  <c r="C16" i="1"/>
  <c r="R20" i="1" s="1"/>
  <c r="H24" i="1"/>
  <c r="R23" i="1" s="1"/>
  <c r="G24" i="1"/>
  <c r="Q23" i="1" s="1"/>
  <c r="C24" i="1"/>
  <c r="R22" i="1" s="1"/>
  <c r="B24" i="1"/>
  <c r="Q22" i="1" s="1"/>
  <c r="B16" i="1"/>
  <c r="Q20" i="1" s="1"/>
  <c r="D24" i="1" l="1"/>
  <c r="D16" i="1"/>
  <c r="G6" i="1"/>
  <c r="R21" i="1"/>
  <c r="R24" i="1" s="1"/>
  <c r="F6" i="1"/>
  <c r="K6" i="1" s="1"/>
  <c r="A40" i="1"/>
  <c r="S23" i="1"/>
  <c r="S22" i="1"/>
  <c r="Q24" i="1"/>
  <c r="S20" i="1"/>
  <c r="S21" i="1" l="1"/>
  <c r="S24" i="1" s="1"/>
  <c r="M12" i="1"/>
</calcChain>
</file>

<file path=xl/sharedStrings.xml><?xml version="1.0" encoding="utf-8"?>
<sst xmlns="http://schemas.openxmlformats.org/spreadsheetml/2006/main" count="54" uniqueCount="33">
  <si>
    <t xml:space="preserve">Bills </t>
  </si>
  <si>
    <t xml:space="preserve">Budget </t>
  </si>
  <si>
    <t xml:space="preserve">Actual </t>
  </si>
  <si>
    <t>Total</t>
  </si>
  <si>
    <t xml:space="preserve">Income </t>
  </si>
  <si>
    <t>SAVINGS</t>
  </si>
  <si>
    <t>DEBTS</t>
  </si>
  <si>
    <t>SUMMARY</t>
  </si>
  <si>
    <t>Diffrence</t>
  </si>
  <si>
    <t>Salary</t>
  </si>
  <si>
    <t>Freelance Work</t>
  </si>
  <si>
    <t>Investments</t>
  </si>
  <si>
    <t>Bonus</t>
  </si>
  <si>
    <t>Credit Card EMI</t>
  </si>
  <si>
    <t>Loan EMI</t>
  </si>
  <si>
    <t>Other EMI</t>
  </si>
  <si>
    <t>Electricity</t>
  </si>
  <si>
    <t>Water Bill</t>
  </si>
  <si>
    <t>Internet</t>
  </si>
  <si>
    <t>Mobile Bill</t>
  </si>
  <si>
    <t>Emergency Fund</t>
  </si>
  <si>
    <t>Retirement Fund</t>
  </si>
  <si>
    <t>Investment SIP</t>
  </si>
  <si>
    <t>Fixed Deposit</t>
  </si>
  <si>
    <t xml:space="preserve">Savings </t>
  </si>
  <si>
    <t xml:space="preserve">Debts </t>
  </si>
  <si>
    <t xml:space="preserve">  </t>
  </si>
  <si>
    <t>Total Income</t>
  </si>
  <si>
    <t xml:space="preserve">Expenses </t>
  </si>
  <si>
    <t>Amt.Left to spend</t>
  </si>
  <si>
    <t>Savings</t>
  </si>
  <si>
    <t xml:space="preserve">Actual Debts  </t>
  </si>
  <si>
    <t xml:space="preserve">FEBRUARY - 2025 BUDGET TRACKER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</si>
</sst>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5" formatCode="d"/>
  </numFmts>
  <fonts count="7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vertical="center" wrapText="1"/>
    </xf>
    <xf numFmtId="6" fontId="0" fillId="0" borderId="1" xfId="0" applyNumberFormat="1" applyBorder="1" applyAlignment="1">
      <alignment vertical="center" wrapText="1"/>
    </xf>
    <xf numFmtId="6" fontId="0" fillId="0" borderId="1" xfId="0" applyNumberFormat="1" applyBorder="1"/>
    <xf numFmtId="1" fontId="0" fillId="0" borderId="0" xfId="0" applyNumberFormat="1"/>
    <xf numFmtId="10" fontId="4" fillId="0" borderId="0" xfId="1" applyNumberFormat="1" applyFont="1" applyBorder="1" applyAlignment="1">
      <alignment vertical="center"/>
    </xf>
    <xf numFmtId="0" fontId="3" fillId="0" borderId="1" xfId="0" applyFont="1" applyBorder="1"/>
    <xf numFmtId="6" fontId="3" fillId="0" borderId="1" xfId="0" applyNumberFormat="1" applyFont="1" applyBorder="1"/>
    <xf numFmtId="0" fontId="3" fillId="0" borderId="0" xfId="0" applyFont="1"/>
    <xf numFmtId="165" fontId="0" fillId="0" borderId="0" xfId="0" applyNumberFormat="1"/>
    <xf numFmtId="0" fontId="0" fillId="3" borderId="0" xfId="0" applyFill="1"/>
    <xf numFmtId="10" fontId="4" fillId="3" borderId="0" xfId="1" applyNumberFormat="1" applyFont="1" applyFill="1" applyBorder="1" applyAlignment="1">
      <alignment vertical="center"/>
    </xf>
    <xf numFmtId="6" fontId="4" fillId="0" borderId="8" xfId="0" applyNumberFormat="1" applyFont="1" applyBorder="1" applyAlignment="1">
      <alignment horizontal="center" vertical="top"/>
    </xf>
    <xf numFmtId="0" fontId="5" fillId="2" borderId="7" xfId="0" applyFont="1" applyFill="1" applyBorder="1" applyAlignment="1">
      <alignment horizontal="center" vertical="top"/>
    </xf>
    <xf numFmtId="0" fontId="5" fillId="2" borderId="7" xfId="0" applyFont="1" applyFill="1" applyBorder="1"/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6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6" fillId="2" borderId="4" xfId="0" applyNumberFormat="1" applyFont="1" applyFill="1" applyBorder="1" applyAlignment="1">
      <alignment horizontal="left" vertical="center" indent="23"/>
    </xf>
    <xf numFmtId="49" fontId="6" fillId="2" borderId="0" xfId="0" applyNumberFormat="1" applyFont="1" applyFill="1" applyAlignment="1">
      <alignment horizontal="left" vertical="center" indent="23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Budget</a:t>
            </a:r>
            <a:r>
              <a:rPr lang="en-IN" b="1" baseline="0"/>
              <a:t> Vs Actual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'Budget Tracker '!$Q$19</c:f>
              <c:strCache>
                <c:ptCount val="1"/>
                <c:pt idx="0">
                  <c:v>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'Budget Tracker '!$P$20:$P$23</c:f>
              <c:strCache>
                <c:ptCount val="4"/>
                <c:pt idx="0">
                  <c:v>Income </c:v>
                </c:pt>
                <c:pt idx="1">
                  <c:v>Bills </c:v>
                </c:pt>
                <c:pt idx="2">
                  <c:v>Savings </c:v>
                </c:pt>
                <c:pt idx="3">
                  <c:v>Debts </c:v>
                </c:pt>
              </c:strCache>
            </c:strRef>
          </c:cat>
          <c:val>
            <c:numRef>
              <c:f>'Budget Tracker '!$Q$20:$Q$23</c:f>
              <c:numCache>
                <c:formatCode>"₹"#,##0_);[Red]\("₹"#,##0\)</c:formatCode>
                <c:ptCount val="4"/>
                <c:pt idx="0">
                  <c:v>58100</c:v>
                </c:pt>
                <c:pt idx="1">
                  <c:v>6200</c:v>
                </c:pt>
                <c:pt idx="2">
                  <c:v>15000</c:v>
                </c:pt>
                <c:pt idx="3">
                  <c:v>106000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3-4C3B-865E-E1397BA76A7D}"/>
            </c:ext>
          </c:extLst>
        </c:ser>
        <c:ser>
          <c:idx val="1"/>
          <c:order val="1"/>
          <c:tx>
            <c:strRef>
              <c:f>'Budget Tracker '!$R$19</c:f>
              <c:strCache>
                <c:ptCount val="1"/>
                <c:pt idx="0">
                  <c:v>Actual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'Budget Tracker '!$P$20:$P$23</c:f>
              <c:strCache>
                <c:ptCount val="4"/>
                <c:pt idx="0">
                  <c:v>Income </c:v>
                </c:pt>
                <c:pt idx="1">
                  <c:v>Bills </c:v>
                </c:pt>
                <c:pt idx="2">
                  <c:v>Savings </c:v>
                </c:pt>
                <c:pt idx="3">
                  <c:v>Debts </c:v>
                </c:pt>
              </c:strCache>
            </c:strRef>
          </c:cat>
          <c:val>
            <c:numRef>
              <c:f>'Budget Tracker '!$R$20:$R$23</c:f>
              <c:numCache>
                <c:formatCode>"₹"#,##0_);[Red]\("₹"#,##0\)</c:formatCode>
                <c:ptCount val="4"/>
                <c:pt idx="0">
                  <c:v>66500</c:v>
                </c:pt>
                <c:pt idx="1">
                  <c:v>6600</c:v>
                </c:pt>
                <c:pt idx="2">
                  <c:v>15000</c:v>
                </c:pt>
                <c:pt idx="3">
                  <c:v>15500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3-4C3B-865E-E1397BA76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2700783"/>
        <c:axId val="462710863"/>
      </c:barChart>
      <c:catAx>
        <c:axId val="462700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10863"/>
        <c:crosses val="autoZero"/>
        <c:auto val="1"/>
        <c:lblAlgn val="ctr"/>
        <c:lblOffset val="100"/>
        <c:noMultiLvlLbl val="0"/>
      </c:catAx>
      <c:valAx>
        <c:axId val="46271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Expense Breakdown </a:t>
            </a:r>
          </a:p>
        </c:rich>
      </c:tx>
      <c:layout>
        <c:manualLayout>
          <c:xMode val="edge"/>
          <c:yMode val="edge"/>
          <c:x val="0.23803271386247332"/>
          <c:y val="6.7360119147029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2613317877558771"/>
          <c:y val="0.22012940428337005"/>
          <c:w val="0.47171647887198886"/>
          <c:h val="0.626301451416737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4B-45A3-9CF5-F1875D31DE98}"/>
              </c:ext>
            </c:extLst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4B-45A3-9CF5-F1875D31DE98}"/>
              </c:ext>
            </c:extLst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4B-45A3-9CF5-F1875D31DE98}"/>
              </c:ext>
            </c:extLst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94B-45A3-9CF5-F1875D31DE98}"/>
              </c:ext>
            </c:extLst>
          </c:dPt>
          <c:cat>
            <c:strRef>
              <c:f>'Budget Tracker '!$P$20:$P$23</c:f>
              <c:strCache>
                <c:ptCount val="4"/>
                <c:pt idx="0">
                  <c:v>Income </c:v>
                </c:pt>
                <c:pt idx="1">
                  <c:v>Bills </c:v>
                </c:pt>
                <c:pt idx="2">
                  <c:v>Savings </c:v>
                </c:pt>
                <c:pt idx="3">
                  <c:v>Debts </c:v>
                </c:pt>
              </c:strCache>
            </c:strRef>
          </c:cat>
          <c:val>
            <c:numRef>
              <c:f>'Budget Tracker '!$R$20:$R$23</c:f>
              <c:numCache>
                <c:formatCode>"₹"#,##0_);[Red]\("₹"#,##0\)</c:formatCode>
                <c:ptCount val="4"/>
                <c:pt idx="0">
                  <c:v>66500</c:v>
                </c:pt>
                <c:pt idx="1">
                  <c:v>6600</c:v>
                </c:pt>
                <c:pt idx="2">
                  <c:v>15000</c:v>
                </c:pt>
                <c:pt idx="3">
                  <c:v>15500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4B-45A3-9CF5-F1875D31D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982692958734423E-2"/>
          <c:y val="0.35385916602659023"/>
          <c:w val="0.27145064633371879"/>
          <c:h val="0.37817939086807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22333</xdr:colOff>
      <xdr:row>6</xdr:row>
      <xdr:rowOff>78112</xdr:rowOff>
    </xdr:from>
    <xdr:to>
      <xdr:col>8</xdr:col>
      <xdr:colOff>588817</xdr:colOff>
      <xdr:row>16</xdr:row>
      <xdr:rowOff>51954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C7AA8-ACE8-A16C-6DDD-93052F393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61913</xdr:colOff>
      <xdr:row>5</xdr:row>
      <xdr:rowOff>337344</xdr:rowOff>
    </xdr:from>
    <xdr:to>
      <xdr:col>13</xdr:col>
      <xdr:colOff>599515</xdr:colOff>
      <xdr:row>16</xdr:row>
      <xdr:rowOff>81195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0AC3C9-D173-416F-9894-0E8A9D648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64366</xdr:colOff>
      <xdr:row>3</xdr:row>
      <xdr:rowOff>25977</xdr:rowOff>
    </xdr:from>
    <xdr:to>
      <xdr:col>19</xdr:col>
      <xdr:colOff>51955</xdr:colOff>
      <xdr:row>16</xdr:row>
      <xdr:rowOff>138545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7FFDA4A-62FA-EF69-69D1-0D60D557996B}"/>
            </a:ext>
          </a:extLst>
        </xdr:cNvPr>
        <xdr:cNvSpPr/>
      </xdr:nvSpPr>
      <xdr:spPr>
        <a:xfrm>
          <a:off x="8922616" y="744682"/>
          <a:ext cx="2671907" cy="2597727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showGridLines="0" tabSelected="1" zoomScale="104" zoomScaleNormal="100" workbookViewId="0">
      <selection activeCell="H35" sqref="H35"/>
    </sheetView>
  </sheetViews>
  <sheetFormatPr defaultRowHeight="15" x14ac:dyDescent="0.25"/>
  <cols>
    <col min="1" max="1" width="14.7109375" customWidth="1"/>
    <col min="2" max="3" width="10" bestFit="1" customWidth="1"/>
    <col min="5" max="5" width="0.7109375" customWidth="1"/>
    <col min="6" max="6" width="16.7109375" customWidth="1"/>
    <col min="7" max="7" width="12.140625" customWidth="1"/>
    <col min="10" max="10" width="0.42578125" customWidth="1"/>
    <col min="11" max="11" width="10.7109375" bestFit="1" customWidth="1"/>
    <col min="12" max="12" width="10.28515625" bestFit="1" customWidth="1"/>
    <col min="13" max="13" width="11.5703125" customWidth="1"/>
    <col min="15" max="15" width="1.28515625" customWidth="1"/>
    <col min="16" max="16" width="9.85546875" customWidth="1"/>
    <col min="17" max="18" width="10" bestFit="1" customWidth="1"/>
    <col min="19" max="19" width="10.140625" customWidth="1"/>
    <col min="21" max="21" width="8.85546875" customWidth="1"/>
    <col min="23" max="23" width="11" customWidth="1"/>
    <col min="26" max="26" width="7.42578125" bestFit="1" customWidth="1"/>
    <col min="27" max="27" width="8.42578125" bestFit="1" customWidth="1"/>
    <col min="28" max="28" width="7.42578125" bestFit="1" customWidth="1"/>
    <col min="29" max="29" width="8.42578125" bestFit="1" customWidth="1"/>
    <col min="30" max="30" width="7.140625" bestFit="1" customWidth="1"/>
    <col min="31" max="31" width="7.85546875" bestFit="1" customWidth="1"/>
    <col min="32" max="32" width="7.42578125" bestFit="1" customWidth="1"/>
    <col min="33" max="33" width="6.42578125" bestFit="1" customWidth="1"/>
    <col min="34" max="34" width="7.42578125" bestFit="1" customWidth="1"/>
  </cols>
  <sheetData>
    <row r="1" spans="1:27" ht="28.5" customHeight="1" x14ac:dyDescent="0.45">
      <c r="A1" s="29" t="s">
        <v>32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"/>
      <c r="Y1" s="3"/>
      <c r="Z1" s="3"/>
    </row>
    <row r="2" spans="1:27" ht="13.5" customHeight="1" x14ac:dyDescent="0.4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"/>
      <c r="Y2" s="3"/>
      <c r="Z2" s="3"/>
    </row>
    <row r="3" spans="1:27" ht="14.25" customHeight="1" x14ac:dyDescent="0.45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"/>
      <c r="Y3" s="3"/>
      <c r="Z3" s="3"/>
    </row>
    <row r="4" spans="1:27" ht="5.25" customHeight="1" thickBot="1" x14ac:dyDescent="0.3">
      <c r="A4" s="1"/>
      <c r="B4" s="1"/>
      <c r="C4" s="1"/>
      <c r="D4" s="1"/>
      <c r="M4" s="8"/>
      <c r="N4" s="8"/>
      <c r="O4" s="8"/>
    </row>
    <row r="5" spans="1:27" ht="15.75" customHeight="1" x14ac:dyDescent="0.3">
      <c r="A5" s="18" t="s">
        <v>4</v>
      </c>
      <c r="B5" s="19"/>
      <c r="C5" s="19"/>
      <c r="D5" s="20"/>
      <c r="F5" s="16" t="s">
        <v>27</v>
      </c>
      <c r="G5" s="17" t="s">
        <v>30</v>
      </c>
      <c r="H5" s="25" t="s">
        <v>31</v>
      </c>
      <c r="I5" s="26"/>
      <c r="J5" s="11"/>
      <c r="K5" s="25" t="s">
        <v>29</v>
      </c>
      <c r="L5" s="26"/>
      <c r="M5" s="21" t="s">
        <v>28</v>
      </c>
      <c r="N5" s="22"/>
      <c r="O5" s="8"/>
    </row>
    <row r="6" spans="1:27" ht="21.75" thickBot="1" x14ac:dyDescent="0.4">
      <c r="A6" s="9" t="s">
        <v>4</v>
      </c>
      <c r="B6" s="9" t="s">
        <v>1</v>
      </c>
      <c r="C6" s="9" t="s">
        <v>2</v>
      </c>
      <c r="D6" s="9" t="s">
        <v>8</v>
      </c>
      <c r="F6" s="15">
        <f>$C$16</f>
        <v>66500</v>
      </c>
      <c r="G6" s="15">
        <f>C24</f>
        <v>15000</v>
      </c>
      <c r="H6" s="27">
        <f>H24</f>
        <v>15500</v>
      </c>
      <c r="I6" s="28"/>
      <c r="K6" s="27">
        <f>F6-C24-H24-M24</f>
        <v>29400</v>
      </c>
      <c r="L6" s="28"/>
      <c r="M6" s="23" t="s">
        <v>25</v>
      </c>
      <c r="N6" s="24"/>
      <c r="O6" s="8"/>
    </row>
    <row r="7" spans="1:27" ht="15.75" customHeight="1" x14ac:dyDescent="0.25">
      <c r="A7" s="4" t="s">
        <v>9</v>
      </c>
      <c r="B7" s="5">
        <v>50000</v>
      </c>
      <c r="C7" s="5">
        <v>50000</v>
      </c>
      <c r="D7" s="5">
        <f>B7-C7</f>
        <v>0</v>
      </c>
      <c r="M7" s="8"/>
      <c r="N7" s="8"/>
      <c r="O7" s="8"/>
    </row>
    <row r="8" spans="1:27" ht="15.75" customHeight="1" x14ac:dyDescent="0.25">
      <c r="A8" s="4" t="s">
        <v>10</v>
      </c>
      <c r="B8" s="5">
        <v>100</v>
      </c>
      <c r="C8" s="5">
        <v>8000</v>
      </c>
      <c r="D8" s="5">
        <f t="shared" ref="D8:D10" si="0">B8-C8</f>
        <v>-7900</v>
      </c>
      <c r="K8" s="13"/>
      <c r="L8" s="14"/>
      <c r="M8" s="14"/>
      <c r="N8" s="14"/>
      <c r="O8" s="8"/>
    </row>
    <row r="9" spans="1:27" ht="15" customHeight="1" x14ac:dyDescent="0.25">
      <c r="A9" s="4" t="s">
        <v>11</v>
      </c>
      <c r="B9" s="5">
        <v>5000</v>
      </c>
      <c r="C9" s="5">
        <v>5500</v>
      </c>
      <c r="D9" s="5">
        <f t="shared" si="0"/>
        <v>-500</v>
      </c>
      <c r="K9" s="13"/>
      <c r="L9" s="14"/>
      <c r="M9" s="14"/>
      <c r="N9" s="14"/>
      <c r="O9" s="8"/>
    </row>
    <row r="10" spans="1:27" ht="15" customHeight="1" x14ac:dyDescent="0.25">
      <c r="A10" s="4" t="s">
        <v>12</v>
      </c>
      <c r="B10" s="5">
        <v>3000</v>
      </c>
      <c r="C10" s="5">
        <v>3000</v>
      </c>
      <c r="D10" s="5">
        <f t="shared" si="0"/>
        <v>0</v>
      </c>
      <c r="K10" s="13"/>
      <c r="L10" s="14"/>
      <c r="M10" s="14"/>
      <c r="N10" s="14"/>
      <c r="O10" s="8"/>
    </row>
    <row r="11" spans="1:27" ht="15" customHeight="1" x14ac:dyDescent="0.25">
      <c r="A11" s="2"/>
      <c r="B11" s="2"/>
      <c r="C11" s="2"/>
      <c r="D11" s="5"/>
      <c r="K11" s="13"/>
      <c r="L11" s="14"/>
      <c r="M11" s="14"/>
      <c r="N11" s="14"/>
      <c r="O11" s="8"/>
    </row>
    <row r="12" spans="1:27" ht="15" customHeight="1" x14ac:dyDescent="0.25">
      <c r="A12" s="2"/>
      <c r="B12" s="2"/>
      <c r="C12" s="2"/>
      <c r="D12" s="5"/>
      <c r="K12" s="13"/>
      <c r="L12" s="14"/>
      <c r="M12" s="14">
        <f>(A40/R24)</f>
        <v>0.14961389961389962</v>
      </c>
      <c r="N12" s="14"/>
      <c r="O12" s="8"/>
    </row>
    <row r="13" spans="1:27" ht="15" customHeight="1" x14ac:dyDescent="0.25">
      <c r="A13" s="2"/>
      <c r="B13" s="2"/>
      <c r="C13" s="2"/>
      <c r="D13" s="5"/>
      <c r="K13" s="13"/>
      <c r="L13" s="14"/>
      <c r="M13" s="14"/>
      <c r="N13" s="14"/>
      <c r="O13" s="8"/>
      <c r="Z13" s="12"/>
      <c r="AA13" s="12"/>
    </row>
    <row r="14" spans="1:27" ht="15" customHeight="1" x14ac:dyDescent="0.25">
      <c r="A14" s="2"/>
      <c r="B14" s="2"/>
      <c r="C14" s="2"/>
      <c r="D14" s="5"/>
      <c r="K14" s="13"/>
      <c r="L14" s="14"/>
      <c r="M14" s="14"/>
      <c r="N14" s="14"/>
      <c r="O14" s="8"/>
    </row>
    <row r="15" spans="1:27" ht="15.75" customHeight="1" x14ac:dyDescent="0.25">
      <c r="A15" s="2"/>
      <c r="B15" s="2"/>
      <c r="C15" s="2"/>
      <c r="D15" s="5"/>
      <c r="K15" s="13"/>
      <c r="L15" s="14"/>
      <c r="M15" s="14"/>
      <c r="N15" s="14"/>
      <c r="O15" s="8"/>
    </row>
    <row r="16" spans="1:27" ht="15.75" customHeight="1" x14ac:dyDescent="0.25">
      <c r="A16" s="9" t="s">
        <v>3</v>
      </c>
      <c r="B16" s="10">
        <f>SUM(B7:B10)</f>
        <v>58100</v>
      </c>
      <c r="C16" s="10">
        <f>SUM(C7:C10)</f>
        <v>66500</v>
      </c>
      <c r="D16" s="10">
        <f>SUM(D7:D10)</f>
        <v>-8400</v>
      </c>
      <c r="K16" s="13"/>
      <c r="L16" s="14"/>
      <c r="M16" s="14"/>
      <c r="N16" s="14"/>
      <c r="O16" s="8"/>
    </row>
    <row r="18" spans="1:19" ht="18.75" x14ac:dyDescent="0.3">
      <c r="A18" s="18" t="s">
        <v>5</v>
      </c>
      <c r="B18" s="19"/>
      <c r="C18" s="19"/>
      <c r="D18" s="20"/>
      <c r="F18" s="18" t="s">
        <v>6</v>
      </c>
      <c r="G18" s="19"/>
      <c r="H18" s="19"/>
      <c r="I18" s="20"/>
      <c r="K18" s="18" t="s">
        <v>0</v>
      </c>
      <c r="L18" s="19"/>
      <c r="M18" s="19"/>
      <c r="N18" s="20"/>
      <c r="P18" s="18" t="s">
        <v>7</v>
      </c>
      <c r="Q18" s="19"/>
      <c r="R18" s="19"/>
      <c r="S18" s="20"/>
    </row>
    <row r="19" spans="1:19" x14ac:dyDescent="0.25">
      <c r="A19" s="2"/>
      <c r="B19" s="2" t="s">
        <v>1</v>
      </c>
      <c r="C19" s="2" t="s">
        <v>2</v>
      </c>
      <c r="D19" s="2" t="s">
        <v>8</v>
      </c>
      <c r="F19" s="2"/>
      <c r="G19" s="2" t="s">
        <v>1</v>
      </c>
      <c r="H19" s="2" t="s">
        <v>2</v>
      </c>
      <c r="I19" s="2" t="s">
        <v>8</v>
      </c>
      <c r="K19" s="2" t="s">
        <v>0</v>
      </c>
      <c r="L19" s="2" t="s">
        <v>1</v>
      </c>
      <c r="M19" s="2" t="s">
        <v>2</v>
      </c>
      <c r="N19" s="2" t="s">
        <v>8</v>
      </c>
      <c r="P19" s="2"/>
      <c r="Q19" s="2" t="s">
        <v>1</v>
      </c>
      <c r="R19" s="2" t="s">
        <v>2</v>
      </c>
      <c r="S19" s="2" t="s">
        <v>8</v>
      </c>
    </row>
    <row r="20" spans="1:19" ht="15" customHeight="1" x14ac:dyDescent="0.25">
      <c r="A20" s="4" t="s">
        <v>20</v>
      </c>
      <c r="B20" s="5">
        <v>5000</v>
      </c>
      <c r="C20" s="5">
        <v>5500</v>
      </c>
      <c r="D20" s="5">
        <f>B20-C20</f>
        <v>-500</v>
      </c>
      <c r="F20" s="4" t="s">
        <v>13</v>
      </c>
      <c r="G20" s="5">
        <v>4000</v>
      </c>
      <c r="H20" s="5">
        <v>4000</v>
      </c>
      <c r="I20" s="5">
        <f>G20-H20</f>
        <v>0</v>
      </c>
      <c r="K20" s="4" t="s">
        <v>16</v>
      </c>
      <c r="L20" s="5">
        <v>2500</v>
      </c>
      <c r="M20" s="5">
        <v>2800</v>
      </c>
      <c r="N20" s="5">
        <f>L20-M20</f>
        <v>-300</v>
      </c>
      <c r="O20" t="s">
        <v>26</v>
      </c>
      <c r="P20" s="2" t="s">
        <v>4</v>
      </c>
      <c r="Q20" s="6">
        <f>B16</f>
        <v>58100</v>
      </c>
      <c r="R20" s="6">
        <f>C16</f>
        <v>66500</v>
      </c>
      <c r="S20" s="6">
        <f>Q20-R20</f>
        <v>-8400</v>
      </c>
    </row>
    <row r="21" spans="1:19" ht="15" customHeight="1" x14ac:dyDescent="0.25">
      <c r="A21" s="4" t="s">
        <v>21</v>
      </c>
      <c r="B21" s="5">
        <v>3000</v>
      </c>
      <c r="C21" s="5">
        <v>3000</v>
      </c>
      <c r="D21" s="5">
        <f t="shared" ref="D21:D23" si="1">B21-C21</f>
        <v>0</v>
      </c>
      <c r="F21" s="4" t="s">
        <v>14</v>
      </c>
      <c r="G21" s="5">
        <v>100000</v>
      </c>
      <c r="H21" s="5">
        <v>10000</v>
      </c>
      <c r="I21" s="5">
        <f t="shared" ref="I21:I22" si="2">G21-H21</f>
        <v>90000</v>
      </c>
      <c r="K21" s="4" t="s">
        <v>17</v>
      </c>
      <c r="L21" s="5">
        <v>1000</v>
      </c>
      <c r="M21" s="5">
        <v>1000</v>
      </c>
      <c r="N21" s="5">
        <f t="shared" ref="N21:N23" si="3">L21-M21</f>
        <v>0</v>
      </c>
      <c r="P21" s="2" t="s">
        <v>0</v>
      </c>
      <c r="Q21" s="6">
        <f>L24</f>
        <v>6200</v>
      </c>
      <c r="R21" s="6">
        <f>M24</f>
        <v>6600</v>
      </c>
      <c r="S21" s="6">
        <f t="shared" ref="S21:S23" si="4">Q21-R21</f>
        <v>-400</v>
      </c>
    </row>
    <row r="22" spans="1:19" x14ac:dyDescent="0.25">
      <c r="A22" s="4" t="s">
        <v>22</v>
      </c>
      <c r="B22" s="5">
        <v>2000</v>
      </c>
      <c r="C22" s="5">
        <v>2000</v>
      </c>
      <c r="D22" s="5">
        <f t="shared" si="1"/>
        <v>0</v>
      </c>
      <c r="F22" s="4" t="s">
        <v>15</v>
      </c>
      <c r="G22" s="5">
        <v>2000</v>
      </c>
      <c r="H22" s="5">
        <v>1500</v>
      </c>
      <c r="I22" s="5">
        <f t="shared" si="2"/>
        <v>500</v>
      </c>
      <c r="K22" s="4" t="s">
        <v>18</v>
      </c>
      <c r="L22" s="5">
        <v>1500</v>
      </c>
      <c r="M22" s="5">
        <v>1500</v>
      </c>
      <c r="N22" s="5">
        <f t="shared" si="3"/>
        <v>0</v>
      </c>
      <c r="P22" s="2" t="s">
        <v>24</v>
      </c>
      <c r="Q22" s="6">
        <f>B24</f>
        <v>15000</v>
      </c>
      <c r="R22" s="6">
        <f>C24</f>
        <v>15000</v>
      </c>
      <c r="S22" s="6">
        <f t="shared" si="4"/>
        <v>0</v>
      </c>
    </row>
    <row r="23" spans="1:19" ht="18" customHeight="1" x14ac:dyDescent="0.25">
      <c r="A23" s="4" t="s">
        <v>23</v>
      </c>
      <c r="B23" s="5">
        <v>5000</v>
      </c>
      <c r="C23" s="5">
        <v>4500</v>
      </c>
      <c r="D23" s="5">
        <f t="shared" si="1"/>
        <v>500</v>
      </c>
      <c r="F23" s="2"/>
      <c r="G23" s="2"/>
      <c r="H23" s="2"/>
      <c r="I23" s="2"/>
      <c r="K23" s="4" t="s">
        <v>19</v>
      </c>
      <c r="L23" s="5">
        <v>1200</v>
      </c>
      <c r="M23" s="5">
        <v>1300</v>
      </c>
      <c r="N23" s="5">
        <f t="shared" si="3"/>
        <v>-100</v>
      </c>
      <c r="P23" s="2" t="s">
        <v>25</v>
      </c>
      <c r="Q23" s="6">
        <f>G24</f>
        <v>106000</v>
      </c>
      <c r="R23" s="6">
        <f>H24</f>
        <v>15500</v>
      </c>
      <c r="S23" s="6">
        <f t="shared" si="4"/>
        <v>90500</v>
      </c>
    </row>
    <row r="24" spans="1:19" x14ac:dyDescent="0.25">
      <c r="A24" s="9" t="s">
        <v>3</v>
      </c>
      <c r="B24" s="10">
        <f>SUM(B20:B23)</f>
        <v>15000</v>
      </c>
      <c r="C24" s="10">
        <f>SUM(C20:C23)</f>
        <v>15000</v>
      </c>
      <c r="D24" s="10">
        <f>SUM(D20:D23)</f>
        <v>0</v>
      </c>
      <c r="E24" s="11"/>
      <c r="F24" s="9" t="s">
        <v>3</v>
      </c>
      <c r="G24" s="10">
        <f>SUM(G20:G23)</f>
        <v>106000</v>
      </c>
      <c r="H24" s="10">
        <f>SUM(H20:H23)</f>
        <v>15500</v>
      </c>
      <c r="I24" s="10">
        <f>SUM(I20:I23)</f>
        <v>90500</v>
      </c>
      <c r="J24" s="11"/>
      <c r="K24" s="9" t="s">
        <v>3</v>
      </c>
      <c r="L24" s="10">
        <f>SUM(L20:L23)</f>
        <v>6200</v>
      </c>
      <c r="M24" s="10">
        <f>SUM(M20:M23)</f>
        <v>6600</v>
      </c>
      <c r="N24" s="10">
        <f>SUM(N20:N23)</f>
        <v>-400</v>
      </c>
      <c r="P24" s="9" t="s">
        <v>3</v>
      </c>
      <c r="Q24" s="10">
        <f>SUM(Q20:Q23)</f>
        <v>185300</v>
      </c>
      <c r="R24" s="10">
        <f>SUM(R20:R23)</f>
        <v>103600</v>
      </c>
      <c r="S24" s="10">
        <f>SUM(S20:S23)</f>
        <v>81700</v>
      </c>
    </row>
    <row r="40" spans="1:1" x14ac:dyDescent="0.25">
      <c r="A40" s="7">
        <f xml:space="preserve"> VLOOKUP(M6,P20:R23,3,FALSE)</f>
        <v>15500</v>
      </c>
    </row>
  </sheetData>
  <mergeCells count="12">
    <mergeCell ref="A1:W3"/>
    <mergeCell ref="K18:N18"/>
    <mergeCell ref="P18:S18"/>
    <mergeCell ref="F18:I18"/>
    <mergeCell ref="A18:D18"/>
    <mergeCell ref="A5:D5"/>
    <mergeCell ref="M5:N5"/>
    <mergeCell ref="M6:N6"/>
    <mergeCell ref="H5:I5"/>
    <mergeCell ref="H6:I6"/>
    <mergeCell ref="K5:L5"/>
    <mergeCell ref="K6:L6"/>
  </mergeCells>
  <dataValidations count="1">
    <dataValidation type="list" allowBlank="1" showInputMessage="1" showErrorMessage="1" sqref="M6:N6" xr:uid="{35B7BE86-F8F2-4ED2-9C7E-0FEA01C909B4}">
      <formula1>$P$21:$P$23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Tracker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KIRITBHAI</dc:creator>
  <cp:lastModifiedBy>Sita Patel</cp:lastModifiedBy>
  <dcterms:created xsi:type="dcterms:W3CDTF">2015-06-05T18:17:20Z</dcterms:created>
  <dcterms:modified xsi:type="dcterms:W3CDTF">2025-02-24T10:04:55Z</dcterms:modified>
</cp:coreProperties>
</file>