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 AMBON\Desktop\Soal Asesmen COA\"/>
    </mc:Choice>
  </mc:AlternateContent>
  <xr:revisionPtr revIDLastSave="0" documentId="13_ncr:1_{8B8A1E11-F0D6-420A-82ED-C874CAF6527C}" xr6:coauthVersionLast="47" xr6:coauthVersionMax="47" xr10:uidLastSave="{00000000-0000-0000-0000-000000000000}"/>
  <bookViews>
    <workbookView xWindow="-120" yWindow="-120" windowWidth="29040" windowHeight="16440" xr2:uid="{D3398921-56CE-4A42-B1BE-6EC9598E6B6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6" i="1"/>
  <c r="J7" i="1"/>
  <c r="J21" i="1" s="1"/>
  <c r="J8" i="1"/>
  <c r="J9" i="1"/>
  <c r="J10" i="1"/>
  <c r="J11" i="1"/>
  <c r="J12" i="1"/>
  <c r="J13" i="1"/>
  <c r="J14" i="1"/>
  <c r="J15" i="1"/>
  <c r="J16" i="1"/>
  <c r="J17" i="1"/>
  <c r="J18" i="1"/>
  <c r="J19" i="1"/>
  <c r="J5" i="1"/>
  <c r="I6" i="1"/>
  <c r="I20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D20" i="1"/>
  <c r="E20" i="1"/>
  <c r="F20" i="1"/>
  <c r="G20" i="1"/>
  <c r="H20" i="1"/>
  <c r="J20" i="1"/>
  <c r="D21" i="1"/>
  <c r="E21" i="1"/>
  <c r="F21" i="1"/>
  <c r="G21" i="1"/>
  <c r="H21" i="1"/>
  <c r="I21" i="1"/>
  <c r="D22" i="1"/>
  <c r="E22" i="1"/>
  <c r="F22" i="1"/>
  <c r="G22" i="1"/>
  <c r="H22" i="1"/>
  <c r="D23" i="1"/>
  <c r="E23" i="1"/>
  <c r="F23" i="1"/>
  <c r="G23" i="1"/>
  <c r="H23" i="1"/>
  <c r="I23" i="1"/>
  <c r="J23" i="1"/>
  <c r="C23" i="1"/>
  <c r="C22" i="1"/>
  <c r="C21" i="1"/>
  <c r="C2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  <c r="G19" i="1"/>
  <c r="H19" i="1" s="1"/>
  <c r="G18" i="1"/>
  <c r="G17" i="1"/>
  <c r="H17" i="1" s="1"/>
  <c r="G16" i="1"/>
  <c r="G15" i="1"/>
  <c r="H15" i="1" s="1"/>
  <c r="G14" i="1"/>
  <c r="G13" i="1"/>
  <c r="H13" i="1" s="1"/>
  <c r="G12" i="1"/>
  <c r="G11" i="1"/>
  <c r="H11" i="1" s="1"/>
  <c r="G10" i="1"/>
  <c r="G9" i="1"/>
  <c r="H9" i="1" s="1"/>
  <c r="G8" i="1"/>
  <c r="G7" i="1"/>
  <c r="H7" i="1" s="1"/>
  <c r="G6" i="1"/>
  <c r="G5" i="1"/>
  <c r="H5" i="1" s="1"/>
  <c r="J22" i="1" l="1"/>
  <c r="I22" i="1"/>
  <c r="H6" i="1"/>
  <c r="H8" i="1"/>
  <c r="H10" i="1"/>
  <c r="H12" i="1"/>
  <c r="H14" i="1"/>
  <c r="H16" i="1"/>
  <c r="H18" i="1"/>
</calcChain>
</file>

<file path=xl/sharedStrings.xml><?xml version="1.0" encoding="utf-8"?>
<sst xmlns="http://schemas.openxmlformats.org/spreadsheetml/2006/main" count="40" uniqueCount="37">
  <si>
    <t>No.</t>
  </si>
  <si>
    <t>Nama Home Industri</t>
  </si>
  <si>
    <t>Nilai Produksi</t>
  </si>
  <si>
    <t>Biaya</t>
  </si>
  <si>
    <t>TOTAL</t>
  </si>
  <si>
    <t>RATA-RATA</t>
  </si>
  <si>
    <t>NILAI MAXIMUM</t>
  </si>
  <si>
    <t>NILAI MINIMUM</t>
  </si>
  <si>
    <t>Harga Jual Rata-Rata</t>
  </si>
  <si>
    <t>Bahan</t>
  </si>
  <si>
    <t>Khusni Ridho</t>
  </si>
  <si>
    <t>Meja</t>
  </si>
  <si>
    <t>Kursi</t>
  </si>
  <si>
    <t>Rak Buku</t>
  </si>
  <si>
    <t>Rak buku</t>
  </si>
  <si>
    <t>Pengrajin</t>
  </si>
  <si>
    <t>DATA PRODUKSI KERAJINAN BAMBU DI KECAMATAN PARE, KEBUPATEN KEDIRI</t>
  </si>
  <si>
    <t>November - Desember 2019</t>
  </si>
  <si>
    <t>CV. Amira</t>
  </si>
  <si>
    <t>CV. Kirimas Jaya</t>
  </si>
  <si>
    <t>CV. Limara</t>
  </si>
  <si>
    <t>CV. Rahadia</t>
  </si>
  <si>
    <t>CV. Sahabat</t>
  </si>
  <si>
    <t>CV. Dahana</t>
  </si>
  <si>
    <t>CV. Jinjingan</t>
  </si>
  <si>
    <t>CV. Cikarang</t>
  </si>
  <si>
    <t>CV. Peratama</t>
  </si>
  <si>
    <t>CV. Mebel Maju</t>
  </si>
  <si>
    <t>CV. Java</t>
  </si>
  <si>
    <t>CV. Timur Agung</t>
  </si>
  <si>
    <t>CV. Berkah Berkah</t>
  </si>
  <si>
    <t>CV. Makarizah</t>
  </si>
  <si>
    <t>CV. Bersama</t>
  </si>
  <si>
    <t>Total produksi (Unit</t>
  </si>
  <si>
    <t>Jumlah Produksi (Unit)</t>
  </si>
  <si>
    <t>Keuntungan (+Insentif 250/unit)</t>
  </si>
  <si>
    <t>Presentase Produksi Meja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</si>
</sst>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164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9" fontId="0" fillId="0" borderId="7" xfId="0" applyNumberFormat="1" applyBorder="1"/>
    <xf numFmtId="0" fontId="2" fillId="0" borderId="0" xfId="0" applyFont="1"/>
    <xf numFmtId="0" fontId="0" fillId="0" borderId="8" xfId="0" applyFill="1" applyBorder="1"/>
    <xf numFmtId="0" fontId="0" fillId="0" borderId="10" xfId="0" applyBorder="1"/>
    <xf numFmtId="0" fontId="2" fillId="0" borderId="0" xfId="0" applyFont="1" applyAlignment="1"/>
    <xf numFmtId="0" fontId="3" fillId="0" borderId="0" xfId="0" applyFont="1" applyBorder="1" applyAlignment="1">
      <alignment vertical="top"/>
    </xf>
    <xf numFmtId="10" fontId="0" fillId="0" borderId="7" xfId="2" applyNumberFormat="1" applyFont="1" applyBorder="1"/>
    <xf numFmtId="44" fontId="0" fillId="2" borderId="3" xfId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3">
    <cellStyle name="Mata Uang" xfId="1" builtinId="4"/>
    <cellStyle name="Normal" xfId="0" builtinId="0"/>
    <cellStyle name="Persen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91DA-E588-4EC0-A9BD-9CF7669101B7}">
  <dimension ref="A1:K28"/>
  <sheetViews>
    <sheetView tabSelected="1" workbookViewId="0">
      <selection activeCell="N20" sqref="N20"/>
    </sheetView>
  </sheetViews>
  <sheetFormatPr defaultRowHeight="15" x14ac:dyDescent="0.25"/>
  <cols>
    <col min="1" max="1" width="6.28515625" customWidth="1"/>
    <col min="2" max="2" width="20" customWidth="1"/>
    <col min="3" max="3" width="14.7109375" customWidth="1"/>
    <col min="4" max="4" width="12.5703125" customWidth="1"/>
    <col min="5" max="5" width="12.7109375" customWidth="1"/>
    <col min="6" max="6" width="13.7109375" customWidth="1"/>
    <col min="7" max="8" width="19.28515625" bestFit="1" customWidth="1"/>
    <col min="9" max="9" width="22.140625" customWidth="1"/>
    <col min="10" max="10" width="15" customWidth="1"/>
    <col min="11" max="11" width="15.140625" customWidth="1"/>
  </cols>
  <sheetData>
    <row r="1" spans="1:11" x14ac:dyDescent="0.2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2"/>
    </row>
    <row r="2" spans="1:11" x14ac:dyDescent="0.25">
      <c r="A2" s="18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3"/>
    </row>
    <row r="3" spans="1:11" ht="25.5" customHeight="1" x14ac:dyDescent="0.25">
      <c r="A3" s="23" t="s">
        <v>0</v>
      </c>
      <c r="B3" s="23" t="s">
        <v>1</v>
      </c>
      <c r="C3" s="25" t="s">
        <v>34</v>
      </c>
      <c r="D3" s="26"/>
      <c r="E3" s="27"/>
      <c r="F3" s="28" t="s">
        <v>33</v>
      </c>
      <c r="G3" s="23" t="s">
        <v>2</v>
      </c>
      <c r="H3" s="23" t="s">
        <v>3</v>
      </c>
      <c r="I3" s="28" t="s">
        <v>35</v>
      </c>
      <c r="J3" s="30" t="s">
        <v>36</v>
      </c>
      <c r="K3" s="11"/>
    </row>
    <row r="4" spans="1:11" ht="24.75" customHeight="1" x14ac:dyDescent="0.25">
      <c r="A4" s="24"/>
      <c r="B4" s="24"/>
      <c r="C4" s="1" t="s">
        <v>11</v>
      </c>
      <c r="D4" s="1" t="s">
        <v>12</v>
      </c>
      <c r="E4" s="1" t="s">
        <v>13</v>
      </c>
      <c r="F4" s="29"/>
      <c r="G4" s="24"/>
      <c r="H4" s="24"/>
      <c r="I4" s="29"/>
      <c r="J4" s="29"/>
    </row>
    <row r="5" spans="1:11" x14ac:dyDescent="0.25">
      <c r="A5" s="2">
        <v>1</v>
      </c>
      <c r="B5" s="3" t="s">
        <v>18</v>
      </c>
      <c r="C5" s="2">
        <v>152</v>
      </c>
      <c r="D5" s="2">
        <v>443</v>
      </c>
      <c r="E5" s="2">
        <v>93</v>
      </c>
      <c r="F5" s="2">
        <f>SUM(C5:E5)</f>
        <v>688</v>
      </c>
      <c r="G5" s="4">
        <f t="shared" ref="G5:G19" si="0">(C5*$C$26)+(D5*$C$27)+(E5*$C$28)</f>
        <v>195300000</v>
      </c>
      <c r="H5" s="4">
        <f t="shared" ref="H5:H19" si="1">G5*$G$26+G5*$G$27</f>
        <v>136710000</v>
      </c>
      <c r="I5" s="4">
        <f>G5-H5+250*F5</f>
        <v>58762000</v>
      </c>
      <c r="J5" s="14">
        <f>C5/F5</f>
        <v>0.22093023255813954</v>
      </c>
    </row>
    <row r="6" spans="1:11" x14ac:dyDescent="0.25">
      <c r="A6" s="2">
        <v>2</v>
      </c>
      <c r="B6" s="3" t="s">
        <v>19</v>
      </c>
      <c r="C6" s="2">
        <v>355</v>
      </c>
      <c r="D6" s="2">
        <v>536</v>
      </c>
      <c r="E6" s="2">
        <v>78</v>
      </c>
      <c r="F6" s="2">
        <f t="shared" ref="F6:F19" si="2">SUM(C6:E6)</f>
        <v>969</v>
      </c>
      <c r="G6" s="4">
        <f t="shared" si="0"/>
        <v>290850000</v>
      </c>
      <c r="H6" s="4">
        <f t="shared" si="1"/>
        <v>203595000</v>
      </c>
      <c r="I6" s="4">
        <f t="shared" ref="I6:I19" si="3">G6-H6+250*F6</f>
        <v>87497250</v>
      </c>
      <c r="J6" s="14">
        <f t="shared" ref="J6:J19" si="4">C6/F6</f>
        <v>0.36635706914344685</v>
      </c>
    </row>
    <row r="7" spans="1:11" x14ac:dyDescent="0.25">
      <c r="A7" s="2">
        <v>3</v>
      </c>
      <c r="B7" s="3" t="s">
        <v>20</v>
      </c>
      <c r="C7" s="2">
        <v>136</v>
      </c>
      <c r="D7" s="2">
        <v>643</v>
      </c>
      <c r="E7" s="2">
        <v>142</v>
      </c>
      <c r="F7" s="2">
        <f t="shared" si="2"/>
        <v>921</v>
      </c>
      <c r="G7" s="4">
        <f t="shared" si="0"/>
        <v>249950000</v>
      </c>
      <c r="H7" s="4">
        <f t="shared" si="1"/>
        <v>174965000</v>
      </c>
      <c r="I7" s="4">
        <f t="shared" si="3"/>
        <v>75215250</v>
      </c>
      <c r="J7" s="14">
        <f t="shared" si="4"/>
        <v>0.1476655808903366</v>
      </c>
    </row>
    <row r="8" spans="1:11" x14ac:dyDescent="0.25">
      <c r="A8" s="2">
        <v>4</v>
      </c>
      <c r="B8" s="10" t="s">
        <v>32</v>
      </c>
      <c r="C8" s="2">
        <v>286</v>
      </c>
      <c r="D8" s="2">
        <v>626</v>
      </c>
      <c r="E8" s="2">
        <v>75</v>
      </c>
      <c r="F8" s="2">
        <f t="shared" si="2"/>
        <v>987</v>
      </c>
      <c r="G8" s="4">
        <f t="shared" si="0"/>
        <v>271350000</v>
      </c>
      <c r="H8" s="4">
        <f t="shared" si="1"/>
        <v>189945000</v>
      </c>
      <c r="I8" s="4">
        <f t="shared" si="3"/>
        <v>81651750</v>
      </c>
      <c r="J8" s="14">
        <f t="shared" si="4"/>
        <v>0.28976697061803447</v>
      </c>
    </row>
    <row r="9" spans="1:11" x14ac:dyDescent="0.25">
      <c r="A9" s="2">
        <v>5</v>
      </c>
      <c r="B9" s="3" t="s">
        <v>21</v>
      </c>
      <c r="C9" s="2">
        <v>175</v>
      </c>
      <c r="D9" s="2">
        <v>756</v>
      </c>
      <c r="E9" s="2">
        <v>89</v>
      </c>
      <c r="F9" s="2">
        <f t="shared" si="2"/>
        <v>1020</v>
      </c>
      <c r="G9" s="4">
        <f t="shared" si="0"/>
        <v>250000000</v>
      </c>
      <c r="H9" s="4">
        <f t="shared" si="1"/>
        <v>175000000</v>
      </c>
      <c r="I9" s="4">
        <f t="shared" si="3"/>
        <v>75255000</v>
      </c>
      <c r="J9" s="14">
        <f t="shared" si="4"/>
        <v>0.17156862745098039</v>
      </c>
    </row>
    <row r="10" spans="1:11" x14ac:dyDescent="0.25">
      <c r="A10" s="2">
        <v>6</v>
      </c>
      <c r="B10" s="3" t="s">
        <v>22</v>
      </c>
      <c r="C10" s="2">
        <v>243</v>
      </c>
      <c r="D10" s="2">
        <v>534</v>
      </c>
      <c r="E10" s="2">
        <v>75</v>
      </c>
      <c r="F10" s="2">
        <f t="shared" si="2"/>
        <v>852</v>
      </c>
      <c r="G10" s="4">
        <f t="shared" si="0"/>
        <v>238200000</v>
      </c>
      <c r="H10" s="4">
        <f t="shared" si="1"/>
        <v>166740000</v>
      </c>
      <c r="I10" s="4">
        <f t="shared" si="3"/>
        <v>71673000</v>
      </c>
      <c r="J10" s="14">
        <f t="shared" si="4"/>
        <v>0.28521126760563381</v>
      </c>
    </row>
    <row r="11" spans="1:11" x14ac:dyDescent="0.25">
      <c r="A11" s="2">
        <v>7</v>
      </c>
      <c r="B11" s="3" t="s">
        <v>23</v>
      </c>
      <c r="C11" s="2">
        <v>157</v>
      </c>
      <c r="D11" s="2">
        <v>313</v>
      </c>
      <c r="E11" s="2">
        <v>136</v>
      </c>
      <c r="F11" s="2">
        <f t="shared" si="2"/>
        <v>606</v>
      </c>
      <c r="G11" s="4">
        <f t="shared" si="0"/>
        <v>206000000</v>
      </c>
      <c r="H11" s="4">
        <f t="shared" si="1"/>
        <v>144200000</v>
      </c>
      <c r="I11" s="4">
        <f t="shared" si="3"/>
        <v>61951500</v>
      </c>
      <c r="J11" s="14">
        <f t="shared" si="4"/>
        <v>0.2590759075907591</v>
      </c>
    </row>
    <row r="12" spans="1:11" x14ac:dyDescent="0.25">
      <c r="A12" s="2">
        <v>8</v>
      </c>
      <c r="B12" s="3" t="s">
        <v>24</v>
      </c>
      <c r="C12" s="2">
        <v>136</v>
      </c>
      <c r="D12" s="2">
        <v>325</v>
      </c>
      <c r="E12" s="2">
        <v>84</v>
      </c>
      <c r="F12" s="2">
        <f t="shared" si="2"/>
        <v>545</v>
      </c>
      <c r="G12" s="4">
        <f t="shared" si="0"/>
        <v>164550000</v>
      </c>
      <c r="H12" s="4">
        <f t="shared" si="1"/>
        <v>115185000</v>
      </c>
      <c r="I12" s="4">
        <f t="shared" si="3"/>
        <v>49501250</v>
      </c>
      <c r="J12" s="14">
        <f t="shared" si="4"/>
        <v>0.24954128440366974</v>
      </c>
    </row>
    <row r="13" spans="1:11" x14ac:dyDescent="0.25">
      <c r="A13" s="2">
        <v>9</v>
      </c>
      <c r="B13" s="3" t="s">
        <v>25</v>
      </c>
      <c r="C13" s="2">
        <v>157</v>
      </c>
      <c r="D13" s="2">
        <v>613</v>
      </c>
      <c r="E13" s="2">
        <v>46</v>
      </c>
      <c r="F13" s="2">
        <f t="shared" si="2"/>
        <v>816</v>
      </c>
      <c r="G13" s="4">
        <f t="shared" si="0"/>
        <v>192500000</v>
      </c>
      <c r="H13" s="4">
        <f t="shared" si="1"/>
        <v>134750000</v>
      </c>
      <c r="I13" s="4">
        <f t="shared" si="3"/>
        <v>57954000</v>
      </c>
      <c r="J13" s="14">
        <f t="shared" si="4"/>
        <v>0.19240196078431374</v>
      </c>
    </row>
    <row r="14" spans="1:11" x14ac:dyDescent="0.25">
      <c r="A14" s="2">
        <v>10</v>
      </c>
      <c r="B14" s="3" t="s">
        <v>26</v>
      </c>
      <c r="C14" s="2">
        <v>143</v>
      </c>
      <c r="D14" s="2">
        <v>632</v>
      </c>
      <c r="E14" s="2">
        <v>90</v>
      </c>
      <c r="F14" s="2">
        <f t="shared" si="2"/>
        <v>865</v>
      </c>
      <c r="G14" s="4">
        <f t="shared" si="0"/>
        <v>217650000</v>
      </c>
      <c r="H14" s="4">
        <f t="shared" si="1"/>
        <v>152355000</v>
      </c>
      <c r="I14" s="4">
        <f t="shared" si="3"/>
        <v>65511250</v>
      </c>
      <c r="J14" s="14">
        <f t="shared" si="4"/>
        <v>0.16531791907514451</v>
      </c>
    </row>
    <row r="15" spans="1:11" x14ac:dyDescent="0.25">
      <c r="A15" s="2">
        <v>11</v>
      </c>
      <c r="B15" s="3" t="s">
        <v>27</v>
      </c>
      <c r="C15" s="2">
        <v>231</v>
      </c>
      <c r="D15" s="2">
        <v>454</v>
      </c>
      <c r="E15" s="2">
        <v>88</v>
      </c>
      <c r="F15" s="2">
        <f t="shared" si="2"/>
        <v>773</v>
      </c>
      <c r="G15" s="4">
        <f t="shared" si="0"/>
        <v>229250000</v>
      </c>
      <c r="H15" s="4">
        <f t="shared" si="1"/>
        <v>160475000</v>
      </c>
      <c r="I15" s="4">
        <f t="shared" si="3"/>
        <v>68968250</v>
      </c>
      <c r="J15" s="14">
        <f t="shared" si="4"/>
        <v>0.29883570504527812</v>
      </c>
    </row>
    <row r="16" spans="1:11" x14ac:dyDescent="0.25">
      <c r="A16" s="2">
        <v>12</v>
      </c>
      <c r="B16" s="3" t="s">
        <v>28</v>
      </c>
      <c r="C16" s="2">
        <v>163</v>
      </c>
      <c r="D16" s="2">
        <v>423</v>
      </c>
      <c r="E16" s="2">
        <v>58</v>
      </c>
      <c r="F16" s="2">
        <f t="shared" si="2"/>
        <v>644</v>
      </c>
      <c r="G16" s="4">
        <f t="shared" si="0"/>
        <v>174500000</v>
      </c>
      <c r="H16" s="4">
        <f t="shared" si="1"/>
        <v>122150000</v>
      </c>
      <c r="I16" s="4">
        <f t="shared" si="3"/>
        <v>52511000</v>
      </c>
      <c r="J16" s="14">
        <f t="shared" si="4"/>
        <v>0.25310559006211181</v>
      </c>
    </row>
    <row r="17" spans="1:10" x14ac:dyDescent="0.25">
      <c r="A17" s="2">
        <v>13</v>
      </c>
      <c r="B17" s="3" t="s">
        <v>29</v>
      </c>
      <c r="C17" s="2">
        <v>272</v>
      </c>
      <c r="D17" s="2">
        <v>532</v>
      </c>
      <c r="E17" s="2">
        <v>115</v>
      </c>
      <c r="F17" s="2">
        <f t="shared" si="2"/>
        <v>919</v>
      </c>
      <c r="G17" s="4">
        <f t="shared" si="0"/>
        <v>276950000</v>
      </c>
      <c r="H17" s="4">
        <f t="shared" si="1"/>
        <v>193865000</v>
      </c>
      <c r="I17" s="4">
        <f t="shared" si="3"/>
        <v>83314750</v>
      </c>
      <c r="J17" s="14">
        <f t="shared" si="4"/>
        <v>0.29597388465723612</v>
      </c>
    </row>
    <row r="18" spans="1:10" x14ac:dyDescent="0.25">
      <c r="A18" s="2">
        <v>14</v>
      </c>
      <c r="B18" s="3" t="s">
        <v>30</v>
      </c>
      <c r="C18" s="2">
        <v>175</v>
      </c>
      <c r="D18" s="2">
        <v>731</v>
      </c>
      <c r="E18" s="2">
        <v>121</v>
      </c>
      <c r="F18" s="2">
        <f t="shared" si="2"/>
        <v>1027</v>
      </c>
      <c r="G18" s="4">
        <f t="shared" si="0"/>
        <v>267050000</v>
      </c>
      <c r="H18" s="4">
        <f t="shared" si="1"/>
        <v>186935000</v>
      </c>
      <c r="I18" s="4">
        <f t="shared" si="3"/>
        <v>80371750</v>
      </c>
      <c r="J18" s="14">
        <f t="shared" si="4"/>
        <v>0.17039922103213243</v>
      </c>
    </row>
    <row r="19" spans="1:10" x14ac:dyDescent="0.25">
      <c r="A19" s="2">
        <v>15</v>
      </c>
      <c r="B19" s="3" t="s">
        <v>31</v>
      </c>
      <c r="C19" s="2">
        <v>234</v>
      </c>
      <c r="D19" s="5">
        <v>743</v>
      </c>
      <c r="E19" s="5">
        <v>106</v>
      </c>
      <c r="F19" s="2">
        <f t="shared" si="2"/>
        <v>1083</v>
      </c>
      <c r="G19" s="4">
        <f t="shared" si="0"/>
        <v>285650000</v>
      </c>
      <c r="H19" s="4">
        <f t="shared" si="1"/>
        <v>199955000</v>
      </c>
      <c r="I19" s="4">
        <f t="shared" si="3"/>
        <v>85965750</v>
      </c>
      <c r="J19" s="14">
        <f t="shared" si="4"/>
        <v>0.21606648199445982</v>
      </c>
    </row>
    <row r="20" spans="1:10" x14ac:dyDescent="0.25">
      <c r="A20" s="19" t="s">
        <v>4</v>
      </c>
      <c r="B20" s="20"/>
      <c r="C20" s="6">
        <f>SUM(C5:C19)</f>
        <v>3015</v>
      </c>
      <c r="D20" s="6">
        <f t="shared" ref="D20:J20" si="5">SUM(D5:D19)</f>
        <v>8304</v>
      </c>
      <c r="E20" s="6">
        <f t="shared" si="5"/>
        <v>1396</v>
      </c>
      <c r="F20" s="6">
        <f t="shared" si="5"/>
        <v>12715</v>
      </c>
      <c r="G20" s="15">
        <f t="shared" si="5"/>
        <v>3509750000</v>
      </c>
      <c r="H20" s="15">
        <f t="shared" si="5"/>
        <v>2456825000</v>
      </c>
      <c r="I20" s="15">
        <f t="shared" si="5"/>
        <v>1056103750</v>
      </c>
      <c r="J20" s="16">
        <f t="shared" si="5"/>
        <v>3.5822177029116768</v>
      </c>
    </row>
    <row r="21" spans="1:10" x14ac:dyDescent="0.25">
      <c r="A21" s="19" t="s">
        <v>5</v>
      </c>
      <c r="B21" s="20"/>
      <c r="C21" s="7">
        <f>AVERAGE(C5:C19)</f>
        <v>201</v>
      </c>
      <c r="D21" s="7">
        <f t="shared" ref="D21:J21" si="6">AVERAGE(D5:D19)</f>
        <v>553.6</v>
      </c>
      <c r="E21" s="7">
        <f t="shared" si="6"/>
        <v>93.066666666666663</v>
      </c>
      <c r="F21" s="7">
        <f t="shared" si="6"/>
        <v>847.66666666666663</v>
      </c>
      <c r="G21" s="15">
        <f t="shared" si="6"/>
        <v>233983333.33333334</v>
      </c>
      <c r="H21" s="15">
        <f t="shared" si="6"/>
        <v>163788333.33333334</v>
      </c>
      <c r="I21" s="15">
        <f t="shared" si="6"/>
        <v>70406916.666666672</v>
      </c>
      <c r="J21" s="16">
        <f t="shared" si="6"/>
        <v>0.23881451352744512</v>
      </c>
    </row>
    <row r="22" spans="1:10" x14ac:dyDescent="0.25">
      <c r="A22" s="19" t="s">
        <v>6</v>
      </c>
      <c r="B22" s="20"/>
      <c r="C22" s="6">
        <f>MAX(C5:C19)</f>
        <v>355</v>
      </c>
      <c r="D22" s="6">
        <f t="shared" ref="D22:J22" si="7">MAX(D5:D19)</f>
        <v>756</v>
      </c>
      <c r="E22" s="6">
        <f t="shared" si="7"/>
        <v>142</v>
      </c>
      <c r="F22" s="6">
        <f t="shared" si="7"/>
        <v>1083</v>
      </c>
      <c r="G22" s="15">
        <f t="shared" si="7"/>
        <v>290850000</v>
      </c>
      <c r="H22" s="15">
        <f t="shared" si="7"/>
        <v>203595000</v>
      </c>
      <c r="I22" s="15">
        <f t="shared" si="7"/>
        <v>87497250</v>
      </c>
      <c r="J22" s="16">
        <f t="shared" si="7"/>
        <v>0.36635706914344685</v>
      </c>
    </row>
    <row r="23" spans="1:10" x14ac:dyDescent="0.25">
      <c r="A23" s="19" t="s">
        <v>7</v>
      </c>
      <c r="B23" s="20"/>
      <c r="C23" s="6">
        <f>MIN(C5:C19)</f>
        <v>136</v>
      </c>
      <c r="D23" s="6">
        <f t="shared" ref="D23:J23" si="8">MIN(D5:D19)</f>
        <v>313</v>
      </c>
      <c r="E23" s="6">
        <f t="shared" si="8"/>
        <v>46</v>
      </c>
      <c r="F23" s="6">
        <f t="shared" si="8"/>
        <v>545</v>
      </c>
      <c r="G23" s="15">
        <f t="shared" si="8"/>
        <v>164550000</v>
      </c>
      <c r="H23" s="15">
        <f t="shared" si="8"/>
        <v>115185000</v>
      </c>
      <c r="I23" s="15">
        <f t="shared" si="8"/>
        <v>49501250</v>
      </c>
      <c r="J23" s="16">
        <f t="shared" si="8"/>
        <v>0.1476655808903366</v>
      </c>
    </row>
    <row r="25" spans="1:10" x14ac:dyDescent="0.25">
      <c r="B25" s="21" t="s">
        <v>8</v>
      </c>
      <c r="C25" s="22"/>
      <c r="F25" s="21" t="s">
        <v>3</v>
      </c>
      <c r="G25" s="22"/>
    </row>
    <row r="26" spans="1:10" x14ac:dyDescent="0.25">
      <c r="B26" s="3" t="s">
        <v>11</v>
      </c>
      <c r="C26" s="4">
        <v>450000</v>
      </c>
      <c r="F26" s="3" t="s">
        <v>9</v>
      </c>
      <c r="G26" s="8">
        <v>0.3</v>
      </c>
      <c r="I26" s="9" t="s">
        <v>10</v>
      </c>
    </row>
    <row r="27" spans="1:10" x14ac:dyDescent="0.25">
      <c r="B27" s="3" t="s">
        <v>12</v>
      </c>
      <c r="C27" s="4">
        <v>150000</v>
      </c>
      <c r="F27" s="3" t="s">
        <v>15</v>
      </c>
      <c r="G27" s="8">
        <v>0.4</v>
      </c>
    </row>
    <row r="28" spans="1:10" x14ac:dyDescent="0.25">
      <c r="B28" s="3" t="s">
        <v>14</v>
      </c>
      <c r="C28" s="4">
        <v>650000</v>
      </c>
    </row>
  </sheetData>
  <mergeCells count="16">
    <mergeCell ref="A23:B23"/>
    <mergeCell ref="B25:C25"/>
    <mergeCell ref="F25:G25"/>
    <mergeCell ref="A3:A4"/>
    <mergeCell ref="B3:B4"/>
    <mergeCell ref="C3:E3"/>
    <mergeCell ref="F3:F4"/>
    <mergeCell ref="G3:G4"/>
    <mergeCell ref="A1:J1"/>
    <mergeCell ref="A2:J2"/>
    <mergeCell ref="A20:B20"/>
    <mergeCell ref="A21:B21"/>
    <mergeCell ref="A22:B22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AMBON</dc:creator>
  <cp:lastModifiedBy>BLK AMBON</cp:lastModifiedBy>
  <dcterms:created xsi:type="dcterms:W3CDTF">2021-07-06T09:10:44Z</dcterms:created>
  <dcterms:modified xsi:type="dcterms:W3CDTF">2021-07-06T10:18:32Z</dcterms:modified>
</cp:coreProperties>
</file>