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mc:AlternateContent xmlns:mc="http://schemas.openxmlformats.org/markup-compatibility/2006">
    <mc:Choice Requires="x15">
      <x15ac:absPath xmlns:x15ac="http://schemas.microsoft.com/office/spreadsheetml/2010/11/ac" url="/Users/khuspreetkaur/Downloads/"/>
    </mc:Choice>
  </mc:AlternateContent>
  <xr:revisionPtr revIDLastSave="0" documentId="13_ncr:1_{152ACEB2-4A53-F34D-B04C-4309ABFB0CB4}" xr6:coauthVersionLast="47" xr6:coauthVersionMax="47" xr10:uidLastSave="{00000000-0000-0000-0000-000000000000}"/>
  <bookViews>
    <workbookView xWindow="20" yWindow="500" windowWidth="28800" windowHeight="15800" tabRatio="891" xr2:uid="{00000000-000D-0000-FFFF-FFFF00000000}"/>
  </bookViews>
  <sheets>
    <sheet name="DashBoard" sheetId="11" r:id="rId1"/>
    <sheet name="Customer Segment" sheetId="2" r:id="rId2"/>
    <sheet name="Monthly Profit" sheetId="4" r:id="rId3"/>
    <sheet name="Sales Trend" sheetId="5" r:id="rId4"/>
    <sheet name="Regional Sales" sheetId="6" r:id="rId5"/>
    <sheet name="Manager Performance" sheetId="7" r:id="rId6"/>
    <sheet name="Order Share" sheetId="8" r:id="rId7"/>
    <sheet name="Shipping Charges" sheetId="9" r:id="rId8"/>
    <sheet name="Revenue" sheetId="10" state="hidden" r:id="rId9"/>
    <sheet name="Shipping Expenses" sheetId="12" r:id="rId10"/>
    <sheet name="Revenue " sheetId="13" r:id="rId11"/>
    <sheet name="Top 10 Regions" sheetId="14" r:id="rId12"/>
    <sheet name="DataSheet" sheetId="1" r:id="rId13"/>
  </sheets>
  <definedNames>
    <definedName name="_xlchart.v5.0" hidden="1">'Regional Sales'!$D$3</definedName>
    <definedName name="_xlchart.v5.1" hidden="1">'Regional Sales'!$D$4:$D$52</definedName>
    <definedName name="_xlchart.v5.2" hidden="1">'Regional Sales'!$E$3</definedName>
    <definedName name="_xlchart.v5.3" hidden="1">'Regional Sales'!$E$4:$E$52</definedName>
    <definedName name="_xlchart.v5.4" hidden="1">'Regional Sales'!$D$3</definedName>
    <definedName name="_xlchart.v5.5" hidden="1">'Regional Sales'!$D$4:$D$52</definedName>
    <definedName name="_xlchart.v5.6" hidden="1">'Regional Sales'!$E$3</definedName>
    <definedName name="_xlchart.v5.7" hidden="1">'Regional Sales'!$E$4:$E$52</definedName>
    <definedName name="ExternalData_1" localSheetId="12" hidden="1">DataSheet!$A$1:$X$1937</definedName>
    <definedName name="Slicer_Manager">#N/A</definedName>
    <definedName name="Slicer_Months">#N/A</definedName>
    <definedName name="Slicer_Order_Priority">#N/A</definedName>
    <definedName name="Slicer_Product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5" l="1"/>
  <c r="C5" i="5" s="1"/>
  <c r="D6" i="5"/>
  <c r="C6" i="5" s="1"/>
  <c r="D7" i="5"/>
  <c r="C7" i="5" s="1"/>
  <c r="D8" i="5"/>
  <c r="C8" i="5" s="1"/>
  <c r="D9" i="5"/>
  <c r="C9" i="5" s="1"/>
  <c r="D10" i="5"/>
  <c r="C10" i="5" s="1"/>
  <c r="D11" i="5"/>
  <c r="C11" i="5" s="1"/>
  <c r="D12" i="5"/>
  <c r="C12" i="5" s="1"/>
  <c r="D13" i="5"/>
  <c r="C13" i="5" s="1"/>
  <c r="D14" i="5"/>
  <c r="C14" i="5" s="1"/>
  <c r="D15" i="5"/>
  <c r="C15" i="5" s="1"/>
  <c r="D16" i="5"/>
  <c r="C16" i="5" s="1"/>
  <c r="D17" i="5"/>
  <c r="C17" i="5" s="1"/>
  <c r="D18" i="5"/>
  <c r="C18" i="5" s="1"/>
  <c r="D19" i="5"/>
  <c r="C19" i="5" s="1"/>
  <c r="D20" i="5"/>
  <c r="C20" i="5" s="1"/>
  <c r="D21" i="5"/>
  <c r="C21" i="5" s="1"/>
  <c r="D22" i="5"/>
  <c r="C22" i="5" s="1"/>
  <c r="D23" i="5"/>
  <c r="C23" i="5" s="1"/>
  <c r="D24" i="5"/>
  <c r="C24" i="5" s="1"/>
  <c r="D25" i="5"/>
  <c r="C25" i="5" s="1"/>
  <c r="D26" i="5"/>
  <c r="C26" i="5" s="1"/>
  <c r="D27" i="5"/>
  <c r="C27" i="5" s="1"/>
  <c r="D28" i="5"/>
  <c r="C28" i="5" s="1"/>
  <c r="D29" i="5"/>
  <c r="C29" i="5" s="1"/>
  <c r="D30" i="5"/>
  <c r="C30" i="5" s="1"/>
  <c r="D31" i="5"/>
  <c r="C31" i="5" s="1"/>
  <c r="D32" i="5"/>
  <c r="C32" i="5" s="1"/>
  <c r="D33" i="5"/>
  <c r="C33" i="5" s="1"/>
  <c r="D34" i="5"/>
  <c r="C34" i="5" s="1"/>
  <c r="D35" i="5"/>
  <c r="C35" i="5" s="1"/>
  <c r="D36" i="5"/>
  <c r="C36" i="5" s="1"/>
  <c r="D37" i="5"/>
  <c r="C37" i="5" s="1"/>
  <c r="D38" i="5"/>
  <c r="C38" i="5" s="1"/>
  <c r="D39" i="5"/>
  <c r="C39" i="5" s="1"/>
  <c r="D40" i="5"/>
  <c r="C40" i="5" s="1"/>
  <c r="D41" i="5"/>
  <c r="C41" i="5" s="1"/>
  <c r="D42" i="5"/>
  <c r="C42" i="5" s="1"/>
  <c r="D43" i="5"/>
  <c r="C43" i="5" s="1"/>
  <c r="D44" i="5"/>
  <c r="C44" i="5" s="1"/>
  <c r="D45" i="5"/>
  <c r="C45" i="5" s="1"/>
  <c r="D46" i="5"/>
  <c r="C46" i="5" s="1"/>
  <c r="D47" i="5"/>
  <c r="C47" i="5" s="1"/>
  <c r="D48" i="5"/>
  <c r="C48" i="5" s="1"/>
  <c r="D49" i="5"/>
  <c r="C49" i="5" s="1"/>
  <c r="D50" i="5"/>
  <c r="C50" i="5" s="1"/>
  <c r="D51" i="5"/>
  <c r="C51" i="5" s="1"/>
  <c r="D52" i="5"/>
  <c r="C52" i="5" s="1"/>
  <c r="D53" i="5"/>
  <c r="C53" i="5" s="1"/>
  <c r="D54" i="5"/>
  <c r="C54" i="5" s="1"/>
  <c r="D55" i="5"/>
  <c r="C55" i="5" s="1"/>
  <c r="D56" i="5"/>
  <c r="C56" i="5" s="1"/>
  <c r="D57" i="5"/>
  <c r="C57" i="5" s="1"/>
  <c r="D58" i="5"/>
  <c r="C58" i="5" s="1"/>
  <c r="D59" i="5"/>
  <c r="C59" i="5" s="1"/>
  <c r="D60" i="5"/>
  <c r="C60" i="5" s="1"/>
  <c r="D61" i="5"/>
  <c r="C61" i="5" s="1"/>
  <c r="D62" i="5"/>
  <c r="C62" i="5" s="1"/>
  <c r="D63" i="5"/>
  <c r="C63" i="5" s="1"/>
  <c r="D64" i="5"/>
  <c r="C64" i="5" s="1"/>
  <c r="D65" i="5"/>
  <c r="C65" i="5" s="1"/>
  <c r="D66" i="5"/>
  <c r="C66" i="5" s="1"/>
  <c r="D67" i="5"/>
  <c r="C67" i="5" s="1"/>
  <c r="D68" i="5"/>
  <c r="C68" i="5" s="1"/>
  <c r="D69" i="5"/>
  <c r="C69" i="5" s="1"/>
  <c r="D70" i="5"/>
  <c r="C70" i="5" s="1"/>
  <c r="D71" i="5"/>
  <c r="C71" i="5" s="1"/>
  <c r="D72" i="5"/>
  <c r="C72" i="5" s="1"/>
  <c r="D73" i="5"/>
  <c r="C73" i="5" s="1"/>
  <c r="D74" i="5"/>
  <c r="C74" i="5" s="1"/>
  <c r="D75" i="5"/>
  <c r="C75" i="5" s="1"/>
  <c r="D76" i="5"/>
  <c r="C76" i="5" s="1"/>
  <c r="D77" i="5"/>
  <c r="C77" i="5" s="1"/>
  <c r="D78" i="5"/>
  <c r="C78" i="5" s="1"/>
  <c r="D79" i="5"/>
  <c r="C79" i="5" s="1"/>
  <c r="D80" i="5"/>
  <c r="C80" i="5" s="1"/>
  <c r="D81" i="5"/>
  <c r="C81" i="5" s="1"/>
  <c r="D82" i="5"/>
  <c r="C82" i="5" s="1"/>
  <c r="D83" i="5"/>
  <c r="C83" i="5" s="1"/>
  <c r="D84" i="5"/>
  <c r="C84" i="5" s="1"/>
  <c r="D85" i="5"/>
  <c r="C85" i="5" s="1"/>
  <c r="D86" i="5"/>
  <c r="C86" i="5" s="1"/>
  <c r="D87" i="5"/>
  <c r="C87" i="5" s="1"/>
  <c r="D88" i="5"/>
  <c r="C88" i="5" s="1"/>
  <c r="D89" i="5"/>
  <c r="C89" i="5" s="1"/>
  <c r="D90" i="5"/>
  <c r="C90" i="5" s="1"/>
  <c r="D91" i="5"/>
  <c r="C91" i="5" s="1"/>
  <c r="D92" i="5"/>
  <c r="C92" i="5" s="1"/>
  <c r="D93" i="5"/>
  <c r="C93" i="5" s="1"/>
  <c r="D94" i="5"/>
  <c r="C94" i="5" s="1"/>
  <c r="D95" i="5"/>
  <c r="C95" i="5" s="1"/>
  <c r="D96" i="5"/>
  <c r="C96" i="5" s="1"/>
  <c r="D97" i="5"/>
  <c r="C97" i="5" s="1"/>
  <c r="D98" i="5"/>
  <c r="C98" i="5" s="1"/>
  <c r="D99" i="5"/>
  <c r="C99" i="5" s="1"/>
  <c r="D100" i="5"/>
  <c r="C100" i="5" s="1"/>
  <c r="D101" i="5"/>
  <c r="C101" i="5" s="1"/>
  <c r="D102" i="5"/>
  <c r="C102" i="5" s="1"/>
  <c r="D103" i="5"/>
  <c r="C103" i="5" s="1"/>
  <c r="D104" i="5"/>
  <c r="C104" i="5" s="1"/>
  <c r="D105" i="5"/>
  <c r="C105" i="5" s="1"/>
  <c r="D106" i="5"/>
  <c r="C106" i="5" s="1"/>
  <c r="D107" i="5"/>
  <c r="C107" i="5" s="1"/>
  <c r="D108" i="5"/>
  <c r="C108" i="5" s="1"/>
  <c r="D109" i="5"/>
  <c r="C109" i="5" s="1"/>
  <c r="D110" i="5"/>
  <c r="C110" i="5" s="1"/>
  <c r="D111" i="5"/>
  <c r="C111" i="5" s="1"/>
  <c r="D112" i="5"/>
  <c r="C112" i="5" s="1"/>
  <c r="D113" i="5"/>
  <c r="C113" i="5" s="1"/>
  <c r="D114" i="5"/>
  <c r="C114" i="5" s="1"/>
  <c r="D115" i="5"/>
  <c r="C115" i="5" s="1"/>
  <c r="D116" i="5"/>
  <c r="C116" i="5" s="1"/>
  <c r="D117" i="5"/>
  <c r="C117" i="5" s="1"/>
  <c r="D118" i="5"/>
  <c r="C118" i="5" s="1"/>
  <c r="D119" i="5"/>
  <c r="C119" i="5" s="1"/>
  <c r="D120" i="5"/>
  <c r="C120" i="5" s="1"/>
  <c r="D121" i="5"/>
  <c r="C121" i="5" s="1"/>
  <c r="D122" i="5"/>
  <c r="C122" i="5" s="1"/>
  <c r="D123" i="5"/>
  <c r="C123" i="5" s="1"/>
  <c r="D124" i="5"/>
  <c r="C124" i="5" s="1"/>
  <c r="D125" i="5"/>
  <c r="C125" i="5" s="1"/>
  <c r="D126" i="5"/>
  <c r="C126" i="5" s="1"/>
  <c r="D127" i="5"/>
  <c r="C127" i="5" s="1"/>
  <c r="D128" i="5"/>
  <c r="C128" i="5" s="1"/>
  <c r="D129" i="5"/>
  <c r="C129" i="5" s="1"/>
  <c r="D130" i="5"/>
  <c r="C130" i="5" s="1"/>
  <c r="D131" i="5"/>
  <c r="C131" i="5" s="1"/>
  <c r="D132" i="5"/>
  <c r="C132" i="5" s="1"/>
  <c r="D133" i="5"/>
  <c r="C133" i="5" s="1"/>
  <c r="D134" i="5"/>
  <c r="C134" i="5" s="1"/>
  <c r="D135" i="5"/>
  <c r="C135" i="5" s="1"/>
  <c r="D136" i="5"/>
  <c r="C136" i="5" s="1"/>
  <c r="D137" i="5"/>
  <c r="C137" i="5" s="1"/>
  <c r="D138" i="5"/>
  <c r="C138" i="5" s="1"/>
  <c r="D139" i="5"/>
  <c r="C139" i="5" s="1"/>
  <c r="D140" i="5"/>
  <c r="C140" i="5" s="1"/>
  <c r="D141" i="5"/>
  <c r="C141" i="5" s="1"/>
  <c r="D142" i="5"/>
  <c r="C142" i="5" s="1"/>
  <c r="D143" i="5"/>
  <c r="C143" i="5" s="1"/>
  <c r="D144" i="5"/>
  <c r="C144" i="5" s="1"/>
  <c r="D145" i="5"/>
  <c r="C145" i="5" s="1"/>
  <c r="D146" i="5"/>
  <c r="C146" i="5" s="1"/>
  <c r="D147" i="5"/>
  <c r="C147" i="5" s="1"/>
  <c r="D148" i="5"/>
  <c r="C148" i="5" s="1"/>
  <c r="D149" i="5"/>
  <c r="C149" i="5" s="1"/>
  <c r="D150" i="5"/>
  <c r="C150" i="5" s="1"/>
  <c r="D151" i="5"/>
  <c r="C151" i="5" s="1"/>
  <c r="D152" i="5"/>
  <c r="C152" i="5" s="1"/>
  <c r="D153" i="5"/>
  <c r="C153" i="5" s="1"/>
  <c r="D154" i="5"/>
  <c r="C154" i="5" s="1"/>
  <c r="D155" i="5"/>
  <c r="C155" i="5" s="1"/>
  <c r="D156" i="5"/>
  <c r="C156" i="5" s="1"/>
  <c r="D157" i="5"/>
  <c r="C157" i="5" s="1"/>
  <c r="D158" i="5"/>
  <c r="C158" i="5" s="1"/>
  <c r="D159" i="5"/>
  <c r="C159" i="5" s="1"/>
  <c r="D160" i="5"/>
  <c r="C160" i="5" s="1"/>
  <c r="D161" i="5"/>
  <c r="C161" i="5" s="1"/>
  <c r="D162" i="5"/>
  <c r="C162" i="5" s="1"/>
  <c r="D163" i="5"/>
  <c r="C163" i="5" s="1"/>
  <c r="D164" i="5"/>
  <c r="C164" i="5" s="1"/>
  <c r="D165" i="5"/>
  <c r="C165" i="5" s="1"/>
  <c r="D166" i="5"/>
  <c r="C166" i="5" s="1"/>
  <c r="D167" i="5"/>
  <c r="C167" i="5" s="1"/>
  <c r="D168" i="5"/>
  <c r="C168" i="5" s="1"/>
  <c r="D169" i="5"/>
  <c r="C169" i="5" s="1"/>
  <c r="D170" i="5"/>
  <c r="C170" i="5" s="1"/>
  <c r="D171" i="5"/>
  <c r="C171" i="5" s="1"/>
  <c r="D172" i="5"/>
  <c r="C172" i="5" s="1"/>
  <c r="D173" i="5"/>
  <c r="C173" i="5" s="1"/>
  <c r="D174" i="5"/>
  <c r="C174" i="5" s="1"/>
  <c r="D175" i="5"/>
  <c r="C175" i="5" s="1"/>
  <c r="D176" i="5"/>
  <c r="C176" i="5" s="1"/>
  <c r="D177" i="5"/>
  <c r="C177" i="5" s="1"/>
  <c r="D178" i="5"/>
  <c r="C178" i="5" s="1"/>
  <c r="D179" i="5"/>
  <c r="C179" i="5" s="1"/>
  <c r="D180" i="5"/>
  <c r="C180" i="5" s="1"/>
  <c r="D181" i="5"/>
  <c r="C181" i="5" s="1"/>
  <c r="D182" i="5"/>
  <c r="C182" i="5" s="1"/>
  <c r="D4" i="5"/>
  <c r="C4" i="5" s="1"/>
  <c r="U1938" i="1"/>
  <c r="J1938" i="1"/>
  <c r="Z1937" i="1"/>
  <c r="Y1937" i="1"/>
  <c r="Z1936" i="1"/>
  <c r="Y1936" i="1"/>
  <c r="Z1935" i="1"/>
  <c r="Y1935" i="1"/>
  <c r="Z1934" i="1"/>
  <c r="Y1934" i="1"/>
  <c r="Z1933" i="1"/>
  <c r="Y1933" i="1"/>
  <c r="Z1932" i="1"/>
  <c r="Y1932" i="1"/>
  <c r="Z1931" i="1"/>
  <c r="Y1931"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3" i="1"/>
  <c r="Y1843" i="1"/>
  <c r="Z1842" i="1"/>
  <c r="Y1842" i="1"/>
  <c r="Z1841" i="1"/>
  <c r="Y1841" i="1"/>
  <c r="Z1840" i="1"/>
  <c r="Y1840" i="1"/>
  <c r="Z1839" i="1"/>
  <c r="Y1839" i="1"/>
  <c r="Z1838" i="1"/>
  <c r="Y1838" i="1"/>
  <c r="Z1837" i="1"/>
  <c r="Y1837" i="1"/>
  <c r="Z1836" i="1"/>
  <c r="Y1836" i="1"/>
  <c r="Z1835" i="1"/>
  <c r="Y1835" i="1"/>
  <c r="Z1834" i="1"/>
  <c r="Y1834" i="1"/>
  <c r="Z1833" i="1"/>
  <c r="Y1833" i="1"/>
  <c r="Z1832" i="1"/>
  <c r="Y1832" i="1"/>
  <c r="Z1831" i="1"/>
  <c r="Y1831" i="1"/>
  <c r="Z1830" i="1"/>
  <c r="Y1830" i="1"/>
  <c r="Z1829" i="1"/>
  <c r="Y1829" i="1"/>
  <c r="Z1828" i="1"/>
  <c r="Y1828" i="1"/>
  <c r="Z1827" i="1"/>
  <c r="Y1827" i="1"/>
  <c r="Z1826" i="1"/>
  <c r="Y1826" i="1"/>
  <c r="Z1825" i="1"/>
  <c r="Y1825" i="1"/>
  <c r="Z1824" i="1"/>
  <c r="Y1824" i="1"/>
  <c r="Z1823" i="1"/>
  <c r="Y1823" i="1"/>
  <c r="Z1822" i="1"/>
  <c r="Y1822" i="1"/>
  <c r="Z1821" i="1"/>
  <c r="Y1821" i="1"/>
  <c r="Z1820" i="1"/>
  <c r="Y1820" i="1"/>
  <c r="Z1819" i="1"/>
  <c r="Y1819" i="1"/>
  <c r="Z1818" i="1"/>
  <c r="Y1818" i="1"/>
  <c r="Z1817" i="1"/>
  <c r="Y1817" i="1"/>
  <c r="Z1816" i="1"/>
  <c r="Y1816" i="1"/>
  <c r="Z1815" i="1"/>
  <c r="Y1815" i="1"/>
  <c r="Z1814" i="1"/>
  <c r="Y1814" i="1"/>
  <c r="Z1813" i="1"/>
  <c r="Y1813" i="1"/>
  <c r="Z1812" i="1"/>
  <c r="Y1812" i="1"/>
  <c r="Z1811" i="1"/>
  <c r="Y1811" i="1"/>
  <c r="Z1810" i="1"/>
  <c r="Y1810" i="1"/>
  <c r="Z1809" i="1"/>
  <c r="Y1809" i="1"/>
  <c r="Z1808" i="1"/>
  <c r="Y1808" i="1"/>
  <c r="Z1807" i="1"/>
  <c r="Y1807" i="1"/>
  <c r="Z1806" i="1"/>
  <c r="Y1806" i="1"/>
  <c r="Z1805" i="1"/>
  <c r="Y1805" i="1"/>
  <c r="Z1804" i="1"/>
  <c r="Y1804" i="1"/>
  <c r="Z1803" i="1"/>
  <c r="Y1803" i="1"/>
  <c r="Z1802" i="1"/>
  <c r="Y1802" i="1"/>
  <c r="Z1801" i="1"/>
  <c r="Y1801" i="1"/>
  <c r="Z1800" i="1"/>
  <c r="Y1800" i="1"/>
  <c r="Z1799" i="1"/>
  <c r="Y1799" i="1"/>
  <c r="Z1798" i="1"/>
  <c r="Y1798" i="1"/>
  <c r="Z1797" i="1"/>
  <c r="Y1797" i="1"/>
  <c r="Z1796" i="1"/>
  <c r="Y1796" i="1"/>
  <c r="Z1795" i="1"/>
  <c r="Y1795" i="1"/>
  <c r="Z1794" i="1"/>
  <c r="Y1794" i="1"/>
  <c r="Z1793" i="1"/>
  <c r="Y1793" i="1"/>
  <c r="Z1792" i="1"/>
  <c r="Y1792" i="1"/>
  <c r="Z1791" i="1"/>
  <c r="Y1791" i="1"/>
  <c r="Z1790" i="1"/>
  <c r="Y1790" i="1"/>
  <c r="Z1789" i="1"/>
  <c r="Y1789" i="1"/>
  <c r="Z1788" i="1"/>
  <c r="Y1788" i="1"/>
  <c r="Z1787" i="1"/>
  <c r="Y1787" i="1"/>
  <c r="Z1786" i="1"/>
  <c r="Y1786" i="1"/>
  <c r="Z1785" i="1"/>
  <c r="Y1785" i="1"/>
  <c r="Z1784" i="1"/>
  <c r="Y1784" i="1"/>
  <c r="Z1783" i="1"/>
  <c r="Y1783" i="1"/>
  <c r="Z1782" i="1"/>
  <c r="Y1782" i="1"/>
  <c r="Z1781" i="1"/>
  <c r="Y1781" i="1"/>
  <c r="Z1780" i="1"/>
  <c r="Y1780" i="1"/>
  <c r="Z1779" i="1"/>
  <c r="Y1779" i="1"/>
  <c r="Z1778" i="1"/>
  <c r="Y1778" i="1"/>
  <c r="Z1777" i="1"/>
  <c r="Y1777" i="1"/>
  <c r="Z1776" i="1"/>
  <c r="Y1776" i="1"/>
  <c r="Z1775" i="1"/>
  <c r="Y1775" i="1"/>
  <c r="Z1774" i="1"/>
  <c r="Y1774" i="1"/>
  <c r="Z1773" i="1"/>
  <c r="Y1773" i="1"/>
  <c r="Z1772" i="1"/>
  <c r="Y1772" i="1"/>
  <c r="Z1771" i="1"/>
  <c r="Y1771" i="1"/>
  <c r="Z1770" i="1"/>
  <c r="Y1770" i="1"/>
  <c r="Z1769" i="1"/>
  <c r="Y1769" i="1"/>
  <c r="Z1768" i="1"/>
  <c r="Y1768" i="1"/>
  <c r="Z1767" i="1"/>
  <c r="Y1767" i="1"/>
  <c r="Z1766" i="1"/>
  <c r="Y1766" i="1"/>
  <c r="Z1765" i="1"/>
  <c r="Y1765" i="1"/>
  <c r="Z1764" i="1"/>
  <c r="Y1764" i="1"/>
  <c r="Z1763" i="1"/>
  <c r="Y1763" i="1"/>
  <c r="Z1762" i="1"/>
  <c r="Y1762" i="1"/>
  <c r="Z1761" i="1"/>
  <c r="Y1761" i="1"/>
  <c r="Z1760" i="1"/>
  <c r="Y1760" i="1"/>
  <c r="Z1759" i="1"/>
  <c r="Y1759" i="1"/>
  <c r="Z1758" i="1"/>
  <c r="Y1758" i="1"/>
  <c r="Z1757" i="1"/>
  <c r="Y1757" i="1"/>
  <c r="Z1756" i="1"/>
  <c r="Y1756" i="1"/>
  <c r="Z1755" i="1"/>
  <c r="Y1755" i="1"/>
  <c r="Z1754" i="1"/>
  <c r="Y1754" i="1"/>
  <c r="Z1753" i="1"/>
  <c r="Y1753" i="1"/>
  <c r="Z1752" i="1"/>
  <c r="Y1752" i="1"/>
  <c r="Z1751" i="1"/>
  <c r="Y1751" i="1"/>
  <c r="Z1750" i="1"/>
  <c r="Y1750" i="1"/>
  <c r="Z1749" i="1"/>
  <c r="Y1749" i="1"/>
  <c r="Z1748" i="1"/>
  <c r="Y1748" i="1"/>
  <c r="Z1747" i="1"/>
  <c r="Y1747" i="1"/>
  <c r="Z1746" i="1"/>
  <c r="Y1746" i="1"/>
  <c r="Z1745" i="1"/>
  <c r="Y1745" i="1"/>
  <c r="Z1744" i="1"/>
  <c r="Y1744" i="1"/>
  <c r="Z1743" i="1"/>
  <c r="Y1743" i="1"/>
  <c r="Z1742" i="1"/>
  <c r="Y1742" i="1"/>
  <c r="Z1741" i="1"/>
  <c r="Y1741" i="1"/>
  <c r="Z1740" i="1"/>
  <c r="Y1740" i="1"/>
  <c r="Z1739" i="1"/>
  <c r="Y1739" i="1"/>
  <c r="Z1738" i="1"/>
  <c r="Y1738" i="1"/>
  <c r="Z1737" i="1"/>
  <c r="Y1737" i="1"/>
  <c r="Z1736" i="1"/>
  <c r="Y1736" i="1"/>
  <c r="Z1735" i="1"/>
  <c r="Y1735" i="1"/>
  <c r="Z1734" i="1"/>
  <c r="Y1734" i="1"/>
  <c r="Z1733" i="1"/>
  <c r="Y1733" i="1"/>
  <c r="Z1732" i="1"/>
  <c r="Y1732" i="1"/>
  <c r="Z1731" i="1"/>
  <c r="Y1731" i="1"/>
  <c r="Z1730" i="1"/>
  <c r="Y1730" i="1"/>
  <c r="Z1729" i="1"/>
  <c r="Y1729" i="1"/>
  <c r="Z1728" i="1"/>
  <c r="Y1728" i="1"/>
  <c r="Z1727" i="1"/>
  <c r="Y1727" i="1"/>
  <c r="Z1726" i="1"/>
  <c r="Y1726" i="1"/>
  <c r="Z1725" i="1"/>
  <c r="Y1725" i="1"/>
  <c r="Z1724" i="1"/>
  <c r="Y1724" i="1"/>
  <c r="Z1723" i="1"/>
  <c r="Y1723" i="1"/>
  <c r="Z1722" i="1"/>
  <c r="Y1722" i="1"/>
  <c r="Z1721" i="1"/>
  <c r="Y1721" i="1"/>
  <c r="Z1720" i="1"/>
  <c r="Y1720" i="1"/>
  <c r="Z1719" i="1"/>
  <c r="Y1719" i="1"/>
  <c r="Z1718" i="1"/>
  <c r="Y1718" i="1"/>
  <c r="Z1717" i="1"/>
  <c r="Y1717" i="1"/>
  <c r="Z1716" i="1"/>
  <c r="Y1716" i="1"/>
  <c r="Z1715" i="1"/>
  <c r="Y1715" i="1"/>
  <c r="Z1714" i="1"/>
  <c r="Y1714" i="1"/>
  <c r="Z1713" i="1"/>
  <c r="Y1713" i="1"/>
  <c r="Z1712" i="1"/>
  <c r="Y1712" i="1"/>
  <c r="Z1711" i="1"/>
  <c r="Y1711" i="1"/>
  <c r="Z1710" i="1"/>
  <c r="Y1710" i="1"/>
  <c r="Z1709" i="1"/>
  <c r="Y1709" i="1"/>
  <c r="Z1708" i="1"/>
  <c r="Y1708" i="1"/>
  <c r="Z1707" i="1"/>
  <c r="Y1707" i="1"/>
  <c r="Z1706" i="1"/>
  <c r="Y1706" i="1"/>
  <c r="Z1705" i="1"/>
  <c r="Y1705"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92" i="1"/>
  <c r="Y1692" i="1"/>
  <c r="Z1691" i="1"/>
  <c r="Y1691" i="1"/>
  <c r="Z1690" i="1"/>
  <c r="Y1690" i="1"/>
  <c r="Z1689" i="1"/>
  <c r="Y1689" i="1"/>
  <c r="Z1688" i="1"/>
  <c r="Y1688" i="1"/>
  <c r="Z1687" i="1"/>
  <c r="Y1687" i="1"/>
  <c r="Z1686" i="1"/>
  <c r="Y1686" i="1"/>
  <c r="Z1685" i="1"/>
  <c r="Y1685" i="1"/>
  <c r="Z1684" i="1"/>
  <c r="Y1684" i="1"/>
  <c r="Z1683" i="1"/>
  <c r="Y1683" i="1"/>
  <c r="Z1682" i="1"/>
  <c r="Y1682" i="1"/>
  <c r="Z1681" i="1"/>
  <c r="Y1681" i="1"/>
  <c r="Z1680" i="1"/>
  <c r="Y1680" i="1"/>
  <c r="Z1679" i="1"/>
  <c r="Y1679" i="1"/>
  <c r="Z1678" i="1"/>
  <c r="Y1678" i="1"/>
  <c r="Z1677" i="1"/>
  <c r="Y1677" i="1"/>
  <c r="Z1676" i="1"/>
  <c r="Y1676" i="1"/>
  <c r="Z1675" i="1"/>
  <c r="Y1675" i="1"/>
  <c r="Z1674" i="1"/>
  <c r="Y1674" i="1"/>
  <c r="Z1673" i="1"/>
  <c r="Y1673" i="1"/>
  <c r="Z1672" i="1"/>
  <c r="Y1672" i="1"/>
  <c r="Z1671" i="1"/>
  <c r="Y1671" i="1"/>
  <c r="Z1670" i="1"/>
  <c r="Y1670" i="1"/>
  <c r="Z1669" i="1"/>
  <c r="Y1669" i="1"/>
  <c r="Z1668" i="1"/>
  <c r="Y1668" i="1"/>
  <c r="Z1667" i="1"/>
  <c r="Y1667" i="1"/>
  <c r="Z1666" i="1"/>
  <c r="Y1666" i="1"/>
  <c r="Z1665" i="1"/>
  <c r="Y1665" i="1"/>
  <c r="Z1664" i="1"/>
  <c r="Y1664" i="1"/>
  <c r="Z1663" i="1"/>
  <c r="Y1663" i="1"/>
  <c r="Z1662" i="1"/>
  <c r="Y1662" i="1"/>
  <c r="Z1661" i="1"/>
  <c r="Y1661" i="1"/>
  <c r="Z1660" i="1"/>
  <c r="Y1660" i="1"/>
  <c r="Z1659" i="1"/>
  <c r="Y1659" i="1"/>
  <c r="Z1658" i="1"/>
  <c r="Y1658" i="1"/>
  <c r="Z1657" i="1"/>
  <c r="Y1657" i="1"/>
  <c r="Z1656" i="1"/>
  <c r="Y1656" i="1"/>
  <c r="Z1655" i="1"/>
  <c r="Y1655" i="1"/>
  <c r="Z1654" i="1"/>
  <c r="Y1654" i="1"/>
  <c r="Z1653" i="1"/>
  <c r="Y1653" i="1"/>
  <c r="Z1652" i="1"/>
  <c r="Y1652" i="1"/>
  <c r="Z1651" i="1"/>
  <c r="Y1651" i="1"/>
  <c r="Z1650" i="1"/>
  <c r="Y1650" i="1"/>
  <c r="Z1649" i="1"/>
  <c r="Y1649" i="1"/>
  <c r="Z1648" i="1"/>
  <c r="Y1648" i="1"/>
  <c r="Z1647" i="1"/>
  <c r="Y1647" i="1"/>
  <c r="Z1646" i="1"/>
  <c r="Y1646" i="1"/>
  <c r="Z1645" i="1"/>
  <c r="Y1645" i="1"/>
  <c r="Z1644" i="1"/>
  <c r="Y1644" i="1"/>
  <c r="Z1643" i="1"/>
  <c r="Y1643" i="1"/>
  <c r="Z1642" i="1"/>
  <c r="Y1642" i="1"/>
  <c r="Z1641" i="1"/>
  <c r="Y1641" i="1"/>
  <c r="Z1640" i="1"/>
  <c r="Y1640" i="1"/>
  <c r="Z1639" i="1"/>
  <c r="Y1639" i="1"/>
  <c r="Z1638" i="1"/>
  <c r="Y1638" i="1"/>
  <c r="Z1637" i="1"/>
  <c r="Y1637" i="1"/>
  <c r="Z1636" i="1"/>
  <c r="Y1636" i="1"/>
  <c r="Z1635" i="1"/>
  <c r="Y1635" i="1"/>
  <c r="Z1634" i="1"/>
  <c r="Y1634" i="1"/>
  <c r="Z1633" i="1"/>
  <c r="Y1633" i="1"/>
  <c r="Z1632" i="1"/>
  <c r="Y1632" i="1"/>
  <c r="Z1631" i="1"/>
  <c r="Y1631" i="1"/>
  <c r="Z1630" i="1"/>
  <c r="Y1630" i="1"/>
  <c r="Z1629" i="1"/>
  <c r="Y1629" i="1"/>
  <c r="Z1628" i="1"/>
  <c r="Y1628" i="1"/>
  <c r="Z1627" i="1"/>
  <c r="Y1627" i="1"/>
  <c r="Z1626" i="1"/>
  <c r="Y1626" i="1"/>
  <c r="Z1625" i="1"/>
  <c r="Y1625" i="1"/>
  <c r="Z1624" i="1"/>
  <c r="Y1624" i="1"/>
  <c r="Z1623" i="1"/>
  <c r="Y1623" i="1"/>
  <c r="Z1622" i="1"/>
  <c r="Y1622" i="1"/>
  <c r="Z1621" i="1"/>
  <c r="Y1621" i="1"/>
  <c r="Z1620" i="1"/>
  <c r="Y1620" i="1"/>
  <c r="Z1619" i="1"/>
  <c r="Y1619" i="1"/>
  <c r="Z1618" i="1"/>
  <c r="Y1618" i="1"/>
  <c r="Z1617" i="1"/>
  <c r="Y1617"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604" i="1"/>
  <c r="Y1604" i="1"/>
  <c r="Z1603" i="1"/>
  <c r="Y1603" i="1"/>
  <c r="Z1602" i="1"/>
  <c r="Y1602" i="1"/>
  <c r="Z1601" i="1"/>
  <c r="Y1601" i="1"/>
  <c r="Z1600" i="1"/>
  <c r="Y1600" i="1"/>
  <c r="Z1599" i="1"/>
  <c r="Y1599" i="1"/>
  <c r="Z1598" i="1"/>
  <c r="Y1598" i="1"/>
  <c r="Z1597" i="1"/>
  <c r="Y1597" i="1"/>
  <c r="Z1596" i="1"/>
  <c r="Y1596" i="1"/>
  <c r="Z1595" i="1"/>
  <c r="Y1595" i="1"/>
  <c r="Z1594" i="1"/>
  <c r="Y1594" i="1"/>
  <c r="Z1593" i="1"/>
  <c r="Y1593" i="1"/>
  <c r="Z1592" i="1"/>
  <c r="Y1592" i="1"/>
  <c r="Z1591" i="1"/>
  <c r="Y1591" i="1"/>
  <c r="Z1590" i="1"/>
  <c r="Y1590" i="1"/>
  <c r="Z1589" i="1"/>
  <c r="Y1589" i="1"/>
  <c r="Z1588" i="1"/>
  <c r="Y1588" i="1"/>
  <c r="Z1587" i="1"/>
  <c r="Y1587" i="1"/>
  <c r="Z1586" i="1"/>
  <c r="Y1586" i="1"/>
  <c r="Z1585" i="1"/>
  <c r="Y1585" i="1"/>
  <c r="Z1584" i="1"/>
  <c r="Y1584" i="1"/>
  <c r="Z1583" i="1"/>
  <c r="Y1583" i="1"/>
  <c r="Z1582" i="1"/>
  <c r="Y1582" i="1"/>
  <c r="Z1581" i="1"/>
  <c r="Y1581" i="1"/>
  <c r="Z1580" i="1"/>
  <c r="Y1580" i="1"/>
  <c r="Z1579" i="1"/>
  <c r="Y1579" i="1"/>
  <c r="Z1578" i="1"/>
  <c r="Y1578" i="1"/>
  <c r="Z1577" i="1"/>
  <c r="Y1577" i="1"/>
  <c r="Z1576" i="1"/>
  <c r="Y1576" i="1"/>
  <c r="Z1575" i="1"/>
  <c r="Y1575" i="1"/>
  <c r="Z1574" i="1"/>
  <c r="Y1574" i="1"/>
  <c r="Z1573" i="1"/>
  <c r="Y1573" i="1"/>
  <c r="Z1572" i="1"/>
  <c r="Y1572" i="1"/>
  <c r="Z1571" i="1"/>
  <c r="Y1571" i="1"/>
  <c r="Z1570" i="1"/>
  <c r="Y1570" i="1"/>
  <c r="Z1569" i="1"/>
  <c r="Y1569" i="1"/>
  <c r="Z1568" i="1"/>
  <c r="Y1568" i="1"/>
  <c r="Z1567" i="1"/>
  <c r="Y1567" i="1"/>
  <c r="Z1566" i="1"/>
  <c r="Y1566" i="1"/>
  <c r="Z1565" i="1"/>
  <c r="Y1565" i="1"/>
  <c r="Z1564" i="1"/>
  <c r="Y1564" i="1"/>
  <c r="Z1563" i="1"/>
  <c r="Y1563" i="1"/>
  <c r="Z1562" i="1"/>
  <c r="Y1562" i="1"/>
  <c r="Z1561" i="1"/>
  <c r="Y1561" i="1"/>
  <c r="Z1560" i="1"/>
  <c r="Y1560" i="1"/>
  <c r="Z1559" i="1"/>
  <c r="Y1559" i="1"/>
  <c r="Z1558" i="1"/>
  <c r="Y1558" i="1"/>
  <c r="Z1557" i="1"/>
  <c r="Y1557" i="1"/>
  <c r="Z1556" i="1"/>
  <c r="Y1556" i="1"/>
  <c r="Z1555" i="1"/>
  <c r="Y1555" i="1"/>
  <c r="Z1554" i="1"/>
  <c r="Y1554" i="1"/>
  <c r="Z1553" i="1"/>
  <c r="Y1553" i="1"/>
  <c r="Z1552" i="1"/>
  <c r="Y1552" i="1"/>
  <c r="Z1551" i="1"/>
  <c r="Y1551" i="1"/>
  <c r="Z1550" i="1"/>
  <c r="Y1550" i="1"/>
  <c r="Z1549" i="1"/>
  <c r="Y1549" i="1"/>
  <c r="Z1548" i="1"/>
  <c r="Y1548" i="1"/>
  <c r="Z1547" i="1"/>
  <c r="Y1547" i="1"/>
  <c r="Z1546" i="1"/>
  <c r="Y1546" i="1"/>
  <c r="Z1545" i="1"/>
  <c r="Y1545" i="1"/>
  <c r="Z1544" i="1"/>
  <c r="Y1544" i="1"/>
  <c r="Z1543" i="1"/>
  <c r="Y1543" i="1"/>
  <c r="Z1542" i="1"/>
  <c r="Y1542" i="1"/>
  <c r="Z1541" i="1"/>
  <c r="Y1541" i="1"/>
  <c r="Z1540" i="1"/>
  <c r="Y1540" i="1"/>
  <c r="Z1539" i="1"/>
  <c r="Y1539" i="1"/>
  <c r="Z1538" i="1"/>
  <c r="Y1538" i="1"/>
  <c r="Z1537" i="1"/>
  <c r="Y1537" i="1"/>
  <c r="Z1536" i="1"/>
  <c r="Y1536" i="1"/>
  <c r="Z1535" i="1"/>
  <c r="Y1535" i="1"/>
  <c r="Z1534" i="1"/>
  <c r="Y1534" i="1"/>
  <c r="Z1533" i="1"/>
  <c r="Y1533" i="1"/>
  <c r="Z1532" i="1"/>
  <c r="Y1532" i="1"/>
  <c r="Z1531" i="1"/>
  <c r="Y1531" i="1"/>
  <c r="Z1530" i="1"/>
  <c r="Y1530" i="1"/>
  <c r="Z1529" i="1"/>
  <c r="Y1529"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5" i="1"/>
  <c r="Y1515"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500" i="1"/>
  <c r="Y1500" i="1"/>
  <c r="Z1499" i="1"/>
  <c r="Y1499" i="1"/>
  <c r="Z1498" i="1"/>
  <c r="Y1498" i="1"/>
  <c r="Z1497" i="1"/>
  <c r="Y1497" i="1"/>
  <c r="Z1496" i="1"/>
  <c r="Y1496" i="1"/>
  <c r="Z1495" i="1"/>
  <c r="Y1495" i="1"/>
  <c r="Z1494" i="1"/>
  <c r="Y1494" i="1"/>
  <c r="Z1493" i="1"/>
  <c r="Y1493" i="1"/>
  <c r="Z1492" i="1"/>
  <c r="Y1492" i="1"/>
  <c r="Z1491" i="1"/>
  <c r="Y1491" i="1"/>
  <c r="Z1490" i="1"/>
  <c r="Y1490" i="1"/>
  <c r="Z1489" i="1"/>
  <c r="Y1489" i="1"/>
  <c r="Z1488" i="1"/>
  <c r="Y1488" i="1"/>
  <c r="Z1487" i="1"/>
  <c r="Y1487" i="1"/>
  <c r="Z1486" i="1"/>
  <c r="Y1486" i="1"/>
  <c r="Z1485" i="1"/>
  <c r="Y1485" i="1"/>
  <c r="Z1484" i="1"/>
  <c r="Y1484" i="1"/>
  <c r="Z1483" i="1"/>
  <c r="Y1483" i="1"/>
  <c r="Z1482" i="1"/>
  <c r="Y1482" i="1"/>
  <c r="Z1481" i="1"/>
  <c r="Y1481" i="1"/>
  <c r="Z1480" i="1"/>
  <c r="Y1480" i="1"/>
  <c r="Z1479" i="1"/>
  <c r="Y1479" i="1"/>
  <c r="Z1478" i="1"/>
  <c r="Y1478" i="1"/>
  <c r="Z1477" i="1"/>
  <c r="Y1477" i="1"/>
  <c r="Z1476" i="1"/>
  <c r="Y1476" i="1"/>
  <c r="Z1475" i="1"/>
  <c r="Y1475" i="1"/>
  <c r="Z1474" i="1"/>
  <c r="Y1474" i="1"/>
  <c r="Z1473" i="1"/>
  <c r="Y1473" i="1"/>
  <c r="Z1472" i="1"/>
  <c r="Y1472" i="1"/>
  <c r="Z1471" i="1"/>
  <c r="Y1471" i="1"/>
  <c r="Z1470" i="1"/>
  <c r="Y1470" i="1"/>
  <c r="Z1469" i="1"/>
  <c r="Y1469" i="1"/>
  <c r="Z1468" i="1"/>
  <c r="Y1468" i="1"/>
  <c r="Z1467" i="1"/>
  <c r="Y1467" i="1"/>
  <c r="Z1466" i="1"/>
  <c r="Y1466" i="1"/>
  <c r="Z1465" i="1"/>
  <c r="Y1465" i="1"/>
  <c r="Z1464" i="1"/>
  <c r="Y1464" i="1"/>
  <c r="Z1463" i="1"/>
  <c r="Y1463" i="1"/>
  <c r="Z1462" i="1"/>
  <c r="Y1462" i="1"/>
  <c r="Z1461" i="1"/>
  <c r="Y1461" i="1"/>
  <c r="Z1460" i="1"/>
  <c r="Y1460" i="1"/>
  <c r="Z1459" i="1"/>
  <c r="Y1459" i="1"/>
  <c r="Z1458" i="1"/>
  <c r="Y1458" i="1"/>
  <c r="Z1457" i="1"/>
  <c r="Y1457" i="1"/>
  <c r="Z1456" i="1"/>
  <c r="Y1456" i="1"/>
  <c r="Z1455" i="1"/>
  <c r="Y1455" i="1"/>
  <c r="Z1454" i="1"/>
  <c r="Y1454" i="1"/>
  <c r="Z1453" i="1"/>
  <c r="Y1453" i="1"/>
  <c r="Z1452" i="1"/>
  <c r="Y1452" i="1"/>
  <c r="Z1451" i="1"/>
  <c r="Y1451" i="1"/>
  <c r="Z1450" i="1"/>
  <c r="Y1450" i="1"/>
  <c r="Z1449" i="1"/>
  <c r="Y1449" i="1"/>
  <c r="Z1448" i="1"/>
  <c r="Y1448" i="1"/>
  <c r="Z1447" i="1"/>
  <c r="Y1447" i="1"/>
  <c r="Z1446" i="1"/>
  <c r="Y1446" i="1"/>
  <c r="Z1445" i="1"/>
  <c r="Y1445" i="1"/>
  <c r="Z1444" i="1"/>
  <c r="Y1444" i="1"/>
  <c r="Z1443" i="1"/>
  <c r="Y1443" i="1"/>
  <c r="Z1442" i="1"/>
  <c r="Y1442" i="1"/>
  <c r="Z1441" i="1"/>
  <c r="Y1441" i="1"/>
  <c r="Z1440" i="1"/>
  <c r="Y1440" i="1"/>
  <c r="Z1439" i="1"/>
  <c r="Y1439" i="1"/>
  <c r="Z1438" i="1"/>
  <c r="Y1438" i="1"/>
  <c r="Z1437" i="1"/>
  <c r="Y1437" i="1"/>
  <c r="Z1436" i="1"/>
  <c r="Y1436" i="1"/>
  <c r="Z1435" i="1"/>
  <c r="Y1435" i="1"/>
  <c r="Z1434" i="1"/>
  <c r="Y1434" i="1"/>
  <c r="Z1433" i="1"/>
  <c r="Y1433" i="1"/>
  <c r="Z1432" i="1"/>
  <c r="Y1432" i="1"/>
  <c r="Z1431" i="1"/>
  <c r="Y1431" i="1"/>
  <c r="Z1430" i="1"/>
  <c r="Y1430" i="1"/>
  <c r="Z1429" i="1"/>
  <c r="Y1429" i="1"/>
  <c r="Z1428" i="1"/>
  <c r="Y1428" i="1"/>
  <c r="Z1427" i="1"/>
  <c r="Y1427" i="1"/>
  <c r="Z1426" i="1"/>
  <c r="Y1426" i="1"/>
  <c r="Z1425" i="1"/>
  <c r="Y1425" i="1"/>
  <c r="Z1424" i="1"/>
  <c r="Y1424" i="1"/>
  <c r="Z1423" i="1"/>
  <c r="Y1423" i="1"/>
  <c r="Z1422" i="1"/>
  <c r="Y1422" i="1"/>
  <c r="Z1421" i="1"/>
  <c r="Y1421" i="1"/>
  <c r="Z1420" i="1"/>
  <c r="Y1420" i="1"/>
  <c r="Z1419" i="1"/>
  <c r="Y1419" i="1"/>
  <c r="Z1418" i="1"/>
  <c r="Y1418" i="1"/>
  <c r="Z1417" i="1"/>
  <c r="Y1417" i="1"/>
  <c r="Z1416" i="1"/>
  <c r="Y1416" i="1"/>
  <c r="Z1415" i="1"/>
  <c r="Y1415" i="1"/>
  <c r="Z1414" i="1"/>
  <c r="Y1414" i="1"/>
  <c r="Z1413" i="1"/>
  <c r="Y1413" i="1"/>
  <c r="Z1412" i="1"/>
  <c r="Y1412" i="1"/>
  <c r="Z1411" i="1"/>
  <c r="Y1411" i="1"/>
  <c r="Z1410" i="1"/>
  <c r="Y1410" i="1"/>
  <c r="Z1409" i="1"/>
  <c r="Y1409" i="1"/>
  <c r="Z1408" i="1"/>
  <c r="Y1408" i="1"/>
  <c r="Z1407" i="1"/>
  <c r="Y1407" i="1"/>
  <c r="Z1406" i="1"/>
  <c r="Y1406" i="1"/>
  <c r="Z1405" i="1"/>
  <c r="Y1405" i="1"/>
  <c r="Z1404" i="1"/>
  <c r="Y1404" i="1"/>
  <c r="Z1403" i="1"/>
  <c r="Y1403" i="1"/>
  <c r="Z1402" i="1"/>
  <c r="Y1402" i="1"/>
  <c r="Z1401" i="1"/>
  <c r="Y1401" i="1"/>
  <c r="Z1400" i="1"/>
  <c r="Y1400" i="1"/>
  <c r="Z1399" i="1"/>
  <c r="Y1399" i="1"/>
  <c r="Z1398" i="1"/>
  <c r="Y1398" i="1"/>
  <c r="Z1397" i="1"/>
  <c r="Y1397" i="1"/>
  <c r="Z1396" i="1"/>
  <c r="Y1396" i="1"/>
  <c r="Z1395" i="1"/>
  <c r="Y1395" i="1"/>
  <c r="Z1394" i="1"/>
  <c r="Y1394" i="1"/>
  <c r="Z1393" i="1"/>
  <c r="Y1393" i="1"/>
  <c r="Z1392" i="1"/>
  <c r="Y1392" i="1"/>
  <c r="Z1391" i="1"/>
  <c r="Y1391" i="1"/>
  <c r="Z1390" i="1"/>
  <c r="Y1390" i="1"/>
  <c r="Z1389" i="1"/>
  <c r="Y1389" i="1"/>
  <c r="Z1388" i="1"/>
  <c r="Y1388" i="1"/>
  <c r="Z1387" i="1"/>
  <c r="Y1387" i="1"/>
  <c r="Z1386" i="1"/>
  <c r="Y1386" i="1"/>
  <c r="Z1385" i="1"/>
  <c r="Y1385" i="1"/>
  <c r="Z1384" i="1"/>
  <c r="Y1384" i="1"/>
  <c r="Z1383" i="1"/>
  <c r="Y1383" i="1"/>
  <c r="Z1382" i="1"/>
  <c r="Y1382" i="1"/>
  <c r="Z1381" i="1"/>
  <c r="Y1381" i="1"/>
  <c r="Z1380" i="1"/>
  <c r="Y1380" i="1"/>
  <c r="Z1379" i="1"/>
  <c r="Y1379" i="1"/>
  <c r="Z1378" i="1"/>
  <c r="Y1378" i="1"/>
  <c r="Z1377" i="1"/>
  <c r="Y1377" i="1"/>
  <c r="Z1376" i="1"/>
  <c r="Y1376" i="1"/>
  <c r="Z1375" i="1"/>
  <c r="Y1375" i="1"/>
  <c r="Z1374" i="1"/>
  <c r="Y1374" i="1"/>
  <c r="Z1373" i="1"/>
  <c r="Y1373" i="1"/>
  <c r="Z1372" i="1"/>
  <c r="Y1372" i="1"/>
  <c r="Z1371" i="1"/>
  <c r="Y1371" i="1"/>
  <c r="Z1370" i="1"/>
  <c r="Y1370" i="1"/>
  <c r="Z1369" i="1"/>
  <c r="Y1369" i="1"/>
  <c r="Z1368" i="1"/>
  <c r="Y1368" i="1"/>
  <c r="Z1367" i="1"/>
  <c r="Y1367" i="1"/>
  <c r="Z1366" i="1"/>
  <c r="Y1366" i="1"/>
  <c r="Z1365" i="1"/>
  <c r="Y1365" i="1"/>
  <c r="Z1364" i="1"/>
  <c r="Y1364" i="1"/>
  <c r="Z1363" i="1"/>
  <c r="Y1363" i="1"/>
  <c r="Z1362" i="1"/>
  <c r="Y1362" i="1"/>
  <c r="Z1361" i="1"/>
  <c r="Y1361" i="1"/>
  <c r="Z1360" i="1"/>
  <c r="Y1360" i="1"/>
  <c r="Z1359" i="1"/>
  <c r="Y1359" i="1"/>
  <c r="Z1358" i="1"/>
  <c r="Y1358" i="1"/>
  <c r="Z1357" i="1"/>
  <c r="Y1357" i="1"/>
  <c r="Z1356" i="1"/>
  <c r="Y1356" i="1"/>
  <c r="Z1355" i="1"/>
  <c r="Y1355" i="1"/>
  <c r="Z1354" i="1"/>
  <c r="Y1354" i="1"/>
  <c r="Z1353" i="1"/>
  <c r="Y1353" i="1"/>
  <c r="Z1352" i="1"/>
  <c r="Y1352" i="1"/>
  <c r="Z1351" i="1"/>
  <c r="Y1351" i="1"/>
  <c r="Z1350" i="1"/>
  <c r="Y1350" i="1"/>
  <c r="Z1349" i="1"/>
  <c r="Y1349" i="1"/>
  <c r="Z1348" i="1"/>
  <c r="Y1348" i="1"/>
  <c r="Z1347" i="1"/>
  <c r="Y1347" i="1"/>
  <c r="Z1346" i="1"/>
  <c r="Y1346" i="1"/>
  <c r="Z1345" i="1"/>
  <c r="Y1345" i="1"/>
  <c r="Z1344" i="1"/>
  <c r="Y1344" i="1"/>
  <c r="Z1343" i="1"/>
  <c r="Y1343" i="1"/>
  <c r="Z1342" i="1"/>
  <c r="Y1342" i="1"/>
  <c r="Z1341" i="1"/>
  <c r="Y1341" i="1"/>
  <c r="Z1340" i="1"/>
  <c r="Y1340" i="1"/>
  <c r="Z1339" i="1"/>
  <c r="Y1339" i="1"/>
  <c r="Z1338" i="1"/>
  <c r="Y1338" i="1"/>
  <c r="Z1337" i="1"/>
  <c r="Y1337" i="1"/>
  <c r="Z1336" i="1"/>
  <c r="Y1336" i="1"/>
  <c r="Z1335" i="1"/>
  <c r="Y1335" i="1"/>
  <c r="Z1334" i="1"/>
  <c r="Y1334" i="1"/>
  <c r="Z1333" i="1"/>
  <c r="Y1333" i="1"/>
  <c r="Z1332" i="1"/>
  <c r="Y1332" i="1"/>
  <c r="Z1331" i="1"/>
  <c r="Y1331" i="1"/>
  <c r="Z1330" i="1"/>
  <c r="Y1330" i="1"/>
  <c r="Z1329" i="1"/>
  <c r="Y1329" i="1"/>
  <c r="Z1328" i="1"/>
  <c r="Y1328" i="1"/>
  <c r="Z1327" i="1"/>
  <c r="Y1327" i="1"/>
  <c r="Z1326" i="1"/>
  <c r="Y1326" i="1"/>
  <c r="Z1325" i="1"/>
  <c r="Y1325" i="1"/>
  <c r="Z1324" i="1"/>
  <c r="Y1324" i="1"/>
  <c r="Z1323" i="1"/>
  <c r="Y1323" i="1"/>
  <c r="Z1322" i="1"/>
  <c r="Y1322" i="1"/>
  <c r="Z1321" i="1"/>
  <c r="Y1321" i="1"/>
  <c r="Z1320" i="1"/>
  <c r="Y1320" i="1"/>
  <c r="Z1319" i="1"/>
  <c r="Y1319" i="1"/>
  <c r="Z1318" i="1"/>
  <c r="Y1318" i="1"/>
  <c r="Z1317" i="1"/>
  <c r="Y1317" i="1"/>
  <c r="Z1316" i="1"/>
  <c r="Y1316" i="1"/>
  <c r="Z1315" i="1"/>
  <c r="Y1315" i="1"/>
  <c r="Z1314" i="1"/>
  <c r="Y1314" i="1"/>
  <c r="Z1313" i="1"/>
  <c r="Y1313" i="1"/>
  <c r="Z1312" i="1"/>
  <c r="Y1312" i="1"/>
  <c r="Z1311" i="1"/>
  <c r="Y1311" i="1"/>
  <c r="Z1310" i="1"/>
  <c r="Y1310" i="1"/>
  <c r="Z1309" i="1"/>
  <c r="Y1309" i="1"/>
  <c r="Z1308" i="1"/>
  <c r="Y1308" i="1"/>
  <c r="Z1307" i="1"/>
  <c r="Y1307" i="1"/>
  <c r="Z1306" i="1"/>
  <c r="Y1306" i="1"/>
  <c r="Z1305" i="1"/>
  <c r="Y1305" i="1"/>
  <c r="Z1304" i="1"/>
  <c r="Y1304" i="1"/>
  <c r="Z1303" i="1"/>
  <c r="Y1303" i="1"/>
  <c r="Z1302" i="1"/>
  <c r="Y1302" i="1"/>
  <c r="Z1301" i="1"/>
  <c r="Y1301" i="1"/>
  <c r="Z1300" i="1"/>
  <c r="Y1300" i="1"/>
  <c r="Z1299" i="1"/>
  <c r="Y1299" i="1"/>
  <c r="Z1298" i="1"/>
  <c r="Y1298" i="1"/>
  <c r="Z1297" i="1"/>
  <c r="Y1297" i="1"/>
  <c r="Z1296" i="1"/>
  <c r="Y1296" i="1"/>
  <c r="Z1295" i="1"/>
  <c r="Y1295" i="1"/>
  <c r="Z1294" i="1"/>
  <c r="Y1294" i="1"/>
  <c r="Z1293" i="1"/>
  <c r="Y1293" i="1"/>
  <c r="Z1292" i="1"/>
  <c r="Y1292" i="1"/>
  <c r="Z1291" i="1"/>
  <c r="Y1291" i="1"/>
  <c r="Z1290" i="1"/>
  <c r="Y1290" i="1"/>
  <c r="Z1289" i="1"/>
  <c r="Y1289" i="1"/>
  <c r="Z1288" i="1"/>
  <c r="Y1288" i="1"/>
  <c r="Z1287" i="1"/>
  <c r="Y1287" i="1"/>
  <c r="Z1286" i="1"/>
  <c r="Y1286" i="1"/>
  <c r="Z1285" i="1"/>
  <c r="Y1285"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6" i="1"/>
  <c r="Y1266" i="1"/>
  <c r="Z1265" i="1"/>
  <c r="Y1265" i="1"/>
  <c r="Z1264" i="1"/>
  <c r="Y1264" i="1"/>
  <c r="Z1263" i="1"/>
  <c r="Y1263" i="1"/>
  <c r="Z1262" i="1"/>
  <c r="Y1262" i="1"/>
  <c r="Z1261" i="1"/>
  <c r="Y1261" i="1"/>
  <c r="Z1260" i="1"/>
  <c r="Y1260" i="1"/>
  <c r="Z1259" i="1"/>
  <c r="Y1259" i="1"/>
  <c r="Z1258" i="1"/>
  <c r="Y1258" i="1"/>
  <c r="Z1257" i="1"/>
  <c r="Y1257" i="1"/>
  <c r="Z1256" i="1"/>
  <c r="Y1256" i="1"/>
  <c r="Z1255" i="1"/>
  <c r="Y1255" i="1"/>
  <c r="Z1254" i="1"/>
  <c r="Y1254" i="1"/>
  <c r="Z1253" i="1"/>
  <c r="Y1253" i="1"/>
  <c r="Z1252" i="1"/>
  <c r="Y1252" i="1"/>
  <c r="Z1251" i="1"/>
  <c r="Y1251" i="1"/>
  <c r="Z1250" i="1"/>
  <c r="Y1250" i="1"/>
  <c r="Z1249" i="1"/>
  <c r="Y1249" i="1"/>
  <c r="Z1248" i="1"/>
  <c r="Y1248" i="1"/>
  <c r="Z1247" i="1"/>
  <c r="Y1247" i="1"/>
  <c r="Z1246" i="1"/>
  <c r="Y1246" i="1"/>
  <c r="Z1245" i="1"/>
  <c r="Y1245" i="1"/>
  <c r="Z1244" i="1"/>
  <c r="Y1244" i="1"/>
  <c r="Z1243" i="1"/>
  <c r="Y1243" i="1"/>
  <c r="Z1242" i="1"/>
  <c r="Y1242" i="1"/>
  <c r="Z1241" i="1"/>
  <c r="Y1241" i="1"/>
  <c r="Z1240" i="1"/>
  <c r="Y1240" i="1"/>
  <c r="Z1239" i="1"/>
  <c r="Y1239" i="1"/>
  <c r="Z1238" i="1"/>
  <c r="Y1238" i="1"/>
  <c r="Z1237" i="1"/>
  <c r="Y1237" i="1"/>
  <c r="Z1236" i="1"/>
  <c r="Y1236" i="1"/>
  <c r="Z1235" i="1"/>
  <c r="Y1235" i="1"/>
  <c r="Z1234" i="1"/>
  <c r="Y1234" i="1"/>
  <c r="Z1233" i="1"/>
  <c r="Y1233" i="1"/>
  <c r="Z1232" i="1"/>
  <c r="Y1232" i="1"/>
  <c r="Z1231" i="1"/>
  <c r="Y1231" i="1"/>
  <c r="Z1230" i="1"/>
  <c r="Y1230" i="1"/>
  <c r="Z1229" i="1"/>
  <c r="Y1229" i="1"/>
  <c r="Z1228" i="1"/>
  <c r="Y1228" i="1"/>
  <c r="Z1227" i="1"/>
  <c r="Y1227" i="1"/>
  <c r="Z1226" i="1"/>
  <c r="Y1226" i="1"/>
  <c r="Z1225" i="1"/>
  <c r="Y1225" i="1"/>
  <c r="Z1224" i="1"/>
  <c r="Y1224" i="1"/>
  <c r="Z1223" i="1"/>
  <c r="Y1223" i="1"/>
  <c r="Z1222" i="1"/>
  <c r="Y1222" i="1"/>
  <c r="Z1221" i="1"/>
  <c r="Y1221" i="1"/>
  <c r="Z1220" i="1"/>
  <c r="Y1220" i="1"/>
  <c r="Z1219" i="1"/>
  <c r="Y1219" i="1"/>
  <c r="Z1218" i="1"/>
  <c r="Y1218" i="1"/>
  <c r="Z1217" i="1"/>
  <c r="Y1217" i="1"/>
  <c r="Z1216" i="1"/>
  <c r="Y1216" i="1"/>
  <c r="Z1215" i="1"/>
  <c r="Y1215" i="1"/>
  <c r="Z1214" i="1"/>
  <c r="Y1214" i="1"/>
  <c r="Z1213" i="1"/>
  <c r="Y1213" i="1"/>
  <c r="Z1212" i="1"/>
  <c r="Y1212" i="1"/>
  <c r="Z1211" i="1"/>
  <c r="Y1211" i="1"/>
  <c r="Z1210" i="1"/>
  <c r="Y1210" i="1"/>
  <c r="Z1209" i="1"/>
  <c r="Y1209" i="1"/>
  <c r="Z1208" i="1"/>
  <c r="Y1208" i="1"/>
  <c r="Z1207" i="1"/>
  <c r="Y1207" i="1"/>
  <c r="Z1206" i="1"/>
  <c r="Y1206" i="1"/>
  <c r="Z1205" i="1"/>
  <c r="Y1205" i="1"/>
  <c r="Z1204" i="1"/>
  <c r="Y1204" i="1"/>
  <c r="Z1203" i="1"/>
  <c r="Y1203" i="1"/>
  <c r="Z1202" i="1"/>
  <c r="Y1202" i="1"/>
  <c r="Z1201" i="1"/>
  <c r="Y1201" i="1"/>
  <c r="Z1200" i="1"/>
  <c r="Y1200" i="1"/>
  <c r="Z1199" i="1"/>
  <c r="Y1199" i="1"/>
  <c r="Z1198" i="1"/>
  <c r="Y1198" i="1"/>
  <c r="Z1197" i="1"/>
  <c r="Y1197" i="1"/>
  <c r="Z1196" i="1"/>
  <c r="Y1196" i="1"/>
  <c r="Z1195" i="1"/>
  <c r="Y1195" i="1"/>
  <c r="Z1194" i="1"/>
  <c r="Y1194" i="1"/>
  <c r="Z1193" i="1"/>
  <c r="Y1193" i="1"/>
  <c r="Z1192" i="1"/>
  <c r="Y1192" i="1"/>
  <c r="Z1191" i="1"/>
  <c r="Y1191" i="1"/>
  <c r="Z1190" i="1"/>
  <c r="Y1190" i="1"/>
  <c r="Z1189" i="1"/>
  <c r="Y1189" i="1"/>
  <c r="Z1188" i="1"/>
  <c r="Y1188" i="1"/>
  <c r="Z1187" i="1"/>
  <c r="Y1187" i="1"/>
  <c r="Z1186" i="1"/>
  <c r="Y1186" i="1"/>
  <c r="Z1185" i="1"/>
  <c r="Y1185" i="1"/>
  <c r="Z1184" i="1"/>
  <c r="Y1184" i="1"/>
  <c r="Z1183" i="1"/>
  <c r="Y1183" i="1"/>
  <c r="Z1182" i="1"/>
  <c r="Y1182" i="1"/>
  <c r="Z1181" i="1"/>
  <c r="Y1181" i="1"/>
  <c r="Z1180" i="1"/>
  <c r="Y1180" i="1"/>
  <c r="Z1179" i="1"/>
  <c r="Y1179" i="1"/>
  <c r="Z1178" i="1"/>
  <c r="Y1178" i="1"/>
  <c r="Z1177" i="1"/>
  <c r="Y1177" i="1"/>
  <c r="Z1176" i="1"/>
  <c r="Y1176" i="1"/>
  <c r="Z1175" i="1"/>
  <c r="Y1175" i="1"/>
  <c r="Z1174" i="1"/>
  <c r="Y1174" i="1"/>
  <c r="Z1173" i="1"/>
  <c r="Y1173" i="1"/>
  <c r="Z1172" i="1"/>
  <c r="Y1172" i="1"/>
  <c r="Z1171" i="1"/>
  <c r="Y1171" i="1"/>
  <c r="Z1170" i="1"/>
  <c r="Y1170" i="1"/>
  <c r="Z1169" i="1"/>
  <c r="Y1169" i="1"/>
  <c r="Z1168" i="1"/>
  <c r="Y1168" i="1"/>
  <c r="Z1167" i="1"/>
  <c r="Y1167" i="1"/>
  <c r="Z1166" i="1"/>
  <c r="Y1166" i="1"/>
  <c r="Z1165" i="1"/>
  <c r="Y1165" i="1"/>
  <c r="Z1164" i="1"/>
  <c r="Y1164" i="1"/>
  <c r="Z1163" i="1"/>
  <c r="Y1163" i="1"/>
  <c r="Z1162" i="1"/>
  <c r="Y1162" i="1"/>
  <c r="Z1161" i="1"/>
  <c r="Y1161" i="1"/>
  <c r="Z1160" i="1"/>
  <c r="Y1160" i="1"/>
  <c r="Z1159" i="1"/>
  <c r="Y1159" i="1"/>
  <c r="Z1158" i="1"/>
  <c r="Y1158" i="1"/>
  <c r="Z1157" i="1"/>
  <c r="Y1157" i="1"/>
  <c r="Z1156" i="1"/>
  <c r="Y1156" i="1"/>
  <c r="Z1155" i="1"/>
  <c r="Y1155" i="1"/>
  <c r="Z1154" i="1"/>
  <c r="Y1154" i="1"/>
  <c r="Z1153" i="1"/>
  <c r="Y1153" i="1"/>
  <c r="Z1152" i="1"/>
  <c r="Y1152" i="1"/>
  <c r="Z1151" i="1"/>
  <c r="Y1151" i="1"/>
  <c r="Z1150" i="1"/>
  <c r="Y1150" i="1"/>
  <c r="Z1149" i="1"/>
  <c r="Y1149" i="1"/>
  <c r="Z1148" i="1"/>
  <c r="Y1148" i="1"/>
  <c r="Z1147" i="1"/>
  <c r="Y1147" i="1"/>
  <c r="Z1146" i="1"/>
  <c r="Y1146" i="1"/>
  <c r="Z1145" i="1"/>
  <c r="Y1145" i="1"/>
  <c r="Z1144" i="1"/>
  <c r="Y1144" i="1"/>
  <c r="Z1143" i="1"/>
  <c r="Y1143" i="1"/>
  <c r="Z1142" i="1"/>
  <c r="Y1142" i="1"/>
  <c r="Z1141" i="1"/>
  <c r="Y1141" i="1"/>
  <c r="Z1140" i="1"/>
  <c r="Y1140" i="1"/>
  <c r="Z1139" i="1"/>
  <c r="Y1139" i="1"/>
  <c r="Z1138" i="1"/>
  <c r="Y1138" i="1"/>
  <c r="Z1137" i="1"/>
  <c r="Y1137" i="1"/>
  <c r="Z1136" i="1"/>
  <c r="Y1136" i="1"/>
  <c r="Z1135" i="1"/>
  <c r="Y1135" i="1"/>
  <c r="Z1134" i="1"/>
  <c r="Y1134" i="1"/>
  <c r="Z1133" i="1"/>
  <c r="Y1133" i="1"/>
  <c r="Z1132" i="1"/>
  <c r="Y1132" i="1"/>
  <c r="Z1131" i="1"/>
  <c r="Y1131" i="1"/>
  <c r="Z1130" i="1"/>
  <c r="Y1130" i="1"/>
  <c r="Z1129" i="1"/>
  <c r="Y1129" i="1"/>
  <c r="Z1128" i="1"/>
  <c r="Y1128" i="1"/>
  <c r="Z1127" i="1"/>
  <c r="Y1127" i="1"/>
  <c r="Z1126" i="1"/>
  <c r="Y1126" i="1"/>
  <c r="Z1125" i="1"/>
  <c r="Y1125" i="1"/>
  <c r="Z1124" i="1"/>
  <c r="Y1124" i="1"/>
  <c r="Z1123" i="1"/>
  <c r="Y1123" i="1"/>
  <c r="Z1122" i="1"/>
  <c r="Y1122" i="1"/>
  <c r="Z1121" i="1"/>
  <c r="Y1121" i="1"/>
  <c r="Z1120" i="1"/>
  <c r="Y1120" i="1"/>
  <c r="Z1119" i="1"/>
  <c r="Y1119" i="1"/>
  <c r="Z1118" i="1"/>
  <c r="Y1118" i="1"/>
  <c r="Z1117" i="1"/>
  <c r="Y1117" i="1"/>
  <c r="Z1116" i="1"/>
  <c r="Y1116" i="1"/>
  <c r="Z1115" i="1"/>
  <c r="Y1115" i="1"/>
  <c r="Z1114" i="1"/>
  <c r="Y1114" i="1"/>
  <c r="Z1113" i="1"/>
  <c r="Y1113" i="1"/>
  <c r="Z1112" i="1"/>
  <c r="Y1112" i="1"/>
  <c r="Z1111" i="1"/>
  <c r="Y1111" i="1"/>
  <c r="Z1110" i="1"/>
  <c r="Y1110" i="1"/>
  <c r="Z1109" i="1"/>
  <c r="Y1109" i="1"/>
  <c r="Z1108" i="1"/>
  <c r="Y1108" i="1"/>
  <c r="Z1107" i="1"/>
  <c r="Y1107" i="1"/>
  <c r="Z1106" i="1"/>
  <c r="Y1106" i="1"/>
  <c r="Z1105" i="1"/>
  <c r="Y1105" i="1"/>
  <c r="Z1104" i="1"/>
  <c r="Y1104" i="1"/>
  <c r="Z1103" i="1"/>
  <c r="Y1103" i="1"/>
  <c r="Z1102" i="1"/>
  <c r="Y1102" i="1"/>
  <c r="Z1101" i="1"/>
  <c r="Y1101" i="1"/>
  <c r="Z1100" i="1"/>
  <c r="Y1100" i="1"/>
  <c r="Z1099" i="1"/>
  <c r="Y1099" i="1"/>
  <c r="Z1098" i="1"/>
  <c r="Y1098" i="1"/>
  <c r="Z1097" i="1"/>
  <c r="Y1097" i="1"/>
  <c r="Z1096" i="1"/>
  <c r="Y1096" i="1"/>
  <c r="Z1095" i="1"/>
  <c r="Y1095" i="1"/>
  <c r="Z1094" i="1"/>
  <c r="Y1094" i="1"/>
  <c r="Z1093" i="1"/>
  <c r="Y1093" i="1"/>
  <c r="Z1092" i="1"/>
  <c r="Y1092" i="1"/>
  <c r="Z1091" i="1"/>
  <c r="Y1091" i="1"/>
  <c r="Z1090" i="1"/>
  <c r="Y1090" i="1"/>
  <c r="Z1089" i="1"/>
  <c r="Y1089" i="1"/>
  <c r="Z1088" i="1"/>
  <c r="Y1088" i="1"/>
  <c r="Z1087" i="1"/>
  <c r="Y1087" i="1"/>
  <c r="Z1086" i="1"/>
  <c r="Y1086" i="1"/>
  <c r="Z1085" i="1"/>
  <c r="Y1085" i="1"/>
  <c r="Z1084" i="1"/>
  <c r="Y1084" i="1"/>
  <c r="Z1083" i="1"/>
  <c r="Y1083" i="1"/>
  <c r="Z1082" i="1"/>
  <c r="Y1082" i="1"/>
  <c r="Z1081" i="1"/>
  <c r="Y1081" i="1"/>
  <c r="Z1080" i="1"/>
  <c r="Y1080" i="1"/>
  <c r="Z1079" i="1"/>
  <c r="Y1079" i="1"/>
  <c r="Z1078" i="1"/>
  <c r="Y1078" i="1"/>
  <c r="Z1077" i="1"/>
  <c r="Y1077" i="1"/>
  <c r="Z1076" i="1"/>
  <c r="Y1076" i="1"/>
  <c r="Z1075" i="1"/>
  <c r="Y1075" i="1"/>
  <c r="Z1074" i="1"/>
  <c r="Y1074" i="1"/>
  <c r="Z1073" i="1"/>
  <c r="Y1073" i="1"/>
  <c r="Z1072" i="1"/>
  <c r="Y1072" i="1"/>
  <c r="Z1071" i="1"/>
  <c r="Y1071" i="1"/>
  <c r="Z1070" i="1"/>
  <c r="Y1070" i="1"/>
  <c r="Z1069" i="1"/>
  <c r="Y1069" i="1"/>
  <c r="Z1068" i="1"/>
  <c r="Y1068" i="1"/>
  <c r="Z1067" i="1"/>
  <c r="Y1067" i="1"/>
  <c r="Z1066" i="1"/>
  <c r="Y1066" i="1"/>
  <c r="Z1065" i="1"/>
  <c r="Y1065" i="1"/>
  <c r="Z1064" i="1"/>
  <c r="Y1064" i="1"/>
  <c r="Z1063" i="1"/>
  <c r="Y1063" i="1"/>
  <c r="Z1062" i="1"/>
  <c r="Y1062" i="1"/>
  <c r="Z1061" i="1"/>
  <c r="Y1061" i="1"/>
  <c r="Z1060" i="1"/>
  <c r="Y1060" i="1"/>
  <c r="Z1059" i="1"/>
  <c r="Y1059" i="1"/>
  <c r="Z1058" i="1"/>
  <c r="Y1058" i="1"/>
  <c r="Z1057" i="1"/>
  <c r="Y1057" i="1"/>
  <c r="Z1056" i="1"/>
  <c r="Y1056" i="1"/>
  <c r="Z1055" i="1"/>
  <c r="Y1055" i="1"/>
  <c r="Z1054" i="1"/>
  <c r="Y1054" i="1"/>
  <c r="Z1053" i="1"/>
  <c r="Y1053" i="1"/>
  <c r="Z1052" i="1"/>
  <c r="Y1052" i="1"/>
  <c r="Z1051" i="1"/>
  <c r="Y1051" i="1"/>
  <c r="Z1050" i="1"/>
  <c r="Y1050" i="1"/>
  <c r="Z1049" i="1"/>
  <c r="Y1049" i="1"/>
  <c r="Z1048" i="1"/>
  <c r="Y1048" i="1"/>
  <c r="Z1047" i="1"/>
  <c r="Y1047" i="1"/>
  <c r="Z1046" i="1"/>
  <c r="Y1046" i="1"/>
  <c r="Z1045" i="1"/>
  <c r="Y1045" i="1"/>
  <c r="Z1044" i="1"/>
  <c r="Y1044" i="1"/>
  <c r="Z1043" i="1"/>
  <c r="Y1043" i="1"/>
  <c r="Z1042" i="1"/>
  <c r="Y1042" i="1"/>
  <c r="Z1041" i="1"/>
  <c r="Y1041" i="1"/>
  <c r="Z1040" i="1"/>
  <c r="Y1040" i="1"/>
  <c r="Z1039" i="1"/>
  <c r="Y1039" i="1"/>
  <c r="Z1038" i="1"/>
  <c r="Y1038" i="1"/>
  <c r="Z1037" i="1"/>
  <c r="Y1037" i="1"/>
  <c r="Z1036" i="1"/>
  <c r="Y1036" i="1"/>
  <c r="Z1035" i="1"/>
  <c r="Y1035" i="1"/>
  <c r="Z1034" i="1"/>
  <c r="Y1034" i="1"/>
  <c r="Z1033" i="1"/>
  <c r="Y1033" i="1"/>
  <c r="Z1032" i="1"/>
  <c r="Y1032" i="1"/>
  <c r="Z1031" i="1"/>
  <c r="Y1031" i="1"/>
  <c r="Z1030" i="1"/>
  <c r="Y1030" i="1"/>
  <c r="Z1029" i="1"/>
  <c r="Y1029" i="1"/>
  <c r="Z1028" i="1"/>
  <c r="Y1028" i="1"/>
  <c r="Z1027" i="1"/>
  <c r="Y1027" i="1"/>
  <c r="Z1026" i="1"/>
  <c r="Y1026" i="1"/>
  <c r="Z1025" i="1"/>
  <c r="Y1025" i="1"/>
  <c r="Z1024" i="1"/>
  <c r="Y1024" i="1"/>
  <c r="Z1023" i="1"/>
  <c r="Y1023" i="1"/>
  <c r="Z1022" i="1"/>
  <c r="Y1022" i="1"/>
  <c r="Z1021" i="1"/>
  <c r="Y1021" i="1"/>
  <c r="Z1020" i="1"/>
  <c r="Y1020" i="1"/>
  <c r="Z1019" i="1"/>
  <c r="Y1019" i="1"/>
  <c r="Z1018" i="1"/>
  <c r="Y1018" i="1"/>
  <c r="Z1017" i="1"/>
  <c r="Y1017" i="1"/>
  <c r="Z1016" i="1"/>
  <c r="Y1016" i="1"/>
  <c r="Z1015" i="1"/>
  <c r="Y1015" i="1"/>
  <c r="Z1014" i="1"/>
  <c r="Y1014" i="1"/>
  <c r="Z1013" i="1"/>
  <c r="Y1013" i="1"/>
  <c r="Z1012" i="1"/>
  <c r="Y1012" i="1"/>
  <c r="Z1011" i="1"/>
  <c r="Y1011" i="1"/>
  <c r="Z1010" i="1"/>
  <c r="Y1010" i="1"/>
  <c r="Z1009" i="1"/>
  <c r="Y1009" i="1"/>
  <c r="Z1008" i="1"/>
  <c r="Y1008" i="1"/>
  <c r="Z1007" i="1"/>
  <c r="Y1007" i="1"/>
  <c r="Z1006" i="1"/>
  <c r="Y1006" i="1"/>
  <c r="Z1005" i="1"/>
  <c r="Y1005" i="1"/>
  <c r="Z1004" i="1"/>
  <c r="Y1004" i="1"/>
  <c r="Z1003" i="1"/>
  <c r="Y1003" i="1"/>
  <c r="Z1002" i="1"/>
  <c r="Y1002" i="1"/>
  <c r="Z1001" i="1"/>
  <c r="Y1001" i="1"/>
  <c r="Z1000" i="1"/>
  <c r="Y1000" i="1"/>
  <c r="Z999" i="1"/>
  <c r="Y999" i="1"/>
  <c r="Z998" i="1"/>
  <c r="Y998" i="1"/>
  <c r="Z997" i="1"/>
  <c r="Y997" i="1"/>
  <c r="Z996" i="1"/>
  <c r="Y996" i="1"/>
  <c r="Z995" i="1"/>
  <c r="Y995" i="1"/>
  <c r="Z994" i="1"/>
  <c r="Y994" i="1"/>
  <c r="Z993" i="1"/>
  <c r="Y993" i="1"/>
  <c r="Z992" i="1"/>
  <c r="Y992" i="1"/>
  <c r="Z991" i="1"/>
  <c r="Y991" i="1"/>
  <c r="Z990" i="1"/>
  <c r="Y990" i="1"/>
  <c r="Z989" i="1"/>
  <c r="Y989" i="1"/>
  <c r="Z988" i="1"/>
  <c r="Y988" i="1"/>
  <c r="Z987" i="1"/>
  <c r="Y987" i="1"/>
  <c r="Z986" i="1"/>
  <c r="Y986" i="1"/>
  <c r="Z985" i="1"/>
  <c r="Y985" i="1"/>
  <c r="Z984" i="1"/>
  <c r="Y984" i="1"/>
  <c r="Z983" i="1"/>
  <c r="Y983" i="1"/>
  <c r="Z982" i="1"/>
  <c r="Y982" i="1"/>
  <c r="Z981" i="1"/>
  <c r="Y981" i="1"/>
  <c r="Z980" i="1"/>
  <c r="Y980" i="1"/>
  <c r="Z979" i="1"/>
  <c r="Y979" i="1"/>
  <c r="Z978" i="1"/>
  <c r="Y978" i="1"/>
  <c r="Z977" i="1"/>
  <c r="Y977" i="1"/>
  <c r="Z976" i="1"/>
  <c r="Y976" i="1"/>
  <c r="Z975" i="1"/>
  <c r="Y975" i="1"/>
  <c r="Z974" i="1"/>
  <c r="Y974" i="1"/>
  <c r="Z973" i="1"/>
  <c r="Y973" i="1"/>
  <c r="Z972" i="1"/>
  <c r="Y972" i="1"/>
  <c r="Z971" i="1"/>
  <c r="Y971" i="1"/>
  <c r="Z970" i="1"/>
  <c r="Y970" i="1"/>
  <c r="Z969" i="1"/>
  <c r="Y969" i="1"/>
  <c r="Z968" i="1"/>
  <c r="Y968" i="1"/>
  <c r="Z967" i="1"/>
  <c r="Y967" i="1"/>
  <c r="Z966" i="1"/>
  <c r="Y966" i="1"/>
  <c r="Z965" i="1"/>
  <c r="Y965" i="1"/>
  <c r="Z964" i="1"/>
  <c r="Y964" i="1"/>
  <c r="Z963" i="1"/>
  <c r="Y963" i="1"/>
  <c r="Z962" i="1"/>
  <c r="Y962" i="1"/>
  <c r="Z961" i="1"/>
  <c r="Y961" i="1"/>
  <c r="Z960" i="1"/>
  <c r="Y960" i="1"/>
  <c r="Z959" i="1"/>
  <c r="Y959" i="1"/>
  <c r="Z958" i="1"/>
  <c r="Y958" i="1"/>
  <c r="Z957" i="1"/>
  <c r="Y957" i="1"/>
  <c r="Z956" i="1"/>
  <c r="Y956" i="1"/>
  <c r="Z955" i="1"/>
  <c r="Y955" i="1"/>
  <c r="Z954" i="1"/>
  <c r="Y954" i="1"/>
  <c r="Z953" i="1"/>
  <c r="Y953" i="1"/>
  <c r="Z952" i="1"/>
  <c r="Y952" i="1"/>
  <c r="Z951" i="1"/>
  <c r="Y951" i="1"/>
  <c r="Z950" i="1"/>
  <c r="Y950" i="1"/>
  <c r="Z949" i="1"/>
  <c r="Y949" i="1"/>
  <c r="Z948" i="1"/>
  <c r="Y948" i="1"/>
  <c r="Z947" i="1"/>
  <c r="Y947" i="1"/>
  <c r="Z946" i="1"/>
  <c r="Y946" i="1"/>
  <c r="Z945" i="1"/>
  <c r="Y945" i="1"/>
  <c r="Z944" i="1"/>
  <c r="Y944" i="1"/>
  <c r="Z943" i="1"/>
  <c r="Y943" i="1"/>
  <c r="Z942" i="1"/>
  <c r="Y942" i="1"/>
  <c r="Z941" i="1"/>
  <c r="Y941" i="1"/>
  <c r="Z940" i="1"/>
  <c r="Y940" i="1"/>
  <c r="Z939" i="1"/>
  <c r="Y939" i="1"/>
  <c r="Z938" i="1"/>
  <c r="Y938" i="1"/>
  <c r="Z937" i="1"/>
  <c r="Y937" i="1"/>
  <c r="Z936" i="1"/>
  <c r="Y936" i="1"/>
  <c r="Z935" i="1"/>
  <c r="Y935" i="1"/>
  <c r="Z934" i="1"/>
  <c r="Y934" i="1"/>
  <c r="Z933" i="1"/>
  <c r="Y933" i="1"/>
  <c r="Z932" i="1"/>
  <c r="Y932" i="1"/>
  <c r="Z931" i="1"/>
  <c r="Y931" i="1"/>
  <c r="Z930" i="1"/>
  <c r="Y930" i="1"/>
  <c r="Z929" i="1"/>
  <c r="Y929" i="1"/>
  <c r="Z928" i="1"/>
  <c r="Y928" i="1"/>
  <c r="Z927" i="1"/>
  <c r="Y927" i="1"/>
  <c r="Z926" i="1"/>
  <c r="Y926" i="1"/>
  <c r="Z925" i="1"/>
  <c r="Y925" i="1"/>
  <c r="Z924" i="1"/>
  <c r="Y924" i="1"/>
  <c r="Z923" i="1"/>
  <c r="Y923" i="1"/>
  <c r="Z922" i="1"/>
  <c r="Y922" i="1"/>
  <c r="Z921" i="1"/>
  <c r="Y921" i="1"/>
  <c r="Z920" i="1"/>
  <c r="Y920" i="1"/>
  <c r="Z919" i="1"/>
  <c r="Y919" i="1"/>
  <c r="Z918" i="1"/>
  <c r="Y918" i="1"/>
  <c r="Z917" i="1"/>
  <c r="Y917" i="1"/>
  <c r="Z916" i="1"/>
  <c r="Y916" i="1"/>
  <c r="Z915" i="1"/>
  <c r="Y915" i="1"/>
  <c r="Z914" i="1"/>
  <c r="Y914" i="1"/>
  <c r="Z913" i="1"/>
  <c r="Y913" i="1"/>
  <c r="Z912" i="1"/>
  <c r="Y912" i="1"/>
  <c r="Z911" i="1"/>
  <c r="Y911" i="1"/>
  <c r="Z910" i="1"/>
  <c r="Y910" i="1"/>
  <c r="Z909" i="1"/>
  <c r="Y909" i="1"/>
  <c r="Z908" i="1"/>
  <c r="Y908" i="1"/>
  <c r="Z907" i="1"/>
  <c r="Y907" i="1"/>
  <c r="Z906" i="1"/>
  <c r="Y906" i="1"/>
  <c r="Z905" i="1"/>
  <c r="Y905" i="1"/>
  <c r="Z904" i="1"/>
  <c r="Y904" i="1"/>
  <c r="Z903" i="1"/>
  <c r="Y903" i="1"/>
  <c r="Z902" i="1"/>
  <c r="Y902" i="1"/>
  <c r="Z901" i="1"/>
  <c r="Y901" i="1"/>
  <c r="Z900" i="1"/>
  <c r="Y900" i="1"/>
  <c r="Z899" i="1"/>
  <c r="Y899" i="1"/>
  <c r="Z898" i="1"/>
  <c r="Y898" i="1"/>
  <c r="Z897" i="1"/>
  <c r="Y897" i="1"/>
  <c r="Z896" i="1"/>
  <c r="Y896" i="1"/>
  <c r="Z895" i="1"/>
  <c r="Y895" i="1"/>
  <c r="Z894" i="1"/>
  <c r="Y894" i="1"/>
  <c r="Z893" i="1"/>
  <c r="Y893" i="1"/>
  <c r="Z892" i="1"/>
  <c r="Y892" i="1"/>
  <c r="Z891" i="1"/>
  <c r="Y891" i="1"/>
  <c r="Z890" i="1"/>
  <c r="Y890" i="1"/>
  <c r="Z889" i="1"/>
  <c r="Y889" i="1"/>
  <c r="Z888" i="1"/>
  <c r="Y888" i="1"/>
  <c r="Z887" i="1"/>
  <c r="Y887" i="1"/>
  <c r="Z886" i="1"/>
  <c r="Y886" i="1"/>
  <c r="Z885" i="1"/>
  <c r="Y885" i="1"/>
  <c r="Z884" i="1"/>
  <c r="Y884" i="1"/>
  <c r="Z883" i="1"/>
  <c r="Y883" i="1"/>
  <c r="Z882" i="1"/>
  <c r="Y882" i="1"/>
  <c r="Z881" i="1"/>
  <c r="Y881" i="1"/>
  <c r="Z880" i="1"/>
  <c r="Y880" i="1"/>
  <c r="Z879" i="1"/>
  <c r="Y879" i="1"/>
  <c r="Z878" i="1"/>
  <c r="Y878" i="1"/>
  <c r="Z877" i="1"/>
  <c r="Y877" i="1"/>
  <c r="Z876" i="1"/>
  <c r="Y876" i="1"/>
  <c r="Z875" i="1"/>
  <c r="Y875" i="1"/>
  <c r="Z874" i="1"/>
  <c r="Y874" i="1"/>
  <c r="Z873" i="1"/>
  <c r="Y873" i="1"/>
  <c r="Z872" i="1"/>
  <c r="Y872" i="1"/>
  <c r="Z871" i="1"/>
  <c r="Y871" i="1"/>
  <c r="Z870" i="1"/>
  <c r="Y870" i="1"/>
  <c r="Z869" i="1"/>
  <c r="Y869" i="1"/>
  <c r="Z868" i="1"/>
  <c r="Y868" i="1"/>
  <c r="Z867" i="1"/>
  <c r="Y867" i="1"/>
  <c r="Z866" i="1"/>
  <c r="Y866" i="1"/>
  <c r="Z865" i="1"/>
  <c r="Y865" i="1"/>
  <c r="Z864" i="1"/>
  <c r="Y864" i="1"/>
  <c r="Z863" i="1"/>
  <c r="Y863" i="1"/>
  <c r="Z862" i="1"/>
  <c r="Y862" i="1"/>
  <c r="Z861" i="1"/>
  <c r="Y861" i="1"/>
  <c r="Z860" i="1"/>
  <c r="Y860" i="1"/>
  <c r="Z859" i="1"/>
  <c r="Y859" i="1"/>
  <c r="Z858" i="1"/>
  <c r="Y858" i="1"/>
  <c r="Z857" i="1"/>
  <c r="Y857" i="1"/>
  <c r="Z856" i="1"/>
  <c r="Y856" i="1"/>
  <c r="Z855" i="1"/>
  <c r="Y855" i="1"/>
  <c r="Z854" i="1"/>
  <c r="Y854" i="1"/>
  <c r="Z853" i="1"/>
  <c r="Y853" i="1"/>
  <c r="Z852" i="1"/>
  <c r="Y852" i="1"/>
  <c r="Z851" i="1"/>
  <c r="Y851" i="1"/>
  <c r="Z850" i="1"/>
  <c r="Y850" i="1"/>
  <c r="Z849" i="1"/>
  <c r="Y849" i="1"/>
  <c r="Z848" i="1"/>
  <c r="Y848" i="1"/>
  <c r="Z847" i="1"/>
  <c r="Y847" i="1"/>
  <c r="Z846" i="1"/>
  <c r="Y846" i="1"/>
  <c r="Z845" i="1"/>
  <c r="Y845" i="1"/>
  <c r="Z844" i="1"/>
  <c r="Y844" i="1"/>
  <c r="Z843" i="1"/>
  <c r="Y843" i="1"/>
  <c r="Z842" i="1"/>
  <c r="Y842" i="1"/>
  <c r="Z841" i="1"/>
  <c r="Y841" i="1"/>
  <c r="Z840" i="1"/>
  <c r="Y840" i="1"/>
  <c r="Z839" i="1"/>
  <c r="Y839" i="1"/>
  <c r="Z838" i="1"/>
  <c r="Y838" i="1"/>
  <c r="Z837" i="1"/>
  <c r="Y837" i="1"/>
  <c r="Z836" i="1"/>
  <c r="Y836" i="1"/>
  <c r="Z835" i="1"/>
  <c r="Y835" i="1"/>
  <c r="Z834" i="1"/>
  <c r="Y834" i="1"/>
  <c r="Z833" i="1"/>
  <c r="Y833" i="1"/>
  <c r="Z832" i="1"/>
  <c r="Y832" i="1"/>
  <c r="Z831" i="1"/>
  <c r="Y831" i="1"/>
  <c r="Z830" i="1"/>
  <c r="Y830" i="1"/>
  <c r="Z829" i="1"/>
  <c r="Y829" i="1"/>
  <c r="Z828" i="1"/>
  <c r="Y828" i="1"/>
  <c r="Z827" i="1"/>
  <c r="Y827" i="1"/>
  <c r="Z826" i="1"/>
  <c r="Y826" i="1"/>
  <c r="Z825" i="1"/>
  <c r="Y825" i="1"/>
  <c r="Z824" i="1"/>
  <c r="Y824" i="1"/>
  <c r="Z823" i="1"/>
  <c r="Y823" i="1"/>
  <c r="Z822" i="1"/>
  <c r="Y822" i="1"/>
  <c r="Z821" i="1"/>
  <c r="Y821" i="1"/>
  <c r="Z820" i="1"/>
  <c r="Y820" i="1"/>
  <c r="Z819" i="1"/>
  <c r="Y819" i="1"/>
  <c r="Z818" i="1"/>
  <c r="Y818" i="1"/>
  <c r="Z817" i="1"/>
  <c r="Y817" i="1"/>
  <c r="Z816" i="1"/>
  <c r="Y816" i="1"/>
  <c r="Z815" i="1"/>
  <c r="Y815" i="1"/>
  <c r="Z814" i="1"/>
  <c r="Y814" i="1"/>
  <c r="Z813" i="1"/>
  <c r="Y813" i="1"/>
  <c r="Z812" i="1"/>
  <c r="Y812" i="1"/>
  <c r="Z811" i="1"/>
  <c r="Y811" i="1"/>
  <c r="Z810" i="1"/>
  <c r="Y810" i="1"/>
  <c r="Z809" i="1"/>
  <c r="Y809" i="1"/>
  <c r="Z808" i="1"/>
  <c r="Y808" i="1"/>
  <c r="Z807" i="1"/>
  <c r="Y807" i="1"/>
  <c r="Z806" i="1"/>
  <c r="Y806" i="1"/>
  <c r="Z805" i="1"/>
  <c r="Y805" i="1"/>
  <c r="Z804" i="1"/>
  <c r="Y804" i="1"/>
  <c r="Z803" i="1"/>
  <c r="Y803" i="1"/>
  <c r="Z802" i="1"/>
  <c r="Y802" i="1"/>
  <c r="Z801" i="1"/>
  <c r="Y801" i="1"/>
  <c r="Z800" i="1"/>
  <c r="Y800" i="1"/>
  <c r="Z799" i="1"/>
  <c r="Y799" i="1"/>
  <c r="Z798" i="1"/>
  <c r="Y798" i="1"/>
  <c r="Z797" i="1"/>
  <c r="Y797" i="1"/>
  <c r="Z796" i="1"/>
  <c r="Y796" i="1"/>
  <c r="Z795" i="1"/>
  <c r="Y795" i="1"/>
  <c r="Z794" i="1"/>
  <c r="Y794" i="1"/>
  <c r="Z793" i="1"/>
  <c r="Y793" i="1"/>
  <c r="Z792" i="1"/>
  <c r="Y792" i="1"/>
  <c r="Z791" i="1"/>
  <c r="Y791" i="1"/>
  <c r="Z790" i="1"/>
  <c r="Y790"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21" i="1"/>
  <c r="Y721" i="1"/>
  <c r="Z720" i="1"/>
  <c r="Y720" i="1"/>
  <c r="Z719" i="1"/>
  <c r="Y719" i="1"/>
  <c r="Z718" i="1"/>
  <c r="Y718" i="1"/>
  <c r="Z717" i="1"/>
  <c r="Y717" i="1"/>
  <c r="Z716" i="1"/>
  <c r="Y716" i="1"/>
  <c r="Z715" i="1"/>
  <c r="Y715" i="1"/>
  <c r="Z714" i="1"/>
  <c r="Y714" i="1"/>
  <c r="Z713" i="1"/>
  <c r="Y713" i="1"/>
  <c r="Z712" i="1"/>
  <c r="Y712" i="1"/>
  <c r="Z711" i="1"/>
  <c r="Y711" i="1"/>
  <c r="Z710" i="1"/>
  <c r="Y710" i="1"/>
  <c r="Z709" i="1"/>
  <c r="Y709" i="1"/>
  <c r="Z708" i="1"/>
  <c r="Y708" i="1"/>
  <c r="Z707" i="1"/>
  <c r="Y707" i="1"/>
  <c r="Z706" i="1"/>
  <c r="Y706" i="1"/>
  <c r="Z705" i="1"/>
  <c r="Y705" i="1"/>
  <c r="Z704" i="1"/>
  <c r="Y704" i="1"/>
  <c r="Z703" i="1"/>
  <c r="Y703" i="1"/>
  <c r="Z702" i="1"/>
  <c r="Y702" i="1"/>
  <c r="Z701" i="1"/>
  <c r="Y701" i="1"/>
  <c r="Z700" i="1"/>
  <c r="Y700" i="1"/>
  <c r="Z699" i="1"/>
  <c r="Y699" i="1"/>
  <c r="Z698" i="1"/>
  <c r="Y698" i="1"/>
  <c r="Z697" i="1"/>
  <c r="Y697" i="1"/>
  <c r="Z696" i="1"/>
  <c r="Y696" i="1"/>
  <c r="Z695" i="1"/>
  <c r="Y695" i="1"/>
  <c r="Z694" i="1"/>
  <c r="Y694" i="1"/>
  <c r="Z693" i="1"/>
  <c r="Y693" i="1"/>
  <c r="Z692" i="1"/>
  <c r="Y692" i="1"/>
  <c r="Z691" i="1"/>
  <c r="Y691" i="1"/>
  <c r="Z690" i="1"/>
  <c r="Y690"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7" i="1"/>
  <c r="Y657" i="1"/>
  <c r="Z656" i="1"/>
  <c r="Y656" i="1"/>
  <c r="Z655" i="1"/>
  <c r="Y655" i="1"/>
  <c r="Z654" i="1"/>
  <c r="Y654" i="1"/>
  <c r="Z653" i="1"/>
  <c r="Y653" i="1"/>
  <c r="Z652" i="1"/>
  <c r="Y652" i="1"/>
  <c r="Z651" i="1"/>
  <c r="Y651" i="1"/>
  <c r="Z650" i="1"/>
  <c r="Y650" i="1"/>
  <c r="Z649" i="1"/>
  <c r="Y649" i="1"/>
  <c r="Z648" i="1"/>
  <c r="Y648" i="1"/>
  <c r="Z647" i="1"/>
  <c r="Y647" i="1"/>
  <c r="Z646" i="1"/>
  <c r="Y646" i="1"/>
  <c r="Z645" i="1"/>
  <c r="Y645" i="1"/>
  <c r="Z644" i="1"/>
  <c r="Y644" i="1"/>
  <c r="Z643" i="1"/>
  <c r="Y643" i="1"/>
  <c r="Z642" i="1"/>
  <c r="Y642" i="1"/>
  <c r="Z641" i="1"/>
  <c r="Y641" i="1"/>
  <c r="Z640" i="1"/>
  <c r="Y640" i="1"/>
  <c r="Z639" i="1"/>
  <c r="Y639" i="1"/>
  <c r="Z638" i="1"/>
  <c r="Y638" i="1"/>
  <c r="Z637" i="1"/>
  <c r="Y637" i="1"/>
  <c r="Z636" i="1"/>
  <c r="Y636" i="1"/>
  <c r="Z635" i="1"/>
  <c r="Y635" i="1"/>
  <c r="Z634" i="1"/>
  <c r="Y634" i="1"/>
  <c r="Z633" i="1"/>
  <c r="Y633" i="1"/>
  <c r="Z632" i="1"/>
  <c r="Y63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Z513" i="1"/>
  <c r="Y513" i="1"/>
  <c r="Z512" i="1"/>
  <c r="Y512" i="1"/>
  <c r="Z511" i="1"/>
  <c r="Y511" i="1"/>
  <c r="Z510" i="1"/>
  <c r="Y510" i="1"/>
  <c r="Z509" i="1"/>
  <c r="Y509" i="1"/>
  <c r="Z508" i="1"/>
  <c r="Y508" i="1"/>
  <c r="Z507" i="1"/>
  <c r="Y507" i="1"/>
  <c r="Z506" i="1"/>
  <c r="Y506" i="1"/>
  <c r="Z505" i="1"/>
  <c r="Y505" i="1"/>
  <c r="Z504" i="1"/>
  <c r="Y504" i="1"/>
  <c r="Z503" i="1"/>
  <c r="Y503" i="1"/>
  <c r="Z502" i="1"/>
  <c r="Y502" i="1"/>
  <c r="Z501" i="1"/>
  <c r="Y501" i="1"/>
  <c r="Z500" i="1"/>
  <c r="Y500" i="1"/>
  <c r="Z499" i="1"/>
  <c r="Y499" i="1"/>
  <c r="Z498" i="1"/>
  <c r="Y498" i="1"/>
  <c r="Z497" i="1"/>
  <c r="Y497" i="1"/>
  <c r="Z496" i="1"/>
  <c r="Y496" i="1"/>
  <c r="Z495" i="1"/>
  <c r="Y495" i="1"/>
  <c r="Z494" i="1"/>
  <c r="Y494" i="1"/>
  <c r="Z493" i="1"/>
  <c r="Y493" i="1"/>
  <c r="Z492" i="1"/>
  <c r="Y492" i="1"/>
  <c r="Z491" i="1"/>
  <c r="Y491" i="1"/>
  <c r="Z490" i="1"/>
  <c r="Y490" i="1"/>
  <c r="Z489" i="1"/>
  <c r="Y489" i="1"/>
  <c r="Z488" i="1"/>
  <c r="Y488" i="1"/>
  <c r="Z487" i="1"/>
  <c r="Y487" i="1"/>
  <c r="Z486" i="1"/>
  <c r="Y486" i="1"/>
  <c r="Z485" i="1"/>
  <c r="Y485" i="1"/>
  <c r="Z484" i="1"/>
  <c r="Y484" i="1"/>
  <c r="Z483" i="1"/>
  <c r="Y483" i="1"/>
  <c r="Z482" i="1"/>
  <c r="Y482" i="1"/>
  <c r="Z481" i="1"/>
  <c r="Y481" i="1"/>
  <c r="Z480" i="1"/>
  <c r="Y480" i="1"/>
  <c r="Z479" i="1"/>
  <c r="Y479" i="1"/>
  <c r="Z478" i="1"/>
  <c r="Y478" i="1"/>
  <c r="Z477" i="1"/>
  <c r="Y477" i="1"/>
  <c r="Z476" i="1"/>
  <c r="Y476" i="1"/>
  <c r="Z475" i="1"/>
  <c r="Y475" i="1"/>
  <c r="Z474" i="1"/>
  <c r="Y474" i="1"/>
  <c r="Z473" i="1"/>
  <c r="Y473" i="1"/>
  <c r="Z472" i="1"/>
  <c r="Y472" i="1"/>
  <c r="Z471" i="1"/>
  <c r="Y471" i="1"/>
  <c r="Z470" i="1"/>
  <c r="Y470" i="1"/>
  <c r="Z469" i="1"/>
  <c r="Y469" i="1"/>
  <c r="Z468" i="1"/>
  <c r="Y468" i="1"/>
  <c r="Z467" i="1"/>
  <c r="Y467" i="1"/>
  <c r="Z466" i="1"/>
  <c r="Y466" i="1"/>
  <c r="Z465" i="1"/>
  <c r="Y465" i="1"/>
  <c r="Z464" i="1"/>
  <c r="Y464" i="1"/>
  <c r="Z463" i="1"/>
  <c r="Y463" i="1"/>
  <c r="Z462" i="1"/>
  <c r="Y462" i="1"/>
  <c r="Z461" i="1"/>
  <c r="Y461" i="1"/>
  <c r="Z460" i="1"/>
  <c r="Y460" i="1"/>
  <c r="Z459" i="1"/>
  <c r="Y459" i="1"/>
  <c r="Z458" i="1"/>
  <c r="Y458" i="1"/>
  <c r="Z457" i="1"/>
  <c r="Y457" i="1"/>
  <c r="Z456" i="1"/>
  <c r="Y456" i="1"/>
  <c r="Z455" i="1"/>
  <c r="Y455" i="1"/>
  <c r="Z454" i="1"/>
  <c r="Y454" i="1"/>
  <c r="Z453" i="1"/>
  <c r="Y453" i="1"/>
  <c r="Z452" i="1"/>
  <c r="Y452" i="1"/>
  <c r="Z451" i="1"/>
  <c r="Y451" i="1"/>
  <c r="Z450" i="1"/>
  <c r="Y450" i="1"/>
  <c r="Z449" i="1"/>
  <c r="Y449" i="1"/>
  <c r="Z448" i="1"/>
  <c r="Y448" i="1"/>
  <c r="Z447" i="1"/>
  <c r="Y447" i="1"/>
  <c r="Z446" i="1"/>
  <c r="Y446" i="1"/>
  <c r="Z445" i="1"/>
  <c r="Y445" i="1"/>
  <c r="Z444" i="1"/>
  <c r="Y444" i="1"/>
  <c r="Z443" i="1"/>
  <c r="Y443" i="1"/>
  <c r="Z442" i="1"/>
  <c r="Y442" i="1"/>
  <c r="Z441" i="1"/>
  <c r="Y441" i="1"/>
  <c r="Z440" i="1"/>
  <c r="Y440" i="1"/>
  <c r="Z439" i="1"/>
  <c r="Y439" i="1"/>
  <c r="Z438" i="1"/>
  <c r="Y438" i="1"/>
  <c r="Z437" i="1"/>
  <c r="Y437" i="1"/>
  <c r="Z436" i="1"/>
  <c r="Y436" i="1"/>
  <c r="Z435" i="1"/>
  <c r="Y435" i="1"/>
  <c r="Z434" i="1"/>
  <c r="Y434" i="1"/>
  <c r="Z433" i="1"/>
  <c r="Y433" i="1"/>
  <c r="Z432" i="1"/>
  <c r="Y432" i="1"/>
  <c r="Z431" i="1"/>
  <c r="Y431" i="1"/>
  <c r="Z430" i="1"/>
  <c r="Y430" i="1"/>
  <c r="Z429" i="1"/>
  <c r="Y429" i="1"/>
  <c r="Z428" i="1"/>
  <c r="Y428" i="1"/>
  <c r="Z427" i="1"/>
  <c r="Y427" i="1"/>
  <c r="Z426" i="1"/>
  <c r="Y426" i="1"/>
  <c r="Z425" i="1"/>
  <c r="Y425" i="1"/>
  <c r="Z424" i="1"/>
  <c r="Y424" i="1"/>
  <c r="Z423" i="1"/>
  <c r="Y423" i="1"/>
  <c r="Z422" i="1"/>
  <c r="Y422" i="1"/>
  <c r="Z421" i="1"/>
  <c r="Y421" i="1"/>
  <c r="Z420" i="1"/>
  <c r="Y420" i="1"/>
  <c r="Z419" i="1"/>
  <c r="Y419" i="1"/>
  <c r="Z418" i="1"/>
  <c r="Y418" i="1"/>
  <c r="Z417" i="1"/>
  <c r="Y417" i="1"/>
  <c r="Z416" i="1"/>
  <c r="Y416" i="1"/>
  <c r="Z415" i="1"/>
  <c r="Y415" i="1"/>
  <c r="Z414" i="1"/>
  <c r="Y414" i="1"/>
  <c r="Z413" i="1"/>
  <c r="Y413" i="1"/>
  <c r="Z412" i="1"/>
  <c r="Y412" i="1"/>
  <c r="Z411" i="1"/>
  <c r="Y411" i="1"/>
  <c r="Z410" i="1"/>
  <c r="Y410" i="1"/>
  <c r="Z409" i="1"/>
  <c r="Y409" i="1"/>
  <c r="Z408" i="1"/>
  <c r="Y408" i="1"/>
  <c r="Z407" i="1"/>
  <c r="Y407" i="1"/>
  <c r="Z406" i="1"/>
  <c r="Y406" i="1"/>
  <c r="Z405" i="1"/>
  <c r="Y405" i="1"/>
  <c r="Z404" i="1"/>
  <c r="Y404" i="1"/>
  <c r="Z403" i="1"/>
  <c r="Y403" i="1"/>
  <c r="Z402" i="1"/>
  <c r="Y402" i="1"/>
  <c r="Z401" i="1"/>
  <c r="Y401" i="1"/>
  <c r="Z400" i="1"/>
  <c r="Y400" i="1"/>
  <c r="Z399" i="1"/>
  <c r="Y399" i="1"/>
  <c r="Z398" i="1"/>
  <c r="Y398" i="1"/>
  <c r="Z397" i="1"/>
  <c r="Y397" i="1"/>
  <c r="Z396" i="1"/>
  <c r="Y396" i="1"/>
  <c r="Z395" i="1"/>
  <c r="Y395" i="1"/>
  <c r="Z394" i="1"/>
  <c r="Y394" i="1"/>
  <c r="Z393" i="1"/>
  <c r="Y393" i="1"/>
  <c r="Z392" i="1"/>
  <c r="Y392" i="1"/>
  <c r="Z391" i="1"/>
  <c r="Y391" i="1"/>
  <c r="Z390" i="1"/>
  <c r="Y390" i="1"/>
  <c r="Z389" i="1"/>
  <c r="Y389" i="1"/>
  <c r="Z388" i="1"/>
  <c r="Y388" i="1"/>
  <c r="Z387" i="1"/>
  <c r="Y387" i="1"/>
  <c r="Z386" i="1"/>
  <c r="Y386" i="1"/>
  <c r="Z385" i="1"/>
  <c r="Y385" i="1"/>
  <c r="Z384" i="1"/>
  <c r="Y384" i="1"/>
  <c r="Z383" i="1"/>
  <c r="Y383" i="1"/>
  <c r="Z382" i="1"/>
  <c r="Y382" i="1"/>
  <c r="Z381" i="1"/>
  <c r="Y381" i="1"/>
  <c r="Z380" i="1"/>
  <c r="Y380" i="1"/>
  <c r="Z379" i="1"/>
  <c r="Y379" i="1"/>
  <c r="Z378" i="1"/>
  <c r="Y378" i="1"/>
  <c r="Z377" i="1"/>
  <c r="Y377" i="1"/>
  <c r="Z376" i="1"/>
  <c r="Y376" i="1"/>
  <c r="Z375" i="1"/>
  <c r="Y375" i="1"/>
  <c r="Z374" i="1"/>
  <c r="Y374" i="1"/>
  <c r="Z373" i="1"/>
  <c r="Y373" i="1"/>
  <c r="Z372" i="1"/>
  <c r="Y372" i="1"/>
  <c r="Z371" i="1"/>
  <c r="Y371" i="1"/>
  <c r="Z370" i="1"/>
  <c r="Y370" i="1"/>
  <c r="Z369" i="1"/>
  <c r="Y369" i="1"/>
  <c r="Z368" i="1"/>
  <c r="Y368" i="1"/>
  <c r="Z367" i="1"/>
  <c r="Y367" i="1"/>
  <c r="Z366" i="1"/>
  <c r="Y366" i="1"/>
  <c r="Z365" i="1"/>
  <c r="Y365" i="1"/>
  <c r="Z364" i="1"/>
  <c r="Y364" i="1"/>
  <c r="Z363" i="1"/>
  <c r="Y363" i="1"/>
  <c r="Z362" i="1"/>
  <c r="Y362" i="1"/>
  <c r="Z361" i="1"/>
  <c r="Y361" i="1"/>
  <c r="Z360" i="1"/>
  <c r="Y360"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2" i="1"/>
  <c r="Y342" i="1"/>
  <c r="Z341" i="1"/>
  <c r="Y341" i="1"/>
  <c r="Z340" i="1"/>
  <c r="Y340" i="1"/>
  <c r="Z339" i="1"/>
  <c r="Y339" i="1"/>
  <c r="Z338" i="1"/>
  <c r="Y338" i="1"/>
  <c r="Z337" i="1"/>
  <c r="Y337" i="1"/>
  <c r="Z336" i="1"/>
  <c r="Y336" i="1"/>
  <c r="Z335" i="1"/>
  <c r="Y335" i="1"/>
  <c r="Z334" i="1"/>
  <c r="Y334"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16" i="1"/>
  <c r="Y316" i="1"/>
  <c r="Z315" i="1"/>
  <c r="Y315" i="1"/>
  <c r="Z314" i="1"/>
  <c r="Y314" i="1"/>
  <c r="Z313" i="1"/>
  <c r="Y313" i="1"/>
  <c r="Z312" i="1"/>
  <c r="Y312" i="1"/>
  <c r="Z311" i="1"/>
  <c r="Y311" i="1"/>
  <c r="Z310" i="1"/>
  <c r="Y310" i="1"/>
  <c r="Z309" i="1"/>
  <c r="Y309" i="1"/>
  <c r="Z308" i="1"/>
  <c r="Y308" i="1"/>
  <c r="Z307" i="1"/>
  <c r="Y307" i="1"/>
  <c r="Z306" i="1"/>
  <c r="Y306" i="1"/>
  <c r="Z305" i="1"/>
  <c r="Y305" i="1"/>
  <c r="Z304" i="1"/>
  <c r="Y304" i="1"/>
  <c r="Z303" i="1"/>
  <c r="Y303" i="1"/>
  <c r="Z302" i="1"/>
  <c r="Y302" i="1"/>
  <c r="Z301" i="1"/>
  <c r="Y301" i="1"/>
  <c r="Z300" i="1"/>
  <c r="Y300" i="1"/>
  <c r="Z299" i="1"/>
  <c r="Y299" i="1"/>
  <c r="Z298" i="1"/>
  <c r="Y298" i="1"/>
  <c r="Z297" i="1"/>
  <c r="Y297" i="1"/>
  <c r="Z296" i="1"/>
  <c r="Y296" i="1"/>
  <c r="Z295" i="1"/>
  <c r="Y295" i="1"/>
  <c r="Z294" i="1"/>
  <c r="Y294" i="1"/>
  <c r="Z293" i="1"/>
  <c r="Y293" i="1"/>
  <c r="Z292" i="1"/>
  <c r="Y292" i="1"/>
  <c r="Z291" i="1"/>
  <c r="Y291" i="1"/>
  <c r="Z290" i="1"/>
  <c r="Y290" i="1"/>
  <c r="Z289" i="1"/>
  <c r="Y289" i="1"/>
  <c r="Z288" i="1"/>
  <c r="Y288" i="1"/>
  <c r="Z287" i="1"/>
  <c r="Y287" i="1"/>
  <c r="Z286" i="1"/>
  <c r="Y286" i="1"/>
  <c r="Z285" i="1"/>
  <c r="Y285" i="1"/>
  <c r="Z284" i="1"/>
  <c r="Y284" i="1"/>
  <c r="Z283" i="1"/>
  <c r="Y283" i="1"/>
  <c r="Z282" i="1"/>
  <c r="Y282" i="1"/>
  <c r="Z281" i="1"/>
  <c r="Y281" i="1"/>
  <c r="Z280" i="1"/>
  <c r="Y280" i="1"/>
  <c r="Z279" i="1"/>
  <c r="Y279" i="1"/>
  <c r="Z278" i="1"/>
  <c r="Y278" i="1"/>
  <c r="Z277" i="1"/>
  <c r="Y277" i="1"/>
  <c r="Z276" i="1"/>
  <c r="Y276" i="1"/>
  <c r="Z275" i="1"/>
  <c r="Y275" i="1"/>
  <c r="Z274" i="1"/>
  <c r="Y274" i="1"/>
  <c r="Z273" i="1"/>
  <c r="Y273"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48" i="1"/>
  <c r="Y248" i="1"/>
  <c r="Z247" i="1"/>
  <c r="Y247" i="1"/>
  <c r="Z246" i="1"/>
  <c r="Y246" i="1"/>
  <c r="Z245" i="1"/>
  <c r="Y245" i="1"/>
  <c r="Z244" i="1"/>
  <c r="Y244" i="1"/>
  <c r="Z243" i="1"/>
  <c r="Y243" i="1"/>
  <c r="Z242" i="1"/>
  <c r="Y242" i="1"/>
  <c r="Z241" i="1"/>
  <c r="Y241" i="1"/>
  <c r="Z240" i="1"/>
  <c r="Y240" i="1"/>
  <c r="Z239" i="1"/>
  <c r="Y239" i="1"/>
  <c r="Z238" i="1"/>
  <c r="Y238" i="1"/>
  <c r="Z237" i="1"/>
  <c r="Y237" i="1"/>
  <c r="Z236" i="1"/>
  <c r="Y236" i="1"/>
  <c r="Z235" i="1"/>
  <c r="Y235" i="1"/>
  <c r="Z234" i="1"/>
  <c r="Y234" i="1"/>
  <c r="Z233" i="1"/>
  <c r="Y233"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93" i="1"/>
  <c r="Y193" i="1"/>
  <c r="Z192" i="1"/>
  <c r="Y192" i="1"/>
  <c r="Z191" i="1"/>
  <c r="Y191" i="1"/>
  <c r="Z190" i="1"/>
  <c r="Y190" i="1"/>
  <c r="Z189" i="1"/>
  <c r="Y189" i="1"/>
  <c r="Z188" i="1"/>
  <c r="Y188" i="1"/>
  <c r="Z187" i="1"/>
  <c r="Y187" i="1"/>
  <c r="Z186" i="1"/>
  <c r="Y186" i="1"/>
  <c r="Z185" i="1"/>
  <c r="Y185" i="1"/>
  <c r="Z184" i="1"/>
  <c r="Y184" i="1"/>
  <c r="Z183" i="1"/>
  <c r="Y183" i="1"/>
  <c r="Z182" i="1"/>
  <c r="Y182" i="1"/>
  <c r="Z181" i="1"/>
  <c r="Y181" i="1"/>
  <c r="Z180" i="1"/>
  <c r="Y180" i="1"/>
  <c r="Z179" i="1"/>
  <c r="Y179" i="1"/>
  <c r="Z178" i="1"/>
  <c r="Y178" i="1"/>
  <c r="Z177" i="1"/>
  <c r="Y177"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7" i="1"/>
  <c r="Y127" i="1"/>
  <c r="Z126" i="1"/>
  <c r="Y126" i="1"/>
  <c r="Z125" i="1"/>
  <c r="Y125" i="1"/>
  <c r="Z124" i="1"/>
  <c r="Y124" i="1"/>
  <c r="Z123" i="1"/>
  <c r="Y123" i="1"/>
  <c r="Z122" i="1"/>
  <c r="Y122" i="1"/>
  <c r="Z121" i="1"/>
  <c r="Y121" i="1"/>
  <c r="Z120" i="1"/>
  <c r="Y120"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9" i="1"/>
  <c r="Y69"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2" i="1"/>
  <c r="Y52" i="1"/>
  <c r="Z51" i="1"/>
  <c r="Y51"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3" i="1"/>
  <c r="Y33" i="1"/>
  <c r="Z32" i="1"/>
  <c r="Y32" i="1"/>
  <c r="Z31" i="1"/>
  <c r="Y31" i="1"/>
  <c r="Z30" i="1"/>
  <c r="Y30" i="1"/>
  <c r="Z29" i="1"/>
  <c r="Y29" i="1"/>
  <c r="Z28" i="1"/>
  <c r="Y28" i="1"/>
  <c r="Z27" i="1"/>
  <c r="Y27" i="1"/>
  <c r="Z26" i="1"/>
  <c r="Y26" i="1"/>
  <c r="Z25" i="1"/>
  <c r="Y25" i="1"/>
  <c r="Z24" i="1"/>
  <c r="Y24" i="1"/>
  <c r="Z23" i="1"/>
  <c r="Y23" i="1"/>
  <c r="Z22" i="1"/>
  <c r="Y22"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4" i="1"/>
  <c r="Y4" i="1"/>
  <c r="Z3" i="1"/>
  <c r="Y3" i="1"/>
  <c r="Z2" i="1"/>
  <c r="Y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763977-44EA-41BF-81B5-37B63A393B33}" keepAlive="1" name="Query - cleaneddata" description="Connection to the 'cleaneddata' query in the workbook." type="5" refreshedVersion="6" background="1" saveData="1">
    <dbPr connection="Provider=Microsoft.Mashup.OleDb.1;Data Source=$Workbook$;Location=cleaneddata;Extended Properties=&quot;&quot;" command="SELECT * FROM [cleaneddata]"/>
  </connection>
</connections>
</file>

<file path=xl/sharedStrings.xml><?xml version="1.0" encoding="utf-8"?>
<sst xmlns="http://schemas.openxmlformats.org/spreadsheetml/2006/main" count="23448" uniqueCount="3052">
  <si>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</si>
  <si>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</si>
  <si>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</si>
  <si>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</si>
  <si>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</si>
  <si>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</si>
  <si>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</si>
  <si>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</si>
  <si>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</si>
  <si>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</si>
  <si>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</si>
  <si>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</si>
  <si>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</si>
  <si>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</si>
  <si>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</si>
  <si>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</si>
  <si>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</si>
  <si>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</si>
  <si>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</si>
  <si>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</si>
  <si>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</si>
  <si>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</si>
  <si>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</si>
  <si>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</si>
  <si>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</si>
  <si>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</si>
  <si>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</si>
  <si>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</si>
  <si>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</si>
  <si>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</si>
  <si>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</si>
  <si>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</si>
  <si>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</si>
  <si>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</si>
  <si>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</si>
  <si>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</si>
  <si>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</si>
  <si>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</si>
  <si>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</si>
  <si>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</si>
  <si>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</si>
  <si>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</si>
  <si>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</si>
  <si>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</si>
  <si>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</si>
  <si>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</si>
  <si>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</si>
  <si>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</si>
  <si>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</si>
  <si>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</si>
  <si>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</si>
  <si>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</si>
  <si>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</si>
  <si>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</si>
  <si>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</si>
  <si>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</si>
  <si>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</si>
  <si>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</si>
  <si>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</si>
  <si>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</si>
  <si>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</si>
  <si>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</si>
  <si>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</si>
  <si>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</si>
  <si>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</si>
  <si>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</si>
  <si>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</si>
  <si>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</si>
  <si>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</si>
  <si>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</si>
  <si>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</si>
  <si>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</si>
  <si>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</si>
  <si>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</si>
  <si>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</si>
  <si>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</si>
  <si>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</si>
  <si>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</si>
  <si>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</si>
  <si>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</si>
  <si>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</si>
  <si>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</si>
  <si>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</si>
  <si>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</si>
  <si>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</si>
  <si>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</si>
  <si>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</si>
  <si>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</si>
  <si>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</si>
  <si>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</si>
  <si>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</si>
  <si>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</si>
  <si>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</si>
  <si>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</si>
  <si>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</si>
  <si>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</si>
  <si>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</si>
  <si>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</si>
  <si>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</si>
  <si>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</si>
  <si>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</si>
  <si>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</si>
  <si>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</si>
  <si>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</si>
  <si>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</si>
  <si>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</si>
  <si>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</si>
  <si>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</si>
  <si>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</si>
  <si>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</si>
  <si>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</si>
  <si>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</si>
  <si>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</si>
  <si>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</si>
  <si>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</si>
  <si>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</si>
  <si>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</si>
  <si>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</si>
  <si>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</si>
  <si>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</si>
  <si>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</si>
  <si>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</si>
  <si>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</si>
  <si>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</si>
  <si>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</si>
  <si>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</si>
  <si>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</si>
  <si>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</si>
  <si>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</si>
  <si>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</si>
  <si>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</si>
  <si>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</si>
  <si>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</si>
  <si>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</si>
  <si>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</si>
  <si>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</si>
  <si>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</si>
  <si>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</si>
  <si>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</si>
  <si>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</si>
  <si>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</si>
  <si>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</si>
  <si>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</si>
  <si>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</si>
  <si>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</si>
  <si>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</si>
  <si>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</si>
  <si>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</si>
  <si>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</si>
  <si>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</si>
  <si>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</si>
  <si>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</si>
  <si>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</si>
  <si>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</si>
  <si>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</si>
  <si>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</si>
  <si>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</si>
  <si>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</si>
  <si>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</si>
  <si>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</si>
  <si>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</si>
  <si>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</si>
  <si>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</si>
  <si>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</si>
  <si>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</si>
  <si>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</si>
  <si>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</si>
  <si>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</si>
  <si>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</si>
  <si>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</si>
  <si>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</si>
  <si>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</si>
  <si>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</si>
  <si>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</si>
  <si>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</si>
  <si>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</si>
  <si>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</si>
  <si>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</si>
  <si>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</si>
  <si>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</si>
  <si>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</si>
  <si>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</si>
  <si>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</si>
  <si>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</si>
  <si>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</si>
  <si>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</si>
  <si>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</si>
  <si>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</si>
  <si>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</si>
  <si>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</si>
  <si>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</si>
  <si>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</si>
  <si>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</si>
  <si>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</si>
  <si>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</si>
  <si>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</si>
  <si>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</si>
  <si>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</si>
  <si>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</si>
  <si>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</si>
  <si>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</si>
  <si>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</si>
  <si>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</si>
  <si>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</si>
  <si>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</si>
  <si>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</si>
  <si>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</si>
  <si>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</si>
  <si>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</si>
  <si>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</si>
  <si>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</si>
  <si>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</si>
  <si>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</si>
  <si>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</si>
  <si>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</si>
  <si>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</si>
  <si>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</si>
  <si>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</si>
  <si>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</si>
  <si>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</si>
  <si>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</si>
  <si>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</si>
  <si>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</si>
  <si>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</si>
  <si>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</si>
  <si>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</si>
  <si>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</si>
  <si>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</si>
  <si>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</si>
  <si>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</si>
  <si>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</si>
  <si>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</si>
  <si>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</si>
  <si>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</si>
  <si>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</si>
  <si>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</si>
  <si>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</si>
  <si>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</si>
  <si>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</si>
  <si>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</si>
  <si>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</si>
  <si>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</si>
  <si>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</si>
  <si>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</si>
  <si>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</si>
  <si>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</si>
  <si>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</si>
  <si>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</si>
  <si>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</si>
  <si>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</si>
  <si>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</si>
  <si>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</si>
  <si>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</si>
  <si>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</si>
  <si>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</si>
  <si>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</si>
  <si>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</si>
  <si>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</si>
  <si>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</si>
  <si>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</si>
  <si>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</si>
  <si>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</si>
  <si>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</si>
  <si>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</si>
  <si>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</si>
  <si>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</si>
  <si>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</si>
  <si>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</si>
  <si>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</si>
  <si>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</si>
  <si>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</si>
  <si>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</si>
  <si>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</si>
  <si>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</si>
  <si>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</si>
  <si>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</si>
  <si>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</si>
  <si>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</si>
  <si>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</si>
  <si>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</si>
  <si>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</si>
  <si>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</si>
  <si>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</si>
  <si>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</si>
  <si>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</si>
  <si>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</si>
  <si>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</si>
  <si>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</si>
  <si>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</si>
  <si>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</si>
  <si>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</si>
  <si>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</si>
  <si>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</si>
  <si>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</si>
  <si>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</si>
  <si>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</si>
  <si>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</si>
  <si>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</si>
  <si>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</si>
  <si>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</si>
  <si>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</si>
  <si>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</si>
  <si>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</si>
  <si>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</si>
  <si>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</si>
  <si>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</si>
  <si>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</si>
  <si>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</si>
  <si>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</si>
  <si>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</si>
  <si>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</si>
  <si>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</si>
  <si>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</si>
  <si>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</si>
  <si>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</si>
  <si>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</si>
  <si>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</si>
  <si>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</si>
  <si>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</si>
  <si>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</si>
  <si>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</si>
  <si>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</si>
  <si>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</si>
  <si>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</si>
  <si>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</si>
  <si>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</si>
  <si>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</si>
  <si>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</si>
  <si>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</si>
  <si>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</si>
  <si>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</si>
  <si>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</si>
  <si>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</si>
  <si>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</si>
  <si>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</si>
  <si>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</si>
  <si>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</si>
  <si>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</si>
  <si>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</si>
  <si>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</si>
  <si>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</si>
  <si>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</si>
  <si>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</si>
  <si>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</si>
  <si>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</si>
  <si>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</si>
  <si>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</si>
  <si>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</si>
  <si>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</si>
  <si>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</si>
  <si>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</si>
  <si>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</si>
  <si>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</si>
  <si>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</si>
  <si>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</si>
  <si>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</si>
  <si>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</si>
  <si>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</si>
  <si>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</si>
  <si>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</si>
  <si>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</si>
  <si>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</si>
  <si>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</si>
  <si>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</si>
  <si>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</si>
  <si>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</si>
  <si>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</si>
  <si>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</si>
  <si>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</si>
  <si>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</si>
  <si>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</si>
  <si>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</si>
  <si>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</si>
  <si>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</si>
  <si>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</si>
  <si>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</si>
  <si>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</si>
  <si>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</si>
  <si>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</si>
  <si>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</si>
  <si>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</si>
  <si>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</si>
  <si>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</si>
  <si>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</si>
  <si>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</si>
  <si>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</si>
  <si>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</si>
  <si>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</si>
  <si>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</si>
  <si>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</si>
  <si>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</si>
  <si>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</si>
  <si>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</si>
  <si>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</si>
  <si>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</si>
  <si>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</si>
  <si>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</si>
  <si>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</si>
  <si>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</si>
  <si>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</si>
  <si>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</si>
  <si>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</si>
  <si>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</si>
  <si>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</si>
  <si>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</si>
  <si>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</si>
  <si>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</si>
  <si>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</si>
  <si>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</si>
  <si>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</si>
  <si>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</si>
  <si>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</si>
  <si>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</si>
  <si>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</si>
  <si>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</si>
  <si>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</si>
  <si>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</si>
  <si>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</si>
  <si>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</si>
  <si>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</si>
  <si>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</si>
  <si>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</si>
  <si>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</si>
  <si>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</si>
  <si>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</si>
  <si>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</si>
  <si>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</si>
  <si>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</si>
  <si>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</si>
  <si>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</si>
  <si>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</si>
  <si>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</si>
  <si>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</si>
  <si>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</si>
  <si>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</si>
  <si>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</si>
  <si>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</si>
  <si>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</si>
  <si>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</si>
  <si>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</si>
  <si>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</si>
  <si>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</si>
  <si>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</si>
  <si>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</si>
  <si>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</si>
  <si>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</si>
  <si>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</si>
  <si>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</si>
  <si>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</si>
  <si>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</si>
  <si>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</si>
  <si>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</si>
  <si>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</si>
  <si>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</si>
  <si>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</si>
  <si>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</si>
  <si>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</si>
  <si>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</si>
  <si>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</si>
  <si>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</si>
  <si>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</si>
  <si>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</si>
  <si>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</si>
  <si>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</si>
  <si>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</si>
  <si>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</si>
  <si>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</si>
  <si>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</si>
  <si>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</si>
  <si>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</si>
  <si>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</si>
  <si>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</si>
  <si>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</si>
  <si>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</si>
  <si>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</si>
  <si>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</si>
  <si>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</si>
  <si>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</si>
  <si>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</si>
  <si>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</si>
  <si>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</si>
  <si>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</si>
  <si>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</si>
  <si>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</si>
  <si>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</si>
  <si>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</si>
  <si>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</si>
  <si>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</si>
  <si>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</si>
  <si>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</si>
  <si>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</si>
  <si>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</si>
  <si>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</si>
  <si>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</si>
  <si>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</si>
  <si>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</si>
  <si>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</si>
  <si>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</si>
  <si>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</si>
  <si>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</si>
  <si>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</si>
  <si>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</si>
  <si>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</si>
  <si>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</si>
  <si>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</si>
  <si>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</si>
  <si>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</si>
  <si>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</si>
  <si>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</si>
  <si>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</si>
  <si>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</si>
  <si>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</si>
  <si>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</si>
  <si>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</si>
  <si>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</si>
  <si>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</si>
  <si>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</si>
  <si>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</si>
  <si>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</si>
  <si>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</si>
  <si>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</si>
  <si>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</si>
  <si>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</si>
  <si>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</si>
  <si>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</si>
  <si>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</si>
  <si>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</si>
  <si>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</si>
  <si>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</si>
  <si>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</si>
  <si>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</si>
  <si>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</si>
  <si>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</si>
  <si>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</si>
  <si>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</si>
  <si>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</si>
  <si>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</si>
  <si>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</si>
  <si>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</si>
  <si>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</si>
  <si>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</si>
  <si>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</si>
  <si>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</si>
  <si>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</si>
  <si>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</si>
  <si>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</si>
  <si>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</si>
  <si>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</si>
  <si>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</si>
  <si>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</si>
  <si>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</si>
  <si>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</si>
  <si>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</si>
  <si>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</si>
  <si>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</si>
  <si>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</si>
  <si>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</si>
  <si>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</si>
  <si>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</si>
  <si>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</si>
  <si>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</si>
  <si>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</si>
  <si>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</si>
  <si>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</si>
  <si>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</si>
  <si>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</si>
  <si>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</si>
  <si>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</si>
  <si>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</si>
  <si>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</si>
  <si>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</si>
  <si>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</si>
  <si>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</si>
  <si>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</si>
  <si>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</si>
  <si>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</si>
  <si>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</si>
  <si>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</si>
  <si>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</si>
  <si>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</si>
  <si>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</si>
  <si>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</si>
  <si>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</si>
  <si>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</si>
  <si>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</si>
  <si>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</si>
  <si>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</si>
  <si>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</si>
  <si>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</si>
  <si>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</si>
  <si>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</si>
  <si>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</si>
  <si>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</si>
  <si>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</si>
  <si>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</si>
  <si>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</si>
  <si>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</si>
  <si>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</si>
  <si>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</si>
  <si>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</si>
  <si>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</si>
  <si>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</si>
  <si>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</si>
  <si>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</si>
  <si>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</si>
  <si>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</si>
  <si>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</si>
  <si>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</si>
  <si>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</si>
  <si>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</si>
  <si>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</si>
  <si>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</si>
  <si>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</si>
  <si>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</si>
  <si>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</si>
  <si>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</si>
  <si>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</si>
  <si>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</si>
  <si>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</si>
  <si>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</si>
  <si>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</si>
  <si>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</si>
  <si>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</si>
  <si>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</si>
  <si>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</si>
  <si>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</si>
  <si>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</si>
  <si>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</si>
  <si>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</si>
  <si>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</si>
  <si>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</si>
  <si>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</si>
  <si>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</si>
  <si>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</si>
  <si>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</si>
  <si>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</si>
  <si>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</si>
  <si>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</si>
  <si>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</si>
  <si>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</si>
  <si>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</si>
  <si>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</si>
  <si>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</si>
  <si>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</si>
  <si>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</si>
  <si>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</si>
  <si>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</si>
  <si>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</si>
  <si>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</si>
  <si>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</si>
  <si>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</si>
  <si>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</si>
  <si>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</si>
  <si>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</si>
  <si>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</si>
  <si>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</si>
  <si>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</si>
  <si>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</si>
  <si>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</si>
  <si>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</si>
  <si>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</si>
  <si>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</si>
  <si>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</si>
  <si>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</si>
  <si>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</si>
  <si>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</si>
  <si>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</si>
  <si>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</si>
  <si>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</si>
  <si>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</si>
  <si>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</si>
  <si>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</si>
  <si>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</si>
  <si>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</si>
  <si>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</si>
  <si>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</si>
  <si>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</si>
  <si>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</si>
  <si>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</si>
  <si>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</si>
  <si>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</si>
  <si>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</si>
  <si>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</si>
  <si>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</si>
  <si>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</si>
  <si>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</si>
  <si>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</si>
  <si>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</si>
  <si>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</si>
  <si>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</si>
  <si>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</si>
  <si>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</si>
  <si>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</si>
  <si>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</si>
  <si>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</si>
  <si>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</si>
  <si>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</si>
  <si>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</si>
  <si>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</si>
  <si>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</si>
  <si>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</si>
  <si>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</si>
  <si>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</si>
  <si>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</si>
  <si>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</si>
  <si>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</si>
  <si>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</si>
  <si>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</si>
  <si>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</si>
  <si>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</si>
  <si>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</si>
  <si>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</si>
  <si>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</si>
  <si>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</si>
  <si>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</si>
  <si>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</si>
  <si>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</si>
  <si>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</si>
  <si>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</si>
  <si>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</si>
  <si>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</si>
  <si>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</si>
  <si>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</si>
  <si>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</si>
  <si>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</si>
  <si>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</si>
  <si>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</si>
  <si>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</si>
  <si>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</si>
  <si>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</si>
  <si>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</si>
  <si>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</si>
  <si>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</si>
  <si>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</si>
  <si>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</si>
  <si>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</si>
  <si>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</si>
  <si>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</si>
  <si>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</si>
  <si>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</si>
  <si>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</si>
  <si>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</si>
  <si>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</si>
  <si>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</si>
  <si>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</si>
  <si>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</si>
  <si>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</si>
  <si>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</si>
  <si>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</si>
  <si>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</si>
  <si>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</si>
  <si>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</si>
  <si>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</si>
  <si>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</si>
  <si>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</si>
  <si>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</si>
  <si>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</si>
  <si>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</si>
  <si>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</si>
  <si>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</si>
  <si>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</si>
  <si>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</si>
  <si>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</si>
  <si>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</si>
  <si>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</si>
  <si>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</si>
  <si>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</si>
  <si>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</si>
  <si>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</si>
  <si>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</si>
  <si>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</si>
  <si>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</si>
  <si>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</si>
  <si>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</si>
  <si>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</si>
  <si>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</si>
  <si>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</si>
  <si>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</si>
  <si>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</si>
  <si>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</si>
  <si>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</si>
  <si>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</si>
  <si>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</si>
  <si>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</si>
  <si>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</si>
  <si>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</si>
  <si>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</si>
  <si>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</si>
  <si>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</si>
  <si>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</si>
  <si>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</si>
  <si>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</si>
  <si>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</si>
  <si>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</si>
  <si>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</si>
  <si>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</si>
  <si>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</si>
  <si>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</si>
  <si>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</si>
  <si>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</si>
  <si>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</si>
  <si>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</si>
  <si>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</si>
  <si>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</si>
  <si>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</si>
  <si>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</si>
  <si>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</si>
  <si>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</si>
  <si>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</si>
  <si>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</si>
  <si>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</si>
  <si>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</si>
  <si>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</si>
  <si>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</si>
  <si>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</si>
  <si>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</si>
  <si>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</si>
  <si>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</si>
  <si>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</si>
  <si>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</si>
  <si>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</si>
  <si>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</si>
  <si>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</si>
  <si>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</si>
  <si>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</si>
  <si>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</si>
  <si>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</si>
  <si>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</si>
  <si>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</si>
  <si>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</si>
  <si>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</si>
  <si>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</si>
  <si>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</si>
  <si>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</si>
  <si>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</si>
  <si>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</si>
  <si>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</si>
  <si>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</si>
  <si>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</si>
  <si>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</si>
  <si>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</si>
  <si>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</si>
  <si>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</si>
  <si>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</si>
  <si>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</si>
  <si>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</si>
  <si>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</si>
  <si>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</si>
  <si>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</si>
  <si>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</si>
  <si>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</si>
  <si>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</si>
  <si>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</si>
  <si>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</si>
  <si>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</si>
  <si>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</si>
  <si>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</si>
  <si>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</si>
  <si>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</si>
  <si>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</si>
  <si>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</si>
  <si>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</si>
  <si>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</si>
  <si>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</si>
  <si>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</si>
  <si>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</si>
  <si>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</si>
  <si>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</si>
  <si>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</si>
  <si>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</si>
  <si>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</si>
  <si>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</si>
  <si>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</si>
  <si>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</si>
  <si>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</si>
  <si>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</si>
  <si>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</si>
  <si>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</si>
  <si>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</si>
  <si>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</si>
  <si>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</si>
  <si>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</si>
  <si>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</si>
  <si>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</si>
  <si>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</si>
  <si>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</si>
  <si>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</si>
  <si>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</si>
  <si>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</si>
  <si>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</si>
  <si>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</si>
  <si>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</si>
  <si>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</si>
  <si>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</si>
  <si>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</si>
  <si>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</si>
  <si>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</si>
  <si>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</si>
  <si>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</si>
  <si>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</si>
  <si>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</si>
  <si>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</si>
  <si>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</si>
  <si>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</si>
  <si>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</si>
  <si>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</si>
  <si>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</si>
  <si>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</si>
  <si>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</si>
  <si>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</si>
  <si>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</si>
  <si>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</si>
  <si>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</si>
  <si>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</si>
  <si>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</si>
  <si>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</si>
  <si>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</si>
  <si>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</si>
  <si>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</si>
  <si>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</si>
  <si>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</si>
  <si>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</si>
  <si>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</si>
  <si>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</si>
  <si>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</si>
  <si>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</si>
  <si>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</si>
  <si>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</si>
  <si>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</si>
  <si>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</si>
  <si>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</si>
  <si>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</si>
  <si>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</si>
  <si>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</si>
  <si>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</si>
  <si>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</si>
  <si>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</si>
  <si>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</si>
  <si>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</si>
  <si>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</si>
  <si>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</si>
  <si>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</si>
  <si>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</si>
  <si>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</si>
  <si>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</si>
  <si>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</si>
  <si>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</si>
  <si>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</si>
  <si>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</si>
  <si>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</si>
  <si>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</si>
  <si>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</si>
  <si>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</si>
  <si>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</si>
  <si>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</si>
  <si>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</si>
  <si>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</si>
  <si>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</si>
  <si>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</si>
  <si>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</si>
  <si>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</si>
  <si>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</si>
  <si>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</si>
  <si>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</si>
  <si>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</si>
  <si>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</si>
  <si>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</si>
  <si>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</si>
  <si>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</si>
  <si>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</si>
  <si>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</si>
  <si>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</si>
  <si>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</si>
  <si>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</si>
  <si>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</si>
  <si>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</si>
  <si>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</si>
  <si>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</si>
  <si>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</si>
  <si>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</si>
  <si>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</si>
  <si>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</si>
  <si>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</si>
  <si>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</si>
  <si>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</si>
  <si>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</si>
  <si>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</si>
  <si>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</si>
  <si>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</si>
  <si>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</si>
  <si>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</si>
  <si>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</si>
  <si>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</si>
  <si>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</si>
  <si>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</si>
  <si>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</si>
  <si>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</si>
  <si>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</si>
  <si>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</si>
  <si>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</si>
  <si>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</si>
  <si>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</si>
  <si>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</si>
  <si>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</si>
  <si>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</si>
  <si>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</si>
  <si>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</si>
  <si>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</si>
  <si>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</si>
  <si>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</si>
  <si>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</si>
  <si>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</si>
  <si>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</si>
  <si>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</si>
  <si>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</si>
  <si>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</si>
  <si>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</si>
  <si>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</si>
  <si>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</si>
  <si>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</si>
  <si>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</si>
  <si>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</si>
  <si>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</si>
  <si>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</si>
  <si>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</si>
  <si>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</si>
  <si>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</si>
  <si>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</si>
  <si>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</si>
  <si>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</si>
  <si>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</si>
  <si>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</si>
  <si>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</si>
  <si>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</si>
  <si>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</si>
  <si>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</si>
  <si>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</si>
  <si>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</si>
  <si>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</si>
  <si>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</si>
  <si>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</si>
  <si>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</si>
  <si>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</si>
  <si>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</si>
  <si>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</si>
  <si>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</si>
  <si>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</si>
  <si>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</si>
  <si>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</si>
  <si>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</si>
  <si>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</si>
  <si>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</si>
  <si>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</si>
  <si>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</si>
  <si>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</si>
  <si>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</si>
  <si>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</si>
  <si>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</si>
  <si>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</si>
  <si>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</si>
  <si>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</si>
  <si>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</si>
  <si>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</si>
  <si>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</si>
  <si>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</si>
  <si>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</si>
  <si>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</si>
  <si>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</si>
  <si>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</si>
  <si>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</si>
  <si>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</si>
  <si>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</si>
  <si>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</si>
  <si>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</si>
  <si>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</si>
  <si>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</si>
  <si>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</si>
  <si>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</si>
  <si>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</si>
  <si>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</si>
  <si>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</si>
  <si>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</si>
  <si>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</si>
  <si>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</si>
  <si>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</si>
  <si>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</si>
  <si>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</si>
  <si>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</si>
  <si>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</si>
  <si>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</si>
  <si>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</si>
  <si>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</si>
  <si>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</si>
  <si>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</si>
  <si>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</si>
  <si>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</si>
  <si>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</si>
  <si>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</si>
  <si>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</si>
  <si>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</si>
  <si>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</si>
  <si>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</si>
  <si>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</si>
  <si>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</si>
  <si>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</si>
  <si>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</si>
  <si>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</si>
  <si>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</si>
  <si>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</si>
  <si>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</si>
  <si>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</si>
  <si>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</si>
  <si>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</si>
  <si>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</si>
  <si>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</si>
  <si>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</si>
  <si>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</si>
  <si>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</si>
  <si>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</si>
  <si>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</si>
  <si>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</si>
  <si>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</si>
  <si>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</si>
  <si>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</si>
  <si>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</si>
  <si>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</si>
  <si>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</si>
  <si>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</si>
  <si>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</si>
  <si>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</si>
  <si>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</si>
  <si>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</si>
  <si>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</si>
  <si>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</si>
  <si>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</si>
  <si>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</si>
  <si>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</si>
  <si>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</si>
  <si>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</si>
  <si>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</si>
  <si>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</si>
  <si>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</si>
  <si>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</si>
  <si>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</si>
  <si>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</si>
  <si>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</si>
  <si>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</si>
  <si>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</si>
  <si>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</si>
  <si>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</si>
  <si>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</si>
  <si>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</si>
  <si>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</si>
  <si>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</si>
  <si>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</si>
  <si>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</si>
  <si>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</si>
  <si>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</si>
  <si>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</si>
  <si>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</si>
  <si>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</si>
  <si>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</si>
  <si>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</si>
  <si>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</si>
  <si>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</si>
  <si>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</si>
  <si>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</si>
  <si>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</si>
  <si>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</si>
  <si>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</si>
  <si>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</si>
  <si>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</si>
  <si>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</si>
  <si>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</si>
  <si>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</si>
  <si>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</si>
  <si>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</si>
  <si>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</si>
  <si>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</si>
  <si>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</si>
  <si>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</si>
  <si>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</si>
  <si>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</si>
  <si>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</si>
  <si>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</si>
  <si>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</si>
  <si>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</si>
  <si>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</si>
  <si>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</si>
  <si>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</si>
  <si>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</si>
  <si>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</si>
  <si>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</si>
  <si>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</si>
  <si>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</si>
  <si>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</si>
  <si>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</si>
  <si>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</si>
  <si>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</si>
  <si>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</si>
  <si>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</si>
  <si>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</si>
  <si>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</si>
  <si>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</si>
  <si>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</si>
  <si>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</si>
  <si>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</si>
  <si>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</si>
  <si>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</si>
  <si>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</si>
  <si>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</si>
  <si>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</si>
  <si>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</si>
  <si>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</si>
  <si>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</si>
  <si>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</si>
  <si>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</si>
  <si>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</si>
  <si>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</si>
  <si>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</si>
  <si>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</si>
  <si>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</si>
  <si>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</si>
  <si>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</si>
  <si>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</si>
  <si>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</si>
  <si>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</si>
  <si>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</si>
  <si>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</si>
  <si>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</si>
  <si>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</si>
  <si>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</si>
  <si>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</si>
  <si>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</si>
  <si>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</si>
  <si>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</si>
  <si>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</si>
  <si>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</si>
  <si>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</si>
  <si>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</si>
  <si>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</si>
  <si>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</si>
  <si>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</si>
  <si>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</si>
  <si>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</si>
  <si>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</si>
  <si>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</si>
  <si>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</si>
  <si>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</si>
  <si>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</si>
  <si>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</si>
  <si>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</si>
  <si>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</si>
  <si>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</si>
  <si>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</si>
  <si>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</si>
  <si>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</si>
  <si>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</si>
  <si>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</si>
  <si>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</si>
  <si>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</si>
  <si>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</si>
  <si>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</si>
  <si>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</si>
  <si>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</si>
  <si>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</si>
  <si>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</si>
  <si>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</si>
  <si>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</si>
  <si>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</si>
  <si>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</si>
  <si>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</si>
  <si>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</si>
  <si>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</si>
  <si>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</si>
  <si>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</si>
  <si>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</si>
  <si>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</si>
  <si>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</si>
  <si>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</si>
  <si>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</si>
  <si>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</si>
  <si>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</si>
  <si>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</si>
  <si>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</si>
  <si>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</si>
  <si>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</si>
  <si>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</si>
  <si>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</si>
  <si>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</si>
  <si>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</si>
  <si>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</si>
  <si>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</si>
  <si>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</si>
  <si>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</si>
  <si>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</si>
  <si>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</si>
  <si>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</si>
  <si>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</si>
  <si>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</si>
  <si>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</si>
  <si>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</si>
  <si>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</si>
  <si>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</si>
  <si>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</si>
  <si>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</si>
  <si>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</si>
  <si>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</si>
  <si>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</si>
  <si>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</si>
  <si>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</si>
  <si>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</si>
  <si>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</si>
  <si>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</si>
  <si>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</si>
  <si>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</si>
  <si>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</si>
  <si>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</si>
  <si>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</si>
  <si>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</si>
  <si>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</si>
  <si>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</si>
  <si>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</si>
  <si>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</si>
  <si>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</si>
  <si>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</si>
  <si>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</si>
  <si>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</si>
  <si>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</si>
  <si>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</si>
  <si>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</si>
  <si>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</si>
  <si>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</si>
  <si>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</si>
  <si>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</si>
  <si>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</si>
  <si>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</si>
  <si>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</si>
  <si>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</si>
  <si>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</si>
  <si>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</si>
  <si>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</si>
  <si>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</si>
  <si>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</si>
  <si>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</si>
  <si>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</si>
  <si>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</si>
  <si>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</si>
  <si>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</si>
  <si>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</si>
  <si>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</si>
  <si>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</si>
  <si>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</si>
  <si>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</si>
  <si>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</si>
  <si>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</si>
  <si>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</si>
  <si>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</si>
  <si>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</si>
  <si>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</si>
  <si>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</si>
  <si>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</si>
  <si>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</si>
  <si>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</si>
  <si>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</si>
  <si>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</si>
  <si>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</si>
  <si>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</si>
  <si>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</si>
  <si>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</si>
  <si>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</si>
  <si>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</si>
  <si>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</si>
  <si>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</si>
  <si>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</si>
  <si>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</si>
  <si>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</si>
  <si>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</si>
  <si>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</si>
  <si>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</si>
  <si>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</si>
  <si>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</si>
  <si>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</si>
  <si>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</si>
  <si>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</si>
  <si>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</si>
  <si>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</si>
  <si>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</si>
  <si>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</si>
  <si>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</si>
  <si>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</si>
  <si>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</si>
  <si>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</si>
  <si>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</si>
  <si>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</si>
  <si>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</si>
  <si>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</si>
  <si>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</si>
  <si>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</si>
  <si>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</si>
  <si>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</si>
  <si>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</si>
  <si>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</si>
  <si>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</si>
  <si>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</si>
  <si>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</si>
  <si>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</si>
  <si>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</si>
  <si>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</si>
  <si>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</si>
  <si>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</si>
  <si>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</si>
  <si>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</si>
  <si>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</si>
  <si>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</si>
  <si>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</si>
  <si>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</si>
  <si>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</si>
  <si>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</si>
  <si>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</si>
  <si>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</si>
  <si>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</si>
  <si>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</si>
  <si>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</si>
  <si>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</si>
  <si>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</si>
  <si>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</si>
  <si>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</si>
  <si>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</si>
  <si>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</si>
  <si>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</si>
  <si>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</si>
  <si>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</si>
  <si>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</si>
  <si>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</si>
  <si>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</si>
  <si>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</si>
  <si>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</si>
  <si>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</si>
  <si>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</si>
  <si>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</si>
  <si>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</si>
  <si>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</si>
  <si>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</si>
  <si>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</si>
  <si>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</si>
  <si>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</si>
  <si>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</si>
  <si>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</si>
  <si>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</si>
  <si>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</si>
  <si>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</si>
  <si>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</si>
  <si>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</si>
  <si>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</si>
  <si>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</si>
  <si>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</si>
  <si>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</si>
  <si>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</si>
  <si>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</si>
  <si>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</si>
  <si>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</si>
  <si>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</si>
  <si>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</si>
  <si>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</si>
  <si>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</si>
  <si>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</si>
  <si>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</si>
  <si>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</si>
  <si>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</si>
  <si>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</si>
  <si>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</si>
  <si>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</si>
  <si>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</si>
  <si>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</si>
  <si>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</si>
  <si>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</si>
  <si>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</si>
  <si>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</si>
  <si>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</si>
  <si>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</si>
  <si>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</si>
  <si>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</si>
  <si>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</si>
  <si>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</si>
  <si>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</si>
  <si>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</si>
  <si>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</si>
  <si>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</si>
  <si>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</si>
  <si>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</si>
  <si>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</si>
  <si>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</si>
  <si>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</si>
  <si>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</si>
  <si>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</si>
  <si>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</si>
  <si>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</si>
  <si>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</si>
  <si>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</si>
  <si>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</si>
  <si>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</si>
  <si>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</si>
  <si>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</si>
  <si>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</si>
  <si>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</si>
  <si>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</si>
  <si>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</si>
  <si>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</si>
  <si>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</si>
  <si>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</si>
  <si>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</si>
  <si>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</si>
  <si>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</si>
  <si>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</si>
  <si>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</si>
  <si>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</si>
  <si>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</si>
  <si>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</si>
  <si>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</si>
  <si>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</si>
  <si>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</si>
  <si>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</si>
  <si>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</si>
  <si>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</si>
  <si>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</si>
  <si>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</si>
  <si>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</si>
  <si>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</si>
  <si>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</si>
  <si>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</si>
  <si>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</si>
  <si>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</si>
  <si>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</si>
  <si>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</si>
  <si>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</si>
  <si>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</si>
  <si>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</si>
  <si>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</si>
  <si>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</si>
  <si>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</si>
  <si>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</si>
  <si>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</si>
  <si>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</si>
  <si>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</si>
  <si>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</si>
  <si>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</si>
  <si>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</si>
  <si>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</si>
  <si>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</si>
  <si>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</si>
  <si>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</si>
  <si>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</si>
  <si>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</si>
  <si>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</si>
  <si>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</si>
  <si>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</si>
  <si>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</si>
  <si>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</si>
  <si>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</si>
  <si>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</si>
  <si>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</si>
  <si>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</si>
  <si>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</si>
  <si>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</si>
  <si>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</si>
  <si>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</si>
  <si>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</si>
  <si>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</si>
  <si>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</si>
  <si>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</si>
  <si>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</si>
  <si>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</si>
  <si>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</si>
  <si>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</si>
  <si>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</si>
  <si>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</si>
  <si>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</si>
  <si>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</si>
  <si>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</si>
  <si>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</si>
  <si>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</si>
  <si>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</si>
  <si>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</si>
  <si>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</si>
  <si>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</si>
  <si>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</si>
  <si>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</si>
  <si>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</si>
  <si>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</si>
  <si>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</si>
  <si>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</si>
  <si>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</si>
  <si>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</si>
  <si>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</si>
  <si>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</si>
  <si>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</si>
  <si>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</si>
  <si>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</si>
  <si>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</si>
  <si>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</si>
  <si>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</si>
  <si>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</si>
  <si>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</si>
  <si>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</si>
  <si>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</si>
  <si>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</si>
  <si>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</si>
  <si>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</si>
  <si>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</si>
  <si>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</si>
  <si>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</si>
  <si>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</si>
  <si>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</si>
  <si>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</si>
  <si>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</si>
  <si>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</si>
  <si>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</si>
  <si>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</si>
  <si>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</si>
  <si>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</si>
  <si>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</si>
  <si>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</si>
  <si>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</si>
  <si>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</si>
  <si>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</si>
  <si>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</si>
  <si>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</si>
  <si>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</si>
  <si>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</si>
  <si>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</si>
  <si>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</si>
  <si>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</si>
  <si>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</si>
  <si>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</si>
  <si>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</si>
  <si>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</si>
  <si>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</si>
  <si>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</si>
  <si>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</si>
  <si>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</si>
  <si>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</si>
  <si>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</si>
  <si>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</si>
  <si>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</si>
  <si>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</si>
  <si>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</si>
  <si>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</si>
  <si>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</si>
  <si>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</si>
  <si>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</si>
  <si>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</si>
  <si>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</si>
  <si>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</si>
  <si>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</si>
  <si>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</si>
  <si>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</si>
  <si>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</si>
  <si>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</si>
  <si>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</si>
  <si>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</si>
  <si>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</si>
  <si>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</si>
  <si>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</si>
  <si>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</si>
  <si>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</si>
  <si>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</si>
  <si>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</si>
  <si>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</si>
  <si>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</si>
  <si>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</si>
  <si>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</si>
  <si>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</si>
  <si>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</si>
  <si>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</si>
  <si>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</si>
  <si>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</si>
  <si>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</si>
  <si>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</si>
  <si>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</si>
  <si>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</si>
  <si>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</si>
  <si>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</si>
  <si>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</si>
  <si>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</si>
  <si>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</si>
  <si>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</si>
  <si>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</si>
  <si>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</si>
  <si>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</si>
  <si>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</si>
  <si>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</si>
  <si>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</si>
  <si>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</si>
  <si>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</si>
  <si>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</si>
  <si>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</si>
  <si>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</si>
  <si>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</si>
  <si>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</si>
  <si>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</si>
  <si>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</si>
  <si>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</si>
  <si>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</si>
  <si>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</si>
  <si>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</si>
  <si>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</si>
  <si>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</si>
  <si>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</si>
  <si>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</si>
  <si>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</si>
  <si>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</si>
  <si>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</si>
  <si>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</si>
  <si>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</si>
  <si>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</si>
  <si>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</si>
  <si>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</si>
  <si>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</si>
  <si>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</si>
  <si>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</si>
  <si>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</si>
  <si>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</si>
  <si>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</si>
  <si>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</si>
  <si>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</si>
  <si>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</si>
  <si>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</si>
  <si>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</si>
  <si>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</si>
  <si>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</si>
  <si>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</si>
  <si>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</si>
  <si>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</si>
  <si>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</si>
  <si>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</si>
  <si>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</si>
  <si>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</si>
  <si>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</si>
  <si>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</si>
  <si>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</si>
  <si>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</si>
  <si>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</si>
  <si>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</si>
  <si>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</si>
  <si>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</si>
  <si>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</si>
  <si>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</si>
  <si>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</si>
  <si>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</si>
  <si>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</si>
  <si>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</si>
  <si>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</si>
  <si>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</si>
  <si>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</si>
  <si>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</si>
  <si>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</si>
  <si>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</si>
  <si>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</si>
  <si>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</si>
  <si>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</si>
  <si>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</si>
  <si>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</si>
  <si>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</si>
  <si>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</si>
  <si>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</si>
  <si>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</si>
  <si>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</si>
  <si>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</si>
  <si>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</si>
  <si>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</si>
  <si>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</si>
  <si>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</si>
  <si>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</si>
  <si>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</si>
  <si>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</si>
  <si>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</si>
  <si>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</si>
  <si>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</si>
  <si>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</si>
  <si>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</si>
  <si>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</si>
  <si>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</si>
  <si>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</si>
  <si>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</si>
  <si>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</si>
  <si>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</si>
  <si>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</si>
  <si>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</si>
  <si>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</si>
  <si>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</si>
  <si>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</si>
  <si>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</si>
  <si>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</si>
  <si>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</si>
  <si>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</si>
  <si>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</si>
  <si>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</si>
  <si>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</si>
  <si>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</si>
  <si>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</si>
  <si>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</si>
  <si>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</si>
  <si>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</si>
  <si>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</si>
  <si>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</si>
  <si>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</si>
  <si>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</si>
  <si>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</si>
  <si>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</si>
  <si>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</si>
  <si>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</si>
  <si>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</si>
  <si>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</si>
  <si>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</si>
  <si>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</si>
  <si>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</si>
  <si>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</si>
  <si>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</si>
  <si>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</si>
  <si>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</si>
  <si>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</si>
  <si>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</si>
  <si>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</si>
  <si>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</si>
  <si>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</si>
  <si>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</si>
  <si>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</si>
  <si>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</si>
  <si>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</si>
  <si>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</si>
  <si>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</si>
  <si>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</si>
  <si>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</si>
  <si>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</si>
  <si>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</si>
  <si>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</si>
  <si>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</si>
  <si>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</si>
  <si>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</si>
  <si>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</si>
  <si>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</si>
  <si>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</si>
  <si>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</si>
  <si>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</si>
  <si>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</si>
  <si>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</si>
  <si>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</si>
  <si>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</si>
  <si>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</si>
  <si>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</si>
  <si>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</si>
  <si>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</si>
  <si>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</si>
  <si>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</si>
  <si>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</si>
  <si>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</si>
  <si>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</si>
  <si>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</si>
  <si>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</si>
  <si>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</si>
  <si>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</si>
  <si>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</si>
  <si>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</si>
  <si>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</si>
  <si>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</si>
  <si>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</si>
  <si>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</si>
  <si>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</si>
  <si>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</si>
  <si>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</si>
  <si>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</si>
  <si>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</si>
  <si>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</si>
  <si>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</si>
  <si>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</si>
  <si>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</si>
  <si>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</si>
  <si>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</si>
  <si>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</si>
  <si>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</si>
  <si>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</si>
  <si>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</si>
  <si>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</si>
  <si>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</si>
  <si>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</si>
  <si>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</si>
  <si>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</si>
  <si>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</si>
  <si>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</si>
  <si>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</si>
  <si>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</si>
  <si>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</si>
  <si>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</si>
  <si>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</si>
  <si>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</si>
  <si>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</si>
  <si>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</si>
  <si>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</si>
  <si>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</si>
  <si>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</si>
  <si>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</si>
  <si>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</si>
  <si>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</si>
  <si>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</si>
  <si>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</si>
  <si>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</si>
  <si>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</si>
  <si>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</si>
  <si>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</si>
  <si>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</si>
  <si>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</si>
  <si>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</si>
  <si>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</si>
  <si>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</si>
  <si>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</si>
  <si>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</si>
  <si>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</si>
  <si>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</si>
  <si>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</si>
  <si>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</si>
  <si>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</si>
  <si>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</si>
  <si>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</si>
  <si>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</si>
  <si>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</si>
  <si>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</si>
  <si>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</si>
  <si>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</si>
  <si>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</si>
  <si>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</si>
  <si>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</si>
  <si>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</si>
  <si>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</si>
  <si>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</si>
  <si>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</si>
  <si>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</si>
  <si>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</si>
  <si>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</si>
  <si>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</si>
  <si>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</si>
  <si>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</si>
  <si>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</si>
  <si>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</si>
  <si>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</si>
  <si>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</si>
  <si>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</si>
  <si>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</si>
  <si>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</si>
  <si>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</si>
  <si>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</si>
  <si>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</si>
  <si>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</si>
  <si>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</si>
  <si>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</si>
  <si>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</si>
  <si>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</si>
  <si>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</si>
  <si>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</si>
  <si>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</si>
  <si>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</si>
  <si>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</si>
  <si>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</si>
  <si>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</si>
  <si>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</si>
  <si>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</si>
  <si>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</si>
  <si>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</si>
  <si>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</si>
  <si>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</si>
  <si>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</si>
  <si>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</si>
  <si>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</si>
  <si>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</si>
  <si>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</si>
  <si>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</si>
  <si>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</si>
  <si>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</si>
  <si>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</si>
  <si>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</si>
  <si>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</si>
  <si>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</si>
  <si>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</si>
  <si>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</si>
  <si>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</si>
  <si>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</si>
  <si>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</si>
  <si>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</si>
  <si>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</si>
  <si>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</si>
  <si>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</si>
  <si>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</si>
  <si>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</si>
  <si>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</si>
  <si>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</si>
  <si>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</si>
  <si>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</si>
  <si>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</si>
  <si>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</si>
  <si>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</si>
  <si>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</si>
  <si>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</si>
  <si>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</si>
  <si>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</si>
  <si>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</si>
  <si>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</si>
  <si>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</si>
  <si>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</si>
  <si>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</si>
  <si>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</si>
  <si>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</si>
  <si>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</si>
  <si>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</si>
  <si>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</si>
  <si>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</si>
  <si>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</si>
  <si>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</si>
  <si>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</si>
  <si>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</si>
  <si>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</si>
  <si>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</si>
  <si>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</si>
  <si>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</si>
  <si>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</si>
  <si>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</si>
  <si>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</si>
  <si>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</si>
  <si>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</si>
  <si>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</si>
  <si>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</si>
  <si>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</si>
  <si>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</si>
  <si>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</si>
  <si>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</si>
  <si>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</si>
  <si>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</si>
  <si>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</si>
  <si>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</si>
  <si>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</si>
  <si>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</si>
  <si>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</si>
  <si>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</si>
  <si>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</si>
  <si>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</si>
  <si>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</si>
  <si>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</si>
  <si>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</si>
  <si>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</si>
  <si>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</si>
  <si>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</si>
  <si>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</si>
  <si>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</si>
  <si>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</si>
  <si>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</si>
  <si>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</si>
  <si>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</si>
  <si>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</si>
  <si>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</si>
  <si>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</si>
  <si>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</si>
  <si>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</si>
  <si>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</si>
  <si>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</si>
  <si>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</si>
  <si>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</si>
  <si>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</si>
  <si>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</si>
  <si>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</si>
  <si>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</si>
  <si>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</si>
  <si>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</si>
  <si>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</si>
  <si>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</si>
  <si>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</si>
  <si>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</si>
  <si>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</si>
  <si>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</si>
  <si>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</si>
  <si>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</si>
  <si>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</si>
  <si>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</si>
  <si>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</si>
  <si>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</si>
  <si>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</si>
  <si>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</si>
  <si>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</si>
  <si>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</si>
  <si>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</si>
  <si>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</si>
  <si>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</si>
  <si>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</si>
  <si>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</si>
  <si>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</si>
  <si>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</si>
  <si>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</si>
  <si>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</si>
  <si>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</si>
  <si>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</si>
  <si>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</si>
  <si>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</si>
  <si>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</si>
  <si>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</si>
  <si>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</si>
  <si>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</si>
  <si>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</si>
  <si>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</si>
  <si>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</si>
  <si>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</si>
  <si>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</si>
  <si>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</si>
  <si>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</si>
  <si>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</si>
  <si>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</si>
  <si>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</si>
  <si>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</si>
  <si>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</si>
  <si>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</si>
  <si>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</si>
  <si>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</si>
  <si>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</si>
  <si>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</si>
  <si>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</si>
  <si>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</si>
  <si>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</si>
  <si>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</si>
  <si>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</si>
  <si>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</si>
  <si>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</si>
  <si>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</si>
  <si>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</si>
  <si>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</si>
  <si>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</si>
  <si>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</si>
  <si>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</si>
  <si>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</si>
  <si>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</si>
  <si>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</si>
  <si>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</si>
  <si>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</si>
  <si>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</si>
  <si>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</si>
  <si>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</si>
  <si>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</si>
  <si>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</si>
  <si>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</si>
  <si>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</si>
  <si>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</si>
  <si>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</si>
  <si>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</si>
  <si>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</si>
  <si>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</si>
  <si>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</si>
  <si>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</si>
  <si>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</si>
  <si>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</si>
  <si>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</si>
  <si>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</si>
  <si>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</si>
  <si>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</si>
  <si>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</si>
  <si>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</si>
  <si>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</si>
  <si>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</si>
  <si>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</si>
  <si>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</si>
  <si>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</si>
  <si>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</si>
  <si>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</si>
  <si>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</si>
  <si>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</si>
  <si>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</si>
  <si>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</si>
  <si>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</si>
  <si>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</si>
  <si>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</si>
  <si>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</si>
  <si>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</si>
  <si>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</si>
  <si>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</si>
  <si>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</si>
  <si>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</si>
  <si>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</si>
  <si>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</si>
  <si>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</si>
  <si>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</si>
  <si>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</si>
  <si>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</si>
  <si>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</si>
  <si>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</si>
  <si>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</si>
  <si>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</si>
  <si>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</si>
  <si>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</si>
  <si>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</si>
  <si>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</si>
  <si>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</si>
  <si>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</si>
  <si>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</si>
  <si>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</si>
  <si>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</si>
  <si>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</si>
  <si>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</si>
  <si>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</si>
  <si>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</si>
  <si>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</si>
  <si>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</si>
  <si>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</si>
  <si>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</si>
  <si>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</si>
  <si>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</si>
  <si>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</si>
  <si>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</si>
  <si>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</si>
  <si>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</si>
  <si>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</si>
  <si>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</si>
  <si>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</si>
  <si>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</si>
  <si>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</si>
  <si>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</si>
  <si>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</si>
  <si>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</si>
  <si>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</si>
  <si>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</si>
  <si>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</si>
  <si>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</si>
  <si>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</si>
  <si>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</si>
  <si>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</si>
  <si>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</si>
  <si>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</si>
  <si>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</si>
  <si>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</si>
  <si>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</si>
  <si>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</si>
  <si>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</si>
  <si>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</si>
  <si>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</si>
  <si>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</si>
  <si>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</si>
  <si>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</si>
  <si>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</si>
  <si>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</si>
  <si>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</si>
  <si>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</si>
  <si>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</si>
  <si>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</si>
  <si>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</si>
  <si>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</si>
  <si>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</si>
  <si>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</si>
  <si>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</si>
  <si>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</si>
  <si>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</si>
  <si>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</si>
  <si>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</si>
  <si>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</si>
  <si>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</si>
  <si>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</si>
  <si>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</si>
  <si>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</si>
  <si>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</si>
  <si>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</si>
  <si>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</si>
  <si>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</si>
  <si>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</si>
  <si>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</si>
  <si>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</si>
  <si>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</si>
  <si>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</si>
  <si>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</si>
  <si>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</si>
  <si>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</si>
  <si>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</si>
  <si>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</si>
  <si>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</si>
  <si>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</si>
  <si>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</si>
  <si>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</si>
  <si>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</si>
  <si>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</si>
  <si>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</si>
  <si>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</si>
  <si>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</si>
  <si>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</si>
  <si>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</si>
  <si>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</si>
  <si>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</si>
  <si>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</si>
  <si>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</si>
  <si>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</si>
  <si>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</si>
  <si>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</si>
  <si>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</si>
  <si>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</si>
  <si>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</si>
  <si>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</si>
  <si>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</si>
  <si>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</si>
  <si>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</si>
  <si>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</si>
  <si>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</si>
  <si>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</si>
  <si>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</si>
  <si>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</si>
  <si>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</si>
  <si>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</si>
  <si>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</si>
  <si>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</si>
  <si>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</si>
  <si>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</si>
  <si>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</si>
  <si>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</si>
  <si>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</si>
  <si>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</si>
  <si>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</si>
  <si>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</si>
  <si>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</si>
  <si>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</si>
  <si>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</si>
  <si>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</si>
  <si>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</si>
  <si>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</si>
  <si>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</si>
  <si>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</si>
  <si>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</si>
  <si>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</si>
  <si>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</si>
  <si>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</si>
  <si>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</si>
  <si>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</si>
  <si>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</si>
  <si>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</si>
  <si>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</si>
  <si>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</si>
  <si>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</si>
  <si>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</si>
  <si>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</si>
  <si>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</si>
  <si>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</si>
  <si>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</si>
  <si>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</si>
  <si>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</si>
  <si>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</si>
  <si>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</si>
  <si>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</si>
  <si>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</si>
  <si>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</si>
  <si>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</si>
  <si>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</si>
  <si>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</si>
  <si>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</si>
  <si>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</si>
  <si>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</si>
  <si>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</si>
  <si>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</si>
  <si>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</si>
  <si>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</si>
  <si>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</si>
  <si>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</si>
  <si>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</si>
  <si>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</si>
  <si>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</si>
  <si>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</si>
  <si>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</si>
  <si>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</si>
  <si>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</si>
  <si>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</si>
  <si>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</si>
  <si>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</si>
  <si>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</si>
  <si>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</si>
  <si>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</si>
  <si>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</si>
  <si>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</si>
  <si>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</si>
  <si>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</si>
  <si>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</si>
  <si>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</si>
  <si>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</si>
  <si>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</si>
  <si>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</si>
  <si>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</si>
  <si>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</si>
  <si>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</si>
  <si>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</si>
  <si>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</si>
  <si>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</si>
  <si>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</si>
  <si>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</si>
  <si>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</si>
  <si>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</si>
  <si>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</si>
  <si>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</si>
  <si>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</si>
  <si>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</si>
  <si>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</si>
  <si>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</si>
  <si>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</si>
  <si>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</si>
  <si>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</si>
  <si>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</si>
  <si>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</si>
  <si>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</si>
  <si>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</si>
  <si>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</si>
  <si>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</si>
  <si>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</si>
  <si>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</si>
  <si>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</si>
  <si>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</si>
  <si>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</si>
  <si>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</si>
  <si>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</si>
  <si>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</si>
  <si>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</si>
  <si>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</si>
  <si>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</si>
  <si>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</si>
  <si>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</si>
  <si>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</si>
  <si>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</si>
  <si>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</si>
  <si>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</si>
  <si>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</si>
  <si>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</si>
  <si>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</si>
  <si>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</si>
  <si>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</si>
  <si>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</si>
  <si>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</si>
  <si>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</si>
  <si>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</si>
  <si>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</si>
  <si>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</si>
  <si>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</si>
  <si>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</si>
  <si>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</si>
  <si>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</si>
  <si>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</si>
  <si>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</si>
  <si>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</si>
  <si>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</si>
  <si>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</si>
  <si>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</si>
  <si>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</si>
  <si>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</si>
  <si>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</si>
  <si>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</si>
  <si>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</si>
  <si>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</si>
  <si>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</si>
  <si>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</si>
  <si>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</si>
  <si>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</si>
  <si>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</si>
  <si>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</si>
  <si>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</si>
  <si>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</si>
  <si>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</si>
  <si>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</si>
  <si>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</si>
  <si>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</si>
  <si>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</si>
  <si>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</si>
  <si>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</si>
  <si>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</si>
  <si>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</si>
  <si>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</si>
  <si>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</si>
  <si>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</si>
  <si>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</si>
  <si>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</si>
  <si>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</si>
  <si>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</si>
  <si>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</si>
  <si>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</si>
  <si>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</si>
  <si>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</si>
  <si>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</si>
  <si>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</si>
  <si>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</si>
  <si>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</si>
  <si>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</si>
  <si>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</si>
  <si>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</si>
  <si>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</si>
  <si>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</si>
  <si>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</si>
  <si>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</si>
  <si>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</si>
  <si>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</si>
  <si>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</si>
  <si>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</si>
  <si>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</si>
  <si>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</si>
  <si>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</si>
  <si>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</si>
  <si>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</si>
  <si>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</si>
  <si>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</si>
  <si>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</si>
  <si>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</si>
  <si>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</si>
  <si>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</si>
  <si>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</si>
  <si>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</si>
  <si>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</si>
  <si>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</si>
  <si>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</si>
  <si>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</si>
  <si>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</si>
  <si>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</si>
  <si>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</si>
  <si>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</si>
  <si>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</si>
  <si>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</si>
  <si>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</si>
  <si>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</si>
  <si>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</si>
  <si>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</si>
  <si>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</si>
  <si>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</si>
  <si>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</si>
  <si>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</si>
  <si>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</si>
  <si>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</si>
  <si>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</si>
  <si>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</si>
  <si>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</si>
  <si>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</si>
  <si>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</si>
  <si>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</si>
  <si>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</si>
  <si>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</si>
  <si>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</si>
  <si>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</si>
  <si>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</si>
  <si>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</si>
  <si>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</si>
  <si>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</si>
  <si>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</si>
  <si>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</si>
  <si>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</si>
  <si>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</si>
  <si>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</si>
  <si>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</si>
  <si>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</si>
  <si>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</si>
  <si>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</si>
  <si>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</si>
  <si>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</si>
  <si>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</si>
  <si>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</si>
  <si>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</si>
  <si>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</si>
  <si>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</si>
  <si>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</si>
  <si>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</si>
  <si>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</si>
  <si>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</si>
  <si>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</si>
  <si>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</si>
  <si>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</si>
  <si>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</si>
  <si>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</si>
  <si>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</si>
  <si>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</si>
  <si>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</si>
  <si>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</si>
  <si>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</si>
  <si>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</si>
  <si>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</si>
  <si>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</si>
  <si>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</si>
  <si>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</si>
  <si>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</si>
  <si>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</si>
  <si>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</si>
  <si>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</si>
  <si>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</si>
  <si>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</si>
  <si>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</si>
  <si>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</si>
  <si>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</si>
  <si>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</si>
  <si>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</si>
  <si>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</si>
  <si>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</si>
  <si>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</si>
  <si>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</si>
  <si>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</si>
  <si>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</si>
  <si>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</si>
  <si>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</si>
  <si>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</si>
  <si>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</si>
  <si>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</si>
  <si>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</si>
  <si>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</si>
  <si>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</si>
  <si>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</si>
  <si>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</si>
  <si>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</si>
  <si>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</si>
  <si>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</si>
  <si>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</si>
  <si>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</si>
  <si>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</si>
  <si>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</si>
  <si>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</si>
  <si>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</si>
  <si>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</si>
  <si>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</si>
  <si>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</si>
  <si>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</si>
  <si>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</si>
  <si>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</si>
  <si>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</si>
  <si>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</si>
  <si>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</si>
  <si>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</si>
  <si>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</si>
  <si>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</si>
  <si>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</si>
  <si>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</si>
  <si>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</si>
  <si>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</si>
  <si>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</si>
  <si>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</si>
  <si>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</si>
  <si>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</si>
  <si>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</si>
  <si>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</si>
  <si>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</si>
  <si>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</si>
  <si>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</si>
  <si>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</si>
  <si>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</si>
  <si>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</si>
  <si>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</si>
  <si>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</si>
  <si>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</si>
  <si>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</si>
  <si>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</si>
  <si>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</si>
  <si>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</si>
  <si>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</si>
  <si>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</si>
  <si>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</si>
  <si>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</si>
  <si>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</si>
  <si>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</si>
  <si>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</si>
  <si>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</si>
  <si>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</si>
  <si>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</si>
  <si>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</si>
  <si>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</si>
  <si>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</si>
  <si>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</si>
  <si>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</si>
  <si>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</si>
  <si>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</si>
  <si>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</si>
  <si>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</si>
  <si>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</si>
  <si>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</si>
  <si>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</si>
  <si>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</si>
  <si>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</si>
  <si>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</si>
  <si>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</si>
  <si>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</si>
  <si>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</si>
  <si>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</si>
  <si>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</si>
  <si>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</si>
  <si>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</si>
  <si>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</si>
  <si>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</si>
  <si>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</si>
  <si>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</si>
  <si>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</si>
  <si>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</si>
  <si>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</si>
  <si>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</si>
  <si>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</si>
  <si>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</si>
  <si>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</si>
  <si>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</si>
  <si>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</si>
  <si>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</si>
  <si>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</si>
  <si>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</si>
  <si>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</si>
  <si>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</si>
  <si>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</si>
  <si>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</si>
  <si>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</si>
  <si>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</si>
  <si>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</si>
  <si>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</si>
  <si>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</si>
  <si>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</si>
  <si>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</si>
  <si>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</si>
  <si>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</si>
  <si>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</si>
  <si>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</si>
  <si>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</si>
  <si>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</si>
  <si>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</si>
  <si>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</si>
  <si>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</si>
  <si>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</si>
  <si>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</si>
  <si>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</si>
  <si>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</si>
  <si>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</si>
  <si>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</si>
  <si>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</si>
  <si>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</si>
  <si>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</si>
  <si>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</si>
  <si>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</si>
  <si>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</si>
  <si>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</si>
  <si>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</si>
  <si>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</si>
  <si>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</si>
  <si>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</si>
  <si>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</si>
  <si>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</si>
  <si>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</si>
  <si>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</si>
  <si>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</si>
  <si>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</si>
  <si>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</si>
  <si>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</si>
  <si>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</si>
  <si>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</si>
  <si>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</si>
  <si>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</si>
  <si>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</si>
  <si>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</si>
  <si>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</si>
  <si>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</si>
  <si>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</si>
  <si>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</si>
  <si>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</si>
  <si>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</si>
  <si>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</si>
  <si>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</si>
  <si>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</si>
  <si>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</si>
  <si>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</si>
  <si>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</si>
  <si>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</si>
  <si>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</si>
  <si>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</si>
  <si>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</si>
  <si>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</si>
  <si>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</si>
  <si>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</si>
  <si>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</si>
  <si>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</si>
  <si>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</si>
  <si>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</si>
  <si>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</si>
  <si>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</si>
  <si>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</si>
  <si>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</si>
  <si>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</si>
  <si>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</si>
  <si>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</si>
  <si>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</si>
  <si>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</si>
  <si>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</si>
  <si>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</si>
  <si>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</si>
  <si>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</si>
  <si>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</si>
  <si>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</si>
  <si>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</si>
  <si>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</si>
  <si>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</si>
  <si>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</si>
  <si>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</si>
  <si>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</si>
  <si>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</si>
  <si>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</si>
  <si>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</si>
  <si>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</si>
  <si>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</si>
  <si>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</si>
  <si>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</si>
  <si>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</si>
  <si>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</si>
  <si>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</si>
  <si>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</si>
  <si>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</si>
  <si>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</si>
  <si>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</si>
  <si>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</si>
  <si>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</si>
  <si>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</si>
  <si>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</si>
  <si>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</si>
  <si>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</si>
  <si>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</si>
  <si>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</si>
  <si>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</si>
  <si>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</si>
  <si>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</si>
  <si>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</si>
  <si>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</si>
  <si>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</si>
  <si>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</si>
  <si>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</si>
  <si>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</si>
  <si>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</si>
  <si>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</si>
  <si>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</si>
  <si>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</si>
  <si>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</si>
  <si>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</si>
  <si>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</si>
  <si>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</si>
  <si>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</si>
  <si>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</si>
  <si>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</si>
  <si>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</si>
  <si>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</si>
  <si>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</si>
  <si>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</si>
  <si>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</si>
  <si>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</si>
  <si>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</si>
  <si>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</si>
  <si>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</si>
  <si>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</si>
  <si>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</si>
  <si>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</si>
  <si>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</si>
  <si>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</si>
  <si>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</si>
  <si>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</si>
  <si>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</si>
  <si>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</si>
  <si>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</si>
  <si>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</si>
  <si>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</si>
  <si>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</si>
  <si>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</si>
  <si>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</si>
  <si>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</si>
  <si>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</si>
  <si>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</si>
  <si>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</si>
  <si>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</si>
  <si>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</si>
  <si>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</si>
  <si>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</si>
  <si>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</si>
  <si>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</si>
  <si>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</si>
  <si>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</si>
  <si>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</si>
  <si>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</si>
  <si>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</si>
  <si>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</si>
  <si>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</si>
  <si>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</si>
  <si>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</si>
  <si>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</si>
  <si>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</si>
  <si>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</si>
  <si>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</si>
  <si>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</si>
  <si>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</si>
  <si>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</si>
  <si>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</si>
  <si>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</si>
  <si>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</si>
  <si>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</si>
  <si>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</si>
  <si>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</si>
  <si>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</si>
  <si>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</si>
  <si>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</si>
  <si>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</si>
  <si>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</si>
  <si>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</si>
  <si>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</si>
  <si>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</si>
  <si>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</si>
  <si>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</si>
  <si>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</si>
  <si>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</si>
  <si>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</si>
  <si>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</si>
  <si>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</si>
  <si>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</si>
  <si>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</si>
  <si>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</si>
  <si>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</si>
  <si>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</si>
  <si>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</si>
  <si>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</si>
  <si>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</si>
  <si>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</si>
  <si>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</si>
  <si>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</si>
  <si>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</si>
  <si>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</si>
  <si>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</si>
  <si>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</si>
  <si>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</si>
  <si>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</si>
  <si>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</si>
  <si>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</si>
  <si>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</si>
  <si>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</si>
  <si>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</si>
  <si>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</si>
  <si>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</si>
  <si>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</si>
  <si>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</si>
  <si>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</si>
  <si>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</si>
  <si>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</si>
  <si>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</si>
  <si>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</si>
  <si>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</si>
  <si>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</si>
  <si>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</si>
  <si>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</si>
  <si>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</si>
  <si>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</si>
  <si>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</si>
  <si>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</si>
  <si>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</si>
  <si>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</si>
  <si>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</si>
  <si>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</si>
  <si>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</si>
  <si>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</si>
  <si>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</si>
  <si>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</si>
  <si>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</si>
  <si>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</si>
  <si>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</si>
  <si>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</si>
  <si>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</si>
  <si>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</si>
  <si>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</si>
  <si>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</si>
  <si>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</si>
  <si>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</si>
  <si>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</si>
  <si>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</si>
  <si>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</si>
  <si>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</si>
  <si>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</si>
  <si>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</si>
  <si>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</si>
  <si>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</si>
  <si>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</si>
  <si>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</si>
  <si>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</si>
  <si>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</si>
  <si>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</si>
  <si>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</si>
  <si>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</si>
  <si>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</si>
  <si>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</si>
  <si>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</si>
  <si>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</si>
  <si>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</si>
  <si>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</si>
  <si>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</si>
  <si>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</si>
  <si>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</si>
  <si>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</si>
  <si>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</si>
  <si>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</si>
  <si>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</si>
  <si>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</si>
  <si>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</si>
  <si>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</si>
  <si>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</si>
  <si>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</si>
  <si>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</si>
  <si>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</si>
  <si>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</si>
  <si>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</si>
  <si>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</si>
  <si>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</si>
  <si>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</si>
  <si>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</si>
  <si>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</si>
  <si>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</si>
  <si>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</si>
  <si>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</si>
  <si>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</si>
  <si>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</si>
  <si>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</si>
  <si>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</si>
  <si>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</si>
  <si>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</si>
  <si>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</si>
  <si>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</si>
  <si>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</si>
  <si>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</si>
  <si>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Count of Customer ID</t>
  </si>
  <si>
    <t>Mar</t>
  </si>
  <si>
    <t>01-Mar</t>
  </si>
  <si>
    <t>02-Mar</t>
  </si>
  <si>
    <t>11-Mar</t>
  </si>
  <si>
    <t>12-Mar</t>
  </si>
  <si>
    <t>13-Mar</t>
  </si>
  <si>
    <t>14-Mar</t>
  </si>
  <si>
    <t>15-Mar</t>
  </si>
  <si>
    <t>16-Mar</t>
  </si>
  <si>
    <t>17-Mar</t>
  </si>
  <si>
    <t>18-Mar</t>
  </si>
  <si>
    <t>19-Mar</t>
  </si>
  <si>
    <t>20-Mar</t>
  </si>
  <si>
    <t>21-Mar</t>
  </si>
  <si>
    <t>22-Mar</t>
  </si>
  <si>
    <t>23-Mar</t>
  </si>
  <si>
    <t>24-Mar</t>
  </si>
  <si>
    <t>25-Mar</t>
  </si>
  <si>
    <t>27-Mar</t>
  </si>
  <si>
    <t>29-Mar</t>
  </si>
  <si>
    <t>30-Mar</t>
  </si>
  <si>
    <t>Sum of Profit</t>
  </si>
  <si>
    <t>Sum of Sales</t>
  </si>
  <si>
    <t>Count of Order Priority</t>
  </si>
  <si>
    <t>Sum of Shipping Cost</t>
  </si>
  <si>
    <t>Revenue</t>
  </si>
  <si>
    <t>Month</t>
  </si>
  <si>
    <t>Month Number</t>
  </si>
  <si>
    <t>Erin</t>
  </si>
  <si>
    <t>STATE</t>
  </si>
  <si>
    <t>State</t>
  </si>
  <si>
    <t>Segment</t>
  </si>
  <si>
    <t>Day</t>
  </si>
  <si>
    <t>Shipping Charges</t>
  </si>
  <si>
    <t>State/ Province</t>
  </si>
  <si>
    <t xml:space="preserve">Overall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</si>
</sst>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409]#,##0.00"/>
    <numFmt numFmtId="166" formatCode="[$$-409]#,##0"/>
  </numFmts>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8"/>
        <bgColor theme="8"/>
      </patternFill>
    </fill>
  </fills>
  <borders count="2">
    <border>
      <left/>
      <right/>
      <top/>
      <bottom/>
      <diagonal/>
    </border>
    <border>
      <left/>
      <right/>
      <top style="medium">
        <color theme="8" tint="-0.249977111117893"/>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0" fontId="1" fillId="2" borderId="1" xfId="0" applyFont="1" applyFill="1" applyBorder="1"/>
  </cellXfs>
  <cellStyles count="1">
    <cellStyle name="Normal" xfId="0" builtinId="0"/>
  </cellStyles>
  <dxfs count="41">
    <dxf>
      <numFmt numFmtId="0" formatCode="General"/>
    </dxf>
    <dxf>
      <numFmt numFmtId="0" formatCode="General"/>
    </dxf>
    <dxf>
      <numFmt numFmtId="0" formatCode="General"/>
    </dxf>
    <dxf>
      <numFmt numFmtId="167" formatCode="dd/mm/yyyy"/>
    </dxf>
    <dxf>
      <numFmt numFmtId="167" formatCode="dd/mm/yyyy"/>
    </dxf>
    <dxf>
      <numFmt numFmtId="167" formatCode="dd/mm/yyyy"/>
    </dxf>
    <dxf>
      <numFmt numFmtId="167"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409]#,##0.00"/>
    </dxf>
    <dxf>
      <numFmt numFmtId="165" formatCode="[$$-409]#,##0.00"/>
    </dxf>
    <dxf>
      <numFmt numFmtId="165" formatCode="[$$-409]#,##0.00"/>
    </dxf>
    <dxf>
      <numFmt numFmtId="166" formatCode="[$$-409]#,##0"/>
    </dxf>
    <dxf>
      <numFmt numFmtId="165" formatCode="[$$-409]#,##0.00"/>
    </dxf>
    <dxf>
      <numFmt numFmtId="164" formatCode="&quot;₹&quot;\ #,##0.00"/>
    </dxf>
    <dxf>
      <numFmt numFmtId="165" formatCode="[$$-409]#,##0.00"/>
    </dxf>
    <dxf>
      <numFmt numFmtId="164" formatCode="&quot;₹&quot;\ #,##0.00"/>
    </dxf>
    <dxf>
      <font>
        <b/>
        <color theme="1"/>
      </font>
      <border diagonalUp="0" diagonalDown="0">
        <left/>
        <right/>
        <top/>
        <bottom/>
        <vertical/>
        <horizontal/>
      </border>
    </dxf>
    <dxf>
      <font>
        <sz val="11"/>
        <color theme="1"/>
        <name val="Bitsumishi"/>
        <scheme val="none"/>
      </font>
      <fill>
        <patternFill patternType="solid">
          <fgColor auto="1"/>
          <bgColor rgb="FF777777"/>
        </patternFill>
      </fill>
      <border diagonalUp="0" diagonalDown="0">
        <left/>
        <right/>
        <top/>
        <bottom/>
        <vertical/>
        <horizontal/>
      </border>
    </dxf>
  </dxfs>
  <tableStyles count="1" defaultTableStyle="TableStyleMedium2" defaultPivotStyle="PivotStyleLight16">
    <tableStyle name="SlicerStyleDark3 2" pivot="0" table="0" count="10" xr9:uid="{7AF2DFE0-BE75-4A3D-8D47-757974D3D982}">
      <tableStyleElement type="wholeTable" dxfId="40"/>
      <tableStyleElement type="headerRow" dxfId="39"/>
    </tableStyle>
  </tableStyles>
  <colors>
    <mruColors>
      <color rgb="FF777777"/>
      <color rgb="FFFF0000"/>
      <color rgb="FFFF33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name val="Bitsumishi"/>
          </font>
          <fill>
            <patternFill patternType="solid">
              <fgColor auto="1"/>
              <bgColor rgb="FF00B05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1"/>
            <name val="Bitsumishi"/>
          </font>
          <fill>
            <patternFill patternType="solid">
              <fgColor theme="6"/>
              <bgColor rgb="FF0070C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2"/>
  </c:pivotSource>
  <c:chart>
    <c:autoTitleDeleted val="1"/>
    <c:pivotFmts>
      <c:pivotFmt>
        <c:idx val="0"/>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58712914050282E-2"/>
          <c:y val="3.9293795479316315E-2"/>
          <c:w val="0.89377294926741757"/>
          <c:h val="0.71221270035379214"/>
        </c:manualLayout>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Trend'!$A$4:$A$24</c:f>
              <c:strCache>
                <c:ptCount val="20"/>
                <c:pt idx="0">
                  <c:v>01-Mar</c:v>
                </c:pt>
                <c:pt idx="1">
                  <c:v>02-Mar</c:v>
                </c:pt>
                <c:pt idx="2">
                  <c:v>11-Mar</c:v>
                </c:pt>
                <c:pt idx="3">
                  <c:v>12-Mar</c:v>
                </c:pt>
                <c:pt idx="4">
                  <c:v>13-Mar</c:v>
                </c:pt>
                <c:pt idx="5">
                  <c:v>14-Mar</c:v>
                </c:pt>
                <c:pt idx="6">
                  <c:v>15-Mar</c:v>
                </c:pt>
                <c:pt idx="7">
                  <c:v>16-Mar</c:v>
                </c:pt>
                <c:pt idx="8">
                  <c:v>17-Mar</c:v>
                </c:pt>
                <c:pt idx="9">
                  <c:v>18-Mar</c:v>
                </c:pt>
                <c:pt idx="10">
                  <c:v>19-Mar</c:v>
                </c:pt>
                <c:pt idx="11">
                  <c:v>20-Mar</c:v>
                </c:pt>
                <c:pt idx="12">
                  <c:v>21-Mar</c:v>
                </c:pt>
                <c:pt idx="13">
                  <c:v>22-Mar</c:v>
                </c:pt>
                <c:pt idx="14">
                  <c:v>23-Mar</c:v>
                </c:pt>
                <c:pt idx="15">
                  <c:v>24-Mar</c:v>
                </c:pt>
                <c:pt idx="16">
                  <c:v>25-Mar</c:v>
                </c:pt>
                <c:pt idx="17">
                  <c:v>27-Mar</c:v>
                </c:pt>
                <c:pt idx="18">
                  <c:v>29-Mar</c:v>
                </c:pt>
                <c:pt idx="19">
                  <c:v>30-Mar</c:v>
                </c:pt>
              </c:strCache>
            </c:strRef>
          </c:cat>
          <c:val>
            <c:numRef>
              <c:f>'Sales Trend'!$B$4:$B$24</c:f>
              <c:numCache>
                <c:formatCode>[$$-409]#,##0.00</c:formatCode>
                <c:ptCount val="20"/>
                <c:pt idx="0">
                  <c:v>8822.8900000000012</c:v>
                </c:pt>
                <c:pt idx="1">
                  <c:v>5193.59</c:v>
                </c:pt>
                <c:pt idx="2">
                  <c:v>470.61</c:v>
                </c:pt>
                <c:pt idx="3">
                  <c:v>942.38</c:v>
                </c:pt>
                <c:pt idx="4">
                  <c:v>731.36</c:v>
                </c:pt>
                <c:pt idx="5">
                  <c:v>2864.76</c:v>
                </c:pt>
                <c:pt idx="6">
                  <c:v>2024.5600000000002</c:v>
                </c:pt>
                <c:pt idx="7">
                  <c:v>453.62</c:v>
                </c:pt>
                <c:pt idx="8">
                  <c:v>298.16000000000003</c:v>
                </c:pt>
                <c:pt idx="9">
                  <c:v>11715.300000000001</c:v>
                </c:pt>
                <c:pt idx="10">
                  <c:v>1080.9100000000001</c:v>
                </c:pt>
                <c:pt idx="11">
                  <c:v>319.71999999999997</c:v>
                </c:pt>
                <c:pt idx="12">
                  <c:v>4452.21</c:v>
                </c:pt>
                <c:pt idx="13">
                  <c:v>1828.22</c:v>
                </c:pt>
                <c:pt idx="14">
                  <c:v>1590.3</c:v>
                </c:pt>
                <c:pt idx="15">
                  <c:v>1054.5099999999998</c:v>
                </c:pt>
                <c:pt idx="16">
                  <c:v>63.73</c:v>
                </c:pt>
                <c:pt idx="17">
                  <c:v>3354.72</c:v>
                </c:pt>
                <c:pt idx="18">
                  <c:v>517.03</c:v>
                </c:pt>
                <c:pt idx="19">
                  <c:v>11358.460000000001</c:v>
                </c:pt>
              </c:numCache>
            </c:numRef>
          </c:val>
          <c:smooth val="0"/>
          <c:extLst>
            <c:ext xmlns:c16="http://schemas.microsoft.com/office/drawing/2014/chart" uri="{C3380CC4-5D6E-409C-BE32-E72D297353CC}">
              <c16:uniqueId val="{00000000-EB68-4234-9106-C08CE8C14E35}"/>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rgbClr val="00B0F0"/>
                </a:solidFill>
                <a:latin typeface="+mn-lt"/>
                <a:ea typeface="+mn-ea"/>
                <a:cs typeface="+mn-cs"/>
              </a:defRPr>
            </a:pPr>
            <a:endParaRPr lang="en-US"/>
          </a:p>
        </c:txPr>
        <c:crossAx val="762086112"/>
        <c:crosses val="autoZero"/>
        <c:auto val="1"/>
        <c:lblAlgn val="ctr"/>
        <c:lblOffset val="100"/>
        <c:tickLblSkip val="7"/>
        <c:noMultiLvlLbl val="0"/>
      </c:catAx>
      <c:valAx>
        <c:axId val="762086112"/>
        <c:scaling>
          <c:orientation val="minMax"/>
          <c:max val="7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41777204287104"/>
          <c:y val="7.407407407407407E-2"/>
          <c:w val="0.72365053551906111"/>
          <c:h val="0.8416746864975212"/>
        </c:manualLayout>
      </c:layout>
      <c:barChart>
        <c:barDir val="col"/>
        <c:grouping val="clustered"/>
        <c:varyColors val="0"/>
        <c:ser>
          <c:idx val="0"/>
          <c:order val="0"/>
          <c:tx>
            <c:strRef>
              <c:f>'Manager Performance'!$B$3:$B$4</c:f>
              <c:strCache>
                <c:ptCount val="1"/>
                <c:pt idx="0">
                  <c:v>Erin</c:v>
                </c:pt>
              </c:strCache>
            </c:strRef>
          </c:tx>
          <c:spPr>
            <a:solidFill>
              <a:srgbClr val="C00000"/>
            </a:solidFill>
            <a:ln>
              <a:noFill/>
            </a:ln>
            <a:effectLst/>
          </c:spPr>
          <c:invertIfNegative val="0"/>
          <c:cat>
            <c:strRef>
              <c:f>'Manager Performance'!$A$5:$A$6</c:f>
              <c:strCache>
                <c:ptCount val="1"/>
                <c:pt idx="0">
                  <c:v>Mar</c:v>
                </c:pt>
              </c:strCache>
            </c:strRef>
          </c:cat>
          <c:val>
            <c:numRef>
              <c:f>'Manager Performance'!$B$5:$B$6</c:f>
              <c:numCache>
                <c:formatCode>[$$-409]#,##0</c:formatCode>
                <c:ptCount val="1"/>
                <c:pt idx="0">
                  <c:v>59137.040000000023</c:v>
                </c:pt>
              </c:numCache>
            </c:numRef>
          </c:val>
          <c:extLst>
            <c:ext xmlns:c16="http://schemas.microsoft.com/office/drawing/2014/chart" uri="{C3380CC4-5D6E-409C-BE32-E72D297353CC}">
              <c16:uniqueId val="{00000000-6D00-4849-8FEC-D3BD9D0D3E15}"/>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767681704"/>
        <c:crosses val="autoZero"/>
        <c:crossBetween val="between"/>
      </c:valAx>
      <c:spPr>
        <a:noFill/>
        <a:ln>
          <a:noFill/>
        </a:ln>
        <a:effectLst/>
      </c:spPr>
    </c:plotArea>
    <c:legend>
      <c:legendPos val="r"/>
      <c:layout>
        <c:manualLayout>
          <c:xMode val="edge"/>
          <c:yMode val="edge"/>
          <c:x val="0.72553291694564059"/>
          <c:y val="3.7407209619575263E-2"/>
          <c:w val="0.20696937816263003"/>
          <c:h val="0.35385477134062659"/>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pivotFmt>
      <c:pivotFmt>
        <c:idx val="7"/>
        <c:spPr>
          <a:solidFill>
            <a:schemeClr val="accent6">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w="19050">
            <a:solidFill>
              <a:schemeClr val="lt1"/>
            </a:solidFill>
          </a:ln>
          <a:effectLst/>
        </c:spPr>
      </c:pivotFmt>
      <c:pivotFmt>
        <c:idx val="10"/>
        <c:spPr>
          <a:solidFill>
            <a:srgbClr val="FFC000"/>
          </a:solidFill>
          <a:ln w="19050">
            <a:solidFill>
              <a:schemeClr val="lt1"/>
            </a:solidFill>
          </a:ln>
          <a:effectLst/>
        </c:spPr>
      </c:pivotFmt>
      <c:pivotFmt>
        <c:idx val="11"/>
        <c:spPr>
          <a:solidFill>
            <a:schemeClr val="accent6">
              <a:lumMod val="50000"/>
            </a:schemeClr>
          </a:solidFill>
          <a:ln w="19050">
            <a:solidFill>
              <a:schemeClr val="lt1"/>
            </a:solidFill>
          </a:ln>
          <a:effectLst/>
        </c:spPr>
      </c:pivotFmt>
    </c:pivotFmts>
    <c:plotArea>
      <c:layout>
        <c:manualLayout>
          <c:layoutTarget val="inner"/>
          <c:xMode val="edge"/>
          <c:yMode val="edge"/>
          <c:x val="5.5696246942088662E-2"/>
          <c:y val="0.24405934501335938"/>
          <c:w val="0.61530677987184679"/>
          <c:h val="0.6127217795563813"/>
        </c:manualLayout>
      </c:layout>
      <c:doughnutChart>
        <c:varyColors val="1"/>
        <c:ser>
          <c:idx val="0"/>
          <c:order val="0"/>
          <c:tx>
            <c:strRef>
              <c:f>'Shipping Expenses'!$B$3</c:f>
              <c:strCache>
                <c:ptCount val="1"/>
                <c:pt idx="0">
                  <c:v>Total</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A030-4DF6-9EE8-1B5893E012B1}"/>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030-4DF6-9EE8-1B5893E012B1}"/>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A030-4DF6-9EE8-1B5893E012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'Shipping Expenses'!$A$4:$A$7</c:f>
              <c:strCache>
                <c:ptCount val="3"/>
                <c:pt idx="0">
                  <c:v>Delivery Truck</c:v>
                </c:pt>
                <c:pt idx="1">
                  <c:v>Express Air</c:v>
                </c:pt>
                <c:pt idx="2">
                  <c:v>Regular Air</c:v>
                </c:pt>
              </c:strCache>
            </c:strRef>
          </c:cat>
          <c:val>
            <c:numRef>
              <c:f>'Shipping Expenses'!$B$4:$B$7</c:f>
              <c:numCache>
                <c:formatCode>0.00%</c:formatCode>
                <c:ptCount val="3"/>
                <c:pt idx="0">
                  <c:v>0.46153626553489518</c:v>
                </c:pt>
                <c:pt idx="1">
                  <c:v>0.21330148640161387</c:v>
                </c:pt>
                <c:pt idx="2">
                  <c:v>0.32516224806349092</c:v>
                </c:pt>
              </c:numCache>
            </c:numRef>
          </c:val>
          <c:extLst>
            <c:ext xmlns:c16="http://schemas.microsoft.com/office/drawing/2014/chart" uri="{C3380CC4-5D6E-409C-BE32-E72D297353CC}">
              <c16:uniqueId val="{00000006-A030-4DF6-9EE8-1B5893E012B1}"/>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layout>
        <c:manualLayout>
          <c:xMode val="edge"/>
          <c:yMode val="edge"/>
          <c:x val="0.64062325575461443"/>
          <c:y val="0.19590206564158755"/>
          <c:w val="0.34418685871572507"/>
          <c:h val="0.2552542251759745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'!$A$4:$A$19</c:f>
              <c:strCache>
                <c:ptCount val="15"/>
                <c:pt idx="0">
                  <c:v>Appliances</c:v>
                </c:pt>
                <c:pt idx="1">
                  <c:v>Binders and Binder Accessories</c:v>
                </c:pt>
                <c:pt idx="2">
                  <c:v>Bookcases</c:v>
                </c:pt>
                <c:pt idx="3">
                  <c:v>Chairs &amp; Chairmats</c:v>
                </c:pt>
                <c:pt idx="4">
                  <c:v>Computer Peripherals</c:v>
                </c:pt>
                <c:pt idx="5">
                  <c:v>Envelopes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'Revenue '!$B$4:$B$19</c:f>
              <c:numCache>
                <c:formatCode>General</c:formatCode>
                <c:ptCount val="15"/>
                <c:pt idx="0">
                  <c:v>0.39999999999999147</c:v>
                </c:pt>
                <c:pt idx="1">
                  <c:v>10678.0311</c:v>
                </c:pt>
                <c:pt idx="2">
                  <c:v>1049.03</c:v>
                </c:pt>
                <c:pt idx="3">
                  <c:v>2520.4618</c:v>
                </c:pt>
                <c:pt idx="4">
                  <c:v>-73.618099999999956</c:v>
                </c:pt>
                <c:pt idx="5">
                  <c:v>255.1482</c:v>
                </c:pt>
                <c:pt idx="6">
                  <c:v>-1860.1299999999999</c:v>
                </c:pt>
                <c:pt idx="7">
                  <c:v>6412.1728999999996</c:v>
                </c:pt>
                <c:pt idx="8">
                  <c:v>-216.20350000000005</c:v>
                </c:pt>
                <c:pt idx="9">
                  <c:v>59.66</c:v>
                </c:pt>
                <c:pt idx="10">
                  <c:v>8.5299999999999994</c:v>
                </c:pt>
                <c:pt idx="11">
                  <c:v>-50.75</c:v>
                </c:pt>
                <c:pt idx="12">
                  <c:v>-169.93</c:v>
                </c:pt>
                <c:pt idx="13">
                  <c:v>-4418.625497</c:v>
                </c:pt>
                <c:pt idx="14">
                  <c:v>-1011.5037</c:v>
                </c:pt>
              </c:numCache>
            </c:numRef>
          </c:val>
          <c:extLst>
            <c:ext xmlns:c16="http://schemas.microsoft.com/office/drawing/2014/chart" uri="{C3380CC4-5D6E-409C-BE32-E72D297353CC}">
              <c16:uniqueId val="{00000000-AA07-44DC-97FB-9374C8654882}"/>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Github.xlsx]Customer Segment!PivotTable1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Customer Segment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'Customer Segment'!$B$3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B-4CC1-8605-10FC6940A85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B-4CC1-8605-10FC6940A85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B-4CC1-8605-10FC6940A85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3FB-4CC1-8605-10FC6940A8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Segment'!$A$4:$A$8</c:f>
              <c:strCache>
                <c:ptCount val="4"/>
                <c:pt idx="0">
                  <c:v>Consumer</c:v>
                </c:pt>
                <c:pt idx="1">
                  <c:v>Corporate</c:v>
                </c:pt>
                <c:pt idx="2">
                  <c:v>Home Office</c:v>
                </c:pt>
                <c:pt idx="3">
                  <c:v>Small Business</c:v>
                </c:pt>
              </c:strCache>
            </c:strRef>
          </c:cat>
          <c:val>
            <c:numRef>
              <c:f>'Customer Segment'!$B$4:$B$8</c:f>
              <c:numCache>
                <c:formatCode>General</c:formatCode>
                <c:ptCount val="4"/>
                <c:pt idx="0">
                  <c:v>8</c:v>
                </c:pt>
                <c:pt idx="1">
                  <c:v>21</c:v>
                </c:pt>
                <c:pt idx="2">
                  <c:v>15</c:v>
                </c:pt>
                <c:pt idx="3">
                  <c:v>15</c:v>
                </c:pt>
              </c:numCache>
            </c:numRef>
          </c:val>
          <c:extLst>
            <c:ext xmlns:c16="http://schemas.microsoft.com/office/drawing/2014/chart" uri="{C3380CC4-5D6E-409C-BE32-E72D297353CC}">
              <c16:uniqueId val="{00000000-2EC2-42F4-B29F-63BE974799FF}"/>
            </c:ext>
          </c:extLst>
        </c:ser>
        <c:dLbls>
          <c:showLegendKey val="0"/>
          <c:showVal val="0"/>
          <c:showCatName val="0"/>
          <c:showSerName val="0"/>
          <c:showPercent val="0"/>
          <c:showBubbleSize val="0"/>
          <c:showLeaderLines val="1"/>
        </c:dLbls>
        <c:firstSliceAng val="9"/>
        <c:holeSize val="50"/>
      </c:doughnutChart>
      <c:spPr>
        <a:noFill/>
        <a:ln>
          <a:noFill/>
        </a:ln>
        <a:effectLst/>
      </c:spPr>
    </c:plotArea>
    <c:legend>
      <c:legendPos val="r"/>
      <c:layout>
        <c:manualLayout>
          <c:xMode val="edge"/>
          <c:yMode val="edge"/>
          <c:x val="0.64939260717410319"/>
          <c:y val="0.43224190726159228"/>
          <c:w val="0.1950518372703412"/>
          <c:h val="0.2938028579760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Github.xlsx]Monthly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Monthly</a:t>
            </a:r>
            <a:r>
              <a:rPr lang="en-US" sz="1400" baseline="0">
                <a:solidFill>
                  <a:schemeClr val="tx1"/>
                </a:solidFill>
                <a:latin typeface="Times New Roman" panose="02020603050405020304" pitchFamily="18" charset="0"/>
                <a:cs typeface="Times New Roman" panose="02020603050405020304" pitchFamily="18" charset="0"/>
              </a:rPr>
              <a:t> Profit Trend</a:t>
            </a:r>
            <a:endParaRPr lang="en-US" sz="1400">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Profit'!$B$3</c:f>
              <c:strCache>
                <c:ptCount val="1"/>
                <c:pt idx="0">
                  <c:v>Total</c:v>
                </c:pt>
              </c:strCache>
            </c:strRef>
          </c:tx>
          <c:spPr>
            <a:solidFill>
              <a:schemeClr val="accent6"/>
            </a:solidFill>
            <a:ln>
              <a:noFill/>
            </a:ln>
            <a:effectLst/>
          </c:spPr>
          <c:invertIfNegative val="0"/>
          <c:cat>
            <c:strRef>
              <c:f>'Monthly Profit'!$A$4:$A$5</c:f>
              <c:strCache>
                <c:ptCount val="1"/>
                <c:pt idx="0">
                  <c:v>Mar</c:v>
                </c:pt>
              </c:strCache>
            </c:strRef>
          </c:cat>
          <c:val>
            <c:numRef>
              <c:f>'Monthly Profit'!$B$4:$B$5</c:f>
              <c:numCache>
                <c:formatCode>[$$-409]#,##0.00</c:formatCode>
                <c:ptCount val="1"/>
                <c:pt idx="0">
                  <c:v>13182.673203000002</c:v>
                </c:pt>
              </c:numCache>
            </c:numRef>
          </c:val>
          <c:extLst>
            <c:ext xmlns:c16="http://schemas.microsoft.com/office/drawing/2014/chart" uri="{C3380CC4-5D6E-409C-BE32-E72D297353CC}">
              <c16:uniqueId val="{00000000-AFE5-4A66-835F-F2B215B7CCC8}"/>
            </c:ext>
          </c:extLst>
        </c:ser>
        <c:dLbls>
          <c:showLegendKey val="0"/>
          <c:showVal val="0"/>
          <c:showCatName val="0"/>
          <c:showSerName val="0"/>
          <c:showPercent val="0"/>
          <c:showBubbleSize val="0"/>
        </c:dLbls>
        <c:gapWidth val="150"/>
        <c:overlap val="100"/>
        <c:axId val="762069384"/>
        <c:axId val="762071024"/>
      </c:barChart>
      <c:catAx>
        <c:axId val="762069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62071024"/>
        <c:crosses val="autoZero"/>
        <c:auto val="1"/>
        <c:lblAlgn val="ctr"/>
        <c:lblOffset val="100"/>
        <c:noMultiLvlLbl val="0"/>
      </c:catAx>
      <c:valAx>
        <c:axId val="76207102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9384"/>
        <c:crosses val="autoZero"/>
        <c:crossBetween val="between"/>
        <c:dispUnits>
          <c:builtInUnit val="thousands"/>
          <c:dispUnitsLbl>
            <c:layout>
              <c:manualLayout>
                <c:xMode val="edge"/>
                <c:yMode val="edge"/>
                <c:x val="2.4464829662091143E-2"/>
                <c:y val="0.46861724176937358"/>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Github.xlsx]Sales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latin typeface="Times New Roman" panose="02020603050405020304" pitchFamily="18" charset="0"/>
                <a:cs typeface="Times New Roman" panose="02020603050405020304" pitchFamily="18" charset="0"/>
              </a:rPr>
              <a:t>Weekly Sales</a:t>
            </a:r>
            <a:r>
              <a:rPr lang="en-US" sz="1400" baseline="0">
                <a:solidFill>
                  <a:schemeClr val="tx1"/>
                </a:solidFill>
                <a:latin typeface="Times New Roman" panose="02020603050405020304" pitchFamily="18" charset="0"/>
                <a:cs typeface="Times New Roman" panose="02020603050405020304" pitchFamily="18"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Trend'!$B$3</c:f>
              <c:strCache>
                <c:ptCount val="1"/>
                <c:pt idx="0">
                  <c:v>Total</c:v>
                </c:pt>
              </c:strCache>
            </c:strRef>
          </c:tx>
          <c:spPr>
            <a:ln w="28575" cap="rnd">
              <a:solidFill>
                <a:schemeClr val="accent6"/>
              </a:solidFill>
              <a:round/>
            </a:ln>
            <a:effectLst/>
          </c:spPr>
          <c:marker>
            <c:symbol val="none"/>
          </c:marker>
          <c:cat>
            <c:strRef>
              <c:f>'Sales Trend'!$A$4:$A$24</c:f>
              <c:strCache>
                <c:ptCount val="20"/>
                <c:pt idx="0">
                  <c:v>01-Mar</c:v>
                </c:pt>
                <c:pt idx="1">
                  <c:v>02-Mar</c:v>
                </c:pt>
                <c:pt idx="2">
                  <c:v>11-Mar</c:v>
                </c:pt>
                <c:pt idx="3">
                  <c:v>12-Mar</c:v>
                </c:pt>
                <c:pt idx="4">
                  <c:v>13-Mar</c:v>
                </c:pt>
                <c:pt idx="5">
                  <c:v>14-Mar</c:v>
                </c:pt>
                <c:pt idx="6">
                  <c:v>15-Mar</c:v>
                </c:pt>
                <c:pt idx="7">
                  <c:v>16-Mar</c:v>
                </c:pt>
                <c:pt idx="8">
                  <c:v>17-Mar</c:v>
                </c:pt>
                <c:pt idx="9">
                  <c:v>18-Mar</c:v>
                </c:pt>
                <c:pt idx="10">
                  <c:v>19-Mar</c:v>
                </c:pt>
                <c:pt idx="11">
                  <c:v>20-Mar</c:v>
                </c:pt>
                <c:pt idx="12">
                  <c:v>21-Mar</c:v>
                </c:pt>
                <c:pt idx="13">
                  <c:v>22-Mar</c:v>
                </c:pt>
                <c:pt idx="14">
                  <c:v>23-Mar</c:v>
                </c:pt>
                <c:pt idx="15">
                  <c:v>24-Mar</c:v>
                </c:pt>
                <c:pt idx="16">
                  <c:v>25-Mar</c:v>
                </c:pt>
                <c:pt idx="17">
                  <c:v>27-Mar</c:v>
                </c:pt>
                <c:pt idx="18">
                  <c:v>29-Mar</c:v>
                </c:pt>
                <c:pt idx="19">
                  <c:v>30-Mar</c:v>
                </c:pt>
              </c:strCache>
            </c:strRef>
          </c:cat>
          <c:val>
            <c:numRef>
              <c:f>'Sales Trend'!$B$4:$B$24</c:f>
              <c:numCache>
                <c:formatCode>[$$-409]#,##0.00</c:formatCode>
                <c:ptCount val="20"/>
                <c:pt idx="0">
                  <c:v>8822.8900000000012</c:v>
                </c:pt>
                <c:pt idx="1">
                  <c:v>5193.59</c:v>
                </c:pt>
                <c:pt idx="2">
                  <c:v>470.61</c:v>
                </c:pt>
                <c:pt idx="3">
                  <c:v>942.38</c:v>
                </c:pt>
                <c:pt idx="4">
                  <c:v>731.36</c:v>
                </c:pt>
                <c:pt idx="5">
                  <c:v>2864.76</c:v>
                </c:pt>
                <c:pt idx="6">
                  <c:v>2024.5600000000002</c:v>
                </c:pt>
                <c:pt idx="7">
                  <c:v>453.62</c:v>
                </c:pt>
                <c:pt idx="8">
                  <c:v>298.16000000000003</c:v>
                </c:pt>
                <c:pt idx="9">
                  <c:v>11715.300000000001</c:v>
                </c:pt>
                <c:pt idx="10">
                  <c:v>1080.9100000000001</c:v>
                </c:pt>
                <c:pt idx="11">
                  <c:v>319.71999999999997</c:v>
                </c:pt>
                <c:pt idx="12">
                  <c:v>4452.21</c:v>
                </c:pt>
                <c:pt idx="13">
                  <c:v>1828.22</c:v>
                </c:pt>
                <c:pt idx="14">
                  <c:v>1590.3</c:v>
                </c:pt>
                <c:pt idx="15">
                  <c:v>1054.5099999999998</c:v>
                </c:pt>
                <c:pt idx="16">
                  <c:v>63.73</c:v>
                </c:pt>
                <c:pt idx="17">
                  <c:v>3354.72</c:v>
                </c:pt>
                <c:pt idx="18">
                  <c:v>517.03</c:v>
                </c:pt>
                <c:pt idx="19">
                  <c:v>11358.460000000001</c:v>
                </c:pt>
              </c:numCache>
            </c:numRef>
          </c:val>
          <c:smooth val="0"/>
          <c:extLst>
            <c:ext xmlns:c16="http://schemas.microsoft.com/office/drawing/2014/chart" uri="{C3380CC4-5D6E-409C-BE32-E72D297353CC}">
              <c16:uniqueId val="{00000000-FE0D-4C4C-A5F1-5B5AD2B751E0}"/>
            </c:ext>
          </c:extLst>
        </c:ser>
        <c:dLbls>
          <c:showLegendKey val="0"/>
          <c:showVal val="0"/>
          <c:showCatName val="0"/>
          <c:showSerName val="0"/>
          <c:showPercent val="0"/>
          <c:showBubbleSize val="0"/>
        </c:dLbls>
        <c:smooth val="0"/>
        <c:axId val="762093984"/>
        <c:axId val="762086112"/>
      </c:lineChart>
      <c:catAx>
        <c:axId val="76209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86112"/>
        <c:crosses val="autoZero"/>
        <c:auto val="1"/>
        <c:lblAlgn val="ctr"/>
        <c:lblOffset val="100"/>
        <c:noMultiLvlLbl val="0"/>
      </c:catAx>
      <c:valAx>
        <c:axId val="76208611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939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Github.xlsx]Manager Performance!PivotTable5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69203849518812"/>
          <c:y val="7.407407407407407E-2"/>
          <c:w val="0.71427537182852141"/>
          <c:h val="0.8416746864975212"/>
        </c:manualLayout>
      </c:layout>
      <c:barChart>
        <c:barDir val="col"/>
        <c:grouping val="clustered"/>
        <c:varyColors val="0"/>
        <c:ser>
          <c:idx val="0"/>
          <c:order val="0"/>
          <c:tx>
            <c:strRef>
              <c:f>'Manager Performance'!$B$3:$B$4</c:f>
              <c:strCache>
                <c:ptCount val="1"/>
                <c:pt idx="0">
                  <c:v>Erin</c:v>
                </c:pt>
              </c:strCache>
            </c:strRef>
          </c:tx>
          <c:spPr>
            <a:solidFill>
              <a:schemeClr val="accent1"/>
            </a:solidFill>
            <a:ln>
              <a:noFill/>
            </a:ln>
            <a:effectLst/>
          </c:spPr>
          <c:invertIfNegative val="0"/>
          <c:cat>
            <c:strRef>
              <c:f>'Manager Performance'!$A$5:$A$6</c:f>
              <c:strCache>
                <c:ptCount val="1"/>
                <c:pt idx="0">
                  <c:v>Mar</c:v>
                </c:pt>
              </c:strCache>
            </c:strRef>
          </c:cat>
          <c:val>
            <c:numRef>
              <c:f>'Manager Performance'!$B$5:$B$6</c:f>
              <c:numCache>
                <c:formatCode>[$$-409]#,##0</c:formatCode>
                <c:ptCount val="1"/>
                <c:pt idx="0">
                  <c:v>59137.040000000023</c:v>
                </c:pt>
              </c:numCache>
            </c:numRef>
          </c:val>
          <c:extLst>
            <c:ext xmlns:c16="http://schemas.microsoft.com/office/drawing/2014/chart" uri="{C3380CC4-5D6E-409C-BE32-E72D297353CC}">
              <c16:uniqueId val="{00000000-F4FB-4D51-828B-3C020E95CE51}"/>
            </c:ext>
          </c:extLst>
        </c:ser>
        <c:dLbls>
          <c:showLegendKey val="0"/>
          <c:showVal val="0"/>
          <c:showCatName val="0"/>
          <c:showSerName val="0"/>
          <c:showPercent val="0"/>
          <c:showBubbleSize val="0"/>
        </c:dLbls>
        <c:gapWidth val="219"/>
        <c:overlap val="-27"/>
        <c:axId val="767681704"/>
        <c:axId val="767684328"/>
      </c:barChart>
      <c:catAx>
        <c:axId val="767681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684328"/>
        <c:crosses val="autoZero"/>
        <c:auto val="1"/>
        <c:lblAlgn val="ctr"/>
        <c:lblOffset val="100"/>
        <c:noMultiLvlLbl val="0"/>
      </c:catAx>
      <c:valAx>
        <c:axId val="767684328"/>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7681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Github.xlsx]Order Share!PivotTable6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solidFill>
                  <a:schemeClr val="tx1"/>
                </a:solidFill>
                <a:latin typeface="Times New Roman" panose="02020603050405020304" pitchFamily="18" charset="0"/>
                <a:cs typeface="Times New Roman" panose="02020603050405020304" pitchFamily="18" charset="0"/>
              </a:rPr>
              <a:t>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solidFill>
              <a:schemeClr val="lt1"/>
            </a:solidFill>
          </a:ln>
          <a:effectLst/>
        </c:spPr>
      </c:pivotFmt>
      <c:pivotFmt>
        <c:idx val="2"/>
        <c:spPr>
          <a:solidFill>
            <a:schemeClr val="accent6">
              <a:lumMod val="20000"/>
              <a:lumOff val="80000"/>
            </a:schemeClr>
          </a:solidFill>
          <a:ln w="19050">
            <a:solidFill>
              <a:schemeClr val="lt1"/>
            </a:solidFill>
          </a:ln>
          <a:effectLst/>
        </c:spPr>
      </c:pivotFmt>
      <c:pivotFmt>
        <c:idx val="3"/>
        <c:spPr>
          <a:solidFill>
            <a:schemeClr val="accent6">
              <a:lumMod val="40000"/>
              <a:lumOff val="60000"/>
            </a:schemeClr>
          </a:solidFill>
          <a:ln w="19050">
            <a:solidFill>
              <a:schemeClr val="lt1"/>
            </a:solidFill>
          </a:ln>
          <a:effectLst/>
        </c:spPr>
      </c:pivotFmt>
      <c:pivotFmt>
        <c:idx val="4"/>
        <c:spPr>
          <a:solidFill>
            <a:schemeClr val="accent6">
              <a:lumMod val="75000"/>
            </a:schemeClr>
          </a:solidFill>
          <a:ln w="19050">
            <a:solidFill>
              <a:schemeClr val="lt1"/>
            </a:solidFill>
          </a:ln>
          <a:effectLst/>
        </c:spPr>
      </c:pivotFmt>
      <c:pivotFmt>
        <c:idx val="5"/>
        <c:spPr>
          <a:solidFill>
            <a:schemeClr val="accent6">
              <a:lumMod val="50000"/>
            </a:schemeClr>
          </a:solidFill>
          <a:ln w="19050">
            <a:solidFill>
              <a:schemeClr val="lt1"/>
            </a:solidFill>
          </a:ln>
          <a:effectLst/>
        </c:spPr>
      </c:pivotFmt>
    </c:pivotFmts>
    <c:plotArea>
      <c:layout/>
      <c:doughnutChart>
        <c:varyColors val="1"/>
        <c:ser>
          <c:idx val="0"/>
          <c:order val="0"/>
          <c:tx>
            <c:strRef>
              <c:f>'Order Share'!$B$3</c:f>
              <c:strCache>
                <c:ptCount val="1"/>
                <c:pt idx="0">
                  <c:v>Total</c:v>
                </c:pt>
              </c:strCache>
            </c:strRef>
          </c:tx>
          <c:explosion val="2"/>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9614-42E0-BB7C-69A6362D2F8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6F24-459D-AC72-3E7CA198B476}"/>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9614-42E0-BB7C-69A6362D2F8D}"/>
              </c:ext>
            </c:extLst>
          </c:dPt>
          <c:dPt>
            <c:idx val="3"/>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2-6F24-459D-AC72-3E7CA198B476}"/>
              </c:ext>
            </c:extLst>
          </c:dPt>
          <c:dPt>
            <c:idx val="4"/>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6F24-459D-AC72-3E7CA198B476}"/>
              </c:ext>
            </c:extLst>
          </c:dPt>
          <c:cat>
            <c:strRef>
              <c:f>'Order Share'!$A$4:$A$9</c:f>
              <c:strCache>
                <c:ptCount val="5"/>
                <c:pt idx="0">
                  <c:v>Low</c:v>
                </c:pt>
                <c:pt idx="1">
                  <c:v>Not Specified</c:v>
                </c:pt>
                <c:pt idx="2">
                  <c:v>High</c:v>
                </c:pt>
                <c:pt idx="3">
                  <c:v>Medium</c:v>
                </c:pt>
                <c:pt idx="4">
                  <c:v>Critical</c:v>
                </c:pt>
              </c:strCache>
            </c:strRef>
          </c:cat>
          <c:val>
            <c:numRef>
              <c:f>'Order Share'!$B$4:$B$9</c:f>
              <c:numCache>
                <c:formatCode>0.00%</c:formatCode>
                <c:ptCount val="5"/>
                <c:pt idx="0">
                  <c:v>6.7796610169491525E-2</c:v>
                </c:pt>
                <c:pt idx="1">
                  <c:v>0.20338983050847459</c:v>
                </c:pt>
                <c:pt idx="2">
                  <c:v>0.23728813559322035</c:v>
                </c:pt>
                <c:pt idx="3">
                  <c:v>0.23728813559322035</c:v>
                </c:pt>
                <c:pt idx="4">
                  <c:v>0.25423728813559321</c:v>
                </c:pt>
              </c:numCache>
            </c:numRef>
          </c:val>
          <c:extLst>
            <c:ext xmlns:c16="http://schemas.microsoft.com/office/drawing/2014/chart" uri="{C3380CC4-5D6E-409C-BE32-E72D297353CC}">
              <c16:uniqueId val="{00000000-6F24-459D-AC72-3E7CA198B476}"/>
            </c:ext>
          </c:extLst>
        </c:ser>
        <c:dLbls>
          <c:showLegendKey val="0"/>
          <c:showVal val="0"/>
          <c:showCatName val="0"/>
          <c:showSerName val="0"/>
          <c:showPercent val="0"/>
          <c:showBubbleSize val="0"/>
          <c:showLeaderLines val="1"/>
        </c:dLbls>
        <c:firstSliceAng val="0"/>
        <c:holeSize val="2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Github.xlsx]Shipping Charges!PivotTable7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Shipping Charges</a:t>
            </a:r>
          </a:p>
          <a:p>
            <a:pPr>
              <a:defRPr/>
            </a:pPr>
            <a:endParaRPr lang="en-US" sz="1400">
              <a:latin typeface="Times New Roman" panose="02020603050405020304" pitchFamily="18" charset="0"/>
              <a:cs typeface="Times New Roman" panose="02020603050405020304" pitchFamily="18" charset="0"/>
            </a:endParaRPr>
          </a:p>
        </c:rich>
      </c:tx>
      <c:layout>
        <c:manualLayout>
          <c:xMode val="edge"/>
          <c:yMode val="edge"/>
          <c:x val="0.38322316232135739"/>
          <c:y val="2.1108179419525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Charges'!$B$3</c:f>
              <c:strCache>
                <c:ptCount val="1"/>
                <c:pt idx="0">
                  <c:v>Total</c:v>
                </c:pt>
              </c:strCache>
            </c:strRef>
          </c:tx>
          <c:spPr>
            <a:solidFill>
              <a:schemeClr val="accent6"/>
            </a:solidFill>
            <a:ln>
              <a:noFill/>
            </a:ln>
            <a:effectLst/>
          </c:spPr>
          <c:invertIfNegative val="0"/>
          <c:cat>
            <c:strRef>
              <c:f>'Shipping Charges'!$A$4:$A$19</c:f>
              <c:strCache>
                <c:ptCount val="15"/>
                <c:pt idx="0">
                  <c:v>Appliances</c:v>
                </c:pt>
                <c:pt idx="1">
                  <c:v>Binders and Binder Accessories</c:v>
                </c:pt>
                <c:pt idx="2">
                  <c:v>Bookcases</c:v>
                </c:pt>
                <c:pt idx="3">
                  <c:v>Chairs &amp; Chairmats</c:v>
                </c:pt>
                <c:pt idx="4">
                  <c:v>Computer Peripherals</c:v>
                </c:pt>
                <c:pt idx="5">
                  <c:v>Envelopes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'Shipping Charges'!$B$4:$B$19</c:f>
              <c:numCache>
                <c:formatCode>[$$-409]#,##0.00</c:formatCode>
                <c:ptCount val="15"/>
                <c:pt idx="0">
                  <c:v>13.22</c:v>
                </c:pt>
                <c:pt idx="1">
                  <c:v>58.34</c:v>
                </c:pt>
                <c:pt idx="2">
                  <c:v>64.66</c:v>
                </c:pt>
                <c:pt idx="3">
                  <c:v>208.04000000000002</c:v>
                </c:pt>
                <c:pt idx="4">
                  <c:v>42.800000000000004</c:v>
                </c:pt>
                <c:pt idx="5">
                  <c:v>19.989999999999998</c:v>
                </c:pt>
                <c:pt idx="6">
                  <c:v>157.44</c:v>
                </c:pt>
                <c:pt idx="7">
                  <c:v>39.569999999999993</c:v>
                </c:pt>
                <c:pt idx="8">
                  <c:v>66.98</c:v>
                </c:pt>
                <c:pt idx="9">
                  <c:v>3.06</c:v>
                </c:pt>
                <c:pt idx="10">
                  <c:v>1.35</c:v>
                </c:pt>
                <c:pt idx="11">
                  <c:v>5.3</c:v>
                </c:pt>
                <c:pt idx="12">
                  <c:v>20.560000000000002</c:v>
                </c:pt>
                <c:pt idx="13">
                  <c:v>320.90999999999997</c:v>
                </c:pt>
                <c:pt idx="14">
                  <c:v>28.64</c:v>
                </c:pt>
              </c:numCache>
            </c:numRef>
          </c:val>
          <c:extLst>
            <c:ext xmlns:c16="http://schemas.microsoft.com/office/drawing/2014/chart" uri="{C3380CC4-5D6E-409C-BE32-E72D297353CC}">
              <c16:uniqueId val="{00000000-7363-48F9-8DD9-89892E990B47}"/>
            </c:ext>
          </c:extLst>
        </c:ser>
        <c:dLbls>
          <c:showLegendKey val="0"/>
          <c:showVal val="0"/>
          <c:showCatName val="0"/>
          <c:showSerName val="0"/>
          <c:showPercent val="0"/>
          <c:showBubbleSize val="0"/>
        </c:dLbls>
        <c:gapWidth val="182"/>
        <c:axId val="762066104"/>
        <c:axId val="762067416"/>
      </c:barChart>
      <c:catAx>
        <c:axId val="76206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7416"/>
        <c:crosses val="autoZero"/>
        <c:auto val="1"/>
        <c:lblAlgn val="ctr"/>
        <c:lblOffset val="100"/>
        <c:noMultiLvlLbl val="0"/>
      </c:catAx>
      <c:valAx>
        <c:axId val="762067416"/>
        <c:scaling>
          <c:orientation val="minMax"/>
        </c:scaling>
        <c:delete val="0"/>
        <c:axPos val="b"/>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62066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Revenue!$B$3</c:f>
              <c:strCache>
                <c:ptCount val="1"/>
                <c:pt idx="0">
                  <c:v>Total</c:v>
                </c:pt>
              </c:strCache>
            </c:strRef>
          </c:tx>
          <c:spPr>
            <a:solidFill>
              <a:schemeClr val="accent6"/>
            </a:solidFill>
            <a:ln>
              <a:noFill/>
            </a:ln>
            <a:effectLst/>
          </c:spPr>
          <c:invertIfNegative val="0"/>
          <c:cat>
            <c:strRef>
              <c:f>Revenue!$A$4:$A$19</c:f>
              <c:strCache>
                <c:ptCount val="15"/>
                <c:pt idx="0">
                  <c:v>Appliances</c:v>
                </c:pt>
                <c:pt idx="1">
                  <c:v>Binders and Binder Accessories</c:v>
                </c:pt>
                <c:pt idx="2">
                  <c:v>Bookcases</c:v>
                </c:pt>
                <c:pt idx="3">
                  <c:v>Chairs &amp; Chairmats</c:v>
                </c:pt>
                <c:pt idx="4">
                  <c:v>Computer Peripherals</c:v>
                </c:pt>
                <c:pt idx="5">
                  <c:v>Envelopes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Revenue!$B$4:$B$19</c:f>
              <c:numCache>
                <c:formatCode>General</c:formatCode>
                <c:ptCount val="15"/>
                <c:pt idx="0">
                  <c:v>0.39999999999999147</c:v>
                </c:pt>
                <c:pt idx="1">
                  <c:v>10678.0311</c:v>
                </c:pt>
                <c:pt idx="2">
                  <c:v>1049.03</c:v>
                </c:pt>
                <c:pt idx="3">
                  <c:v>2520.4618</c:v>
                </c:pt>
                <c:pt idx="4">
                  <c:v>-73.618099999999956</c:v>
                </c:pt>
                <c:pt idx="5">
                  <c:v>255.1482</c:v>
                </c:pt>
                <c:pt idx="6">
                  <c:v>-1860.1299999999999</c:v>
                </c:pt>
                <c:pt idx="7">
                  <c:v>6412.1728999999996</c:v>
                </c:pt>
                <c:pt idx="8">
                  <c:v>-216.20350000000005</c:v>
                </c:pt>
                <c:pt idx="9">
                  <c:v>59.66</c:v>
                </c:pt>
                <c:pt idx="10">
                  <c:v>8.5299999999999994</c:v>
                </c:pt>
                <c:pt idx="11">
                  <c:v>-50.75</c:v>
                </c:pt>
                <c:pt idx="12">
                  <c:v>-169.93</c:v>
                </c:pt>
                <c:pt idx="13">
                  <c:v>-4418.625497</c:v>
                </c:pt>
                <c:pt idx="14">
                  <c:v>-1011.5037</c:v>
                </c:pt>
              </c:numCache>
            </c:numRef>
          </c:val>
          <c:extLst>
            <c:ext xmlns:c16="http://schemas.microsoft.com/office/drawing/2014/chart" uri="{C3380CC4-5D6E-409C-BE32-E72D297353CC}">
              <c16:uniqueId val="{00000000-D507-4168-BF24-D918DCC6636E}"/>
            </c:ext>
          </c:extLst>
        </c:ser>
        <c:dLbls>
          <c:showLegendKey val="0"/>
          <c:showVal val="0"/>
          <c:showCatName val="0"/>
          <c:showSerName val="0"/>
          <c:showPercent val="0"/>
          <c:showBubbleSize val="0"/>
        </c:dLbls>
        <c:gapWidth val="182"/>
        <c:axId val="870334976"/>
        <c:axId val="870335304"/>
      </c:barChart>
      <c:catAx>
        <c:axId val="87033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5304"/>
        <c:crosses val="autoZero"/>
        <c:auto val="1"/>
        <c:lblAlgn val="ctr"/>
        <c:lblOffset val="100"/>
        <c:noMultiLvlLbl val="0"/>
      </c:catAx>
      <c:valAx>
        <c:axId val="870335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34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Github.xlsx]Shipping Expenses!PivotTable1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w="19050">
            <a:solidFill>
              <a:schemeClr val="lt1"/>
            </a:solidFill>
          </a:ln>
          <a:effectLst/>
        </c:spPr>
      </c:pivotFmt>
      <c:pivotFmt>
        <c:idx val="2"/>
        <c:spPr>
          <a:solidFill>
            <a:schemeClr val="accent6">
              <a:lumMod val="60000"/>
              <a:lumOff val="4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'Shipping Expenses'!$B$3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E2E-4939-B0A6-0A7EBEA52C1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2-FE2E-4939-B0A6-0A7EBEA52C1F}"/>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FE2E-4939-B0A6-0A7EBEA52C1F}"/>
              </c:ext>
            </c:extLst>
          </c:dPt>
          <c:cat>
            <c:strRef>
              <c:f>'Shipping Expenses'!$A$4:$A$7</c:f>
              <c:strCache>
                <c:ptCount val="3"/>
                <c:pt idx="0">
                  <c:v>Delivery Truck</c:v>
                </c:pt>
                <c:pt idx="1">
                  <c:v>Express Air</c:v>
                </c:pt>
                <c:pt idx="2">
                  <c:v>Regular Air</c:v>
                </c:pt>
              </c:strCache>
            </c:strRef>
          </c:cat>
          <c:val>
            <c:numRef>
              <c:f>'Shipping Expenses'!$B$4:$B$7</c:f>
              <c:numCache>
                <c:formatCode>0.00%</c:formatCode>
                <c:ptCount val="3"/>
                <c:pt idx="0">
                  <c:v>0.46153626553489518</c:v>
                </c:pt>
                <c:pt idx="1">
                  <c:v>0.21330148640161387</c:v>
                </c:pt>
                <c:pt idx="2">
                  <c:v>0.32516224806349092</c:v>
                </c:pt>
              </c:numCache>
            </c:numRef>
          </c:val>
          <c:extLst>
            <c:ext xmlns:c16="http://schemas.microsoft.com/office/drawing/2014/chart" uri="{C3380CC4-5D6E-409C-BE32-E72D297353CC}">
              <c16:uniqueId val="{00000000-FE2E-4939-B0A6-0A7EBEA52C1F}"/>
            </c:ext>
          </c:extLst>
        </c:ser>
        <c:dLbls>
          <c:showLegendKey val="0"/>
          <c:showVal val="0"/>
          <c:showCatName val="0"/>
          <c:showSerName val="0"/>
          <c:showPercent val="0"/>
          <c:showBubbleSize val="0"/>
          <c:showLeaderLines val="1"/>
        </c:dLbls>
        <c:firstSliceAng val="175"/>
        <c:holeSize val="4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[Final Github.xlsx]Revenue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387981284093"/>
          <c:y val="0.10168640684620305"/>
          <c:w val="0.649928485693545"/>
          <c:h val="0.81776395597609119"/>
        </c:manualLayout>
      </c:layout>
      <c:barChart>
        <c:barDir val="bar"/>
        <c:grouping val="clustered"/>
        <c:varyColors val="0"/>
        <c:ser>
          <c:idx val="0"/>
          <c:order val="0"/>
          <c:tx>
            <c:strRef>
              <c:f>'Revenue '!$B$3</c:f>
              <c:strCache>
                <c:ptCount val="1"/>
                <c:pt idx="0">
                  <c:v>Total</c:v>
                </c:pt>
              </c:strCache>
            </c:strRef>
          </c:tx>
          <c:spPr>
            <a:solidFill>
              <a:schemeClr val="accent6"/>
            </a:solidFill>
            <a:ln>
              <a:noFill/>
            </a:ln>
            <a:effectLst/>
          </c:spPr>
          <c:invertIfNegative val="0"/>
          <c:cat>
            <c:strRef>
              <c:f>'Revenue '!$A$4:$A$19</c:f>
              <c:strCache>
                <c:ptCount val="15"/>
                <c:pt idx="0">
                  <c:v>Appliances</c:v>
                </c:pt>
                <c:pt idx="1">
                  <c:v>Binders and Binder Accessories</c:v>
                </c:pt>
                <c:pt idx="2">
                  <c:v>Bookcases</c:v>
                </c:pt>
                <c:pt idx="3">
                  <c:v>Chairs &amp; Chairmats</c:v>
                </c:pt>
                <c:pt idx="4">
                  <c:v>Computer Peripherals</c:v>
                </c:pt>
                <c:pt idx="5">
                  <c:v>Envelopes</c:v>
                </c:pt>
                <c:pt idx="6">
                  <c:v>Office Furnishings</c:v>
                </c:pt>
                <c:pt idx="7">
                  <c:v>Office Machines</c:v>
                </c:pt>
                <c:pt idx="8">
                  <c:v>Paper</c:v>
                </c:pt>
                <c:pt idx="9">
                  <c:v>Pens &amp; Art Supplies</c:v>
                </c:pt>
                <c:pt idx="10">
                  <c:v>Rubber Bands</c:v>
                </c:pt>
                <c:pt idx="11">
                  <c:v>Scissors, Rulers and Trimmers</c:v>
                </c:pt>
                <c:pt idx="12">
                  <c:v>Storage &amp; Organization</c:v>
                </c:pt>
                <c:pt idx="13">
                  <c:v>Tables</c:v>
                </c:pt>
                <c:pt idx="14">
                  <c:v>Telephones and Communication</c:v>
                </c:pt>
              </c:strCache>
            </c:strRef>
          </c:cat>
          <c:val>
            <c:numRef>
              <c:f>'Revenue '!$B$4:$B$19</c:f>
              <c:numCache>
                <c:formatCode>General</c:formatCode>
                <c:ptCount val="15"/>
                <c:pt idx="0">
                  <c:v>0.39999999999999147</c:v>
                </c:pt>
                <c:pt idx="1">
                  <c:v>10678.0311</c:v>
                </c:pt>
                <c:pt idx="2">
                  <c:v>1049.03</c:v>
                </c:pt>
                <c:pt idx="3">
                  <c:v>2520.4618</c:v>
                </c:pt>
                <c:pt idx="4">
                  <c:v>-73.618099999999956</c:v>
                </c:pt>
                <c:pt idx="5">
                  <c:v>255.1482</c:v>
                </c:pt>
                <c:pt idx="6">
                  <c:v>-1860.1299999999999</c:v>
                </c:pt>
                <c:pt idx="7">
                  <c:v>6412.1728999999996</c:v>
                </c:pt>
                <c:pt idx="8">
                  <c:v>-216.20350000000005</c:v>
                </c:pt>
                <c:pt idx="9">
                  <c:v>59.66</c:v>
                </c:pt>
                <c:pt idx="10">
                  <c:v>8.5299999999999994</c:v>
                </c:pt>
                <c:pt idx="11">
                  <c:v>-50.75</c:v>
                </c:pt>
                <c:pt idx="12">
                  <c:v>-169.93</c:v>
                </c:pt>
                <c:pt idx="13">
                  <c:v>-4418.625497</c:v>
                </c:pt>
                <c:pt idx="14">
                  <c:v>-1011.5037</c:v>
                </c:pt>
              </c:numCache>
            </c:numRef>
          </c:val>
          <c:extLst>
            <c:ext xmlns:c16="http://schemas.microsoft.com/office/drawing/2014/chart" uri="{C3380CC4-5D6E-409C-BE32-E72D297353CC}">
              <c16:uniqueId val="{00000000-CB8D-4216-8727-5204D6FF93C8}"/>
            </c:ext>
          </c:extLst>
        </c:ser>
        <c:dLbls>
          <c:showLegendKey val="0"/>
          <c:showVal val="0"/>
          <c:showCatName val="0"/>
          <c:showSerName val="0"/>
          <c:showPercent val="0"/>
          <c:showBubbleSize val="0"/>
        </c:dLbls>
        <c:gapWidth val="182"/>
        <c:axId val="1033082920"/>
        <c:axId val="1033087512"/>
      </c:barChart>
      <c:catAx>
        <c:axId val="103308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7512"/>
        <c:crosses val="autoZero"/>
        <c:auto val="1"/>
        <c:lblAlgn val="ctr"/>
        <c:lblOffset val="100"/>
        <c:noMultiLvlLbl val="0"/>
      </c:catAx>
      <c:valAx>
        <c:axId val="1033087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08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[Final Github.xlsx]Top 10 Regions!PivotTable3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Staye wise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'Top 10 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98-954F-AD7E-07A72D5327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98-954F-AD7E-07A72D5327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98-954F-AD7E-07A72D5327F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98-954F-AD7E-07A72D5327F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198-954F-AD7E-07A72D5327F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98-954F-AD7E-07A72D5327F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98-954F-AD7E-07A72D5327F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198-954F-AD7E-07A72D5327F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198-954F-AD7E-07A72D5327F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198-954F-AD7E-07A72D5327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Regions'!$A$4:$A$14</c:f>
              <c:strCache>
                <c:ptCount val="10"/>
                <c:pt idx="0">
                  <c:v>Connecticut</c:v>
                </c:pt>
                <c:pt idx="1">
                  <c:v>Maryland</c:v>
                </c:pt>
                <c:pt idx="2">
                  <c:v>Massachusetts</c:v>
                </c:pt>
                <c:pt idx="3">
                  <c:v>New Hampshire</c:v>
                </c:pt>
                <c:pt idx="4">
                  <c:v>New Jersey</c:v>
                </c:pt>
                <c:pt idx="5">
                  <c:v>New York</c:v>
                </c:pt>
                <c:pt idx="6">
                  <c:v>Ohio</c:v>
                </c:pt>
                <c:pt idx="7">
                  <c:v>Rhode Island</c:v>
                </c:pt>
                <c:pt idx="8">
                  <c:v>Vermont</c:v>
                </c:pt>
                <c:pt idx="9">
                  <c:v>West Virginia</c:v>
                </c:pt>
              </c:strCache>
            </c:strRef>
          </c:cat>
          <c:val>
            <c:numRef>
              <c:f>'Top 10 Regions'!$B$4:$B$14</c:f>
              <c:numCache>
                <c:formatCode>General</c:formatCode>
                <c:ptCount val="10"/>
                <c:pt idx="0">
                  <c:v>-532.59400000000005</c:v>
                </c:pt>
                <c:pt idx="1">
                  <c:v>-599.0625</c:v>
                </c:pt>
                <c:pt idx="2">
                  <c:v>595.57820000000004</c:v>
                </c:pt>
                <c:pt idx="3">
                  <c:v>-50.75</c:v>
                </c:pt>
                <c:pt idx="4">
                  <c:v>-79.789999999999992</c:v>
                </c:pt>
                <c:pt idx="5">
                  <c:v>2246.7363750000004</c:v>
                </c:pt>
                <c:pt idx="6">
                  <c:v>11059.870794</c:v>
                </c:pt>
                <c:pt idx="7">
                  <c:v>4407.4399999999996</c:v>
                </c:pt>
                <c:pt idx="8">
                  <c:v>-0.74</c:v>
                </c:pt>
                <c:pt idx="9">
                  <c:v>-40.76</c:v>
                </c:pt>
              </c:numCache>
            </c:numRef>
          </c:val>
          <c:extLst>
            <c:ext xmlns:c16="http://schemas.microsoft.com/office/drawing/2014/chart" uri="{C3380CC4-5D6E-409C-BE32-E72D297353CC}">
              <c16:uniqueId val="{00000000-8CF0-4F93-8EAE-A0AA05409C3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CFFBD82-4921-4124-B7D4-58078DC92372}">
          <cx:tx>
            <cx:txData>
              <cx:f>_xlchart.v5.2</cx:f>
              <cx:v>Sum of Sales</cx:v>
            </cx:txData>
          </cx:tx>
          <cx:dataId val="0"/>
          <cx:layoutPr>
            <cx:geography cultureLanguage="en-US" cultureRegion="IN" attribution="Powered by Bing">
              <cx:geoCache provider="{E9337A44-BEBE-4D9F-B70C-5C5E7DAFC167}">
                <cx:binary>1H1Zb9y4tu5fCfJ85RYpjhu7D9BSDa7RY6Z+ESq2W/M869ffJZadKivVHW9sH9xbQMCQi1wUpa9I
ron0vx/afz2ET7v8QxuFcfGvh/b3j25Zpv/67bfiwX2KdsVF5D3kSZH8VV48JNFvyV9/eQ9Pvz3m
u8aLnd+wjshvD+4uL5/aj//zb+jNeUrWycOu9JL4pnrKu9unogrL4h/qTlZ9eEiquBzYHejp94+f
Yq98evxwV+7Kp+Ljh6e49Mruvkuffv/4quXHD7+N+/vp2R9CGF5ZPQKvIS+IpBIRQiXGgiL28UOY
xM5ztSbFhRRSCsx0IoVOmHx59nYXAf+bh6UGtXt8zJ+K4sPz/z+xv3qTn2q9IrH2H8VKhrF/ulMv
+9vrj/4//x4R4PVHlCNcxt/qV1Uw9MiLJ15R5t5DiX7/+KVLgOC8fJU9Iq8a/YeIEHwhpaScUSaY
bvyECNL5BaWIYmToCDNJjZdn7xF5w4BOY/GD8dXo4Q2/ffzFj/H/T2CeivLDZy93vNjbvXyi/x4e
Q1wwggkiuoTvzykXryeM0C8YMhhikhgGlQanL89+huetw/obkF6zj6H6fJZQ3T+1u9Ga9urF/sMZ
ZKALwjCnFOsGJlznrxGS8sIwDN3Qua4zARiR1wj9cjSnkXlmezXw3z/efz1TROIYFuqnp5dP8w4T
h14IYug6NpBUM2M8cdiFAfVE6LD46QbCo4lz//SGIf0dND9Yx/BszxKebZKX7ofJLkjKd1zaCL8g
MHEkYxIJSaiBXk8cpOswsSTBUkcMIQMDgns5ZL+0vXVUp0F6zT3CaTs5S5yu4TdbdGG9e9ctiOgX
QjKKQBLgQuiCgkx2LLNxfiEMwSnmhFEBiyDgeIzTW0d1GqfX3COcrv84S5w2XlEkVe69fKd3WO3E
hcE4oMRAdiYYidFqJ/EFGdDDhqCYGlIHufsYo7eM6DQ+B84RNpurs8Tm1gVh/8OiCHfx48s3+u/x
ISAjCMER7EY6lwgWtNEcgnpKDESRoJQwmE0vz96vdW8d1WmMXnOPcLpdnCVOV0G4c5PoHfcjg17A
8gUTSGCsY0QECGrH65wERUgXDCOM9sscfo3RW0Z0Gp8D5wibq9VZYvNHHuzi4l1lbAJ7kJSACuLY
YEoWeIUNrG+GELD+gSqEkT4Wst8yotPYHDhH2Pxxe5bYbJ/q3eN7zhpQbygjCIwHkiGw7MDuf4wM
QuyCwZoG6x5jTEd0tPP8ejyncXnhG6GyPU+VdJPE5S5+R1hAuNYNgwhEJZe6bsgxLLoEwwKsZzpM
GaKzsfrzhgGdxuUH4wiYzf1ZTpdP5c59Web/ezEAzJ8GNrgBSqcYbKA/qTwIXTAOUhrICBRAG4tp
vxrNaUj2XCM8Pp0nHv8LFjbY1hHmAsyfFINJYBC9jhcwDhY4MEVLjkERPYHJW0Z0GpcD5wibz3+c
5VzZPjUfNk+t95C844whF6DOGKDRMAFa6E9CGdLZBdIFrGA6Y8qK8PLsZyPBm8Z0Gp/j9xkhtN2c
JUJ/hLvvu3eVmfEFbOsUrGxCN/he7jqePIKBFQ5snyAXGAAQwPQanjcM6DQ2PxhHwPyxPktgNrui
2D24VfFUlu9omgbnDghcoFPCboLIz7OHo4tBYpaYKc/OT0bQNw/rNEgj9hFUm/Nc5QaDx/AvTd/T
fgPzCNa4vYdHwfBqFoGsRhnYdQwO6xzYB8ACN7bevGFIfwPS8fuMIQKX5xk6Sa9c7x23ILB/EnB+
gmdUpxgT0HNeCwgCsENgFJAczDZycKS+RudXozkNy55rhMfV5VnisU4qr/DeVb8x9AtwHNDBJo25
TvWxX1SiC1j1pA6WGnDN/SxJv2lIp5E5Yh3Bsz7PFc1KwiTfPb7jlAGvNQRxUAJiNdgGTug5Otja
CBfIIAj8ptwAU9vxgvaWEZ0G58A5wsY6T3P0Vf7kJPHL1/nvNVBiXEgwlCGMKQVPzk/aDsI6hHsI
Khjkhr0GvNnHyPx6PKdxeeEboXJ1nka0jTd4eN/XGzr4o6UBgTiHyKdjGUCSCyQFyNjgRsAQSzD2
sr1pSKexOWIdwbM5T3/1xntwPWf3ntMG7M8gIyNOQFYeonBG5jRBLzjEToHdxlCe7J/MaW8Y0d+B
8/IuY2zO02+z2eXd+/rWhs0GnJoYNnoujL3/+XjmcHbBIXQNgWQGkVLDBHq9pL1lRH+DzY93GWMz
OUs5bZE0u5dv8w5bDb7QISRASqLvvZojuVkaEAsqJUR47F3WY5/nr0ZzGpM91wiPxXkKZivYeauH
oHs/TAwwdmLwoEG8k8G5xHIUrAbrGBacYdj4iQooHAlmbxnRaVwOnCNsVt/Ocq58fsojcNq8HzSE
wHSBGEIswZl2IhyK4wsGW5CQWBcSQtvG0+UNAzqNzA/GETCf788SmMFq+y3Jg3dEBkKkwfICFk4B
gZygao42f04hBlcf1rHTwTVvGdFpaA6cI2y25zlpFmHoxYn3nhZO/QJCAwGe/XIGToKRcUaCBRRW
NA7RtwiC19EoaOMtIzqNzYFzhM3iPE3QX3aFCycLynfVNiHEE0xjkgnYToZdHr7+sWi21zZhVQOn
J4Fk2I6Otc23jek0Pse8I4S+nKc4sNl58TtGSBN6AQFnGFybz86Z0bLG5AUI07CqSZDi4PjBeMP5
5XBO4/LMNoJkMz3LzeaLVzwkceG9r6oJ4TTP82EfCXg8ZYQETZNxkKlBhIMDUmNt5k0jOo3MEesI
nS+Ls0TnLqn+N+LWwSUNJ26Gc2wcDUG3crSoQdw6QEPhtAfUcVjcXi9qbx3VaZBec49wujtPvXMQ
cy53UQobUP6eC5xxwSCcFozQEHY2qP6j3WfwfnJw2QjKEedghB4pO28e1mmkRuwjqLbn6cqZgavA
e8/4QSzACoApnPVEhkDD+ajXswm8awRCbyAGhBM4g8AR1B+LCG8Y0Gl4fjCOgJmdp/g2eQp3ze49
pw8Eq+k6eAro4Ps8YfMEtYfARsQgZhpg+Slk/S0DOo3MgXMEzeQ8hYRF/PjOzk95IcEZoMMuBM4c
AhE4oznDwIqDuJQGOhXb+YbxnAbmB+MIl8V5ugn2R8CsXZ6AVrp7WVb+e8PncJAAVFIKx3bB+vnz
YRwOOqmg4CvQ8d5ePdJJ3z6u0zCN+Udoba0zFub+F9ACjyhYduD0DXgJhoVsbEEYjr8ZHI7uoiH0
5qd1bi+QvWVcp9Ea84/QujtPtBaPcDrn/aYUGEcNATBBRAHCBMINQVQ71ooQIhAiBZZTWBEFB71o
ZEj45XBOY/PMNoJkcZ5StpWA0/qh9B6q8h2BGWRoA6ILIWIA7AhwkOA1MGC1hnB3AORFuhvJ2G8c
1Gl4XjGPQLLuz3KVs3ah91eSv+sBXnD6QLQHHKfGEKhL4C6JkaEHIYgvBAnv+Kj8sYj9tjH9DURH
7zNG6DytcNun7/muCN5RXoDDoYNTDlY2uDwCgtaGK1aOFze4QUIgOH5twOFq8ex/OMbnLSM6jc6B
c4TN9jwl7ZeLcj4kf32ASLAq+v7Od7HAiRwQENQ5hJ9Cp+AcPMTvYgZOhv0h7JGm+p8O7jRkp3sZ
wTc5T6Fh/pTA/TnvOLMM8JmSwWkHZlJQkyCG+vXMEhCCAOGJYP+B06XDJTsjU90bBnQapR+MI2Dm
57rmNR+WT3nx1L2j5ACeO7g24nDwaiR3c5DoOMgUOtmfuhqHVA3mtV+P6TQ8x7wjhLbLs5QbVu99
4BrMcjBlMIXQquEovDFCBy5qgyM/sNxxiFd41nGP96Rfj+c0Mi98I1RWd2eJyh+51yfvalogFxgu
AoMwQwjSUWGgrxc0EBMgSgSCrkAo37vtXibs/jjcGwZ0GpcfjCNg/vjz/w0wf3/F3o/rBye7cjdV
9xYe3bL3z7Xq3eFGxRHrs8H5pGVo/6NfPP7+cVipjq4OG/p4ZamGI2tHYuOB42lXlL9/1MBNfgHe
IlCjlAKrHHsNXL8GHYMSRcDhp4OdHEPM1uBwiocrmX7/CC4MOOQ96LsELEpwzAs2sGLwev3+kUIV
hYsQYPsD07lSmV9e7zoJO4gq//Etnssf4iq6Try4LOCiRg7vku7bDUMdHI3DxReDhg22el0Y8KT0
YXcLIQPQHP0fwesuiiqdPPVF+Vfeds7a7am3raswnMgc9TvPZ2aASv8xiytsMhcZN7lf+AvwvdTz
JE+s1m3aG8et+2lVRe1UUprc5Xld3FQeNm0RpncqcaqSWlUY0bnrdOmdk6VkU1FxzTnyU6usZWkW
gV4v94010S0r0hZm3zuhJdIwnRle7Wz61LSLMNkcEp7WyUa4pduanadJq2iyaHKoVjnVRuXqmmtr
u9h3osgxtj/nPKpmxNGaSeFm6GvI0ZZmefWEgnbVoar61uVtPKlbyrahE4TLQDeiuUNL747odW9m
HNdT3sfMjPUk30TYzjaktNNLO7E/HUiKrpIDLRPhtMioXCq65rFi3VQ3mpEw2wqztF3FQ1IETrtS
RfilhZcyj36iCxxkZpOkYQafEVqrZF9O2gDqVEeeaBZ52FSXcFodaHDMZuCK43YRU6MyeV7UJlxj
Wtw4jeNYpNNcKwpJtNLqiiamG9TRKugc9nPW9qJoRVItXEjL4ME0j0WzYXHUblSub5KgM0VR+Kuh
VlWUWeLMY1qKme5rrpkHefbN6208sevaWRLpiK9pYDmRTL9JO3XmbYIsLqt267ZRZzYdT78h5Ekr
zkmxEn5FPiOcWLxJs28tZvElN3Jnppo1nn6TJMS45T5rjtgzpyaWZjjuPOUV5ZNYQ95SiOx6X7S9
gGyZrWVmZLN6zmJdwyYRVxDPZ8MESWv4RWTaJIMrT684SuQVHRK4TmPlVoisDvTKje0lx86NIqmk
6nt5RcKgnnhR89yHK53eTJw2mhWx36yrIal1Wq/7qA6nWgu/r1GFanKgFV7Um4ZbJNOU+3xVGMSd
oyL7okpVT8rcVNlx2dVCqIL7Z/kqDCNuxhUxJoeWcR5hd0JrzFcHItwrO7UzJzBruCT2ViV6WM5z
rvFtFFflbZWicgUWkZsskv5jjYptp7vRzkg9ZIapdD51RWRMvITjK5y6/Zy1KFrZfpOuuOe0c5rI
auXoqdZ8csvKzqc2jrStW+ixqWUdumzrzrveJ2EcrOMQLY9IQ6UmMmrRwJHTQ4VXS+/6Ebet+8w7
NIz8wp76cUgsHyeRmZWZmPpI3tfwQrcqIRhwrphLpgeaZ/dr6WvGJqra8jYnYbXWhbZnsj3fWXAv
is0uwWQtqz5eB9FcFTy/9+o9fZ91u4KsO5mKqZMbzzXNwOZjza1N4trttDMQN/NCd7eicyLdzMjG
r2Ddq8LM3ZYDnToI6LYgjhl3AZnv21W9/VwfFfqjEaFlV7vlXCuJflvkYXfLJyq/Txqczp2i41aW
BehW0XoOq2Ng5+tkILVOFK9LHnw9MJVuTq1Rp/a+g8SprzIHGQCjG1+LsJz2Oq42dg+lPSmoipnf
8NpSxRAV8bXscHRoe6DTLi5mkabVlgFzehn1sWf2pLY3jY+l5bY0ehDJRNPC/rtesmyiVVGwEV0I
DejzrvDrBtSfJCl1zCN54MQmCya50SYrIc4KI3CpIgYOCbjp6PUmmxQMJWXR0ycILKkuS/j669bI
0Rrk9JrNeEjZPIvKTxpcgVSZEUmDaQkS6DwdvnkltEnXYnrlVAAaqmmy0LuYmPlQqWiug0qTt7G7
7BuPblDkLyKSB2IR+/73sKeupen5PO2dXYDhFxrWWXuTdvFMlVTS1IuQVdH9vpB6a93tvevSbbR7
WtLQ1KWs1qoyjZzGiuM8X6iinsVmwRJpcl/EV2FItaXRd9o0DXX/Sx9m144b+Y9I974GQYU+Jcwz
ZrEX8FmHxDpya2alja9fez7h8zw0vKVd1GhDoj6dMluPP6E4TU23aIN5F3rVxK9wsMRNXJpuXZNb
rYIE4nprE1Yte9G1/lCsw23UO2tVUs1EEWaTMIVHdwUnt/tmiwp5geliA2QnUZB5y3xtLkuPf4J7
Ra9Y7tTfbSdAJvy6+us+y/tVJR17IqI2+W5vG46qKYoKPunDFMSfMmDgTP1xp/aJHw1cQzL+0UAk
P6IQHgGHLcFLMtwtdyyZcR+3UVLkzmMDHq5JWOfBbe2g/sZwpoGP68DKatmafZldM9FFs84uyqnh
t9G9nkblmseVYzaO366MLIRfQE/sFawn2gpkUWnakYYmWVLbq0OFyimaaqeKI9qBd1RxqvGBBhIm
NuuWL0IPx9PUI3STkkBbgPfBngc1qa8jLROWSzTytePVnTQa8lfeOGZaGM5D5UYoj03HoOvGDYwl
5YWxbHJdRKYquyAiRCYfqPusorKSFnPseut984FR0SVuWjPwqnDd+My/zLBeLFI7Sq+kb4STKDDk
V5GUVx1K7CdPi+eoztJFJFlkIdno2xBX/bTx68Iq6giKZdRjU2XbMLvyUxYsVTtF6myWTGnkwzYX
8Ai2Bvq9zQK5Lg2Ya30SudMiqY2p7evBjRNAoqelDjSQCnKSBDdGrQU3grjRPPB4Zimaake0TLuM
RF2aqqiSRmTasvK7rwcSaetow3tjYcAnn+C8wZfwFL8x08D4FOSpFbWMrVRCjKyZ2iHKzXgQHQ4V
KqdohVflp6urPMBmi11tMuIrsVPkJiuMXR82+ZpJ54mELdq2oqKfeSgtx3C8e9Q7zZ3bJdPIp9pt
qmvJOpWGY6HSRd8hVOXSdgT+wvuIztzaCReN4+p3sLk8qAY4CJ9SSos7Sb1sQTqiz1LN0L7klZiT
tEHfpe34loFlc8UCka5h9+knqiKcO3Ewd3ocWTGEBlqJ3TuboIvdTcdwUkyoixdNgZ0tiMbuXWaX
117i6puMMPcOJZq89HntWqpSJbWWX3c50jeqdGiRGR6wD1w/+lAtcBzb+z5K3yFmgyM8zeysj00R
2GK5z/oJEkvNEEA9yrbXfdNpc14Z7jSjlfbZrt1+AmocvTRcoX2GS8RiEFVhN1C1LG8nGhfanRvE
2m0TVXM6tKrjPpv/atl6vWrBCdZBnYRj4hBdJOEaYDDNHq9athu0nhaE8VOAZX2d4Do1G98uvqeB
u6qDvHPNYIu8KHfN2qnXfsnxJ1ElZFn62toNRR9ZntHqEzsNk5na3UQQGsuic8OlV8eJnPll0816
HoQmC+IGHB7/tOoOUQHH6jAMH26VJmS4GBduv4W3eD38Lowy2bPWftQaf5PJOPncdjGorcL4Whhp
tYgbR0wYXNH21ddBY63rDBQKUJjvsyRa9HZKvoLb1Lv0EkNMVdGuksfQKPJrQ2jaDafO3Z47jfmM
lK47V31nMrkp9A3xqmXc/Om1fbF0ILBypee4S02V3ZdLXqxULqBZGs1o2hWrMqm0adLF9SRJEr++
cmVlFdRlpl9RGASpFoGgdW62dSBWXsj5PvHboslNVW58kU36FCOzjrTOUrsfsZ2pV5biK0FuMWtx
0i5kkuZ3MIceVYMcZrfJdU3c9n3IFzYc3pkVrSy+hVRYxJMBXI7jBrOghSWO9iX+1MNFXLO4SI2p
XrPjIumYY/qGdhdx4mx85LkblVOJm4K6KYSoZqMKr3cisPr+E/wM3NZj+EHnhSv5KZzJZuAQeg0/
MpxOl63PHutC5GxLvcp0apZv2ki/KjyvuzVkCQmXZOJ62J3RoagqQq2c+ph1+2ZO0dgL1wkrkzWh
CdbwRWhqJRY3vhbYN0HuypVeRZ/rRNg3pG/smw6lwZw6Ell1mHDf0uPGsALme3PFoRr2jvMFFmy6
UhyKzkw59KoIsUOE6lWVFIfqNUIutg69uF1uWD7NvLlq5wXJMnOKmWFkdImCMiDWPjuUVU4ljXDp
smEg/5sqW/n9RM8NelkFQTz7ZxQg9OMnGMDwRSAKDkzVAiyeo0UEe3EYpB7Fj2Fa5JZnZ8FVlIe3
UnjhkqdOcKWSukPBle8ZvpWkIp0pmmqrcnnJjWmDZG2NKtqsKRe1230d0bs2D7ZpczciB8PTseOv
y6RzV4f+VbNC8w0Th4a2f7qi7ROjDqZFVWr7px8qCi3uL3EZwdT58SIqFxdOsHFAvznQDw/TUDoX
MdJWqlLRPVJGS1fk4TyKsxpEfxeSMpChuS+Ps6qBDYE2oTnOHrG5RpIh66fOhs5LLdUmLNXkpMpb
vmF6KDYqxyMLk6rdUL+681rnznBysc6SIjNFUyUz6pZdbeLEFWtVA7GNYq2KHdinZmXjZWbgi8CU
mtt8KjD60svCuQULVLvlCddNrvX6tzCShYXqAK17R8T3aYhXig7KtD9rSpFeRq6HvmF22+E6/8rA
SrVIUa5NVKsTvaI46yf//MOFY5s//XAl3GoH1wlDlCAYdJUieGRN9ZMEBU2No0cwegDCzG57s6qw
2ARNPivtPFipUuJjV5+4OAqnYHEtLUU8qmn8y9YOs40ilZ3u6ROChQQRlDSTQ+O2d+S+TZEG0brz
bbN07WquN7Bu4aCae6gtt6hvxA2c5QL5h3NL8ljeKFJcxsWS0MA3SSzEDR6StGf5LPK1aKJoql1Q
isqCW+CquaI1obOKYD9eiDymqxg1dKVyh0TRmOvGM1iiHVNVcJyF+T57iu+omgZNd6lJUGY9m4z7
/9vHHZ6eFbAldmxyqqksS74M4Ruter3V1gmPtbXKeV7xuQ6oNh/R26HZgWbkIAHLhAyiCdiRD/yj
dg1xUitvGJ2MKpIks2tTdVg4cTURMFrriKh6ZGAiu5RgR3MrSlZ20JAVmKj8VS9XThHkxUwrga4q
RRt4uRkZHt23O3CA9e3GtvVufiAd2FSfLpl79h1Yd/W1gLFMda1sPpeYfjMG03fQskkJdoYdq/3a
AiNCNrfBcnndOuE0ZyL7U3Sin4RdDhpGlfG1W3A60YjNvkkw1Ci1n4VuamquHt61uAkueeaXl7Hv
Tpows6+w3V+mgqeftaJwrtKw/BbZSfbZd4J0XWV1BzZXKFaeyxdRkGNr3zaq8Dyven8aDLVNvtD4
OvKSzHLjqrk2Wj9fdDrr5ynVvLsmAZN2zEP+qMtvvmgLsKgjcEloXn8rsl4sal9UYHc2hh296m9T
uGvfZH6uXSoa9Yv+uvPEnkGRwNhfzWI3qyaO4/e3qifbMW5kmrgb1aJuE3hBMHFNHTtrLCZ9sBJ3
uZNP9iteS9va5DZYgTqUgSoPK6VKVO1hZTxUBLC3gC/XWx5IjerksKAennSgqdboR/f2JVqofdvp
e9jHSxnEptrX9+Vhc+8QBZ8GsjcH0mH7RyekAdXuIByMujvwwicIn59GUOP+QlgYLsh5LbJRA44D
IQi8hlvDQHYfSewacjSehNx4cAxtxSAoXJipF9SXQSRSc1+WnuteFxkpzNYvk8s9UWQi3bR9PuVl
FwjTdQ33utd7Nuk6sI0oljJAtpUnPbFAd/avMhLVkxgk8omhMf9K0VTCQsnmhaenpqqgQy3PsTOv
RW93zS/MicYg/Ry57OBetOF65+Ef/Kk18CwOm9DRJmPkYZFLPygeSO4sMPPSdZjaeFZl/lOby16f
0axI1/usI7+UqcaXsDfoD45m3yewb31GrqFP7ZbKVSF5sQGRnkyiPMGTPMjcFa8QM3HB6k3fGvKe
RXjmubr4GqM4vqzh6Mi05a78WpJql9oFuw4TJ7xxpPMNzPo3/7yjDj7Q8bvCXddwpxiIg/DnFcaW
UyQDgVusxw/Mb4mV+y27tQPb7AOXXasSnHXB8xgsF1aodVlsRSy5cRBAq2qjhuXLEEe5aYNffRZk
vmsFdm+v2i6zVyqXGs1VrfdgiBro4PFkuamyKqFdMWF9py8bh9rglGD2MtPqfFUGpT6vk7KEC/9a
EDLACnEv3MyxKpkSs8pj13ILocFzqeesHQYJWFK1lcopWk+wv6i4PT+QDs1U2yqoncJURC0f+vK8
eut0XvYJxE4648KLZ72faZ/LLtKtkNjFUhXhD1J80TRJr1RJx5Os7cvPstWN6yrrb0AC9S//GSY0
diPDbxIu5RvusYAreeBm37Gx0taQ3qY51b57Gk3nVaz9aYR1fKMSm7YhOGj8aximBLOOF+kbT48v
q47FNx7145u8cqKrgEaW1DLbsUrbYdeesGqv9jrwKu9oo9lXqi809CpIBa4Ekm8Pz6AeYCpAxFT9
Kbrm5Z8cFE/KAPc3VepUAL8tV5VN0Srxy34W2gzfhn7kWl5TN7umRJdRmJC/RNjM45CJHW6YNB0q
nbvO78tZjWJ7pQe8nNZ5LiaEJduDO4j0GQzVQMGxiyhnt/BH+oy1chF1Mq42IcpOMnlVqYeWBwx8
YFD9aqKtNsNTSjdEoZV2wfETqJZde7RprDRLytsoyqpN7uVbL9DLW0WCSdFNM9cIpqqIapnMwIzi
tMkk6zhbEzt/ioM0uW4MT960hrhrYFZ9zVnRz6oW9vvYrtjXzK02dS39uzZyw6u8EbGZDvQ6ar0p
6US4iO2uM/0g9CZguUtWpAtnrGy0zSFxdfZczMv2kx3UYGO/c3FtrMCO/ZxgmxirsKIyM22nIIuQ
hhNFU026MjJWbuGieaCDrSD3k+oLfsh5bXzRy6zbRJkOjuuhqGlpO8uNjs1Y7hlfchAJzKaOne0z
T+Jk5BY5Lpu7jZtthZERK4TXeCjYptdT/U8vSsyGafW6zqvkjnVg3tD9+M+so92EehpZ8qbsPkHw
w2UEPpc/DfC+TDUjiBZwW6b31YcwBNU+chGH2ZkSECmBXVJzYP4WG7CGgiG3glDPf7JcwDFxfbwT
wqzjcGUm7IEQqCr2XqijfYE6TZpHVZ58FwXocEYq2BUakqx3W6uMdH+maE2V5uBM1PFlLmCfOLRz
Rdqs7NBeZ41RrgQYf8yKt2judJX8UjvN1K9xv/NlVEwaXThrktjd0ujihaPh/DqmDDakmC246xXX
ilQSX85rWiDzQFMVtGcwgcN6Y9vAmeXSM+FaHjSDQHdQBiMDwi7AXdCskCsIOJ4hjkQVHSf1M9jT
u2a1zyoqYwW2raMGKpum4PPx/XahSuXQ2771wC3zvDd9O2CrmmhgKNXs9I60rndZBAIkhy7Wb52c
lWbc89KiPu9mfpG4a5XY0HDdpXFmgSMjnhxoKieG2r+lGUETrGx2f2ilmoKPrLOEXsuJmxY6uCAr
PtW0TPctEvLMrJiNF3RQz+xBeWNpOStsBCEqA6njYXKlRf3EGEqKVNRxuATHRGh62PavMW9g2wdF
1EiK7luWh84lcYxsVqWs++Z67gqDAHlvhwEBt5+RWaoZAEPNWATetolt47bOya2iQzRMM8077ixU
EYNO5/fRN+oLEwKYTOknwcqnRWHWnevel0NSI3DAy/JuT3Ejw3TCNl26LKdXQRylK5eWK9xWOUAA
iUYAm9Bt/GWPWH5XuI6+zH1UmKrW7WuIbtC7dKHBH8mYdL7jbSFMJV8WbZjMyziobnGvSxNUdPt7
k5WWVxL7ibHsC/i08y9N0dCJPjBlrlZYzGH+LHS8KjZxHoBqqLI8Bi1xn2jgh7dU1tBte576eWuC
DTszJpgSAV4oeemQMtDnqRMXptCiS+XbiWvwOFKIc5orx48exc0CAmCWAqJyvoAQEVptL8ON7Yr+
Dky423gwXTh2TKdBqbUT0gt/SdueX7uklGtEtYUqZWnCr1VO6Ikl9YRtReiBV0K0s0D/v3x915ak
uhLlF7EW3rxCeluZZbqqX7TaghAgJIQwXz8bZd9T5/bcmRctwkjZnQUitGNH5ETm1Oy5MZ30Trn0
w+y7QUOSPwYj1/O4mqfWPf61P9PAuw/9GKR1SVu8o2qyLhI+3CJe8lUuXfpaJUj0KlYXHz4Pf0bM
bn+MfDrouCZ5mgw3i8066xmEUGlyMUMswvpUknBtRzrwHgbLCsiFN847nT0ks43B6hP30gq9TZrE
PpFpxhDXzsmIsarmHtwGyLILu52I2qeH36J6WI2Mx8N+TDF+uMWezFJjV12prPjKKUo/m0tbP5vB
QaAP2tc95MhAkVJUqyFkcmtsOS/4uXX0q5F60uhnIcvvQVXYmeMB9GzjgFzNkIiyW8Wgoaw/dX3I
rOtAkk1ed+HpUx+xaDm16l/4JOvq2gJnTuzldTaNgbMxSuNsN7rcy7K5sIirPYgg1fvkJTsV1Mh9
AVR+6vvyu1GX1GdbVqt+Y0SNGz0tsZldw4bEL4myVkav4ogfkEVnK5S2Vu9sLJxsYnTYxE6Og27I
na/cahNgqdgImnFKntqmBjnMSeQ3wpCGB30nv4H7BNqCNxD8e/Ww8SdNVyOx1NEMzA29Nv2UR2tu
snwQ+UovPrUx52XbH1noqqPTRtW+r1xrLUqreYoSq846adGfas6iUY0/kOMdM5/Q/srLLkRmtcc7
jFXR21iPN+NJXfutHJL4NXCmaWNVpDokhf3XWnnsM4Dp7VM0zM5xqJxIbMylPzJPpOZy9Om2bft8
j98WdY6h/tGjt0TaJaHeR3koXkXtqFVYDXSncWh8tQlV6wFvkA3CVvnKpxhfZNE5a2NN6gHvfRLY
K2ONYsn2Xdj4mRG7Glua74xWasRC282p14hTjNjgDxZVfnjPZ1EAmtPFryQBO4sMXZ7aBGANWsl+
LUmTZ9SJm+e566x1QByCZ0PzgxUX+W5wMrfPnIpFFzG1xXpIuPviN8pJVdROIK7ax1561lfm+nuk
xPKXsCvip9mb1vgh3LLLuMU+SNjVZ9cqixduU70Oej9H4Z7f7JGCnY48wBtmqk9mcJDve1wZsXei
+jQsw6eLRcJx7QQNwC+VTxunKdc26J1HMwD5Vke/KJHqUnGIhFYdW1tL+v3OA2BwNQNParrX+Lml
T5W5mi3pbHzKnZ1V12pFfW/6WrvJFUQc9qIiKo5Gny/60rauFpueRy294wDKzkrmjGTFVPALAGV+
MVd2JPml0tMf67SIRmesSQUqzEDk/O53RZu5kx1cvHDszhIpr8xqO/FdSyub27D+mPJebjq31vug
Fe5z6+Xf3BkRMOiiuyJR8sKnUl7MlQu8b4VDdpgBK8PfyYphNpY4LJHOywOJ7Ri6T4OZPHWBSL1o
arbGYHSPFQKXPkcI0ba+250SvMbA0KVX8OuQsxax9xCnLh8eIgFUn4ZWexrkSA58ltNRtYMAIhSx
p7nVAxBoG/90HJfTsB/7p05F5Yo5NADcUnqvTRwIYJJ1kMr/Fi0ZDhsyAdarv5GY4yYWtfdiu5x+
aM8fs7oBo9hXVbgZhfKPvLK7Y9JPdFvFdnsDXcPLZhECAKcF3+LJra468d8a2th7b5GMCnTm6lpF
fZmFfSk3TYBUOL4WmOuCiTU6lOCLleIct2FxdwY9b1UY2RtQmvuPoq5AJwv7F4fq6NTaFc/cWugP
FVVWOvZ0PFM3nJ+V65+TOu4/3IbXm5G6II8s08HfSS3dlDdhlVuTuAdAER9Mst4MUdEkD9EYuMnw
f/r4FSlWTSDWjtX7z65fbnSl1ZcKz+exBt0qI36hvpTe0G6GwoofVvwpnbQTQ3QyVrvpssar4xdf
CfLUCPD6ysk+c5uUoGJx8oS0bHnmIfLXi2RUZmiaj2kMvasPouDTbCXtnlXJk80auhJuzfdEdN2b
Wwd+qmoZHY1YueM3NQ3BxUgNcXe2Lcq7kWJrnUdj/2zXIc1KIVZeG4anbhrC05Kj06lYLo1sBjqM
JBWyq9afjsbwl9hH3AM3rP3Xep+L/OX7v9ZUAjlQe+gLxCFVcO3dnO48SVVKAaywdYW4OaN+Wa9t
9mUK+/Cn0nisfI/mKcC0q6CV9dElgcxmz8vvw3K36sGejlPVAnnng7NxJpvtyAice3Sa+hi0SMdL
7CJf86C8ytxqX4yeFvSPvnGqa4A46e7qb6qmxZMYAbu17Si/q0BconLM3wLSIVhvcAbrpnh6k8Af
jIMVVsvu749XOpXOKZz7Fs9H3n1vApqO4KZ9ra3QX8sy5genqIZ7OJblY+24LH/mbt0+j3nn7f0+
qjYd7vGPmevMrO1Ji2SjmlskI/3o0nogVTfLv2qo/F3B6ZAitVmmVgkuuCGEm8Hwvw1V3Fx9Gv7y
+0s0zoIWLIvDMV99LmWu/lrv8zPQnEuAmTe3KxrabBPwadx1YlIfsdxw3bOvXeiBAlvhz1Q6MfsK
kCfTJJqAhXozOBxCrI1bzdUpAYjyQsKKHhrPslOqJnkch0geqc2646eoFx2LrR4BznJp5IfjP1M+
dS0fh5QzSVb/y7lQku5kQEEq4zylzMNd4CbOS9+VP4o2aM749WznRU5xkLEhmHfKIl5qUbyyipSr
OsoMoISvJ1gFISX/gpzikR4FDYsHyBQnQN7Kjn55IEifEx5yaeXHbnG259Ze4ZEuDpa2M2T4+gJn
x/nP1aKz/FL89r02AwkiOS0/WnxamqidjPg58BzEd+X8+tT85TX7Y5DNqhpAc+vTVvLuzhZu3AQu
Eeh8qj8Y0VGWj+CSJasE1QkvoYwb8K6sj3IAvC+8Ockor5yz5TB7ZfGk+aiEPBSMhD+nMXrzwnx4
a/IwWPuyc49lHdnnngp71aGAJh3a2jq4UQ2GNnFo2nihdQ19/WcY0fEyHXBq2YZOlT8Zg7IGdbX7
jRGm0idRGk1y2AC0O3RJmTUql6mX2+yXow5tkVS/NS1+UTtGdstiOBUU83wukIw7yHmot3M8tHdQ
E4tsxgv6ezVW8MAkxEhPqk3Cd7vzy1XSBNO1D0Ek90Z/7VC5KUjSrQprVt+F3hjGMxVxlI21oJdw
YfU5KMuZ+MxvvlUNqes37nc1W9dCMfLqKOpvA9tH/Moc+erH5N41Yft1jILX2a75PWK6udtoYJjh
eFttjWgMlux2NWoyLkZlRTWy90gEKu8LTsvgPTjtT4d1X2RNUOwSdWrjJfl4sGc2X3E0HLOSjs0P
nx/jmYmftRZIUicOu1XEEnv807ttgoT5S6FKmhqXbgq3nnKGD5RyhKtcROQ0J258GvC6W/V6Vh+B
rnfmcwGI40ZFjHpvAxmuu4YMlzGc/wwc9K5jnWuUU/xHn8RjCTCpBMNf4NiUfTp/+kwD0gV8ckja
s+BGiV1uy1EUbwj17FU7FvXuIcZdnFUF/hNGnJ2yyUpSzQcjBsyzU93ZyRFgWvEWKPAbhMPk2Vip
Iu8ApKMLtlL6hmPwpR2j/umxEBLteZ2zu5mI/ncpGVR966cxe7y3a6SwBmY5qXlpG10/lMiayvD8
qTJ6kOQGATRZhfkeB75S3X3ZF1vQNb85SoM+KqZK7Hk1/wBxeN71dldfucCDIriH5OvklCljXfJz
QpLZnThIK8LrLj2Q5K+0CZrMnkV/J2Q5CFqg2oZkaI4JwItt6zTqBlTdzmwQTlfVHJNVSCZweQS4
1m0SlHczJH21t8GEujwk2gGnDa19OFfs4RBbwbz1St1nkeJp3rsHK2Dj2QzEVdWUmsspeddzuZm7
nLxxEhXHoUNRmc/m5I26U7Jxm6jYuIuYDCTKcHsle2OVXvWzbfz4YqYGlU57G3AZgI/27lXBwymM
W/fUemxOzRyeh9WuqZt8bat8TXyEJvPgy9PAp8TZTG0k1iN2p9Qru9jBqZB2J7vkqEozJp5wJzX+
nvkT1FPrrPKqdrMOgdDV6WN9KL36ZiQe5Or633rbHaYAsR983aoajK9XuN3DDZzVf61h9EY10mk4
Aap65Xa9NochZLHcte6RQ4/cmn4Z5+qhr+3RXYecy32y6P/b3+i15PxF5jhyhB459roHi3y5cmvQ
y90KtToWA1g+Tta842LGxvRP0BngR4VO8yCORhVHcfJkbllJDgoZvr1ohSWRXhm+/D/DO2NwVfCr
7ZwCcdF/xZOfoWDPBgfYc1+lXfgO0GT4AAKudyQok3W0iAUdrsBHEQhVpXvOO6R6jN5jCW5sOePd
ZofNi0acL3HeyF3v1SpqiiI3H9UltW19MNf6KokObugaxi40kTgILPowRiCHo3kLQCvRa5fr8DDY
CTng1gPQ/U/dRudEVVaxSe0M0RXxhvVEXIG7HIUepvajLW25mQd3XBldHQXuei77bu0IvQYZxX2S
owyeyypqV0EixRZfb/AM0Nw+itBjad5a/rNx+WfCCDonjsolKJqJXb+Mbree3Yje8CupqP+Q2BN5
Xb6U1jCnXRcddDgDtmvUSC51VBOUGdVPY+DyA3gOh6aq1FHnYYr4QZ2nhY5nBnc5eLEgeieD7vZG
VS4HtGIZQoBaGRifDAkapPCsmVjpbOVTsmp47xw8Mp4fosEPfdaeaRu6ByPJ2cWGGscCNWBkiyCI
PJsBlM4v3hgKlBUk5HlmzrxefhJ2LRexJ4hY/Nb66jMVySxv2w2iq+nJ+HKaJFk599ZjNY8uuHNU
BqglFdaz52r3ef4xDnYoM2vidhr6VB9GNQSbRCbh3i/fGvBzftsEtSpJoN7zos1XURP+DGnnr9yy
xvGaMoUkhh9ebKfsbrLx5c0p+oeqaTTO44uHGlV0MUbjtqhi4hxQ29HucAIEhQ7lwPEpCnkhV9Sh
z7a0+Q4BzQxy3UL0MOaHp3DmeTV6Xpf9a6ZxCvL8Jxt6KxsBq91l591q35/eZxtHfcBHemNE1At8
rbB5PXV0fng5CpharEA7pzgoLgNiGtyMswZx+B9dkzfFHhlSgTJG5VupXc2ptsHtHUuEpUNHj2QM
i6MRzTDzvEFaqeKp4C1CYaN0KqsoNuaSgYMTZubSzFQb5DfbnepCsasK3d1zUaD+1o/0T1CjcOHq
73Zlgwwgve6qSD8ccgevJzKEoBZq6ytSE/qnW7oHwpxbXdn2oc7rPt/2OkAKnSLbHzeyOAOrQ0Cl
+/nJG+xh7crGe9WoYKirwH4KGtt7HSGxRTK2ARU3xmYvnoutlcx52P7vecbmLBzof+b5SQU2ecGK
rGNtl3ljg4zaRPo9WObDFq+B9pl7SZfyhc4UWnnqAxMsQ7Xua+p/H8CLSqe+dp+sWfLjwARfO+DD
fBWIzdrZ+97ny5/cBpahNWUX0EzdzBgcr8hCBycmOeChkV3hHWigcIOKCK/CZe2qHK5jbtG3wgFs
4g4O3zmKWSeQmBiCXj84lKIODl2l/1yNId8Rayh2Hq8X4s/i8mk1V5/TCr+1UU9GygvC9XQUXvie
R+60bRkbt2NSkfexdtKi8etveE2ptevU7BBie37B1/QUYuNL84JUqShn/UJkAXIa6+1NMln6xSrZ
COS8azJj1XaHekTAEV4TEQUMrMuG3mP3AOW1L6iTBxBs+/Pxc6UOPz6w4cvC8E9RniaPkrD+VKND
Z5br0spaI3YR/vjLoOPQU6m5fDguSmaVbw7upK3Rfw5izm9g26HUvpVv2Pa733LBHFDZ8BMhr041
TaqXNoxyEGj79tSN1D76tCyz1hovTEbjTUf1dBsriZAIRAGjMkMwiswtuv5qJCDY4+1hNRMKiQhB
2yr7XEMm2L4rMR4+16B+PB2TQr4ZVY2t5OK0A0hCSykwCOrRUS/lwmoZPsXayr9QW9FtbiqKjQG8
fltt/KV62Mhm6BhhKFYSmVng71X/JZc0vwvXj1GQHtQ7ByTilRNZ9hs6Cqp1qBy9Jbly3rQjBKg3
Y3AQs1PtpwVcz/Gjn+uioXxTNUX9WkTJvK360FkVYVO9lo1w92Ehu2wa7OpVB6w4hY0n04dYoErJ
TfirkYQF9m4ipMrmhImjLD1xNFefg0VjpEiMXCKXFT88u7wXx1KpMqVt76xDq38hSVCnda6GV9qV
3UGOMcuMWIZBdWzcJkiFXY+vvEArBuL7qAddnKPRik96rKq0CoPhdaBxcEZLiR/NIjWAOy5lOb0Z
mxKVd01o+2Qmspx4T1NeHI2t8mlwE5G1MTbettGd5Og0sKySNHjjqeaXMY1+wV4d7EZ5SaesZLsm
qv0X49dMfVpKIKLms6PBXyHNHq/wK8jo0dCHzSsZpj0LkKpEtQB/nQv1xeZJdzG2uAQN2C1HdjJG
POZ1VieyPBirFVG+8hFR74zINXCCZhztjV86yPu38bEhLT23/z1M00rbg3My6rmXLRBqf/7jVjqo
n0ILh1WfU7dbGR/0G4DPrOZ5V7ny9kc0E43dzC770t6Qwq9TIDLJoQ0H+4BwAJgTXtmg9ASVd/L6
eMwsJNNXingJ/lSLchCSgHdqnGIKJrU9A1wc3Pn8Ocxjbp/d0q8OYPjtnUUyRqNnE/BvVIgncjvM
fpEaZeOgij39dAJ+Tted7JeAxvqtW7DbkPIFU3dw2IqPYXUyQ5GDGK4f3Eczxr2qH6ZaNHc6RUs/
jn98zKVllfUpwpfNo2m8smjSmUvz9iD8snujAm/3MQly4DEQpSvuM7PLJyP5fbWaPT09I3rBUYOf
WC7QqkEKviIuEuR0trxlx/JvhWDTZqJ1viqTsigzhDrNytOcb5iPey6rI2Tacxt5s4fsyORa1PF8
qn3Xv5l14hYv8MZ7mpf1eEnVJZgIKOf4CKNCwdV8mJj6bVQP/VyhZ0nhd5n5RxidjjnKenXerwvt
8I2TDD6iJuyRbM67az6jWtQn3lktBy65DEZvoQVFgd5+Z+Pqi2EIUnxTD92nm5n1j6/R1/EkTo6L
+75v6fSVEDQ0cLj9PtJI7cY+UZsStX1Gn5Nwfo/lrHaBLfpN4guaIlApTr4oh0wJ4W/7Wuv7FNXD
vXB2Raz8m9EgQnF3wDmtNJoTUmVlY9vIKQXd3sojffdB4ntycP5/WEEIQvERLZLMTC5q9kuDSrwK
+4m99aPYj03t3ry+YigsDFG4go3CqWn8Wnwzyo7G/bPUEZIvmNCMgCt4qI7GFiLevybW9MXYcsC1
Z9ftmrRX1L3HOnjLZ/nTJVy/lCIPn9tw01kqURmWe7USYp39xRZWXZTFjKudcdWxN2/RrKTDZgFr
PZPk9M867tSZdUqGeHWgKB3uHPfqLScjsZyW2sZ7dsrBOxsptxWwIDUOa4vjsJRQIi+LvzHyxd/u
gr/9gd8Oa2Mk3iwv0eRfo7oAaakiZTrHY3wI24Cl7dD6d7yk/DvaFQRpOSV8r2QR3BvHza9TS3fG
aNwKZ/RXXQ44/nNWMDxzFKvdzBy39frtzKYg+5w0OvIeE7c8mznE4vEhXj7YXz7zrw82Yl6WJybp
axhq5yoD2a1sVpA3tEv5nUhv/lV4L9zyKlReo/LYid35Q9G8B1vFA/kIr5mNkMF8ZJwAWLNwCOJg
SN5oNKlswG8Gv5G23uWNRvuHsX7ulkHmA2pOLDBkGl7Vz/gp1O7i0uBkJOMRiS5K0cZP7c2sRNfl
SU7J98iPAo5lOY7MTPRgakXDHtXAbeqygl10PLr7OtJXMCJGO5VmpCTJz479YTweKpResouRBbJM
YMbZR2dRGX0443DSlGJc2bzXV+51OIJUTHzMnSdXwnamQ9d55MsgX+LabT/mwSa7Qat+HVAmgEFW
KIphc4ct1LIzkbTtnS+DT5SdFnPR7o3OcxwAvjgG9XF+RwEgvxOAsGB3cJ0am/Fq0egBhRniHAza
u3rLEDSBzoZAlRuj6xzmXdFMwrtGRXTDwcU9fKqE1/sX6tzcDnFBaqa3oIrjga8zPNEoqfk5hyw4
mcGKE0Bd5pJrgUvu59Oqxuko+3Tqxv6PO/K9ASLQ/4hF3u9HZGb3Pil/YN/4NaJZD3DPeT45pKB4
grl+RsFvhHS+Tb41YbTFr95YvwOdbKzcFt+nMPTSWtXB81SwZD1bUXgqvc45UPRTWmjV+Q0tFw5l
kIOnFay8sYs+iqqON04ZjFtnES0k79AlKfgSeyTal9rJ15whyc4LtKSoZuLtgsryviR584oSw+DJ
HZvyZUZ21ag7VpRHq2jGzIi5R5JVrWv//zvJa1mTBbMEewvgdOsU38MicFetUh6ehim/5k2eQmjf
ca788G2wajS6VN6FICejlg7qEiYpu3VPK/HesHBM23EIkWAe6RsyMY/ZI342Y4M9vX+q4vowIhnz
ASgGHTzAE9pU7ZR/eFPxRAZw8ixso1fA+AItdaBHtxtnhQdjATfz4kPMm6EM2veicUIEGnO5KvhI
cHTxnTX4liebAEDRODGetePSzFqy23IABDRprzyDOcte8Ho5mjS3pIXezLEKtiY5jvq2bECW502B
9X6cWpmvjJuH6h/Uvcnm6qOTx22agnezrOCsXqMFEqhMy6f067gn4qOr0I8qClW5Npl1PZMPZLYH
YJ9dhx11FqlZdG4tugrADth30/dA2+WUOt70XLLC27XITfJt4cbFrkHN02kOkEdgvUq2tip8lDUo
rS5Ko4RhLIcjwFXHwZ1ndJyeVV4hoQYp8LXeIB5meyucrKNsOfpoDXXyQsVkXYOkOhmJef78svQ8
WUyxHvoj57VaYAtUE6FE78Ql8vS0R/0iQV9S3F28eK/j5EerA+snIV2GZAUtUoVAJx7k9AN9Riq0
oxiCN/SOoQvBSICaO+r1QEf5PFvjhFZaAi0nFlGjMvkpsYvV5DgK8LYHtmaDgoV14RFyad1YP+eg
VmEjv9NxgDDUYsU8NDkwNqtox3PhCxRpwlh0DB7M+cmSiZ0YSgo2+FwktZinslbjfDGL2r+2ve08
SGDuKH439lSjfwCSahEC3JUhhzl63DQ49H9xZNfuPD8A5230wg/JAbl23Tc8xeO6KlBOjq31t0uK
CXUxokILF/Q7WnXehB2YUQRBY3QwA8o3QMg0l3DEJZ/C6CCW4W/7v1w/53uq13/mG6WZ/jBLBbxA
NO4t7oEbjS3T3yIbtJDI5ktjgligtwSI2sWVJlbxzc0bNxXaT16kQMU3mDD2FfC4s01QMYsObLI7
WmVXpGhUWx1kHZAbWk7pbZEUiJhHRW5GN6AaIsO97G10YwMYrjTuwwr9d5p2FtselOf3SYbfYnRY
epIoYXhuam9bYIPAabWfMzaHYCJj3wvX/QiQCCyG/kTcbojPUwsaQ1IMq2BCArIB9+OuQJLY2YXL
d+DdWPdiwDPUIm569ZgT46npauTWiPwyt+OYumHAzsEiWomVipjTV7T8AcVUR3ejVs2Y7FlbFyuC
WOEL3vEEpHxP74w1ToLfKMtNLsZoVEZUfDj6qPh/Hcdh3iUDi9f+0DsfQMTOvSbBs9s4+Tkquhc2
xlHKbV0uJAd8uOuUm56PydpdRHDs5E6ShqEYFSIKE6yDRZAJR4Mr+urRNr84BXB9K/hoePHFDqbg
pesadwOuGF93+AJePLIwaSNZZLqzgpcYyYmL35av1dAlqauGcWNJ79QHUf+sF4ZngwY1IPiW7Dgt
JFF0k8r3c2UzsAdgNX6loplEAHgz0jC56AdRg3IZi+QGknB7AM8ufCpABcB9240/nF7geNHUX4lf
FmvE9ghv8Ot9l74N3Mx4tOgqZ/HyhwJqlXUx8vFkBqsjkpG7mhO0ber6KB2s+RIKeiKya96j0inA
FmP9IfBI/T74cTbgNfTaR6G+DG2BHAK+iHddBWSNSNTdenKSaZEDH0HTrzydHVBcuC7WlcBtTl2U
uUW+Z11KMDsPY4vXDJ7/4MXNnTz1RNve/Kood7VnWedkcP4MdiXuAXpy7D/1CszLyh/VfmoGFxUI
4/hhzfzag+P8m9RsJUO7+tFQIHqhBNkJVZdso3ucE+3RHo7hjA+23Tq8q9YlqYvGLd+j1t2UbjD9
9nJymIDGfO1cLjN7ypNTEJR5ajHZpzbKq9+o15QHtOaZMiPKIgy34KwgS7dYXYaOHEVNgg34afIN
iVu+ivB7fbtpsYYuAKPQFwB3FiuCIdQtK/wlLIATbzM4r1y07GZWanvUIPBueAFNZ3qZPL4w3vAB
ntvsSMvDaz+O30Do6n+TeO/bqvuFZHCdjsxpX0OU06y7yW/OtQNwPyjqZjsB573ZoEtmUxHwbyyW
O9Toqd+1CPYDgJavZZHLrKFyvjGXoqjbqtWhaYvp7NuMo8FH7756S6o2RrHqr7DPEP+p39gCftYh
s99UVUUgEyQcdxxq4isU325HdG54ChIwgN0y2gQdvkfQ+PXBal5AGnXoXkRKHtGtpgOmNUUlUiQ+
k0czGNOnGLoUpKoYfcv+NaepUFXhiMTa4fXBL3IZOnBOVo4c9Ao9J/kF+BIobMbsdDH7l4XiTIeI
HT7GiqqW1wQnCTXueYx38WMIeI7oaFAbMVTgqy6GQRAQM5rO/UDDLLLvjSjLMkYXQhBWFxc7mH20
xyQayReHHpERlzw1l1PuLJdz02050ZeHRWhCj1oTUWzM5b/8i/g6AWC5JX63oUBHvsy215yRUwSl
bBGpyrud52FzcIjOv9i9660Amsw7Y8WbWqQz74ezsSKpjs5dlv0cTEI8L0uOyrHezJK0n1VqRLPk
gOzXyog5wpvHkkZEd4ht4Itoh2fQPnQKaFWOciw0KbNp+qkzV0NE5kMwyLF+WIzyL5//pUPAsusS
dUaGx0czgVfV1igI93T81OdR/BSjlqsK+Xz61Pvj6KZ1Bc6E8cD5Nn6qFlaiAhKLDNV/proSX40b
6iE1fuPB95CUxf7MtkPRx2e5XDlx+efK6HBU+mP9y+9/WUFKiB/r8So/E3RzZcyNDmpEPSE6EaFC
9v9w9mVLkurKsl+EGYMQ6JWc58yaq1+wru5qkJgRQsDXH0fZq2vtPvteu3ZfZCgUKEdAinD3QPFu
QhbmkJAJqw5zeHcwvkjmuVEa9vJ+qrG15nxz+K+TkC4J9rXjd8sxDQoQBax2y3sAdYu8Ta5TkSTg
bDhYVraA6TQlQ/Lxz8CYBckZ9PmFcfuyswwas7hfAG6PUHUYmeGOuCegivXhy88SLt9LPr4Nvh/s
upjZ60Daw97N2LDvfVJCKm3uT2E+7rldxWT1NU7qEuPG1Rjv/ve+SxIXuECAQKH6FAn7Uobl9D2p
aLuy87Lbp5zrR9fp3ow9buvIH8dBuqDmY5mXu0lyK6RjXcsQCmr4s3fLVlILy47Uk1ukHm2o1Q0Q
nZ2ajh6Asrx7m1OwuGSXrH4yHeT+cJb2rTVDiutkbKbxcmCLAeHFXcVO46gP5Rw8nVmykZYlQZAn
Y7iySmvf6wzU1GR8jr2iu9W229zyOnshdT2+QTMB6oTrJq3t5+65jYP+Wca9h2M36/tng3X+fUw9
CE8WyXQBTTtcCFq5a+3VLvZXEIoCZOmz9VRwdHk+PPEWCM3Uxu6Ji3h4wlI32SqswJdm1JJVfpIT
+zCDeeM5WCIdgEvI1YJP7drxkos39kA0koadTFMoJLkjPx67TW8xEd37X+PmKGjU1ia5u1cqs9Wm
s3i8rEtEV5mo+4PfI1YRxbGlDqYfzEZz9JctzF1Q6RGZxEIM9boh9gK8T+jxY9cHyUWF+nfjB5AL
HsTUrP8aAGEAOldNaEdfA4jvJZeClOKE/8viL7uZM06rxxFaHTvTG6irj22MQPLMDTJsn8nR1c4n
Fbha/9B+jN3HJg1UtC8iEXx2Hvy+TPejEOyhr+mMzcz5x9eY/prdTZODQxu5JcOUWWAzQ6zDj9WW
ZYWowURQI9J0uqp2fZjNh+iboxJKqZGX86Ob1rj7BLF3hoQXORN3SqAhNC6d3qrPdIwhROzw0lkK
S5QA3c+jBOsH3bNITvijAKuMT9eO/HV08TcqSV+sTLeM/WoJ8ZZmB9ywePUc8enO0CYzmPkPuEqC
Z/jEVyQYr41j8VdgGdme9pAzNE7J0LS4XTUu0A2YH5d1vgAeUh6M85DGpxbp6FtIKfJp+E8Ysyz8
FrK0lN/flEuwl7O+3aEPdfneZDS7GkgD1ijyBgsYPPn1C+kADPpflsp5F1mfXQEWlne8xP95nvvr
SP/taw49gCwGuvJelSMwBQg0p4fWjke6AIAe0LC5AbOxW5ZTjvtEWSvQFS0ljgUIq0dz1BnjNFFs
zt0uxc5tdjLjXLrdb/+7lzkhK5BRh9QZoLl/TWKG7yeJIM2Oal9hR3TImJKbXrEnBHitQ0oGvz2Z
Q67LBAwrGEdckLhpgNQAtF/QA2MHoiP+BzxGNETE1oEjOhJV5XlgP7swFss5jFhHJuloMpH/PSlp
hgAIaA7G0/LSdafbck/YAIEUEFQbd0aTttif32XY7v0/w9LWlj7/6Q4cOtWR0WZzoH8kl3k2LHTj
Z4fBEV2y+VJy67zx/gLCR5bl/Kd7nwEKRgPkcgoNUuekb8479X3vZpqWuuokSAq4fYq7V59Ka8eD
tsBvp7xbKXNyy5oEjBErthdfNoZ78FJmARKv81RmoAraOBpdZBi/bLZN31g2dQczk7HjvrqUwI+D
RoQzPacSVyto769nTG1ISqRn1YM5RwQg3Padu+PYY4G8Xw9Hr8P9qo9ZjxVqI6ISgh0KL6wFWrv1
keyaHcY4WVq1GPbJfGJtnMxhnCDx6IhQrr4WYu28svvq/j8s2P7vLjKTXQRAl1oPPTY+E/ANiUra
Sww4M9SG54bqazL6w17hMe8DmAZbUwUviMCSnekFWdteSs9pLgFrfg5+A1T1H5PxGF0vB5Jkqrej
DynirK+tE1RWeRSn/fiaT6BTDiruHgZd0FVeW/GJdb2zJY7M9y4EnI8ynJKNV3Xt1SK+XoqCF8/T
1GDT3PvhS66G/mApG/goJEhCwDTRJMVQHOvm4JScHd04wSCkgn8PGg/XHcWRuGlkY2Ns5764VnNi
UXARnEPar0zPNBbuAvvc6372Y5IJwFC53tSskWAsxHQpaU72MgHZPOGptSHjFD71VotNa+keOh+Y
QqS0r4yfA9/PIP+IJsPT+NZBurcIg+5iend7wvbYC1pHJCCmmWsnv8WU+3vjYed5fgshvhwhde1v
SZDYyQIEDUASZJtuvma3CwiB6hKJ8y9bJXNrNXl5sTTTmAlVo8YN0ur4RPOb8udmKLNuV6dpFd3f
Aio3Ym1AnScipzFZoDyJd0q7fvP1nhX1ymuF8Ol/fjo9jBCQKQCan9+2cYcO+/3TfZn+fMKvdyBI
iJSISOj2/pIlthsAqmD58PWaIgigwFMiA/f1qj234hWocL8/oZmw5eXvT3j/tngaQup3/nT3uV0/
wXoHn854m/nNJ5QQTvt6k3r+hEV3//3uX4uuQQLPht+fzpyNAnB7KwmBipq/CHN2VZTfhNv6+6/p
A6Qdo6G1xBIwvOYRuKOZ72rXp5qq8AGpskfpBuwd5Bto7JUxAJZO3LxWTrmoqVWcK9TsWbEJpQS6
oLrgxuQ/li4icukU4y7DM2Q9c+IeLcf7bgZN0wCM4flsvPu3PUjzHQKga5MP1SJVx7DOfn75Mwfx
QzzzseAM7aXyLKz1mlmmvRiGpRSh85AmlfsADa1jOHTWScy9sQn0PhX4as2gcaMxJOux2k6hgwmX
uEshRxFC8niewzRuVw+rog/qf9niTK4ZDeTl/iqjkIj5x25kXsac1RGOqiC0LvamOzijPAPcfO+Z
s4YOckYNbSBH+uf9pq4G+sAJr8YkIPiwhZhEtfh6v9AM/1XZuTwYj7wT6Slw5f2dGhO03REHHbIU
2T58IGPz3rOkV/evBGD/emOLAjB+79vATl5clmdpOSCwjgm/mCM/L0Cd0m29Nd3Az6Hk3rhAIHDS
ieVf3iyzh10LtuPXBMbDNHiFuBx/v8KXmWa1ABn/n1f4Gsgb9ftVKpBQoB+P9ZDdQyPZTosVoMwI
bWPRsXZ9ywOlPsl2WM5DzHpiwwFZ5xDp9rY5M4ZSCYOddjcP6IIl8jn0yUrDZNF75fDmS51GzuCN
H6LqTm3Yx7/YhFxNmQ5YE/bIKmNplkR56AI+Zac/AuJ8dkFivaUFC6FHpspnF7yeZQF91RuoS9ia
ogjcGW/X2dC0Dw6B1Yc7VobtbrDwz/WqwJRhwcrLiX/g4hqPgGrVKpKmdbDk77y+2JmRwWMz46hE
Ljly+2I83q0ouBQNeBCsgKgo8RN0+JXLBZcd4v2Wk6+Vg+XJoinndLZzKzNJHhroD224rHe8dThi
piy52Ax4EOCLLQhQ9vkic4vuNElqPwhbPht7mGTeUkxtt8fd3QGn0luWdWC9A8/qrJkbUySScfqg
T5WrILqrSbrDpeGsjBk7xINuBvtJ3PwpDUEDo3kH8VcGnuUay0QEIZHxzQ96IPlByroDR3k+nFyo
VoS+s9dOUiG+mC552NeraSyLZ0aRPlMDiiOEAc2fawtlFWgFfIfp9gqUK1HZv0xvsroQCunsZM6E
5ov/AJX0BbSR8Syem7DcAlnSPZmOzuoNlNu7mzm3ENMzSbh9Nj18EigRx6k4GtdcAwSoEKrfIXxg
PRXYf+5wKdR2RGrJEatH4w0OX9hB6a0mzn/bpgJ8LihcSwCFfYT9jKMY3H+GZ0eqpnofjxXwxn/s
tT8HGno7w410eslQbQWw6iZ/7a3Rhfw/nvym69WIeXqCJPsEIK1XrAFebL8RV9DVpxflL42TU7L8
4tU9/seYIXQF+EzUwUpgPiUPfaTzrRgogXl0dHBz1MEUnszohPw3cEjJ8wh01c33unPb5cUrcUJ+
mDreIhyPk6p+qtYUGIu1OcmvbQsoX47NAyqsHKDeH6+TDDRM0whTl4dx1OHJ55I9xugBS4joKKRg
pqRtHwXCWmOm3JvKvBZqyzxbVfiG12ZQj2F8QZ7x3jOmVulkUeYjLqH5dIaU9sHpfGS8hhoJSAih
PlsqEdgmYCYEgtlOgFwABPMvx5cfUHYA7IfPNHES1NeMNP6GxtPMmRsge2jhkc0UlTOzmkWQ9q6/
ywD0KWdOozsKxaIAXfpB46aOsqKyn+uUItVCXBeBbMK2GgpRO2ZNM56k5itoyVbPMsfWDH9K/QPx
teV9pqbMdrXuyfeMgKlAQQx/VB2iXl3Oi5NnV8jcZUOy5XYQX9LAq5ahkxWvnFo/iyDwP/Phdp8H
Ra9uFkqtvCtfdwBf9daNQfVhGU8TqjQN+fOEslZPHPUgnnqJSlBZUD4Yk5BkisDaALJ6HmxU0awr
hNNXZhT3xuzYEw2I6DxaQ0/5qTt8zYV83BzVyrqjGQ9YUaxUgD+Z9V4y1T+NfbFsIOD8qvzQAfyC
e5HperUfrGmqGkh3d/IVOzGUcsoG0CdmZ6+I10h89I9OXLQPoFbdzQMt0kNZzejo2QvVbL0V6CPD
ZrSVf9BWl0fEt/Rp1qdY2jLVC0Kn4WRspgEUYTjlczOJji5R0gku8xka0r0jsKsYMX3XhkTr17Cx
mVHIwQE9VdKDLXOxUHqKz5ImwamrgmExelP4HSG4fTLE00s9oYBDFctmA04mf0vIhNoSefjdAqF5
WboTOfLeEdcS6RvQet3geynGVwfFJxJkNqI0LjVwjZpfv5qgi08SC50DyIxNGGUhy3aTRdPIuOQ8
+O2ccKguE7s8ZRTUpogiVBc1fidx/Zs+dhfrpsDXw/1yvEoImu0nDSiPYQf0Y/6jnaCsZJgDHXqA
9KRQcwKrYGT8h00VPxt2wDzWzZ7/H+eZWYg/7EKn5Rd7AlXAkkjEx37GHlJfs4dQAj4S0puxjDaC
PpDJ6ZZmzNho2K0H1k0X08v9LNtKDeWyFEXgygWN5RUyvcNJzJNVsRuuJ1SR4q5PH1LUWIGEZoGN
idfRB7eawlseAOaCMWOR1LdWMfjsy7ySUG0UmVh5IICcHKCyw7YVCyGy9sWpyt9HxgaalXoch3oB
DAX/xvQvj1btW1DTcheA4LYy5jjhBxYogmQv7lYoHQMpg0Lzb2Kyf4Cy39/STFXn0RuDyPjL0oNU
RBXoMyo0FrfYJZ/G7rM6xjqgoZCtwXXGwuZo7Li3dtDOLNRO+EXyJgiS8/PbsbSVb3JIsG1MF+/O
//PutA6HVTW/CyjMHBoV/H53PZZSC+3GawkpFdHo6rMJnAsistXbJCp/SbPBPsUdaw4NCvyttebZ
89QDooA4TfUJNvgi6wZyUZ5bLBXxYkhdJigCMh99NYWyxg3tsyOj6t9240ts8pKQMH3ue3Jwcuq+
xUMDHbIyS0+No0CPt+Nq5RZx8Dq4+SXmofNTeNUDUHHFq5fgY+m2sg7Cm/QJ6hRgjpJUvgMrv0uw
9v7pxPU3lOYiz3ZrleuwRvDd45191snEZ9HM+FtmJSvjCjkkVHRitXyqwP5e90QlextU9gvUo4aF
64y4iEfSQ3x8jIFqm0iw8wTbYoORGbGg16lsu0hPY/7Nr/lHXcj4A5GEcwWBjs/GnVY2bvtpxPoT
RE8qESkK+RswRiJQP9akKtpPltpXFFNTH17PP6c+9bcWZXpto/LIYwzwXlU/Qi6ieuzbBhvQMXbW
xtZPpL2AOLYtK13dPSBXmCxYThDGQIW5seIPaSnYpeY+UMzzEZj4cqnyiq+6EHIiqxSKY/gF2KF1
kZTG4xX7Rr/JHu6jXQxekgg7vsoCiBch3a0wzz+n3G34Vu+nmPlTp3JWYuDdOg97KxJWbl3iULuH
fARQLkuq9nsvXoA/Dj7yVsULiI07J/xg9EQgtLxo5wE1/ijAQ/4uqBarpMU+gI6AqNS2hrxaJoKP
idRgZKj0rdZZv+ahsHdW7dsPoUhRMmr2GHr65IGD+cxLkmyhDxoCvEfbZ1U4j8YBkkRFBFE/QM6k
bDeuxV18BcgXAYoJeJ18C4DJ3lp5Ua9bFIIJVJa+QPHf3eWE6VU42P43OqolD8rxNW4Hsg1d1A0x
9tb+6AaevyuUc9sowI82DuP0W14U/jcvRERhyO1g0yidv4/5hxnLwHFeY1vtbVGyZXodPbk0dsfH
RlXIwkXMa0hfEFDempdAfCdYcotvPJpbi9ZPUeoMe4mDOarn7pfNDJC0/V8umjACPoUiy7/OHYC0
30PHHhUtIfFnmlYAp9zw2vuXrSx0dcGbEBtkClCL6I9zPg+gPkEInW3/5192twPlNk2601/2GAVG
TwqI/z6j40KCtbzQWr+WvmxvzcxcDKHhc/hjAutd3lCc5m5Clq1FEAmsWAvb2pSMzrJGRb1bUvne
qiMDBE96xta1R+oTw05vC1bscLA7/J5Ii8e7hLL6UFRpv5VQ+Tz5MRR1uqxGBsNCFb8MWsjXVEho
AsRt8lg4PRRiBRajwrXPgAFUl5Z69po6fRyVpR9jY33/LuxxC40E7EwpLS/GZo7inPl7MIPOpucx
kUDKqEibk0RCiue6vNxtoi1QQrCw82U6jvYjyODJvptaAFhjMjbY66ULAKD1zYz6edcsA47yoKbr
ZaE+1mP1UbWF/ShJq84QWzzmSQzVXldwZHT9bGu6hDg6KmsR30e5njaEZfEDsqfJU+eqpfEKJ6xf
WoJ1vA22IoBf0JoZ/Ql5Qh2LY9qS7oWTdpGNHuSYA0QKJ9KrlemqLvsJbvx4DYs+u5XYe/pdDpAo
I96qpk0H3UucVKBaVYWMydauUN81oL58aENEgUnOT8pGQcSs8/mpx8PfjJkm0V27Um7arih1phxA
aHUlPrU3CRAku5LHxcU0Dmmypd1QFLTzqvJu491UgK2UpKgCSgFnnJ2NzRyBwdlubYUE55ctttJ4
CbUXJwLysJ5WfT4gNzJr8BRMFXsBUtMmR/+K8yBn1yuFGxR7Zq4X/+L5Hg+M8FM08S9XDfZL0VoT
YEkyvXSVDLdQhOfQWqTkrB3wd2uvbl4cUXPkN5r+E1he3/PYL68VT+KpbG2CJ9RI701XBFCo64tb
k1Uoafqf9n4e/MuG2AYqrqgo99NfjZ9I98yAZwYlw55WBMCCUzV5DrCR4hMC5yNUXcbxYI6+msB3
io2TKbCoUd6NzU2KdQhYj/Oh8Nqn3kWG+KvQm7G7Fnj6xnZ3/uNnRr+ch9ZpVrlN4q0FNtoGxVZH
oI0of3Udy4J2oO3vhEz4a5oV3zll8oIHN38lcxY8ly9JHAwIDReP5pSpke4eKUO9ME45drBAfoHt
gSgsnikjHhuTBrPIHwLvmQriLItslJfccfOtYzcF8AsePTYiz9dpOzgPAUhiCw06ybueggcE2Wcg
P5ZfSFpFMZjsPMYyJCVeuwDdsXsgEk+QonHsowOt2n0ZWsl2auzpUqfluBxRyPRFa+yS6zfcc4oj
8WukAITUEQJcdrYEvDU/JjNNiilQISPTNw0geQIIBzWhRmP2z4iZw7gbn/s5pu9aUGzV/fsoSXFL
Z+lrZ9DVcSibizGJ2QQEgn8SutsYk2k0cdUFsYLInPNlN0furIl9t8Hj7vpnfkiDbe4T2gXidEUm
L2FaVkfjb0/cWsf+JAHE8tjGR2DrMDWi2XeVZgjBq/QUSs9bA9+WXaGLHy6xcRkfq9HvkDD2mvmZ
W6M4k5csQwXeGcmIc4BiC0QMilktxGm7bG2MwinD5n4YJlBojhFNGw/26AKC5mA/XSVKPvY6BxKc
xAhWF3axsZWGMOJQk91YtM2unCOTAoqM64m1+bW2TCjbTZ6IXRULasvmDXWEU+iEIrTYQ5gUbM4S
S+VxE8+bqAjAwlWvG0iNxVWwCcIx8mfAR99YfI8NOOq9zd0gVXEEvoR1FHnRv/xxUwHQheEAxkyV
er/dYkljFC2DG8Nsxm5mo7MbcC3/dsMqhAInMOXHrOvajZWHSO5no/vIKW1vKe7gtEv9ZhG7IAX0
UCTYtyx3HwNautsq8cHkn51DFLd5LEHtmV1JXVQLB1i3rXF17C7fKwtwbdMlQYeCl6xxtzpASgiy
QfZjkUJZ02d+9lIn2PWoyaVvncBiGD+/8z2bICWRds5Pq+yx5sohtI1YRRQizCWipN1gm4Giq8DT
rGRWNDfLkmQhFajmreih0aQKhA6RBPgOEvmpShXiFiLcJm0V/kJ+7jkeRPNeF369CKyGPHhAya07
6KieqMi8nRoLb4sSDP3ZzAipnxKiXDFUs/sh/d5WWJ3i2TXHju8zNgXQO/OMpGf1YpxFCglgUTuz
x/lvu6C/bMiINfu0QGh78rcpSIqiIkOJCjtjsSqgPwSVbsurixvv6uq5Uc1zpT33PMZ9+Yx3WQHc
6CMiMw9OVgWpu9Br92Y0UFJAv9Pvt2YUWY8G6k4xRX1OnIswrL+WiHUPUp2BoWmAf/fy95DbR3+u
ukIDbE+SmL2VhM5yo1ydmZAAZvZOjO15B0JY1vSR9ILuc1rHiVV/tnk+ACACSSy71u+gdrBjbLW/
m07JcZVXuRf9NfBXl7YSuy2QI4194hW0QxhKCBYTYce0Qxga4uvYtAofO/yGDz+xIoMg86B/Qfnw
BQXF0zdWQCcYvCJ9EfngbyV4OeC6hPWlQEJ4CZltuqFkZAs83vC1z40CweBAnRA6coOH8uLGWKEq
KgpLjxky036M59fEI04SctRSxk9xoucLxe1QmBHdomftqlU+Sl7MzqgSQDeTRyC3MXdTxaDjjGLI
96mCmqlzaqlnc+qEXfEDBI8WwexKO6UXWPrwdY79BHiRyZQt6xwbz8qzBu9VFbj9yCX2DUMaAZI8
oPIDh+iAv6yzUX/atfNYIsv4Pe6pjNyAshdUMBsXqLlbPNrK5isITx9YEUAnMB2h2SqmajcAiQPl
E8eqFl3b77HUCIFnx6gTkHxj+WG+rLK4fCzmZkRmAZmGm7HYcXJkwbSzMXRKU8pOrlP5E+p2gz5t
07hYAiKk7aUZb0dEhKseesVSxSeBuPyiIUMYlan9lAVgX1FIMmxGpJ/WNC7bhVEWMsJBYibAdlU9
l44HrNWeJOqr5O5LQPDxwsy9mJ6NEDqQ10+oqSqvDjSH921VtsukDPz3sa9+BoVf3GomrTPkoZH0
9jWuI9R5mKORN2ST5UeRqp8+vrN3PFwUal8CFiA8xRdQbL6i2rw+VyAxrXgYAknMApTMdLTctQno
1jH0JkdUC0KBIXs64mr55ky4QaIOCCredX2ypgwIS+i98Z8MP4zXWs42c4S1RQDwY2whbF4QCJA3
0EP/zWWBQmTp1sErGUm8QamTckObWt1SWp/yeHRRhszD1r8tftgdlF0QdE6vgWhu2krFbhg4PUDE
G4qQc+Pnl6T+XjVpl0SJBl+04v0v7a5tz94MvGFvaRXrVefZ7SHEBuKS4C0uhMIiy4OCwxpVt8ml
nVSy0IhFgi3UCChFszSLOpUFoH3aF89R03dnLrEK8ZQyioO6xj9qXFd2+JpCa/cjDDmUVTQIZ3ig
iA1toYwS275+ZRRwrZak/Y/EHzdt0iBxp7ynviQMLD3rltBy2xGILYwBREfGzF10HYpM6yINNxk0
yQ/VIIctDa19PFXlyhnZYcplH9kIeiAQo4Z1zz26rmL1lgZlhwrvIY9kOfIP6DJdQ78JPmtcPJBy
Rg1YyKCvmdV1e0i/7hn4zWc4zMXMwVA4lyNw6RlgIEOSiptpIFDmHKwMqvSzKbMsyIoVob9Cbsc5
6WB0Trau34awvja0RDS+ap9AH88vEHa2nyvLeYFKYXB2RS1Po99etQCUpy6EOHD2KWxVHm2ITjAx
jLskgAIK4P0VOVrnWIGpmNLiXQOVsQE2HdJMc9ca6WWObD1Qt9dnRTsQ1y2A2ogl+LK1VXpwmTo5
nQqhWT8jDmdgYspwhCXCz6xOgZEaIV9g7KYBGQt4euNi+iyV37DoL6GiPT4PqKZ0aXLx3DmVPCPQ
iitp0sjwadm/2GEpIpAsik3L+58hMiE3lAn2TsMQgNpIUr7AaqM64uhmBiEar2+oiwC48pR9IKwP
D+34447xrI7ufe4GQzRKNweoruxX9RA2L40n1AplMOuN6VKP4vHDHOjLJhP4b6weF7oDDRRRNq88
3A8D7FoPMQHTbzGDKg5ZQh6QCrYWqUbZxZTtSzlem1H4l7AAqlV3K8K8n9jXNZEtug9N/P46dQXS
ThVkPlv+PrW4DoXlLkYl5C9NHnUYQOUnS9mxQZopggpVvxwykGeUQClybql4i9J4CDjhcr4WUPK8
lvMR0tDXws0bkDhhMoN9BaKU1rhXmq7tkuJsOe1HBlRPhUpnT21m93gGQRbKdAOeTKcxRLAMz7kn
YD71Q6GqBWgQ9Kmu7CLigAkgcT78u5rcNHfzzMNTN6Xf/1sxOeNhBhgeDztvxKv/qVkXQCl75Pmv
Jq7D/dBA+zFUqG8D1k2x5QQMK/AzwUxuoU2GLfe49mqvuUxhG4BsaSvEcJIr65pqW2GpfihD5OVS
XP5bPEOQnKsgpQDBw+kCUeZqFXNuP6gpC1BlSNtPdX5rWyxA53K9t74XYtsTVIQXCesuI5+TLyxv
3924PNkNrvQsH1BtHXAmRLm8BQ1Qct1TPtmqeLK3wEqjknnl5ivHD5qdQzEbwN3zI0M3yExjXQrW
8sq1W/oZ1sWjM6JMkKxsG2VrrJX2Rf0Lu7xzinvhe9LjHeo0qyDRxNW2HbtziEtpk7mh3gx+OF7t
IEyW0IB2X20kKF1aiF8lPSGTBeg4LuYrHbrgPUihc9r0jnxAgkmtm7yrgHVpgY1GGAtrLnmtJFGL
UgbZR1MNi7Rq8087bVEEoeT5MwU0cN1D+uQwTR5UWnxgeVOmHeT0x5PbkfApZMzBLXuNKFfznac+
6J2h3exjogPgCfWnk2S4UYYBoPi+pADCK3GAFLFYIXIzngtG66j3/Q/h1MkTqIjj1oFw6gaip+wZ
e3RIRZbJD8hYAEBYFuPDWBAN2k9rr9uyV6/QRd0bD067Caw1xOdcLauNGuTWDpJ8B00IunOQfzji
t8yQ+uvoBdITbMkh5L9SA4Luo8vHY4mwbzRwFj/5hCAc1A77GXuiPSgENwPQgkOXnziAemDUtN2q
9VGmOsF3uaSo+LnDw8V6UWJKo7APkf6eR6UKUXHGJ0+2PWuRxhUWRR0epC0gFR7p9U4pRK+n0Cnf
WR58aiBNrw0T5Fp56U8Uay9BgGZRDRz1Ajw+KCwwm+5QRGrcDH1WPiTuHLmulPxBIZ5VcOV8Ypfz
2dg8eG4g/bRynOw9HNt6ibwnuxZzA8wylFSRO9rG1HIt6HtIZzm1wCylccuuxpExCmi+QBL7y1Zb
A0X0FzeWeRbjliOudA3vc98nyymK66jL0GsEm60kXYVVXZ6sRKIAwZRD+Kn38iNQF98CACZP3PNX
VSofIUHNF+7kHifJDqRAHDdgoXOqUdR9MY2ps/S7btiyXLo71CEZL/Xc8G05IuQClAHf1gnjS0KV
+0pH6Om3w/ALZLgp1dixQ9bquUW8PZIdq1YaAkm4XebJtEcGYZESy0ehqNrb2iNAbHlDHcRqkmAb
Z1a5wF8e16uTv6XMhQxMiCIwnl2Pxwlk1UXhIR0tqDcstZ8hQm+PASh1SvVR1qlHiAUVW2P7asAK
+8dFhq5e6UB7EVYjJ4JUwWsoNcIwAeEvsxrlsi9875qxlK1TkLPjwt8gIzUdQTAqt4mPijfabaD4
w7uTbr3iEYoKWFejyh6wV2TYGZtTAPoCdVnAQa3wiq1A8Om4CENNczmy8CHxsEpGtYnvtmWN+5RU
0x54bHw7MTIYHKT+owL2CAvB7M2SSDtokHBXPQSYt0UzhDcbBU3twO2x6UGlefBeESvl2OOkXC3y
pOBHYIbLHZ8QsAgB81g2weQuvZTFEHfRDwmi4cynSOFPwqKnDgjFGHy1m1Ul1f+wdl7NcSNLlP5F
iIA3r+0d2bQy84KQ5mrgvcev36+qJYLDHV0Tu3qoqMrMKrTIJoDKOnnOI+/SotoZ2YjZ5q0pAL37
aiMEgLhhyEte2tavqHyRRE/MF74/NhidNQzv+YPbCSXl7tWhGPmBzGd2ayrOpTcVDGHbSURJR1w1
/n1b/ikHSLuqWw5Mk43j1PMDDFPeytDakVMWY3642VTL3uupa4J/JUQ62C2YVwuIpLCUQ5ysVQsB
91bp6svoOdWl69KfvRSqBRi6oWGE9BqQsoy5dbkT8b1K1X6X8iS8qy30jBXVKveZ5vlUVdLwNfCO
XeuQv8/nO6u2eQBk8WNbKQl//twWeYN10MCFoRthE0pIast5lLbWLUg0NtCWxq7ONqnxOaQjqwvq
bz+reb4pqum+gw7oQYXZYG34YfAY8qn3pOZSTgsHWPOD+cEFTHThj64ZtA28giaPad88e6We7dvY
/NqHfXIX9v8iCV7fp91U7jzXhy0mQoGo8SHdlD04laHJkd2laZ37sRonUqfIj4y2aiM04cBXraRf
fVhR/rCQt1hZptJ+4n6vrdvYD54rt0apLa79q63ypYgSSHui5Gx3qBHrncWjRQxlM0DqQRWkV4zF
Srr0kbx1PmyUIdUfjOYpkuRMqp0iz8MP+MbdpJKOO1IVxvHFTFEJu15dpPoQcJMES7KpQo3XgtDu
dlqgGjcCp7rtkF8ddfiFBIWTjBvQtYIv2r4kBTwCZRykm87RzFMbUa/vAeZ60UK7eWI7vVLHrHiB
+XELTFJ5FC/qftdon43Uqy51Fvm3oVVm2TqehngHgQsaK3k/KlvkWpV9Ckz3qTGLPymdACOWD8OJ
v7VoNXBS9WgVCXg5L533lucDuKqVTyHaVk/DlK3Nrm5egmmqX4rMfSghE74vA6V+8YzBWvfT1HGH
Zei6mr/niCLe+K1/bxXlcNeXk3+fIy8PP2f8Ocji+hipYUnhRpB8thNyk+Qho4P0JtRRg5HnqEx6
fQXhqjxRnlXXVJ94fhykeXT6/JKGBcgmNpoAJOcQ8gZOMC2jSTfUQ9ivVppA4K3DHU5Flf2aNeS+
AZqpG1cMrUnV9mXB411JHOs1o0oJSKiWbuVc3euDPQzf3fY2twM5zNPegOGXYN7wml0x+wE8aSyV
9GMEaTv1X3KoI1K5hZlf3cngfACTbkI7evOqQZKTugnL/W3uOPobCH/UvQw2KKbY1KHr37yp3XQb
hzL7gwxWowHQUy+OYeV151BZm22b7MGNHizH6699MDm7LJrLi5ucCzJ0L6h99Zo6vIhKmpesHj9x
PufdFTALHGB4gF3fGIdr16ZHStq9s2MosLFIW6t9q2Yqs26m3hiSexOkgq+WegR1aW6eOR05uQP6
2jI+r6N0w/45QrAddRMnH3jFizgnVuMU2TrOLjJt/DMvrf5bWYY6wuiGdaUuPT5E8Ea1HIc9dFby
2qlIhdlerp/Iqffr2BuDzzWp450Bz8FOerUG2Y+2SlEXEd7CBNLXFP1DELnGp+5bU2XBQQ8LSMsH
0nZxZtebRqnqPchlnltuME8nD5kKaxtbzq9uKrqmllX6+l3Au66ZaeUuEdVegfWEuG3wyea/R9Hy
tFGgAfpk8G179FOEiMRIsQbzGgfTkxzFc17cV6Dz5AiMlXUxUOhZRYJefa4heXLHEb5zsSoCncZO
sGttYlsxrpOv/mxM5egolBwuZl74y1PqA6YUQYs9NeFcDKfIXn9wFEGsrio/m/ZLsAwhH8Fex4Zr
/u1yfs+G0ao17RVhgh313dNXd7b9zdx6w2XScvVO1Ul3dTrAwZg9cjhBNhEJRSHZVEJWSPZSwxI8
GAjDzg6KQtKmvfXSQhwy98jTfnDIYOmFtRfRD7GynIbmbwCPAkQW2xkQ9W3VhtwysCcOpboVSOZN
Ms35qWiinw21gfmJzHd+kr3FscQtjg9x/0XIsjxwMwjv5frLPDlcYpYr/RchH5Za5v72U/72assn
WEI+LN8Eyq+P/9srLcssIR+WWUL+t5/Hb5f591eS0+TPQ+sn9B3D6Emalo+xDH97id+GLI4PP/L/
fanlv/FhqX/6pB9C/ulqH2z/Hz/pb5f695/UDcKat0OjQLR34tUuEn+Gsvk343eupAmZlXNGeJt1
G3dmUrwf3ya8m/aPV5BGudRtlf8Uv1x1+dTqgArNdvG8X+k/rfefrs9mhq33YMa8nS9XvK368efw
3vr/et3bFd//T+TV22l+sKqh3y3/2+VTfbAtw48f9LdTpOPdR1+WkJ5U/Mo/2KTjv7D9FyH/+1Ku
V0OdWxvfJsWKzp3SC4ZEwGbn9K2RnmSaqpNuPEiztMheIycssbZfx2fprjlAOnopsmzGEDwVRmeu
g8aitqq1lMciSiFQa8cXdsEQ2YpRWlJJ2INvEX45Z45M+8Tp+1/SL+0+PFG7uYYRS9pk04ywZdgm
ILAWsv0LdNFXSD3Sa+Uq6XFwPQSfB+p8XTu5NTBUpndlDgOpiDKSBCU56Y0cBThboF5uNunWE/NH
D4CKzFkHtYxcqgxH6pxLXd3eAn1YJTeNFbnwJFvUlxQzEjvs7MFhIqa6CxO0XF34bizq54fqapI0
4Nw+prpHDKfIqa6VllZXTeuMfWBWQNfl7N5opoNfgWx4N9sZPYDJefcVckFWlBMbu0SWyGofl7Xk
0uFgNCQ1g/NtvSirukucp9Dy/rqkDMvHYbzTebG4hZkzWzRHP3hqPVLEjF5QINTtb2L10CNTov5O
uL5Tqb+ap2Fv8Xs7A8oNLmEjtOx9i0nSKKcv7gqciKd45ikbOlAVbllRdJrD9FE4x7JywtvA0yIP
NIywl8BxIbgieXWbIY3LNMWZkzWHHu323ZxbZDPV2yHN8vPHibM2hccuVh4/rCWHVmHfkem2jlpj
oVWfIrQ2q0NwH3VZcC97gL0CdFvrYO8DmeVcG+/ikHGDNyd3M5WlInSZeVvI6J9cN0nJm0bmSTYz
qbMTysjmSfYQTJuOmZKtpDN7C5ND3zSDnIITZhQURyM2q6x6TwVehtpYCPFYV+n3vaJo99LaIya3
BVNrrKXj5hXhsjfMKilvPbjI2CWCEyd7p5RQeoDX+Bm7eBMtfEZkSCdh+zenMRfmwdTdb4vdBk+o
w6eVF5zy+OpeepaLeWgYgqoboDARn/rtc92GOaV6lBq6W/khLCfQ+YnUGQxbrn+SjVUUKNbf2sU6
JDbWgpoQsoUiNgPZgvD1hPLdnA7KuwXMqiRhkA6pclvwNundgvUI16sCQ8NGhxn9bIomjsvuLIey
tzQfbNTpQRvLRmy9OP6nBZZpt2voo7croLbL2fjU4yVji4gCsp49hGqYP8RWzu4qRlBCOsi3JWhQ
I1JbwJEOL617ohRgzldyDPb0p9GxwheEFtSdtIMe807LjCW2lsKWchk5d4n5MCyDkWoMrz3OavJV
6XJOMkoLJjczTp4jAGpH1yFpoPIN+1z1xkFGUMDlsef2wgdHwNjzguq60k5rIFUOFP4CTtILOEk3
Aeop59Lm6FF0pbEVHtlbYuSUZtw5I/JNS6g0/9MwkhCVZaVUne/9vp0eZ896MNtseKnYcJ9KU6+3
U53m3wLT4kgJgBWpswmSN3EEpSb+l8oCuJpU0K/FbeuvlHY6SrCxRCHLpm1cf21ZXrZdbBK2nFNV
t83Ab62l4wZP9j0/3hsuX/13oOeg7ZMjzIvfb4EdVdxNBGMuAlf+yas878TO1cxXsisbuNgtIAQN
mvY3a02Z9ljp1s5YIiE79ZHhFDGcGyETKxo53a3aCIAlaYHSbkYYQ3MI1dU5aJHNiZr7uoT3WfZk
U04Z1ba5CarDb346krdeGgBygMnZ3Mtg1TCQg05COFFbp7mOefop9j0H8uEUyKmSTuiG/LLFHGVd
pSMUvd/ZszH/lL6tkfQvpC3LS+uVyR3c/8ldVzubxiP1CanXT5N0ztUwgydptPIICe1Fnd1pWMmY
ZgBBzbknyvC5l1AfKNbK+raJ9rKbdtYPN9KL/TubvFT8Vwkv+EX2FVKm42hkEN2Z3ikTzWhrMFIu
Y9lDJxhdErs5fLQrvXf6J9tohf5JQfQJTXcRc1tVWuVYzpFNP1F6spaeqprUA6fKvWVrD6YZlp9a
8s2hCpDdTkPzlaxHa3flpyDIVRTUB3D9avFJQ0L+ag32s5wRl256V5e8NJYm2Vq740ZjUnJ9DvPQ
P8teNpR/TIFr7+RomCr/HDRAknm4/wqJ33qLbQBmihqOj/qE8C6O22S5jlzxw+VaqnU2eZsJTvy/
zVuCf86NVFQonGinhlGxr2YzeFTUGhb6yku/kL37ao2m9hfi2p5lcvTrBvFz6iTtV69PONKJ+/Ap
jF3umVasnO3WTs8f1ukg/TqHQw3fDV/ii6Y2znFQSvJP0A6sWsRzLhHyEtNdByvgro+BXoJFsOvP
caJ42xS2rpVDopwD0yzZwjvWXTrRcFj3vllsMkRTtW1Su8pxscsJy1CGSVteGvZhTjy02v62pFXO
76+wzDdijiPaLHvwLYtCqBRxBwdW8r0cpmqZ3XtZeg/ANinXXY6aRRCithUaLTxfIwpcmhGNK0i1
Bg7O/9YU6PWi92rB7b2SrnjQ4LGW3TLIUIGtSKu9M/pVYW+NIQbl5jXdLtISTZQchM+y6UwIJNC6
f5SjoIIAZ4kYRNhAROTMvyJ4awL/qCHvrVV5s+HYMbirJUlS1aa8tvvFuJVGqDPDu0kSIqUiSBp/
H7PMWWIaQbskHXFsBAcVrB4MQqXxCldI4mvla9+gRPdr8MtTKZWyy6mOohhG3PeMoNjGUDms5W1w
uSsWE8y4oXAsttt9VDjMySeRLm6rslmWWhzLtGWpJbhAsIl8bZZzX2/nZ2r9x5XLiftpTtCL0TMn
4KyVkqLU8btq3cBVEnb60yicEGO4604DmS1jR8W2zlEj9G4Lo684VonObq1HV+mNSn4jeQaNuRw6
nMzfm8F4RjhIfa6nbU99TAOSDsiCkDt3C2Pjd3Z4zBG6uGQOLFzsicpkI7sQi0/Nyi1AdlKGWu/a
KR+bVWWoP0Nv/mWq7A2R4GCY2KvIIVl2qplGQHiJUjy5VBvf+62hvUwceq6NxDGPoKa0l7B2XNju
Ax/F6RKqMNUc1rY4fbWQfD1aRvVnNasu21VhA9MYAALr6uMszmFlYwaaeYza9k856sSZrYyNKN35
x1ix5jJd9uS6WqHUR1i60vOYDBX167xPafwcrmYNYEbaeo1qzdbzvf1cFcp9SZ3udmp71ObGoFyP
TaadZtmkDQCnQsgJrqThnUv4C7g+TkHW/+zJkHfRRhJ9yQu1PoDeqU+6CrHkm9qglByUwyIqzhyL
hGdpaqUqYZNxdGaruaDg/6VPKINrm8o5ZdSBHiNZ+G7GqJVny3aC820B6VlWmXPorjdvH2PqGw7K
5yBdW1H5g6PU8pkTqOpZUdI/OOvvL6YYaao1HoBMImUlIspKr56LqNtAfT4/yHitmhEiHimRkk7F
sptHvSV1L6bLSb6fagCO0Pq+XcBNs7sst6jtN8pyPZAqWdmJV5xlMCiC+ahPVArJ66MQoR4nl2NJ
iKud3vjcNbVx5yjAY+XQCSBVnluqcuSw8pxmpZqJc5cHivr555y+14w7JYNn3K884/Myh5fY+EHX
UfsL4bSMnPR7BgbnWoiGI0ztGuqZtR2Feulik47MLNBJSFD5kUPZyJDQjJ5H0ImnxSR71IyONsmZ
ZR3ODt2Tn0P5+3a5W6ROrbk/emBdxUeQzeiYMKjn4X7wlfZssfcsYRvQ27M+1gd7CKaDq7Ut9LSY
Ut02qFqRY9mV1tscOd1uOEQEils123AG/9y1xT9MKFRqPpNIOWgdWwjZpH3gg7oS40ZV9JuRcpef
7iXwg20WMzq7835Olm7TSPW9Bi7/49JW6rkZ2p5/W7ak9OVgTPA3wguSbhIUZ75onTfwpDUR6bSD
4ovmvkKK7HyC6Ky+a2IkA50xzb/k/lRu3YDycrbYED3X6sopVG3jCWQ+UtD52RLITdmTthkgOrBi
4ZFN8daTQ2jScHtWCi3PIB68xXBUeWe+wEvdPWhh1j/omuVvhgHFm8Vmq1Vw15T+XpoGii5hmRWU
rsbkjkdplE0MMcTeBtAheK67h6Wxn+PWLx5AZzpsFS2KOIum9gDcc8EqttW7zALNRonpJoZe81By
Wv2pa/gJNbGF5LBQYqb+l+pqv2vPphgOLQhWKoT9i/TabvhtmLzpXk4FAXvNar16kD7XLPedaadP
0hcp7QoETvqieZr3OiA/DMOLZysvEUx5DwA2m3Phg0gVowxqg1uv81JECLS+OUrHaAX1g1e73QEm
Ld5HRPDi6ELlqGpmh+AFYTIWHFuw6wKAKUusXB0RuSoJw9vsmy+sgWMohrZVgsDfeUMID0EaFFfZ
qBbSUHOLgK4cImj809GUDdQ0qhrsluBceJGcGDZhUkI997ZKMmrFNQh1bzt0JQJBbw45wxrI2sWK
AxmTqexsmLaPXMc+5hqqMYKcUhVSe8hyoRUsaS2X8eJGuBDCSzme2rY6NCbFy2Ey7wvO/2F5CvoH
39D5vomekdzFaABeOVP+aYn9YhBZH35BMkA4+rKtqWAATEq2eOsrKXX6sQdPIAS0x8FrnYdJNFTl
ogJckx1Ltch5CDPLebA039m3Y+KsFpupKdqFCqezNMmpMhYam1Wb6yEYRVaTTi0IottlFttyGa+n
4riHm+bshU5/pDCb4vS0nD/bvHJvMrMjHymGLmxUlO2bj2OvNM+J6ewDVZ/BmvTBOQVhuo7k0HSS
bdoFzUF6o2r8FvviqB50zmvFt1dGwa0C8T0bQkQrWLpqtHwHLUe0l8M5rkBRaqF3J4daDeJTyT/n
Rtjd86RKb5PQZ4F5GKaGrYwqDUtZ1TV4fjnMHQg7dQS3zYqvrV0WKC1AB3RsSiffc9M1njls4E4O
kcC/Ihv6bQjxv8MROK4dpL6vH2JNeALQYiE2T1F55/VxQ/Gut2nV2Tj3opE92URIUZ2dKvQrONDx
KMCtVr2RtBBuMkzq5snw2vjzkLRe/FLmXfu5VLsfWhftXKeqHstB1V8oSwceWTe8KUah8TKC9tgE
1uDvpTcy2e+jWmIAwCB4Qvn7nPjApBIRXJNDfKAE/CSdcn5c/Zm67IakJSzjr0GtwHAtopUSYv8Z
YnnVstRNyp/ak2wovlKt8Gmw+vKJYs6ZXJIK2eXsJ+naTdmu5qYJMepbfNsXeyO0rHvd0X/4GYJk
46Cl16HgTsnrJOz4oBGvnWikY8xz+xiM2WtrV79MYkKeu+VdbcfrW3xnB6c4nO86SVEqyOdlb2na
f7BNmfWf4pZpccz3v1DacWOmQQJW2odxZzKpGBY1p3oT6jAG0cheX3JOspLjD26woNEhjPyLtN9W
kFM+xC22dzElXB07/h5+aGql85LBhd9daZkiex8/TW6SGxp5rVv9NlCuuKwt44xQsbYVdxWYutEI
WA8urNJ8a5NyZwluaTmG2iQCPAygcbENo4GG0buxmNhJo5yzNLXrxKeyHJRHgIPWc9/kfyqFNVzk
iJSrvmNvZm16vjfPCIccoqQYL3nnaqjkUKkx2bGOvmmuX6VNNn1uQXLp6sVWDktlBrtb9fORnC3f
/64OP4GGjqhQ0zq0Aot8Z3pTd5ckjUedShScFMH8yqIkrgEIhXMdgEEPwqvsWTpPm0LrYEf+uwOV
MbLHvvVZ2u05i6GhECFa+lczcJAk18gKN4QcYtS5zSk2CrLUht4WlrH1xIGB/2eKMMk5a9Pi7Izx
Y2Ra2T5+M0l7ZddhufrYHalox8oP+jZb+t8Fva0mbb9fsvS9X6u3ZbAH5ORutcHL75o06iFaoNKg
pMZkFdl9+CMH5kkR0V/8Zr4YcGN9nrWi3fiam16LAiZByP30w2RX2tXmHW1j9125pnTf4/ChnS+h
CTx7V4eUEjmNM27eGWVXNkYAQL1vDR+4FphtsN36fFncExT33arz+TGhm/xtcUTQw6LEhualmhVP
PG25HUNHKkdUSpjnppi/ypFshtIUX5qh3urNVDxJmxpBBFPPLn/cmHxEszmqjbbSZwoT9Cf6flaM
br3Ysqx1V1MPWH1ZaEy++xra5bdVKQc7USYXr+Qa0pZ7cMv66RjvpI2Xo2hd6VF7gGfkWpQTEh/I
LD31nj3ewZt5F4sRZfLV0wQL/w7StHkjh7Ihh/8DoHxMdpKwtLG8q8+Jt5wkTS3V1nuYDfp1DTE0
dcLjBJLMR5pxLPVrCjreLOfovhUjaddD2zzz7nCSI1edTVCK+lTtHSS3VtJ4axpVv/o6UmFGB9Oc
tIWDatybU7xqsjre2p5S3Uelxeks1LyH1NGMe/7fLoBnR3vtbQ5Q1N4M/zWV2jqDDIVi7t485WZU
fAsrClddWKkgO1KUbTJXzsWEoeTkNaq5d0iKPPTUQ26gYFE/W0X0nROu+i8n3qOoEey4z9R7h+q5
h87T7XVRBdjsrvNWBe/ml671TtJrKwmM9+nEVxytUfuggoU8pkjcbAy9ti+Uzf+AUiGkgEJD0luY
lmax2XC0Hwq1o96cCGlXxqns4bL+NY3azf+X5f7pqtImPiH7Ln0bgJSvxfFlK5pOnLzKhmKjTQzg
97KYZESgT9qu01V+oSJW2uR8OaQQ9Am8u3WUo2VdqmRyuED2BeVSpw5YuZBZzl6qPqVY1PkDKnvv
2nDCNjV5dSh0NbrPh5bqX8uwH8kGoTzl+ZAroUO6QhbD+mO0uuch4RusjM3aGjjjZJd/vvGrvqNa
ld3Jy/RtXZmUyghmVd2waGRPNDJkFuysnchaR3P216yX05U7GjTXY9h/p1jlVFFW+TmA3GhPfXl/
qCI/RsZG/W7xHTvkrgP9TuEUn0YKkPaeO09bOWzGtt8i1JTv5dCfh3ijWkZ8lENPF+RXCF2cJ26V
nwKYrCg3gnqrUlXlDv1ncM059GuV6uqvo5b/HNYi3yqHXuL5UJH1P71ymD2U5nYK1B/9PHswv9oq
qkOpCda3zRPQ0QM7GFtDsYT/zCZTevVOjmSThZkgstB/xIORZ9vROeo2iX7SBgblMKpx64mXdQpj
qoFDIArNpMNEyuHm5U/NpERJRKe1pW9LfYB79s3tVZZRbuSKt2WprF1Nua9sW6Ri1n3aFycrydAJ
RC52M4M//65akDDo3h/KPFjbWQujU1e7+bORGN8R8cz2ZRCA0+mC4k42rj+2l8G9ysHUVFW3WZyG
Emhrq0Ziaeyq4QCh4Sc/rygm9Gp95emOct8KwRBOA4JrnsK2ZGnGO3tZ5YG5GlzIJ6O2I29AmJwF
A21/nHuULjm+iL92OhyVtuV+a4eAB11SwhPfU5fRDW0PZ0ThfYMm6JtW9vWzaUzJiVclbQvF8/At
4fU4NbxvJpk6TmpLFSysrj2Zs/tDzmMfwOObspPHkYpHziM6k+duZN0oydTx2dRs7Q8qStHuBCJy
lFtH2WRshUKn5DEldpOyiSrKPtW2QiA8d1yYhsvZuSs9eyM3oW4s5NryYK35rXptkli9Fo3/tY4C
7ShHspHOOPFXA7Vxd4vd0HXz0pXGXCFVqTbeJ3s25jvbj6ZVryIqOEMyt/X00d3LYaZYr6g6r1Fj
RRND0NaYWhzyU9PDi+wlc5g1K9kNAjdpVotLdVs2LbUGMpwp7wJ/dpH9W5mt7cHmOI+XWDQBWZh8
UxvDF6ewu710oL7lI30SFZ9tM6fisKzDht/1AHpIdkNBuxMLUQvxwLncGsHkcxvfgjqO3DS0viDE
EphpiYpu4HPT2H6GDhqj8FIrpIrRc531Qyu0exrg8jzVY+PQZrr+qvb+Ty/Ud/FpGlCG4z3BXVFL
F3yfnWRfx6b5Fwz7xybuSPJB0sD20T/ajVM8yER+qlfzSg3y8CyHgRaG20qFmsxNnNdmnNFHSuY/
bN8td2k7knz0nPqLsBeVPv1BySy0rHyFOd5ZVyCkToU6Rl9MN4HM2GteugkWyCzqf0izmw3hvjTG
lZUdbPZoJ5i7YWoWPfPvw0kZByFfiPvWvYWHwK2QDoc8923Oh3Vu0RryAvlqWTPwnEeHOoh9nTvD
RQmKAcF7pKysQbt2aJmbiPlik95EHYeLbIo6f1HGwNknTWz7d9IGNQgYGr2sV3IGIJOI9LRYtcrn
5KBx/lMi/orWNzVJZTrskrdiLn6BzrySXiuKvxaN2h3mVtOpahAzorDlJKi0I6r03gJlFRiUPjYA
s29sY5MEasueF5qSl5C65RBjr9SJvSvhM4PtWtfUTRC0f5UlqXwlrdAJpO6FyopfYu/8X5F974af
DikAf7MJhowPDjd3KH5dlpHRUiX+Jhz/9/X/aZnFdpOPf5uRWzCr8LfLp4nEp4mEPLSMXj6rFepP
gZkbK01pqg05huIBhbH8wRE98AUUMNlXaZHNHKIiVw+28y7US9uJ/dDhNuVthbGaMm5jfreVM+XS
pqv29xO5LGkysz5E8cIySSNHYbybYyvwVhrP1bvSHbaaHMp5WZkWHGeq5k4NKBunzK/vLhGI0OWT
yatT7+tww5/7/eLw2q4/NyQdbx/DVIUImLJByNl5zEg7dR6JUt2q3Me08cw7cC8n6VOFqRgciDqM
ibcjMZSOtuyGba153kaPeQ9fs4PzVw1+oQbt3GL4pV5tyHsuchXuCt0jajaLH+xfe4TV5c5xk4Mb
ddZ9axUpz9eMI1CtUYHowGxwH8+mdS97blAbx6Btn29xckowpP/K/Xw+ZPwzSHwzw+FP4tA2RrSy
xaoybllK4EInpyxOt0tqcGVEVGVtBnHaOPRdQAleWR7kEK1zhIAtSpHk0M2g+qi7ZwQD3DP6Es6t
+TCUDmnrvTjalVMYwzwI9s+Ih3SFvk39iMZc/RjFnHmZpU7F1zDV/JhpqDN5b5PBPAXbTTrA1iGH
Mk7ObWPePUwSzLe5H9ZrmrDdlw212Bqq52ez6H82XuecB14aKIGHaYliql8OIVleIYQAHacVN0W9
g7sczgloBiutCjZyhXdduayMlh4fBhH+0JBGmlXEoxDfRBKzzNCEb2PvQsk0SbbBQi29HDJ1cxtT
hepeblGTF8BgYYff33ksOakQ82E9Z/tNnSCv4SnvK2btK+eZqkLer2ispFSQYebUD0IfXTslYxld
IupcYZ83TnGW7gJynIfYoaxqLivrxJmtfQjM4UkxBqqsYUVeGXPf7thATX8kZBGoP52+6AGcCHxD
2l2d9jd7btfzzT5k+ju7jJ+Bk9zizbRT7lBVhJJlhD5pqKr7Wqjrpgnb47acotMstHcHB2kBDQG9
XSPEdg02Lgf+osKN9AZQs158O+EBJeZW+WQ/qEp06EQs0gfuyQ38T1CYzo+N3Rurpoa1By64FYzd
xjdD65DHCPoIOnOTEle90Vdp7CX3fVSmzyguXSvYxL8Cs8p3dtAoEKx55VePSmbyRyXFfmi0c+CP
amJ2R4lmfQd1NQJCFSJAg1vfTIEdQlDESX59p9UKubQMeLYMljHSIYeyKR3q2P0ARZ4gFJwvS6Ds
KYLSuRj+XJaXZrnIYhvC6I/O+ZqOxbyrjSbQdtVsU7SosF3bIERarbmPNrxGCZcVJ9Vl7Azu4pkX
pzsSSNnq/5oFlio+GZ6xuS0i17sFmUn/WVOM+hAbcXS/NHYBinqY1osFeqToHh5LtBLmyHohJRkc
pW0Jkb2mdOe1r2nKZnFok8s0sqbB3uoz6g7FxW5G2S1qkB2wN22M1Hz/KQyHVFxXdt/cOhlOgT/1
J091fjbSJofSsQzfhcSVkq7ejd+WUWbfXPvIaq2ld5n827UccWGlLcMDms1HqD3mfTQ64aoWFFot
zP5QAbjlplQ845yHHtRbkmorgTTqLuF8Zz1ZEclev55UVC6Zoxb8UqZZP8sQ6AcimJUQYAqC0jqM
qePw9lgrX4dBO1I5Bxu3Go4cfgnucmGv5uqHkcDUEcWhfl+25qkJu92g9Ke4sYrvYeY2PCUN5TWK
zWozNsrwYKtWtHfg1ji7SE+su3QqkbbTIb9v229Z48SvRqk4DwWFxDl0b68+5zEvRXCSLtlA/QCk
WW3QDSSa94rHpjFXaO7+WaEV/JIYOs9PQ1nLkYWY0Ysz8kfmJt1m4l174xgrW4mS5yDs+udkzOKN
m/ntPs3s/lktiviOO+An6ZTNGPh/uLwtXuQIOg5n35jUbsYqaaE1i7liMc8Jfy42N2m3JxF8N3Ut
B35zwTuMIPHpYcgGcyKGMJ9snVbfVylsQFGkDDyEfynxSGEcLW0gdrbAly6Oqim/IfPiQLFMFkDJ
Qk6ZxuRBIq1AGV6rNkseJAhL+Boxkr4gjq+NmqqrqeWtw7HakuPCRF2B1S+fnMIsnniXplgin/O9
HEqHUVAnHMfOvTQ1Vl9f9NZ5ucWLSYEi5FIDNj3p1MfpejDb77EXdGcZwkmGe21ne71M0NR2rXKT
vDSauUocXoKTMuotqIJT/+hlyjWuA4XNEsDPeyTL+vtsaDj/V1OKVnyoPPeGQ80CGkX13vc1gx+i
36wrK+SITDxMUz2B2zhG9keMZCOdhYhYwv69bepR4RsbinsTZVvYLuyE7Kld6Ea2U5y553EMqysa
JdUaldbsz/8ckbHG+Pc1Oq1Ck8QogkOVpO1zMylffD7jpRCjOu/CwzyM2lpRzObZKMb2OUm/6Gaa
PEmLhcYISobWsJO+aPKce3OEJylo2sc01oE1V+Y9e1OUubO+/z7wyA4tJf7SOp6xazwjOhaJat93
3AzswfXPNY+5mnJduuPsKVu3BACJ6rsLHeaM2NLc6q8T1Eu3od7b+mvX+8674eKVwf80Nyf3d4Dz
Npv19iIbT4X5gIduAZXjL5vsqR2MF6SCfU5BcgHwnDJkdVWYJTc3YyfQpHHn/B/Czms5clxb069y
Yl8PY0jQT8yZi/SZSqW8SqobRrmm9yRonn4+IrtLVb079rlhEQsAU5WGBNb6zSF3zPk0V6hjK1H2
HgcknknuszRm7TDJHqh+IeJ3vTbXiH5GXwFOAgeLvRfhJlgkVmBwUomwqxlf7EETlxQFGchN/EzO
eVhtr51O0rlHJ9Q/RVAaKPUEr2XLLcJ35n4vMbDZlP5sPteR1d5Q/pAr1RSIg9/HbYpJT6P1a9P8
ZIiqf1J9DQILqVZHF9Uyqqlae5c55lZ+jwaOdzOlWroGAIC9yORMt7KezTV2S9FX13R3rJTsT7Kr
UBURKGQ5kxa9Vosh2DJAzUwXY5JmRNFJzWRpHX+da3tXTK79aRiGai/TbRQi/T2DGG6+xzU+h1Nn
aK+OHL42dpPeqZYuXtu+01+A1PUPFNdus6zE+bsPqGSKLFyrpiiGfA8U2NmC03vL4ccf68YpZlD2
2nyoQF2LjNSQvhzsaERz6ufZmKOUwWZg2KkOdTCqzLmOcxH8uEE0bP0xP2spomB/1LcoQATRzi1w
0Rq9np1xM6UXv9cFd8zMeESpeVinVevxps/hqnUbCzkuc1xXXljeOH1de9fTPKjKG8OzSUG7FYqM
2rfeRJ2bhFuJ1dAIDHziKVWaA7Y4fTc8iWDxDM+t5FsWBGtSj/0feSLvLcSo3ueJH4xl1tV956fV
QQ4OOUIjFxczqfVNZFCwR7P7i5o0eccKFaIfrj3kq0gvmpdCYrTeuIFcNSEO4NQHJYqi/ObayWoO
Xer0z+QkFq8xsO2qtymjkCKP9U11umXoP/HGqC51wO78Ff9u/1a1TKf11qY3gDhbLo108T9eS3XW
2uz9fq0YwxPLNPxba5msrpWI5zDLrY1Ku0m7z3A3irs/83W/tOWoeeu8R3GoXdbWnUD7Y0YP5oBW
hP2cGYm7q2WRbrtlrS2TBulbjTuwXJr6aM4XstbUfWlpRiWexvRBTVQXc+3qiIPHwDOPfgyCatha
uX+jrqWb4z+/UvhShTGPHjMMrodQdDbQ0SiNd71s+5Xq8WX9Z7dqXsfoeWscwXkcPyYnFTuLEP2g
lTGZ3EYbMG43wsHbDBgrtcCM++sSChbZcz0yphhbJk6vo/MYcK1mJKcZiTzdM95tPQJm3PXBbgjL
6bM5oz31V7ivUdpVYd39x/Bvo9VFiiWn99toFY6S5Ltfom086p48sHOy9ylq9M/WFH6TTjN9QyTk
UUOA6NUSiQ25ytZhbjZsf/p5XqkRyCzuBunD5gyiCkB7/8lMjHFtUoG/ZTWJ8qqudeWtavfgxodF
F8ofvrG0xrartP4owuqCr4z3PogGt6OarLZLPnXfoLNzctteO0vpi+1cDu0zwuYDunLt+K1szOXG
Y/1BYmiP6vCqL/z5WQJsQZ9EB+O1vGt2A9zjH+J4qN12VqU/hx5asINt/zk+xijqY/xHfBkvl/GB
y3h1ffWG/j7+43VDrvO38erv+X38P1xf/f3N8ve7U7kdKaA8m779IzL74VuPCvScZvjDeCuYdDGC
/3ZxIGUgvuGf/n1MLPeEyK1kwWnbB9SDkl3gBdNn9NqQYmu0T65A87he4pgXT59R5FlbP+MFRLtr
fBk/e5Y8kD3pVjmGKzetlTbNKss156YeTBcDDyk2qkcdVMdHU501rcmUv3WXSX/qo3E8fMQnY7DJ
lEX6E7bO6DLlqXivZPviUVX9A73dXHPRG+vn4TDiUbMekWHZZZXfIO3HAT+t5qya6kwdtIFyeWh1
LUooPJI0KFrV3N2qQ1r53W28HFQzsEd7jcRLt/mINVZPHlu1Q21OdqYVzis1T01RHVOFqiyczgZ5
f1d/l7OJ1VsTvpSeHZ/l4BrX+JQgcTJmDnaaOo4k7A2sixyQf0mz/FS7PS7qGWiuvV9g3I12u3Ym
0QtvzoWKPJuL/l0xP40x2xu/ZLvlTk+4g8xPHt4FUEol5otLDNrNhLErC47YgebniHvIbdNTN/pI
4ALLQPnYb+p1OHowCjJxUb1OvPCsQIltDTOan3qEuJbdMIvJbm3qpv+WRNMnA13CP7L03kXJMFw5
DviIeeEJIqu/7TPWLaIEdiD1/rOA4TbscZ6LLkhALVtMc8DKFyWu8aC7EcgAA2E3va5OqjWSGrlT
Z/VdK+vxeq7xjN3YIuM9GwECweGHNZSHUM9rmIm3TVGN5b6RE0tmBPXWFCfHWxvaVoEWFEo/pvwa
tOV6rCYLvdtK24Z6Hp9SY5gfWztBchZhucOo2/7W66J25404xhpaOL526SL42BXRUST9+Dp5ibFi
A1jgw0DvXKc8UTDAs/J4xKWk5onx84AJ5J9N9kfJSfNr9OjRArpAg5IvrduvWYtQNUkMbhtpiCfO
0oRnj+idLDbJaPJfMt1FXbMES0wKfutUrXirtMVDvE39OwpuzY0FugRvKE3Cl4yiHRfvVnUHO6Lw
PPGgDizu70zdQMowRLvsGkd2wNKq+xbk9kOZQUyJxYzs9l9TrLgeyBtGbx+hGZHOg26S0P64DHVS
jG14Ml6ntghTrrO5LzZGgBFyAxjnNp2F+Qkp/jrUu0+lLcKLh5jnSoX1VOCgYTlvBqqW1Pu9HRbs
4KZSEoobTSxwZb04Nmnja5s+adgjlYW1m6WR33lpWFwPOVYnGEMjge0ARbmUICv3uokPm932010e
Sgf2jeF+RqJ5V1lh+aMcureyMcZXy9WHrSaS9ozD23Auu7LeDKLvnmWdBxtK5PGhNeL5lfwCMJqw
gXwxGNNr5PWfNbAm0ARp6aHN+iYfnqyis551sFN8vPNrgTPPfTT7j2pQvXxl4DwYKzdGaVkU/V7T
x3RXW+j3wX0ZX0zpnzWeu18cDx1McwScE8e4TkLJRJduHLov9QSFrnQz72FEWexmMMABTCC1v9Qk
30zfrT6hvJ8dQjeM921nd+9LyUgNwKUXDdypkKdGCvEk4vq1J++6D8kFHJpF+LXzDeN5QRzt0saN
T5j+QoJEzGqN2Zf4Omp/1EKbvgMo5e4HX/wx8t34YFaxefDaQH/oQrS9ER6bv4MfQkBL+9aEXgbu
phX3oYttdStdLGeBOhRlm9z4i4K0OgTTrJ/B/uS7aYFWfMSuZx4i017HF+raYy8DI4O32DUtgu7P
6/DeOBihYq9WV8V4CmeX1OLfT1VbHYRljScdGsm/D9I7TafsHA7jyU5qrgKAMQIjhFSCDsjMjA15
CZvYfqiaUd4n/pfEMrFVz/KoOIdT8Kj6XL+zH6JK6oemAJM6QClI1qkdWVtZOgY1rKUdojK75tZc
IvvGcN9C47Hy9nmNyt9UCeMwN5SkIbO7rIMNKj7tDP4bA0vZ37dtDOxfHy6qheBtf185HhnmIhVb
FVOHRU8BrwLjgpEJl1KxLhBvuaF1p+sI+03k4YkMxYyWqIS7VYK1wDtmwT/Wwn2gep/cZbqPyUzk
PeRm7T4Uud2d8NSOV6oZuqO4w02RFJ705i+tMZxGAdJF89P50GmWtWPRob8DQET+VDu2o/ZA5kk+
jG6dnjxb+KswCP+wqnRZ8i0e1vaTU7M26aibrUYUlF9EmmSbNqhbXj/DCACU4K3bsmBxXSjret54
N32kt1RsS3kXLHYFSMROT30PSnCytPwtDLFtdl2E6hwHdQF43g9V0KZfcfELVzK3MPYYkFRLvVZg
BpEAzXBl/oxcLF5YfeI+9CT+ttMI/BDauLHr6hY2BsCDg1MI80ay6D2GkrfR05d7hO50B2se0lvo
39yKnDG9w2qRxyK7gIdpMTOpw2p+wt5MJz2CIdvoejbaK6Pxhn9CCuOQH7WLkG0XufV3S5+OVbGI
8Ac2jOF+xuIgj6aVIw33ZXawx437hk112MCQFunGb8PmDQQSzhBmifiw6TZvVbZiLxS+TbpTnpES
ydZqVObC+TYzD9uRZRKSLxsvK5BFFa282G3Q8Jt2GqxQa+3Vi3xIkT7ZiVLIJzvU1vp0juyLzKoY
z5qxOAkslL6ZVfHd1u3kXTeAL8aJh6+s4VB3zbIZoKyD1EUeNhdl1yMQ7Xcdr67MlT608s5baGSK
SasYt2AxJXL48tFb6LgqNKQh6iyZFCffy6qnGe7iCZNpuaqbVB5GMHE77JH0u7SLY/QrjItqgZQF
mLIcUC7s9in6xDwhQyvZ1uYgVlqVO4/IsYjVNDrBZ9nXd7hAeOGKR62zCNryqrdxkcIcqYt4V5gl
T8rBTDXAURmeriJxIWZ07i1pKnPehBCuWCf252uzloHYdTaCTB5laT6GJNl5qaHrJz1t8dlCZnSV
iaC+VYd8Kd40vPPjNZgWB9RrrLPq1HML9RFyZNvaxswj80CFdFaYXDIz3zka0vcTODB+xqV1n0jf
vI9KWV8gGKLq+leoXc46FCaDcXJvPuJjqllrp5XVzojTEJ1oDDsP18txRwS7M9nXS6kLYznan9tm
+MNoZ7T1x6j8kV/awet+aKndryyvnp68Zvb5n1rDiZ2tvxm68isrAAcXDUrIUi8iKmFQ7FTzo+Pa
pHiV+m1x+7f4aPX6JkFXe6OGfRzKkhSGVdyriOXllbcZJ6NfC8svtmNw0kUoH9Uh8nhrAyH1o2qi
VG6g+IsSz9jKR41v4SMyl8U+9Dzc5ZdZKoaaJux1I/FPatzQQXxJ52B3nbAMK0VU7No5mDZq1tBY
8rFp9FcsScuzCo0eXrOyTS5qEti9EreR6FBRobgYA4m4ycC50mwGkrHI8nP3FO9amIc7yzHDE2ll
49GYkXdVI0a3/Up2S39qda85NnY77IIOr2C9TI5tWdkmJi8iuNQdfP/et8+okiDhipfAxrYWkSqs
CTfIwDZH8pbem8PDJa5c6zWKjeQ8gEFbV4HjvZlRy61QbxJ22aX9agfYn+RetO5KEPOG4aXHNjeN
M/i0eJ8kyXBXdl21RW1UfyRb76yttk1e6zo20JfJ0aV3ps8ahhDfWpkcq9Q0ebZ50z4O5gBeCYc+
4ubsF5Ngd0M23gkQ1s+m98DOvHU3+/NNnUr3Jc6cbVTNxNFf2Rszuql2YY7vhSArLZF1DchE4EJu
UgJZpk8lsLCoGqu7vpqbhyAavqjplSecTW4jyy6oXqdxfkuy2Tz6PlDzvhrlxXTdYhvhtvts14YN
hbWIv7QO7tFqy9MMx1gOzh+IHLzYTlq+x2VZr/XWEI/FOIU7dcWBrcf1ii66rRctHzCfGp3yuR5H
G2i/EX+xI3krUsEmiisWoCq+G1S8pm+L94wpIu/diU0+j8Exz2YeWU/RAAxjyNz3wQTKoqE+cLRQ
kX7Sw4xdJAIFc6UXGHoVVxRdWFj9DXeOfq1QdKBa+/VUfA28OsaAKvDWjdGIQ+jTHGSGWNIw4JpM
vgYMdWftYw2LcNU7puzQIiDZa9Vr1pDaXaiFePvZN5ovvA2axeHXLNry8De+1r3RYdqV62c7brO7
SbOKhao2Pi8Is6oUx6Z1phf2+tUpFEm0VcCy3+PxEldAtN/jFeuFf4qr8dpYNVQkc/ugZ0m4y30j
woLeTF4iaWr7PkX/wA2S9GUQWnVyBOaXqrc0Mo19x8QTaen1fYGb+pjdzsZSxOnarwruYWkyOw0D
MgUf6A8Vo95JOf4n+kMbreykYgogojpam7pACzjUNRE69nFou/VmkzKyloj32uPO3goHy5PqvcPx
+rVZBPRJAqJwtgzNftjpri9BNapMgTX11kWdieUMQf+7UZuzkwp9xMvC6fbDz1mqg4L4n1ODzv5l
lojm783cWgdhGMldn6fupoTus7ErVNZVTB1CqA0HUfm4WkHiuWsb2bPAhfsHz8tayzmV/A9/TsEd
bO/XvXdzHaeuFQSQJruFuPJLUNMDZ+PO4B16u421jbTK5tAgdLvK/DbCcHN5hZRXUNdW17nOXl7B
qqS7yQODvJPZ+w/ObMC0M8bmu2/+qMpk/GpXhbnmbcjvKC3bpwiDsJ3AbvcuMlIbj7TW3Wq5z87S
kMWro0vYObXoD+PSLOwG6eXUa06qFzEHCZQpGs6THhevdp9/9pPBucDpLl6thK08v6pTF/G10TNe
tZ316h0MH/JGkZVcEs3Pn2AO3am47ZUlCA1IwzOOSu/uUG0m3ylesX23bqoh/nN6kCMxFqOifjGd
7B+nh4Ba3p25vE5HhN26CV1frN3cBI1hxsE69cn2pObEXsDrk09t/+YjavTSNa12H2YU0nMv+dSb
kXcixdPhaVOln0Z2rTvdbUFL8ZmsfM1p92IKcJgzm+gydrizj+hDH9oJiyQtnOSmiyr7dY6dP6oM
d4o6e4CazBJ7IWHA11glTnnxTGs8K6dd5ce7hPi+Y8dh/2XR+zPU1HgWDnkSAGFt+mOT1Y8J6tT6
Hk5A90sT75j+iFXUY93r5SVKGxiGgZ9vTMtCAXE55Hn/OUMu5TjJGuPAqUvyOwPF8XXiuv1ONdU4
fenIJ0ERsTGL6wWasdn4ZgYKT5rT8xiQRUjM9g0HwpoK+WRvQCMtCQUEt9Hkzm5HHmqvdpetUjvt
3izT0U/B6GlrNSsMRb/ObWyiVa/+NiHv90aiJT7nGU5qcLw7Vu9JvpnaoDq1se5sSGtGO5nxBEdj
QDrwGNmBudb1tESouwWQewY/RJZEUv1PozY/motMzoa1t7fqhobnOxpla7KPyYvXpSCz8Er9kbcg
9QLnewIMgbSxOz+ZBTa042iFN5YNnw2piHiruXDu7abEr2gm3Uw1HX1E++vAXZjSYIi0JbYJ+zGo
3CPcbefSxn698adMvDXCvlMvZMXRIYULiTUcD9JKn4EalEFyp86ctv6uaZFLIfC3eN10Pgb2uIvn
pD4Po8aGU+q2PEunHc7qrC+SP8/cwdZu9BioOAM+wn8bijv6cO3t5aKr4lQkJlPKZmkf5QcfK6tr
2WzgA7qtRfKmOqsFLlLGqynzsmdV/HI16wtLpeJWdeEfUGwE/hZ71ckSJLteq4597ZSPlJOjVIT3
mNjZG4yagDbFsNlVLFjOyLtvNV1QLsal8BqvA9EeJNXblRrxMSGLkZby3bEGpfnXReKcP8WLEflZ
XkbF1axUetbGT7EjVx2/XJ0XtO7iRK8e2Er0L23h3caTBAmytDwjf9H02L+oltuW34N80eSYcvni
4uiO12Q1n+2lWYFnXtWWNwCdYKaOaM1ahL489e0sX1IZTescn7yjmkvGG2vJxJoPau6oc8Oehsja
X/8GA4WRQOKaoOZ6FLl2valnO9U7pIEN9HHx16ux4GxyBwtFOVSvgZMcZl24nx1LczYZ4AfIQ1H1
DH/w/hpHlWOTsp8/62PRPXqW+KLi6jrx1KLO6XfzvVPAvZbd7H0ee8vgbts1d1Gc+hdH2A5pCAMN
wS4fN+2IrWTtRcM9LMzhXlvo+Q2PyVn3gZz9jNvCjjYULm1WaIxQHaFtYFZRoMCyhMJK13yEXae7
ArOSGxXLrTRZcce0N/WxSwB/G6zit7UvpmNKYfN5KOeHrhnwCerIBU5uK58dFzIiDgHnYWldQxFq
Jg2as6qVwFfDyzwbblRzCpJiG2bRtAtSMIhe3zu7QjF39CjoV9Vyinn8zmpktCxhiPULu8cA11tt
uiQChLPgcI053ef+fCoqV3vvuKXaOStyttYHREb5doGIfO9y/4CJWvnCQ6K9QSF2cdgljkbQtwnX
G914soeijDbTfVTXxk3MMvvGhCfj9WTIBTftlT2MzWOhFf4hmpJxPybZ9JyL8Rupf+db4nAfQS/h
U1lZ2c4DeXEimR7fI4GLnIyTOt+84tHRx/5rJ7D4dQMnu/gGoIC2BfWqubl1gzZCuwpY93Cbo6kO
QTpYN0tiBrj/Evzl1FdRs6/zHfVhNB+X/s420rW/bDVZ3q8xJAjO5K8tbzO4eryJNc3d9HnnXnDw
7tnzJPxaoqo+SNN0wdfQEdotgFFpj5AUuVkfVJCKlnfttqMIsonvyNWIUtemN9A70U1nfsQ7194v
xlJYeE1dzt14/IG5S4NNQzI/hj4bTkRWLqqlJlA91DfjslXVtarPWdj26zprm3s1JOAZdpxLw1mZ
qAE/2sshFIhvhEXqH1XTlGF2ifQDjOd7KPek9ZtXG/WFcAVx/lHnT36PwjTFLikun3S4K1s9x2Kg
QpXl6AZzdGS3FF4yP8YPidzLUxTW2ooffvdZ1tmfVxTUQP66Yotu1t6fC32LVag4WEaKpkXTBG8I
Mf9oHLO5j2ASYPfov6rwZOqkV/LZ33vLqMo197aIjWd22zOm78LmsyYu0cfdjGC5TzhTtW9FvlH/
xtl5GB2TLS90Ores4GJn469N3C21FUUoZ51PM0ZLg9WcEw3C6W5aTuViBaQOrVG7eIcwpkIApVup
4McYE+XevV3l+jouSDsqZ2BDTIeio1CV8Jtc2WA0XyY3E9SBZnjAYRluh6bzXjtn+QaVnzAW8y/h
EP9xbQHaPLSs9jaR1ZefpjrvuLUGxTEMtHjjBYHcaTW4a+Hj1JVLnlTBIPd8Zcu3AtGTfkncWlBg
NmmVYv+JEO2DHbrpCmuz+UsPkpQnWJ49iDTNKJ+GsBV/SjWqMyW4eFVlvPaw0WaVG+w+xslkyNex
k5vrAm++oS+G+2k5ZLVHHj2sfvQ5GiCqpeJmGMMirSfWougvX4f5WVPfVfabGvUR7iYWOLYo88NH
R12RwEpcAIzqaur1Wl0a4F3NIv1SDeHW4tZwydoRn6t+ih8LsDxr4YBCnRoADENU1p8No3vF9DL+
UZhUQ0XPXdc39kVvVGwBrfAkvBZTKc3+YU6R+ebXU0QGJx+fxZCOm6KqrXuJBMxOtEl72wsYJWKw
FkLnIDcfeHkZjf3aq3woehTMqLAMUXurulv4oDjDDD9aNoj7mnQwUjxlik1c+TD3Dj46BjCuQqvI
vacC8zeMJvm04+7Ug8d7g5mnhifkWY6pbKN10w7lgbsUsottYm2i5YarDl2XVNG1ndpN0azMFib5
v/7rf/+///tt/D/hj/KeVEpYFv9V9Pl9GRdd+9//crx//Vd1DR+///e/LNdgtUl92Dd1X7i2Yen0
f/vyGAM6/O9/Gf/LY2U8BDjafs0MVjdjwf1JHWwPaUWhtcewbMZbzTatYWOUxnhrlMml9Yvu+DFW
xfVKvPBFJXfvBXwudq1DPBvdZzxRsgMF5Gyjmr1hi5sG8x3ecnpBJgR3ZpCcVWtoA/cZ2jt4o2uv
ycoSycs71VGKEWpVXaJr5iHUZcls23dm9RZ6sXf05qzbqCZag8W68fLkPFpV9dZvQFTnb6lJMSib
jWytBumplBufVOjRKuKXwisuczc294YVVAc/LOXKMEvo4ypY1B50tSg4qxYp1ea+MbRpW7R+uvHq
vLkvXfnlP38u6n3/++fiIfPpeZYhPNcVv38uU4UaCqnZ7muHcg6YuvKhmhr5MGjlizKFNwswRcVs
OztlMZ9I/VWNYjeRsZlmRxAaxY9q4cyogy2NHk+f9AfQvOaBj5x4kvann6PsJVPyM6SHjoUqr96v
qzAZXzN0K+aAcoFqgQ2GjBK/Rl3WPxazB5mXMaEWtJfEtsiK3P/nN8Nx/+1L6hqeEL7pGcLwTH35
Ev/yJRWAHmfJVvHr3LTdzrD6fGexNjySxsxekqG886xE/1J4OQWW3o7JZ0fJXeRn2kp1VJ71grZu
8ATdODnJ3J+26Vhjs9d0T5iPYlk5Z9Gj7JLseG1GS+lA1Q90ErL7XkswnomyHg7mzx5VY5jQc08H
rMo+Kg7qTGime/sxV836uOgvg5mvXleN+IgHI3BWpAP5vgPluKmKKbxxYZqX13ZkYmPJu7VXvc4y
5GMcAnnRdYavZnx0Z0leOGtM58P/4S4ixHKb+P3r6puuYdrCXTbPnun8/gm1utGiZw65W2pxvRty
3cc9CP0fz4dQSZqBfSnWaJckaOS56nxI+rLs3txWxDdmJouH2E6KByPD/TMbfOuoYteDhPkRRhWG
pMs4FUPcNid3Ifu9avaTUzwMlfBIombdblIvHgQVRd2yllsoIQEyGNCUU8ssutXYaOgymymnNYh6
UqReu05dozr7WQUP5pfTDsHhQzIH94HegnZPCt7xIbMP/Dad8zzW6X4czPiuTDKxBTY6PCT8IjYY
MabPoSRFxS49eNWqAYrZOGvvWRR91XTA55rwzuhNz89wsR4by+gOM8Ao0px9ei/Idd6rM7gy37kA
yow/Q2WHyGHS5a+WP4/edUJVhzAzc3ChH/M7Ca0wIA0Xa/way0XwbXbKOv1CWgVisovIUqjX7tqy
B3x+hQ3tdzlL3RmpdnXazrF/DaomQHPr1P1hp9R+wzVY7XRJB2Zbv4uAMKtDmB4sb9KOFDdTFKy1
1lwbXoQFACT6MxL4wTnTOnlDvhkCPC0Vd8KGNfQvp4Cat6ixz6ePMaXPom2j2o5wviZW2O6DsjvG
ehW9RHpfbWxy7+dytryLT314bS7J7j5fDCUz+41HTLmjemgdMeSmPhr01CsbZ7rC9BUyfwxCLPo8
qJwLkH+SPnnWFriR6gR8m9wNDXx/O5irtdXk02rSE+yvlsFm51NmLeLPYLy78+wP+gW05J+HosCA
hr2uu2efOotVK3P9khjA8pBt36lxjvFDn7rozu1S73YqsGYfAyf67A+wPtLJZrshW/veHdFx80sz
/tzIEuJR4GXgYyztiTLTxZJB8EJORq785ESNaLpoQaOHW4l3JGVNYGR+Xd2ZGrwBJGmxzs7n+kbF
CrCcaF0a1R2ZipehQjuiYQcabtnikdgB23mYECkOt5XNok0rwEWoeWqKOvOjBCJNxv/m41qzhyB8
xo9lm0UZb2wCtmxrzUG0cVkub41O8ORGNf4Cy6G8sYPGuWtd4dxNCWi6//zksMy/35dMU+iG5Ru6
aRkwuK3f70tjE+RdOLj2lzEItubio2AsBzJvPdt+zmzE7QKwaX8Fa2+MNg3l8V9ianQPOuwmLTUL
tZFltmqrs2hEVl6fc4pPs4m0YNfvyH5nbCGd9NJE3PbUQY5Fgl+GOkdWQdcR4mGUaoeND6solDdq
jopfhwAhekHPKkRRpzX0VWkX8NlMjK7/8/uklhO/3b9NxzV9z3Y83xCWp5aJvzxh7TrB3Vhzqi+a
lRRrl6zQvqwrvEUBMr1LGwU7dO1eS8/rb8gno1+wxL0EpUS9sue7bNaC+9C2vg+VM+FTy/6F5UR7
ssWof0rqaqXiUWDGB7Kh1U41jQKLUBAcz2TtzLMVjc31srVRsSDv9Pwy21G+y4QxYLyQxTvhhR73
3tT9NCBvlC6g2L/F83BtVX35OZxSbztgDHTM0F38FOvlFWCcoFV6jeNm3n/KyCcroO/fxhfEFWDY
j7UEHYebuPHKp6UuuamK2NqppjZ15R2s1ENKvqtCeFnA8I5keUz6snrCIJsKS9f+mCbN2P7nT8v7
t/UQz1qXQpjN52ULyhi/f6ubujU9qpjRFxn1OEEb5afZaYOHJK/dy1A2w6qz++F97CPwA6HvwFb2
jBc0cnZYYg/vthyzvdeLeG9bebdtI5AuJviSG2M5eFTWblRTnalYZAtqNa57SkRa3LPeQdJF52dT
44V8j1ggdrEjN5eh1qtzYEzDucIs46Wb7LuoSeY7RInKF1/YP6h3dLeqFS1Jyq6K2hvVzPt4WDe+
OxybZWYdslULZ9Pdq94Y3PjWzJt2F/oiP0UL5AwMZH+WC5/IWbTj+3XXDu0Z1B5QSxVRfR+j6kEg
I+6xWyhalKb6ZPjOTd9Z6nu5cKiPkdt85DlWHdKkJZmS6aQwUp2hZiqXoW0XHtwAcmbrT+6ti5Tb
vLKt0r0tG+vSlPZ0rJcO1aviRue4/8MHrz7YX3+mghylbeiuqVts1oy/L4QHpKjl4Ifm50mEzaZ0
KhC1tjZcDylfeNRI/NeySZwdW4rk1qk95yGfEd51EVhULerg2Z0tLeCgbIEXUym5LQMrXhUtuJpp
QMpMHdCKKi6ey70/7CyNxSie4x6qU6RaxotkSXz8z1/qf7tVC9vU+TqbOkxY0zSNvy0hU8uuPdNI
jM+uEXxqITXfdtxlfjmMA+p88B0NFnKzu8oRl74FNTJsrCLw7+tclLuU7T1GSmiQ2kUZnGovdk46
EJqDzOb5NpBjs6uwZr6HfjasBnPqbqrYIBdvVe0B0DUooWzeekEeHC3weyd1VumJvJ4VP8/+qfcj
9jGOwlr6PzzS/u3HL2zfEZ5heabtL5v3vz3SWMDN7Nmn5nOS5z+K4o70fHA7JolziRcsj8Ln2CJP
Nyge2f+fs/NaklPJ1vATEQGJvy3vq73RDaGWwXvP05+PbM30VmtCO+LogiANVKsK0qz1m9VHnTyL
W0ecNAy23i8o0ahZyNNomkHEejlu5A1kZ9mAks0c/fCOI0nr8RfUu0NhoAzGAK0Vpz+/w7/lqTrU
s1TTmKx7YqDgDiCMCgA9cMNEfbWljslcZ4etdn7vAurrvajPXXw0VxZozY7IwNbZTVWnD8IxjYM0
G8KJOLvxVbPZmYjoQsCiKA+yb57G731T8P7OwiyDducrw6aPRA3d12m1RTuUZ5DyzpdATbCndwDj
ESGx2cSaL0bju1+s3m6WMBdQF9F656ZKEGMVcwNiQ4SD8yC7gqzxr8XkIbo5N2Qja7zGGzEDN4P8
3A7qHB6iIZqKZwNA5N9fE1u+B7+NARZrGhdgq207gBD1z5EBJCsTDS3bL9YAcrysQ4JfuAusI6W3
n0rD61dmXVu7YC4qPRhuVW+ys2xl6sa9l6jwWJjmQ8YSU1aPFtgpJrc31EDtp1YD/+HkhrqUja7A
hsXjVeEwtzr5bdD3D7gTlRezNO2z6Ydi2aKs/AbMHUaVPr5MdQHqD9eUfRb6xUOlVM+yQ6dk9cJq
x+YWucf4GPhTsk68QfnahAvZIReZuyrcYDx6RebiE+8x9c+3xk/vgX2A9cAqRt8NuoIbmSReOqlF
2M/v+X2ROdqqWlTfjvMB+s+vuiozqlt5QCrln3Wy88e1StTV7/0+6kSEUhJrit/u9fn+pQ0qiO2k
IHt+b9vqJYAT8pro2AvF5ZDt81qxX/oI3fjafu0aOHRJp1aoNXnWq11iBw5lkQV8B64EgxFEzqiH
Xgk1oc6smy4b0LxOoIa6brnvChJ/CIUkvCa6j100dP8I+lw19kcWHn3w5ObNvSPAvoi8fnIhCJwn
o3HugbPp695F3C3Ejfh+9KsOmzt8jyKkK5YsXECYD+1V9h0mHLySSvFgrdLX10iGVfmULGTr+yFv
loYbTbcJG8eTOWj6VvxXKEXqnXySP/kQWcFIe9pixXzzUSUv+HT9p+Kn27Uw+lalKayFvFbKrHzc
L8Vy7KAWWBrldrPu+ly/MQutIcHBx+rz2TDXyVa1cMX72d/75WiGb1yVHJs3Y9wtCXeXp37uPeqt
Zbw3EJvWTq5EyMtWZ+4tz4rBB5xCv5gc0aRDgphYi4GiVqNbeci9BjEDL0yXM5rmva4xjWlvZzNc
eO7Xzge1aeG3xOL6cWlkt8pFTO2yj0axRt3o0XDc8dZWp3qp9V29lUV5GDKtXfSdk+67pphuZZ2W
Ag9WID3JkqwvRnefO8V4/qhqzQj9/Da6yXSzuTGzH55GqrhOcDQi1Dq+YOv1g3yjf+MqmnE3aMGl
Ge3hxSwtHTQN6k04pPyzVx8z0kCtvIxpAS4fxuAyGvW0XCb+xUPa7M5VleG+9iOiDaQMt343Dfei
HPXTzD903C4riU/iAQXOBaQgfbtccSCjMDlp8b1gjkCXf7xlu1zcq0Pari2tF2tZHN04vM3GcilL
7z3GUlsavlC2MJYJMfrEEhD2squN7hn6MRQdq78+22ETae9Mw+rrvWyQh6QH9rlxTX3Wsuqrhewt
WxpbPQdJUd5pLuLZZWP259h2tIvXAkgCRFq+JQiQpcg6Pudpmm0z9BR3ppoXj1h/3coOX0Lh24fA
rpUQNTp4HW5jnAfHGYg9jcMVCmx6gQyweO+hsZI5KrFx+ughu/lFhoua1YBMNlSHxXLlEEUIsCYf
zGH+zpLqqPmIyAcpxcRqvH2W9foatYYSZU0COvbgpW86AjplbA3fMSoCWIyl5l03+cjjpI218yJ1
ZOx17PcuCe+ca9nfLJLKkl1xk2XpuGc+TlGseG5hemHSNyAAWOe/Du5c/KgrUoOfcSZabkC4uYuA
XO4LVn1LqRyQVja6eypAzKjM7WugMi1LxYBpTO7stBSnoudbnooexWdUG79MzkxZ0pThkqqE9AzM
RITBJhXk97JotPILvCHQR4Gbw6Vp21eouVaSlV8mQP5br56KrSwm4lAMHvCwYSx302jUG3kxkpDL
HJ7bc68oyDt58biW9UEd7ppIMx+LSe0OSW+YK3kbrbIvakK40Mt6pANadCcT0zJgC3rDq4GN8aK0
pUHRNN5i5P5F1ms+2G3w3dLYYHiJh2MwdxeNou5cDPvWslehmlejtkj5goA+61ahoNjZD6+j2SAB
UC5i/NaWfeyYj5ba2ouhqaeXxq9j3J7C8asZ+fDWK/Fdj7IdaRIfEKbyM4cbGRHQuZbs2IMFae5N
n6fVj9hPb5Wh028nP8xgTJvDTQZsfglhwtvEsZi1fZXW242iyVnrDUG99qJkUaGfeHVNJfMWugZD
sOIr3cSZj0p+9CoC1WWHVVbK2es15TzY6IDFojzKqo96eab2Xs9/igXnpwYj0JX1xIdtq8HCoWuK
r04SIttjKN7jmOkJiGZXuXHzwr9lh+MsdCgcZGKps/w+u5giuCVFeYpUvT/qg2Zc1cY3r/iFxLMs
21pWyUMK0AablqE9kIokgt2yZHBVLXjsYwC3QF9iUCRt+IhSh32Nu5LxikbLi4d7X/+Rl2H4WKii
WjljiueROzTnYT4UIkLeIat2qpc1Z9WxOcxnslF2Kw29WJqQ+Nay7lO/MhmwvbQeIO1op0qo07F3
0xIDnTp6mAbS4D7gix8hvhmN4f3ozCBceEhPkW/1p7UPYuz9Igh85SZKtIUJVPpoC4RjNRhpHYKV
erdTjObmvYiqvHEaa9RhFvbagG/32GQYGFQFr0lkptVjCVFwjTFYsHV8q3zMdOQsGdVt3GIoitLA
SNTJEb2ci6Ft27sALemlLDptVx5YYEbvRRQV3SO8RPBHc+d0stSzKPzviXjw4kn9ChT8WwRE83Wo
S2/hV6b9kFSiXuWOFdzC/ss3UT+o50EpB4L8o3pIRn6kxCqQWMHPZ2mpor2BYRvvVP7tLW1sLpDy
zJVfjRqb7O67pgX9T14NpUqSnxEru0WMNcJTGY7BuiqACP90MpGuYivhDVAjyz31pdhhs8gLUBjW
U1Zm+qHwxvFmLpVNwTflB9kjKOBkoWj6hIipmj7avgEk2leqg2x1tQzNRXTtgcTTKrqhR+XOnTay
SNY42vYE9NbTmKWP6FEZi7RV4pOb18FVCO0ng2H3HAZpvivg2awthCmf/dzVCPsVKqostLpdcBJB
k981GSOI6SNsM1fbpVEdYTPLAbV7btC7XRdDrW5lKw8LKvdJlYDP4pZ9v6qAKT0ZyOhd7d74x+dC
CkzX8hq9HTYCe0ZL7eo7HMdyoMklll2xFV58pBZXTpXWz8ilP8NM4vmM+iUZb/fNmTyAWvNFJtyT
7RCYWIXPFwUOSC0dW+PnKUjeL7KcfulUhfPm9ykCFXZU3/nzJ6Ui+OcnAYKrn7PKf7YUX/mRlt0/
PglW725SrAVjqQlKdE7GyxS9PFRps/mXTd4c68hlsv49K08aTRiqReAMANKfcZ4284pAUeFT2FGg
I/zZxkdRZeIpFdHr5Ef1FeE/8RToMQjWunoYSpY+/eitZCe42NgaA7V+vyRoxkNkgCqSxRkwuUWF
TueH4xbOoPQrtEn0nbwjEpGgLIqYJN3cOobRNcaC5kZjV34g+hNe8tzLdkGCzwKrNYQ/zCk8+W6S
L4KILWUeDrBL0wFnrMR6kD384RnNt+5etgfYjvDZzUWWQo2pKB3V5DC6wZNTuxaCKTq7cdXaepWu
zEBC5wS3FHrQXKyVLNrFcRSBN6LoJuWAvKZr72TRaCyYoUUjjoEz3jMQPwnHyu7suMvuYrYcIDHJ
ZHQF78LSj3h5wyw9ylYQI+3577+gpn/OPMyZUNdVTWI1Fiwh81M4K7IZTcra6dnhDeOWAOGkk72d
GBi9FHGsBjPt6NyaqnG0qoyHiv8rRDuPRLM1mjde9iZUJ7orqjy+KzGx3jux2ZBGjCCWu2iJqggT
b2s1VNZjXnQvasfE3KZ6c/VrB7WVYtoniuhepq6fdpMJjDNAHO6l1FHemAiBXSwDhxzw4e+XQw9p
9k7Nq9PPdytaGLKuY5XnHnuSpxF4try8Lqb8UJBFx4CLbuUMp8iMtDqloE+fnV+f6bp1fHTczFjK
Xr6JoJ/G6HiU90ATiaTmuFKcaFgORAJvBApzNwXmCz7D2+WjyjXBxOgDom2yTh48rHg2Buq675ci
56ydjNJ6VjHRPfn4K+5yPUXvbT77qPtfZ3/vZ0fur/u5/z37dJc4dM0t0Glyrept3SneNgrCcMkG
bZp3adOtlgbJxmy7fPVR52vttOpaTV/Ly2RDZ4hyaaR2t/2os00HwbRRlBuzn76DA0ces9ZM3jxf
3Zs6YazJ7FGqrkPnDv33fGllQfsqOvMB/FgACEdZUwGBSXXKi1529Ze/P99/JPx1nT0CaTULFjph
W9n+j4RRZrHJCUUTvCJUE8YHy97VevYAwav5YTnt1hxr7YvqO+YyELZ+LdHU31fBZG0h++enHPX7
RQ5wcAHCiod8PijI+q+sGCSoLIq6ufz9T9Y/Z0102zVtneCmpTuGY5ifAmeWpvphQFbqyzQOq8id
aiAiHIykwPPZtpsd2+R40averzp1sLH4xs9uIVKje7Wz+gi1D7i5BsWKNALkqTTtX33w+ovUTNVz
j2bYvTKmVytV+9ei4gcSWMrs0mAFbbrwM3Eem4rQ5mDgr50nTPKW62jYJtIiz+RBdgSp0ONbFeb/
AtXQnU8DE/9xx7YQUbZsg6woecbfk0ew6EFiZLP9gMWAaSZlfiI/489G3pza8yEVfn7yCjjnBLD3
n+plUfb46CvrEjNHqzUx8Pqbb/Kp30fx49rchbgDqylCE9bo73TEzY+B6b5CHCAGUhsjBg22b24c
o6Z17gITdDnAnL+RVaC1hj0j6YQ2LY3yJr2KjVPthMYOObrhTi3KHjGNGzPKuaXS8Wz6VYtqy3yB
vInilcEC+IR/lDeBYTZeYqzjZKNZt/HaK3pDJkqOCTFClpzAGOL5IM+a2sgXyCy3608NWYpW+0J2
tHhVlkJDSLZqCxs5vXhaBnrYPdiJNV74Qu7atEPdaz6UwyuMqfj+vd0iNMoiuT7JNkAsIsuaU57g
eWOVDVqufqDh2aCrp0Qrf53JOnmI59ZPnWWdbK0bw96bPuo0/eQXR9VtCT6Mya2pFQVx8f8cZOPk
IHi/yY2xOMryR7MaIWlM0mAgSevit6tMykafZ15tPqjgVyKtTS/OPA8Do4nPU5Nd+/dpGJD8BrPW
FpzC3Dq7+SDBmZFJBFUhb9KVqXprthvZJnuF6VTtUV0dWajMc/n/+lStG/ehZ/z61Cgd1KUzmEA2
0mlCQReDxgTJvdcaxA+stMK9Qtx0rrLYi1F5FT1RfB0BhlM3iOyaZs1X/IX1C6ryxkWeWZ7BDhCX
DKssDLaJEyAc2RCxz8dGoi7XsvhxkFdU6Lp+VKkkHxatFiOT0vTKGSAQYmwiczaBailnWfdxCCw/
WPpFmByIHsdHNLxwAJzP5KFWvDFfyFOyVskGbdRr1AbJKfIzFLCcIls7/AyrKiqqdYrMBqoS6EET
5BogvrU//TJHP6Pvsvu6IW7dj0Jdvxfrtr11sQ0SuuHlSzOrCL2URYcfHZ0Dt28vWTSdCP4kZ58c
HrKnprPwGkN/HgZhrVuznraymGMOuDCmMb6WQe0/VaxYNDcxnpNp7CAs/3aV1d2kkGRYbjYRcQFR
v/E2H0bAfc+elVfbvGf7k+dBgaJleCc7oPQ2LuzAs26G0O2OZpEjITy4xRto0PkGTqE4qwzg1BFh
IXHTjsa0kA1AxW6JlDSPnecXqMsgKBtnoNdDRxxkB7NEk1oh6NI5+KkWyzj1jO6hd9m0emi0sXOu
NjMJ5+uwQjgRkFUMgY0ls77zQmE8GTXQrLk5cmLQ3Bb7lbSvrLUTmMNhBhfD+0J6TgmUYykV5wZ1
ldmIZ0lihl/E+6AuUni5bnMccv8XYUMM3XfyCcUtHmjjpSpL0lNAMF9rY1prYaNc0VsY70aXuFIB
hnQXZ2K4E6gs3rbGSbbJmkqzC9BJgbWURWIXt4ZhWAc8FYN9Her6Jla1/GXM6o38Lqyh7ZZBM9WX
NClJ4Y2m+f71IsS8yrI8e9V0XmpcedT9EAzlvYnhk7wy02Ik0AoTTkINUEkxfHftDmPwBa7G+w8h
PET2egeNTh2vjqualNnSqhBGUDokLzMDbdO6hCcHubV0309GeYKT0PvJf5tG9f/T58+P4D5Z3Vbz
suDjIxRfmP8yLYs/Z2WcqXQVkKth65b7eVY2Tb9xU6sdHg1jcq5x0l6x7yhftRZ/zA6Nlq0sZsh2
WJUgYFaRGVz2LSHIsV95ua90MV+PXSwzBPEgCSoRkPj/nCmG7bLKGKOtPHtvLa1/SU0iU/L7tnVe
WZGWtGwMcoEQ6Z/3POwd6rIAQ/1gVD3Cm6juqpWu7WwDMU559lHn/o862c/Nr7iGLkYlJSuFZkyy
DwlOH7qpJPKYuN6hE8V+zKZI32qDZ2/GlpnnvYw7zQY9YzRRhuS1a5tkpdeVfShdBEXN+j6ylYRV
mZXtwyBMGZ4pRmP3HfdF7QYqkw7pL/wuexEBSNe6g5OZLFbegw2k5bkAVrnpaqeyLsmQlWjNhcWz
aFl/1EGD/+NcDIt85ete9eCnk3HL+8eabwbojDbOS7mL42bATs+JvWQboOR07cnynmxv2MjSGLfu
VZ5VraOiMoafXmwjP72QlYqVvqKg5e0/OsvriVJt1PnS977y2qRlNpaV3YDreOjrsGR1zdv6oVqy
VumLZ0LANkiAIjnI/0nkundkLg2Ct2H32DUZEV7+RxZ+BUs45QOKW5ltvhZp+DWIpvRbOEWvRpUb
LPsHjwfUAQGKOeTD3CFknngMzZKhrneBzM3LpfdTuYYSY8wvq41tvTR0/oiPhVWltYW3/FhKoVCK
5wLsuO3UGunGCadyz3rceSBNfKvrof61ML0YxURfv+h6UFz8smYSmhvaYLoUvFiPrpr5ezusuk3Z
M+DU0TfZTuo5WE8JlvRGo87eDF6/1ln+X5KEdUWvucVX4UbPsLw6ZP2EeSCRq6xkPd/6MsIe+GXW
Ut32rV1v7cJVXgLEa2SHBP+otej16oC+evSQhQRo5huqvlEtnXFyzrCH9WtddKRk5obWI+GLkpVy
K7zaO05pWq6s1HRvoh6GC7qkT3WV18iXFf6jyd6g8LXxubPt4jRWBvpJYzY+Q/MIN02oZyDyaQ0L
hFUVrJ8usrWC82Qb2TMqS8OlwjaBLQm94nCatqOvIIbUhtNzE7XxUsX+5igvsl1/3SLd9qDUvXJj
ZzjJyg+G97K33aBbyYswXUxWjedYeyTN6nMVoc0yjRPAjnreNYWR/vhRxCfqV7EsvOpIaOmfRdka
VoQc5LXN7K4Ulj4h3ZTco2uQ+DcD7xD6nfnrlKmvm/2pS++gQeNW1n+0ySsUz1zrsaWCCdnHmeeZ
L+VQV0h2IDgHUJWQfUyCphPWPslnaTqvUPGVsqNjMXrmfTw5d+/1iWsRdQNJ7DSDd8tq+oesr1mS
LNMaQQBIS8lN2hTNIpihJsqIXUsaOMbVmsr+Ak4WP4gIWd2uBViDOO/azhr78H6KX419kGWPZMwW
2000cphkEcMxztmIjGVdYtXzXleW1jlUJ+XwD3DNXOdrtyOQdo/BguUrKLcuCt+q3r+zIy/80fXl
FqfiPFgU6VuKQXi0KNorO2MzWORxhKKFP/2oR+9qVU7/hvvO96nKtVcxGQOqYAjcDYS9F6jEI7Pr
2TaSggk7CAhsLvOQ6qGn2TkEueZT2Ume1XqDV5TjpEtZp1RQZhZKwD1SeQ8yCOEW/c6fsvnjOqfH
eiwIpnzdeemwcJE5h2sa+2vFKo0Le1wVNqum7TM3as/gtpCJM4P6XglYKztT1X1BKe7q+aAVF8rK
z7rund0UzqQmyWySLCbfT7VjMIH8mflPzYg1haWn+aKrBhsAGgeCfdBECjzrXD9iIQKZVXD7GxTU
uoMf1C/a7M8mD+7MJG799IxBvHKUVbKrFSAK6aFzuvroawc4D2pmsEuiylwJMfpXkTYT7lXWiDNd
YpybSO3Wws2zB3yxBNxb3X/TByAwNWvoRRcXqxhZn2/5EM8KfJrx6IaIH8o7Vb726075bNCqW4rY
Wkplnglt5WYYnJ25kLAMPaf9lCDs1pfhpraV2ReBFjsxIniI+HMuQUISNYmaHSfpaZjPIq1MT35R
NbscB8L3s+C/dZ9ac7/u1ypUftAB6sElNgr7Zj4NLFU9KCYHWZQHU3cya/3eCWVDU2C0QVcntrRl
rhXhTYf0ZuLoyTOQH3FwjLZeCQuqM3oZKIMFRAegq6U3TqLjwzo3oIdWrHq3dQ6lH7hPVdIuE8sY
8EiBIpH13biRRXBfe5zkzAe8fSLSxRDAEtS3W/xc+apZfedh7X3BtD1cpvksUKbo1SZLwuyELC9Y
ZmR3t+Xkd7eaO43LIIC9riYkH/Q5wuTPsaamD429k1XPH1XyzCl7YxXOboYqhj9anDonHMkdNv3w
5lCaM5diLso6eZgKVi4LOIdYRDqI86EYdFsRAFtq5MMQ0i2QUpDlaS4PtQ+KSZaZxf9T9tPq2VAz
NL8y9UUFP5xWavaTDSKinZnJfgmgQRAb1h1YYWsTOEV4tOzUP7fOnHBSmuqxzTPUL1D2/dG+JUmc
/8wEGNKqEs6jwrAHcCBpzn5fiUNup/E2Kdvyjl0nEh9pmbx1GG7Kq7SuuPojoxXAPW/J0Lr9e+RP
mL/Tk8gSGq4tVMLCrmnqKo/T7zEvYpRB56iF983MZ/mDSfePKbE+ODA/Re3Xb2k8rV/MFpnrCIP1
ZRyeR4E1nlZDK1ZMLby2YtjjhITlX+nprMjySxhV9b51V7pdhNu0yIO7ILtL4uaa675xUBVTPxAt
wNAlL5Jl2LUgYAxIGeyajFWujqh+DYnK0MHtYNCi8blpnzVDMVbNiH4bcbtmC/2EcLJeQalpAmwt
tIM1g29sFfYUgtIvQkNcK9Nfoh8gZ/WbKX/EjM4F6YOCsSC/iXOUk51UzdO2adU+Ku6EUZFPAhOu
vbkjm5ouIVYqRzu6J+iBqrfo66s54sTlddCRQlSkj4pqk3JHIXWR4dO6SUGmrnoPfyonSJaeqeUb
qG7qpvcSfTOZ31pDZPuOUMvaJj6+NBEy3RABH5Z2VbD2Ntu9N4XJDi4uWJkJ3FBs5gskeiF04qGm
hPzJdU6OJzbRcE7LxaCG032PaHSk4N44Bsz50HvRFBGxvQbHpKwB3hWbUXfEIg56UvdxU65UBNlw
fkBLRunF1zhHsq+zsnKd+V62UJQyXaW+KO4i0IBACsQZEWtxbuCCxVrY4sgQLFG4GQ4Ajt0jDoYI
n9cQycgZBvcxpMllMghCjvi6AUIsqz06fCv0MEnmR81+QscesYZiYQ1EDKKp/ZaqpX4CPvPmB/rW
DlgzWWUeZQuvG8sD0XC/8dNTqhtPQ2TpB79R7VVsIt/LqsVfRprb4B1p1eRYHtjVpSfI/OmpZJAe
A0RfWxgZVeQV94FRPJhmkx7MkFS1ZxwJX1+RxbJeGHv3gYO5O77jTpCdc92Knisl2Wp232NqFdbL
nHTkrQGYrquMRRLYoB+KAAM4HPRgykaLruuac2sdJmAQ61nNc4Op77lNnOkc5ABUFJusOBS2U+Hh
MqvCXNvYg2EeijJ6ylOvP3sjQdkYzQxHq7xdO4pbh/3ogiHZ2SNbiii0GO61qGov8iBslBOHMsOC
L6gAXZWqftTHGqicbp8KsrHXHiTKarQC5PttbGgB2y57b1o06tkvHfMJmubCCYJjSRT7oKTKsB/d
7jWFP342xAA2Wudn1AG4LoWOsTA7esCN4CdXXYVAgjc5Yjuwkl2lwl6Giv5N7cu1CAXTyzgMZzVL
bxq4i7jTg6+FJI88xqg3qzhrMUJPgzUBC3eb+Ha+QkR5ZQ3+V0vo3b8Ma9rvMQNGNagAuqmZgMGh
KPxBuiSy5uYxfLTvKfJaBxQArSP4kRWu5hEWQQnqTFiHeIsMluqC4KGHD3eCwbZw4AuazvLvg6yr
/bb5l38NLuEItrquRurzM5N8AHIuOh7v7y5rYlQ42go76fxH5wQzhWZsVpPhxgsrQjfEGZyfuhJ/
a5tmOLW9O+1zw9mWqs0KmiDWjpXKcPCUAPhTE9obLShROZ/QNmy74AVEknqpp+AS17YG1KALz2kr
km2LL4S5lptxjBOflTz0FqKIHsK2vGdMddd+0af4ayXmtlL15zDBdjAy0BAzrBgNszncHbVuy9eF
JE5bWupa87t9mtZiGZhqtxx9rcI5yobUMhcry0rWdW8ffYhIuBCki3TAmxDZyJ9uEwZbM2xeRTYh
9Ffkd7ljuAfha4c+VO5RqoqeYp6hhea4b2mOdJ0+tuoRlIixy3yGs1xJoq3pieoY+etqRtm27U9z
NK48nXCyqmQ99qiZVl7cnoTaNCA8XSwE1OLYlG1zTlLMgS0/b5eo58aLWHVCohbaDVL+CtmEEN/M
epx+/v331/6YY3kS5+cRdLohbNv5NMfm6Hbapeln3zNbHW66yi0we/KMfkmW4b4OBIv0ghivmJ/O
osyDW9OJ/oUfo/0egJLPoGmbEMWJo2GK9BkbjzZfZruVm30HiCee8xGEIW5KdqdAUWtshTAENH5U
1daFxzdrdGbxEycZexuwxsM5KD5pahwfYnAnbdiN8OiZ7f7+NYk/XpM5WQqog3dFJwf5OXGqKXY9
wJOdvmt58g0btOYE3CFBji31gXUirSKzuSKuziAjtmxZ/H0wasOaGDB44T53NqEp3lDyb88D7rJo
qYzKMYGEH42Zuur7TpymHh/Nv//Z2qfYHl8tUt0qTEpHaO6cPPyEZ9Bi9l8AgezvYcX7ocbmV7ft
xQqnPlQ1PL/cZ7YFpmRqnsxgTbR7j9q4/iV3hj1zHSxYjPuYtYv+onTFgnCle6jtMVlEDmL+qP8v
NR4r1o6O9hCWmroeg3yHoJK6amr/qDmINXh4/ll1usJwxNoP/lSvCDU6294hONY3CcIkKQabuBnN
utjJs6cM2cbukS8OSO4eS/CW69LzkC7xw+5kWyMJEPKucHzx8GzzqF6U0fiWGSQDAyiEy1gZ2/Xo
D/YmN52AjVvereqoK6EPju7Gb/VNkJvVrd43KaT8xF4PGF1tPMOImMJdlnem3xMOmxoIYnq5qgy/
WXoFKz03+gqTLqjLN8UwzHOZsCBTFPxuNQenzRL++8KOwpHgkfcAt8zd90b4s2WhBM1HLjaHcY9m
bbEr6gb4LWGKLVOsdkB0NkRl95uq44OLooZedRhR5U2wt+bklMH+FLvIEEvGwNjXvT+sezS/lq5l
ZvcuMuY7t2t/mGgPpqwChLbTYJDdFDVLuyuIHTZEKkDTgzeeXFHEu6DstcXYGeFEeCFbmmWyHPEK
v9FtBR/WEvHHXnWDbEGoX7kNs5fMIOOPdYOWHjGoZDGVaSu//4k6d3pf54a1M7p6WjbEbFVTu0ER
fvYFgn6XT039LzPVJwbN+6NsoCdhE6920an7xKBqVc/lvbS971YVBiw/umwR24q7iYHsbDQ1bMnS
dt3FsszuYvgahpiRf8wTOPOMLZvB6O672aEPqt9Dyo/y9zdN/I79kn8dAXQYPpogeW8bn8idmiqS
Ki2L6MeAmSIuGNj09mp+y3OSY/M+9jthYzxWkDpZFoRbN4lWL/QecLJU3i8mhKyiER8OPdnomlVv
wCgQ6Qub9DZXM3etToHYTPP2JIv7kJ8/0ddGamKblwfPDUPOv/x3/hjvbJILpgvgQLOE/YfAjC76
aYqHPv7Rh+0V2LB2r7nA3SsQxkuPmXI1tlVy06CGBk6iW2pihJGmOdqyMRmwFR1X77rW8i+D04Kg
jW0dEGTU3dv9g5s7b6M/Fg8+Of9/A4u4n1czfPG6IBOj645rMJD8vmO0tLBOaywLfig+wjcTkop9
bj82ScRSAfnSjTWIYREoXr6Hs0N6CFjsPWrDN3biHjLNMvdyM9Wp+lmpB/B62V70uGXlLfsdDX+K
hQ+60m76+qxrxT4icLjVHH8WLIFYg2Kae6j6SV3oXr3FGujbCFLsVY8dgCtNdY5Sr9oSG44f0q4i
bMZg2rTD899/uU8INvkgOgabN0c1BVhX9xNeZkpblBOGOPrhpKJeu7HlM4N70L5r51YPi/hoDZq1
hiv1Y1QwimqHgzLW5jEdqjXsJQSI++CsD2p1MtOgQN9ae7Exrr/RHWWPY2GnNMb/MXcey3Vj2Zp+
lYqcIxveRHTdAdyx9BRFcYKgJBLeezx9fwBVSYlVN9W3Rx0ZCcEc8OAAG3uvvdZvHiD74gYJWcMF
vRjbdZsNDkkVtE+SsL5ciuCpF3v66IBJFTzXTwG8nlPTo0X+97+V9vNvzxv8D0GLbNJIdUn/0Cc0
Y661ZlgUL5mmiS5I2vESNrCF0fYQGoeYMPMqj1MXnExxYS3hndpFr0G9yE4qypqfqVZ4sS1Ki9Qu
yj2IPWggK6FbJX2f3tDzBofKbL9gwTydBdK9Zpd7sdBcYqg8IVRBehR246XKtV2rCA7FtK29pYZ4
2meCej1R7rtMiy+xcWCcznCzxMcBVYPCUmytMqG7isqnWu+9gBq9kqrSCVNysPzdIKK0i0tYD26m
gB5fGQyN5L32QZhETo9piN2GxVr8YIq13Gp5Yc+qLmBqkiOVAkHnCtmH4tytqkdhbtVY2CMIDpaG
C9N64UGYs9qlRHEFfrG8lKf7rlviPVPOkDy9Dqk7LypchofMAQguO4vyiZAQiGc7vvR6f7LqBi8f
Bh/EwG2KiulVRhhtLwBavQTHEztfdfh1rcGquC4uidmtk6mX8YkiVml3qartpSiYjrM5v05xL1N1
KKRjsDq6BnLxEvU1UhfkMW1MA6ZzhUtHUONL2aHtN9Gz+xpRFxQ5Eh4i4j5rKlTV1gzcMBg21jOn
aWgQFUuyB11t8LRcHXhlk5wbmCG4MdKpjeb2Qh1eKdB3VxnBkI2MyAGtt3GnBk36AND/GDTkiMv5
q5kJ4ZkevPanEFXvBmidncxoR5AbF0/auoAhbePQWp3DoPqKRtFLAw98L5XaJcLO6q3a99PeQE11
RJf2So6BVE5a/q3omwtVR5W+M8PrEZ+ta8RSnVbKb3GOKF+NkKFdvyS3b3wupEW3Z0oPp0KULydN
ku9mKdrNZpVej8wx0Tybuz3dEvntMRqxEIpg0oLX2+sxqX/kSYktqtzyEiKTE4j3+SLsSVUtptVe
h/if/SaiN/5tVmHokqZoDIaGJYE3/NAPDzhT0urU/kXHPsZJo5koLoeXZVo9fSgR0JVp1jTI1pfx
cq/sJETwRJdCN8KYcafHy7d8irVdliI4n2gIjz+R9TBsZLKsQ5qsGSpmTgznZxwiIYMghUcXF17A
zbBTvRhxfwl0W1agSYfjbLpSOCPfn4/zWWyf0qzYK4A+b5EIKDEQLPoLNEg0Pyml1001B9bIDu8S
5aBN1ICQL0u/5O2QuVDHGEX6iGkI3zXmsebDiZF3kAfghoZxeRoR1UpXv8+ibfq7PpElZxnucypf
6K5NiScWSChFS/EymSCN9GnodmFAQSldm3DQxJdDMswXsa5dd0vVvM1h/tcvqnHtpiL3rURWDDBY
92Hzv/berfe/1zP++sSvn/+v3Ut5+Zy/tH/7oYs7//7jB375o3ztj8tyn7vnXza8oou7+aZ/aebb
l7bPun/J3q2f/L89+I+X7a/cz9XLP/94/p7HhRu3XRN/6/74cWgF5BMGyEw1/xLWW7/hx+H1N/7z
j88YFiCZ9x/OeXluu3/+IUii+qeoreBTbRXawwvpj38gEbgdkiQOGRYpWmsdb7U//lGUTRehzqf9
KUqKqlv8J6oqQekf/2jxK10PiX9aFqINIlpbIuOWJP/xr5//Q/Xv7YH9ZxXA9SV6pxto6wjP1A5n
QgmXJdVSuISf9dWkRW5RqqY4qdSPUecY0PpqwS8mBC6uxfw3Y+2mBfZ33/ZhJolclVhRahovgws6
bZTbH1BQLTM7uCG720Ah+Vymp/BC2ZX3cWWrj5UXv4S7+KD666BTOqYTnccH6Ty5xkHEfszBs2Yh
B1h65emnh/jjPv2sjijp4q9xILdGMhlaCcUVFTW+f6sczFIrgdNVpQujpYZY1Ut7LNaFNWJTisqV
0R4HZsVgrGTIY8W9gfvKQcjnIbP7WmuOnTQ2x20tCS3YVlODxKOswV1WMduV+xhmx7rA+Rj/R1V8
2sywCDqno4K3iJMnFX56q4FWEYy6Lelz5dYANShN4zcV1PXgL5irIN5fg/NbF2YbwSIoliHxiGux
E8zM4shoiVB5TMHouG0PbVciaMVmJQ7XBfUnPw3l8qhr8bIV2dDMFOrj+wLQf3PEEEz3w6W8JJyo
j9sib6guALLYv+9qpBi28mJIhMXKZLnS1FRHXMyrY29UGfelr7CNnQCnx+tXasYo74saGaklKI9Y
N6Bnqm/LbYdYFNVxUYfYQfZgdohDgp0yDEBRq/qoDmp1FJLox5q1rm2bbYN1nLT6zZFjzzFNgT4N
ZAGPexaraOdRmgRqgmJMUVkQm2OAYjiFd7XPftou1czysin4XGf1nghJ3g1S2h3zpuuO+GddiHEX
+NuuDoOVzDaZUMAujhH9rFvSAOmrOSR0z+vWtmtbvG9KdfKojTAhhXolRq6/X1sXSRdOCyAMfvn2
VMwmPBttHu+237v9ym0N5AQFuG1VXBP8+ZKQafvXL5Txqv7xs5loNBlCEP13eEVUoeu2OZoT8lM/
/djtNkhqlu15HbxZ6NujICrtcVuLQSbuBpjo5lSHvmVoD9uxDHuRQ8vgOMitylNrBYcoDCvgIuOr
LQQyfLMvH942me0Wx3knry2BIKs6bmtb66CiJ+9HtYXHyP5tF08chxmLNh9aeI3ZtTyVxzpAhNGR
oo6JUjuAXQoJpTur1hCt61JXiOoYDlA/jTiCGKyGELy9eAFyMVnxdETrZTqOwI3SslgIpPiurdkO
6zW/rS39Ta7hJ/BTe63g8mRQb2jFbUn+DSuoi+1qECTlkv5aaEC/jhZTmrd9QavwxpW4wGKB2R0D
k64iL2k52+a2mNYD75sfPpKpVWo3mMy7asnzEvHxPIZ5iosBIFwqXVa5YypN/no9uqxrHzaLYKai
bLU4kyYDVT/krmxFCSgbbqfo0mJ4VdY/vv/5ba1r42KPo9fbp5oI8NhIyd9pVO7X2PLmz+tiW9v2
zRh9ZnbRYAWCvDzYxPWDC6pltlZb5Kq3wz99shNfhEEAW7d2V+mMVMO2NqlJ1Txuq3NIoIqiCce3
BSWd54ghw2tDwWRa89eB7ez6fef7X9s+s2ox2FmBC99259O/bj/0J4nXTr7tSWQdSDiKJJ9GnnCo
rV2UlNfWfgS/NG7XboS0j+33bgtKOenOCsXT21GVMm8GQWrt9d6OR7LpAWEiAT0Vnp4o52A2PG39
I2+f3T61bZeS/OMvb5vbgW3f25/76ZwC/b7dPGYnvIGMnSIKPsLrvGT/6c+87wOBBvtKbrrv1FUr
V7HIf67N1By1Ea6G8bxtwZItj+LaXjM4Ou62b5Ro3Nva++LjvnxiUNE1Jd4J3I1cEELuwHpesUSv
8/rj/+O522nvR8rtvPftbe3jV61X+L4v7FXo4dyGWaYSI8qv5Jkr0o4MuEokecZUZXsBVIMaxNDh
12FuW4zrqFcj/WRAjpsq8tEiTRTqS7qUwuwsIARtsaPOOKpNT0fBwgSvrCQ5EhBrb/y+EI3h583t
QBHXL21cVd68fg91n4TCMSy3ZB3mChLFoteNco9uS9+4/dqGt4W8DtDvmz/tW0e9BgkZ+qtsbfZG
IHqFyk1Gu19y+7mWnVZbMH5G+x5gMdLoPRpYTbem3QfsycUzVONsF+vGZBeMLSITUQEupnqlUmJ/
+86Bt/1obG9QrZapO2ELZpuTVXrUGUTAHKlHfdvYF3HceXKHYW6wjpdD3lJk2FYjdC2O24KoFqSa
Hi6w2Et/Iqezr4Zv273RkOwp9yXK5odWvszWO7LdJX0d71KjvYKQlezCttVQ7Nde+wQlxT6mLjKZ
z3Ubhf64TmPTdt5b+BFJZXhUw09RwsvbrhHWtIYnltEj345Czm1cDussm31rc6CykMFvxaELr7+F
hLp8HiWGkBawgUuwdKNL1gM6K9czJqAA8U440abHoc31HRWPA0Ut+QjWR3pbLGqPaIGe7odu3qvI
eF9W+G9E8nKPQ+3gJ3N+HMbqNpYIcAASNi6JK6QOCuMGxf3KkbtJIsetYZK5LtbO9mjl04/NtwP4
fjhMLlOEVgP07tbFWwvYVmOczQAQj4MTRx2DrCFcGhG5FazFG7eJ1DNiCJZjyNDrwOkfBnMMr7oJ
kD1UduJlmbhV7w3QiNm0QyViYEDNpdd2EnNPXge5bSFto7QV/9gslEHaLbq5K0r1ezVJ10WmDMfU
FIbjtlbDsbEhejfuWhU55vwCzHYWnsxP25ZIZ5e87U6tqH07ZtJ1DFqT7d53bSe+/Q1q64RksDMs
8lSlBimMsaVeFxkQsMXZVns16TFlGTrXUHsiIhGNA05aP1WlRBvbh7a1aR25trX3A9vn3k7B8ul7
lpDt3PYZdb2aFqjI1hT0BOtCXAqV27eu0tglW1owKiBm647bPkxoOFw1Z9yNtcO2azsYhWO/hnbd
sRRS0Ds1l5f1mPySkfSaMTAPRa9do/yq+rQUhnQ5QrkyGHejDuLOedvXNS+hGTaeXBGZb7s0TGMB
u1gJAmSc9X7gfXO8IrFmgZLIvGGyh9HDgYgGIEGVIeE8XGa7MPE75QQMVUMy83PxgtXMxUopYHTc
gV24h85vS7eCR9Ekst0hvwW7F027LkHGwZYDKmuE5+7c3OIAROJhnSUlbhIe5+Ghl59xKQREtstM
DxfcKH1Qkysp2SHUnQunMrkykl0n887sDOlkDjipkfQszgil1gADpvOS2IBo8uDUkTO2HF27CSF2
WG4YH9L8kM5ohkw+FoiDrx+Ls+lA6UEJrPu2hG7t5a8AgJpu10eOITw1pa3x++86KG9JglPq1Yzf
ffpZRlcf/3kXLQ4Msb9Kgq1i5S3fk52JchuxQezNE1uRnU7wgUyrQHhEX88PfeWFwJcQkVavTKDJ
n5rkuhW/ZheiX9lnoC/Ppp1cTjYwYCyTnOWoHDUneZrPrZu8zr7yDOgF5UVXuNboiQp7erJ2k2Me
5O/STeGNh/RRdKuHGjzHtEcIJbpS9sO+sws7vjY8ErT6NZNO/C4OmPxdSPvqa8zEsruUMI6uvBQU
T+wHOPuOtn5WBreCkESE3bmlYAfuVypGV8VB8xe8kxzVS2+Ey/Bl/h49VK+gxs5wkmD1ePljgcUi
02xEPFztUr5vH1X3BbHq06F/wnNmsePdsosdLpg45FheHxXSk7sKfWTVA+tWlgxZwJhsQJboTNSP
XbKPo1tsHmQKoo2v1/vAtyTTzvIdVQPbMhz9biE91jnidxWduciZv4QgzERPV9xldqfcxsx87PeY
m6ACMhnwiTzieox4k9ZZJK+SOltsnprT2bjBBP2mOOhOcadPR3Pw8Mo9SKMrBJ/R9CnDHehDesiF
xvGp9xfAynvrRnYxOPWnJ1yu2u/yGau7vHVTax/GbjW5812Wurrld9O+g3sdHCgal/ot9M/iWYE/
ufhfutxNcHhP91V5CSXjG7b21eJ5ESPp+j8wuvmr8d3ACHJ0EB9MyUSKp4BQGJTolYSz9EM9Oyd0
FSh9nSS/csvP2veIcRCpTqj71hk3a9FFRa5w5sDJniwMHZX1oHpS1f3wNN9b1VmG+3om9rrJnlCX
hnhq2uJXq3DwP3wWaZU1cjQO0c8OX2FEasIDlrmJ7kQY56L1KDFTtuXPBWx0d7X1ftC/DjegaR/r
w3SRi3Y12hUFgQSQE3Ucd7wbdBsGdP89dJoXi9dH8lCZxxB2kkCc+aq64wr589nIpN+RLpQjfvez
M02ele+B0MUvMKefhW/ZteqVDpO0e/kx/J7e19SDSpIFjm5TOb9MP9efy5N4s7qd+JHXQ/CzSWrv
M5gGj9lBvXyYb7U7Ya9cJy9FbRuho9S25oqvpPz04+SXXt2Rbt81n7rdcCPvAcgB9rWbBzlyh2dm
xzinupOtesLjqlzkB25n925/H49g2W3JYVaQzDbJ21rCUg9kzYFGj3r/U35oGhvH7AQputgWz6FL
n/pZlY7gS+9KRGd1ByQsEDpbZvY72rIt+8gY31hfMIZ+mDzdXfbpU77DlqpyYvNKQbGRcptDp+mG
x6J1KCMh+W2XZ163xCdJBwqbJBntEB6fjZGrR0oCiXnckZPdcklZx5x8bTfdfAv24ZmZ577YL7yo
WeqY191ePIwrst2HNALIk4S3aNmyW99xTw8QDCEsu0BgC1pquI/5DYOb4fDLa31tPdYiGhXgJlD+
9cmLo2hRYG58iQKH5oAqQ5ed9M4u9FKn3iVfRqAPn5h7JQJSKk5h+dpnaXBK2h7q2mfTDQ/1OfDz
o/6Avo25w3VoP6XOlZE74DUqv9orjCmIabqGE5KODJw+8V7mK6RsntXr9FN4Ee6irwV6o5eYi4Lk
+2tcNAsqiWvMRfxHt5EPWbcneXREVbfZRUpwKZkENt06UwlK5uvqOjfqx1Gx45YaGgi5R5RHiK33
ZOplW6kqPEHJgB2H9ZRtLVwnJNvaqKGvuX9btUQc35IMerjaJrt4/Qz2ZwTs//3ZSloTxbQyk5IO
g/cSxHHalegwG69RWRhMqCKrP1Ko+7FIGrE/CkqGD8C6th1o2+pJKKkdCTWyEdaIVn+4LH6E9Nah
JXNljgL1g0Wlp9xWJ5HcY6tVWKnraqsiAU3AOdaUDkNzmI4RRULgbAXAPV0hB5Fs24HBIQMiwZym
8x5eJuE0IDZSoSapom2ti9ZJwft2Q9KRSibQtkEFx55hCSRLOcqM68KICWu3tfd9kjWg/9T0GC4M
bizR+HXqeQ7TE2a6dSHhxYl8/i4Ir8KVOGBuRAK9kA5J1LS7fo2lt0WXapc1wtv+uGYX3hfhOhV8
36TExV0aMCdf5yPTOmvb1hALost936nq+BzCH0PPdp0F6vhFiuqi7rd0cLemBLc1fc0Gw+ARQTKA
xNelu0xUAjwwSE1hXpw6c8UwEfRVfWpESfJVhf64f5jqeTyM8egL2mTt3hNIolngC5zq68sY97kd
191yzKFhOAruXI5s1UzXZSJPKNDupOFjtm2KYzxgo6jdWAO0xZU5gZzfSMy2SPdVY2JXpNIQqANM
R0ualJ0Sm/sQpAMwF1X7vGrnekM2QbhN1nydmipIeSFk4Jp4JXIGT+598b5vGMQZo4ozZpX5URqQ
5bNxvZrdWa3vxba9NJj1KLi97Yc1Ebel6NYqiKMNA73emk5W2zWL9JY8fk8my/LwpIE/t0WhXAnA
E7iVuTsx943oWeuvSHZZvCMUTfyyVT5DzpSYubEQ88QuxLH32kaXvC2tuj3gbfG+Cfws5kcyMRSJ
ybfHK61Te2E2JCZGtaU51Tzi9kWJlCa4Jp3fFmuaVasadoah5OYWoitK3QWOsEhk6LYMayInzfFt
20R98q00+j+qwv13Rbb/L2touknR629qaHH7rSx4RX+tom1n/aiimfqfQA+pjmgyIiamJVI6+lFF
s+Q/TVNCWMxSUXcx9JV7/K8ymvEnVTJZNSWO/Ki9/auMJv9JucuAFqKr6ClRf/uflNE+ALLRQUVg
Bn6JjAcOGkT6Rxcc+CdR2muRfsJCqkEtvpuu1O5Wk5Dv01CB8nldokvYRPjWLwrG4tXkFOLsxYYi
7np1/A2S7AMi9+1yMM4QwS9RyNIlbv/PZb2Um1LJVa6dFA0r8LmKKj+Rvw2zUV2JxbNVBegGmsA8
QGReoYmRHX96fP+hevZr6ezH16s6dxfeqWl+RLpaib60ZCfUUzMFX0pz6O+0KdjrXYsFiRigEI4S
qTtU3bnVhvg3sLMPGL/ty2kqtBU8EkSD6umvv72JxijsU0k9paSTnstgTnc6yLJ87k0Xw2L5XgDT
hwtsWhoLJaPku55nJFmS/JS0arfDXLmxQ7TFnXxsl/3f3xhprae+V0DfLg4MGO0NVBxV3A8V0LFO
h1kUGvWUBW3jJW39RcsIeOo6kHyQYALCz3QnmPq5glYADIrzHdoZWBMN8l1GpvKAjHY9Tqb/99e1
gdo+XBdvg2TJGpJlsDE/3DT63zY3plg9RUOg7sI6QJy4gwaLvv4rwOjwkyomO0XOENZAPoeCwqAd
szpn6tdA30z3LeypvdIyG8/q+TTPncHcLUCT2AiTK1E6WtbgqlPf3CllLeOVilSQjqXgaURMVo8a
/aYvv+h1a5DoU/fxMtekosPyieTPJxzZ1Vshra55ydILJBBdEaGVGx1vSZKJlBYRO0Zt8HVzsQ7Q
lSGUM5VDlBhfBF3+LCIsfv77uyX9ChlbnyIxhqljd4UZB4J9H6ApwJOCPoMRewL3J/ohBt/gvSRY
INxGu0XG2V6mOnHiksQCnL9vZRBhQP7/eCGo1FOm5k3nhfqAvA8TLHmxuVYxs+nGYy9GTNMC5Xbp
ye/J3d2MZLVWze1JxQOp6/JDZwrT/d/fjF8RBG/3QlpFtTQDhiKAwV9ft7irGkEve/U0BNGrwOzK
KBZn6md8FKxrNU6wuax+1739Sn/58Z06cHSeg8SQ8KG1InmnGp2cqaCmtP2Ewp4rtPJdGZrXZZAL
foJW9ynXkku5o9STLsaFSG6uqSXloWm037w6H1C7bxejAB1ExEPlQZgfGoMZKNKwINl5KlPkmdJR
OVNruTAzyriw1m9Fc/4GnjV288KInSweKdsPxQXTCfLhSxG7KBdAqOpAW7VIqhxHEwsFsLm3ilho
h3Imv1k3aXAgXDljhDL7aUnnLcHg43Xrf4PQkP+95wZvwjhGtpkV+WPLpkIoB+gDqKdRncsTJsPB
VdOAIdemKMfvF3vpwDLP1VrurQFHHLJWA3k4609Kicx1uzp1AqCEVp4WvrkYigM+GexkFQ2HflTI
9soCJp+hF4iRBV8KRVixRypZmEPDzzAYszsdqwmtAhSLF3Dzm+4X5M6H3ndF08BQstbmanwkg6YQ
+Kc8rWg3qVbjYc5sVBS53LHA5bAeHvtwKt9itV8AU78ASdb2/2vPqjMaoRgigdVRsHH59f2YKrMp
G6NGRFyzpts8DJF8jZtrqULGxtJAlVtwl3dRpiCAti5M2VH172ld5L8ZlD+MPQz00DhQx7JUIhSy
yx+vpIq6MqvrSjh2QSr4sSTeAXLIdgaJZjJA8bSTx4QUpmmS1UEU4kJuW0bCtlH2ptz2OysL3RCh
xruCIP83g7b2a4+6XpsB4h3b4w3w9G/6MVW6QHSTEEqprdzRMfH1JA39p3TAXAgjoxnlxCR3uLYL
cbUqkrrerRBZu1rHFRTYZPKKBm6BgyKcQEAG5C7jvTaEClZrNQqbmoUOJ80YjWxjP40mWgE11q7o
zHqTzInJrOFWMgenSeq181Rn4YWV1NKlGZOpnDsT1W01uEHVECEA0wKapx27pgr9NjFFJGhx9DLX
uC+NQGrgsO6Dbc09wqPUnZcY1+Ck9CSw2ns1rMTrcR9L5e8ASzzCX1uaRugL8cngxcUiRNGJ/n5t
aYU5JeoEm/TItCQjhaF/AvG/+GWsk78u8iukWkYG7Z6cjoDc2MK1O6WOJA0RGglvQKvjMcHy+ljj
ze7FJqoQYlnPgGjmlIq9bmfdLB/jbkx8wq6nXM0PS5Jidz2RBwXFqxznBBqrZeg3E/Aask5k2VQB
9ow0dQ4ZCeNYmCRHRn28rENIAHk4yDxsps6RGs64QAXJmqsgz7dBLvCsnMlRr5WobZuqt+K2FilU
sVEYZCrDNP1gaSAIVtFByAbEyyqlPMXo59lm3FjHcdoH/ThfFuPigx/JT/IYFk4n651PeEATGlN4
c5hKL7O5p9+Ib/ROEXa1klgkbD9nyOEeMJ6BxKfd0q9F+zUsajKSrfHkzVnU3kUy1kFDJMqeBXDZ
qXQdzoxmoBecq9cdfejVKEBzGuolAgxUjQfi/12dRJB6W2oHwKcML1UyajJza527sKns0oKc0Wrw
INWix2lrySAeTAhEi7mANB4uO0ktPxpitjZgwN3KMD23DMJ3WfaUFMmjou1xu409aZVBMoZ4Orfq
WEIgEz+XQxgeekl77rs+86o2ATUNW59iJcpkrZEV7mSIgt3lg3L0ywJhMbVCtgAyTNwrOg5XZBmn
cjgVOFxmnWXcjeECAlcP/NrEvwLHT/04L/OnpIjH85Qoe9A90UHM9ZdiMge/jaxVG4/yh1LGGEdI
0MmMqAuvhwEmi9jHeyVro6e0mK9Us9jn1PVuDZlnPioE8l1/q6cDcN0McdhQC4ADJ5lBGB/dq2lt
3ERSgL5OSOCR580O63B8Is06c+Mie231NkRnNHgN8GqD/ZTm3hBllF26jmBWyxY0sh5S8NNHrGbc
uC/wrwhwe4SyaD6OFeW6pEDVA85nANt6R6AKwzIwViDFoLghPir3VCs9q6mwjMVU0GznWzOHClpG
06Wg6eiFAkdYMJMB8p4XB8lKGwdaIjT+6lKul8ITM8r5tDXFLZueeEbi2YAaTSke4D2apdno1iGV
p62FN1iwd3lAS7VYk+rg1Yqb9lQu5XeL9B/In6W8Rk7tkp5MdqtosXahkqSO1orz0ep1CR2ArwKv
xqdA+ZIU4y2OGCt5kMgCUoy6qyI1OY3FcCH0mT/Wc33XKuEuRDj4utM7N5lbge4jx1xMf4kLs/PQ
d2/8VogkxwIQfcjDBey9gRdokkS+viThzZzUz6oytfsGB4h9G2bPQZvYdBjW5aCq9TU/kJR/0hiH
QA6eVSuYT11evgp4SYEzl0TKkgqiVjxVG3BGfB9qtLAiPrZSPD+owV0jx7SKvje+d2dtGaLbUm6p
WJgE3siuNVctFY9Fz/NjJhaKo9ev1motkGntc5t19ZWKKE3eL19DsRiR8Z9bT0sRCk/j5jEWD5Cn
DYzJmqdYCty21KIrvSRnFAYh5U/TSi+CcHTAnVHoa/nCCQoFbAm6wKUmAUBK67JXm3knAkzxREDt
iH1EIopaQnIua+GhYTq800ajdpqsdegIym85IYWdQuHN8WS6rtJwreanKAHEwYUcUY2UlwJfkyjw
4TEdYLk+RRouP0k9GzZE0+xQ4/MW1MNTE9kJWiI7q2gNh7lRA+ZllVLvJf0cm9J+boOLxJraG8Ui
z27Kvt4NvaNqTcJrV7Ze0678lFKW7gtjH3ZGeI+EMfojWf6pURMILdBDH2pVfQnFaUblek6ZRnMl
Q9ErN1lVmXauj9YDsqblpRLQIwGpG9wiEinJAgzZx4ZqT3iv2VJQf56I0GyQq82+ge9wzgfrPprr
mPdt2G1WC0Kke5Oamy4CTkhlFNp8H54nkSxorootpR/xMi6t9GkIa1S8ktCXVObU0FcPbVsLh6GD
YBjUnK7256BtzQthuWiASfjb5AxvX9OXO8T8k6aJKmiZcblr+sJwsKXFyly4W1q5tKdJrQ8WvdNN
GkAVKSZPQonlNKfLddE13DK5GODexY0nJu29rpswxXE28OrUegpyvbzNF0pyqIWOnj7iEIwAAulL
VRr8Kpm8SaBzUjD9RIu3fVnmNnRxYhkO6FbBrWc2ZCPx33tFuRuZM7hRpM5eqacTjUS+CQUge7rG
XMKS0VMm3aB5ht6pXlVk94YwZWelPc9DI+ytsu5du63C+dRjbUK2aLpuzRXBV0EvaAPtXMnCJ6vB
sS0QwA90YUhhqa+YxqcNY36D9gKSJCkyjaYzCUJ+nERDuULeAyqCASejHikatfPjkMXNfsrVfkfa
+osAbPkxRIDTCaRcp1Sc5vhtisE+xarDrtbJhamO7fc5kUM6yFjEeHWpcW8jawRu+jVvFSSVBQ0f
oMi46fQ6vzJbKvdWV02AxM3zMHTNDXH4wtchYGYFULSqJjplrVq78PhLNIf8ypiKo7Apf82eJi6K
r0O1A1ylRK0P7N4bo1Q/IPjA7BJxBxXH6V28SKKP1pIjgFbEAG6azgNCpghQJA3PsUfveiqZ/avk
b6TabM41kl3aNGEhOsiZ0yzDCFRzJxZMiS1jNpiPYyqql/i+SJZ+1ZR1jTN2glCmGnWHWZfEE265
l1bffK9l7GvicA3A5F0TzViiULpR06S/bAP0+AMptbxmsC6TWiHRt1TYIhQKDuIdKS/opit7XAbr
MRVwPWe6xXBIzX1Q5pM35CXAkBb3EcGCp5soOWU5JU4uZpDvFPhqOL3bNyZ46u0qHXW3VPuShdK4
2liLDpk81V3kRDtHyxDbjLzyWUVUMO9UaF+zdogi3ICDXk8vJkbwnaLDIZsaE3hZJlD2IEE/LtYL
JDhqXgOQLlN9Ggr9e1UlTHdVQG8oq7igW7+mQhAzJUFRexTgM+ed5lvNRPuXLb9qlAZngOUsKngL
6z0TFRUNBsE6dNNJmGnfuVS9qJr0pFgyb5esa3aw6m9NMWOHCtEF/xh1yB97JBn2Q0opTywx/pT0
2ymfwJlgn+vWRfSk68g/h5+mSIkwMZpmZimvU7FQVZXzr6bRf9ba9GCIuq/HE3Z2ZQ5YrQBsMcah
3Szt3cQr67VGETtj9dRCvQL9ANx1xsE5rBFKz7Ak9hsVM5C5z50ApRW1bgI0f9oLAfbZHs0mdFo7
37wfRnhKzaQ8mPw7Szy2sZuftCnV/TiaDibgRjvT0MUNh/JZzOfnXkpQX5G+wdGWalBrYnY3zGPo
VibEVrVS93nzgEuN7OSpBWxFw/Op0b7LmVY4UEQyOHn1YvcZfH4eRqlSFsPBorbLCuuPatIu5yGC
j4GTCYFxqjlK1ULJTwAPNVQ5xxnv6igsbgYR4WoDfr2kdF6gCJJroqorzpTjQfxETZx6lFfO9QTf
NcUnwYZO2Lhgyol+dRdr7pKaNHS0MS7/D3fnsRy3snbZV+kXwA14My2gHKvorTRBkDIJj0yYhHn6
XmDfiHPvP+iInvaEQVE6R1QRlfmZvde+awuXdGJ9CGyEJN08PI9yJcVF2fqcRFGeJibp0JjhoKW5
U/UgBg0kdJ1BrCGOXrWk9xDePvMAJOdDT0RRySW7YYK0V+6lQR5OLaaU0AQE7hbm21jNaWLlloHL
80geO/DAoIJoFeUEz673qrwznPLHCDANLBp8ZX/242E0YsdrwOR0R5D/Q6wjDnQ6tYQaMTyg0IaA
7YKCVvkfOt4TwTnDvnPTBhyN+8bF8EAt+tslwp0ziZtbBDKh7iT51AgeQyPPj8jvD07nqUOzKlx/
VkPYNcAj7GAHKnTSncpzTeIBRyinHNA8VuV/Fo8Ww2mRMg/yHbEZkQ+Mkjxnk6kKw2LNbz+TsNkl
NZRA/ByEw+FTjmunfKaruFmnvt0HsiEHMIUbLhyI5K1/ikaZJwVhANgMBQC1MaiPafkbX9ofYsa4
MxwzOPSgaJc5eMlThQpHZVwERbqv6wwSthAgqxzgqgOCGVCCRLzVsMlkeQe45ElSBHN+DC49ZfRL
GxyVumNMj+UKX8LmITV+zcpPHO09OxN6MKKhXqfO+e3Iur04I4PzOqiSTuU6UfZhjsC7s6mN17al
cmy5fvoBLL41fjnNw1plM3Izw0ugTQnDh5PeMN/1nBZNgTft2varwgC7GxoSZ0v7d6knlBut9nbV
WiE6U3sLiNC1DUlBH6wf2va62B+qK/LlDoGnPkErabEuyICTds7eiUVU/V2YejpGwklMl9s/2kC5
9gZ5MNs3cvZS/hW96SMg0ilsz9hf9aF0ZXdXg6PJw+Cx0RmqPcerd6ZV3Xj+D7yzqJzddr5fNPFs
toV0yqvjQmfGboKatuPRDXn9yztbi3rfWbTjLsMqqAAuOaAbetH6yn+2c9Tv3Hn+JD6Lqz6iUg5t
bpfRiRCLNQNKM9erEdZ1LoFMKqDjEk+uP3Y7WTqoM5cM5KXwrwWGgkNtYUmugncHpM6sjlp01skG
iBP4SHG8j8oefhtRSXky3GxXmD3DSxO9e+mdvIrpcvCGrdYVEgkYffg3iQEc3J2yE3i6t8aUfy3B
8TzO2EEnglgbYEdDWN1BUNyndo14J/IfjGGRBwdNzMp4+hTAyIhtM3qaIAVWfaOvjECnZxG1FjRt
wmPsiCmRs6oOmWRDmrhRFnvL3LwyVrkxzyNgBu5PJp4m0kxnyyhBG5WhXT1ZIsRwomfzMBoAraoF
Wq1SwQKcJIcy1ao/3hYC4fvtVXMM31g5hXYSBQdTY4S3zRZSuDsXKPvC4u77M9jDxV0m6gdnydbz
P1/vB3cCJr6gLMAiTUeF2AtnG8bg7ZffH2hKJPkMPjeudJCNoZytdnOPfVRXKruTjoNEeGhh3wDD
PQ/b17rvry1D9jtr6uwELVncTbZxEibSAlLhxd33B+J2//2Z76TEswjklbMIX53J/3ARC59G0OGk
ivZTdM6EcWXnwy+DSV1L6fEIgSmPLPYEKidTKq/kz+rQylGymK9qxOd6ok1EntYEessYKNPYrs2f
dMXIE/HJHSLZxKXPj5CMHzAov/umgMtSFkPcp/oxnJCV0v8ErVsepIG9PbKoYTLTuiw99ze8mxv+
SRrK+eiVgDUMILYwlTM9FEnF8pCDs3ZRyxi/Pa+7rm7WIw9hPuZxzZTe+FwU4n6sMvPothn0fuue
oYyI85VuDltztduxpS0PeYFOrNPLS6+czwWtUUJ78ndcgY/5ruINtM0YM4fqH3VD7TGlJuWen6ns
gu4M2D17Ci197W0nexjRUVswPCe3Oc45E1Gn90lt4qSclsXh5hYAbZvCuWAlRJuFDOTslXSD7Yq1
m6FHeJnlOFxxD5u7dWzu+zUHliyq9sglNR9zhzcPxB3jyRutk2tD+qGJRk1kzt6lqtff3zA8the3
gT1kVzzYxqmTJCHPSxrd+1C0vL57NMsgOnWUFru1toJn8i86CKAWKd4EVl56r77vPY/LWlTTqaiX
GvDfEnFiD/MxaCIqGslbNFPixswt8ID4KQyDZKJ+WMn87bP82Nm6fTAZle3mANFeHfXXtFj3gT29
15khEtYb3rVvkIAqde/lRXltYbmj+/dvJ5lnh9DmW26Eja59VdPRVw+N2Qf7LA2tRy97Kqtw4/3k
Al0JWRLSyr5aeRhC9LG5nweJVJ6TGPagIQtNP6B2wTCp4MRWszJi6EbdCWZIEQwc79O83vJ3VSXE
xG7mHhBj3j1Xxbmy3fZCcvSvbgP7ulWbn1YdoruEnxnYHrJgHbyttj2zAAKewz89O8qa0PZ5Fjft
5NxQqJbHDjY7HYrrX+YG7BHNbbkhKablwV6dzSeH6JaVZLRDXjTGOSEHyFo4snuvW54k5f2AO+nS
ivbdbvFQ5HPlnYKgNK6hgg60lIfIaNUh9Ln/YfTU17ZmfiKwmA5zJN47mX4aoZ3f+G34tOCbuSK4
eMU4a12sDZXoM6O7kavxaoJ1erIc50y7HSatstz4u/m0W5C7g/ZvmRSJh7EHIFc3KQe1IyCIMz+8
xaZqQtgorNue6O4d+9jo0PdEpO2+v/j9Z6bG07fhc7NSvSHZesxcM3ueSIo45OyAGVhRAmAWpjJp
6uFRR+5w5iqsdu1ctSoZW9e7EqRJ3qnvgCas3Ubv9MwmwBknpiONOAbhiyWJ4XNBXThru2V9tste
0f6cJjIWo9SJTqojxyhou53PWJSQDOAEoc0OnG+dvZY9mWdZ0D5X6YaVQ//Lc/yENOvDnD+KKUVn
uPEYXae89qap+RlkLW+D2YgNkWaJ01B6cmBBxbT2yE6dnHcj3y2HHDmDgpywE9I1VLU+JL02+507
LZfqktguumaVujuVk0FTu1EydvcRDdkOZx/KL1Vmvxwfq8wKt/WmyH3IID6cvt6wb1x79M+meJN6
XG6+P/A+elrd4pdrhJyk4aw4dhm1rJuocpxwkHx/1s7bDF9uboqGuQEsEoF+l6Y/iRwk+zMILupy
j1elChlpwniebnQFCMy3MA/2+QVJGUs5+v6JbKKRNA8dbh4WgOm+mM0dcjSUcJL5Sehc0QDWF5Oj
2RTGfIgy64zpF4RHVFXnvqMJsRf/eZn8X70IkOH73+er9TKp2TtqSz5OHQrImeN6P3vzfU5oyomk
tizteZkdAJjtiIxYuJxfvYPDwBiLm8zpqfGcod9nI3GB7gyZpb8Y68SuilI98WvvXJZMo5Vo/3pd
aVw4/U9M4SRqUHc5lUBeJC3f4jsTWQ1dhcMkIiA2yB9zqI2hJ/6MRJtBDuE7nj0DiuLA6UhLBlW4
E7eW34w7UBySnPaCKqsp2l3dEjpCFyuIZN4pTk7ATykcOzWT4NZVtwyayr05kDBqMorYmWX05mjD
vsATeZ6hIjIB2QWG2OjLDPdDyKTsyaJ7s2RAFVXdT00veS5yBusWyTmB5uEuFpLIR3c/zp7arT0h
QWOFH90ukApPpULUwhhssZcb2s6duxQgwqyzMc09IcvZUfjuk2SlFXvrqPbGuAFTMWoMeQTJ0XQZ
g/jZsSb12PKkmxAHfzYXo4qtAMtJajg/css2QZh2t2Sw1OjYgYrNbXrMJOkKg4AUUEt/b8+/GM0Z
dGuM9HzKUOaLgaDfCVf122RIVFcBI1y1jXzmethn8jMo7ewumx/XbHFPa2k+WEIOR5QzPWvi8C6v
Xefc2htS0xhRJU4jsuaONbYFWtDuxJ5hiIa0WCfZarYXjajYGMOMqg4UHmz9P8olZTiIykeHPpvG
pyABoX33uRgOYqLrsVwk1emPOgJOryzyihgOCOwqmClazqV4lXO+n4OE+OHNAwWr3CEbNyH05lGX
aXqw5FfPMPzkR9OpzSICyvwn4aJeH+z0d+cbf7bYJ5jqIfzmSv3M0fPsjIji2q1YpamAPijPghuT
cKMDB8RrZtXPsJPEXvjpjwneaFLoEHR0x5RgIpWaidLkHruGPc1QByd0r/uocd5SIX5EnTPF0oFZ
1vihSEDQWUkbwUInQKPJckKLypRlqoPg3iAOLGzmar/St/e9Y98FS/E2ZA4bj7J7Krrx1zoPPIp/
wcLXJ8XayYZ1fUkbCQNwPYQFQ5F83K/mx9rljPBzhUa2RH8tw+WwRjrfG2TLBrioLzTw/jz9iuQ2
4mAjjeeTBOZO1UeDNJWkymO/MI9shLnxqhlxlrVAh1zyAzKyV2/eIlj76s3zO5nAUaAb8iiaI4lr
Ia99lZSV/7ga7s/FxB4BWAcEdt7sF99t90R+djFz5wlOocth4WyPt/HXKxYTV4yq9v7iekeG04w8
rItyU+fI8pUzflG/kYjx9gj738RU2Mk8zNNuKDKZ2KN1KDcu/0Q/HuETBRfDIMMMD2paX426fYxA
RGLxH079MJk3BDipvXQXQJ3mpdgKSYZfHddDzo6UqTaLOEgVR2EVzzMt/GVqEwftHLA2o7zBcEZN
6kdljLIGCu/ke7HhKxf0cMcTpNYfgRiG1yLPvHs/0/ejjsSj3WPtwoH4UsUhi9Uu7XwwRpwJqSGL
o22wT55MivjaXfSGCDzaAdafsT4jtJTXXh2byHttwvATTKo8hSSwq3II7mU74gnqsgPm3QLXPo1F
bdM+WX11n6/6Uo/O/FyzMsQGPrwQU55eMrcBpT5m1FcuIOAo3ZJFoqMMKJRk3ReMnBz6YJvuqJY2
z6Lat73POn8hiIO9Ac/faL1W6TRjEyyThhB7Q7vimSjUP6PhMMpp1+a2buc7bwyn42I7am9KME2r
psUo+v7kGOEnki17J6RjvtliTWNSO1AfE2oltwzJMtyoFaRoU3ABU2Dy4kbv7bbsSG3x05nbdxKk
cLYHkzhRlf4ixR36iSaaKSTCFbHT2mPQC5o9hneH1az1YAo4kU1QzwkV4HDKpXGwNLkXZX5otlCN
EMo1qK4oJgQui9O8NVkFsyXS/EUvG9W1DcZfrjLL45Bat17rh1fy605YFapzF0pA2oRAVFnrHG0L
p4/jcUOzQwqTHjcB1YQUJ9iapCmVIZmhoyC8yAx7ZlYj4VjK+WIfPcSsBx9DzuKjE0JbXIhWw9Ta
oT9sBli9/kLmlIExBuPAvmN6mXuSDdfsPkLyOvoO/WetSsQLWG5zTrfRpfhZ0ppqy1X2XkRQhOVi
Hcc8eho7b4scIMRczKG/R5ga96q+bbxJHJelvEGrQ1asEdQ7qE6sJdmHW1kNTUFw6abZEhyc3P4B
Jj2NM8QRFW5ydAblGaok4T45S1EGuqU3VKQ48LSnpAnM5BlZ1NBMBAGJ9qdUGdmNs0fzblbsM4tZ
Yb8bFQhrSpGWzU1sokvd67VkXhDohavGhyTVCOtgm90Y6xV5VLT68hJlBU6y4dzo7qML6uaot92g
a05h7KWYDfNF4dpyvmavNE9juN641UKHroRIhn45KqGqa0fGO7ZvF0NanomzYZTGc6qOYeklXR6w
MXTRjvhB0MXNn8BoYjFLF8TK7CdIVNxdY6D/hHaH7+3Q8FOCGkep6nRc3qhnYjfrTsYY5GzPJoat
BGMubNaGnqSezAcf0pIoljAGBTJKVFk6W2jNFO1176cnpw3Hc1HSUBm0RcJmJW6gU4qZjdMgBFl+
yGuaTxG4e7sro5uQgfEDIipsB3CM2hy3+eQah3CggivImj5aytr7H/ZcW3vmMzWpCkRnzQV4+gAm
rBuZh7Tz/qqwsfZFiGTQyk91XgNizvLt2uhRUkfTDRfoHb6io0tbeu/1mv2o1V/truvIlhBIaEd5
1X53qxU0EaddLq5uqzsic+k/VwschG2wN0RLvuuWGSS8njfTWk8gkblYSarVa7DwVgmN6lWaozxk
KV4Gy+wvKyzlpEWXkXikL9+NvHLoaYYbvE1dLHuAdWsUrkm6CJZq+XhGF3MS9nByIkX+h8IJxEAC
F6Wkdy06DKyBCyklEsiuNtU8Qc5sUIh/jwurbvdLESzg5EyKzrQP9+GorqgWBjAE64PhN/3eoQuL
bVsibAiGJo56Uhc7aS1Hvfhy19nBnAzFQAvqhOlNqd+K2O9N+z5ojSKZU7MHFI+CJNMBVj9cZbbL
2H2Z2eRIzc4krPWTQCr4XEf2pex43ZRVpButJ5Yz3g5Dv+e8fDFETeJZ8L8XIrpMc/TqrcWXNWYn
6sKRq7f4zw/fX9P//RvfXzMqU3EjOPMuNEtjj9nj/dsu8s0pKgIP2sX3p/8YSVQQYszs/SkeCQU/
tkg0/6f14/vX/3wx2OgJirurotLm02+TSJ/ynGUDS/Y6COi/J06LXVp2C9t74C51s17Slmuy/MY4
ff/12fe38/2pWTf1Ge/B/7GvfHtYvj8oveBa/OfXwbKZ2/zi1zci6dvGsoK36CaQhK7XekfD7o/f
v/fPHzAVPr/BlrjhNsfL93drAV/GDWnjbvn+kG2fBaO+asKbKOt9/IjA7qAA8LJPvP2rGsfYN96I
teqzKh3Aixv3ISrR7hF1c/gHfTSFTnvohfvs1kXNCYrVUZRle86ZsA4M4df62DpLftIpa1ZVA9Zf
vd/f//m3XUsCdD9azUvvOkxPZopjI0Ly8C12/v/XeWNv2MT/i/MGEN3/ess7kTf553+7b77/y3+7
b4LgXwyc0DZHqN5h/P+H+ya0/wXmxUV/zojJ5g/8h/vG/Be5hhtbNYgQwPqbYPHf7hsn+BcscUT0
AWJFl9DA6P/FfWOjpf0vla23RSAEG2IvCCwLX8//9FWgKJgqyLHZeTK8guFe+6fWqodkScRpMHQX
3trVvpItAuZx/GQvXp8X41pO1ninD0vmsu0fafaZ9OTjCrylKdPEc2v8+ZM4SD/4zIv0fsQ9idZi
JtBCCKoRQsyOVZERRytSiIvEhdH8L+YN6/oo7kRkxCP30j6d1vfp02fZs6fVDZJxPTH2mGhG5Gky
2bmQ9K4Oph/R5mN2V4qyam7PrmtgklkMliDN9BkIopZclCqF34jYSueLFtV6nRiDrUEJFyFT9zU6
9B2C17hiIZoRLoAw1jqD28iOTdrcGq2lNh6Uv7fs5xGpauKUoz6Yrr6la1sfZr819jWNyh69Tcus
ldmCtZSct4NEJ+tgwAejWR/dsGXvK/DmVzlqD0l+B96n8ODlSadnZreNymN7/OzQEGCMHpZ7BPl5
UlHWJxLNF5AuGh15203zSM0RGKSiMA6zuIl3AjFWIpgc8HPKD4Cji0MG1TqxEdtmpHe/ODp8qsM+
7sk2Ps+kniS2199CrsBCTM3+IlFVXM3MeLGAXS1D/+Zn06PH0k1P/kH5TJCwojadStr8fbVp2SLG
eCaqYcnwmqG2HqNXM5CfLkmbWi6IWUh6GsoFgcQQnrffdSrR7AZGTASB/5yKaEvGFYhVahZjpuXe
DXk37UzMTgdJ7Iozz1aMn5X1TGZRNPs3k+ACWGCoADWpLqGpb21tfuRtX17XBbeWPTMozhxIyMrU
u5xiIaHvgQAA2/dYaIKFEJuPiD784Vi4/QFnGTKxnrlwywO+GzwmtaYKvA2ioz5WetyhuQzUbzxw
ok0UiOIEFeoUK7uO28UWx6oWOc7xX0MtXky7lqimujGZRHlrd0RlpKbzJC2bzDfv0a6iezQS2MCn
n+CIApaGxYeSWXffVRBm8nU6GQQq78ox2Hn5HO5HPAt7o48OeWf5O8RN2Wb62tXsEg9TY3GvMSUW
DXw+LVf29NGRRIwlUaXPLMsxpiPWnn09ju92VdVnkbbFnmCHhJOAt9lMl4B8mC1Jek07LPk2eTyB
6u4zh+CZnvugR2PTug6zEyqaqg5CdnpE+fQuMyqmAvHQWzslg7vBrdVtkOuDRhH6iqKUkKC8Q8Np
MzxCwrEz5fq7GGAkN6392wvVXZouB9SXvBfdvj6OFf0v7tFxt6zdRHr6kH1M3kNKfX+K5pwJ5to7
+yEFd6wxgZQfRfGEgSLfjZNMdGDne8fy7oKuUAeYrHG3wOud/0DXJqFC42j2Z3S7nX0ILAU9Yhtp
sE5IsllDLsoqJtjINPS2lQWRnRRwMqwqUkc/FY/Aag6RmT72+j61+3XfRRn/h+qOQEePA8B3cM/b
TPRcFlZ69eZEoBaIIyKxSPozT2b/GS2rF1v95zyTIh2QUbQI89Nctx+QAKIBWfQQpOMx0BlHWdGL
kxEyp/JE92u0zQoNgeseq249K0Dj12rSCzjC9GlWUfqaYb1T1XOdqXZPlf65jBmLKvq5m76hM8JF
/kdKFK4wN+/zCSFH5QT3pL3omzmb3pDDw0hy3wBQKxT/DLSm8EzQR/ioKeRKiUdm1msNMbgTCcZM
SdebeUhoB5JAvD9+8ZftwFu1wlKoF3gaXmn/mbYM8prx8+Ivy458upeAIJj91P8SuQOBwWvLuK0Q
/KOcOiAkQgMbfJFah5p92cZ8DgfWgO2lCAnkkZxMql1Z9TLCGytXPPpEL8FsHgzyF2Qu+el2WPxS
DwUF0sGdNjaMhjKvZYAusHS2VZ13ySJgYJn7WksTHk2Geb8vzsta5Tcpc4mwxf7gGAMEO4RwNb6O
Q0b0o+kE4y1l0qsyT32o7if89bOkmjOKRiSaWzLtUvuROWOMiqDhXVBPN71noNb39p4HNNCIbHRN
814Q68hrA2ZNlVBAQKgD+WqeO0z9MYIlNOEIG/0o0Kf6b1QNH7ROZRxU6rFnfXGG7LAiqgnL5b4y
79yKeZs9c7wMkBUy10ZxODhhkpsbpVJ0CDww5aQRU/q8EhflpeYDcbaQ3ByenfyNu0DFackwgmG1
daczxK8d19pUqwen7DGAsVhCJ8/gLWg+ZoJFLn5mMJ4O8vM4NGz4O3xUuS9v+1Pj+AYuXfYTma/v
AnfkhmQmhonmOe8N56bVRvlgjCYfqqk+G4UPq7w/eQXmlGF8ZmXw6rnRS5nyoIjyHWZDuJvD6T2y
eCytWR0miQ2uDaC4KZ9JHiGX29DprHK5nnR/5lxVh8UAHLCq+5BG6LEML5LW3VFBdxcRxE4GBo1v
GPDnujU6LDp6XB1jeUxHxSqKJBkCgWlMZhUeeKv9lN30NA4L7B/B8x8pHTMDFzE1B5aT1B6wOTg3
zJ5smr1N+XfvTR79JEmS5EVnSTtJoLvyT+u540HN7R81Lj5S6Q1+TZ/Y0TeRQDNZh3YKb/pyabDb
Zz/q2XnpxrA8ION+EhQgecUAfIyikWXqlvPVItuuTeJhsft2NbY1rqO8M7D0mGXMpaBvA/2RM7FO
15kuSC07vxYnVuD1vdmFcASZe6kASSnKq/JkakVY6Zq96hbyyFLbP7M0P6Ih5IIvYpCX87vfbQG8
qn6xyuDdG5HvrXPMNgXr8clhZgYOprGZjwN/XwU/0NZCejvnnx4bnI/OFL/azGrYq5YYXp2LT+oM
byBeMRMQHDio6BVtcxLkoX+1fdc+RGKyEj+AiSQ8+62uqLsIiPosBnNAsMkSDt0+M42WPEFDP9XL
8FaNemUFSihmO6RJQKzxAiH4SnjsBs/VryrCCLeSsxyTvFvetgwld0GwylsWa4SOsVWUX2aqnDun
MXZegCKfqUhxsy7Duc6zx9yS8IWk9yk1GmSrWx9zgxxmTyAZEh+MMDgR1U+/M14QSbiJQxYrGTEI
m9PZQAYXZLcMN/tdVq2PVb4BoVmVPrIX/4tKCymdr3eUD+G5o3yKO8IGzpLZRRUWoJzT93J7UJmg
HtiPkQcIH/MaWjMlEmddPqXdoe6Zr6EZkvtQeC1xz3phvjrzfHW3Ig2qwxp8FaWcdvNUySNQkaq0
vwyDTl/bcooN2/zqhf2TsEb/zPrhHkZzfrFqgpvqVRJ6fN+YHNE4fiSuwuYpZf1vbZYTbyyeivVu
i59KXSTWg59TUkJa3TVRCMlq7bDjtPULg1WY8u7j0nR2Yo5dvCi2Y11vPrWzboiGEHGQUaJHIffY
hDgLIQiHe+Gq47p1DeOTZ04WHoDuMXC8Ky772xQpB0vLeTxVDE52U0qguWv0PbfsSqzAzHCYE4nl
BRi/H7Wr3il5qe2wd8aObq24kT0yQJhrWBYiFFrZWbqOeimZGuwaXcCex/u065kt8+7m9WZ1vJP8
NyKa56Orx9c5sNg2NhC283BOD+tQL6RwFNBhHUbGs8MGfp0hvxX2CLXmL2dMQU0+1j89fQ4UqQrO
+NYxsDGKgCLVte+0CB322i4b2rUlv0gShaiBjc0RvEmUBSwxOVcDC+GYNFbAuQuMoMEIynsW1SuF
9ah+KlSjKK7leFpTtJ+OIbBIsU2NdTq9uXlwXIPmFu40K9ihnj5SWfzSBIghV5vv+0z/GR32N2wJ
Ab7V3oNJs3H1CLDucqZLNU49J/Wts9h+i+evJb747E/5V+/oixnyjJa8AZKssr+y6mrUHn8VuXGH
bFLvi7f8sVX51Bem3CrWBgmQfSXswfCOjWpuGwsBeNtj+vaYoiFTCneBmX2JckTvUKifdd+dQ3/h
3nsgDvumH+UnXdSjr5e3yegOuEDWxLYv5IH+HIwJfH9jqV2+Rk8s+sh+YxqL0jMzC4TVglSU9cmX
0ZNHkmDIEm2Oun3ndbsKeVjSic/UGM+o9GPPtQ6C9iYAJmGXlb1LrTGJdHsDP/TGrAgyqRG02hqw
pZslfu+f/DT7iqzXeV33K92bnuUPHGGx5UevLiiAHXrGOXoh8uoX1eePQHOGuGyXDPnDtm4j1h8d
4WUFV0toVvQGaCYHjr8gfViFfWky+ZYbGhnttFvD/gFJCkzKKnjyCBYGNcuWyYKGkRUlSZ/MzYFg
90KDyq6uRVU/StBPGi+hxfgICKANbtCY7z0/u8qpeyhW+6Pp2lMxTVBkEAqmnNBGuq88ZAaNuGtx
4WAhRJ3MuUBWz8Dj6G9UUPuxNa03R3Un1O34d0rvq9Q4i9rb1UCSnqvyBcjILTDi+4UkTBvTQe//
GGW7N0rSOsM0DnojkZ27X6XMrx9d3hQHyzFfsobxesGpbJ3TljDNtXDv2aL9VK1kGG1vCoy7sdzb
hMiHklnWXP70Io96T3lfYx1dqX/Jk8lmVHvuuKlYDwslTokORlrAH9TMVUAh4CMF2lK9i+YusMd9
3We/Im9+JM2eiQAcPNMOHrwQCazULzlSbrXlM28/miYnqCuqD3V3ikiGb4GGGbZ6LlpRJhYhRkxi
WagSWCw3I0dr3wyRc2L5Goee/R6u4xQXnO0TN9L2mhtT+NK1LiDk7CWVtzBPPwPzmDf2QrKpT46J
B/tviR5Ge3oTQH4YTWPEKCRHUMwY5JWy4o3pRUUZRfdMFvhD6euDKGDkQTT3np8kSIhLY1jjHvmy
JGazfCgJMDw7E/UUExf0VKZ5RaN+NFG1IR/i0CC6VU8rfVTLsibkx1SZ/lnojc7WSxplkkOcUB+5
+8cb4Qy3uTDv55EJABcX0l9Z3/qTQZATmUMZjhUjdXHz9EigbR78lviifYk/mIT361qyLWgiNlEo
OFtQJ9Q2GpV3eFjnoLrvVfAe1VqfWrqIzJ9I1x77gUeChMnVWO+qIt1hZjjZI7sz08w+cW48birH
tMI0bBJi4giJFzunjGPT4GUFeoE7P7ztFGVBkdk089ktteNXoJ0vA89ERxlXTNwW/hDBRlT+HUJA
4JW0aLu5QlUm2y+Z6/Bcu1LHDPgmuK9IHAlukQJS5rAJEPziMgfYtdLe/OqMaXkx83sVpmIXpQ3J
L4P34orwlqvvQZOeugO9cgwW48XXxv3oTG82oTMcikyrTBkdjJw5v1dxL7brT2Syauc4mYt+jrF2
O554Lg92hxUAEQsC6aYkzD5EWyEsvNo24jyZ7bs1z26MEsl+WrJjVBPjJp47j2RmRB42wIGWIlr+
cjXopbnzk6KtvDMS831hOxibyxb2y8blxmCzBtcyslsIpfnw0uTlOY2KPcja4VIx8UwwqUJNO5oT
vqlc++su6AFi+yU8P6hdDZFcxxkJBWO16Xdd9DKuAqLysrU79ZJjw2LUua/L6eqgUEKaYV9sj5aj
nZ+LDP4mO3X2q8NPK7ShtVLYTFWH5ACWi2eR8CC84cJKLNoPY/ohXB+xn4E9pDTZzvZ9snYOgXzd
dNfm6FYNlhtoS/FpKv8vLl0Zj4Gik/T0hz+U9AsTLmCjjkXXjRDokcj3EV3JBFrhEnWrf7Cl8ThW
dpPwp7Fa2DR+tRcccTmVJ9tO6e5W78SdGiDNshkI6J4ugeIsQtcPzIWtZul5p2X2b7qsQjVQIxZ3
U4M5CuON2lr00zz+bp1pRiOBEq7FXuuEzq0a3RC5sjklkdvvWxsxvqzn6yAZVBKRfjcV3UMwt0fr
f3N3Htuta9kV/Re3DQ/k0HAHkUEUKUqUdNXBULrIOePrPaFXz7dcDY/hrhvFUrpPFAmcc/bea81F
K9ae5nH2SCHJpOZTw8PIHZx+rTNSoYyCzuEk+mmE2ndhSKU/5SHMHNNIj2MtPrZWtxOFunPVIbr0
YvSgJMJ9aI5c1RaWTHWbhlLlcBacB0eCIoSUN73UufqZ4G12zXS8S6rotEqhn8mkFcuDUrgMhLHI
1xUow0zYl/JTiF13HQ3+w7g1EdHd56hd8br0D3mlPJF8S3NgEd5KAUlMYYiHfjQUqjE9diJROIUK
JxOh9hNRbxwdqVknKlBailF0jKAN++eqI1BMRIlVW8xB1Gx0VFnpHISLjYtgFcwdY9TW+hJE+aav
dKT0FIADIpQ1oKG6C8diFxrUHUKy2cpbnG4RiJ46QiRmQLf3kAKg3RxQSI2Ws8r7JrzbggT7tvls
BVX2Qi7lrWR6sHLs/nD25EPU1TIw6lzzdam7KHMv7ZJUclDCc7aoUFBPcfePj9qoXb1pInfBCgXh
wI1CRUit40Ko0Q8/D0WcYxNXZf0gL+SbIGrhO72VLI6scKt3rJmHISKLEclDt08VuTlgV72nIaP5
VYMsoi7F2KU1I9v6xllUtwclipjR9SOoxqXc4PRKZOGlM1FkQQvaqUsCgXMLe6jXcTcVxRJgk4Hj
vsWI/Hw09RxqzGWf12xguR7vh+qhkBhredifjpgyKEV+fvsP77xWQ1cvKwtkrUnF/vN7f57Mz0e0
xCvedp7Ln69xCnXntJZ33QYVH8l6xdZhQFFtV9ORY/o+tKHlQ6nL/3iIS8pWJitYJSDvzRrI8LjA
no4ikA8NMwG012zcQ3PDKSY9+08pa3dNQpgyNkTtODL8DLjz6gOpxCRz1PhGSDlXHWljN/48DNw1
3iSL73++JGsmOTclJnd5oKX25xv1QiTIn0+hnUvu0rO0//nGVDHAgIUHUaBmeYvaLqCUrA5/HpCE
ocn6+XyjyjctwFFcKIi/OjJyCnkQAmMQYJ9GvdtHcuaaRfNo5GFxqvBaI6NhN51oYANcPxZGCQMZ
8moujiu4Awm6+lgobtsziB8wCcfZvpLSLaWbnHM0KPhdBIGFJxMCdoKHgjgtUr0H8ZqH7X1Sc0ZK
2UvhpK9IhqcpuTPSaLWLlSavLmehF4/69yojU6jLcU9NoN0NC0r03iy8mq6UMD/KEUqTgtMtXUhM
Rar5NHEbupJAV3FJituSdlOgLhvxM5WOqap8JjIbywzPx8+W9EkK8/pOqIFGSgZZuhnc2GjeNoEo
oc6cZK8KhwvUlg7kcOxJ1dL6Narv1WygxM5KuutpDTm1ER1WxULKOxNnu46E41mDSHYdIhCocwzE
w/FXIxQ3ce5IKaQfBAl1mIoH6kQFbXJt7PNwoFxqSTwTdYV5EMPhgYeKQ5wcfVD75pdakJDEhSgq
o9wZSqhgbVl/NXJ17sT7SJV3DaP8VlmC3KDvWWjPmdSPdtYq34WgP26SU8hnxzxf8r0Cg2IU1BAN
YnpSFPmWNdZia2QAAtvVkcMxPEkIfRvnp24xDmn2NBKwbUfKdA4H9Qp2YT9Z6b2YLAjzq2ea8dT7
5TJTSpa3RWXFXaFaIpJ6iwvrsv3a2pQYlZAMZ+hQzuIk/Sor/GR08BnELa8hcXZFiEYINuSjphov
qsAEZ6Qpi9Pjlaz3hR5U+4W77LXnL9TQrtsgNZD3yt0vhKN01eTHFhzUAJWARqWB/rV72f46R6Xd
cMp0fUXB078bY3SxENVolcazjJEScZ7ox/s0MqncVLsQtaeN1let3B55nZcBqb+3BpvEKK9Uicnw
1U09xyvqXDrg7JXyvhZV4dj1T3I6h7ibwfxRA+7lJgkSufVYG9nlm6K1p6T4zqDWMzEZK7dc7DSp
Wlya6A+oKtBPtautSMtTLVufOCVBOtT0oKRhwm9DgsNZWHQEcVPDua/XqO7jlo5DoKHht00B5TKh
peOuiRP9UtLFrDSYeyKzjLwqS48gpcEpV/6Eksne9tIxKFLeG1hQoyK83RcVVSrieeS6g/Yq6JMb
9TrmwzRgSqmeZEZw6dgLDsAqsOYSDd+wObU64Jft/WhRXPpt3FoIdLuTtJgvOAXfWSsVt6yUX2PV
mtSy/M0NsR/5uHyit6htIfciFLxBP+UYcsL2SVczGgiLzsFGOROVWfvT1LQ+/ZrMTrA8k6JDOqJR
iYe8Tz+W0mQW0j0kevfbyGiEkn5rL0WFtZccCCexMAZmDCJE3kVXmSO7jJW3tTZ5eywTJa91t1rN
NRyUr4lsV7sL6blW4OHrHty0ygfbt5LEaOA0gyjHxk22/LOecJMCSuF2rJ5bQzpbyzj5yFInbKRC
kDfPFFmWozC7d6JcRZA1teneCiNcvZSURaE9MVFHAhzR/LUmg8pNEeg2Nh7AEKTA3cjROUnc5pc4
rAiPwB5wnfCWmO1RM6oXUdDuURHlLm2ENF5furHZy+p07qXIT3qd3wz7CeHegPJbk3ajHj+lMW5V
U2+3YyrDO1NAbRotnI2FhoUT9TggNRDhcrB0Oo0ReaB839HNfhViHG0hpJ4F0Zt017b6W8MRrNNK
hb00c8PavDaWjhGbyQ2XTakM33K1PtTNxZARNAF7tmeAtnSdhm9iYRgEN+HrdsG38eohDvQENdor
qgAQuKI5MagPWWa4wpK+d2O0s/TK56mt7qDTi7Mm8bKEdGI4LMiutsy3uKpbB7natcjyu3r8wLfR
2ubY75HaEAyKzVrfUGqqxPCQxAWlG5xVG0Di1yZ8WcNy8UPvMrSO9KkeiGG/KHn/UA6CXZZYn3Pl
/PN7F5KIke9n8eYn9VujusYdgagyqgRp5citiqC7yX0JbQ5InIiyxR/U/GbEs8XUNepQEyzfgtUH
lSlj56SnYs/EIrC9NATWXjskfvYo4qkyW/Juy/CqS5mrLBOxw+q7RR/X1jXts2bdQjx06NrmljZp
0IFY0ErhXrHGA/ylV8xBF7RpNPtpFEV9zAqmEnyQLxte942k1N9m/iFWxNUxO3sq0T50KdnypSEB
9GHq3oo7FlfSU1o6rLO4I0+E+E5WlskEZGD2QclCK5TNexoVV8QU5xZcb16rZOOOYe6OhbF6nEHu
YjE6QEl90kT1pa54zVC62pwt98mCF9jiuSxkl9qbWqpGSlEzhrEF2qecyT2mr4QH6R7jQGDNtIyH
vL6loLDH5Cpq/acYccaRkUJPm6NhvGOjDfJ+PItsBlLMyEZd9nVFm1ha6UviISucRmLa3gqU8Qsz
MRwyQSuiul8q+WQmibeI6muzitv0KjxWYe+WqBMG7GRUicxSRM0xmvpXOowvXdajvUuSsxKDjOrT
5GHqyy/TpIOUqcOrmTde13cfzQKnqymfy5xjwZDcGn38pRpZZo/l/MBZo/SpHw02AFSV+ZS9x73i
W0wnbNql9lC2HxrvZ2jOMjcDXnIssWYuZWiwHyMYYg9pJd6RjiCLsCuY9SlbDm7usNOUG3tmdTRu
JWKeN8O/XQ9w/8sp4UrQ2oY5Zf1KQx+vcCIy8OqZS0rZe9+gCAjZKBiLYUnpm5NYMC9WeWGQE6R4
/xCRTnL0qxN0X1yaY9lz8lFNdkokJEc6r2RqIIcz4n06q+/TmGEkWZ7MRXqnaYZ7ZBoDAdEs+2X5
ud3fYYV9qet1vP1F7RRyD7tS1Z9U0diP8cjqs7ECJmW50wwmbWaLQVyXjYWldNhFYNvP3ZBRgMrC
Z9XwX9GE55JVU+yawdYLzi1aq74gDcDXr4OD0aVlH9My/jnuG/2XrNOfwnFPAIYgbVvzuRxDDioN
Syb0cvDin4LKs+gECVNH5KzC5K4WwcXpFi42YnptNQtZh7TP+Hc74dBIyS2Ty8GPqkyjsLqIWZoc
ByYlSrGNzVYmMpAYMAs9WYn+KsbMBaJwPi1AfHpxPOqdmXlS04Eqx+ealvX30kCcleX1oUzXwEiy
wu6wUFSUQ3QVGIX0YOcNhbCPwXgHnbsCf9FcY05R93dA5LN5V6K2VZnwO0Q3ETVBG8RmejAFlaC9
NGsy7ZuuoEsnMZ80kpdGXs8Dh8gAFpEIxSZ74AiERmExXhHe7Nq1JbkX5rsT4ii0K4UZ97DZeEEe
5MP9QnN1HED7zaL+NtOu8NaKdYU3V/VLIb42KJ49YGehjelAr6JzFXev8ppCIZmV1RUQJnXkasum
EQUSIANe/eFgYWk4ML3B17l+MQw61h1VRdVp91I4kkRmzjcuBUKim4usTSDe8upBMNLbJOYlfWu2
2qRkI0MN7KUzdgrkYY3LYY2AmZK/nCVqX6IdChf6Pl2Xc6twr9hLk3HIAxGFEsEa/Cktm10d7VdY
InZEQSg2CuN54FycF9WJPoF+scjC9istOeX0rQJmziIOt+yq1cpHHWXpnajtrQxXd1Y/DNJ6nONI
2TMy68WVt6Qn6WxmwyrSkYyJyFz3ar1i9hA1CBgpWim6efVmymhi4C3WfOtpC01yee2r6a4ZZd1h
hv/cd1XhKtqrVX/qPRlbQgeMUZSTa5Gs11KhTdcys1y6aLqSvmVWkJjpiRgCbbGK7r0+5JOfr8Lv
dl0ZKSVkQNbrbDmVPO41bfgtW1BAcGUHaireVOEtz/RvePzOVMrlUSlRzihjcrciU/WsSNY4vite
MpX34JueVY3LusQ0J9BsS9fOLcy89AU91v0BjwIJcfejNIuuusg0B/veB7+SePSjTVsmqcFeFQhT
w1Ji02YP4V3jbJPuu2HZ5oHk1eQhKAkr0GfVJO3MCMz5mfYMPUJdMNCgjx+lzFimqMPHaTZeJXl+
ph1xG0qyldDCtIFQ6Pdzibu7W77gFL3o+cCRBuk59ZWeOMUQwg0T9kDkhiAzh8mWpoiUk2ojluTd
JdXV2I6rtnSNbPR72LGNRa8+MtP3FceePBSvE1lMUji8weHzIVUxl6/DhgPVdGIgfiJvTXfFJtIf
mM0aSvmtlxjus5CpxzAALJkoPxHh7rrVOJsJyvliHSVnYcve6at8xnbOQYtWp6b4Mf6EcZIzwDDS
x7RgTMpySPlRumPvi4JKug2WWjiMiRGf5EXpK0Jsm3lxSbU45nQ2Plil/DgaX11agHIxY0AjtLD7
gXAOQsjbAnAb9IKe/61IlogPyvMgDNc7RRwoc+WuA6qlHhh377JE93oL1C4+eByyEi5T05soxNrZ
A+J2S5LBjgsFCbnaKi7gYETruGCG8ndDgrpnDSD+8TF8YJiq7axIdW9MpCv+4n4/T6TNdIv+OnyY
OAJ3WcM0iRbjQHizrS057Z6ekqvcFPyUtNl0M7XmFMt6Epgm0uq1XFytuSUhFierWB91LOmHhPuX
A1+Ov1rG9ziQDu63+SB7qGQC2GRM1sqdpPSTw3zrcY1CmZv1rLV01qUweddNOdmP8njuBILg23kg
w2XGYxgn8+KumMuscjSuggYlTCcjUFAmeDtcuV1VOgPkQfzfKnLFfMcwJ/SqZRp3mrCTMf8+ZBHP
DHMjCr2RGW5Ue4o4f/2oj/+/6qsl1fzf9dX7PE9oHHT/LK3+xz/6O9jAIIdAV5SfTAMZXPzfqQbS
f2giWQb/LLn+O9VA3r7FYEKVMLuboooY+m9dtf4fFlYcLh/rLzH2/ykcXDOl/0naRlcNVZx0cJEz
MpRxw9p015/vVwgu3X/+m/TvsA7AhEhdfFCHW1dZ1h7P78b3YQzxuqg4hcdClV2d0zQVDHPRVtQ7
z2xwH6pZ8qXP9e+16YWdFreNIyzIUSJGyFNiXZZuLA400K1g6PGaCdZhqdXiDtLwxNkQahLqr1pK
tWfsSjT8afUYj3Oj3a3CDG9OM9YrdH5MO4UqkSwjhheNhdia5Tgomrz34Q6kFA/LBAsVRBSGbTxz
rxOQ6j2+d7se5bs5z8CLkT4oTemLtViym0EPdXOor66hqY0Xifm70FJDSbDoA6HWAEqk+bO5QLcU
lb1RljIz5d3Us1+U+hK9TvpBAOTEmLNsL3JBUJemWHcod/ZFiHfVmDZaFEwVnGfEFHNT3/Vip1z6
0gzv61ix13BETLyMZRAlk51ZafuyeTHp7IEqgE0nBkqtLvZA7Oqefhi2m9Qzu7C5/3nodXlvNhtV
SWx5DrwauTz5C4mZu6ygGYjggxFNCt/WLBEMAEa8Enye3mv8vq6t10CTpmPdbiKRZbMeryEYcm0D
PVE0qhZ73jwMTPTRIC7lipZZXb4xkOxFi0Uk7wTfMGGI6NCG1LlHGSjD7jXgEsLLNaDxkA89Vr3T
jILidKmKaFBQGP0r1mF16XVgspJVQonr7qmYoLoKc3lUywncRpvmfqyXlq1MVQhC70zEi9yWym0V
O2bgVZ54qqbv0gpHPTk5Ju8gMkgtLV6ws53NnBlcFdXHWTBexZAB44S4h14ECDSVKQkyMuWiyzjZ
S8N8C7V48ktFQL6eA+6zjMRroGJwReJnUawJHZle565MeXIiMoJmE7U/pEu3nxOZVlVf3JWznv/1
wJ+mIc59HBP0EXVn511buXVUnyO5/BWGnVvNYeFQd6+2YMLMmcJ6VzRAHMxEUDwl5mBQykN1qUba
a0a3DSrl3t2scnOWNadIlK6G3jI7WPuzSU0H9TA5ZZmCiUaRPGZXUBuF6Qng0GaPRMCYURPkmOo+
MlhWepneIQ/srktXL25MVUEaCc17eT9itPrWzfhUhtKHSoqnF4YceIVyHM+QSC4CtnTMkduGIg4x
x0e8o4O+8dbm+2jSrUNZJA9Q11JvHjj3At38NAssaQJ2MTHTQmRsZPRaFoJ0Aak32OUCFNPdGh1n
+vQqgqcpzMd9XaTIwzBBems/bGqjlha5jqKKsohORkzPTKt8cltzvP7ORKE64fJeV/lTa7MnJI4C
uueSf82gGZCG+YJvvePtBMIUM4006VYhtV1fqlRCd1CCmVtqkDIUBvjXG3euEs6dFHcSdBA7Wgwj
iIr6MMseoU2bIJL0SZziasH7ngnnGB2AS14QukQOuCvpQA6q95alESixDOhRVmp4RdOHrFTPcl5L
dtH0O61BhhKqOJl1AVpcPAMBoxy8V+jFNzkjG5FrWy0ZB9NqbTZhdmx+tPEvQ8WV/K0Xsgya9KsU
CqK6KJMvfV+esaxPTtY1r4u5pujySBLO16zyE1UC7AOQ2B67UvVjItW0Ml4vInzkJpoeG0bPGSwZ
JlOV3ayha4ZE8inDfMwaWoaDEn/kMwGNsZp9tHmzjwi2goM5/W7x8rtiVn32eY3PtmWK3LYz+WRJ
5CqKpqNyQRC8JmUwWAbSvCK9gFubkTJIKtXnYxHlv8dR4V+pi0b2Fx0pGlkXusOBMDWX3HqKNzVZ
rK0vlgqdrs5DQkeZL3C9Ld1wr9fdDavDWzknF0g3vRPpQrTTwYhRPICbDM3hrQiX5FCnGnANeaFI
oDIbdYOtCrNtQmJgMkN5VUE2uOV46NcFNjkHubb+Kr/jKbrkcT4zrRTv9R7VTj4rx7QwT7Ix77EG
czpdlICupuyaOZpzuRYBxkD4BUmnvCAiesuJBCHKbPmqgQnX0/JriwPzm1F5jbJatvsmeZlF6T6O
By2QXmsRVEfTRrLbqQsxNAlC0iaBUq/p3QtDfYrzENxwhGiuEevEVrr1cS3H38yYGopuRwnDB02i
YyLIghOTkL1CZuwny9zVfVqdLUAonp6vB2nCxFKZr3KuwyHGHEL5oFn+jJXbtuLpLFr3JhJDR5eT
kWZ/6Y11+7WaKtFFKczTnt/F0IPMPEbUY2K+J0lyGiXCt3AnoZup9ZvQdo/yxM4KxPMbpvDRbFN6
hAYJ5hZBbtohbObVq0tWbnrK+POFdTeV9MhlGGp+jhh7FZgZpdwfdVbA21p4ksnvpNPe1cFE2ZWo
t0bukU5BKsZ/I+87WueO9QpA5LpEjXoaYoPTxcJQWEgeWXpM2igubeXMndg3wDscS2u9LQbyKwuc
J6f5szWZSIHHZ12sIFSq35DkU1/OM29CQauSNpjIy69mUhCC/diCsFjlJCqjv5TeOEZU+yF9MZKU
96xlVysbgxAAQ/5FQnR9z9Or6S0umAbYOAwtuyMAat4nEk3pflvDp2G5qdwY7tQ4fVR8cauueyGe
2IsRZevbGLGQOco0RmC1U7mjUQ2uXDhqaAXoNZffk5LvrYZ+25AAIwx18RWW71XMKAaiWv1saPs1
CsGTOkOFodBUhIcmIQ9afKRswUCsG3f1sEY0rhwpPi8rQT19JIbsGyxdqfQNGOE41wgNB8pftNSw
tFh4BgMzfPEhW/m515ST2JYfcq+9Rd3zPIZHOZEAEMiepnLJDuZTmO36WLuNOaOVAcVSqRtB2Wc0
EHoyzEt7zYqT0ZaHdGrfsURB7ZovVq5epSY6yWb1JTc0tPDeE+9yMAnFG7T6hSGP4ulcYmIjLDZM
Mq5Gv2ZKGoxAYQPMEqjOS/OjHH6TVTgEVQe3FMJBQXVdfc7hYck+lWEN4sysXCkyXrsyPHWR9qUb
QCXm0PhO8vt6GoVTv6L3rVK6H7lm/SIqL3QVkVcshmPX1tpu0oSIONXysuSYn4XQeEtKVESKjmh8
6E9RrcmemTHy4VWCXGbJuJVWB8edwwXryOPHaiGC1tcHo40+orG/6alwwH2d2LR8DuWXqkQXDJI9
s5nCZ7x2nk2mXnEHPwaNy5oikZE6YV+xgtNiswUhxib/ylD5sq7DHXAtT6BBAVVAQgsSwnGdp/Wo
dfmjkWrEnUbirZeI+rQKlpa5EJ+Gpd03pr7PpnR2+vmFngauOCsNd3Sb0ZQY8m6O8QCtuobTrbcC
yUpXX7YYEzYZpJCESgDZDTzzlcAJqSynDWxLV1SwghDBVGOpn3M2Br0qv1lZf0oj4cOIzasmAYAq
JQJliTBso1VDjaXuR7Ik7a4yQfM8yhnqUkVngsXk2ZkABYdjd5K7VAr6nLcfEz7oiXLfZix0alIu
fkI+k66wDxYbPQqeGMOsLgq4ZOB7wKqirYOhGdwCcolmwpLy86FmDhbpVRDf0+3b5k8m5c93fj4H
NQOTesiVv376zzeQe4J5//n8z8PPP/nzqYHcLZSwNf/L1//p1//88M8T+5efybL0qMhDGWRD2Uve
z8+xw0Ku+vmQdR+z9p9f1TB/o/GKVr8LD1o1PFZGRm9i+5N+HqAs/+OjP1/TK0zofz4dWiU+EAWr
4X6jN2K+Fz+/4+en1P/5o399TT2InFMpk83yLxXIsOlB1mLAiJmANcPfwzD154s/P/PzoOHROczb
gLDTn6oYPue//Ps/n46ZtDgDgkinwcWIWeC/f5EEFD1oeIWqTSPzl3ymmTkllwn8ue1rxkjm7JTj
1srmJESj3j3MP5ms8SYoiotNRfTz4SBEaEELtxiCZorvBPwR9+xWq3ainkjTm+mlW3SrHQLYsqFQ
OPOv6UF5RNNwrjBKOuORkws46VuBD9epX9YXTqSIAatPptgedl5O0oQfS5stoHg073QhSPWDQRXk
YFD9Ts/WPVSm9WU4zbXxkD+ZSLBW+1NJHRmkIHAizsMOKhN0Z7VbT/7wzf1LrTIwaaic4o2wzeRY
IUQwdsk7aiURmSnYFKDYB6Q6fNh/lhozfVxwCOrdanwDioLSBg8WVLqP7kQ8LGPWQHlhKbFLOrSD
jfLNDp/rpwxYGwUyBiwXG52cu8IjOhvma9IpD8zel55U9RBLwYz8SfV0c7wvIueSn83LymrBLDvA
hiMigI8oZuNzcaiuUe9X1y2qAGE+Oo67EhDeusZ7WX6F7zeLSHYXdPmnbbJmMD62u28Ufqs++Mwi
0IjsqXv0A0E8QS4yOtlZ8JzsBQkzYoOWDpst4pvIyIuWwY9wrBtEmxSbxFGfQrR2T/OV3rLwfukq
H3fOutM6RzniUXxjgc4vCT7jyskfy8fmIXaw3xAsY1OaRTvDljnk2oZdvFv+q2GdUWrB0qetbwvh
IfcL9Pjo3EAsRrGdyT40QnTLlJgkGbnpOySVXestr+q59nDi2tGddUI9ubwiK6DRbWd3Ea2+h5fZ
kc94vu4YOMwHTDTULopLeWjTxbtAEm13pnvJnJEvY+baHqvUFRz1En7hX7ZNF8j0r/DJRJ5lB/ol
Oel7/av84P8nrrX2Rd/nH8lNaoLwSxj8/kXFfI3r4gLZzKbrZ28vgLKzoEG/xY4cHpD96u63eClf
CG66sCtWBM/vBW+2K4pRN3kLf31aN/PCLGokVMMpCHDYh9HBqlwEq7J2oYnEsNrwYVnldgBC2CAA
0atuzXeGP8LxRcbP7lt1f46ur5oN5w2n7ZE5sQRJxN7wjdpOx+CR2Ex1QNibsov7xqEzHEhXVAXJ
LbzT7r+V6zUZ94LzDaC8pZVsG5WbnqGC8dsZxNyeUpfYFelII5iSlhvvYY6D/Bc94YJ7CTgVGPTJ
IVkeZ3wjfEcP5Xnx+rv6zPSYFO/bhDzoCI4TF9AxmXmlqhMN4KOQ+Pvq1tNMepNW9++v0tDwo0NB
3G5PL+U6VNwBPjYrF/2DjXZrdZsb/9303AQNgEHSv8kT2SXAlieXkKHnDqc4KcDPakCfhV6Ps35y
sX2e0rvZb93RZ/KR3A+n9tw/9khikuVsnmaVa/wZDs8e8o7/re5bBFp2brkJKdsAT7Yr5TtzAsvJ
qVFt0JHtyyd40Z3gmE/0fNi/y568eZ4K/rGeeF83O6GudVXBBr5N1267nTd24H48CqkTHbYXs/ve
S3x7umUerDe7PNclYSl7gx7HIYLbeNA+kVLPTrZHpkEG1Q4w5arv5maf3McXLESW4VSn2Y7eaJKQ
DvWSeJiA/ewt8bLDFuF1oM6pHjgw8cpVAfr1sXjwJ2aSHwTnQTw8rUQQHP1Kx5TmFvdvVX2RH4bf
5CvzqrSCjwaj2SHN1ZHzW7xqleU07919cl2g3XP3os98A++No1965qRLK6sZvSSgP7m6Ui053Mi1
HswrQSiOpb6PX1rnlv2p6X0V4Jb9trri6pi/E/GcKvaHZDMClVVXuEcCk91Cd34hhsNM+MqIk6zc
r2BBt9c5PqNFrxzuieKbDBIB8oKjfEzfjHVW2RsmjyUs8SA9nrhYqoBXxYsOGlfTLX4dHiYGh2de
nfWIWxx7r91+mPgMbWojucQG4eeU8WSZMTBa7tTxV3WSeIs6J33FDlNqAbovel4H7sLIqWaQ5nfc
I4knlldlR9j2TWJsf1DNu172hCtCYDyhzG1mlEzYoAO44TNv/fSduhyvth3jUflgs2QLJBvnSLY9
i8MU7as3ZFhQpiKP16AJooeEjd6fPxZOqqI71y7tHxZoZ3vvadVU78UB9ecOEqj4pbgUS6t+iv1x
p27XXt2B5nwugjHc3nYskCjhrjQu86c35tfVe/SQP67cUVeeovjdPvIHb3/0iaVnDvdJvON+26cI
xfedTyrCet/vMCz9/C+a9gQD2dIx8vzuxoQwMezVpc967xq5Ez6Ul+pW3UBAxKAbJ3ubYGHyqwjw
9mY9yD/FAcvm96qeNQ67QerzDDLUf73NAbyrHCKZUB5CIBRg+fM2FN/sDCwjLxDBGFexn0+RU5+5
ztnewkNjE07hRTsuq/TL/K13vkZOByFoR59LqONeaQI2KJ+dlD9wtosH6aP0iTBgsP8hf6McZjnP
rU8Dc7zshPTnULulj73lr9o5OYAdsUvfh9+qdQceD3oTuEgImbvhbjMQJnoI6+3wYd0n3xqR9fgh
vMq4rw3s9+Jz/GSBguIauM+eKLw/+hfxxo36jV6bVf2gHJs3xvEOiydrRmNDDNA+YAwiG4hsPzoO
7/qh3nMbvOJsexOOyr45Rr7g0gAwHZIebGCK3aUhXoaj3kV+j44JBx06IE5oeD8Lk8viRIoZ6j8n
f75AqUdUjGmKifV4z5vT3Uwp4CV0Fm97ExW2DBQi7tN2mUKjp2tk10dTQYbmsTp2PhbFHk34O6O6
lbUO0Z7fBWaKPtcxL/VRYC2kaCBuHull+LxWb5jaOPDwKBa7pbgA3jxisXUFeN65q4d3I/HtpBIW
O2N4NMygnh5jWr8JBEZR3Ee8tXq619RjmvjSFRe98x2YGId3R1cMNJuz56Nl2ah+cQr1li354LAR
yqBgG96gXpB8eql3hheEPt0sN/QJpnC4yq9ocBCqedPDfA6nc9R85IZTfDbCU4uGY/5SqCZlxToJ
R6T1UAcdIemQlVykAaJvU3jCc7pW99CcPvmrzPco7fAVzYGw6433HAEj573a7TERhOuTWueeuEfd
znZFmwrEFy1OjXh4zVY9lNdC+Sk/QQ7odQbIvoxJ3dSR2IQnIJHjG6R1hxsIvvXMOSP3y3PK2HKn
fLC2sZ9wkJYg87G0cfsPvHPFA/YWQjQ5rjSMWAO89qwsHFS58c6sPLE9xYfhu3Ga22qzhtY1CweT
aFIPGAKxeFw3G+e10YmDYuU7EBQdjd7nSpot4xjbBDmOQw5ScEeAIWzXG6IQTtYZs2NO3H35QExR
57SPkNZqX/1WvwXCzRz9e0IWwjHiV33mPjdeMq/fox4Y/4u781huHkvT9K101B4V8GZiuheEoxVF
URIlbRCy8N7j6ueBsqqrsrqjez8RGUpJP0UCB8d85jU7KiYAMWeuZ9lQXdnkDxJdVbwxOpcicdPt
KZWkDRVoMAHOFDr6zF5hl5Df2cVY8fD2bP3aIzpLsD0eNHoRVIJKNyl2sD5BAe4n9UxJZclOTewJ
D0FyF042zYo34yVQHVO9mwaP4Ru+BMn5YzzY+xCQgJ24ii/6nAlVuWO0s7NA4nFAaaK6ErpQfhSB
6qggxxg4W1mfpcvy79PnVXjRYz1jh0HjibP3UR23WnhcgRO2fpr3Ipgct1owx72fDuD9Ma6xvA6d
y+wQid+CekxiNy+cN5BgOOKJhEWwUHyADyjmcj6/JLnd3zX38xMuDqPsieUDEqZ16oOPoKgiPrXx
Ft7ZipnRCdJ2in5S2ussPAfTK8xujHzYXABN5m+duCEivHVUmAnBgQ+hEPWwnCG7Wp5hgUd3CTBm
P+zPBKhYCPuQ9jPtTKHRAB+/W4Dc+omDlHh9Qh6Kwx9r26fsKqSPNHX2tP7NcadBT7ej8T7z5pL+
AfMH7AVm5w7g12rb5Bc92k/VVgkeswQUBimcje0iTTfATOxmkFa7ggLHRwMOScwOBtmWct9LZ8IZ
zkdUPtjsxm/zG4pVS0kW3Tt0aAy/Vr20pyRVPmKzw47kVZoNGkOsXJWhOdOkDQc/MdjbbIz20DQq
0n3abI38UIdODmW6/yFPGNlnr9RC1AD03wYAFj06RbNHjeK3UwDQrPwsRSYWbOQRBcBJdVsDUpJ/
Xqff1joXdMMsn3YMtl6ARKOHZIdtnARtaF8lR3Qy1iCMcwR1EbucL2HtZdGRcnSBWdJ4TGOaIa24
yWYgtKEDxCWGtamLg02MyH9JduloZj7xAJYPokH4cPo+TTmX6/Q+T31UajMgggLtkkPEPqi+m8Z9
I3q1uOfIlmS7Uj+QLaK29VEJNuFI/M2pJGv2t7yKTbpzvxXvNVen+XVUQ85ygljUPal8z99sNmLv
UAkeUSrEAoKdOvPVeIvSVyY8aV6Xw6fcontY3BrJzaMveGnE7nY+QZ3dxdMjF82ek8FLR6iFWghH
EQETe92SXSb0gR45HjifNt2ZdWPuQT/W3hlZX+LXmnq4R9zRXUHfsKODJbsL30FLHt+qXbl5q76U
7XT7BDapvyI61n1VKjv4BkVs8v2YjWk+8RBuqBxtmaLPlAXaTXNPLruNT/kFSodAjZ3KLOndu3BN
IJlfYRpb74oznCfdTT4JuwwbZo9jHB8rr4JbizDpExIQH8ONvbRw6kvM3JOYxFPjozSEppZOyr1G
qXwtzvkp3XNDm+6KOSnFA78ZvfXgper+kQge2w2ZXrovzgWSaA/TF7ILhDSxDDpR3EKh0ChGMKtr
KM9vE7OycoPSs2TqHqY7oXjJzMR67Yn+4foTysjqLjaPKf3c+8ipx9N6kMDOqTd8Epm7X6PhQdrQ
+yy4lOurQxujEEoNVxYvKzLz6JVTL2BPn9iDNjLh07hFl4km+E46AiBlls3fsVt9gcaMsGRyoXLl
ezydSWTt+kd8ki4sdz4lJ2m475w+/UpRaf+OL/nFOJS+4RLe6aff6wmHc/IpusvR8jj2SrRod1W1
zeC2nIvkdTH2rexxUyvsE8A+NMW7khICYfHaMO2fFAIq65a8kJMbSPtutK38TYFJ+EB6Lv/EMKq/
IBDEiuZWPJM9k7LqdM/U6s5kqtKN8BKjqlcF6BtJoHcWdzxxuIhnaiXgs6k8oRSMkDERLYMDEg21
jE8KRzEwK9GlWE1HPwtIXKINqUWp0hHexG/6a1uBPIdkDwZyk54ImjTr8duA6O3KT9PokbQPiOAW
jvkK8dMxsWjZkWaIqauk50Y/x/mPtLFufHg3ehYzmuMYabvwkCDFMjhR6IqPgldCm+So1o7dfYiQ
6MN4l8Et3oGb2xDNqgqO8FvxVaf2od+j39x+M4F2gc89yHYb22xZvS0Di3XS9+bYyJvqUYt84RPK
TaLYOcCFwQ09636giQP1lMoL8nR4Dng3uKn+eBwfo0Nwa55GDkySTkCxLZC7TXSxw86+NsatFB2p
tN+nfYJmA6dO7jkl0jeEEE5hZ6nDYV83m/Q9+BmupXUsmV7VljJXGl/h5WNnxUos9ccYmG9H1R5e
wcv4znnGx7xhGkos1L3eqh+065HiZrMKXVX4qVqaqnb6ll0fS1sJj+2FaKR/0zmuSxvpiY7Ca46S
2RbEBWXGjjiW6kD7PaP6YrNm4ZMviNl9KwffeiA2P+QuGSZ9Uaenhim/yq/ou6AcmN6Fd/O462Vv
RqOVju5yBCoieyQTHM/FlVggf5Nn/9GgG8ZMxSliTegIwtZ9ehNTffbWYsd30viZlzktQGSf34ry
QWAOTTuozEt7EkFz9m5yhLHC5M6NpypwR/W+pFZzo+YLXY1YYSIONdtD/mx2SC888NRPIg3g/oCH
OHUHqyESyD5KDoKaGlwSVpuKVxsI3r5QoSv0vWgcgwJ10g/+oyJjAcFZ/4dr6SFHQG6snizjMrUH
fY1D9fh+2ChoHm8fMYEyo68MrUbhwGf0VPz94Kc4M+s/qY1Yqj9t22FnopUXOGxoR3L8tT6y0THl
8mK8gZ0Aq8Bt+2AEBxPaFNmVsgleqdMRwhfUPIh4yZYoWCI3Htg7BhqL0voJfoCGfPitu/G/teK2
1W7WQ41dNRVnxJH0117YknjdMe87ghXAwDbZ221g+0EdhzCMXeNMpmEW7+KIJt9kmwU34EzZiR2V
j6F8TdbGYo7Y1Ql/Y6/ZJl6y6t47FtoObvdBcgkDAghPfw7J1ynoygctgWroknzehDuOodJhU0Wk
CKlcXBz4ZDnc5lRtfBljN2REEF/argPyxhW1IxspjTBkXtYsmhMRdFhMDQMTyXUHzE9st1dy9eqa
k9Xoyd30wWgNN2IttjVQpPB21tnHpkdcGrz2T9EnqQtxMbVcNsjYY1sytnJyILE4fGfY6b3G6pUQ
Ey/TmJ5QS//xg91tesklf+A1OrINh5Gm06maSZQparC07oja8RcJTzMEjXErcUrf8DOZPiSa2HiT
UJoJ0OX3d6T2yCKCFfFF1Rlu4shKuwCpQG8jeRRpU6YuIkboKwt3DHJcY+7thvjx0cM5jU+qix1X
vSGuRuDLUz66K1iyIwWPmmoNAaj5SnQPqphvqf6v+mOkSdSsiBF0nsFzSK4IqsMlGJGUrZSce1BT
GzD8PxkiDfkm1W1K7up+HF0toAZDWAIyAv2uVaDqe9Ru6MuBtAr3ye4FcYzLxJbhp9GekhKXxQNS
wfl+h5RzflQOxXr26UhAtSSsGhOfEQWYkpIipXuSpOB1Hk/KrTinLmfbK8MmJreAOIv826RCkzqU
uwTxAw3m1/gtXbHuDleTP00IQkGCZ23SaUXWgjD1nIGeetRJam2z9MzyqHyo6C6wwb1h/HMHnYUZ
mD4HCUmCi8NxihyFz5tl7ZVdS2ZkyC2uyna45s90krX5WNvjMwz9N15fhceKSf2RhrZ1nQ4sZIrV
IMHuzBMTnEqTyeGDHVQjuwwIexeSmRR7SNTXdATsxuhaJmRjWkq+mD5rzQ26Oa02mqHkr+kjr6Ww
UxNcIAmjeTx3nsaA8cPoTpSESKtrsFj3EREfRo6wDjFHcaZtyauR5WSYGp+3sopdSHFUu9GdMWEQ
4EL104GOmaECA2jZU2uf9LfC8vRwW6k7IudWOeTaTWDr55qRFUW2eg63WeNP4rxOnnjNPNiySa0B
vwCRYFYW9H5dnoNqi90Zx0GuKBIclOw42rMrgYka2grFinLL1XOtvDPfKBLzmXo6Txerxapex4b7
7ZQnPpCdjPGo2FKmR/41Rx1fcwoQzjK0UJuUq4SYbKvSIw5NtjpsaayXLO/oq5q+GNR+fOXP+Zw1
XXEY6I70vNgoGDAD51zvqyLcQdU3dQRlyyVJ9OtpgfHPC/CatZ9jDPechYw446UKW8YoER1zWcMg
bOfgr0APxXYQkSVEGDx+Eb4xO3lPfbpw7gUC2i4v3DUsaVbXM2V/fuDyqaxDYoF5xz/J1K3ZKTn5
SKmligN3vU1SlHKdJTwz7pVsMEjXyJGHyjnPqMJ4FyhooDPHiqfjDbSl8njq3WBzV8ythpAZ6QHd
5hp5ROwKTKVAY4e7CO0VJVC/fkPgjTv6jDzwCUOJIsaPStn+ZIZbaOZcP3USSpW96a6T1nR16YW5
wo+UXGVtfe8/PplPsLCkxROStBqk24Y7Y06SnlTKpmGiQjGlGBuT++MCSTKMvuSO4efjOfiL67zs
GVb+ns74+kBDmz/i3tEd4zFyO0x6BRW4LYuIf+ElPA5EKtHPi9fb5m5llONSO2sdho4h4BqhgXP/
S+Xwdtw5f8T1MgnWh1QB23QKkG2b9QGSg0IbX9s34ow5HILl9O84e4iSKLTYJpYmp/GNDx6udAmw
2YLNHtvcDv9h1csb6pR5EGUNHOrCKVmzql4N7cyq0NQdSz5XDp226+kKaCIcNJebBf/GQ+TN1oUR
45Lt15qDcH7XPBoHBAg60+PBskD4jFUNMkULk2IS6QV3hDZXfQnlrcDegCZXfqmBSa79A2CgRL/O
sC5lJPzRObaXwJvo6lqO9KhnB4onQkox4cqc58MDUM8CUE53Nu6xQcxEpzTuuZ+RqUQ8iB77kcfA
a61lLaBgPQYsj+Fh1FboKxX31WTcIbXtn8ZvrfHBjTLKXAWv4zFI5p7HgEgCEXdjnCIQk8oTfxCJ
x9E60q9jfvAokewLch9GH59Ezz3KCLj3icBSpwmIVv+6+gzSPq6Ky16ONDZYFiiAdP2BSdbd9w80
SMPGXtdiYnePGRDPiTF20bpmEq1cSgfCI5tnCKM6ehcLn6tjHWuRS+Q49R4UNBH96lyyjWL3sFgO
24nVX4buNQEmBh0YD5NcPQFpE2UoyZtWPnW8/eLNhV+KO1rjluKCGEslN9Q8UbvxjLnMIXhk7Rnt
lR+53RXBVdlgOIjLA2lrDBuk5ST0glraXOvAhge0SNgfSJ5AOC7V7nf4N7lLBQfuMnPSrJ+wEftj
hNlL0ZgAU8n4pIVDLpxi2lC45vO0A+vGnc0C+vjrWmR8EMFiwRVr18lu7tVnaniMBkK/ZbqVZIdZ
CKbAkB1ZcBmwot1GucejY6DoWisRTCgvA/DJwLID8XOjuWsiVeBmZTPq/H2KxMiCzDGBxjo5WJCo
91Qbj5rcF/fHc2VaBvTt1LU+OWYH66O+BNwTiROTMd4zsKR5XBL3vwKCDMBFuH+4AcV8nHfX3BR8
ZKzum/xpWQ58/DoJ0PhF1ovnOSE0A+LEV6lykpVt6FzIhTtZvtFQUtv0EERHq7Z9dk8bBnkugwV6
gN3IYrQO0Sco1fxhna8I+JCkmnire0nxRvbAJFu50hOy05SjxkekztXpKKKaUAs3eH48OZadqXr6
sI60wggo8PJoqXBmElooLVA4JM1pjO1izYfGs1IdGXDdgd1UQVR8jsgd2MuBd9FhBD3loBQWzIdB
uQDprx+ps4HkwJITBQOgUVSILrBxfJbBun5UGzdHQXYq4Hf3q5lFj6m8w6Ou60NTk1Q42HuxJMe7
4JkRFeUTyK6Eyj189Mgt2UMQ/mi3ugb/ATPOj3VeKxeeJYVWPMob2p4otXcU6le3hMxjZfWtB+CS
Si47UEGZFDhXbq3jNs/mnn1Yli12f1L8+s4A34/dEva39MihCal+jkNyiNIbitt7piF3gaAhCbRA
oM4CbVDxtaHsE5GiQBDddSEAcC8UWTxuh7AD7E4Ut6aDmezK8R1GLYb3gqN+13vB2k7Ivpduy5gS
3lgvRnOpWgcM4jqTesxJbcQ6NIKUkyU4LcOzHJTwjs5eWB+G6ABrD4msoUPMGX6vLUTIyhIj2Fmz
Z6+SKTl167xmLaairb5TRrBo0/hVvWVi8iiYsiD+KUkVsT/fsQI1an0EWcaGJVKETxxGZmkz22ni
jeaBf2JrX2OOaNdehA9+NqMdb4VgHpIImBfx1DjJC5HTHpEzfLvtfF7vglci7rX+qDuIiTcAI6MD
cqM8gcnarpE0614A+/lKRYSPh2LJyuOd6Thxbmccp5AlmY00/ed1A1nP7IxK2o6dBIDyEmOp5DFt
eu3CsgScHrTPNRs9avXDHuXCYEGIG+74JxOeHkigXFi6Xcxmh4GsGyUPEzcE2IFVgR8OihC66Evd
Hm4Jluo8MDAw/UHRtiFC8LMnUjpH9F+48HTGDGOXAwx9CjkMt1BcoDrrbCy/mxGLtbrPXpkzLCmu
jJ1oQUScK/jdztmM2Dl4RKHoi9mOh8bOkwNa0W3OR17Gdtm+Awhhg+K8E1amK3n4SN5MvJzZOZg1
1O6lM9tYH58aE5wxsbkTijZhAx/Gp3L2USzjR8aQ4IzVIk7kqPd0cDSLsv3aZOCx8ld5CDEHzPjJ
QhthpeTA690U6rMAlkz7WOM93ooQJPXZQrKlhd8BQBhVW+Ramf3haIv9jjVDPS1T3h/ABNCSIRLj
7o1PNvl7aqMk6+Sr6/EN8oTyJ8iizNZWmEHXgvrbgbSgmMzhjEsWKZ+AjEAnSKZnTnAJ7VbF2csS
2Tw0C2/OsEbhB5b9xGCuPwtNQbdo0KBTZhgp40q9tPu+qRFwDxMiJH28WzDiginUGfvVCC9UsC7N
U5Cc8yiiJqarlxjC/17qS2Vv1YjpiAkgqkLNdxDW3pIOGkXeIR2WCswpscYfa4xodAuQWmK9KVyh
SUfMfAxsEPogXJnEuK4VoyLag8gmPlkUzhpdGvdzk56rWMe0bOGJtKP6NOojgggB5i7mr89Lh+PL
ED3WqwFMho4xpxUOM8aifTW4xIyrXUy1GsdEOMj0yAMS14ShWaBkZ6H/hFGoi5rIdVrtZ/T1L3//
PFjNaQJcan5/1aQY11g42Pz+W76a2kxUboqVFlTIq+FNq3f7cTXBMXHDiVdbnPQ/v2DzBhDz92d8
I+p9j+KHLa32Og1GQ/swjf7+RWl9TcOOp12NeURNfPjHCxDB+zRXG58/dMtW8bLm1+XnHz//fjes
2qerLRASPSV9j9W66Pfb7NdBSFjNhApchRBbadh6MBqaVsuhwjBYIzF4f6dbLYl+r9YUQIQ2v45F
v9/+/vKPP1z/GmQnVhb/+GWFB9LQkIN1qy1SY4CE/P3k3y/J+mQQB+Byfr/9/aVW1TdrNVyaFNhK
YY4JU69y0lXrwP5+wVK43//L737/4fd3Mj5PSgKhVjHGY25kklcMIRYQS41vZEIiF4VIVab1cyPK
6BnUkYElFfSCEAtGcdA0GxG6hJi1T0ys4DKj9FuhehqpzCyAxTRzLW8jOD8W00+biQ2ZX/ARaohS
6kONipbVuWOt0RhZwLShwIkc7gCAYCjCcyEAlFHUhdRvJdJFLTVPPN4JyVuYTQY4/lpk7Obe3Ajz
eF91HMgDAh99AVlb0WdSouyumVY2IXL6TjuYC0YS5kfeXhuNgqDW4HWEDYEQk66LMXKeoYkOiyZX
NEIokqiNfpll6b4W59JXVICv9Yjr2ER4MoM59LUGw1cLghYpAfW5csZuG9JxrHKklUP/0IKrrKha
mWkWnKq83yEFjRe3QhMO85Rg6ukaYgMaWdqwbbOROlSluhbkPjefGOlw9tqi65ymLwDsIb8ZSg0Z
ef019WjgtiFhkE61LaxopidCSreeQwjuoWHTVYgcKSErFOjKQF1vvdrMGVRMCMaB+qiFclg1ggjJ
JTKMvIyfS8jY4OljHfGsMiF/Lg3k/qUFDBLqS7FJgVAfkeYOkv5tKBm0ph5VKq/PikXuUExEm6Kl
E0lNCMfAaJve4Af2QDMHEP/KJlKil3oOBBLLVfwbt2g/K5MPiwqQJqXadsJ8wa4ygseooAHTU6zS
sTcjQSJlWB1RehQaoTT1WEPW8lVesy6oEDuTEiJQLxi0Bsgj6zytfP1mEAxfjMbXsueKMeMDFCiY
x76btDuRs8voo30xhQuBPWDPKkpfUblofFH7sBJLOyKUiLyHBtG0isObhNwNCTABkiDPhz4aJqcW
i+JgKQNECbEBzqaVDm5BnMJSGeD0UGQn6GBjOQ6I9Q/KqZCryzL2IKRo9EJBWQ6Sob3UskJYPAh+
1cclC8jEVcbP5DC8jPjJK7p1Q9FvWDQX3w7zkE8FzsFlt+srbZMGFabnQnMyDG2EMt+9IS0mrcJa
YFVYvHYtGKhTxJx78YxpUGjiKoS6HIm5gelkZXwVqyzFMsJtS1T1qxYI58Jc8TqdeEQYigITRgMw
Q94Wuz4WD5EhabsRJG2yzDlIpRHyXtK/prFAF2jpUi+ROH9n9csI0bIeG4h90D7ulAHxPSVdcOnJ
iP7n4F3DgopMZDyhBYVV5GNeG3geSNaxqeojfJruAG/lgALOjzK3EGgqCmccAfQaACR12kHTpAQZ
vUFmubod0pJ7cXnodMizbdug+Qg4AprfzhwMUGzonWDYnmR2k+ktgpd5b4uB9iXmZe7npe6js8NJ
0LRPY1O8jXoGpQ07zUXJEI9Kia96S3Q1IZOPRjR/mGkVO3IcuWYE5W2EolJLrT8Rf6sWdj3SFlUe
KM2r1E1hgfVo0Bg5JJwjVjfEzqrObo9kxStoERiIUcOArTVjJ/TEW5pcip4cGvu8GjhYjGB20h6x
F0jDGNMJy25UivmiRtE2wZWAKZJ/YIB+MnHwlrtyekKhG8VHaG76SGdtbCkbRs2r2k5b1eyEw4KQ
IiosrPZqWkJPMdunWcymnSIqR9y1Obor0N9hZGEKqXxrI/kNjCtk+iyiIkma7yb6u2OYkAjF2nLW
VOXW4BBL5WOJd02sEBOWFKKauSMnhISlVyl4s2aYUI7UwQ1GdJEFDyKs4pQKNB2xxkwc/iu6jOro
xwFmOrNcFPuFQAZ72mMfV8qlr5PHQLJq1HbbdCcnT3pYinddUB2tcFEOMv0sPY3lx24eaOoAxWob
QTqMxts0W1/T3MfbfIx/5ijHbUKJnkoMseiyleabgK/t0arKU1DPmZ9AOoY9IL5nK0RCDOhnmVVz
FCukyVMpei50NGWRBkOiVjpJwsK2aaINJ+Cc6Up59cwstataqE563pGeDyNxs6VlLuYndAFD7aoK
jZstKGBBKf1GTPCYtLICnDbP7KUi7CzHuDuiKQccgLZLra5+lKmkH/pgeOxwf9+FMHRoPKwlErjD
IWr4pxirM9XIf1pDgh8gfQaQ1CGBjshYK3Hqarp86/IQVQpVm/xxqHQvN4Zdrc0ctaqse9q4yi83
qpeL2bM0YDAdtvNFMEKaYgoyoLmJYggemRAfsdSQJ4XYlq2lVwfZG0W5P8pVfj+Oy+tUducmb6kR
YICwXcThiI5s6COVigerPl5VqobnxEDXRSqxR8zjTd6FSGXpOC2l6QzERVBgRsvBTp6GjNRCaPYd
Qn+bVqeoUHdy9gj95zzO01EY0jvcYyzXWHDhVQno6wqXNw2y5EZKqKAkQvGFibubJZpL/K6+ByLc
Zyb7Q6FKlMoNcxcToW+xkIk3etQfhdl6kKAhh0Vj0TIxCwDcDlqHybYa2idLl9jaBaqKkk6ytYTm
Z7wQbWKnClRGp07VyOFOFylppoWh7brRnTFEmEgOpQGoSReBNC07anNmzZoRpd5XjRKUeTKcYD1O
afEDcR+dEx2PkeUFEUW0BWN0aIqB+9dhvCyLFZ/m6Gyiawxy6XVWJ8CsM9mAfJiX5NDVzXRshAmr
ougr1HQC87DpniPhYdTAo6dWiy5NMnzFsxpcV70usYx75ARM8xSGw2fYGoEv7BSt2iIgjI5wN1EG
WMpdnRPSp1J+iJpcvWhp+yl1g9/IhBtoaiV+Yy4vcQAQA5nWsJpnlvGb0bauGi6diwgr7WYp4Aha
0jsJVSwljo59RQvVTBRvlCwahAZJDml4t+p1LmmkYPSBrJwUGa9NbO1GuX/lwHlAhiXdlKuiBBYm
rFO3CgLtWFnZYZKWDrb5WmMSy+tkxeUuAQc3ZxM3KUPw1SjQK5ZKe7BV4D/rtdvURy1GFstAL+iE
MAFl/ZmAhQqBGQ2tK03VWZE6fZU4P2gTRJwUWwX6bzgUz3KKNk2QHJugBx2UpL6ua5RcJw2Fh1Es
t6Ph4ClLjqQdpEnAknWWboqenpd+1LEVaZ6hrXNOmqA3Ewjpsryaz88U9+bCQrWfR4lQxKoVjm3v
jCFvIOJnpksXKmZdhhFd3NU5MgGYZqhtQgW8o1an4xiLEOE+GYb6uQW26FX011F3eNARSEQBoOKR
ZQR0g0iXvpYKSsONWkDeK69d0pMOaxDuYHTt4l6Wd6pl3be1GGPA0K5xYkHlzGiHR1LTym+hYQMH
5kfUnjo3S7W32QLuFqnNYYRkTNFSemvU+pyXigUCaunsdfHo6JCSPDK4GnaIYHIJSYXcK/Rp9tSu
0eBjE0YI7EwZXu1jSR0kSNS3ktjXVXLxO28KevbiiG/PiDJiXG8Ni0VaySHbmMIED2jXZmOPXcSQ
Y/hU4rqgs00W4+rwZcKVDdpHRczMUz1Q2S3lcoudMTQEAJ+FpEmHKVjuRHGQtjLiEFvyaWVc1qgA
6Hoait6kLsAZAYSRUCMj16QX1C0THxG/wE5XWmRZGjH4+Vk5ikHqS/mgUzWLAxxppp0+Qj8yDTRZ
TdQQ9lk2RJxXKTUp5BpVaVEIT3xTyWao33P4bGoDeNO0gDtWSi/hS2ZAwU8I6h3dWNJja1FOqceC
M08Wg7vZSFe+AO2TQMueRJG6iK5K0n1lQoZVCW2wIsoXd2pNmPIKWhCqgZCoQGpTobu+jboSUzDp
u56NeG8tZUzlpH3r9Wq3CEVLyQH9sKXEsaYBuW0ZbbFvKKMVyCcvohmeO4WH26LLWosLiaEmUq82
RWBkM9gMIRERGC/aF0GIZ47ewSJmSZpdMwNHJ4ug5BSD+u+Wbr/Af0EvTMD652SKyRnFU+GRdFfh
7PxcGsyt1fYw6DEVG5NeYy88oAi2CwoSBfRsMw5rju+so4teGHckQ1jJK5/jqhlNiUXcJGpe0HZY
wG91L0MwPVN20EifTHY5DcMqAwHFMbSqI5KwKALKqPKT3O+NqmFvqaM9+nRnoREDP61TBG4zHieU
Zl9Y1eK7UVuzUHHYz0j212lIz7AndC4ykKGSAvtEwuzMyDvlXh2H3UB5ZAiD+BTNSNGpVl3fMT/Z
ThP08hJNZO80O8JtXfiSYRYcTCl+mWKOVTFiNTJbWNCEsNCHJiR5cbZsgb22EtvorIeou4WqyQua
VzwD8EecmzdxRFNVQ3E2UvHH0KLlRYrFpyihVbgMtOVNawyA/9Pqx3dtoUFdv0Uxvt4o6tKkBGve
VsD/o5ruRxQNpF15ejfFylUw0H4UUfyk77FszI8xBH49RxVQDQFVx05pMny+L9kyPy/LDIXMogDc
l/ld0bZPC6JbQhaG10y7tcPwOWH7SYmSVLKizIHpfIzCGrVbVHn37ZTDDgFBIpUTeAVzP5jpKWqO
iiS+NciH27liHQzUBjaWpmN4lgwPLX4hl1Qcv5URGompwQoZYkvbtEh1XrU4e9HH56osta9FvWJf
ccmnpt71xUIbCPN4ms50glqLcmuqniYOJFxrup+htoZtZ9HLQ7cG4e1iwcai1tD+lEA0ot/yLix0
FiR9dIcZ7pkAhs+V0hsb1uD1SQBSsmB/r4b4My6zr8oIa6q69X2DhNyxAEs5cKoai/lltSK26qs0
SNwtz+89fl93Yi+4Vs4goVtR+rUSgANwmyyW76Vm2BppTk4zdh4u5bLdS9NxGNAilEOFgD86LYgm
U0swaF3glDehroHNwgztoEc4ItZ3ubzWXFZi4ojQtzV3FQXxvnYi/F+I+6ozHF9aFzVrN6rVl8Ky
vpVcKL2kbz8KnScux0HlY9Z7VjKJinRieDiJbVOD3K4yodKo+F/1fVFD0QcwPqkogVjwtnjqLB+E
qdvJAOuRapQKML1kw4YqIGAPczdY1VdMm7Lr8h8tGEMQ8nBQGwDM7DSBJb4j8tfDsV9md0aMT4tp
xgl4flht81FIsKAC05vbutw1asn2qpLKBUN069v2BSfLBbOzeyuHaZz2Qobd2FCAXURUSRCImFtq
6RbvgRjgpUubCC+rtt/8f63PhueOKv3e4ef0f8Lv0nnv3v/tu+jwHL57z7///S+39zZCy6wri39W
aPvbn/1NoU2SEFWT0KnRNdNSNNTe//J3kTasTf9qKDoS1tIq3fZ3fTbrr6IoqyaG1LIu8RUL7r/p
s6naXzVVkxQcqmVDVSWu7j/+7x/Xdl9mSA0X7b/8/G9Fn98jV96temt4a1d/vGz39e9/UU3N0k3p
149bEnUZYbk/q7Mhal+zdfc6ewfmy5Cb6SF14Q7BDtKinjME4KKtmnJIH08i9hvLQyGKILQ4gPdM
9dqzGg65rBdPQpb+/NNI/u1q//nq5D9rx/1enWVJlrGKx+kMEPbf/6wdF2qTmhlRp1502gM1urOn
zMIXpzPpzsSZdCnV4EGDpg8QNQGOUAo46OqStO3DVrWN3ITiGf5yippNZGrJMViQgxfxJ9woSNec
+yD2cg60ctHho5TBx/9y+evg/cvgWpT0RZyHENvm+f/58puwS9leJPWyWFP12iAke1cvFINTg3Op
wgXPCaXIAqW14RB+nUOxu+8kbN10IzoqkRof5RBz287Eq6vMbFOAA2R20pOFV15cCvRx8yD3Yrlu
dsPQPnB4Ik8aSrCYCU+VCjRqLmSX/+We1iH/8z0ZsipLommZ3BvB65/vSVbisLCSTLkw0bG4bEXD
HhoCLBHSVC9zLBiRpB1T5odXpaa5Dcpa2GP6PR8nNaDeAUzBnJBdNii4WUkt3eFwgQo1EOokVR/0
1XcBNzu6N8S5//Olr4vmv146a0dlRbGqlH+ZTUVVBH1YWfJFonki6kLyMEv+mNNNznICVyOkzVss
mIPGc4qLdza9AdTrMEzXEPPZJrFkuWXTxbSZl8lTONjp5Y2xj+2qXXMLUJZpnw8YYVOhtzYIzJG9
Us3usA09RKpFV91oCXHj1NoHJTaVzA1Uu5CMYvsn+1GkdqKqJ1tuHVMvS8co8mi6wRQewfYaCvqo
QNUztQy3FNSiCwkhuz1ws16wpF2NRFsc6dbp9ws1X2MgJ0abvbebVESatY53Wiwgp5ADsA7ggo6U
7N+sUgf0PMa3QSj7UyKoUO90aSLroeRtJlLioVM6nH+/G9PhHr9PKNGK0D4osowdVh1Q5rJ8s6aP
P6K1O+rpo75glt5MIF4ECerQnBBqTK1IliNUX7M+WXiMoplchBRhJ1O9RODVNYS3t//z85b/u6mq
K4ZGxQexKkUV/zxVcdVBesyI5Mv/I+y8ltxGtm37RYiAT+Rr0dtiOZWkF0TJAciE98DXnwH2vlt9
tPftEx3BJllkiQXCrFxrzjENmja9YE6SBjWyi2WSRpQyemr7OjhucCim5g0aorPRGYVdESF+nO3Q
uoDjBzgG75VI0nPaWU+DsY50jciFQGsiVeQFmr18/z8+9vKx/jzCfMmJWZCMYvP///2xfcMUamQ4
8zSzznZNP36ONHUGFc/a9rNgW+U2Btgwkqywgvzixg1DUf3SyA9TInv3zeRXEBX1fghc57CAsQ03
zjZORWbkFHfJ7p8/rvVftrJjBVTsvik5Lfx5ju6lzFkjjNZTFgbVjZbXKpgw1w/pOe6KbhUEebWm
MXoMcpe4i1yfrUi9JTpoD//8QRz3P7ebA2BGwDPl03j3w/9voNFwEi2XJr6lLu9fKm255/o9jZV/
LhImMObi7e6/aFJ8XpJZXyJ7lCDNbPvxvilZi22BVjIwywm0naduFVFxLVEoBBk91I0FVk4ZcFWo
wuI83/djJg5QzZ577RbXHAHwQL92G4UWMmVB/LZh5BOahvSz0si5//lPtf/LLuI4pktJwazE+Y8z
me0ahazM0HxqxuS72w3qxBrUhhnoiDUdQICM+pdfBE8Gq14aR2P6VfkOKSa9T+HqzNtStd0OuB/V
7ZI112Ymyxxj3M0yN9aVQfTWP39g/z8v5EJQXHDN4D/h2ct397fvxiqVmRhObz/VDeNhWqH9jpM0
+azd93JqoUHTVn+oUmruTmhv01Hyn7JaubR0bYxPHl6jGWFUMX5nNRycrRjfpBcUX10TkRwXYCBO
gaMPsa0eh5n0EdvvHYKd3v02CvZm7DBLL2K0E/wL+64hwlr6pP2WTbytTYd1CJbgc5dNGa1vDu6o
OAl7fNamDaBA93ITqNraGyNDU8DY+QyCpgrAiRt98KhGVvJmbt8InPJ+kXHESL+0nphsHB3V4UJW
1oslI+ctG4H0WzbCJhZnD06ejZfQd4xjFtcsgPmj7Bp58D9vd3c5V/xxLhE2h4RpuYBiOaH87+2u
0ijsgklaT1KW6cxaq3+e6HKeZlHXqKj98dmQPVQP6gu8lTMga3CsfjHJTW8AHs9MN9x2jXuc8by7
hHN0nYPMiVbsSplRf2Acvo6CYjqV0VuHwTl0AmS5VUcDz+nwL7TUhvnkvkTEc2x7pR61QVZHEMC+
yO3TTNbRJShKE9V/OJA5CwFs0CC2C4in1eysZEuTPu7y7ch1kHakKDeZp+XBBjP9f+yhFsX2f2wp
x3UD13TZXuCK//eWMka76/3QtZ7GMn93K9o9QRd/1kgeTk1l4Xv2gcKFQ01KV5JlJ6YJBFpkA1kZ
Y3kiQ73BlTldcgfqyT9/h/6fZYtvepzTWDiYlmcG1p+fjJkBkHPikoCqO8VJDbq5SQ/4rIT+UTHY
rYVxHg3EOkaZ1GvLXxKeqhlOpY9F9b77lo5GXTfRdGxtw0G65LKq7nrzPIXyMtsFssbQx4tqlwa9
SZ1sNQ2udYsuGW3pPupc83lw3gef66IxzBZKY99lrdt+GHk6HKzwITdmADOpV20KMKirkdjtqZoJ
JmDQR/AQyqlm2fkdP1+ZfYkrLikB4qGybhMZby1BaFTuao/kKFlu6X6S/bisz5fpm9YfCo3DOcH/
TbtrTe3BXKOwP+nMsrZ94DCnKEukNdGA4EoioyPbG2dL4c4bhyjGtcjpof3zV2LTLP9jd/H5Hjig
HM5qtiv84I8T2gx+j8iTKXpinFtcMwNfg2swh4OHKlaFcfa86kcSju1WzFNwIF3lKJ08fm1noz4M
yD9WsfgWjDUuoKlDqmULnCooeSgbLfMgRA2wfmgZKcLER8Llf0sbItKE6kPmLIN5hT627Vqtb6b1
pW0r61mHxCn0vnmB9qukfjR7A9Vc2pq7WNXfkw5UF91kJGKeFz8Pve2/ZK1x1E6EM1XZ/SZ3N2Of
jNuAQ/rBYVRyySf+JKbT1KrouToZIVRmqHTq1GLvTZ9FkhLZFFMl9T5SRlq0RCWWxzKG6+8HqJ/N
mly0bHRxSeZoa5gJjOe/7tndE3EaRxGOzoapT3i2kgZnwqgfPYTtWUGis2MgXBTEXJURTpLGM2l9
B6O1j7T9LOchfALB6tNE8ocQi4t6twakvAp90FjDMph1CLFmpuuToZ3bxbTS4V0mj1EcSKSjTAeE
asSOXwusoUHv2g4hi7EOfb32CCowCzS6I0XvtUo/T7Vl0SprG9R0ZkSbiuxFcH9MUS2IPw2KUuqB
OhzgYgbQupAGqOsUFDCWQ+nTVMy+E94z7fM65u/0wCe4TN88Pg2aQmZWj4yIaBPB3Fv3dDCZPPg4
lswWBI4VIMTofyobRbQ5NNesT82dD1QXPQP4/dnontyBvYevN90hCfphKSQJNX3WyzxUSB9NYuB6
6dz6Vn1tnPkjD3IIHzpF2ENYG9cM69AH/s2tw881MONbUmCqLjL0EhY7BInHW6Ns8OVon5FR0fxw
U6Ylo4DBycDOfK3b4lA0JuzHakhWRoBAUE6wvTwHVWKDNc+AzapKhgimBoYNrPNWcqjsx1K2lxIu
UhGSJhCfg6L7SZpeQC+hUZfUoq1q+05D6EHTXMHuNteUISXIv/oQWEF2ssk0op2BlRc9zkouSX9z
M2QX5teXjnbhg+kG2GwaNPIl3dI+58/y6eiA8qbpmAUx2alJnG/JCykZr2SAs6fOX/chq7BoPgjT
0tch/VWkHGBjKuTeMqur5DOHlFxF1CxzvRC6gMfgmnQGIrMqKnBOyDVia8c/tX6PcJSEk+UpoCpz
1Dy6UOQJALHZrDFQhjotMYB5zFxjmndjYI6fXN51NkwzpzVgBO8jaqGwn/flEmupZ9e8pW1LYNiM
1gvACwxk3FZspEYRgNplDsEgsmSwDDP5Sk4nXD7XO2ex/9GFOtmAu98n7eg/WmlfIT7Coxh6hofT
eC5XvsBuaNfyO9m5q7R3gPcFxq5XTQgsbEnWE+z5m3FEy+LMEefauP1J/OR4lcuNKImbqgKaQqzt
xCmMGQf1Y/pjyqLoNrdDi3QovBWEgBjV7L7SwLrUdRhdEjCaMGBp5lpx/SmrtP3iRzbmx2m+JuYO
0Q3cZ4cpqMFu+y2Z5x8oqMSumJGrkUhHWlZpPVCMMTu16vFUem9xyVpIz7i9Fqa/K2dxu9cy5II/
NqR/X0NRX6M4jPdRmYW7SCOio5VBfQdfGhUA0RwxFNXjIATux1DcumL8WiHLTKsxfnG1uwkBKG96
Z/7sxcgr0e/IB6vDKlr1ongdAO8peMi6sh45T8XrrlT7xoaSJ+IGng5kLMfP0PD7Pm/rx3of98bP
uLWcQ1eHN4cx8EMjO/fNsuw3I57HzRiEBamf3oIRZUl3/NtdVu883o2EBBxZzVZEihFNy7Ko/Ouh
3YzFfZ1bgZOUsMD0vHUX4a6XBzOkgJFz9V+PTWZGYdIEK1ki8a2W4Nn7TQwg0RaN2I4Gm7WrPLCm
/76p5dFMSo8IA5f9Y+QsuxGB/SM0ZY1lnrqI+DiGlJ5AsbvcCBrWx7BEBO/bRDpaTN243B3joe93
tp0dQLZOm2zqP/56Ok7OMYGpu3LJWq+Xm8wJ22OXgGLyXU+t04oA2owIXcGSfp+MKFRI/OoaKM3c
xBZBsyT3NMc2jb/7QHq3fkpAWyibaYPcaNoiU3uL3Oit9rt6F/SacirP0g0s3vxInigXoDiW+PWs
5CTyxdBb90xq5unFjjlRZzYCFmM45t3oHfq7StYDSposN388nIldwlFVwd+XeIkGtwSd0+SfbGPI
KQ7uMmNuUP+UCI7/38N6Mtx9D4lbKpS9xnLDtbg83h/e70WoolJCtfmJGmF4WmAIHZE/1qP1olJC
CI2WS7IgZ3xHfM60tjGZ1Sha1p0POoy41lfLpQ/aR12z7vV0MxNVo1JosYUUxkZYP83SvwwDUA/H
9HzWtKjJdbC4qauZ2WRUQZ5zfXPTIgJYp8gOg0EVV0jrbYvVOBK4Eg07/Rhks0MLRpKYizmo67UP
XAP7tI+fOC7JBYq96aGZQD408JVB/2RsKPoVx6E2fxnS+JA4uxJDcHjGrHA18eE13N26Rd3ZaBck
DXZvSpxzoKf84BUxARZc+1PXqvZJ/pFjyRuCHPfjzCyR3ORuZYBAsMfF8bUkzVmp8eJ7CQr/sKWd
CVp5nVkMJ0kqPtEa2ucLDTbNBkjwyUSgml5uuHwdZFQ3u/tTyqjy4/1193v3536/9q/3/n9//Ps3
eDHNwbZHOPXnv5k1nFIffv8zJVKFnZzg4N0/1/3l+v4aWFiEkeTiiDCFt/z+5eVSFYVx9bMmh3ve
3H9QcHqameXDPB4Iov/rX7n/5Pf77r/7/lBHBE9rEeGZm4y1VwMTSvNxqxRHSBEgZZkMFkhB0f5Q
CmXNiM2aOg1DlQwdBvRh0h3vN7Nt16tOmdgcVMsJf7K2aGvaVW4FoP0kiJ3Ag4egPGGiJ9QBSp6e
FYdr0wwr7e+xYnqXmLF3zPvKOyJngGiSe9LcGi227SDgSL7/+H7TsQ46BgIjh12VkFJzJ8Hzsryb
qyCoLqVOtSKV7v66+1P3m/vDzMvdveHBGVp+yf15Lw3+da9MwaP0ppLr32+gkscezmp5lZVTsPdC
TNKB0R6Yts1Hr+biGRpms7g5UEVls7dXn6MhfPEyDxvtcg4JI4/wwPvdPDMaLBhlAM/o/sT9ZvBN
4hzu2veiXEDolUPk55Ltfb+RRf+ve/eHsSLUmxgadt3frwn+/erfz93fd3/1H7+GeXi6kU3AOWYw
Z6KkhE0TwV4OCe0yslxq9teoHZKtzQyAAigbs+Pvm7zy/b8/OS2p479//MfD+w/ahar8+yXRFAek
0Pz71/63t1AO9MTSa4a3Hb2Ov16d3WPO72+cnZFP8fudTaLbncclxwMU68Rwm8J7EPr9xb9f9vsf
NZZw9N8P/9vr7tOw3+/92x9+/8kfb8FqaGxm5yKd8lbTPm2BNSx/4tgJwOL4O9lMSFWa9sVc7oaZ
zrL9fcuUus8zlIbiocmEt79/Z7+/0ftD2dpLsBp5zWz6+/37079fer93/6KToo8Y+N5f1PeWMa1y
kc07RyX7HrMD0q5ZlpumK9YVC/FuOc3V0+Bhwlz2gHG2FTPl5Xwo7ycfv2Z1ZFUDCx+wPl6OgUQv
npa7u+V+UzcB1MXfj0MvwjTdxN5DafkkxuG3ce+/evml8XIx9Wwcp64dnlID+SSi721iBsPqvlXv
30tN4QsCsHgtWdUdwqWCsZcveG7fUtLh7xvwj81/f+5vX1F5303/2uq/74a6ZLdJuu4rksfvwkiY
YnlJcZqKGSpqh9BXViJ/6sYQJRWhmqhcx+dCawy8JSsu4qsCowm2iSrFzg/DDkcUM0xXE8whUOBv
yrZtdr1Ei1ZQSsKxmusLI4jLWNnVu3cz/NA5BxjcLC86aDkdIhNUw1yQXtHF1rfZAiBeFearR2LN
wW6vHZFNJ5m5T1VQ23saLd8SgH/edHWFTjcup2CueUyJmqreFHblX5Iufp1rQ1AiuK9qQB3lV8E3
pC4oXVMFOmdAs4VamJNyInFc5ta16AaB99EJD+ZkIFNHht/45lcZBxhPbEVwbmB98TSio2lISDTN
DMh5bfmoZ5JsuwXab4bjNh9Y0Bvu9JHM49fc6ItTouhA4SXAnaHR2AqSybZ1o1nha2E/jA5EI2mN
32cGwNshW5j/URPd0A3hxSGHpn7CK/LJ8wtxIErwRx5myFiaTu5DD5ehMBegTZQ8i2audijM33BL
tBuGw+DOp5J8manAeJ8N3ofd0zBz0Bvtmig5DBwMAGnoViVxCvEwKS5Sme/e5IKAyEOUnBl0RTb7
NZ8CWMB1/t3IkSn2JTrMNEdHW3U3TkgV8hA/PqSEPyjlI/fz9ZMrzey1Q7BCWeR+G4mF+UTCq+mQ
X1kYQmB6Not1APao8/GstHOvDmEQbYZJcylUlTw2Dj0Dvg8oW84iGfFOd/FsOOLht9WvrKBPqc0M
a2OTWyuvgnF0zJgDnbMuyD8FmrWY8zo2dfCRRonxENmdvSdcNd0JdPft2J21z/nDs5rqZjdEgXiN
RUAxToWqCB5Q1Y/U2fg8q6J/7KcObaI1Ts8gSPdeh6FIePDCWvS6ozMxo8wCAHttAjQjVSz0uNAZ
gbjOLhTnXDHEVHlk4QEnxu2pxfqy7nrAwGlffop6YR3cIjlUJDJvu4keoumVwboONYzWfvJO42B8
7fapdp+mUctzGmcd2NQYjrb1zTDITEc47XF1jUgYmVuMxn7lQXckxPDWS+w1gcHporxKmthYJ4Pm
Ryaj5Kqk9Yn5DRUsK/StZRFONnvFdazYsaYhWzmIM09WLV7i0rHP2cfMyPlTK7/Z5fQ8JXn4ZCXu
V6dyx1s0ht6xmKYLI7zs6gnFSUya/aEuRgCyRfOpHmsPqpy+pHYNnsocv+c1Paqoi8FeGtkAwpA5
kjRbNHp59xqQMI/AkxjkDPRi3hSfsMeUB9anB0QR5i5xEEK5E/MLUOUlcxO/yOtTb81ygzuST8cG
fqhDiCXpNL8pkjBegTSp0B5vpH5FftQ8BYDN6oIcusSDAEplt7FSQYmELxf/y7irE9fcMbTB8tkT
6BobkXkOYr/YFSnzgyqfFlQBxkYPO55NUVDr1ls7SE9O7Szfx95Oz24zE1FsdwuZgh7hhIQTjq7r
nCi8AIFkttpbFVrCUqxClGb4btXnaeCTs9qHl1+3n41igOTbYywzRP5zavPPcSmg3CiCQO2Qvdvs
ylM1dt0z0oMXu7bpJ/BwHc6lw7TFAFguvsl0tq55GeAX0c1hEsYXsvLKa1sSQzDBFS4dPwFgPGdn
xq7fbbN4lWPz2kZTsI1KsS+8+aKy8nNB2pbv1ePOBE9uyPGL2WprXSCl2SiJKHQZP1rOT1Md0H/X
H9ZnO8znixEbm7o+lKKzXpPpayIc51D07lf03z465P659dQvT6t6P6bMTTBZlWkW4y4b6lfMdtED
k4b6kE3PQVJBRx2xMbt+Pr8MPR1GJ+cLcPxmJ1i1ks1kvFm2uRfibKfKfo2dAO3zVJ+9yobWGQBI
z9B/YRMkLmnCTV/ENTCh6X12qwaUETJVEv7UpigquZHixcRReY7IOlmN8UhEaR+AzGEFOOGh2Cn6
UQ/+COY4Gc65mRoXr1u7bVe+2BgCt7FTPsYdCvMgsbpzNn8rhql+InX8qbOHF0o5wtKZHozpMH12
Gn1xnPTcOCp+kZEf76xYVUd8oyXprEP8Zjhh/yTQOyezRP5DfsNTP31PbLf+ZpDQtC4Jhwahy05L
NzJnGT2QtCbGaVX30UAPSJdPU8s1jRDJEgwtgz4OiHrfzU996+IZXZ4Jnag+oTz9qZVM977bYbPH
PWWO+TlwCTadG2ooG80hEYQcMGWhwM/x77iqLy+RgiAyeDBRqy7TtIa1epvAFtcRiv8pyNRjG3Y4
ZxdTxyBrbkYok5jvjnWS1hv2iVXj26eu4cIgfHAFZTv98L32OhUWIPgp+cBeKw5Rvpy2M3rRU+4u
oZVSUnpByE3bkdb9hOiha/czNdRN+O3u6JiFdxgDQ0BBxMZgmq7xQg4yjnz3Vz51KEU9ddSmv1Bc
0+S5SaPioSHA0izUfIul/nDiqcDElhOOwZz62OKeYQjoQ5BVnOh3jF1YyrsgZacchIKbcQ2jK2r7
hx5fzButFXZfo50fas9ZFU7kwvfwl1pp+KA5b+5SxRI+qAZ5cZVEPLRAKEY9XuvhKSq/8E/iCWMr
bCdr/hz7tfswmXGJmwahOz3/aRW6tExDtsyqzMVbSwTfyjQ8AsXqEIir1iD/yOUIfHDI8WCTjuuj
n8Zj1G/LEEio2cSrmUr1s+umb/3gUsHSYpVhhWSbPGnqgfFVe+CmdORqfIcRtEC6n8rnQ5CHiwE1
SPeDMwU72sI0V6LiaPofDO+sqykAhkY7J8uGL05OzI7vRT+jmslcwZzpaRwBhVVtfBbyNkYo6u08
fSHzvFqTjtavG4vTPyUMe8U0PyKjV0fJWnloRfM4W16z8SMioVk100Gek9fQ7/C6gPHD+zTvZkzr
QQgIW8kfSTWmO7PncG0REG2UaK6Gbuv1OMEsbVzxbrq/qOrSvbSxd+QeONGxK38yzHn2Oht2PsA5
K5X+O1evcqMnsbZcdFVlKt7iOZs/4siHD6GAUDZORc3Y6+BEvHj9UNoV6AkBOdTwBnloIgIKHfOT
WeXfBKpamTRY+hP8IJM7G7TZ0AnPWPPOpZ89EmVLXY96ZJOkGNwa0qSgW4juzFK8k1pAr1oqrzDd
d2Gnd9oKnuYqr0Gh0S4x54Qpm1UW2zQFIzaMPvhPt6MtvJCcswEBhAIIHmoFADdKvwZxhkM69avz
YPUEV4/RyWyJi9d6MPetriSQcOcW5Flw8/JhFwo6GCmeR0aCe1rZ9FXc+UslM7wGnAwaxjFrq6MN
V6DhfkDbBoW/c54Vmhnw0D5UXaOhWvZ1emBYxbvB/meoxSFvOJCFpI3vD0lP7IKuVW+lwJPVmmTT
t8JEiCQByY9yghdgfiFjCp+4xQVFMFTNx/5MqdDyCUpYk2L8gfXhEQtKOficqzN4kSRswcGsHm2L
ZotVATWYF0ZT1qyTzBO3ShVfSkufkq40dqaFB96YIYIopm+7ZuDjUFZBoZ7b/hBb2bOajB4nNWyj
0Qh+UfA4JyL8wodaYlcerQFukeofbV8ecFBTVfQBaePB+OE3DGBco0vePFM/Zm5zHMeQsslv5m0C
PwDTBEE9hYOHAU3Zqk39ax47uBL0V6+cxM+8CT/c4ktCFt6zr8zHtHO+FEhLH4Us33OpySmy3Wxj
l81EvYmPvVKetzes7lTooYTlgtQvzq3s4lesgLmwILfssytarGO8/M7Ma1N4r34lrdc+Bb5tAKaq
4zk4kkPH6MsMnjXn33TqvFNatPVKTWjnEBdmO5Oo4J3ljkDwivkXvfHnOM7ZWIXg6yMA0S/9aT9H
1pcChD3lUXMMHH9Xqwh/ToLaoB5hx55FlH2p3MG62bEsH6yqggdXFJDH+SYeSqcON8HCyXDQ5Vut
swun9ja1QQeiAkaS++JXqXux2hbCa2QVFzvun1KFV6Twk4sM02lVopraphagD2nFoEeCeHeXZ0YJ
CDvXiElMMRDJxnbDkMOrmQZ55UMRQyWvl2JcG+P1W+8wv+kWp7rgMpqRGRmYprgOEyY64DYuA+pz
DyXZDJr50PkF6SQWIvUomYkUAb9y38eRyWJAysrDkAy/kCHuYqvivdpl2s+w5mG0GVcnIzWl6Z6q
Lv1ZRbhGkeHgYGB0fPRRj/phRsL6Q/QpDowzU5oChP1Xo0SoGdCEvCGIVjhiubrfbzRi10uVTe+D
Ft2eyi87zxmU2KBifZbHGcGxKJFIKSCeY8r2LG9eG2LrWv25qV2kkhJsZ+iXITzqikXawBrkPnYq
7B5ne+hcVFh9+ldrIDWcQ6SNE2Q/FmtnXgdmELnp7JUSSwTlrWLhjLuravdaBj+Y+O85GXSnqtFP
ldZEiCjfxdk4nSZHLGAUz7i4cpjJ4bD9NQ68Z3eYIOJPDfQc75s95ukac2i8H+LCemBNdEo97zMD
vuAQ6FgiyDV/FDN5r2LOja3pes2p62ISByR5BD3AyLgxmmW0QjivDWteuQs/xKUvVNCDd3HZgSMF
Wp3KrDrQArYPVcvDuMTz4BSTeTQE5LKCzLZNkxc9LDNj2LEirh8yDq4VbZv0lBcmhqJsvvlpZqwX
oQ0pcc0xTyosMHJEjLTJUV9tmr7bM4hw3r3ihzlTH03FcG5ZjWGAhOOLnuvUOM8tXY0nreXVKOnS
tKaZbbvYHG8T4Ji2jaE2Oqh7osh1nzxpnOgvPDSuyi/EuG1zOAB73wQdy5IQsnApKREwPq5sOq9H
Wxndqk8b6nlkXSDjwFU1bvLe0FO8eDXJbF4EbJYGV7JJYwHGfjJhawX4vPEO8cei+j3xy7CkcohN
1bT3Gx+1W21j/lgaJGnbEPDah6S0RTcbqHeMP/zT2GI5S3PTOnHdJSqjDAh5YrVoIgw85q5FSZq6
2V4iFNw4EEwI/O02TH2ra0a41a7VxLwZU0kIh6NG2NGAgFv72Z3Uz2Jgxho1+bjTodedMYbIvceg
DBij9YuwZecimmwzd3X1OAxDQxRxcpzZS1djHXT73Gd8rpfhdhymFkyrvW6K+AxcQTFcMfFu+eZ4
LIQcbvGsjj79GXJIH4fGfytL4+JD1MHIbUE2l+YBccd0aZUEDJZF3UVEpEdUoA/8ZUESVaSMZ3P3
PnfxVsBV+DEQo5Rl0ib6uLPfBk6JsvWT174GWOX24lo19kKx7Le1m34HORaxHrdfKm8x6YSoKGxJ
qlXmdNlTR1YelIIIMgtQ6EKCTJoCyGuIT5aQTAcQOEdDWhK7kaPyUq2vNoLeA8Z3CQB4e18yDB3p
KL5obAR0or8AFUIUBRZAhH64r8sQ9BvnNBTf+cweObFaX4oSZVnqGJWsERhfMmkvCdSKEV/OCWLH
0hleHQ+gQsiYn4FBaG9G6Gfos47hGJNfEwZr1+7CnepwV3cVFoamdRPmd+YHCIYHr6rZxrr83Gtt
HDvPVs+WwzCEwDeX8JS7JSEIWLyYbupzvIL8g0rxzfV0z5jxOeJ0cY2N/Fc2kbDjsCQP9IiUh5jv
zdQjuGy6nPP+nJqrmqXeijmKse1TMrlUQ+pMPqhzMJH5G+esGwHK+rE172AvGCqXG00+OQyb0EHN
NIuHNrTbY1Aws28gmRx1O1GmacCkbZFYDJwAhYmnHKEkB2rNLC80Hu0c6mVfu5tImd3J1HCsYtRN
6S1qx/hQLqfZYXLdVSviclf01YtORYAI/OIwwifNHh6MJML6r/6a2TwrSUVdl3IiUoXlQm3gMZzz
8H0q63IT2UH04MKReXSGG1ej5Gw04vO9BZOKAbBIbBNm/8UpUosZLoIg4HscbrML69vpzXUT6W5n
1D+TGuPmmAAeJwj9h5f5J5mG2K4UlEgvHbyVGL0Xr8mhdxYesomKqBG/kE+9tKaDLmvWrA4Q6kGX
v/izn5wqecvyiJBnWqYrx6tZSZYexVFPF2VYJBxxaH5tLaXWQaRNZLdLAqUzsu/Euf9IauERd/x2
nGtwXIi41/6cz1sjDqu9LQraf4LK2nHK9Nm20regT57lGLmHKErGjdtTgACNyLamLFzChLzr2Iju
VDJEMK9uEU5Hr3R+dkgszlbmrUeLbFUpUU8kZs3uJsE7qcyA2KS5wiVUKoDlBMlTnUW4erAUGD0a
x6b0LjH49ZPS4eOQm9tAFN7HUF7sGa6Gk9FHyhTuE0/NP7SB9TszO/anesbcmCQhNXfx8y6GDwEf
5SXm+Ad6VQC+vSDcmfyRm5gD/tEfJtB2b944Dr9mh5QCVkyI40B99iRexTJ5bGebvl8N19wJihu+
XJqNRepsFUyereZohqA7rLKhqy/FEJy9yMqf6dvaKyvxxZpq6q1VVbJj3Ix6IPGCM4KjL9hTa8JT
8Eh0wk0wN4Y2nn1M5lPVoHgIRkYftX/2Q+gyJiZUJuynsO/Is8gls30JC3BiJIFUF31IjtNZVeSi
oCru9o1pnSEfuZcQWfSIU8WdXqY0Lg9eXEdb2kre6t56VBExQkZ7s2E3VFtj0lu3VZ8rFsNn5Ruf
+pD5S4Dm8xTp8rFJFvEieETbYXqaD1Z0HORzKQiFud+khss+12TPGLgdlJvuz5g1KsJh1HMPg5F/
TOpKlVycc+2P7zoR6E7jTW7F2BtyLV9LV2KPTYdT1MiN38jlqNY048aUFpeO20eUcM0j6LOdDM2U
czxJP7RdDUw2QhJBL3tzI0oiimVTXhydmSeGLO1hmmsKkiJujx6af0sb5yrt0rdkVPqp/mYD3cyT
Qr9xdbbOOQiCh7rauYatXkyU9ZvMgnGMDHQC1VfD5tVwbxq4eX1Tz7t7b8Gqn1miGHvABcluTlAY
xsw/zKBO9uaPMTbiU9VztteO8ZK3PLKBI0+tJS9Tpg8GeQJI7uvqiAHua1IBKLYy4CQFLC6c5XR5
k5FwK4paAfNhj8eBHlZskzhrkxrgLvkximAYL7bCPQoR5EJTRm8pC4Af+Hm+ZjHir42wejEbBxyK
FcPmcMRzLqad06LVKwLrmuX6K4n1jJr7EmCIFnTXSJ9TrNVOZeEFB5XTKLQAMJ0qI94Vo20+xnnx
iU1AONBMCT451s2J+fNzJpQrxO3kSgcKnGQuyC6jIt6h0a2PAR2WeARzWfn2eUqNb8YAshhqzrwV
RZ1vy+QTkeXjPg6HiRAjv6exmlzCXINVT3tIMQE4B8hh2bXW0LNyoMB29qE4mz44yFdw/ESXUgMj
yW1HgdZSnI3+h7LzWo5babPsE+FvJEwCiJiYi/KGxWLRizcIUgbeI5EAnn4WeM78M6ejL7pvGKIk
SmVQyM/svbZMqo07YuIw8Ka/uwPD4ax/y6qcRNXOeLbrnlB1SB5rzxHhvmnFJh6D+daOQ/kQjn9K
lvKwAekuGPlMDzIO0+uYQdrwyvfWrLtThWUMaZ6JjAa2DhpZshtVCZt6cOkfLH8l9EDMb5e7Fxlk
P4uoyY+VPxlXlv1PQc7qg3Fdew/+0SckfWYY9MSZQ0RbU3jnbsE4wLszcGkehoBMW509GcafHHc4
ZEj4ls7S6ug6uxuZjFxyM0eJEyVcbSnkEZnZ19SpqmsgvOI+717++sYauC6QZK+NBMGedErvbNgI
Vo1SO1iGHV5kmrPnxNJcJCIa7uyelJlBTfVKt7N3+DZcWJoKyuroKFkVVfuFgTCn0r9rFsyaFRnV
nZ7SN6WZ5JnCfKhYWHWxWkhAzULJFC2TKOvw3SnyFFD9psbB63re35T7ve/2CGylt7eSWa09cwrp
0Rnejen44EZ0nFF4a2MxXnkEVOj+tMu1BcsprMYtmt99xZsFQQp0HOpQ7yLn5nPGJ78bFRKOJhJy
57TZj2i5n3geERlNb9yiDgyFOUwjabAe2NjB8w7D1DACVre8tPWFvYGxbzR48WZZO9Ydx74O0Ow5
ZEWWS8VaUhYjiSEZjjBv9tKQ5Az8F+Rxwr0YuupsGpLhE+cw/Cw0WV65TcMOHoUKtl2NbG4Y8Jvx
nNAkgp3xFQO5aBSvQ0Vb1uifDDCzw+RMJH5rqB+ibpdYcuT8ttXbd7UWZwLrSeTIEXTaHlheP3bZ
RZR1hVk0YuDau+KZgf7ApJsZ68H19PTspE56i7hlRcRrDaY3PenO5W+YiY+uTKyHeinPErENZ4uk
aJSmcwpFaKomfxO2Cl0OFppJxNaztyS8IuEtHBJKC5sxr/br39LOnKNBXXxfgl5iELfJjER+AAzw
PCJ8PGX33JgUCOPl5ll4JiFavG/GwhKtQS0bqDvIzUrag1V5zO8KuBj0KECoXDTSi30yYUTIEutU
RU36MDDPWMuRUW/Xp/2pXsjOdS/vax8I7UzDdddK6y2UH2Mk+1ferJdE+8BXk1avXFuhLpAjfacZ
O7vYsV4GuyIYooGQ7O+tIujon2mA6jCg/pDF4xxjSB7bfemq+oflGVtdJE+FBWzbULJ/mKvi6DQp
IQsgZL83c1nOR70W2j/0AkSbYyVkCzSWuLec9OxNz8pBgD5VecANMp+uVTwi0JL6h+vbPEnQyFZl
Hww6JbhZXwZyXMLmIClOVcOxqbwNG0zYOrmMz30FH9IQWfhaEA7ox7hHSkFAQ9nMepu0CdOQaEFv
zU606Sa73pcFI9hen9U06IfnCLHS2XUIHEpfKZ2aDWLmlAO5NbdKzgeYiKxKDAl0oSxekEqP58AZ
9XliUzR2rn1SOmsuLYKVfeDPX54dlWfTsovz968qty7POhOvUdMCcrErMHkOX75/Nc6QkUYD3mCa
dxfPYLAtMdr2LjoB2BEEF1vIxvwE+seoqkeNfYhNMm9zOcTIEtMAiKMHGdnMZvE8tfDfGw8bexv5
zmos4/HSsr7/tpeVrFef5vQnQqxr44QkTtGvxIH4AQFEPdp5Up893WB+14T9SMM729liKkgYBnbV
fAGdo292+oEs0X3qgfU6UzAgMFPmujhXdadIbrIIYOj/VEnxHlP571k/MNVFvc6hPHs7atsTKzPq
ryI5JdH47phERonYJ/rXh2qOzPvzWx8xRhPjaZ0Q1+tokn8iC3W5Lhlk+hCi/Hh4joPUujNi7pSM
oT4VDyRFq7dCTfFH9C7BZS4f49aUi16lPw+O8wr+8hF5XgAbv/qZJsBtRWhsJssVJ3d2L07oA/bs
ce+CbSRzYaIx9Idzy7roHITFXa0iEj5qbLzQ9byV3SvsGgH0W5e8F3zvJ8okuenZcjM95XToyQ/+
SyLbWvdJPdm7ZBEul4YPrzkhUDhX8J5qfHRb9N3+riuYniQaqPJELI/l1c8q98m28blLlGaI8Zzt
1DotJ5IjFCFq3cjAHDYfY0Xdh9jSs3TbFYrQh6xyb0kic/Sp7jEF0WGFL3YHGdXlbr8OJIqUxMuZ
jZYwQuqiOZjuKTIMeWGURdkP+D7pTOvFzz2ytNFFcW7uCzYvhYIyNkkAk3nKTHd2YVyVgFcRVgGC
RIJQxgyem+Fga9M8GMUXRpdqP1TJNWYgS7KO6A5dJ7ed1PtMpd5PfeiqdqtnrR4rq736sW43rWvk
G62YfwKWALidDfYmzgJBpW2JazP0l9TBtlxU7wUjNTh1AFhrAV7fqr1+p8MluhDRxBSQwHYI8h7f
i/TG3RgFI4q+Ir+MpQJHI5hLhtnRnryXRrAiaTzIe6NDUKvTF3rb17BK2FtgEYRKJv1AXGhQbm0o
AKC77Y/INu+tqiseepeYoURHl84XD5OKl8SdnLyNqphOMYCd3iQg1sSwYtL/LZpHfW84nnls5+7x
20/QO+IZiWZ17HvqIschMKmtBhLN5GvvQLDuaw+EVmX8cjUnRRFnzRaYXYDdRmPTY+u0lrmw72DH
fkZt05+TYVoEpO5fxuf/+C9YGj+remqTKO7/Qmv8+9v/vf9d3UMB6f7X8lP/77f/+S0/9Pc/usBD
/vHN9hskclO/2+nxd6fy/v+iO5a/+d/9w79xJM9TDY7k81eRUPbyqUx+9v8kktgSk9p//P//wz9A
Jq9JGyVl8vlf/NDfGBPP/Rd2Y8sGKmQFvg+y5N8YE9/+l/Q8x3MC7PZARWxMjH+zTOzgX47rOvjl
TFtK7GtY6f5mmdjyXy7sE9/08LpbliXl/4RlYjE+/Icrz8W9uVjyPP5NHgbYjf/kyvMHytZqisSh
n5ubDESD4I7jyLtzkR+t+oj0BxR3SEGwwMzeudes6Qaxl4ULr/rbYTClWp20mDjVvHs+xhthjYRz
oQs5VXWbHZg9bvGgD8BKjZeuTZiFGS+zYInvKqKEgniV2/m4Vua0ySHYhdxhvQSkhfJPjdk9Setl
9rth1VGNrbwKrxM4bi++z/7Mc/uGU/s9xE4DvQ8K1cTOQncPyWuL+mrVasBGoKE9q/5Iu+hrXOwe
BdTSqJaPiSXv/A5jgi8BmRvH6U/StRvuFuGO6S6cdo+J5cHzEa1lloeYl6C1CADDKmQOBFfMOnWV
Yx98T9HlYAVdOTGbaAzdx9nBniQ9jNkR7ocNU7KNUZZ/IH2764IfbtqAbUcgNLlEzWc65uFqyNLH
1nzNg1+2GzzbyXBJk+BlFNDxCmvETLOIQnn7HpNwaHeRbTWnZPmC8r9YQgBMd8RXVyz+KIU90ekN
+F4xsDXLLCdzbeFwWhlm6GzG4CTxMGyAPjvvqaGj3ZxSJcxMW7OEx2/ZNn533/7hf+tT+0XAapTu
xW5Vv2PrOUHuOCnDhrNso26uyxeqzf4URGRiMq6k43WiM6ZIS6ybQK/a0RfHdjT4OVT2FUkw8UTQ
RSQ+2DdXq3DB0Red9eommOyk2YBlwIx4HOUh8Xi9/dykTPPh/qY5mNngWcfQR6LqF5omcjVII9VW
prdmOJHehEssr6sTspQJIRUdcnnXCt2eLFFWuySGpmAh0ZxJ5Fm4c6uhzB5RhNi7DNEAObfoxmwT
xol2quM4xeesdYiObnNBbVs8IR3vdpWYvsbR0tt0gcwHIOcjOWR7b7m2we5oMnbSfmUvctzvL22B
fApfWrcCVluf5NRZm5R/H+981p/65YujjFUBM/0QLCLzMf+RtMEP6pm7kCMMftDKKfqfMGH2cHFQ
vEJaYHviU7G2I3qeFqat5eZ/igXc/n2NJF10x+c54YWufuVe8dYWZrgL822kGP0AIktXacXJoUPC
hQyvO31/CY38iGNB791uak5dDC0fC9lsx+uxCCvyQki5TGODQNHBHw9B7W3gtgkycRrUXO0LgJND
ypwPRyaCinSQ1KRlaqLCJmZGlzixqiTqzpXZ3VqsNHt63ntfpnLXZ+59w4JhL4N8Y9Tpg9cwduqw
dSDQQIYURfqk7UqfLEZ9eZ/P5KkFO0BLDKikusZL/VqD3lkhII3JSCjMba7bbdsZwF+U0a5l5zS0
EMDsUVzZOwxJ12ZRWyeSGQKS4sNfjzNxnzjK9G6o1MwsdukNqwFH+GhsYx1/+nFHqBF/CZcL/P8l
h4Cicj3/MrNgPFnLl5Dy29ePme77tVZYZAXihiXewfb8+zryeGkxcmdVWhxHkH+gzKaDWC6UxhD5
pgg79nfEvge6jfaewbiKyZ8uiD9Qk3igz4RYQxwDa4Pua/KsZMfgbdp0ynK5lpqbK/hoB0O78uvp
GHKXP3Gw2SQJOeprXu5vvkFRxYLWPKmo+UNoJ0FoQv7Whn1XGeizAp/PYeOI+6l2oyfPcOpDFPEu
yGliIz0CIsTSkN9nAQkdpmSmls7oGxOdkLmVdOoJ5V/WxOIKQlZupnEWYFcCNg7LF3K2leud2Uz+
5LHmBLHNbIdCVpCnwprrY6v8jcnYYa1sZKBeZ4XrcvQYE3fz8m3SkHntPHZteIcvUr+4hmqO5RhT
ticklGslX6Ri1Z7cNxB+jnluDfcCFsFWlnV/ZCw1rWFuo4KdnOhGIRCh3AVA3Zpue64wUbHeJuXI
ZQ2z9xxkJLEdzTdluN2xaLpfomjY+LthvnFEXTzjg0PD2dbeS2pcgvwbLxMLJIWmuZWiZnEo9E+Z
IefLbD87mOmQP9FH3X90c+R+JaE8dhLhR2PcUHJgpImL1yiMYii6iIxG0mp8BEjrLM0muMgsk8YC
wJDsn2w/jX7NRfLqmKEFZy7eascdHuoppsBO8iPCy6lYdkgpIbAq5YgDquLeGZX3VdS5xAmhqkO/
KG+UfWviQa2m0pzfbRETJlwY9+aQ9FeNOmavMeOfOVo4qsyqvQw2THgb0/d2yC1BCDz+L19O/jVw
uQtULakAbNJLdKe5Q6hrmr0kTK9LMyl/VMkw7mspnyyBH60qiuY5hPy+ysZBcmtCujM00+eMEYq+
MmmvqGB/TnjTD3NSO6t66uSZW2eNAOo//VJXqTx/fxHN9DznLbTff//W918ul5/4/r2YsTYrnuX7
7z9xEu9XIqxPZRN9JsLCZa9+nw1R+ooIa+V4PzMFDyYs4aEQmsGMNHBhExQQIKTDAMqosicUKahC
uo5dq38SdZ++RSZZ2cWcD2e89dOugapPdFDaPtiSZGXLiffcTpgL/PuLFRXWecjEGllXea1U5UGF
FdZhrBWxV+CmNz168UfsG5Mc6kdZUQsndhzuvUiByl2+hd5ebDo+1c0IOtFscRgzZiBOsWVSGApy
SEeGwv1EfnQewQ5Ays+qJTUPtIL7zpFIdyRqp7qlCy0J8RwqfIxpYtN90wgg636egokU5h7ZlMwB
cZkwF7cWxLttmcGR7e380GHlTXs3/VAOf1YIVNdSEfERR+oYdw7q0niduam7b8yMdi80nK18yY31
OFbTXdnk+W4MUBJk7OLggcevss2buyjXMVM+x9uVKbmaXzqLxts4u0CiWQASPvEcV8oh5dSlQ2wQ
qidkVZnBbzcfrX0hip+qlF/gnvMDs49yY81MKsO6ZhqH/BOADpmyoMO8g+FcY9E98azena4A9J6c
fWq2Wzkfqq4dThxq8coEnnSXDdM27u8bq5wITp3d44wObTM1TvFY2P4xqKLpaHgpNE31yuA63yLs
s1kaVVfmxaQ8G6jZWugA27n3/VtlLI5l6xi5xD3xhWC6jJtnjTI+Jeod24ShGaggRSOxYSAircUV
PQLIvyYJ9YMzoACIqOkkUSeZwws2cVdEpN/+kB76uzhzom1MVhgX4PyIl/NpHFJ/PbVQDtT71KVQ
2VoEti3hmPwe3X4FLcMoCX40djnpILsI4TRda006fJ+Aes2qQ8zQZl1QSG3CgvtpOZM9wbtAqpfk
VjOIzwZ46PbB8sa3QbMF9cYKH6CyFl0wUU8Ik+8z3NTGKi/ksBJ5P22kqm9hV5Hahb5zbRn+GQo+
QRltnfxAaXW0C5l/FBPB2p6B5T1p4kuB/oBlPLe5blxCSpqYQMyWiqsbVXcVKKRWPk9pw77hF0Yo
cPkt6W8s7nucF0V6HNL+hpHbfugMRMKNbxSb0aa8MYNOHeaUJywTA261O3WbjA3boeVqaiAVmB7k
NxstJ0qVtSDpRjikwDV0Lg9OpPRe523PeNHWK5O8g0vASYDOhtCj3rc+c5gubRNd8jIf9xPkcFuy
nIgnx7xaWXiXLLSc1C/3HcKKZ5fthI2IeKcUyC2NYgqk/bkF5DIE7nPVzEvc/cj1wrCTna8sPxqv
L274IY8Lal5GNTN9Yr78IWC92Ykri0dPnbo0G9boK6ZVhNF/mKKLhb6wmDKsyVBbVl1ll6x4+NzJ
gKOR8w0eC1dVVSdfBqwjN2jehMI9pabPMbE+2kjt29AlMKrFPa1tmBGEEMxBT+jXYL/w6g5kJ6qr
a9U/RvSz2UjzWCS3uXDstQddhtxb++LO08qzsy+XlLXCf2ndAB41UW1sSVbYzmnnkDL+cRI01dj8
t/7CJc9D6L/lZF1HSclhuXsKgDN9IKUPVx8jLlwKSfwSabhCefMS4+rGTGC8lPkQUJCpmF4IN/kM
J9DQ6oc92dGGVZOXlJoilXl+jtNlNwSECYxp8aZZnNLFVW+us5cGYB5Xk605DXeqjNlSjfxUXc0/
rOQhjkfGnfk71+KHA42H/sKOdmzPf/RQKfeWICwwTH8CbCHK2TA5jZQ+hIBvdIjnAxmH0cHnmq0J
yW0qHt2JgsxChCrlqDcIMagIeVmdOLtlxqPHsImHYlNVtflrNEF6yuOy3pRwUjZtYTFTZRsW+emL
U3VHK0eDQ4eIh7gi2RQWHC26MW5VZ2CImiyOcd4+s0x/KOp/6EwIkefBhvTGk+2L+U8OMQmLGqmp
1aoU49av7yQr14w0brDx6uB1eYu0r/lS/vjlGYQzlj3ZrTULxGkyD21hwLkX247IF5J5SROEHs4q
vfktk/BjRq66gXzI+5Tfq5TA9mh0zpB1LbAIXtAchEOCiVMQignXXEXALVyKF+pX76HKIIOiaKGB
7/XB127MzKz7IEDsxv5jWJlzE+4E+wdA/2vBGsgJTo0esm0lIBhGpDIFaYVABwVQXf+MvAA5R0Lc
ejOUF+GdkQh+mYu8rosoq8xUnV2dfBFB0h0zHJXU5w+pOYmjLiJ22wRqO4p7k+/ZmF/s5fCPNmFc
sXYmLSVsXH2dWQYUIvqpLWd4B//zvRK9kLGz16F+9ajA144RxTS0OJUrm5e2rUdSYWvVfGQhkXvK
8LJrP/mA34wZuyTPDREXs3aXjpaEKa7swR42FrTTca5IKE/B8+jIt1EsWffAO7I7svB2hq1e/Uac
sNZ5uCw+AESlm8IAxWZh4Zi54vLRjo6ubSNBIPPV7IuJm9QYou9pCdHyxMAYmJD3YBz3TQ1cy4OL
kGBT6m2iFa2cwqkaUoU+kAuhcezmecEMjMLgtCinYsWc/8EZUF9k3YAPMK77fek0b2Y3tz9SWavt
NBLSErqzvXGNrqMDYbNfGFB+6mFUBwO2C/7f/uLb7l1Q1rcg6sRaPRhzGGwsQzeQ8ggD6rC1rZrA
Z6AfN8cujmgshhL70vQoR5SLiPTQpyAGosG4STYEVVU8I5IswMIQdBjl7Chj7Rtby6CDhvHwYFf3
oosfYwvRgFLVddb542wudgCdEeZ7X7QFSwPLdjax9ONzl8bXqImo+of5I7TML2WhGm1HYmBjri1u
N6IPyTlhA72yu69Ii3w3xJdkIDYCCc+08yK3Wncdauu8QyfbsD/aBTJmHM31B6kuX+xC5bGkJvBV
F+wc/cYyg7evi7aDmtOjrSeiNPHHHatyWFlt+CdM5j9T5iDkNBnXBOl4IzkIcWTGoeCRWOqQgrby
Eu4B5lw6UAuMZ6/5GGsOBneO3mM3oquuV2Mz3sTEaqGzrE8CJNxzkRgPZdYd+7EivsBEowj9biXC
xr4PrPqLK6KAKzxQi10cg2KbFXd2KQOqCAZHeJ+wH2PMZYan5v7OzhEz98FGY9Fb18SwbPBnvqZB
/ygbssr9hikX0iwwBjZKQ5l/ljmRRXTerziNZuJdG7FRyWTthnaSd16NF7D3XgisINw3rPqtNCvC
WRPrbJvpnrOu3NtGgDyi0O+5+YFGmziQJu4OU1OqXTMZ4jDPmHsZc8FUR4eN7rTWOyvz3nxdPU9E
eWwBpYxvWqfrcWZmGCJrKawPXeElqef4RQxAwlJhZKhxvQ6WkhV9iJYY8LEorl6BA4LlFG8ES4c2
PpTJ+0ApeUkDwvwMd9rM5E1D+yjWod+itCalQVDVBfW0QhGoto1tKPbGeAyE9Whwj4SzQ5J7GHIe
1eUJVN1pihvBkHRsd/VI0KzD/1SrSa7rsfpd4uvfVfKXrot6VdSw1vH/VCijnU3aFFfV8IqRIYJU
nfkcq6OCWdFBVSSyuCMRWWjneBi1wXRGPfaW+YGO39+Fg8dQ1NO/Chm3J6Mwp5vsvduAw9tvRvKI
8MGsXKmWYYdu73OBqWw6mzGks8mqrpNqTyGc/V2bQVeM54NT+sdwdolx09Y+YraGnYT4VrerYXOy
EhRavQUtoeGO9dp1xBP3o/c8zNWL1asnmXpb/Aqw0OQhKohaiAYze6gHI3tIKQdPrhk8RTVePt9R
FxIhhnuX22plS+PKbEvWlwJw193Qc8iapNx5ywZ7orM7M+Av30uDG5Pg5p11/sNYNA+U181Gx/A0
jQiVb2ZmONw4q+jgM3fxv6JdaGGNPfAZpvAFCTlz0JAfWlNdwCCy5Yj/y0UDinOT23mhNmzD5Mat
7/0SOTBNzYqDdarJDcmb24D2DJd5865+JnBJD+UsP9zARVpkFoTWqPyJBSWvGyEXTjbWW2PRmyiL
k7yS1krA9QQ6lmmG7w3LWKI4AXwX6aLPm8CPioSUriRiwJT5hIUgsTB4e4gJCIPnzBkVg5BoVbTK
ZHFGMjKYrhO1vtgq4meTNIhPbXrMnHCJYsR32MTOSxQkTAwU94yMvGeP0suc7maDiSfWGaalHpvc
2suZpnCri92l0WCRfplIpeqiGwI17u1JPOMoZLUbWBAcF8HtTBAOM0tqdy7MuP9KayE23sIsGzWe
G7bI5EV1+l4HXwMOzS3W3GdZcaFEtkZFokpeHOt3PlHGZjPjx9iQrxhKVWr/BvZyV3uE0oyst7d+
VEY8GXKL/KSlL03RYGrh3ciyO07Yxos5avCkvZYtl2Vv969Id8jVdt1rImpYB0lhX4mL3do6/IVd
f0kmco1jY3j2ZtTZJ7bHatu4j4vSOe90+OLP/uMYthODc9O6g+l3tCRr8UIM+PHbClZeStswZ9Fh
8HxBUlK/rzXRSSHlbheY8TZR4+cgsDoMdbGpvc+ROJR1l6N5ng4+OppV7vEaewy3NoOyG7J6ZyBv
Sthr207cTWWk9wMKucAiTbyFbG2GN17BHYyGB3S8zX7I+sOA26HVM5M9dJxoSXxifsfhASUJOhoX
sRGWe5CImbWbWgCYs30/TZW393z128jeGiiApefX+Art+znDDKDwtLBESeCZ3WoRvwu0UKFHQ0l+
ij9iEgxyPGCD+1D6ffyOIFdvmZWAx8xbBtG09Pu21HSJs9712NUxu/wyKsA3uNF/8YTclWkrlJft
Y2WWj8FtniP9MgTQI6VPNlvv3rvgeKbMRfHh0MS6YfiYFZ6Pi7zaOtyHVvhq9cbKmj2Xz0U27ZVp
LIFEffwokuji407DwjwSc+x6GJ5YLRVpCko4yJHZdm+YSRAEO9DdFW/QTE2yYcGx74ea1OGS+XtM
kGYVznvI9tHOz5lETV5Esz/KVQrROqxycpLgT2wZ5pCAKn0oU6idgY1SdFvNdajid81iapskH1UW
GOytvGseurdGIHkw7UfVIMmrnPziRqwphMVQB0UAfu2fRQGQvZ4s9i7IgqDf6TWy5X5jBwSK14LP
W8lxBPtE9Xb9nsVABZZlIbVrTlnU6WFbUQ2TsNruFFfEvgUxvbEXxG3sabEfyYSiIpOAyDzSW7GX
rMJ4qHYMSvwN3V52F8bTe+f3l6rU+bkp1GmMiLzNe3mKEnFIBW2XM46smPLqLGTf7bAS6JUQzr0q
gmElS+Q8SFoQNZTdh4ppnpDgr1qsli0j2DFk0ZfBosOQwak5Em9Ql5/LnyZ6vDitd22M4EzjtTVy
BF7iNeWRk6SDmoVJhEYGB6vdjfVt7LtX0xJb9EzPVT/ou7y2nk1clgUneXsRdsWILgvKo0oBknby
MYB/8RzmxhYYM24qq0x3TROTIVsMmGsq3NfRgHx9IHfc6IWxKVMeoDfVl1mNRIdRAlvQpMqQfEha
8+k6yNhZkbbc0FyvbYQDTDA2uXL9XT8OT6gb1SoKHHPrmNDZ0M/kmLrdFjlvim3bYUfYZUzGmRwv
b5vpbAUD/S3DlPkhW/wkGntbmGAys6wnl7XONqo51qqwvIRxF2M4t8RxSYoshL+yvqVEbBx1Vl1N
Lws4Ukgdi/L5zgrHc8Z7snbJBfCjuLizS/2pJ4OEb4chTOeP1XHwq+OsyG6z/a1tg7R1Fi2bLcpD
l2d8ztqD4WfeJglmvAU/wmx8U2GebW2Am9REYCpke8rRSnLKnaPSJzgJlKTpMTNdPrXkWfWs/EaQ
qKC2rn3pfpodb4MLyGNemoapQcfYEkQFQA5r9CCP7TbLWnUvxV3cmsUx8dvPUWTmin4dzaSTtSRK
RleVIr/xw/y3Q8Ae3P/xV4y8d6BVs6GI7vOIHtmuB3WTxqFmCXqoLMRGqcgPBNysB6DMhNqVwKRz
IsIMUkk9abJVxI9dDt6jiQIjoeIC05Sk/O0arSxRT+vZ7a+oA5KjFSYU3/606Zmf28zD+OQ/WfYy
uiE7ye77s7L9fZcrpLWLAYb+w0HaSORwWvHIPMvAGVPMTwgqG2A2L2rGb0vYx4qTN90DUL6Y3fQS
FO5LajEinNJ+L7HdwBiBkYDOc9V5n0FlxYfhq58kwIkSVZDDek4n4jEvgEO6E3MR4BZfsZ+LTYI9
basqVlCYOgxn3MBDs9HVUrI3dCNeVbwQ6AC94WL528Yn0L2POvOgghkYjNyWbOaotMrZ/SSCaUIu
OBOEm5foz/rRYfxF1i/mQzqNgQVTXr5nhAzXZfqrhAnV6ojNhpw2WFvlYeS46ph9bumJjxXl4uvU
XLp2Gj7cGFeCmZnoFo6LppBfD/N6dKsLY+w7h+H6YQ6eyqC6weLu7shTJfeMJ+BEVbaGWk7zCfOC
JtnzD5XicqLsYuY81dVnayTNqmqtLa4JcTSSgLDqP6mfOmfzZ0l/ujFZPB3dGiWELKx4nRS54ibA
rjaz5l0Uu+0dEVuUMuJPwlJuIxL1LFB17bX03pWDT76Q4kEYSjwwnROQChkG28p9LyIHt2NE0cDI
HJ+IRjmGWeTdTKD0kCJvRrTccckhpd0fhUj0NbduY3Cf9KX1xjnB807luEpsiBfurJip+NY28tiW
ZvBvt07frHJz2mcV72udMYMVHbymKOBGxl6ZqMLUfu2Hj1DBP5rNNt9Po7olUhV7lMEbrwvvcpLT
6BaWIS1J4l39kAyz3PptP6wa+rtV1iZvXr0WRl+8tGNx7ZkPw0UKdyXHzBaDBqoO2UPpSy+8Bc1T
7vsPUzg16yBHUlvkj0jOLkNT/ug9H6lr0LKZgHndZ2O5leSWG5YcDy781VVf5+AVbXsDGYvVFOrh
jdf+7NJ8Ew7TmjL85Hauy40hZpI6G7dhzCgh6+ClhaK6GSt75yL+giyC0A5OONer0+WI/LHHkVS4
7ULc/ex884Z1DaVQgC52vsxFIQ64yrBbstTaGib3vck9TMDFjgVMXyQHUAN4wVEbsxXDo1V9DRz4
UOaJ6DCwi5IdBrDHKt/w6pH8GoRXG4niSpvxdGBq0LXFIY+b8iAXYCZw4m0j0QumZXoUlQHcv78C
gAoJVSePBi9PcEOuuMtC+VXE0G8zy/ZWbTFwX+bltoHRriwa9fWM0nRTxzJGkZN6C/B3588dSOi6
rjd4Aps1YW/UEoFzKdP6iLHRhT8puRPgwe2a4neYojCnkx7NH1jDL6S4QWpuQSZMqCa9FkdXLg5o
2ajvi5k0MJv32IaoFwW+c8jBPUwMcNOh2lTuIDZuCSRHpu593A+IFJijcaTSwMFVG7nsVvnIZUlc
4XboFN1YT+UyswCbxvSxhmXKECZ8sbpP0Rp/C2yQE9d4CzuoWckALs+hWGFHHq5qr0k39bLTL5Pk
mDgEQ5up+E3adbaNEFevov/D3Xk0x42lXfq/zB4VFxd+MZs0SE+TdBI3CIqi4P2F/fXfA6rna0kz
XR0ds5mYiihGqEpkMpHXvu85z1lQghN1qpqm5kGrlHXImwg4Nmp2FFFJtmpE85h5MvMxOCHbFoyX
Rmjy2CMQAIKUHkU9brB6YSgDr7NAGKKD5amfFNi560vgwBTnxujZjB8cXccfXgVXA32o/ynhKGpC
e4NW7i13BEmGL2r9KaZgJ7g159LyPRfrtyF7mGrxeGSGXSg9U1xR1SNp22BZcdzsI1waFrVLxya9
mjzVASaoGsSxAUI6R/CoahMobQAPmasdhOc0eRgweRzp3aBnd2D+/5RTfdJz415dKXbjmlqoc5ps
qpXoA1zoPdzLtUFNDyXKHKQbDRxWF1TTzuIQMBEIXNe44YW3TM2cT9XGc7S2dY+S+ALoDQtS312t
vjWJsfJLEb+TiLAfYFuicrHidRZhAvbIeNt63ve+7VGg0gO3dXs/4PkgaWfJ0mQgtnl+7diHs5Va
RCPloquBlvRWihxXCcaAbNWbYLXdPtmGwfR1JvmcFo3zOAuicvIctcZab0Jz51jlvovyfNvO2qtO
BYL2SnFvp7AxPV05W6YtjldFmF4kX8kIFEf6RHyph/IQ15KI+bLdmMhNV54kPSAwsRriKtrYkoiN
CviaiTOIZuHPL3UaHZlwhJG4GakqafzFLqyHyJ5uNDs+DRN17S4cj8Qx+aNV0J8zglPIf4L2P97C
zX+anTfDJZziUw2UeebOsCAdVKZ1SHX5I9R6j22W4MHUC8gGzaDZo0lKqIHV5hZKQs4xM+UgGaT4
8FwJs89CloUW4tmQuoH9w6PT3ZNHT939GKSBi3DN3WCe11augVuCmtSilYkmoP0S3HeQkQIYTQwJ
FeJ2kKp644r74o76iE3LubABwtkR3XQss3DGBpuYfq3qK9IoVPq5c/UWXwI3knxQO4rzAdkZVDWn
KVsU5rVPuOMKu+paf4D4/DxHZrkeSu2L3eLW7WIchX329qkMcjh9/NQywctqdmbi3XNx4PA0vVnp
orZTc7orYaJonhceZ+EXXXiDGgum6awgsnIWDkOASlWA95YuM1wcutEen1sxS19YzISOLZr2lr7R
PEqZlWU1fmOgGllmlR5QDRnAJ28rEZ00E+A1P3v7OSw/VU2fX2byv+wsuA1HdIV4cghZoCuw/OZl
Vee+dKfnTPd6n0PHy+CYIVx/4tYnKwqYgSUv0ond0Ob6scPeQsPmzLKN8Gj5bZsSO2u9jJTPHANz
CqONSKiNj/aw7A7T15/Y6DrkR1hoSD/pq59M5iGob62Z60pdBl/QU5DcAiTTYE2ye9yOku8nkZFc
qSzCrFD14YdXDOxzQDxWk0HTebBzv7cpqiVS26t6Gd2JeUxDfmWxyOkUMJq9nLjs2zR/BjOjYBbi
RkNKU05GfvA4T1GYAwUTdBwvI5RzP2nTTTd+p0DOvo9bNrTZ0D8nYGiwJGgS/i4Yk0WxBj8Zotdq
lukDdvEtkpAF0N/pVgdLaPSI0QyvfUpD1QPqtpG177SwXTzg8xvbLKN84xDx9DNG4/9XBbVOt5R8
nX+toN6/DW9x/Kt++h/f8r9iIC3zLyK99KVngkD5v8XTui3+Qsxs6qYOMswRBrrqf4inpfxLGroj
PYu+vGlL95/iad39yxOeRa6TIRyd//OfBUH+GZ+Fm4SQpUXabQsX36i7BOT8EtEkkC3OiRXKB1Hh
xIOBTmsqAxaRFPoljVPtJSvgOVUD5EMFo96dBZ4Mr8EnnVfeDsQghWrMzVlQcIaOMXBBDB6PSuQb
uqnaibIJMzvUGzboNkDGRngGDNTD0EHxKWorvNKcKs5G2j7GlesLFe8dpL/HKWVqE3Y8bDQESMrT
ODnKQG07PaSp1kMBDQdaG/pov7pehPxad5x15tEXd93B2MeKRKepGJw9gryCSFjqAezelM7sUm0w
V6V+6nb3NbWKNc0vSZEnS1d42NyLYqXALvZUF2gJvPahLkcaSkG1nTVl4YfGfNYRxUeK8Z67AQpW
bBfARE66mWQ+Ywl1YRyE2wAy8iZYQHyROZi3bT+8Y5uloFSZQH6qbpdXA2kRmv2NGvkLKWnNDZe7
eyB21W2vGk7EE8JTfCj3Ewyig9s6wMIWTkapYgvnJ51adBMvrRv8qKuOghHCRn+k2E8KRkY0cWev
61zfAJ5t99Lrpq3Q22I/JhTC+6G7sczwko8BWU4OWpDMNo9lOf4o8ZneDp32RYvFXVvKGQAS3Lwu
bUPigxtfLcY9knGrS9+E+kqimMMkLH4MvMdTHIn3RHn2TeNk0SYYk2qDyhXG1Tw/1qMTrisVFTtU
n/VdHqbxvwnnsf8IpFsGMrQ4h8khhEceCLPp14GcI1knBqW1Hwp8dykL5t7i2riNRuLGA/y/Bwuh
25bXjfIseRVWQSciL2FHmMmRCnB723tltdFK3aH+Uu6GtNfvnQLgUEs/+o47r+2Fj3pZoXOb3PDo
VP19nIp+N0fJhLu189EWkQrZ6bSB0urAwWPtcdM7jliNwqF2di6IIwhOTrwxtGo+996gM8u2gubw
TZkTVzMhaLBhnK1tlb07Vfrm9HP70kLWg5bx3FMUu0aVvuWc+Ur8A3eGlqEKIHHdtUZ5m+jTcnhA
6tiV08YJB/nYwIFZFQb7n61y7+GXRe7uZ5rYbymt4o+UMW4nwlkWIReck2liw/j9iVcu7f+AuuOD
U6fdJprUUiSethCEjYsR5msvsF6KMApvs/OYVv0JSNjdWPWvSmjaJo0rpFJoV/DMNu9WVzTQVnoK
Ptjgz1NMSy2Vl1iPEz9xJXy35Qt96BjxEuHdbTXoBCDAzmhgLGv0N+70pDwszUfae99CYqWOdDde
2lRziamN7+qIupeIsQ3Mbv6MxIq63hg/0QTXAXfVxVkjtBvks3PMmmFthDV+Yzd4Dk0UeU1dxEcb
7yYXpYHkajAtoK6qr4Noz1lWFbu8m7Ud8Nq2WuLdy0Zta2+k2OVWX2NBO41Ox9Gz3XwvZuN7YXfn
ocFC7LC4kTdAghaa4nVdJOXzFA5nM0AwkAuUVya8UgNxYeeOlR8lKJqMRESEMJTeCbs/wmFBSALq
DDRpkXlMKGWyD91kQO9W+mSRY6GsXSSHQw5yQYfB6DckxKzaxPsCqve9nONzGhnBuTKfKJ/GD5bZ
H1JFbFfWEv0UGukOesKV7rW7nnVur9pAzVV0odjnXrdLzAKXYNHQvqcWnWTaTR+18SpNZutElfkJ
KultByMKKHM6IqjmRpC1aPPgRqd7dIC0lyInZzTTMJ0buZYxIuqqqvc1XN8bvK0O1PGTFrnsJD1T
eu6r6VTT/jMqjk9gMfH9I9I0yQXDlDsAaBIj7jW0G4WRLjVvGimzZVoPLuZsypfTcUI01vcWxtSy
+q7sFEmjxFrTSVp5gZu+F1Hb7vOsoUNMtgWpOxfG1ZJLQPF4Ts9UnTZRIqpTx2Iiq7kgJ2MqANPp
flCHoV+TngZj796IcvMu6OJiXQTWbowhp3eTVe1sz6Ers3xxUBWBia6PE++M3Nu02hfkDiDUVRcz
C2iVD+6rgUPYF12T+npl75kE6R70DlYcq4W7WpirYpCI2IWBHiUJ0yMK5/VAEDpqYLNFt+qwPaXh
GfE/G7Zb3Sm7fe+aaPg3cau68fvCa+G3ksgBhWFg5TEkBKXflwF4VUEQ9o52TTKAlthbbLwiRJp5
DjkJvTUfZg/XfIrSeBrpjjRO560x90caTWgmCzQPQOenMaYfNRdMr7zon0MCK9Y62/uhD8fvcyhw
N4DEj1gsOuLEKF6QOke2qGYD2Kmsbb6oYzWuqHlkIHN1qy+jZ5LPM48d6BJGsgY1FUPGtBAVM4T1
9GRvhXKcrcQmzEeuExcKabhsW7VFJarBTi8+gLF3J5TA7grSj0LxE/QngizwMKCjXYfFuY5o7pdN
Nq7MKODnj3GytQRinIBGY/BtzA1EEcLMTw1SYlKFsr3huUeROfJCsb7YDlofry3Dms4VL7+ylCa3
ExPrbFQ6MaUiiOHC0TYq7czcKc3JN92ocoTLtL2MAklaDUKctuZrj8rR1kJvJ/tw7Qk7POXAw7iR
0MK2qBC1zkA72Z79wqPd5piUJDz0gscGSXUCjA1rf6adbE/KVdiTRxkHaljFujIvQ2FUK3fClpJ7
E+cyQO+nOOTjVWMybGzq3CwA6a6lCxDJGCOrV6UXEqfkpikzKPfhkJ7dMP0OZcVGGHCNNaL/TIdY
DxRb7VXCcTpntf2IejMwy/ysF+6urCtyObl43X1+2Y999+PvNy97GZT/TMhcBq3B4dkRnBmkZbkO
0ey/nhYGOAxaODfBtQ1GD1lA6J1g+XmnWcmWIqZ8rig2ato8XnvrPZm96WJavs5dc23EQCWISd6R
gggqXGScguUINlOW0o9SOZ7zAdGjNl81pMrHUQEaIyHsXrOy6atbwK1w6Wdfq9yhZ+IBiIGPuIpr
gGuWK/s1ploqDW7TIz0iK7QuWcsMp5n9OR4zksHpdOc4DHb8Gt+QOusnZaUzzvt5q1rj0o/3RQDx
agxQx9sFdUFNmeKK+aPhEM2HZmPR83DL430BYmHMS6xnaJ8tSh3MnLsEyT3dsYymNrLuOu40/+8f
vPl74ObngzeXu41uS2E40vpjtSgA6TR6FDrXzJ7VFv/xeEPjPPS/mN0c3BWYXXbC5NqLp8LHibTy
IOcQe9idKwt1ymQS352TvBtZ2rZW2eRPMdlCXVo9c7u3Tn0dwgowe+9GU9TlSMZdQbqxbrCZaSuA
/iedk8EhAHm/dlkyKG63EL1lxp3A6peoOiOlG2HdZqn7lSBvApr6iGQe0N1AVUDgs50/qDBA8S6y
0OeUfNDMNjj+/TNCgP+/j05MtdQ7pXQ8af75kIbFTILf37pyRmTHTFKJ7OK+pUJ3bKJe7HjNLzbJ
6dQhxu4okDtyXUFAUfe6eciR169Rohe7tO0UZ98RRneQc6w1a8IhnarG/uDpG5XoJzv05ovwqJcb
Qd4sHj/74IIiBMYWXygPv5SdoBbRnqO8BzwIR7etMAsN0i1Wbtj5ys69ndc636YIdCar4vzooOds
RsM7QPg94XqNMRXkG7LXCaISCeA8Towb6YK+1t1kuslMFrk0Rrakxa2vYXFalR5pubUq3DP+nXhF
HF1HxMMEKSe9ScI4+qLploW+7KXXuoaEUNOfujS6ODZC6G6KzEehT2gW0tk+5W1lIOeZWEiOAMxg
I8Q59yuJsDbqh2EnR5q0gno0jOW1V6G8UrX1xR6YlgN3ne04FNaK6qIJ66AN9wO9KTiytn4qD1IH
sxF6NEUBC7V3ujnEW81rSNNSWX4ZYO3JiL5zW5JE3WXdNaa0pinwJFT57Ju5DBzYCiI6o3H60hkt
y0Y7knCawu4c1ZubyjV4NIo+VuDuEchtBo7id0FvUPtdTyPqJoWyAbyLaZFF15i7zx3IjIo7lwXq
TNEL1oJ2mw26e9vUJKi4UYbqQ1KyzNob0xoOtdDsI7DcdekAbchCYCXgXWTiaKR52gdRNOEzNC1M
llM83eNeODZ2hO9wEi85kR9PqA4Oada0SLZBdwpT09eTJNGz74vWx71bILd17lT1RGxagmeRW45U
kU/0ObD/lpUnzHex7I1TOyLVqvvuNJixt06z4cPRIZqI0kZ9HtNTm2Se4ig+RrEWnWvAbn6FkHD1
+Uc3BHefJ+8IFcoDaRDvBVOKay+Nsd71asYMj50AyzOnJRLrBoxoxpT7VGbReakQ4NIYigsP1/03
0cIsZn/OYs8g0cPTXQuhGgWbP26kLlzhrk37+mpBn8WGCjeysjrn2FJRuWFTus42Sz8AUfMW6AIR
czRJZd0ilB0wG0xBTcRhAnbS4nY3Gnj9UAp02zi40/Li3pRJ8Uj/25ZqvhcyifaxMRG9i43pyXNJ
o4pdGz9nL4pdKatHlbjWTrTs25/rrNEgPI1RZh0ikMHrMOyGW+JBvvdufxVEIz6GIZozPuabPkUG
I/WkQZiG/J49091aVVmtJT7aHSdcsaE6Q9URW53fDi2dRkJs9oFe4byN6Cl7WqBW2eD4jTbhkKFr
cBPUZbjvgCQjR6kLXjgsbq0OZPQUB1ydPCiWRdh9hel2SJJ0frT1ut9mISKjepTWGrF0XyiLgkwZ
PRlzXe/TmNfNtDF5zIMH21v+tpi1C7jbDIhJu8iVYIbW2N4Pwgnvez0Xl8CDoZ0LA4IQ7ozBbah8
WMZLa2MPjCYJpJf4kUMf4ZnDq5Rsvc55zyHcX8NO2DCt4hCkjZZhntgXnjGc9OU4EybmROXGczaI
vJFRc2S6Kp0eADWEXeuNChIKO1dcdAcj5UI36uTUEjJU0xrrd2hlFCCkPLgh2ohQCUHzNhIIFtwI
QTd+uuKmHVPqGoP2HPcleNwAbH4z6axxdsc1g0NHWUrrVKDhEVG92PWsFSlENM7LBOKsHW3w4NWr
OR8I2STc1w+K2AUTaDdLanOt8EV06T7zAPlHYfISJWG+qkeBvgFp9orAFneFnIA7LO3uPrGne57D
xmrT98HK9IfSVunOgux/jKuivYXWhBxCJbgw6vxdJyazUsGbVsLiDhQzMtSH7JAuORnSC06BCeow
dmP6IVD6Mt36RsFGv3wy+1TtnbxwvtZ1ZhyRWsjHDLTWNtRNvIbxc95q8rYVrXEXALnDEJhmvtsS
TwqN1uUj9NLrp7UmLbl+m+mPoBm+ITuz75NnaWjA6Nth9nEaJkZ5H2vfYxW5a9U07inKSPEMncLA
9US3Rxel+wT4Lt9RRQQ/kmTlLgWaRSfXftbaHLi8Yq9MQ4O4Q0BERsT+O7b5tJIYXx+zSVZrNdKu
Di2gA2EJv3WholTisUfDvylLI/7q9vm+bi5qDksY+IsMimw93Ujc05TLxndIh17NZHWHehTfCEAj
90Oolkx62w9NrWB5rabnNGDYcTiKIjV/qUfcCgpA3ya3kDVOrOLnPCtwkhRfqzF31iaMj71MLCJk
qvIO4xtoSJJc7yqzeeiIk/QzkstIzfUyRFw1Kr6A8mQfExdUae10DLvkpYilhRIXpWHnevkuL1Cr
FmEfrUjyir7gcyGuYOidu8SqqDk036lTyJsorJBYxfiUIP3Nvudk9g49IcoAmnxxqNzHfcHZCDKh
d9CKWT+7ZvSUBEojnGSfJQps7jQklMGs/GTDcNh03J/wl5jBPkdg4NPFbDZGovdXvfIhV5RbodoI
vU4Uw80henW0KJyafZEd8hBtYEfG1dFMcxIjLOhc+CwxebWxZNUZ+o2qh4ewzDJkPdO4M/rpmOdI
0j6PzZP1pjIMK1zeH+ZgStfT5GEhBot9E6Nm86Zd1SXvWTJkvshccZY1Yl4NAfPggIQuyxbhxxSc
cX3MN3h7QjowQARhNXGYFbq7n3Xjq1M4e71tvzr6LPciBybs6RwSUgVvEabmcKMn9etMsXgrjFys
AK5f6SF4PDTvjsnSHBPRDTdZhW+pLowfWU1gF82d6cWcituwicguqWrWNGRh17Sxfc97xppTfHGp
nW8AXYnVGHUopjm7/9wp/6OG0H573f7Oz/kk1vwTrvOvmDu/EXguD/7jnz/lN0bP/xtQHqRFJkf+
f91SurzFxcdvHaWf3/GPjpJt/+XRSTARNiDlBacC8Gb4aNX//B8w8f4SpA5Q/nZo6XjWL00l0/nL
5KbLrdcT4E+4fv03kcc0/hKW49BtWtzApvSc/4TIo/9eGKYQ7DieQR3epChPaWgBEP16uVZOIjQ1
kvjdTStC/qAk0itQKMNW8l0/Nq/do3YIN/jDrAOOpV8e1P+hLK0vp6pfbva8uKvbnJ50z+PdcCn8
/cXLwiprW3gzMALUkwgN1SkbbvLSt9VOAJUFn2p/6MP/7cv+0UfrTHoMDdLOffMFWU6E40TbbbuM
I/EK0qNV+Xb+b15yKa//3RtdPoVfOncpArAAkyz5e8aa7CIdnRpdMTx0WO+T579/qqazoJx+fznM
5a7pOFLSk+Rm+sdzbTPgJmFfN/tQDcER5z2sCeN2VLCPjMKtLxzBoq2B635Fo4QyODWqi0cpZBU5
FnJGmV6o7JELrwWuz8jFyjrlhH3VVYnJGVS07hJiYbSi82dHvNA50+l36cJH2oswzPzec3Yd+eBX
xuAU+yJMjU1j5GqHVYL8lhpQaDLcBihuN3kyXEwbGieknAQIbFts2O39nn82rTiwRwvi5eSVbG2T
7t+4GkdM2s1sjZhW8ptAxdExKFGIm80LNBAwMvH4RN5aD07feRjRuT5cuhivk6xiBDqz2AYOftQl
nQsYhb63mzea64w84y2aZqp3xfRkcWYcCsgHZmYdW7unIG/AOAS3S3nqWESUKaXiEuPdyGAmwrMw
Pqy8u8RVTSG4fxqmCqlneyE+52UinGftKJ7snGA4ahGhpyCKu0FDPgoMD2kt51/7GxJ9hAoTou+5
N7kIdcMTIiGUbFXzKsIlrIFqVhFrBFGQPpzTl1theRg3Rrmv03e9kB+GxvcNpGGvJPADW/KjZIgc
1XXztV7M96Ve4tKgv9Z0Q7Dlse1hl38ptKNdpvlWqZktmTJunhHYHuuIz8t4a5rl68JFSmLwyt30
kVK7iGxaHuG4jpvxaRriCMlXtesL1JqpM38YRv4UVt+LvH3r2jpDkufSO8DytIZBOqVJvnWG6jXg
Eqk5ti8L16QN2z/R3fsQQ7mNlco2y88Bgf4kJut2Ku9sIno2abuQ5+d1XHG0Ayezcu3oGlosVxWR
XCh7+CvlcmVuzzMxixSmadh0WlVTgBtJvjBwqeYtT82t5GawxY9W8h4J2IIekJfmh4a8eaerGL+R
ABmi3QWSjh9ZgD/alHeQt0hVIk2dU7KB1jmluJXMmi+JYZLMV7bfvdIF4xk5mJzT9Jin/G1wRh9I
7LCQh4w5iZbQA2qu05Rc1y6/SE2feg3MPcfPFm4TkchL5jn72q4x2tf8zk5b3Htwq82ZYZLpFL0T
iOK95mVbQ+DZyrTooDIBR1k3/YGr6LoGq0waUbEi02MTB1BCAO81DBm+AU3l5wftYdqb6uDNJZCI
n0UhQbHGw0BD99PsKs0UvLra6NFwCSt5Pznxz+FbSA+rTV2+c8vtN1gq7kOimVH8tqQlmEuyDtaN
MePdBZpO6gylw5VhYbt07JS4ovFpnIrHNB9ucIaFayNTr3pth+tWw7xRVmQmOFhGKMmgN5WCF0B7
C671I9MWeWiEOLojmmGYT450kkMnZozwkMP6tLmLi1HftV17cSv1pBW0NZKOx/c58gQed9bdAlVD
9Sol0zCLiftBkw9clca/tcw4+FQMmJ3AGQGdPFqNE3O25s6O24eGniQ9Kwx7IjWxHWJ6osakiY9c
Vw9ygJUu9fVsMlORFCzeG1A/bccabzaLcxaLDwj4dWs1r1j+m43jdfcYRMMVWQY7t8C2xXSe1v0z
mDVJ9Z/ExFzl1ZqWprlm/aSBms0bwk0Oy3ByS60H/cliFoLJdar4KTOe4dKavnArbOq5fQ9+1cc+
uOuj1Frov8+qqgauVkzxKKAuXbDkfy5HKdmWLRz/CVdzZ3UpibIRFteAN0UhhhM/Azs0P1TLQtVj
UNhkLos/Tm3qq1dg4PxvPlRzlh8NFZCV4Xn72bCvkTHtbH4xNfIfF816bMb3TT/suqZ40mSK2Cye
YgT6zef3jzMGKKd88eTwVPfTU+ORaaUFt8JmOIt4hD6fjE/YhPzQiR+6mXucxYcIA/tDlvye3bCs
MU3+2sQWVdVtH9Ly9xrjo0ymJ2kxGlnLDmI07tFr3esiv8+9+gcdenpddE/kMo9NPtF55HG1GmR9
kFwr4eJitOo8XAcg2LGMgNtqL53gUVByx1VGCmjEYx2XxX3UWIMcyBkOAjHQu/RnwsHGlsD+s24m
QLYZXc+ZLHrs0PIjdjTWzoQLprrtO9Rj6nlKaZqwfmoebw2IApgLbTq0XvO6PJKpZovBv09HndmU
p+RA4Q/4fINEzVmkMUTHzwFvVeq1polR0LVEhIASlJE36eyjcWntnFZ9ZUcmfUFG2ybhA/cCnCGi
ze8ds72wtb9GRvilSSMdzir0CYcu6sQ23jn4vrw42HljhORNGmThZN9m3SZIb1nVcJWi+obYv9KJ
dFhls2pWgC22AWmT5TCk9y7l1T0ySK6KVZCsB6e9TyZ6h6XX6Aju7Z0eWecGeMNajyjE6kN+TzWf
iuw43CFru+mC9lJjWFwNi6B62fkiRcQDcBXayd0Wo/8De/SJj5CY2r48Nil2THd4Ag+c+zTPZtrc
WF7U6P1QIf3/hh0gykW10ZdsRJe3oCL48xF6dwpeBIUxY0Fpk5xiK7woTgRkPxZbVlltByFfwsGl
5RFPgT+1p2Z4BO+8xYB0qyRlAdLo0PON7pcGDNfSrTZWRGfL2um3i30Sc1WDP37JbBcWP4pN9XtL
z7miC52gCWADHM8p/5aqwJkeqH0le/kyRNrGpRcO52ANQ4fia6K6U2LXjFLoIUUucbMuSMhOIw87
hkGHrcJ2GMp1OfBSI8ZwfQAgma6LiBS1spm7Q2/X23IIPSgR432Ep4w11nwbA8qcaQYerR/QgGWY
XdDM8qaiwuVxZogkEy9dfM71SqLtpwScfQNTRUgpLIu1g457FXUwbqeokRvUR3C1cxLB5tA8tpLf
qB/UIeFSi+BmsNeoqDo7+GZO4GVSpb2SesRZR5t4GlMPlJGeZA2OIR9cCstYzXv30HjK3STSWgHr
slaETvlOwgGOt1KBKSSUgBaLu9fIP5VE5hmDXZxo9j+HGotPP8IJNuYEN9p6tHqxR7KX+zZsogpe
3BoMnOBYBiGl1oFh6bMV77mbvyMgKY6JAfSlt9D0WPCNVP/oqg5wvtQ27A6kyURUpfn3OBns6Y05
kB/ffme1G040fs6hQV6QGrsMbF/3mBB6so6t4K2s2YB+/hIU7TF4WHtzupXafPbG+FXPvXhTC2yl
pIMPzA/En9FSgTAoka6RjPqJJl60MFD0H6o9nkGxnyvA1x59mwWjTYdANbuSS+gqpdcyGfHVQMix
cVQfHhuJKqRRkFIMLyg2OmK1dUVxazeO7o1JjFsRG7SwxD6pA1TiCU4zyzmMpfMtQCNJCRfwS4UX
eh6/9w6TKoj06hInVHEbg0MBsZU+OHdK/2FFHqMsr/Rgl5iE9r1lam7RdcQ5AyLqo3dTpmA+Zgcp
Y4YY0EFx73Hi3SSTCrZjtUkthAWi17dEpfUctErW7TlltrDkYp5cMDr88p8jioUidqA9u1ZwiUs7
2XijHzgNyG9Wj3A660OF5qFDF+3iXiGsozeWm4QO8BttbxIG8XnUgrvM+h5mfNitXVLUL4oLnVtC
2jtGWot5fcTOhvQ8qJG0x99SBYVrzGNuIAlUN/pMWw+00orLLScbavWYYRW89NqmKBgSGNHprbHR
pIBeh6YFfsI24/aFdwjpWUrMeZ7Dpa1xKNJbvsvjiWXAgoeB3DhgC/eT1uZ0NagfY8NGPIzpN25F
/VqXhYFWhSI4dbEd0BW8PlXIjj7hUnGpvimDdl6IE6MQMFAl6SQKKOSmgdG21ssbBwnp2oh0nlUA
GKqK0mslgNETcPeYlh1pg3rdrRqQjivZ1iVZf6xHCnUCnfQNntKExqwBSDD9FhVDwd526BwieYil
hgZlmjd2aX3vuLCunZpGfAPrfOty3WpM53seyh8FwB1sHhxtSeiNVzVSn5Vttt5utOuDTeF63YqE
9Ie0e4Hbe3UqBJ0kNPJcgugQEuWyylCdEjkxLYbBgej55EYLux9WMwa0QVoutlPyBOkaFpMcILDN
6Y1VZL7M6L/HrlH6uuzrU8vRQul0N2vFZRM+OWdKHMMVxJek7bhskKkR2R0UTZH6tNvaXegEvtGM
PVos9wvB0tamIa03rpyrrHpwjhqCwcyY7dWAtdqMKk7NkEnqpuUQO1W4XJK911vxxbCChwBwl2Vd
27RsyMwAkVUQUJigSheltQ5ohcIOnBemqrWxZlUc+NM3Z1YRhCVSK7yetC0PR1s0Jaw2/c4wX9Bb
qbcx8x5sY1IHTlbAm0ZwKzw1e5N4Dkv4YJ05COe7fmRee4MH8AFWUEzJgBzoaW23Db4jw6W+LeSj
Jc1bDfASuYJIF3ESdVl4kwzecCgaTtsZnPS8Gr8tjTYWReaZ3grUsTgSVqNLSZeny3AnAKZMEvhM
mE4OaljEnWYD/5lch63ZqvOolumW4DC3MdnOee9iAAN0wm2T4emlYE/Cxh/Qpuz6YRlpmSk2uiV2
Ri23vLaPzBUi8wIsIgQFERN3DBFD3ujG/jBrnPWjGkgAH1VUhhsqEPvCFeSkONQeENNSx4ZaUbLW
4AVSsCv3mJdO5VBdFBatlWdPOxks3JoqxaQ1N0AI/WocxcYujK8FPLZG79Njn2fwqaJXIorS+L0R
89HkVIPpon4rAS+xkujHVKd/LoJzJ0kjc8ed1tcONZL8HpjURzpN1Kl5hl6DDA1B28T6z/ilXkgu
YfFVYJBYl4WONqu6hzv2VoVEE3DOble5AFU1meQt4J21OeasWtu7qogA5lu9tCdGbPNdDHjHiwpN
lCx0oNtx7c8pIuOyGz1K3dfO4iYbKJKwJc3uxAgBexUmEgWzmte8zEMBWmefztM+CLY9mnWMP4Z+
RtVyagqx661nMiGL3WxbpKHo+Q0S+XkfT4xPmkrbvIit7cIEg//gm1X3gQLgikLqwSmC5yIJEyjx
NVf2qCAB8b94Oq/lVrUsin4RVeTwigBJKNuyZfuFciTnzNf34HRXP1yXT7g+koC9115rzjEzFlVD
gJ+jETocqc0+1soHLjeZGYFeeoHpyvSj7BooF2q2dNOk5nKoFgUcJa+AT/c4NcqtjdWTAveRVj0p
4BA7PEJgpj0p0kTS6OZO1dSjBfRlV4bJSQjopCRcNqpa5VoJGa8ynAVYAJj7Z4ExPicUXBe5x3Dh
RSzon0wM3VFTLx6gKdUhp+AKEpiVmW6SO1cc77qhsBwGMzCiRhZBKDbYQYdrpzCvbXUWcQaWrzpF
kieRMQflpCH0qNcPENr38VUQzWE3Yz4Gl9L/6RGJH8nWKEoadBUfl9yG1EgG2sxsMcnvzpIth6Nh
I9YSSUoBE00cl1me4sosS2ND9/mlmmPLW893qVY37lw/ZDoYGz2BEVuwvCWJuQ1EYqnVdTxWV+fe
4HGMiCk7ZgnlDxofvxTlp2xs34yiE53Vl74ZcgCMRoPYaurx08X6djbSxYs01eklxlpjy1hxhvSB
JyhGqIsGUolSZPHTcJq6CclBzOAzpSW4m/N5RLaJrl9Qmo2l8Ksyq5QHSQzHvh5HbxGaYqviLyQl
GEk28i9bEWEDDVryZIRCvmfGSgyfohwKiqBVaoUS3MCuAABiSlqeOVyrES5rTDZ0fpUQMXQthNqO
SOFVmql8RW1zH9vqIhsRHs9glXzN8yGTxsaTDVCNlWadxnxp9vgS9oMsX7K61A7TAjwzrMdtlbO7
QuzdNAPOP7M+sOBwsF/3ar23ss3IMS2JODVZFhu21kaUuoFh0U4TI2dc6kdJ6EdOZAQPAiv7hEyH
o1Y/bGRUyo5hBFegpk4+toSeiDxIFVi0hmluCRDhMo3jI0gYEqLwIsZ6xrdnCRTLhtLs6/Hfupi8
DOuLhw8f+DqcybYpQ/hwEDgHOc/cRqXVWmuPoFwUV56CTaM3P1UuvJP+aIKbmDJ/SdkVMs1yx/UD
lLVmL7WUFVJpehVAqTCdVWe0cJ8XQGo3A2uvhHzCawvr1dRaASoDnykorxZVHSQpE4XypPrZ3Bx0
Lb9FAl1DAnxZyKeSiiV1EjptfDKFhw2dxyedUFCnyBetVsGlJ+gbVP6r4RJH43p/db1CuLiKpknK
68wduXMyQWg5vn3rGB3xBsqvFvyJOCvcFsmSkzYhR6N3HZz7Eedhxghxapo9PDHR70aaj8WS8KxI
2V+h65gUo6T3NI2yPOi7Duwg9zw393Sg4/uj9TVNwTWPthHUU6YIlwF5hj5NxwLJyWaZ5PSqVsJX
gTocXp4ji9Wn1RB1PoZNtmMrkvzwQxf+IFdbWyNjAQ5bpsqIva2ttk78lYGhgmFzBJK3Gfjsk4QY
smy553grVFn9eIsVJPMqBwiLBPpNbaU/xcT6Pls1c8+XciGOy6gIY9HgBtQGSc4oN3hbgUl0j4bO
SYJl2Rr5UbMi2nMa9x851mfNYOwJpgFeW8F0NFYQ+HdiBFwGbSg6LlRPjU4nyCJRWKzDkS4t5uT1
J4tMi1tzZtyOxi2VESSMGI+tOb/FAJpbprF0UU66AM4tQlq77qIoUfEowGER2kWy816zoDatTcCF
3ng51hdUbhUlsQ4sbCxfxk4VbHTJxPFI7BISnEQrk9HUS/plFGhAd+I+g9eSD/mdkJIggOnZGWT0
LgYGcpg1AO66SiFQQFA9bYi8uqr2vVp/1tp+blJwTzVHcqTNX6iFSHo2zxRXHtJpd7E0uBKxZOH0
Mx/KpBx0aJiDMS/EbklHDFJ2W7de3vK8j7wLs2w+U5C7dARZTumN9nbrls3wY8m0lGMpO+sk6yHk
pXBP2tktnyadUKuZDGYZXHyn5ZSIoKPtrglW/OcxrAKCDHrpLlQEMZgt1pP1kBHh+xK16BYW0V5r
iJmuS0jrYqo8AvTJal1/mjKSpKkXblSonxUOjrmfH0loHpkT3FqJxW5EbAY5BIcibJIU2d6InkYH
uICGsPykMfiIJ+W+COp9RNQRd+NJYOYImhw4bIhw2eGO/2z15Rntw7va8Bup0Byg4YrOjCiCBljl
Qj19IsiX7CY2y3RBfzNPsO1n6a2rOzLbCPXMuRdApZXfigBejyhpfOwKX2bCkqSPegag2Kmyy1ST
U2JKqoJRspL3sNaRpGy0ojGg6bAuECfjQ+HZZJyvyKpgF6mTlnPMiL14ik5klLkSx9qM+ZCTZ3ii
NPWp1Mm/VAJM5qCKOSfG+AbQB0ytmW6bippbY8yiJw0J1p0cO81+5pHEXBMMW1FEiTGaaDiqJBlv
0Mh3hjF9yEngcNC+tPSXsFmb6qbSpysHSdKaEE6SaYBaWT+la5bV3BqPRdPfRB0ij5xTOkXRisMo
4A9gdlEjJLT/Atjha1B0wo/VU7aZSEct/++Ql4V0EVRgJZ2YeJEQfzXpPJ1bjWU/FtB25CGkFpWz
30K8qdMZBlF/VvksDYp5w2JN4ReSfFboc7WX5aqGyNVZtzHfivnvOFhfUHavgsxjDsD3fRpYLTps
dIN5F5qJfw+vrY2+glFyCKaEwmihM52ZmzHmrleSmZ7yerDtlJ0WoKEC6nfOMDLYRn4D4cQlTFgg
J4S+Zqpz2u8pSwwJ5p4UPjV1TwN1AOU9V/6/gqWuaRHBNMwOmnBrC6Inhdq4TklB6CETh5su7gdF
fM1HcHMtkVu+NsWPpK9Dn4SE1iNDzBNKXNAlszpbbPQXrR4hQKhX2gIxNGI9gEBJNg0jprqu5B0x
DU+DMdRn3ez3JVSw7dKGBKtK28RE3oac6R7N0w8MXGZDNP0PFHvNQSPzQkBtiHOYEQyqPbuf4J1o
bcmmG3IhZABS/z4zUnXh+wzNvdFeciEO94qqhTvhUUP1kDpaBQ1Wd2S89EOoU//thaHAD0jkJxQA
7AaTfg41tmyzT8+KQAM4p6nqEnlZK2YAAKEwicQw7pqqrJpgjCiaZeEtaJmNQhUzRS7ev4UexQKh
v2Nw67RqxevFX/9uXQFgrnoWV+1JSkKqk0W0/UZiMCV0rCraFuRdV1EiUCRPh3O84MHJ8W8YUONs
HaOZOhlnFJA0FNbnnPPKn9Jw3eXkq4kl+sp19deDqjUDfqzVRglWiBJmyhxt/90NQ2bdrfU1lmu5
VafIYExaFwRBUxHRRwT0B7OjKJmJzTRCV4BTxbgX4cZuinFl/RPx4NtqHcyiXi+Z+ibGJUyevPVJ
4IDgx4FKIKM575KUCiAxQL0CNF0XogRMuUq/IxuCGxhthcaib5QLDboV3MR7jDMM4XSHo41outbC
rry0oKdoVnJkF/7weM6+hI3OKQpIE4bBM0hsMvUJL1LmvCEvI450yC5WzfGJsxeVoyi45iT+AfiT
XCuyDH8wfKnTfxbSv7EXhaKNKoAQMqObzv++61t4JdyoEgP9KfasIM6c3izA9VMKxPg7iD8Zxp2q
EG8yUh2TGGkWDhbYF61L072U7ozpJgs8s0mXa4C928ouprn0Z8TKm1B6yHFwYF6Z+dJAZnQS0aaQ
LVG6VCJo33JcvS5GgCkL40vA/rhrhNW2h3cutPL40onZb6ayy0x609NSAD0RyNlbnSjbRrS2Sqa+
l2k03RZtDdaEf01nxgsXUEuiwZhUNpnaSApE5OBDGwSDcb9CAmT+MeM7o5UNoiYxTriEl6VHrKl3
CewYNOH1AlUxjOtHkWJYNjlMCb4Yt60TScnbzCvnmSRhV2s421Wh5cQph1Y27SMKO8CRtYLLuSZT
1yj175EBvAaLeIPUgLRftHgkrGfvRllfx3VDW7SLUjUiGx7IgQhel8sYrLCleP7rOxyXHfxKdBHX
gXPESpN4L4p6S+v/J6jiE8hYjNurPVSOUBLnYDrsGIHvxgiDB6kJwocxeIbSOZyAALeDFpiMFsSB
PjkCxDCVfm/VGXChFFotagLrd2a06qhJTCyOoX3Isbz4YlouvCiO+2SGXCSiUKoCivGcD+2+rtJz
XtXytpDrnoIE7AkAA9IIh09hLIo7RmvYx2m2pa/1UkCfgsmFUZCKdTMpKUBoi/lnrIC3WEP9aIyd
jXRO0MeGcJxCmkOmNQ1HtVIjtyccuFIh43A8qwY080IQ3SW1CRw2Pii0xazuA/4jjvjMdBwYjEiK
KQ42uCzmaZZQEVW59Jl1KHSnLCPCibvRybh5vQCuuFsaQ7PNBYafapFiZ5//ZAYiTg9eyQeYSERk
CmM1YthpyRPNIab8XjR5AxGfB7m29m1YBltd66iOZHk7JQI337KA3NMJAZDCgfGuQAL4OAJRq8JV
OyG5mmrQKMXl/gxtC9KkxhZKYWNtUFrvTWOpnwzVjfpa3/aldR1lGp06EfFMXfRdISip1yXDJVVH
ya8WUmXpuLrFEtBM4TwU1khPpcy4VEYoceywotb/96VkF/cVqSAtA6XB/7+VRW4wqVU7kf6wqnt1
0Z7/+78yP+SP/v3dmoR25e3fT4hF0L44QhErcLKIC79TBxK4uY704/mxSQ4uSEmCF4j5BAMUpztC
5QY7Ax4PqcDlyMkGkvAgWyhQFkhPPAEbXHMzKsXK2kmWlwrg+qYkvFhRI3w+6QspCG1rBecZuIhd
yF9FZ/ymtzkUIABi2fCqObhU7XhII2tB+6rHvliRQ4Zu2jAx51XiYF1EuapwZ4XuHMrxrcBp4WZ9
lCKA+SUMD1WpqBoI21Lm+/x7zxIbOjlfzwFs7JRoV2FU94XWlV5SVe9gNzo6CeN7kktEnQTDSdSj
YTuaao46APxSZimnsFE7b8Ygtxq+XqZq7IES0zpV+jg95Pm0tQCaOXmVc3jJteFUwwdF0TLtKmyJ
O5mSKU8KL7aUQxMHKZV1+pSDofaEtHyZZIQZK+JpQffF2ow/AsfCoysDzE7V85wCNYH7c9Ub/Gwj
phhCqZsDPSlyjpZhcLts0MCvEAYSSam6V9D9bTRxWk9YJQsC8ZxG+UdrkSJdyx6AqR2MyB5Az4rL
6xPAQKe0tkspOYj5+qSryPMsZYqfChjlw2gYdkTn0JXC1vKZ4mNYYbo8yqXXNVgEijF0kjxn5C7C
e9JndmELKdhI5IRnQAE/9+hkm7Dtzooo59tlsZq1jWZtW8ZqdB+0/gWVTsLBG510LFd7GoAEdIrW
biRskhOpXwrz71yY6QNBhY2bwx+icNoXLdqPOGLaXBdY+2eNXl4xEK2Me7L3cIhnNmotG55lfejb
iNEXwSeuHkAp7gWef7BiPwsyda+KzKeqGulMVExxkTJf1WSVIQ2RlhzUSfOyvIF5Les5wY/jn5yM
hB8A+LKY3RlL+Zco2qs2zt89VGyOh+pRM7QDszey4USakZJSr50lLPCcn8O+uHMTa2d1lgIq6KzZ
dQQ2PetXU4jBVGGrTuSQhqUoJTDHFqzdZQCIUhqNfZHrDLDhQGVMt/wGPSqPymBgoFCJBDMymmYc
yHc4SsxDQruI3BzB8ochsPa10kb+qPE2uP0BVlu6cihXbHkRWPJR72HDTqmsnJIA9keqDNoZWxTT
4AiumooLAmOu22ARvRoSFI+iVordwrQHhUsDWxpH1pNEH9LRJG14ogMLYVrQhCcFl/EANYqc43x6
7lY3YSN08b1WBXUjNLV4760a/65q5C9IdtaY4JICONIZcjIo35OphCieJwwHZdC8jhxjNnmSNq+4
u7jDtbgi8YradBL74rWrGSJVk569wklI6RQwFxabKtvQvkxe2/WHyuDQYWbXiOakNHwNIOJtOorU
l6lARJAllvnCwkRDvq2MF+RV5UYCinQNUgsWYCnT4UYeZTYoEv/9MokW+awFpehOOMcyHcjVyGw9
sOBVt7VwjRJN28c6lOggVIczCTjwootKOfYRc8z195Gydy40/IE5laGdWqk7NAnq8l43X7vUfOlG
dJHF8kVkdYy3ch0vkCftkmL4niwkv2ewCsEQQJTTJ1XiU0omrxzjxm0x9TDQ5kIIUwm4Oom/mVfO
Xtw0Gm1q4NN1yWy0waB3kqlLaIykipt2+acwL0dRlMorhqdxu1TnEc7bFsqTcV14xUKiH4sw8a2k
zp5Q5zPipRFO7xVrRz4U6KJ4/UHaGAecXwEbERNBtUIpoRbaKtgROmiiDQ1wwW3iCMF8ZwwneAdM
T0ZQXoh2FKdoIL+HyaFrymVbtyPTGi29NnG865sRI++q+QoWFvlhYJ48KdkxKOEOdCQF1obu0tin
sqOcYhPoPgqxXIiEV1s3n7E7BAkNt/Qsr6t2mFWCred946x+fqFqNGaj67mWKQkOfhRaylqtFUN7
rBu2BoIfmPrpWxwhgocQDDs2Lnw6t4rloqLUCfprKdizQeSuMpejoun6KaHY5NBkeSZMXdg0I7wA
WsAXo0xg7w+HtmnAfZL07IG7kvcsCNOO2w+zX37B/FEjYl08sgxonhszyQYzlCvVwLavZZG263Wd
M/1UOHBWJTdaBk4OCYNFNXnBP1Vfw3mSbSgnHyzby1Yp69mnsSeH8SsRBAsuqSo7GjXaFuAkwamF
UbBRmgi0tmj5SOI2RUn8RBBlLCXY89O+NgBI0BPgTUJRjbrlin0ZwtxyMklgOLem7s1EJR+zeKDO
g1rqqwOmrj4GpLpCPYcQo5auyRemgghVFeUhJNXvnDUvEUJm7qz5olcMyydNUk7CwoobteR/tKxa
O/i3NC1LerV9kxzFoKUpkICXnazxgtBiMliOcdznPnt/4M56VGzEeXiUE/ORWbTmTbyyTdQJQo4a
cPSQjUun9iRsRwxs+krOfQFLL6t+f8TcVu7NeRjtxCzrI5XZOVyCweu53xitp+QqReWdY52E2kg/
NJM1+UBjG3r3Q7utMAcyjiUYC02ErxkCidIzSrwyfBdE0MYmLePt3NdX3KNsDY2k7thD32SZY1Ck
mGvzh2CHhqQLQdxgmku8ojazbZAqtWsFiKs6PfR7E29JXTW3VuEEPKwY6rwHPU/kteIsEyRUORCP
VDYzN+NwNAyiqKesOUytfvl3cOSTtJscT3xULzsjy0PaBSgIBm2LJlW/CTookLrXMrfn/XiZbJw0
AzluVsBuTkXO0bUoowwXwjPZFNWxJcrOFXB0urmu0tYBTEe1Q8t1zNGND0nyqoRB5qdLsddFWT9Y
enecE63bqUly1UqwgkUGQUep1X5vxCNnoS7MpENY9tJhGZgPVuvm/+/3/n0Z1j8NFgtZmtbMNKvz
NYxVN5RdoxPNAOYLmndF4IfeJJ4a1PlemWbxEK9/8O87uWDMX1hkotRTFzjmyWw89TZ0KyVyWQOE
bN3HnoRK1LwN0M9t5Q5/bg8o94oX52P4to4S48LoIQmeQOPXpaxSXzkuqLeaG0F1x5s5n4JPJSG9
/gYS2UJLKNhrW2UmnMGLLFt6Dwev2iY7cQfU1dW/+Y1L+azzvyKjx/4olXb+Kt/i9ry8G8B/0w0i
Oyj1pIDRvn4xjrG3nAR8tbtXuH1lQpPbXi7EG1l3RoTil7GXz5BTlOf0Szc8tSQfzha34H5Sp/ip
7jCYrPpk4MOOHP0Wvqr5rq3JMzixIBCLoLCPMMoEONa6MzxT2emxoCV2f0IZDdyWtjW3mWUSR8GJ
IfOSY0DMAsvLU/1VEoQOwuVkGndB+OatI87zlJe0g43p0mMaf+o9wpKOUSSOLXs6q8i0iBD0Ca1I
7/kzVbda7GfJFZErsnbc8JD0++I1eRU+kBLQSsL24JZbwFLKqwrpEYK2rUybJfrtTsoLiEluVayt
aI93IcNEezjUJCl5GMWSj+EzH2zlFjnmlTc3b9TvaTs+qskf3qJ7/yoBTdwgtT0J9KQh4D+zqyEh
2nLilFzkIsN5TXjfNBkqDLt4EUsHNYlwT4hrT+xpcHGwBd15ubSjk5AoxDyHgQ/tSlApGyJdWn95
HnfYX0qPYY+QuEy3DkQecW1mvzjmr9JFuxfjRtVvvbwjzSc4qcQgYRMFYeVZz+LNuMszQR7bRNhD
E6e8fOt9vAGLYovJRjjmB/NE45iD5D3ZZ9N6B4ScOOZd+GBgN3jFb3Oq34Xb5Gco9Lf5fnHVwwvC
SZdcPN7MA9glghq6yd8tJe8nJOezeJZ+gNsjRHZqbA6Xhj3uAzvEgwU4V/Zl5Uo49dUtSoyOTfVs
7SPE1+2GEIvcFpV98mKKWBI9afINmsw8qk5/r73izDkcLcG8EUQ/es1WXTUBHBs8rmHjtEfZTvzw
eXoRtskZfPke6H5x1eK9ThpW6Dykm3wN9tSm5BkXDyAV6W9zyHE42i3NEnqrWDHZd+z2vXXKt+YQ
0C9/9J7qCE8AXXDuk0u4I74NNUl0nj4zvzkZ12r7OZF1cVS2oOZw3TqmMz3SDwwhzwY2W34QZAR6
0aGrprgj3dWj+pf8kUOAeAKaEiLEs6hcu510oOkzfrCUKV/M+VZBPQrwLd3vDFneGe6eiFJzVzxb
X1q6qT/KF1yGB6vaqvfuYI7IHXbSV/shpi6DVssVTvVeXNmvtrWZNuZbvTef4UaTEWuXTrPtL/nz
6uhBirvY4i59zghwuNMrSjouKe0g8a568nf7lnyCnqpdY6vdFjjMjypzzGfOicsfKXlEXeZH8Vm5
Wbco2dMGC0DoOsKZT4jDeuLD3mi/BNXptpQbhcuYSPcjv7zob6NnfATH5hBui13113pRsEm+iBmY
CYbKD1C0KDxRf6l2L9pBuWNOd+iNp+yW0evyoD9lL/Tt30QSzi4JUVEUTThtdlh2ESMjrRv/QvGk
otft2RJt4wcd5zxjgDmPSGsUnKp2c8ezULPXcNPIyMFsYuuQPmrUnjkE9z2fvF29Rp+Cgddo035z
Yp1ckohQJzKMJUbRbXfSNUJ9TCCoox/6Y9xwsbmZCglbKMwvppW2ealuYkeX0IH0X8QHYdwa5J+0
EPc3utv6wYtabVSCcjBvsq4tV3gCzB2fkhf03AKtYBhhZKa60mmGXWhDHaUrvmHV/Q7P5gmaIFh+
tzsKz9PVOi4XgSEqFcPJOobaKfgdzU1yFDxOifgwlDs7IrlwxZt2N67Ge/jMlvBu7JUf4djueP4S
DvU0DAAMkNC6a15JNYC7jlJ0I14sFzPDJnrX/0AUkTbD8NWW3yUa/aPNFGdgRrqTzlZox1sGuZbf
hugUNgiA8aBblms+N7nT/ImhK/hA/LikT9JeutT9Z3LMHwG3NjU4euXR7jac2pDJlA6/KDtg8Kv4
eVezHorjVt23tRPu89lL/qzuVVhs09EI1e7UE+A2Br2C5YSaw5Oloq51+vd835InDZsWTB33+V44
MYJFZT07CmIZBiC75QbdUJTtwg2dDtqSayDNvil4v73u1TpJ4rY6YILUDLveTkd9a/GYSBfhLXWJ
gGGseo1/w1NSOuaPCMSYNfU6S9ArvN4x8i06YYog9bvYkXCLJpm3WL8MHXnhG7nYTAdkvpELFufd
eqNGl4412b/GhjGg8EmfHzkucaLndLTla6raTUC0g2h3X5aITg+B8akJWBYc4aY/h8NNn/zlkDnt
FlcyBqBtfQrt4at4yPf5LWeM8kXrJ/LNQ3HOVbd9j16r2W2/eeRIQOsOypfwxKfrSdC6HD4wA+w2
1UG9iUEk3dNoZ1m3ZLR7iUxHIldoa3KVeKZt5SFC2TPdaa+lR7j/O4n0Mbd963Ydyl0TnLSt/wRQ
9CcHtJF4ALltnIa/TtwF9L5Ipc+3xWuLYHAzvAjvgPhwweFCzy/mIVaYN7nF/JQdsuIQ7CzO/nZ9
jHbql2rd+gvCxBLM5ey138FeAQRDeOlTohFE47UvAg4M/PMBBho758M7YFCcCcFh/LwbwVYc9WiL
G0M+Gn8l93Zsa5ptnJjJazfc5YpAbpWDkFh7bW4jMvmvAs2lK+D0uApeiKQGZa2BMhnAjMuDCSBz
C++l2zXLhTusvebVnszaSNwwsEL+0B9gFZlYkQpffuLvG4Jd4DYY3PlpGg5G6q3aytRmrWKOpEee
Unim5nNmj6EdCIg8X3T11MERNu8cJIX+RMFW/TZPnfXcJbuAMvSDfHfpxgKF/EmOX2gKFk/tJb4U
eCr9sXbD5/5BYlDK4EVjjcI45Bh7k8Kl+hYNosc34asGrgSfisepGGUAaWXluU59mnOUc6iQ4nP4
aX7IJxaJ7De5DR8Gvbvd4Cof5bHeR35/6N7Vp4qEBSbCaEqflTKywcjigSJDDShx5dbQ7T66fAvu
csgP5FPiYS8MBwtgRJTJJVyey5/qo4pwbtgc/WKT0vw31FzsHsUf3q5c/cVbNr/hXcSGlQHERwGq
YWEEAmR3nnFpZBs+vCfcC9KNDu3zigh8wPom5uCvPOrP5RvZdcHOvIeUX37xigd1oxBIgTfvVGlO
xcXCOgKDlYeVq8TNdquBhKNA2WQv1HFd8RlGNsDR4jTR13vwOjGHYh5g+/JTdN2pbT4xcQuqhzbc
hGv+jFNmUm3KcabXCVLRL8Seyy8bW40x4hBSSthmcBAf6FaeW04dvqDYGrP2s7lrEUzTV1w22k07
oaNPXmcvoEb94sYXYPX71K0Yfhwa5sVHXDvNb39sic5zMYygfJ4R5L8SOi/4wY66xclv6UFpHJJm
fDgb+/hkHiu8YFAio41xgqsHmeODZyYjkduvsMDArhPt6llf/CrxVr9tioLdbaw7wYKo6STN185G
bk8H+ur0KVQAv0j5PSLEmHhWz4x/ww+JBYuKKnEwlhSH1Nxmr4FEVOrPu/BRTR9ieSNJrH6j6xwK
e0I+2X22SBQQUlOeTc19Uuut+dRXbgA8/NYVjN02fHLWDxeDXTWljOdAs5dt4ZTfpxcztocPMC6N
r0Y2XfafWbO1O4YWppOS6ixXgCmCVz8II4/YhAIkRQDz2kNE4Sd7NIJNeQeTnoUF5bin+vkt3CKy
NVk//WyfHcvPwbTDQ3YPz+Rwlha1EtFHyS+NgCf1i/kMB1EKVhJkWPyOKJZDO0Us7sfX4omXLV3F
D/Gm3Glm8M/ijuKM8I7XZ0CRjJz9UDpcXOGQfdC746CQ/bbBAQHJOmW/hz+sxrngo6jqzuYDw+5X
8tfsyHcy9wT/fAdHE7NmwJmPGtkuT9YTXkb6etVx9EkKAojrRj85/GH2qGEH0YbnCLoEiRo290v/
RquA/bp/o/UBP77B2OLITnhRn4T33BO/xdkjQK7lUb2mrIcIP/nIu0/CJNTv5o9da6ydbtmQHQCc
aHAUN/gODu0jbA4JYt49wV+O4efY3CIHFklv7kWvfrd0ViKeUD7sPyT0gmZbPj4QA60EJGJP21q3
5ta9IOZ8kDRU4n9E+MmziiLUm4/RJ1V18sfqR6jJGj/1NdPgC+3foUJl6VE2oc9ml+8e/S1SjtmP
9sbd+RR/Btt8ZwUwTBzrYJwl/IU/zBYQXVjLa0QD0yWlYMNq/CEcxR3hmYprzXbssPrrB0YnTnTi
tpogxu9JDsACf5We18VmFYlxhjP20rVaD7FgwIot/bzwPL9Ib2+k3q7JpA0DXRvPORtj/ZGhZd8A
Mztz43CRopt8iH6xv5pP5JnFf8l9+GYTEJ4lr3gv7nO+LdknbsF22hvPrFE8FMYPU7ejcpz9BKPw
O4EwGvHjz/yw6b0DrLbs1dSmeTsnm2hPRRz8ohznuI72NvmFyA8+jnEje090wl4lPrHKh/aE3eKU
4IG5l+fyEzm6dVz7mwJTHzd4Cp8jnic7eGS/3MPDGyU0cQj1RrzFF5YjmSUHy5nNuAsM8kN7bx8s
j9GTeMBIcK298cHZlVCWo+QZh316E13jreFpqxGUlh6LJ4ul9k5t/TJ8jDumMY/qBYGa4MzoSH3y
VrDbvXFgB0DXEo0I/t5pPZGRH8O+V8vnbvpqbrVAW2aTIgornPFuvs3TwXKGc/A9To8EYF2+1UTi
Ezhb2qj6d8Y5pfXPY4PDh0PciI3RFt/XBwjO4Xio/gJPk3eL6uVUAL0n1rtwy18st9phPlcXVkE0
h5Y/82KbLRky/rTlExCPitsyEHzBYxzZcE1pSRCqXNIXYqNkuHVey2e8hF8FZVnkTq74U5vw/1wW
8AdY6WIVLtjVzjhVn+0bdgqZg6d0E15i4EVaR2jm0JP4gQh6tDIyFRjN+P++SycdRFkKqKddxMQx
Gh5pxPsYmj5CshNK5pojWGuysuIDXtlITA/xv99PEWHlaVdzq1jpoZUGAj8a9nE8T4ETJximlCV7
EzKl9YxO433rQJx8sNx8G5qpj+OQiV+CuySm9kKljEJ07K+pmJDDXvB6omrA6jzzMIzrlwTZzaZn
soHHe1GQwbVHVZool6byf18mszn1aqVvU9Lrfch+jChVCkrCFmvf+rV+y9YajrDMTBL1IKFzjqkY
elQCJ5V/X/TlJTOEcMtwgSYmAuPK7ZqY8iEyH4gsm11UUZije8SCSONZxXuKkoMW7bz8iFpyJ6g1
pGMxViHZh6mE9Rnmuyr/yKkIRj7hMKebt4D368c147+axNRyBR4HAudvC3d3Hc6/ShWcgi6QKWEJ
vFL7t0SXWx4VEf8xF6JX5R165dwmRJHtcboZbZ9uF6wWdGYYnAXVq9o+ZhX16vp9bE6k6sXtj5Ak
dyurnpupfeqEJWWNVDcAaz9HvaKFOj/mSlC2sER3dNY9aTau6RzuKkE+Kxw8rSF4KiT12Qg4HAH9
tFN95sTSKDs5C24Bwx137MzXql80Lw1RAwXT8jIu8oXLQQHzH9LObLltLN3Sr3Ii71EHwMa0I07V
BUeQGixalCX7BiFbEuZ5xtOfD8rqbptii32iLyqjnEqZBLCxh/9f61s5xCb0fy+EVgQLu2tXlTr8
cnRT2UsvwNEXuJ6orutsqHctLivmmSTZVTZbV3twe3UMbisF0wlmjHHrle22U+GEh8bcxaztGyeR
w1WXscmUHcXAkuRJTZmMrZT6r5Gi8Ro2mLcIEWesfM3DP/o4teab0SN8hCfP69YmGzNhu9CC38TA
fhuVAadhzVn+9X8QP3d/k1v+I2vTuzzMmvqff2kn1E/DAaSs2qYlDdyZfOgJ0AWWrp51ilO5vQEf
Ip+pnB3rBQF5uzoFDJeW2wpYfSF0FuNqfPj84z/yXeZPlxqkQwIvLOOE72IP5tCYuV25aty/eYOx
Umuf0kFEFQPeYLggII5ql4pX+vPP1U5QvO+XrenClo5Jc8vQ5y/2G8dGra1i0AetotOSeosKp1hl
bQFa3RE6NddMUNOn1Q02PODZ6DlpJ3OyzcXOkP0l8Op8jX8gdXgCmm4T1GFIyTc6eQJabKoj8tDK
9VSwCFGpgIVQXoPcQRX5hRx08GjRDIRh+IJ89roH0yunpZwzF/3xwnCYCcSn30XX0KIKxzB1efpd
zNDTdCUP6ZWXGYaqiAV+xgoQ5vUc4EXzFMe48CTEuQGoY/GwsZiolmGdPIl4ziUoCqVyrYxyn92n
D7Yw0Umy0yILaKYZDlDRmh9FAbUszbaQ7wzogDgOO/TPdbIXCbBIcpcWKlZaAP7s9Q2TX/LiDbZb
HFdV9c1BA1JA9l6QMIfqpKUFXkKO4ECEOGwdOs3h8/F17pnqQthYZJ2ZenUyronwKliV/Np10jlf
ATzMwir7Cy/P+yA9fVpC592ZCceqbet/DuIBp/PYEOPsdpV5hE1z6FL7qrcpfje8MQUlWKJID1PR
gWOQ/J/e2Q2ReYP/Y8C+nhysgBGV1MVdf+2RJMCz3xaO8SqbmVlS/EhAAk4jAI3CKsF4endqG7zl
VVptPr9Z+gd6Fm+A0C1TnzM0pGbMQ+S3l1GaBpGruuA4AGge9GEOrcBC40SrZUx5plMVpm5qi90A
7Umdy8rOJquSb77WI3CMIYxYw6sv9Vcnrh7qmbkgyHxcTL1/56VOdeEdOTt3CIPG3cwc0633n//2
dUUtrdwO+bqMrGWrQbXBcLUEbxkjZeoeYlrqs6f/x2BeRYLapY8AjpoMcRJAfz+/dWenb8HErRoo
6hGGngwBH2GJpjhj5cYm3RMyMcbVTBsZ51SEkoRp3+R9agByWj5tjD5IXz7/AmdfXyFN3VDhvFkM
xJNnh9/k7zE4IChaVZpOkRm+fD2ND04bQXElS6Ke3zx8WTFAkPnhdPp95FBXmnEyAzY5bOzDKwl5
PGnE/ksY0a+NHVNw9W+KpIDdk3DKlg32/vHYBd5POBFX2CgpmEZAo6EsNTOG6vML+7/cWceyWY11
g1iRPy8sRoPKAFIrt86vTNJNFpbAFYhqbTOAmmkitMSTJolX5dQE+eXzTz+3LjLCZuKZCnBPnKwJ
xuAZrQFN3x1nTo9CaaKf6KZ2fbTVfPshIkhmrPrmwjWfm7UMFWKSAd8Hkt0JTi4e2qwbk75yp4Fn
ieDmh+XkPz6/skufcXJlodno+EQZsIj8biaLbDgnvTD5nh2TvAwauQaMSvvDmJQRrBYdVGdcahvR
0wIYmUUkGfG0uLMDBE4KX0a4Nsv2Br/MAVMTzXj0w0lynXjlVVh1N52KP9TRtVU/JnSpbCoGwRj8
CIlvb2oUwJ1gJLfK+BAUrM3jDIzy7a9F6P2cgWOOh0rj8xunza/yn7O9UFWTxCHmHolk/2RNMcyi
FQqwIJdgK5pXLOMLI0nXOiKoZZTymtl1AoWZTsyMu/GVkq5Jwda3kNnq869CENjHb2I7ks0qKFX7
dNIpLVt1xkKQmpK9KT7N9kCnfm03RBxa42GoGo+84GgViKvPP/fj7gTVpIOwzrYcXTjvd+i3iVf6
WjOB2S3daSL8VuedrLnZy7zo8KMx6Vbepf3QPOJP7jnX55g2xnlTGKe7Y1mH4TSORGKyFsCPQJnN
VvapqKJvn1/Z2c8xdBXM/7wNN06SISzOcEJWdu461G4mT98qRD+G5SXIv/Nx20sKwm+fczKpEdBp
eQhHchckRaNIY4Xmm1O+tVAGZAFabtBX/JqEOcnO0cC8XXw3oh1I/iOXT62ha7uNImfNlUjXAj2W
JgJ1E7ETItI05Rtno8PPIB/0KNhKA8BN61MzMuSA/b4ACw4/lKR0U0XRC92nlQ6iCs+/99M5LN3j
mB+JnVnW/mbqNnlK5Hlv0KHTOjsnIpoU5ihv1kE+/cJnrpDnFoPL4fRtmvTyi/ZX56jIC+LA50CM
XwygyHNvrzie0mrzhwa9mvNds1FKgH0kVLfpiWDYIUPSjvgY90Ssfwe2ryJcha5jDsbBL4I3FSbe
KvboYNumQw1z0qCKm0RAb/RouuPQXG49Kqy5pAHeWdhtohjxgEO6bEgGmR9++XykaGcWJjaUtslk
QM6lME93S0kyKYJjWu5GpHlQU+nvuyQ7iF6/dyr5k2pEt1DH+ICd51Gm0V0tAwNIU4/Vn7gZcz9m
xj3m9ScyNNdaUDxMSvJDs0hu1UVTAdrWt9MYUNgprVWo+t+qzsrmvFpSbjRtO3jqS0X2hGXHB2xt
dKmM4Fve0TpVAIIK+TPp+3uzkbdT097rMIXrztsYEdGpSipvqzJYG9gIG4NfICBrKQYivHq8nNEh
1Y1rvCQHvenuscz51Us0ZjshtJfR17aeYt/Cg4kXotKf20zbFgOtx5Db7pHPY4Qh8dnpuqwmxBV4
Fpbz99SNPl7Vdkueq/by/nuddV3n9QH17aruIFToyPmaRO4H4bkmbcG2Up/rqHO9gTlNM56Enu3w
WeyTMLuZAv3ON40vfgwbIqgelCm/we0CcycIHoI+JoWZfLWGmGPd8wFhZ/WN0dovhCBSzXeqR6JW
p7u4k3i3sjuscflXzqCMKQ/D1YURcmah0CW0VIpPpLdg3f9z5+KlUEv1akQdDYYs96tx30AuXVqS
OmRamZswlS8hAnYkGRVyFpXHHtcDTVBPXAxqmpfzkwlU6PYc1CZhecjTIwpVlq7ribxzwYEgT9/H
ihLORrV07aCXay2NRFeRq0ul6J8Hu/ml5eo9kYUg6APHWOddQTfRUfxd3wwXFjHt46lDcEJTyeLR
HKiYp3N75Y+dErRW5vpYBqh3FQ5SWRoviMv9K2+ovnvpBJ3Q1hO3tuFsBUq/a1vVu7CozXDk01sE
35b1zHFM/nd6VmzG2Om9sQUv6zxABEi3+P9SZf3ODcHUsRiiYbzKEsSJIt9VM02jmT3n5M0gK04i
HI3WL2DkCXYCyvLDHby/6Sb3FORPGEt0I14SpbWOvKpZTZZyJ7qEawkbHeIcbC0jnzZeay2wbCT/
88MJ+RSWAMlgUtvQ9ZOzQR0TCR/jqYLQ2t42uqT1Xj3DoCImuDqWfXZMWgJWSjEBi8mfP38LPu6g
jXk11WyQ0ISjmyf7zLgrcDdpEXYUh3YTfqXVMI5HqnWb0CrJ5Ui/Tgrioc8/9MyYYtcO7tq22RgJ
1Tq54qLO89bv2sTNYySfaAmLuH6erBboR/TF9NBJZ3jkhuc0sglytF4+//j3LeCfb5uhCi5bJ97V
sszTjZkfEgxoJGXiTmZj0FskaNSxdKR36pLS6pcosQ4d5gDa2wRyZwpoi57qRNkZi0F1HqtWHNv5
x04YfxlrvPzFQDZNmj+PI/HoN2D89lGORd+uLj2tj9MEX5xDB5t20+Trz1Pabzu70qRubbUpXxzT
fSBwA0/OS4QJHwTlhdPBuYEhKPqRHqezEzJPPipAKuw5jYzdOIZrYOPw8O1tarY3JEFOcxgcMUTy
8fMH83HDzOVBTBdAzufJ5nTbZRSANRUiCEvmu1gWz/moHUEyrNRCe3i/5bGXrg3935B78PP+a373
95P/vbr7cVtpqBzJhTpv1vngk5fArClikP4Tu0rb7sekcw0j/hJa6vXnl6edu6emSrlLOJAF9dMy
LtsuEhX4u10/Mw9Wxxk+50Wj4MZSmX8vFXEdG/omUsmahy1g1MyylcBp1Y67EFEgkCoTDtxkPyre
pZF1ZrvEPdDmKGRHJ1jYOXklB0Un/CLC9lvhA5rC4F6YA3OAd92EDamK3zUvQuQTwYjSLg01c15p
T9/HeeqzTSBhrDQnn80C0kgoR7ErTeASBkY/KiCwFlQ7Z17P+10D022BQRNcAySSTPis0g6q4tT/
EmCCX/SdNy2BD968A28dDSOgw0stNLzHQxpDrGEl8MlJzwwKZpperXDGIQop2mzj1dnXxMBEPswE
mXfoWFMYGOhxk+ATS2ZH2/GdZaAQz2f2wIve/3OAeBJ2EtAnTOSUWsHB9f2Ppjb3VQdMccrV2RTv
bwJHkCCKRmDmL1DXQ/k2APdT8s4FxCWXulY+A3jeFPMx4MKA+7jF4aE6ci7NaI40TgfcFMFwDQwm
urFXfngRernAXFukY1So0UqAKJ7Z7vMMEgmmqRfcOWtR1Heff4mzLxeRA7QvpA7//2QiSY2SzQPh
HC6eTiRVXLYaa0fHbi41CD4e2rhYaXHuZVK3qPX9OTnidhNZUWYJ0Xk0ndAmOi3IDubpuuz2bKGO
MA/Qg/NsGmEegla/rrzuunemS1/k405lrtBrtIkcip/c/T+/yBSp2IhBs86RIEjj+cdqqLa1/xyn
45M5WznrOvlZlebtbIRPnZ//8xvOXTBY0A3Sf08rcrwGFrHxzGYjoVHz/a7QlxGpcmGy1s/db5Kz
8E9w17nSk/s91HGmTTkzhhXTYpBw/hdJkaDOsg/xqEF5YM6KROOGnSUXfcMohzy/6NCY6ERbspdG
aQ6Rc5Jseef2XWhIwsu0a51kT8LAEBRpCJwuT8PnZhtiKAxO+PJMWcaxKjLjpi5G2dnulZ5s0qJ4
5lYSJahfj+rFWf/sfdIFrDuwF86Hzk3CTbItql/uOHxRtBYkclw8t5RNQUI6KGuS8Geb/DQAv/QK
uKqeHalV7sMMAcznA8Oen8jpPMuDoslraIJwkpN1TrY6gCe/jF1Mxrh0AP07gB8gUJZQK0O0X5ik
cvLyAnYTbAkOZJVtVee77RhHsluv89fBx7oSpp1bs12KWCBBTQdEOfCPTmoo2wfzxpTezdjoR2eg
mFEwGFRRPBtN/E2K5j4t8mc5qNcFoPpFjXLSqL5XjrkmGhJ1LfslStWUIOVx0sqvAlpTIcMZPPwa
5jTbyRsW61y3rvEYf+0ECJjCrq6CVoC3UDd0+Al1twGeWmQeccxl2KsoTgcVrKV+HTAcFrEZwtr5
8f7/bSsl7Iu7XJRUVIL8Z6ReWlWNs8/epsLK/Ie373RrX3n1XFJIWdnKap8BW3Libt/T5FzNL0TV
9+iDgtE1tbbiAPPT4k5HUjtGVfYc+dUvMrN3k2oclZBdZtMzYZdVeQ+L424yqp5tKZF8VfAr+qlJ
kCNtgCjBGu9weLlEpb/EM2fKTiyU0Yr10jG4nMIkek+ge5znYmHzIxUCPnipArdOh5Mg9782Nf0s
W7mwDJzbYGiqwTESg7ecj3F/zoqJ3RJwD0DEVRptoQ1ktQ3enuw2zS8f8mp8VolLI930IPPxwhlH
P7MEaUyG86aZZq043e/rGm816eu5O3naC7i2J2D/32yNyDqZ3UfFj1YTrnDHV2s2lpkId4InNbev
c088O11DaD1APaeg61fMlaptPSCgIHZ0Q70HS5Vs7oMq2X3+rp6bXalpaRb7ffZjH47dHbTVofLz
3O0jFG12titb6jtpf1/F2W4q4r1KbJ8IcGih0hwzvhw6kkWvtvdJgzrCDrDOBF8Se/oVDcZT6qgv
Eyy4yHnQ0vE5rtULZ6qzj1fTaEvSi+FMd7r6GoqMwsqpcxc73W1p9RWioW9+U1ypanjw2WxlyUB+
sr8dHXLbPr9Z5zbWfPZcedY1UzJX/zm2mPL6pjZKxhbhKUud0awNxjVvDYl3K1OJ7nHW74NJfSkS
9YU69QZi2zbrvVtTb++x5i/ixkHGDHxaqNnNhS93ZjvAl+M4I9iDcXI7mXVTrzIAzvMkpyZ/Aje2
GSfzKTKZLv3AXnA+vSYqrlr4pnlL5OveGPxvF77BmXMVT0aVwrE4YDmn28DCNsImzagulWN3Pz+f
3pKuXwMxb54M2d2ravwtT63rIXZuQ/xk6DzySDxF9fTSEMmoZMZTBmSf8LY9nuILb+eZ5VgTqGqk
MFiTPnTnO/iW2UQdGiV0y7k6fzXN8kj6JcJZvzw4bXapGXzmFMaErOq6qelISk4nIkaGl+v1lLlU
BzaVjxoenskC8uqqsIL7KBj5l8OF13l+xicrL/161RSCDrShy3mG+u3gXkz9UKkexSscy48TOsYB
b7jd3Ph5dqnwbZ972r9/1sl4k0oUR4YxF8okfKw69DCYapC6OOFo4XM55ADYHGSNhtgGank7FbmN
Cce5ckbJS2utsKwfZ6Jvatgbn35eVYw7NTceAdWndPJJJwG3lEzbQmvJ5rTVXa0URyyxAQh90VCs
hSJxZV8VbXV8Jx8j0SQIl9+Ji1cj09xRsC80O7Ar0bSrSSwuM3ud5d2XMXzxdXtNsB1KOnvv4MGm
5KIPudvk41YlZ7KouluZAn1Rxm011beE8h1jAD6tgtUUA2jS3ZCwvBMtLrWyfYui5tjVfEs/ux0y
CCapN90T9U27XRJplGPSXoY2CJtkmBbFT2cXxBzPcoPc3dRTn4iy+R7XlluBLFNGMS4Bacth1amE
5AiINJsSP9o74VJyKRsDlSRuPGNvoQmyI7/cpANKaTV9LpBmUVmsycFqriZ/JIw1y1hHrJIkn5wR
CF5ga4hJB4rkh3veYJygtFq2kd8j3Gx62HSAovoxIiCijb+2KZtEIQ3AIIma8FfM1H1kibASzNtg
sIMtZCEk41SwF4QwPHklOutIim1GLJCjFAcwenh0GPWTkx1Ana9EwX7MVoddnbEUmlDjYvzCHdlB
Mn6V2IPssD46nnNlOtVrF+YHv8oOSt2gpfDQPBlY2vNftaM96gm+xSzOv0XDDpbhwrbA3dI4eLSB
I3kFJm8gxTJwA5O/K/ZuVEKtWsABIjA3jbKbh8RglQc52leONWIi5UvO8wCQ9C361q2I4R56wXUf
tk+57Q+rrB23n0+XZ98fzbY1JgeBbOXkwGqVddmMFhOSXnurymJGDvq7sSDxApWQMVrrdpJXXOKF
efDcJoX6B6dXxBRolU4+1gxGGCr+iIuM9o+mytssTqnnZxdmonO1VzrD9Brp2NJGlCefYyAOAl4v
M7cfpdv2LZ4oSPApbl2qKTlyOqCbwUFW+k1ILE6pXd4pnJvxWVRti3tMFfb04CgL0oWL3qSjgIcj
KVGctujfe8W65l/fIhTg0OcsPDJlmfzXBIKSHyzHa7UCkOxQfGwJ5Gma6i7WidRyrCsv1elgmcCS
PYJoesiZi1TLeAVrz/WT7CX3m69tQJRsxvAbO2AKpE11ZoVDIaOa7xMU4mMgTvt2NebWUbRg4GKm
y3ace4SJstQraKXBODud1PFZZJObTQTuBPZSk/ZtGqgI+V/0OkaY02HAJ9drYYvwa1kcKidHw25g
GlCb6Xl+mjlkMPxfQ7xyIusbR6k4tYA2jOCzokMFbwlyLzuRH57SI1yYO3YB84aAo7fS/JBCTRfd
OGxSySqIwClQhapTu1npUedTZQDjqM2B4V64JfKDFAIE6qSfvmKkAkyqwuYeOrD8CCN63yDSoDGO
xdCXmxHNv100PngHiUNbg0NB79HurH2tYqJMKn/RDnhsu+jbFBfQN9JZJI7nM/T4gBkr+Pk7eG69
tARHdInejaE6v6O/rZehWptpRiwu9EN6TPpDaiVXY69uY424mv+vjzo9onUFvOEc5KMb2JAUM/jC
GTV2MInLvlEuXNbZXbLFuQpdCnI0jnN/Xpda6kVeGhXXFbvEMwdLP1sHQ76Z9+2RNn7XfOLFcLKD
G75wmed2PVRpKEmx1eIcdrJFtipkBVnC9DLQ9oWAnqZYXprm1g7klVbwfPnz5zf2/CeaVPLnYNMP
1Qbg1Khb4Bi6VVRhAKuOUGWeNW98zJPqtWENgeq0/vwj36eO033WrI+l1ola2T4V/0x1AdWfBAU3
GpJgaRBy2KFxxGwpCRpVq8XUWPc1bCay4Prk3nGOZQzFsRrZI1T93OrL8Zg3B4WFqsbsis80bdiR
htNWjkgbTCWHOkHyiJ2aVzGiNwpdHqa4aWcVtrWcqmnre0WztB3etx5XGlkD1LavOji6K96VqzCE
L0Xztl5q3n2VYIxrYMKlUrh5qj8MsrzLlGxceFRiETQTWR1AE5ZKvNLJT6A22+M6nt3nZQ00CQEg
IWH5ktNntoTj/z1yoE6YwPE+v6tnRy1jVtAKojWNBvXPUdsPHllpgUzdvixek/GbhDYSe9MOfN2t
bqybdhXhd5wuFTLPDSB4QBQyKegaH04GdaeMQaFbqQuh+jWaeHxyqp/HpHlOZw3GUBUHuD/Hzy/2
3OpP5wnFuzr/4313/dvMo8oqRpAM+TBmCcnB1SwlOq156a9ycx852pckL4/z/uTzzz034/32uafn
52gyki431RRj87B1EsZY5NS3va49Vnl3+/lnyXNHUkqgiMQ4ljIrnJRum94h0INQJldk0ddh6PpV
iGzdpxqrV0lDjEvxZhLmRvdp2o5qgJfdgZlB3VDjQXtebS/M2hX+S5JDP7Ks4UvkiwOsyiH1AJyK
BJGfor34Fl6s2gCW55nfIzSSa11HljcQu1fDGAwiwDnm9NC0IE2m+J65EXYv5KlNkO3Y02KLxm1S
49Ymue3x3VxiOZFK7BO2O3kb57iRSoXzhgb+esHJi4Jxzl5fyY7EbNRYQqg7e9rW70wy7pqaND2C
IZFSrTOz/95NRk8IHMcerTG3yL1uPcuH5NwDvyTThCW4gTERL30dhnAshoORBPt531xW4tFhRzzU
jA0iFdZ+MDwa/kQMVnOM8vaWuIdibcfK1RCb6x78bKgEb8pUjWszaPZkzDa3ZhWQFoX5lYTeC0vM
uZdGzgHUNB54W09FnUlS1OguC+rqBaerXDx24Cga1Xg0C/OKhu9jQ0TZhZlePzd4JZoM3BA2reLT
8cT50ie3kAnCSuxbHeA9sltPX2nEmUPCDed0KG1uwdWhdC0vItIw9W6HMIpcP0rvq5a2ZqHT9k1J
7dCjt8wrntDbE27VTTNaIr6CxQsvoQWoDjZrnXRYgDUTGsTn78UZp4CBxwKdh850Q63y5L3wlTFB
U5nAPPLSDfopHO4qFe+h0m6NlKsif6tYhJj6lBH+eqwEhO1JiTB7zKmQ+xgRFdlsu5ZZuMnuSdVD
v4XVaUtqAU5c+O1EeiTfOrHxLAE8voB42SgEUCTqHA2tkvsadoH7+UV9TPwG/YhoQJs3Uw7ln3nE
/DajSWt00kYXiTvo0bqkqA5KzTk2OVEWlT5sNOkVqzwFHZ7q2jGAr8AZPsPe65MN0mTxNow5BkCt
dALnwjx0ToiBaJvW0bxLsD8UZv3BnAqvY7ItnOC6DZNnJSkPQY4x2jQwIjdknFRwvGtzOAJ//BIM
zY1J62vReZw8m9r+1m/SIHttYh4UlHpkbunrSFqB3fNXtJlzRWgNah9DebtwT9UzMyjaCKQCCNxo
7Jx2NdXI8y3KRin67IogpRi/XzsybXjqnuRnNCLc3WHKw10f7GUPeiCP4ulGqrAb+uBFHUv9Cw00
utsJxCDhzfmcbYnqTRuf/YnXZUx+kg+Zrfus+QIdFe4JyYqyoMaRWbwtZtgpqwiuKrmdvGwj1HHT
Cb8yWQGozHLbTWJpkLabcZZyxD7XScgRAXXhufMFNyXYA1AD0pdQoOi6mWvqveJT/PpYlyJAayiV
tVoWKE8V8dUxw8cMGdJCtIa26Av2So7iXMfyl90zBVtR++Kb6soz2c1knYuQbVVaPyCWvvqevx98
2E9+ZK58kR/m9aSzH4jB/DFvCptEPNZVddTa9kWn10ff/LELdY3uP3+xUJtjwJ6/77udLBoa5MEV
1Ppu5Yf9242nilvJauAbUbylWoglvSqJTJH2gThkjo8QAZliO5hfReNOycwdHdUfWT7+ujAWzg0F
BGlCRbTCofa0qzbSTEjqRqTuEOUJWEixAO/7NfXrYct5jvsTykNnKIR4zvMXPps41S4oS85sWjAI
OujMzXlFPy3wEnddlum8QZM5j69Pim+WDWK4kyX3BjmpK8dyPeEjXYSwli+9xWdmf0ol9HQo47JD
PK2+Z/TY2z4NMzduCZEsssg1chhmNqD7lSixV+WYka4d897kHdikXgA8tHa9Iif3OWicrZ5Ft15b
6jsxzhGAnQRCSC6Xau66dvBuoGWuCEw6hg7Boewttuxq2BNW1d+r2H/+IQOq//Vf/PlXXhC86gfN
yR//tX3Nb5/T1/q/5t/63//Vv/78I7/077909dw8//GHdYYcZjy0r9X49bVuk+b941Ahzf/l/+sP
/+P1/W85jsXrP/96fuHOARHGrfyr+evfP9q9/PMvgQCMjfh//v4J//7xfAn//Ovba5Xm2bnfeX2u
m3/+pdjaPwwmXcC+qkYhyJwll/3r3z8S/wBzbqvz/GapGp3Lv/4jy6sm+OdfhvkP9uMG6nvWeqHN
zbY6b99/ov+D04FGj5tRiKgQef7/+nJ3fx/S/r7d50VZJ6OKGrmpYa7hCxoopoxTvaejde0U5o7p
+pb85bTEo4SHCSEeOdWluLCBEfO5+49zI6cbrtRANYQACavgn2uk13YlDizfc8dKize60+rUOgDl
aKUIwXwsK/WlrtVdG68BXd/IDNSaMuySlEiBsEt/pHa6z5OcqPAewl/fQJIeRkjysY/EPQsfQkc9
FolB3iDiqjAx5arQSwLrq3pZGbGzHAbbWURmeJ37jtsjR1sr3ZivO6W60IV9FzWfXqhpYYOUPCmb
x/vnhSJbTMDzO9LFe+kODdlOInLiVRuyqBgTLIWEyJxQ/2WoyVsSCrcYqjt1DkduvKxYh0zDvpe6
gZq+pUZ6nSS84uSdJmyVzXWckf45WjhFdVCZes5pFUbuY0xTZ69vsWobO90RBBEbNdwGInvyRtzY
fnyTROz1VLEmJVfsiUlFWWVH30LLaPfJFKCRCLK0J59UoBfA8JpU2rQgtplvavC1m84hVY2d8ELC
lV/YfvOEKr+GQly6gaM9ZOEIpCYLsDPIyOVU5UMyFxQc7fBNi0Y3K/q7jiDIRQBTdqUvtHF6LZMS
nIH/ZsV6De8nvC9aSCk9Ii8uy1mNRvw9L+F7eLJ77koTyqaV9Kvf3tZ/vxC/qxLtD1t5BiUuFExM
Emke3t8/n5VaGYVIm0mCI4QhqpXeMRJAB2cMeYazN4szLNlZC4INEP6qAz1Diii5W5bp1sqs1W5n
aEqAcJtsDOweKghZWMg9QC497PcF9dC1WTpP8F8BYRs6SndaLmQnAO+3fPKNEN1xHPQ3znjQHjs1
MWEZhG8mNutlEYIVKW3MHAStkEoOZRg1g1xPBuaGwBj2oiqfkiC7NigpL5TQjKh/QIY2IePrxbe2
z+7SnIFnD3iRx+461OIftZndefVYb8x93vU76OornUCsyFO+tHoDQp2iXLoXag0eD8U7CdGkqLc8
RSNTTcQh8qBqyIY8BMUEa0RfwDKswBEc2Wi9OVW850F9TSUj5sJzOjN3sBGcO4k4kj5oPGpDtO1o
99INRdGDRyBmxvHNcaPNEB8dxnn89PkHah8K6AwMTluYWljqTA5efw4Ms9OovyL+cOe8scKy7iZa
PUtKYjVoVkgqYUbiT4wwx2mf4pERHOY8YTsnd5hN8Y6V8Q0qtV/6RIB///y7nRuzCM84cjCZfiwV
6RqdrVRJpGvr17LOg60d8NVYyUgopScA64qNMcESF57BmY9Fx24Iky47nrdTsw/dCuLTegU6m5m8
zccb1CTqwsmjt7psqaUNMcAV5/j5tWrqfB48mU1NnX9NK4Nl6sMaFfn0kHpeXFdt5hRl/4tPn3cR
9ODH5626XYDPNDoIt8YDRZMjfVnCBAbwjrmtvtGyv0o7tuOSZYnXLr1BXntVRkwynhqP25C/JkHB
OkpQjFkEn40vgoEnseiHWOmdgeuOiEc255VyQNi6zzpu9Wj7ySq28nXJ566TAadNQuZHVGDiqtQ7
S+T9yrbqdjlD/9H1ETDIoVulyJH/8EdAjHZGIqYIgNHakwf/A8uT5VS/GvUhLuJ+5bX9F0lDEXE8
QsaptH80PWBO1Jfo2uwYNCWaR9DvEoyY8Ybe7ErzaM9EYUPCdDqsMV6C8Fm0VogBc5546L1eGz6L
gQoREh4zyIJyo1j0ocKBOG2RjEfR5Q/IjmduP+c+iczeblhzSgU2dxvKo+Hz4hF5gGK/FE8WGuK4
nFeH0SZEsiyzlS43qhOgbQaGnGNOQekGBiup0gsFBLQuH08DoPDxm2FucCwp37XOv522qdwSOjJB
bMdoT6qj2ERZ96UdJ8wbHoqLTh5QgWOSJTtdCKCYQWPfTP2E7b30d+NgADCa6xuc1FTQ5J6juhps
HZTIUbtJIxYi9ipLk2i2vsXnBX3Gv8511PERedV6Chg02dCpsVZNS05VgPuFYnGLBdz8RZRfSbbP
tBzrVF+aDhkdaQK3jWzptafZy1pMJKbmPlHJ6fjWZNbe1kO83KYE3byrgv6rxEW4CTu8+nndbMna
q27wS7yQRQI30RuPQ+GBv0bOlzOcahIui+keLPp1YmZfnRJnqIWxhLTv2FwUmv4k26TfUInZ0Oux
F0krwW1Gysp0JsydLVssX0t3zQTurNXGjZJl7SbolEcUM1RkgnGLGvABxvh3L2/NZVWbj9VYe4s0
Ce+jSMFGRTfL8jgme/a1k8QgY2vltpzaHVXKcNU19oHPJcTTRgvTVjuEuCNivP5eRIWrd5iTVdyW
VtzfVCPAK4c7hOXJXBvfmj4BvFV2X7PSfBvLMN+mVbHJiqpdaIWMiPTieyOXPwRsrJf27DGxYm1D
xl+xTCZovAOe6MED2GxPw4p7tUrGPF6q5GPQ8ZvatSfkTvHZfBXxbhhSRjK/S/7r+MzWzFlQaIPg
O8ICL4W2MTRvNXpRt5i0gL59UO5bCq9f6rqAoTuFJHmThUeuVr4bbFCWWcmQCAt6mUllhJs+EmwB
RVos4ziCwRDrJDmb6q6YF2cRgrwC6b+mXEyVSkufSFQherQMvk1+ch+ZeMCjYhdZAVx4mEOLKAzc
tC3d5L+5O5OlyJltSz+Rjrl6aRp9DwEE3URGkqC+dUku6enrU/znnrJ7y2pQ05qEEZAJASG5+157
7fXV5qoNqo1y7W1kcTEwTbnCzU/ysE3nkwGWWtBfBHHQQeCAEBSS6Jtr/XMoayD2enPLuV0XvW5e
I+UC95UpiePG9FV0Bwc0/YKtxNlWgfVq46J2RJ2CYaVlltp4HAS7C+OmrIJGaGxFpJaePa7sMr4V
6Qxp7eVSlYIqPavA7IAvmPxMrv0BKlyOx87NSQqx5kmLiNYsarMLDUottDBF94C1AEGGpkw/uQ9l
XB2hxTyAnl1XmvaVl8OVQ+uC3cZdxCaJIA1p/guQWR+9gd9R8P7njRDgxYaDxDgDfh4jBKeV0q7y
DfZQUJOszFPBEmuFOKJoEGZJfE08iNjSU09Sw6PZdWT8WppxmhoSkBydu7rVEzqKMcTLxfBhctvg
LyJSLBiJTFTJOU2o/NN8W9flR4O9B1OQgTCRj2S9BVWACGV++S2hsN3fmtVm3yjuY38gZdYOLiC5
nwvP3l/BzUfnajRxqWjFWQxgbcmRrlz4KXn/U8/kpl4EO1a2ixyOnVN/tHX34kvjM7UOaT0d6pFk
1tgnfi0diX9rmyJZTq56y2x7hfeOQzcRpymOpIGMwalwm0XSE240ko9ZRfkNg+psPPK/Uq9mojYd
njN/om/pmkvHpInuln0PlMDfMLEFTaLJptXYg8IiC41+PsGiGkN+G+FgZiHAoC+CF6URDD6U06UH
3YgCnX2Ai+R9t14rofJT3sQl7Di4qhxt3xhukCRpiPRaaX6xc0tZL3y9vlqho21IkjTSJNppQ0uK
+bgMqBsXiTuDjwyHLENrZpkKdfOUlFQf/VMdEUlN3hKrIbyQ2mpvLtEzWls9pOY9XJKIo7l30HrE
TEomSOSEbkZ9A2+LpNuKFiYdN1mRPBWg8cCg9FrUaN23wAZG5HnHL43026UaWTQj81qEQlB04con
KWywoq0eJTRkWUmTxmHWigCguAqwF5X+uG5T8qb7Guuka7nrvmNuHcAXngF1q+boGWmAmfKn7kBS
cKywW6Tk28UD71Xqj3+0+JO7XK6DRCUroJKvnfSvg85eHfrpTVZkWQzoYq0Q4QKDdh7uHZlv0zp2
sTnASovoAS2rngC+XJwEhskl58iFZnVzqLP5XvnWBzlBRpXjyCnZN+O+O9pOcajM8BsgQZ+F37lF
rkQOGXPJaerWVpA7cUEkq8pWByOQb0Lzv4M83jkVBuwx0F5TZ8LKpJN0Py17YNBDuuuE9d434wuT
7mTZZd5D4g7Ew7vZzmc8OVWUkaA8Ot/FZgZoAGMUL7Qv35RPhg3dVKTb6IIc9x6E75IgloI2mkgt
TPemv9Ur4lzayNjd/68aY6ivbG9y8uHfkgpu+hwNlG6Py8he0j0Y4P6pt8hRxqLRGKPvExpcDUbY
XdNNN40UtFjROSh8ImAGvl4wtjy26a89o1Zcpkt3+qhDFge3VAt7bdTWjFEAO8AahxZBazX2vOPQ
+L/D/MMmD08gCu5rVNForZHixzq8RQblGpHneqI+WmCpbJ3vRqjb71pzTWLxBF+pWWtuC8FSm/yl
msfXiybPP9JSAxwYkxGSJFun94a1XQGN0Hz9J0pEc+jGr6J1HpXSSDFERdhr1fCO85Q58eCAprzx
C7KDS1u7jaNu7QfRrkeFC2XgwLPWrYls+NoGb+laj+kc5F3srUarDxqVK0MmAXE8W6EByaMAbP55
sJn8JNU571etY185roJQNWFFeOlIHu+koesw6UtUll/v+XXBLKioP9w/+t8P4SxQAJ8iR7/Dzji4
wXToPRzOReZtHduryNwS1QGXH5kpyK7jkE6HqAZKlOS44fxs0ue/ZXfwWsPddtmwrUG80m44hl5O
wzVrL5HuN6ydxWvj5TFhTi35g4HBzqGw9kduREZqom870yDYWJxFASlJGRWHSuOcGOQ7pPmNS5xt
1yK3uA0dHEwhpxG7b2md5ulKGBgSPWI5pU74lZb+dE38qCaYq+w5P7aend3oWsXUHtNISlQwnDkm
DYSYRI+qlLdC0rZN42PelT+NGo6xYa0Yi/ryOufTOnhz+dn7BAbk5Q9kyEeDAVvdUDnlj+svE52I
VC89953Dvt7dhi774Qx1ZCyfY4oVrRIxsfUhhnl0mZvRA5070jLJWn7KFGMDBZP1Sd03HmzRjQdl
dpglXRKdSkfPMWsw7tUahbVn8qE/VNV2GKfi0Gl1cYClHaxJK3p1OAkdcEqV/JFhnkr7GObcohrj
Jis5esHh/gA3bsaEphfO3QHpblyyU8cylilMiVZVHxqR0gyOYcIx01O+JGn7Teus++eCuX90v1YY
lNHhhAWcs82wi7aBnheHO+Xv/pFnoZ/rNWMpUeQvJWOHjgFLzc6nPwZhZEuyMfdxIz7CBPVH9cVr
4AVbcDUSxkcKVjZ4oWDaWVlpwcy0T0Yb3nxIadsRDyNoNnsX40dlaSCvUO/CA3FYBITPIOm4bzsY
Zek+yTnExWUEfYCj29IiNVsThb22jemvNar9XcNsE89b9HPQiNSWXqlTsMX2Zmq6d6o2jkdCE2tn
OjsB2Fy+YLJurpVDeUJK4aJpk9/eQpCzbe1n6BO0/oZfoDU0ArGH2c+CD8niiHlwKS8blwxQBtKN
de38pvO2Pkt/9yIxoB9WOeQzWwSyeyWdqXvJPdHkITSTXmDet/vKyCF1zD8uDsybro9r38MrO0t4
d5mLtI0XWpuf9TRxrk1zUDhZ8i2D9NcaprXbZntn4PdLmkskNHOpQmAJBhMz67gVT4nhobEp/pE7
wuWii+aX7K5OROpux3q47oKFVsU6BLoQxHCB57DVp5VOwMTKAVLSkv+lRo5wSVx9eW3wbOMLS0Zw
j40JfTfrvnIHq3LcG/sMifxkxKdsBuXmsDl7rzCWkWOonYue2n7JkgpqvmKGKXJW9axjOpOxzqNN
r6MewP+r1rY9EEw8MtmK+xQZATnaC3j3k0Jk+8HmHu9mWVGVYIgCNVzBx/6FjMgEvBqPlU5icNAj
VDiJfAu8auuOKBy2KF/1bpJLqw7QMFJ1bCwjWGXkBy5VQzKFyaEJzb2AfgwQNdV4UY7WPg490TnH
DsPR+v72RKw0MWkLS9wBny1vxLqfCG4XbGXMJH8qu3xIfOgsqZjUSgvU02TR4Q2mitsjNS8avHJh
I5zENadppjCetJj5isFHlZjHd90EFSNz4o+4i68a5vZ/rrqUdJRcF/DRB04nahCEt4jfaeL8gD/j
LoSkDRfPZIbg5VAc6T8whRZ4Lxn0OC4LvkbVVnNB7TH03t8AM5pL6lmJwSN2bRrrO6vQhmiy41MR
P7EmLiTLRH0JBiXyAYbyJ42TWq1N/PkIlWPIPWoXMfgoXniZfnG2LTn49NHJzWcdlwBYRmsEbpa+
Jbk1fc4HeD4l6nxfUsvlseVhU80A2ZM5twhz/ZxV6a5AbFjYbBTriQt+MbS8r3dxGwZ1jrLNjDX5
WCJF4cFSU6zLFFdOPjGUWKtkbQwIwyVT0Tu9xR+UjSmyUW7vu1bVh3JMPkMLFUbXTr2OKNEkhM/n
1lPg1SnjzxnbcYRvRjFwVWhls0x6bwMDWq6kVbRkdD9HUsbbKJi4aemFUX4R25PDeynTTQbnl4IX
8GM87hvNfg9pPVAVgBkogkMbpn9UmPb7tINxkXnTby5u7XwB24DvlmQwfcaEhpB4RXlc8ENSdDO9
EVdVEWZgos6JBFlpsueInA7JggsP/cLGwX6892QyLflFXuFtVt5LnBmXbLKvMuCy5QAlsxygOcZw
Y8ar36+xyZoTNBJzowf1yK0Lh0h09VVKi0qgJKuPwJ9l15xNlsqFiHMDormNGqYDqzIsbWboCKJk
DbDEzKNj0BUSXU2r9mPKXKSIeOv8EhJGEJxnFTdIT209PuHVeAO3bi8Hx9DwSs+hv3LW0TgFh723
dwIbOBH3M7+h/CE5uVmOMc10vSqoSkx9l+AK3/oJdCDWFDJlJh39gVZbTjbKgixl0K7xU+oMXw2j
1GyxWJrHPQX/yVeEowgUw4VwOSUOlDnSGoOt0WoPob/LMUCU9a4RxHfjcoVnvGVcHlS08t9iq70K
qTA+ThwKQGQjYrd03epyC8GY9+PVaXMOY2EoVsr5aPSMRkc23pwJGmbufvWe9t2Qdg1NFXSowQmu
NveOzrEwTmKkKBvvCPVNZSTgjKJ0GY/Dp2srbSH7dN9DiKQNT11T6P0CdOEcSiUvkE93dmu81MSa
e1N8EXV2Mcf42pUiXmd5fJr8xAEk2ez8RoTHunT+6F323oYUi7GXrf2egcYk43p0BZR4MfXsRfa7
HkzhRsn6QpQYCdljnIAeTvyVxuyl1UIi4UItjwPJEwenvZIQEeIy6nbjlAMzsc2fYDJqbynIs12j
M0eQi0rAlvNDKOpuJhn91/PGR9asS3XQZOkdm1pvtqYWPjW8goOeZ+NyzqZgJFYbj3IiMXFKoQ2y
LkElEuIAanDMF6PTiMP9uR8FD8xH4IkFLYi6aBangIbspLyCXp27FogFC/i84brAp+EoRutHzdQP
AOQxy7JjQq+2Q5LD54/uD2k6Ez/Yu9dZOxqH+0PQZUxiMk1OQZSa/3zu/oUpik9o/sM6TNAJm9Lb
YDN8DjszPlVAsFWdc+elpbG0kEXA1tKfRDKlNJb7ju3IPgqfH1SyawN9SiCR/+fB9slMNa1uICSt
LrDcN/9YZv+/9RKYukUf///uJXj5Gb7kf3Mf/PM//u0k8M1/2WIOZbob2zmM8M3+7SRgvuNfjkm8
liD6gVbV7Ln7t5PAdP41pyMwEzmHQ8wug/9YCQz7X7CK6W9ZRPaSyiKc/xcrAW3f/yHLM5WKH9zD
vWzxgkyaqv+9ZSZajWStEh3bSpp+58j+uUb0oSTizMd4/tnx2R+NoMK3E8w+4/FUdP6KA/u6H/kn
RladzACvNd24DaX+k2nnX43kWKAJF9Fk2kSif8EnRvSaT8Vke8+KKAMsw6smYvA2ACEKzdq6pZpT
LlNhyJNtNl+FgMaLAb0eWR9j48HRZ5uDTt1QkolQBbvGyzZuJ98mol8ASxantOJIFNT2tYaijY7o
LUvmWJedD81Bq83HrHPkupDTVoGnIjX8aHQAIsIJC4P2nfh+uGHXdxeqcTH8GwuDKagVXluKTR1o
mktvMILNEOsVjZpp2+ndK9Rozj2wqDjFbYkleyHXF8Scay1URyTMVJOvquIBpZWY7arLN14gP2tP
33SNdepc+tCDEe3nCV19aSqXKrqhveuOhzirwQMpjRdghCGKT2icc/jYRxd8z/2ZNdQUtvPndVJp
9pkQwCMt/TKN/J0LzNnbMg3RIw1L4hbSh6PUTAcaLen6+F20h8IuKVrNKXwsa21blGo6TSPGS5ra
w8q3a/EYTnDCPMrXf552ZVA/grlJRewTTjFy0Ldj68XtpXEoXYYR7byPzn0ZvIVBoT2gYVebLozp
9GmQje4PjTdqD8xiP/fmn9wfIB9PbotkmjnTJQ/hHZDKu60oWoAYNfVaQ3/dJTFR7ktEeAevgSxX
pl2aIXmRenSsCuRNl8t72Wqpd1KF654aJLhIG6qj3Q/uvAU3q4zvs4rZxh6Hxo0vtA6Bo1AssKTi
D2D/HbYZLXffEdrZScfuWXIA2I4hh7COBsVz0djWVReXHkijhfwuOKfdhPgMzSl4vj8xbFioquwf
XcIedJU4tx6NIim0+F1kbnYkRQv7iCOT96kS1WoUNmFq0nyn5BxfArN97YOy/5MoBPFhsqCqOoEO
T6RgCQ6EWg6d6I4j1zQQB+2nhkGrvKG69LVuEYOGdRy1sDiQ52i/GA7OP6RndH8Q2EVjPA9aOf71
aiDmqgJWX+KL0DUn+ihnkS7zt01KugZZk84TCYTJpx7oGuJa6T1Dm63WoXCjjVTObNWZEcZJG+JE
7qPrFACSj1PP/vSmcE88ePCnN9ploA0P/tCqm3ThSEfRoCEzmfI9ncp1RsFEgNlArgKMgu2g2cHK
H1X4SoqWtSHgz1p7TFa9kmPqrXs7FJv7V2kib/WOCLrEcr1ditnkzZX625hq5aO0TA5WjUz3XmCH
RLnL/i9Mbr0KntIJg+zg1ccs731EdwZwQ8rLbTbE3inSDaKGClm9MM605TANKUfC2K6TqWeUs5EH
pzduvmGdrSoLv3KNoI2G0KNHKvrxHKWIAEZOhIfHzXasK9M9DN7UsFD4w3PJkMIzcSm7zqbPqiQS
XTJ/HpGMI0oMo/X+L1xKmB34Y1CruG96Nx+vYMCHq2216lzEMUfJ//oU72W6DUV8jHFlL+RQVG8C
98sWJVJb35+iApD3QZCAkefhsVF99mbr6UNQpvJqT116Gwm6pV336dTedFZ1VLzIIrvEhQwf7s+G
kI6nEWUhPkVmoMaBMq5GGabbGZ7GOBVvuQgJIbHtl3FQ3WNj+6+2gJQunOyp1A3IVGVBaoAEX+6M
9lokWX62miE7awyllmaXbLzQcFJOIGZ8DIwXbNnqUMaeuyndwH6uLKdBSA7qn8jfUq/0p752jZWj
Vf5yytLizFRP88D7p3Fo73FOjEGxI1b1NbQ0+awVen7s2C6p/+Nq41ZVvKsc8yEUffzXYyzFy4T2
PWzok+9JZhzfNPDqyNOZWN6frso+slbNbLNspOW+Z1xVWaSnb9AWACRNdk9vOPfeFTM2S8HlBaix
MteuE5bvsExMt3mn9g7IT4Sholftb69xPxH7/lCpvH91NFPbiJjGZ9MH9sb3cQFYoRZcCx1csi9N
sqZawlm8vrYe6dMWS47K7aUu0FA6Pwcy3TWARpj0eXVL3hRmGuPjgJElKCuoExNhtFHohgdecnJz
7QyNMxvfjcBv8NmE8XMuyu7q9ZDFLBE918pirQ6casdEV3YykvaU1l7/aKX0bhZe0r01NjTfuEQK
1DpAehLx3nILua/qOL4ZDQ3FWPAb3b9KX4POCyeCfNpTjSDr4K6dHm2nu+rh1B3/+dz8tOiTcl3l
4jWopvbszQ/3j1TB61G9Ha3bIe2Pg2v0x/tHaUYsfjpV+iqPgmHNrBpH8YLlSTT08NGqMPEYRrVC
m6Lg9/P6MdPRfFL5y6Fd3/p9R0uZJGE4siXboJORGxSEG92bqc/8Ebh+PAZ1yBzmwjcXfv3BxLPa
p3G4izLR7SnQNqOWsLErylADve1UIbnpRZtcjAOF4mOutTkJEI2BckwTW3N+9IkDERwb2t6Ckh2H
XH3s0woPYCyeVYCyrSeBvpvMwFm5ZO1uyrTa41D+CP18q4c9kk9PQ8JWzR8WYWDKteY/hCOCilN2
b7WbJufeGr4sOsFWV3U00NkfutQBSDE+xwwSbow+ILaxbfmxSJiuZbUH0/12x+RlSmpW1JSSOZoF
lOHKgBHpuk39GyDEdSTX4k2H1Spb/VFrUShNo/9rDuM+A65DK1Fn+uEu6FhJvfMS18JiKN/nhrtI
ZpMBusrGdQb4VnTLFlFES8mvvkM5p4kHxavW2gQJQBKzzWIxhiC1Yv/VrI1vPYej5oqLJoJh2dHA
qqKt0j0KyzpjiF/9uJ1LFBBYoWUcO7ewk68pvXPpBM627kBwVONPWhFAbTOOTDLmmx1U3/3spaIF
euSo4ZpKX4lRrFoMSCqKrgwG0ibfCCX6ddAHn6UPzbX428U0SlNECL+p5DbsAMKJRt8iqW9GGttL
O7NJCIrDbyPFPy+QsEDmtnX2HSfN+2TZqynrt8WI1UHFOSiM7FCTW7tA2H4rW/FMiOJT2fn+hs65
hcdJOTQNx9dgNNcM+Kyq0N4FhnYI+/YhmLRDM9J9R3OZOP9N/eMgvaXXMHVuRNpTb2pfdNmuIiRh
gh5Lojm7kUjulJV44RnDCz6wcFlqlaQ8RYWIurkbDpwuHBZpnz0VrnoxYsStydOjlZnU2HEr+Aqe
8+2oGNyfwS3ZJPvaQH82mSQYFIgb7P2nOjVXoUUqkQsL2mevNw9xVT/UodUvmkieOD+lBMuQsYO0
NOjDxSiUTygg8YRNv4wClECfYn0b+e6DZFbNhB1euEVwNBgOWM7H7nh2LOThu90FxSXz+w83r4/l
VHwXrai2UhtfBPfjqm1gg1uuucuN6aSIqcLfxI3IvOSSQsxdFv74qDMWzctPi2WLmstER79tou55
TPNjLmj7Fx4ZWKOJ0hM0pPwPIy0gz4lWUyheRWleUuESb+vPNmc7+Zhq8iYl3OpWeiGs1WQ9+cbA
Qa5/lbn5IefvQxDPR9ggjHSBWo4etogx+qkt7hFTq7/7KlYL2clk6dzc3P8kEfBP4v1lB3gMmoaX
SrNgUTPCKr1fLx//WI5Bp4JxVlHkDYG7YMQk7NIxI1dbG79603ul5/fTO+pnjOuTVf0gpiHUlvnJ
KiCYSt5yO4u+Izu+tooRfLwUX3rplCdYBGxf0AIFe1EfV+C2uZbZBxggGHZlFJ05ML/rqn8LO/tJ
Os7Fq/xrZoyPZYl8MebDh/C6c1nLg1VrR45GIKSb6G+km4BLuABzlK4FEzSbvksYLa6chyaFEQ2B
NgQkQhckdLNV6cnHoEi5KZuCi2Sy51FFnmnqUdOTx6SyPm0Rk5ndLx2tADvK1NCml90plNauBp/A
0BzCLCMQTf7Y90G17UiEnkJwjrRWH0KnY8mKNk2D31Mj5QC9NlpV3qeV+ngNp+mnw3OwaNL6KJ2L
lidr+k3BkkMDPqLJSXemih9kZrRbMqYfPcjcTGd/Bj6TkJqbbKxex1Em5aYY4nNX98O6bck3d+hX
61YtdmNtr6VWfpWF0+0tlwZOgSB+od7fIGI1nDdmecahPtaBzlBXD9HZSuZYERk9uk3wEpfNbzpK
c9H1wE/NbBNAcPkOn5JnrzOfHb+IX1KGGIOArT2UlTaL/4felvmGU5bc2+hwi8Lvht1kFA9W3b7p
kZWdVIP3LojHdJOq9YD9iVJu52vqLOtEPGnZS2zCbTTsylplZgSbrn+g8rNW4chqEvbDuKr9+EAG
u79hiD9Y1n1ib7WBDmRnOa8Rw+tr2yse3HRMNr1PbKgI3GPKu3bU+E1lG+0JuQnXlcgeNE0Zq9r2
HpTy5A71GteMn3BoaRgCIBRi5bH0L01t+HQaFxdH5uztKArWk8eQS2OnH3FSGgciioB6k9qlt8y9
VBmZxKTBYfExLYxhcDAzva3fJcyhtvHWI4X/c5qDv5sC58swTQX1k7Xv08YCwxyfNe1acEwsdgr8
jSkmBp3da0SiDWWtR8ac9+TkfClszFdBNC4baIaTiPZd2HoP2LSvY8AC72biLDutJ4M78I4+E05s
r16Ok8hjqoFJoFG7SVgTWu/Hq8aP3+0sy4ACqLMqxG80mhlbGWNDVZqHa722KKxDfyM7qzo0Tl8d
kizKyMr8z/P7JxlneUuNyV3fP6/ygga7HP/Pf3f/cgK2mmoMNtv8/RqcpyVJevv/8S3vXxQBJ0KL
aML7t7x/StUMKNVQ8yaPjTagCXQULgawJC9nJvpWmvZeNeUloWnaFuonyjnMtqN4R/A4w4XTBPx0
raXT1T5YbbOnlY0VmwCLonPemeD7k1bTj5uMP7WJuaYbg5X0zb2p1M+UEtdfltELm9gxj5ZQfYZl
SxjtwoaEs5gs4wfSPTVltGoq/VyOMc7SvxNBk5ssYxdg4vlUV87KiotiWXbMTbjzpLH0KpKNSkwE
6fzQj+m/P5oyune9ql1iBNyOVBixun/x/hC1bb6ZlH3DGaKteyP+yqPMOYiWATNl1ZSrmDeHblgO
RuszDuATdmIh2utFLg+10dHHxQkgD/fn+Mfkoep2aZtdSxvwukzyGsGqpJuHmjT6UXRInaxYmzan
s8nI3zJrijaTaxaHemIkn9bA58QY7YJgB+MoelP/58H4z0fM2MAthMdINlOeHr3eSPfYRRZMFj8T
6AtniYaha/8lR9I2xXNrhK+ZCo80f2CB62ffbr6JXLm58bCLIIYbwyV3ViqFsWGKtaEVB0sHY5hM
Z1NX5cKxjBMQmbWFedPoxCoue6xQNfUM6b8UPVwbFCk0y41jUAJxlhVtWYtS342vfWX2h7Fbt467
bn3ts4bnQKJWcYkH/281gm/GzzofEWyb42wTrJh5uXa6fXSL5tDWV1Jmz1VBWyEONz45X7rQPtuA
ASQv5YhfE2fRE4MVfeqTOJt1y700hbiwMcQL0bSIDeLRK/x6FZEsbQQ7s1MXfzDQNLGITNlmktax
33gO7qtUq06WSLb50OSLDlr2SC/eCJKHNMQoPiQk4zeF2vYU1AstTvk1Xa7gos5e8OZitMkOtDQR
wV7G0aIwNII3XevBVSTUF8PBNx4st1EbkbV/Ag+8XZMENu7h7NFI9oyB6gvLrH7TasQzo+Fb8CQm
n+7A1NqAZkPxM/jlpWLhJ9oGhcQr90aBxzqr+mov7Xw9eICu2+5U58GtrByxEuR7JzWwlLJ6GK3C
w8XxMQbBs8bEypKt6VAmj50d0ZGQFdx0G0oaKjYminabF1DKUpmQupW/BR04CMzgzG1HKKxR/FJZ
W/LRiLmtqQI4cHDpS/zuzfPEcZ/OdGssGyc05y7ZLbJZvK2+CVda/REhO3jTmt50A65Xflule2it
tF4ncfKdlPgYEG5RJkdFt/ZspeCjGXE9mJKLswibtaWqXevgTM0rK8DWGf0lf6W7xBanR5M545Rt
LPP8tyS1sZV33UsS95Qy3YRGpN5r4o6SNvvBp/GmW+OWQc3vloToBTHG5cYm03NpBGqfT8+Z0Rgr
X3QaMdYj/X/t5rmpv7KY8YrGDnsajn8Rb7Msfspd8RBqw6Jox2sfMoGst++WJQkAfWNq52BG8Fa7
ei8y6ykpxpK4b/2iCJVbZnVMellv/zaaedZ0Qmnr5KGkocoJ/ZwFUqcjP5poKBeZ4TydYiwxj6Ze
v2F9gdpe0TYUhWNulMOKBrFk06voBAc1/Oiq8lt30r0ptdNgdQ9B+OpxI5o9pxAPl2XlBVfdH3ym
lbONo8vnWoo3y06O9lA8h0a+kplij06PU50tZeM+50mzt9ryK61H+rNwIRelSfhcm3YfkeVH22qy
/gQJIRWuN07L3C5fooiW/VT9RiwUxlT/VsQCiKC9kgFwIzDrNEgilcrizxQPfwIWBV3Pf4Ehnduu
In3R/RznwFJ8gqxTcwO9XFYl2n+vl/lG6SwrKf4APC7GR2MNyc6fphdy2Z4xCVuBtebuupVCXTPP
+6wCQglk3DOl0Pk6L3A6k9nLqPCty1tvE0JTxzXAxVIVv63WboXR6QsTH03DFtCF+oPlA7UVuHP1
sdiUk7sZiUZYJFN4ZuvboLZdM4B2TB4YbGHMLSy5gj9M/dJxenPG4lJOuA6G8Jr005NjcSibUIpn
nJhdrxyVPlpzBEkcaw+Yag/SJojBt86xLoZFbLrPdeIky2bc26YCFhN4qNP6hxL+UxThY/diY+1y
NhQhUCNVG6TbZfy6ZQZfXaQJegguvUW2dkIOPBPG7flP3OUVoF3a5w4rAm6rjdFG3xp12WpkWHld
8CtEH8mkoylLiOOjDlkr8W/GoJ+VwxPysNfN1LB65pO9t7P80Yu/e2mPZyuePQm29p7F2YcZe3Np
5a+8KX1tQujq6qaKUue/xQ/3G6nNuPQrvJjuLY/dkvmlbJW09KBr77F2ahMPOn6zVDOMpSt06o9G
W4xieHMdfikj4MyuMbuDIsU2SeyAoVMXOemJ9hjfCyiyyRXDjk5UKt0uwgLFnyCqVnoaPcZK/5O5
xEN2ZBEBEuO+l2o9lhV3pcEfsElQsOdyuxzJRitD/YQ/GkEw9S+8+/ueXMOlFyKHaAPNbYY8F13K
LxjSNibPNl86rtMQFXCziQgY7Bp1R78FEQJHr34547522bPd9eUmhpAVKKdccW3RvjXVuKDtxL4S
e9qqG8jVb+zxEDQWi0KKz1XBo6qVt2Hu9ims+PlZh4O46iw2VMP4k3tOvZDqkIx2cLYxGyryvXI5
x18yKbRrZZwupDgSa0nov0Oh7auMaYDRRnLlXCoRnwQDogzeXWy86XPsWpRhtGRHx6Fl6B+T/vW/
CDuv3daBbct+EQHmIl/FoGTJOb4QTps5k8Xw9XfIu3F9euM0+sWwZSXLZHHVWnOOWU7ZEyP8ZFPm
EX2GywrZ9q/KLJHwODn0wCSwS6nhRaEOLZxSJ7CTtzfX1sA6OvhzxLVVzvBOkYIQILBaC9cf4bVC
8xh7hfaIYLKzUEHJYtQCGtwxnTYH/e6QaNs0iW8E8o0gXRBhmHHuHIbECadCaAjMksduRN4KbCHs
BhcC6bI1puFzbFFSz+a6cM7F16Jwb3udLulg3A/t/NwY7lnGzDKKVnmhY2uppB7PSV3tSoUWpZ2k
XGe5oKXp8pFCsU4RKqOg7f6s9lptOsmelTmft8zI/gfBhWBys4D+uruP0g/a9oJTiCRrc/AqQ3/t
L90ULhtfs6MGZin4xyV5HqzI5mJN3KF5GmSY6PVTYo44h3kDMlHFRnZ0lVd3DLSyjq8U0JWjyyGu
1ZfppoxbH6jMtjUleEnN/aS8eYxXdrn9qvjxiD4D+eifORk+y84Mh1RQu7opRELNZgMZhShq67M2
jE+ay/5p7K/nMuDfexQx/aSlnq4VNBP+KBkE96j1iy5/FCtKhsSnWBrNs7Db+ShVnS4tMTtXSVmy
fYij5EltdPyzU+wGTNhKGuTvwMoIJ5fjQUTyVM1m6ptIUBjgzbTXCGJ3+C9ZE/t0ZlAHp79gheYH
NW9wULPmuTUbtDxZ9oLYFCA36PtjLE0zTSz57YDWZq7ynGuZvpm08pGIxwV2oEoXPslCy272Fcq6
APrIean770pprVDpjdCkz681T9rAXNpOBc28NP1ojnNfSvCs6lZptomVXdslAJZ8cb7HHnepZK5X
0a5WLvIW5LSMoKeAt1aGcB+7jZR4NfIKVWVDIkelu8/2zCfexRIV8JJuIvLntI70M2MkjqdWg74X
t2xoH5JoetfzS1D64ARG5QxgjYzXrhQEiw9jjKqle+sL+ltaOpKqOJtow8eei5N2bTEotCK18RKH
lQ9v7AlhZijnxKSpjh2FaUpArB4Gw6RuiLFyGeJ0NiVo4eyatadGRztZSqUPbftrMlV2MAKZ6Wig
hAKW4Ge2pvmyz75aRmbeVGGtKNg263QCvK5SWNlpAvLKEK4GXzLm8melf7OiJN3MBoWxGumBK8gg
0br1KVYUXGyjTg6tgyaPVOTFHwldHwU3WaV+44wJgUXzIWby4tMY49b5brBGFKsJMoOkPkq33zWd
u24i2xk8Tev8pcSV0OiKhD633i09OKVFW2O/aUFs6o5d+lOqXkQFFJPWcySMW3OOCy9K6RI6muO7
onqt49Rzx6cxG3EW4hPZFTLSjkaHXku0oamP1LYPotEvafcqISNrcWZ5CFPG+vY5KjiTmTwZu0wo
KI9iUw0jAxTSOHORaexu4fqjfZP2BPESRmFCcjfsH5ZsLExlgdpsuUqgK+zKYi0CLK37yeUSl1Xd
nloaEBzDnmxKTorBtCEt5n2au8zoCnUfk8CwWx3KEILVPaGv3uz20RbNHhJDA1U9xrKN2c2hI8ea
C8yAQtFmQ772ykvdiQP5knnYNH7f1kc1bmZPjWmoGJ2jkdKX6QdZyIEU7ZW1qHZ7UqSWDx3xxKlQ
pc/0rPDV8i6NZ8xZijhB+kGTd2F/xyo2ySy/qqL0HlMthYfDO1sSunam5WwY1e7ShGzuiyR76MY7
9rHhqKpuoGVMamUlCqwR9XZND71e3VgVg4WGffZGcYq7ScbuMzFU9HDqxlK+6M4FoA+3hdQ9beEy
Y7r9daTD0lEymW55vfdEopyDucFKjXZ3Nps6NGT1oWaJT8hl7K+JYI1VDKwXdETMODtblX7gEnoH
+XAvRYVgcxjR3GL43yCqJKPSNm2PR9FsE5/of6qddbGsTknmBBrXKLvucf3qxJVbdHwm5pGx0D4q
JUYY3CjXbU60gxCPzkIcdBQV+bWSeVZXhA1/0i7Gp7pnW3LBpZrMD2iHII3Y563uITlavUwtb5aR
IDGREtHLlEgl16LsckYdiCI1XUiuDm3qCQn0dMzZMXViDdY8uTecyvDauBq3Rdqot06EYcJSjEfi
cu5kMoxsOxK2nNJ4TKM2XM0VcAZDxz222Nrr3ClY6fmHal8OflStN4VyNoFgbjnuTkaunBEVoPyY
u7NOBMl+YQ+HeCdtD9aqvLdJ9ui80NA/FsrThMTSqNnuTTEuUt3l0qN+G5PEN9QXTzlZkZdeEBOH
8V1l82U3KISQN9wiRAePl/OfXI2ZytUp7cC0FcaDxvQs4YMGc2XAoG8IdLdWBOfNLXhKHVwGKu28
HMjgrm2HPpJzTlxThr1KtadXyansgLspuThCc0IEZeS01sZX/F84DBowzipMN8s64bQhEtBmJzJ0
5DQh+tZHZ8OOovLMjlxyiJvnS9TEhBC2d+ydKHEjlwyXFey6svcHnU42l9ujZEjnNb38sGsTdwCI
eN+QL6ztKKkrchx6YkYzkUH1NlQnKN3xVG6dSPpTl+wiyFfseal/81FuXZCNVIcBmE+2VDTlW6PC
KJY3lc+ezvXcnOATLWfFtkba6pLGtwW3etNiaj4bVSG4ZpfHudFkiNBY9ZCa7EzR/4m1jDYXZoEa
m0bDf8SRthHYbXoYkcRwHQhFYn4sKXZOSznoWhZEi+BeKZ60OruHBgDaZMoO0To9Lvw1uhzelvR9
sIYmKNChBImq+4ktqtCE3RrAteJQl9Pl35TdDXgetyX6H00bbyLX9Sv+a2z3y/vcnIdNsybFVoLI
9oY6h67FlEe16wcsPKSN5K8j43fUwCxEbkv0HtZFKmlVoK0tYsm8u67/MKh6Il6WpZzXp2sLkXl8
Etp8unhiwmihXTfJUvWqGpUu7DYbaygrp34k4hLjQEVFS+1Pfes8SHubSMMOayjmy9Ke3YvfEAXS
DmENdmeauFhy9X7r5P1XTgA6m08q4EIV7e3YmkcY7W5QDnnYCiU6kN91Pww7yVSFQaGacdGOnhlM
dSHNCv43A6LaWs/8HKuhh6nbN+loeOlcvsFzG4L6cllykpl13z1kXMe9ESR5U8o+ULhiWjP7SZga
CJDL/ptRHB4PA+EV4atIhAHVL25xiDXjYM9MtieGXXQ0Tc+WHHA8NStD1pvb7miLlk6H6d4DCbQQ
X/RfSLvYRBUAzXFyD9vFMHrUPFiyLF3Z1inFpqY9raryRfyAeSCyed+pbn7nXDkP2pxUxz4GH1Zn
Nv3O+N42vu0i62/qbL2NxxYabOpHczKfIdlzirDj6lF5G5NF6La9Lp7anqK1lCfifbqtY+BpTZ1Y
3bT2UHltXz9bJEm92L111xnWR23lLxgHoq2ZLWrIqibFnUWDdWu4OdJlie2MrT/TsGqwTnbJApkT
n0SbqfNVgTMotpz93Dzn/QoEvrHrg2q1H3Uv20PZGN4YjTdDg7UI5YARgmNIvaZTuqAbUPXGGMYH
JJJL38RB25qbSinO0aLke00uy7UmsqsiHrpDlHbq3l7VaxoHdLOzddvVftayGKuw73eDCXsyTSd8
rHToPdDcpRejwL58Id43i76SkhHb3DZBZrtbxY6KbcR8yVeJNB7bGZxEnm5n7M8Kxm8wDhwGJMqd
l8W+18iFucNltXenztzOsXafMovazcjgKU2jQ23ZhIvg7JIM9g9kgpwUgSdGnbVHjQ6hZco1zCNV
8fIKZCpJOe8ZKB5v6cwiXHC1xRbZELUm2bUMK/bGceB8byoPfVd+dNX0SVv7xCec8b0vTHebsNJU
tlKC3KRDFiXDFlopfOHCRLOWFxIzidvv0YGoLCVvBZIKr5wqJWT2js02ZQzEdwvXMPWmb7EERhMI
6rF4l1arXWujDKbyI1Kt/KkgnCctjA+rsAMstUSZQ6ylKx0A2wjHZLoDSnJR1A6dr/zsfhXimOyv
oRueFbDiQWoTtieSkpGpbm1brstq033ZcUlh6gosRJifp0HnSikPU92sgYSIwTrFbqpKnqdMYfU1
kPaVboSVjx3nV+oM1RlG+mtTc10uaVenUCI2RZ8foHXWO4IUDirKpL3RUltP9QxPNoDMjp83Xt8M
NsOzYOzaZHmg1kwx0uEl0rs0cPPhtde7yIto4XlUyN9T1xQQZCpozMPQ+25K066tKJDHackDIcJS
4XhdpxF4EUKSQu14s3rlenGaAoSpMsYQ4tiw2IiaXEFYTc84SiCxSPmgxh1uzEub2IQo4I/18FCm
7hAOvb3Qc7IM3yIBciNYnGSWE8FiVaqf9cljpZMjqNcm2lndAOa5KlWoJqx8aEnaIDaWd3xff4Z8
bhBKiZu6U82t7a7weJk7eAhXnvKUEnDCaQWPqaLJPq5+IeqzhFPuu/qKH7aZHlQp113rl5q/FAa3
tFFPxgMjqn1CigZ/KFxGt4TMpJIkcPj5jn4KYs3//206u3fIl/97x+XyDL9P01AKeXabDNVRy6rW
+7njz32a1kZo9/MzfXxn8X5fMcobfvXzc7ok/OrnAf/x7e/z//2NxWKjO/v/57v4+yb/viLXu34N
/vOW2IwwLbfmWBztzuD4uPwxP6/+9438vJqe2HW5+33hRskpIX7u2mI97/5+fn+f/OfW32f5+U4V
kGcDyUG6d+Xbj5fUKft6X5Wzvh+0uWaZSZvDz3cR2oe/3/3e5qwruJ3fnzNEVnTV/veeP9/Fl5X6
97Yews4cZebu5/a/z/Dz278P/n2t38f98zSWcpH1XJD2mk0fPUhHTaNuiK9/30iLdWr1fp7rP76t
e47V4PfZqq6KQ322HvNyYmsuczIEnVG95iysDj9fsou1N7l8+ee23x9/viOD8gqHuRv+c/vP439u
+3mS3x9XqlD2PtVAu4UX+/3F74v93vZzl4JGFh34y73/ea6f2/55mp8f3aEFE9JbiXdJM/l9vr9/
7s/PP09VjU2Gzfj//qv/3um/Pe3PY/LVPbj92Gzt2h4O0LkGX8Mvw+6LH0WUMka7fPnnR3UecEz+
8+tJDbMVE4576bio3f950M8jf778c5takx9jzNhMf1/hn5f5few/L/Xf7geomPf0+1zoC3FeH9af
m38eYDYTM8B/nvQ/fv/Pi/z8+O+vFbdsdgB/gv/6Efy39/Vfn+bnjr/v9ec+P7clKMiCSRjfYzqa
HjpfZISwkZFLTAOjD600uuEGV3Ya/l0uJuNJsfoiWk+J3jz+rAY1LTxs43W9N41cJFzB6T6UgY65
ipYiWzbbUC4XMWhvmvY+4DrYMv3tjgsypKN1+Y5uXWeyxbYxjWq5teVvPus5rTNwGw9q1Kk7GCLb
fJYP7ZjSclRoaYqqYozYo/4b7TgE23wNbv1krVw4opGauS8XUnLklxlFfo5HFlEaJPmaOSw9wPYi
11181cGmWelqtMVo++UW84PWuHhEW0QRhCUhLuqsDZEKaaBDRgtBQ5Z1Swhyqta4Z5rkykYFdYov
c5iL13VaynOpoQVgiG35rl0hCKAUZoqOjTMfotumhfakLsSxTKt6azq2fjGvbcghm/1ZPFOasLUZ
cg0JO4WODhoyxINMJcYMXJZs9flM/Zq9Cju9a2LvbI+ZjxJEysAsl34MphaE/uujYRb7qmlOqHQb
L+3NV8xph7om6IkCKg0sru1UKFdJzEQqS2i7sWMHa13tl2QEM5Ozx8hoAyoqOOaYVAfVYAoQDRc+
U8tnZw3GLnKS5CFmhrg2+uQpkdP7DRvz3lmuczn/6QUfjCPdV2bqjEelexUveealuHV/bG9EIs9b
ZmdXuiRFpzAy9i1d8tzKP+CxCk9VqQjm1XK20boRCsTkQWf8rXTONiXXajOZtNOJnzADauMnask5
7Fu19oqh/xLpTQk64qIL5LE2reStocBo0xWMd+OkUJkXqyciAI/STQLG9/C+FRoEzZh0oYOnemsO
Reig0Qh0HMFkotBbzJ3bOXW7ndPzpucVzWeMFeAAjcCnvWIkACSYQRqgFh2VsQHn0qCzs0+UPwN5
0n43kwS2hnpmD6ciWb8ZYVMm94wHWvNtUER0rvXxsy312dM5/TxkgPBEFqRySUI6kKlmJvspMiDz
HqYj3hCz70FJI98yzFzZrjlAdHtYGIqAi8LhNDxHaY6Yn7hhNGukf5SwDBxey0ZJ5lcDbuQRE/Wh
Gy10dEoIHjq6XbRhs7bOR1NUUKPU+H2RSjg4iuJNGnWZZpzoJyTHpMLK5SZfykX5Ws8Jfe15fXFb
3Oe2udOUb9BBiE9SI93j5Sw9sNi36xA5nrEUfpTIh0Vz8Ke5VyMZbZtaofOaS7AuSv6Zt9oYri2F
MY3HJlScp+RSQVtZGeGSqkbflBW9EKW+IuvS8cDv0RTXtOt4pjtRMn0d1XerNSl7FiGDsbvv8/YR
MX3hEUcY2G7zqg3yzAwN+KoxhMUgn2o1Mjyzz+iMR7jY0cOz39Bm6K1xHSGfYtyRiWRnmYpKnazd
2Zn5pGQ0RbGtFQV7pL5sVb/KoKs4WowHddxpBoLLolieY3CsUdxCs0nrr2x9WfV8QqaWfKppwuxe
f3Ta5FHiPjhW6aCF09HVQtWW7vswj45Pu2peEONlgJA3dqT/qQr01Kr9mk3WGV3msyzcK1PnbqU2
ncjsLjfDamaBRNIyNP1VhD6E1tSyzROoi+laJbvlw5ZbGRUPeTW+aWPFXGhYbkwod9OIZ5DYd6gr
ZNrrQGxQGVaIpEYarFBcCa4ygd+PqOOyd8mHtOkahDDYLPbNjAULmxbcL/aIiUrNLvD79PXRaMKu
tKJb1CiwASKgcZcRsj2XvlFB+KiABqHBe5nisfA1t7go42lH9H353Fia4VnD4hdznvpxPq2+3ak0
ZMAsqKjsg14pnuxMv5XQNTf9s7SZ+rYp4c89gohU/6qV/KsEHNy3gAxouBK/Qc7nKEocMyPlGpgq
DyaDxcCNqVayxC8aKoW5RNc5LfW9mrXntl+8slqumpFGZ0/DSp94w4keuj3WO3XQu0ueN31Ntblm
bnWhmpq+IWL2rfG8rzUuCiVUXLsJ0YvQHh3sGMjMvmOqLnqBeaioz2VOY8sQ+7a133soAvVs3oAo
KH2Ax6DLREsS+jD44xSh/3Cmw8BkPbah12Gq1oLRyNC1TzL3bYXZDeK+BX1DRcSXoXw6LQO+SM5b
IzWYDExolIS9ZeoNGWHdiqE0t7VJIuk6nfKkeoS1AbuvQIieIA9Z2uI1JQG0VuoXV62zg/TixIGJ
0t6hAX4Aa/q0rEPhm13/kHTrZz3bz3qNrobWcGm3oR3Pp9WBnkTDVeuRsmq2faobZDR1zyS1Zihj
m/0+j1CopPZ2ShXcJSjVXpnav7lx8WA349UMWTFTJwSuxa43i9ccAraVDX2oj9QGhrxKIDMWCz43
taOplTf6Tap0vtFxfubIacH6XYR8smDWl042Evt68Tg335Zhfot7ZoKiQBLqAE4eUia+Zf45ifTR
aOdX2a7fGUNaGRvbVab70SwfmK8ykVPruwZX6ZgqTMdhEG74PO7NFUFKvaYyyDVj9EsMr9Cm3nun
38cjtpyLD79ySqQfg/juzX4FR8jgfByQMFQm4ycVuYViTpu2uhj1Lx6hobrNY/gKGsKIAFPUdrbd
/WvZk8/UMtasZ8b0mNSIQV0A+yYp12ZFP7bFyH45QtBuCmJs0FG3TQRVQeTHwfpU4d7n6vQy8qb2
avOcNoSkq0vx5HaXeBjCWDu4IOMo+OjjswZKorb07QCIYa6jsN/1tJB7PhYWCaQSKZarzcSY8C1Z
GAyOojmnzkW9MPSB2i+2P7tXeV3fF6OBmkGvMKlw9k5O9A30+1DnE1yLuXtGFXKlu8PNCDZbjNNt
M8RvkDAZg7i0obKpeBWEtaIPqSXUOZpakG+XDVRpunxgxVjEnttOm6hooLka6hWn5NaEcLp3cSbX
5RlvAGobzEB4Zjhdxmd7oC23Fs686eP6ushokODy4dM00XMaZfwAnfi7uRhXygGKduuOjymN+F2X
MFVB0CNwLeAxQHdexfKIdCvZoGF8wwbjs+TqoV22oejlyejc01A3ud9GaOmLFM8Xo3VDQVeAhbrM
Uac6sVA2xgqoXRp8yIKPUQgcBCUqK3/UBXmZeNjpszBZLe/RUzccc4iZ0FBvrL5L7wYZDJE9PHCB
o5K8db/UeRyvtGXw+qG2dk40PCjmwm7OHd/Q/JK6pxBVM41vXe+GsDiYaqQLv0UyV9Ck6ZiKFHXd
+sjmOXkowlo0gW3M+IxZH4JUosOJZnH2zlo8C4p6QIhI5Rt04NTGy8TpSYpClaVXJn4sGU/Xs5tx
uLTpncby4/fjBVIOIRDJylWc1n/AY9EeB//k5QZMYueM4ORDm1GlQJOk9MYkFKXgWUR1GuP2aFMs
xjTZpBufKUFA3lgnPc2fqLWfHNtoPCsGyLTq8yddKYYtjpzPjsulxl783BnfYzgLmbBvlTijPW63
SLdbzo4JXjy9W0uWTJvsIgcaSw1mFyaEh/QPvDdzOFq11m2YuytkOU+PxFEFmm7NFFYK11bBPtge
b7ChMuxV8huD3jgz1w9aYhUZoWxt2pUp5prILbpco2e+rTnVIwqiD3bKrQdmEtmrxsRfcNAof/RI
f0/rfE8uD+oyUlob81w2KiCtBDFxUVKIrlaM4A5Yv4spJ1utUze6D6UyfjPaIYv1KgUphuTdX3BK
b7AaBYOMbzJpmohI2te5yw5jtd6txoU31ry1JiCM2UU0ptbJY2MiGYWeCx8SAW2rwvTNMeWjlcUA
7qDlUEEIIE5hvLLuJHCrtLLesxFUlpwWDwKlHprG8qCrmJcyzsCETzg3UyiZULYsBCUQmcSGPWKi
2ShB5rd1PjD3eSwEZ2lZTi0YJD4nczLP8VyeFqzMl02STjnWn/rcelZgDJjYyJCryhe9PypaaKsz
YwBLuTdrM5Qm2zEWKXBcqoMPdHlyLt7dKQqaPGdhU4yjkfSvMjE+dFtZwkiX9+oSBcugZd4SEzqQ
dlSElsvRXyuLG1CYxJwhOQUV4LoUSV+dG38MxhVAhMdvhto/6+YmbS3dW3T1NkVdTwiu8HOX2b3i
cpQIS3+3HOc7Zb6EVbDeG/q0k4vuMnnQ7lrLRTqluYiKDaxzORR7HhCkqUWapk44gpMzGNcXT0MU
KTTpUAcAcNVcJDyIO14yrd130XBUECi2NaK/Hp5sVlSnRLUPsmv9taZ+ngaXGbymtxu7uFj+Mn9T
9+uZVsBLY34tSJIaUDA+Ayt8Yv14K6rpVfTTZwrVbGWobevaG/pOy2+MiWDdtYVV1WHrIyPI6zl4
GvNe5uJ2ZBi6WbLyJHEsKcwoyRtyXzML/Qn6p4douBtNlUEoW3eQjA7cIxERvlKdCoJWTI3JZx4P
UNtmjBqquG7YdUjAEn7CVMA1p0ddKo+qO1aXQOg7HG7SB21wW0Yug/As2rPVenHcO4deOyKTUmwq
5sjeMGQU2BSYtsCXlOm1TybiAdnYRnbjdiCmWGlwPRePLQ7QA5FKO45JryPnIZgzOF7I7birnlaB
ott0ng99jOlS6/H5xekauCPeU6Kjp1Z9UYri4HSjvo3mZVvPUVjLAtNLK2AGyeEzuSSSWcae+gJP
OAXGRIIdVSW7r+lazfdU0taeGBsvkYCXtFravIwdUO8r+D7cF5J50eA52dcikhdCGYNlwZAMdcbw
MldHdEWopZkWQaRvCzAkm0oSAd3jarEzRnsmGMSKCXvEtNMn/QyJmd2hhXEhE3cXNpjYcbfsIr6y
88eZfI6NVSNobSZKDuhunuv0DUQr8IaucA9m/dVEQN3ypDkP0LqN3Eoxvc7HJtc/AEHsogRWuEUT
nGbIZzotjzkqtlCpXUCznPEBSGP2hi6n0jT154rA9wK3KgxStJ6XEF3yDwOljsBnR4FZyGaTYbLz
i4heSJp+1VFxpQo0TWzBLLb1VrNZ036XzOTZOdTZm67WvyYDU0fxqDG73iJ8exOoWYBd0z9xy31u
NF81M6BQ1MVXVmD1neQUtnpyXmOEqi1fvP4yv1fX6y4hSuBm5mrKqXjGqfye6lGoW/IPSJYLrwnc
E2uUJrqglOLJ1ebj0ikoOVp28bXRXcvORFfG9E8wvcpdfatcWuFJs0AlhyNaXLCrKQJGm2Hzpmmm
J85R1CBag8hlMu2giyHx5+6mXMfYB/G71wr1EQ+q4qdM/55MHe3I1Ea3Q/Llzs+tYzyjn3kQ5Ui1
CXWFgDPYvVGUbhB1oEhCSynYLVDwcm6i2a3bbdvZofGq2jr+D+NpLkeFD7S7q/nwaAoat0qRL/5g
Gi8S7ocWT9Jf0Wrxn3HjKywED/Fq77SL7s2Mk55SeEMFYHNk8e/Q0Zy1o0F6S43rUeo3bhLfNt8s
vMSX8baNqzmRt5AA443dwXnKLnx3U31Jul4nXqM+W8X0MKNTCJckvcmEvDJcdGQOM1mTMazPJvBq
wuY9L8a99o6U+l3gXO5VDszcehKJfa/blY8//5S46zYfsKBA6+w7zpYY67Qz73pDfRkH60MRSEL4
u/aYqkBGqjRjMq7/Yk1JhtHlvh3PeWufehYA1wSu1w3aa3TZvDpKDAgbrYZWX+W6TTCM7D+bdr5o
BZ6KESg1HVJghAB1VNVCLBJxtFDFjFXt7lYVN5XFBLmOho/KlLdNMq7wASz2NOO9KMwjIoveY0hB
TYXUHhApzZ5MUXyzzL4pADSGMjok2az+TMpkl1n5ocNbrObWV+IAhWfG2PhmocXhnG71pTnnNnjd
ri32jZwvUE44drX1nmv9odOZxLpWGmQ5/ttsMD6SqLrtUivgLRzH5FpAQ+jX6apSoN/kNtKNFPzF
ZNxF5BTrUfRnrZQH/eJZw7HzoORvEo2DteqeEquE4E062s6y8Y1B+xTjsNfd9B4iTryvq/xriC4f
dlK8LZp8ziusKpWB07gnTs5Jp/MCBb8mfAALxTslxLt6kTnD2w6tZnkbm5hYWpULOTjN3EtW+KOr
LpA3jz+dynk7s2T6xkJrVk11An50ugnJm4sl6DJTvSqL+IgK+q50JnMjVOV1jacrtXUPiVuddJZw
oCjbgRwZBtc6qpohSKf0JYVf7/1prebTMoqPqGkiCnhChZV2g4SNxcXGHRNh/rDbI0T1AGaeZ9PR
K3KtORpFeY8YclMJNCQV6pdlwsKUaNFzlqGKtUbIL+skjulqGoypEdMrdbwlFH7yVG9Y52wjRJqH
ayyORV2922b7hnT8WpaRE6Qcp5whz7gdRKCMvlvVp3SEC6wT4yemMQ6EUnlGtp6VqDpUhVzh/hqB
NUL64ZKnBBZZizpnFypKubMkCvOLnnp2sNhd/qjGcO9mQfMGTBO7cio6juLqZBRPEGT8pKhvumR4
SSTa18shuC6tvqkoj8LY5kChl3/G7relI/4SieFM5/Y6gmjILkGfWJ20wMqaY2GW9+CpX8sZnn09
JJS1E8Fr7hok5sCFsUrvUS9wHVZpytA8bnbsxu6HpXxphuyT3e/D5AzDXuAHIS498iEIvFjNVddE
r5QH4z5JKFEiGvVXimMGxOShwlmsHBSTvusUk7ZethiUDG18BaX+qhaNcmav+TyX9HbXUYQdITc+
SgtiHgeEOBhq6IybBaDL7lTVCgMCngCGlfLJvheEvHww08jZzatybtiV7+Myp4npxAeZTmwalS40
FnC2TYbovlms7dKX2gFusIbrsI2ZRAg2ak6ibksSZZfFbfeW4iDHX1zSuzSjvFOWHk0NZI7tz49/
byMqK+O8ZHzjiyLN0QI3OteqwWIbX5KCR2BDXM0vjpmeGPyMoS3wVLXusq9FSSCEI95s+sgaBuqN
MEZlx98TrhqF6mhGdPo0glp6+2ktun4rqdC7iWsYzPJtng73zVy/jwMIqNTm6rMq097UJAGJ0R8h
FmAvBaOhlr7x2rcwYHFsIn0tXpVxGbAwUdrbk/aNG5iThgq7jKIPIzPB5sC19qEqmS4WeSJK+Jts
liWnPeAcuTTPFUSbzk5E4jNxdcwv5iYjIoMRUbQ31vRKNelYDa7+7ObnESkCHuFTe3m59DKBMWyt
RSD6NrnOk2NCxHAqsgRXZOpLdrWq9l3ZXDcZGAaUNfdVjMMdI9O+a0xamuIaD+OmE85XN1uCiyEk
L6u4zS6jA1cBFr/O3dFU4wkXhMEZ4VZLMKrDYZToHtu4nTf1gmQNoRuntbGvpPlNLBe7N/gp6MTb
PKETakdkfIim58gyIKQvGO9ASF13mXyZy55yaM6wNRrlnyld+9OQD6QPa55qsVM2YtiMHJTMBwy8
gYn6ki7i5MZ/UEFlR7W7eBHYcDYpcMVeye7L6SkysKVIhz1aEiOPrbF+z0ONSrhGmeFm7J0BWkKh
n7fghrXn3GW1zv+Hu/PajR3YtuuvGH42L8gqRsM24M5BrZxfCEl7i5msYia/3oN9ju9xAPwBfmlI
eyu0usmqVWvNOWYLpC6jxQINytlbydkGz7tye/uWM/azaxZvTQGp0iD8Y9NbICgiKPmFL/bJIoVL
UWTyJpLk4ZkHm84hTSp0mrQ9Mf7OpITxHgsFW3023NvRybI9yiC+S5wls7Cd6btfM4bEAiryJuwZ
rvQR39UsjLd2CUE1JIQl8OjrzIWQH879s5VXFKpS4yyG9LOSNKwc9SdL9X0dlMMhnxZ3EYl5R2Ef
26LtkO4wmGpmmk+el311NPnYbSoDsykds7yKj1HaLwW0+HBc/K90K6M9X13fmwWapUEgb1tGT+Gn
psOCccmgdm1vMA5gGsRQGeXQ9ChGHkIwL0DmaHZ2phHs+9veWBA0Rae20LVran7GHm4/+AtssqTd
3xESAkZtF8gog8FRk8/K2HKss+5BFwyBGof8H2eozvTlL5EDVwFK9M0IUtoaaGtSSxGl0mOh4TS1
j7UNdqBLzEvL2B1HKYsYkUN4bJJLaZt3gbLl3oYtuyMo8DjrFINGVm5jYYPki9gcoshuzgP99szH
0pBm46tb4gM12xemZrz/5Qxsjo5smDTpKa9oq3NuJcUQfWEt+11pyno96DK5aT3mp7qmaa/kaJyv
hNE8ABbYIvfkAPEeBCWJ2kv9WbXOee6PTsZKmifVa+nOkiAwUMeWXU0nu1lmQrVprDqrwLflZTV1
LWkHxEv2WzvmsjAGW5yZNxYtNxrHLNd5LZaYJs8qw7Vvr0sBJcIZYH/b3KKNAqLrhnf5yK/IJm5h
mddgy21boqLTN/hr31qX1za0WhfKXoaGhtt+U4yvtctfTGiADzkWg9kYuSxrjGRcv39zAsdCCl7c
+DQlz1EFWtrDasC0FUZEuI2zBsojSIRtyO+21LQjfRVfxVJlecx6tq6PEjyN+oPNwR0MamFsRWeX
e4bFMnbKXYAMM45JV+70l+na7WMhwm2fTm/gGG5U7/VQE9IKPSXWinJiRDQDEBiTmS8yfu3C4BVw
om8liUf3/O5EysFM4zAQQQ3Agra5q/6INuclmtL7fnHq+qH/mse9f8Cn1JP7ptSqRYO6EVofupLA
H65kJ8Q1xY0EmUVd7KlluRlJYvAEzk7KCodrzlbWnzFyvkzx24/zn67UDwtg1XH0/dy45qlJMJY3
4RfaPb7bFi6G7ucQstRmVCyZORWPawz97cCM2cU/lcb9tomNj6C2faQKtblmvUNSYBveNp/9nziz
mekw9lqjjKXWmKlFJipWzrV7QVzYuhinbMO2fUxlOJ1crDirhKOPXXYUs1E17gxl7HOVPLVGbu5q
/17YBoWhOb32I4CqxqQrPNYvgNhd6LX47iLyoMYhAK8z5jPPPrrETfuRE77TyF8yoe6J4J04BLMr
9j2p74LjQIdfbRUHBjX7oa6c+C6qcCVUkrEBtcrQoOetekJ5AHTn4SXrsn5ld38Gn4a+SmnB95Hx
3NIUqIi2WUWCTEb40S8kXNNthaO+RQvyZXB0r2NvghyW2MciTR8MWwGhcaDbeDMQ/Cqgf231nPmg
xtH8V+VfUw7fbW9Ssbikf7D27LOygvVJsDT6V74Xc4nhczIWXv3IX5RyVeErqpWT72MJxnPWm8xI
D4UJW6gO5b1ugvRUoUteSw0fCS/gpIIz11FJEBVem7gdhluFNcuuEbKMoLPi7muaqjt22JQqWK4w
lSQwUUt0IGo3pVVzg7OMrn+QqntzVn/SBi1IG6dPwgzCdaxpvcaVA6FP0zjBQNfdle46KYwfeu3D
pxEdmL4iYzdsAnwYs81j+eN58EE9m6NR3dzqxZmTWua8j6Da3SXLg0P3rTAC73T9J3wqP71D50Fl
Ln9t4z8DLhgPBQLxVYYEggZRtvONALJg3U8bpVmHQ2U9p12Sch2Yb42Kh40lhLcmr8snmmxjz8Fb
lMRAZWp62lVTDNs65CBDOgq1EJFQlT7qsXnuPTXvBQakbQ9MaczI02SRw2Fd53rPzYOL2Mei1Pp4
fy0mcZRwrLEuKntOXlm1lXXT3fbKf8xLXtByxq+qrPq2DVq1yhKQlHw/AnijZbwBw/2uDiea/LQZ
cRR+D50Fk9RjLJ921qt0tYe641PBVN/HIwbrCnRZ7d0VTMQ2WNiRE6OcD5Wx6xmxWrnRbCqgZSmm
rdDtsYaTn1F3464oNPCw8BYo2SVyOatwLEMHq+DFGgSwVRZ66EApipzxL0suMDbPv7dk/aC7jDaM
C4ljYv5psy9FectJAG9m2N+nIa7xxJGktZRFtDNy8G/a8n89p8d72L6OLUozmzD7NaEEa6+ZWJ8l
iRUj8TgSOmv66xF/vJ2L/EePkDRMr6X2M1D9l1N0HqR6qTPEFC0Xl2iex6w5BzUKH3yaW3TmLxYs
fOS39o/d1/jkpQVajjTsdSgIZQDVnTN/2faRewyQ/JxUOr5YMxa+SBlM2yteAM/+Azdg38XGGqdI
vhtDP90Maf4MIYK5qYeTHxk5GrzprpdMDxw7/IjvUaCwqqzDYd52ot0YfX0BPJbvkWUcpz68Uw0D
Yo9eRGYRTERPL2X5n96K0vlbz+PFBm9AlbqJw/iMIblccXUaCIIaMOz4tLKlOmOOcuemMZburMGw
2cuDdtqjBTGpK8YnY5qtS4cWSCiHbSA5wKVwKN7lX5FJcMawIoyqnelzZWwGvG5CrwuN6Kn243PL
LI2e25ew2/YG/ServU+IX9sGGzL7yLyMuVqSh7yCyxex1lf1vrGto9sTDJQBSN7mlvoksgFr3Yhd
SRh/I6f7yuzsu4WozNUv9oPmfbGTgexaM9u5cwOuliZkmhZbw0iZoEn8fKICCWLjYqPDwMTW4WXu
0SwjfGKFPaVt+sL7/+h91/glNxH9Atq0NP2bwMR3yLHKif6OzfjYCO+vyts3f2qemEJAIU2NiBe9
Ze6Mu0yHHAdsa1HvMEc18Fy7RJWvzZh0h66YNUd+ImqRHcmz0ta3FQ5glkp0Yss0q2wjhC+5Dyys
VMd+dM99fZrktPe4g0rUewULd+ga74S5/NYCJzYs63FfAWoeQtzz9d/Sa94CFdGNLqs7bZM+wM7J
mp7DrzsUdn8ZAUrgnR0Ynmw7P0FSZ9pqF1GoauXlW2exubD4/PHEXwaa/jaeg8uIJG1TWgRYFNED
ZuH4BEPoNDrz1VB+UQDCKNyLGxdQYFbqYt+SDrhFNudQXUBsLN29NYzRTdMS6Bk1+hEf2NZ0Km7/
zD7VHEqjVpMz14EeKALdssJjJEv/gmRfEjDaoyQtYhOCU7RdujiUtxzC3GhrTAMWiDg409kgMqNc
9sHE2o5e+Ryr+l52cjMCdeBpkDiFj3bj0y1fEzMD+ZijkGZcviYS2lp7MrtJXf0QwbpdiVExsRoZ
YhD8RLMq3+vWAFCi7trZtKA29ztcE+DVMooy1RyqEtRHR084KSHvtGO59eP5ksCvXoexLremak+R
nx7DyESojuLIAsC4hV/zlnBYzEf8Lj1Zfwzf4cBR9AOA+BMx0NMpYIUgMpKNMYkvt9V3ttkeiiAn
ls2i3s1b3CHU1ca6zCtY28N9G8lvZZ8jyao5JoPHOOw3QONQEdOOdSf4603tF80vW/uvTFD2Y0n2
T52dJYfSOKKMGCNx56XjXTwgqR461B7WUUV5sbNoD7iFez8KzHC0p+q90uYJrgxos1q8NSO8G03D
1CnArLQ9kVale1vO8imU6aPNmrLzvW6f1fM+UNYpZCe3/XTdVQzIXJBJaUo3EgtcikVC6FFukFHy
mR9R7Ch0MQ08Y7MtjgQS7afe2nltS1VCszEoRyQARn5jj0TUpP2frGFWkc6EJz3muuu4aSasMNU7
uvs/yej87fqKiFOxkWau9qYxMi+bABlqTu1u/E1LloE9BjKaZ8YdWQrPseO9pt54MIU8YsrUG6MV
NwlxgeBl0eh0bIgOmXurm1+01FttKjaMpl73gb1zNDusOXwjWb/Ps29bLoADkpWy/AFLmOD9q97m
MNjUoA+wOlkvQVWjRgo+4g5pO5POGwNMwgqhXYdwdrxxCv8JrxUN7sJ/Mev+pguruyvK///XsAKL
49f/K6vgv9fZV9n873EF//ief6YV+MG/ubZje54gWXlRd/4rrSCw/8213MB1iZ11HLK17f81rcDB
6m77ViClE9Ba+fe0Ain/jRMIX+3zz//IOPhv/+Vn/M/R3+qfOe/N//H5f2DkdF8lZdv81/8oLPF/
pRXw40zJsRLNrGM7Ls9C/Xw9JmXE11v/SSda2IozIwwZn1FdYbM1Fc05TpzX3PZQR4kk2g6u/SNn
lC9rlybw0Q3qD2/UxE4hMTlE7vSEq/+jCfJ4485ApVCZkC5mkAmGrrQC70c/jgAMIRP3FGPG8qNL
Z06wPpFek5kbwF3vvLdoSsd9YICNtBEcX6ki0Ksmx5svm9hPOWIVZNPn1uTshJBQkxF3qsz6JiQu
TM3mxkQMC2GbkrL1EKYQuQKSrPJ+M+ygTw1790CYmyBI4C53wkPetOGm7HK2iAAMPzlnzr5gLsLb
Mq5dE8aLN8X3dhkQiWVu66z4pPmHfELN7tnXCydBo+DtZ8QbfjXfc9CxsIHO5qZ5iDng0WxmkTA9
bGpVlQUHsGRwv1MWmDS5nx2qowH4D97R8Y7AKQLfq12bduk2MElfE/aiAi6w2Uek3ZWO9xdKArtE
TcE6CejMWKjOw3wm6tlBiViaa6Yk4erW6lFIVt1JBaE4M1i7ND3NVQr/Pei/16EQT9QA5PYV8VtA
H2c7thks3oIRgSvbGvDeb5iPd20d3ue4vzbazMy93RN2m/TKXddFcci6xD67A+uwNoM7CtVmPTMw
HjqK/d623kCkJ9u2hAMbZhh3o2RH90PvmOJD5DCqnR2A8qgG5+KgEyZbdZ8G/okwKb1Tcc6eknNc
BF8R7a3MB4Rcao53UzytIyd4Vk4JzrWu6z1G8E2Elw6FfflZmdkjwsOj16jP2u+YQhbBfBsaHnTZ
1qSFH9TJEQjorYj0KUgzDLRunG9ms/zUBjIAFb006d4r5w1n8p+UyVEXj48tSn9/SulZwBFInfEz
9kmhzF30+4XNaM+07hivHGmAWIfW9d/N2ul2ed2TKx1YfwydvATEkgbquSZR4OTl8H6l5X3Byfqw
fYLR3I53VzvVl7dUodGQIQ30qeQTw/AORQTHooIt7c5heAbImgHQwnThcupoyX8atf1hquTvLGoC
tSo04FLZVJxsB3Qq8hyI94zNIQW3zdONvnoROegx7400GrdBMb2nUhzQcu4niv1BM6psG8guXtEf
JCKeOTYfm9H56ZPc5iQfHdKy+RPGnD4zZr+8oOKhGfwn2jxy+1qlHLBLnvWV9Uuo3RKw4N7XGRl2
FfpQupGGp+lQYOftbTofEjcJUvEfBpHYEG2f9YO2ixby004dFM7hYK+rwN1ZnCg9K6s2Nd4WSqlq
NZSPlTv0e3fG5N13yWsMfKV0kUTjnj3EIn9Vpv1R5WD06vYcoUkKFMoDcztUA1KZx2rILlbiP6bc
ca3v35BwfRvWhH4x4y8hHCMBGWEpynyoSRyXG8MnDjr3Hmwj2No08yfdpYfR1pCJ4MKJuUZcbBY/
oh8IWCuKe+1Bi5ny5DkyaLlFsPOiIK1WRUk5UOiA5mufASMoh19DztDKcv3hdGaMJH0rDURbvmFD
lYnjW7uuj+GHdkkCBYLknuy0W8uWmKaELtTKap1f2B7+SuRjeI4e/QWjnoUaeZQgR937wyHRJ8Ad
fFZCoHfktKRgRjY8hIjiLzD7YxHmJ1HW7ZZ8iHdgdOWJPYDLnLb9quppayaz9zGU0yMCESDxeTpQ
pJWM7EN5SUlk5q+pGwrXbC378RKJFl+jCpK1mKvw4MXoXYsZj4nbM6gVdkK4VzJ+DjirNyZUDc4m
30yhaqf+kzlDtF6EGLMHIKFqKATrWADOWDjRYCGLLr2TmUYTkCGpdaOmJpIgXYZTdDBo8R5hspxi
bhXIXBB+6tGgiYwF3WX1OWQ5+r/8TzUyeI3AZ1YRXbmE+dZMussmyATnohxTrmIaZLiBf+6G6FEw
oEN6hwE4DQXTlE2vjMtkTjMJ5QnSsZFMQ2WRV1+oFrt7k+Pc5sqoxptl2h+TyrCdTU4Zfl4nOxJs
DY4q05KVzElJcSi3YmLE8gGoWKuL1xB/LZsZ+qW4SbaSCTtRbK5LWFYqNhUH0imGQiIKYXyNVi4O
Y1mxxZpQq5DU3PWj+kgS9PjB0N6OGvAEx8d3EnrN49i9QwJpmCOaFUc9Y838bF6rOPbXIBlQNWZ3
NW17zKATizJTItoRw94Bm71GwMgpggkQOW3pVAf0jEYOTNJ5RUz9SlyKt9V9Tda9Q2Kf5dBrSwlO
WChqsJa629wVcj/kWbQZEMaS7Jt9gel+wegwv84+Wu8AbJZcBEDZdhHGQjXrDsLn9WnLRRvSHyBD
jyt71HdEpHBeDE6RbCCql97FrQx2RDc5hb481CUPGdEUgBGAHFnBa+/GLwmhSZFD2BpWe9OWmHZU
f1OnC0S6i3hnZ2DqYml8xCy7nJEBVzig2HtBTGWc40DXr9pne3FDsEVq5gvVbHjrngS3VShOZTYx
jRZ3bstzNFhImHkk0HN6e9MbbX1xdbvKs3B6mAr3M9J0n+txOM6JFZydiLi+isK7NgntrrmRKzMn
nbmLL1Abb5IJAXcDmrs1q4OC1AMlSX9NaINTcS5Dz4pWyv4NJNF31rSjqd+8xJoJPWEMJskOK3rJ
1aZLAnNDZvsdxJf8Yp2bMuLmgzMBkUEegFW5R5+qCaG+3iRdcDDn8G/QvhWpgwFkOS6jOmdERb9p
zAtCahFVGt5079x1ExdeZulP10RWbgxs0IOBUZzFDFo4AqYWeS0NZ5QnXHADqBnWFvu75kbEydS9
90bVMAfGGtpBW5/fPRP8SGUXN2boA5YwG3JlpmY3jHZ0drLg00q1QqblUQEN2TMqmAA9Art2F4X6
CD8CnAYvoBfa/dbD3rSRBdEJhjT3sQ2lzBoxpkfPOuvRxxR/hc5AoTFpB41xDIf8y84KLHGKnbSk
68h6xGLVMJw6eOZ89O3gQYhgpKFGJZjY09uU0IX2GnA1iCLRM+qGEaA5Aigv0UVGrTimNSK1sLOw
8cc+gaixBdFej0f0/YhsgOMxsAqPPhKjdUWU+nrGsnSkCuwYuR5HybtOrDmXqKQX3BdyE/RJd6Oa
Odm0Dt32OsbvFYXBgbiDYIFfgE+S8VfOnHidVfWOCcYt+xJjykpOm8hzW65ILtC8DN/EAtjtnvux
D9ZhM5iX3Nui2vN2fZlW6KXEu+OBpijR3MOPBV601FwZPYGJucHRT/GkjWQTGxygaf5bTt4dIBze
ENKTHgeXLZCpKa6qmMqiZlpqAZGgXpLJxuwyfG3QcMP4LoASxQ428ZS0+Tjn8GPD+jFOSFWgx0O2
E64JBoCrummPnSXfmq6dCMOmo5uWTLlMCabDGjwak0jaQIj2h7x19gzPsMHxZjKdcUkzlxEhura5
zeb3nNoFcHKKvhZswAXYzKdV6O8Ox9aG4/I3I9Qt0R4g2wif3o8ZRjTUgeepi4L1xJFjXYj+12oi
Dy1WU209yaI8DR54I43M1alsyk1KzdBGXVcN8nb4pbX3NcXuTlfyUgiYLklOfFrcyXeNsqDLWntj
p+1J5QkQp9HfUSL6J10FeAmxRqVq1wzKOwprAFvXAXce4vnR0yNGwKJOd9KrTk4zPme96hhx6cVy
ZJfbevQlpw7iS2qzx45MJEZTsbw7DPVnr3cgeWIbgoCjd4VIvxLTvCspVpbdEJlJQIs28FajC2eo
PHp/fC/aOmZnrXqj5D6pkdUPkE/y/lwVf+iCQUbqQVe4xLdzcjWfSWl2EuKyK3g4CVGh1EqfVHol
MVEcekAnBkw6HVIftvXUNdt2BFJGiDvjp6UJ6VZ6HRuOC6JGb3sXECeXdVigATU5tmy8ZMJXah5T
q3MvNCJcBsDhz+wO1W5iz+m8UgKDBw1PYkCOkXFjhRBx5C6Le2/nI5NZTzHzzCIHiL74WnE2sMSh
4ssq44xT3TwizbiLOxpXUUqzNcbtkPXpZ9EM5Ksa6gIskXkRnCiGVeUyQR3OdNCDh25KL0ZMasHo
IXSP/OHD7PB2yHo+1Er+5jJ/Iv4PsKt18eOcI2KADAVU+TbPYBQ3KNaXTm7Y3JSu4hhTk841CLBm
U30TJuHRIBBu72v5GnnMTnU3VHs3z0mVHl5mTmGMfc/kfvURtQSKqJMsUbpGNbzWCcB/5Bg/stqb
LaVsiZNte42ZrbiQd4tXujYa9DrGd4rwdEUvAL9GtcwAJDUJhx1MZ1D9dsKMTva25TDfTvHJB3S8
apg6ryhq2c8thhoxhdg6i7KN32g8BGXGvK2g3cZ2+ou74jZuvF1qxUtmHgw7NQUfiS3eLNDDT4Fn
PJolRpJUHUDK2AyvXzzai8yRwmEXcWQvJ84m+tFWnOaDucfOSzLNJlITcdjEbWQCKQQq2Z0LQocz
drlBK2TjbMmeA0SjwWLkpWv2bAQxItt6Qk7KENR8TlNI2COzCd3VEFXJuzO7JFsh8iKgxtevtBoJ
1pnAYUUJGtHGeVFpytsu3gOHLm2c1ux7lFEI+CGkl9thSJMNHLZpR6d400OpzzJcG3T75AqpLFJp
a1j31UfbGCHEJLPfieGTMJjqXLEUJKXv79NYPIFBxndmq2e72KPvTEDXuJIS4d5s/AVuiLiFyRyG
sGxLCHq8rtKfMorfUl87N6rKL0zq/BX75Wj9Bkb9ScrOyW9x+9Wz3vtLsIKAqSsK9BOh1d0EjktG
ApIlN0b/aPEcV53wycNlIE8LIjxGzX1JBnY74VIbGoUwMb31zIGZy68YAH+h4kSaRKZZ6BBE5gz4
10b4NEj3ys0cLnrh1tuV7mgROZP2iDrBkg7hA5P5VQxY5JQJiRvYMlZG51/MZNxyejO2hYFpAfvE
Yx6SzNXBroLhpugPgKodpm44TKCaq7y9aW1833FHj6qJIZ755rMYtHf05fxWEH1mZOG6gHkKk9zC
IN+KQ0vF46ZYIXo6qrhufWRbPmLupS6JIP2h4igvlmPY+5bwOdZT81X1wUstudPc9tUl320nXfEz
VIiYgUCryUaGzLAUm1cbX1y6Wo6ILoUqnnuTJSpZ4pt6dBBRkT6NsUbiENOWWad59JSDDOEsNl1a
cvFw8WKpik1TPJZz8p4Js3m0YLYSczh8zc5+aFJ19KR8xyW0vjBpfUrm+HmWvuQdZQFLbLXG9VOd
mo73+h8fXj9Piz9E6FZHI2nTg0aermryF64PFqxpl3tuf/0sj0R10lbZ7n07vBeQDyco6scwLoMT
cGJjF4I96RMTXkTRHZuCiVlogZpyJj+ZuZr4cMgRy9J728cWRl7UR1jpOUz6tR3s8ghHZ+w2/UM8
4BfRw28pCRZE0ltvIxHfN5547RqA9Mrvy4PkeGf1JH+3rMg/g3Hvxk73PeTqqPPAXfUEgZwbPkI3
hZ+hyAf0N4gseWYjC5POeT2j+gdN49E1ZhoWDqQv33K2vNLkBxcwkS2RIaDhpBgH2bQ1nkwPpZ1p
Dvcy9C7G4FJDTkQ/JZE6mm1HE8hKONKhyGva6TE0qpHiBAV23j4ajv5hKSpXkXQvtl+csiH/dBEk
VJEBH9ww13UW3QrvXCc2Ez+8PXPS4ZIBv1HAti6UjzkK5BEkhM8EiT9/RI8cLmeMTtTBYx74YtN6
6oPt4WyhGtRpikopnWfChJwbEOlUdEYG+A1HEVpP/zZr3Y9AiXcVFI8IboiYUv1PNwboG6tzUhXm
2nbJkUjJqVg1PfEqMmdZmRWORUo9LlrzvgvqizX1CH0rz6I/G4JhJJdP6eaWObc8OHn5NBvwQNVD
7xjZnkwPgzZr/17AIfJkGK2GoshOw9Ad84SAbS13NQQrgsWAjPp6DvcRJHvaCbe2FDc4FfXO6RcU
ZyDb1djF3QaamzrByvzngwQBcpLLl1z/zYnDZm0AmSQrO6xOA2ZuGBoGjqZcnNw5umu4lCDr8Vmo
ixd0h99JT9dEN3lDjhgCkuvN4SaqOtmmT5pkg1+ZBFtCEwmCbk9gMtWpJE/EyAd/g0r0XeYmz28O
iLejhlSnPoeK3NjAva/P3BjnYZ/MnP1mz5pphPBU235Jh/GGGJQF5uKozz5BcD3UKSW/7/jqdH1A
6VDxovz75xZvFNnw8fH6FK8PE1MnBqrL/Z0KZKlaHrExnFuZBjsdbZAf8B/BAlZihItCOawvUSMW
YM9y/3Ha1MfWf7vejNKjoyX6+mAvf/v1R1pR9D9/+vK7ZZbQII38ojtrfklulMX++hc7Xode7fo6
XD8vYyIQPTE9OrL7DnqBU4D2ydDw7jpdvWcWmYB77caBSG+bcorzmIknWJYcxqLhZAftcUjQqRoV
9IHrM72uItdPq1rOa385N9XLX3196rXM3zW7FVsMmS6BQB2KuPTAvKUlgrvaMvEj0rUbKBtF99A2
ob0bnRQ8CNJteCDjwmhCzlTudBk8MqkAkzfZhxi+/p4ajDWhCAJ1iNOZthQwsKkYjb10QUqsk9Q8
k7Bgn60a/QLw5gGNSjaczKgFxFB7yE7nRfwUO1l1uv6eOYLV4OQzyX8WUTee4TUnUK44DBtxcA3b
Ndc0Fyd4P1QY1/U3i4FrB2Vz207XtxBFqo22iXZYrE8E1OjT9aPrw/WKMxPjdzahgk/lElYksE6F
PiiBf9wq1/tleUAlxYKpiNGY0C6dOuVjQkqXxT7gm7ElA0NXSdpx5csQTknprtJOUuglgGyqo5o0
Agbl/C2iDuhu7tz6dAp2Jrr20/VBejWRVC23vOeRIi+VxuOHbxqYRVDTNwqbiH43q007n5KGUp3D
VQX4MgTykxK0yca2sVpOPdeb8fqgluv5+lGMyf8A129j1CVkfScANRZpYGHXh3m5NH46t2OXtbpK
gqUmMK9zX8wybY/X90HkfvnPd4Ruji+MH6NHZda7ybcegumGo95809gtY/8orfeROb+MwvE2TlLc
TYYvYcryoDHWdIaYdhgAX9ERyMvoT//8P6s2iLh1/aOHzOMmx16KXMrc+ooDU0FH4sb16XTl6Pyu
X1AOIxEyuB6v/2cVww1Ji78DvEW0bcberodpb2aIx8QQ9aBZirrfS2405tJlcYvZ9YA1EHs+3VBE
d2gmjdCJL9qhB+GMoA6HbPmrKsVAuX+it0AHt6ZIEsuTNmtmXMoACFNQaFzikWOp0fOpYc/fAWlA
OpUdqlsbq3h5AOx0IcSV9kVplZdw+q06K75xRUMPiYbbao6n7Ih39uAjp9qlLafnYZjw63OJWxeW
THHBbOltBBoJXMn5TZzp+dDBfoE2myNXiTHy+MaHjhazeEqXsyrOPrp/YlnrUG/U6DyYS5irBT9V
AYnZOGb+3uGu3jpLzII1+D9JXdzD1aDr0PRQ7zU1tnmTkH66jd3kxnKEOnfBIrGYlLMhVCXleBJH
C56mJtlOyOL8rwdvFLDSgQJtyhBWkefuYj94oHGLlLoHknEurIlEq7mlBolg6iRsdX5bbZxJCKj4
hqAU4iM7FVvDEu7BNPPiLGefgOrlAXgCTSCH4qzz/o6Tl2xi8oGSoMKdDgT5ZNkSev3ykV4erh/9
6z/iRonTCMB5nTExXV//w4wh1SKQKjb/+rrrT7l+sW0l2OGIztamgSsYWd8JOXRDhMPyYeBhi0RG
Tny3M5zQv17/9V8P9UAI0PXTssbOWTmYQqxeUqKN3qlsW3Plz8tOQp/8FIWmfxpNke2Gwjwg9tvk
VITTwuMYMJRjC2m/l9xUfoCFxHzYBwPCMIV3dQyQ2LAV8L6wPEYSyBIb51GxqgK3bE8FiG2a8gOB
b3BhztaU43cbRoBfFJMomY62YF1rr0FBrAIr6Vg/Dk6Z3m3eEjKF6K6sK7d9l5Xm9vLbXVc1z8kS
Q5SRRzRcg4lQpvM6Hmi3drcl2UX5EmKEySkGYasYvdVb0eArWHqYJ0n2EfydFDS2k9FJ613oy4bI
f0ZT663kJcMP8wNOv175ZAmM8jkN3u2JxniyBC619vTClr0o+siumAY6XVX95PkMvvwlsKluOWcv
EU6Vvddx8hyb0KtoZjhrjkfbkdSnnPSnUAo6j5Jg7Y4VbwmIahrFq7CERpXpvU+GVLiESWEbee6L
z6Tofda1OzkZi4uwuKuEgbKSPCqiC7jZIarY+ZZ1UB2tJboq0BQLc0y+hweQ2ivVrU9b26pd7vqQ
7AWRt+elLbtU/eh4fkF2MfzyDq5O7+VETKvw2Epn8rTYGQZALHf5krNF3hbekf2Qxu96YsYW5M9A
xpYLizuGCK+hfK49grtgWUFurLgCWCn3QTC6K44Oei1J/Jr5YXCZ6CjBka/aZI8imI5xjqYM9bdN
lHROsx+osVOuZjVB3CFaLH9u2qTe9FLczyyA3MHwpZYwMqHxhJqzeYG1/dFatCnJLat0cRxBtKki
+VJMArwi3lXknJG1eYmNe0OoE1T2s0samsZb1uXWqiUlzbUCsh+8Y0x6GkD6WyRBjBT65Avhxnbs
tp0ibs1NHkLfz9ZZgwlnCWRTljwbJLQZU7QqSGz7H9ydx3LdSnu1b+Wrbw4XQgNoDDzhDtiBOYni
BKVwhBwbQDdw9X7A89su/+VyeezB2SXpkBLJDaDfsNaz9LRnGrGf5Ewku71vC7gIUXfwBTmlW+Db
IO07nczxpCk/SYRjC3HL+FyQE1f9sdz5RGjbW0KInOkIVGqqfakJlyNkbgicFye4TYieG7z7ckui
Y/73Yoimo7nBhA6647pYgdn7AcrndSbajrvdwVLx7y+TR4zcInmW1lnx2a3wU5YtGa8UZOQhQvjm
bql50PcbJv0k6UUwuuGEEsjapBBh9QTRSRUwtU+RpHozSzRAVOO2DwDXb8UZv1cqXEmxo+rWLsSU
ckv2K5gwTlvWX+Hz5NVp6X3PqD0QMy08KanVvK3PZFbBmzkyLb0M24ubacZS3VJwd6rhkKfhPaLb
fe65/WVK2wEtMH0sWGDCLLey8OslDMMnVa/DsRsZHd/kWzG3AKxed8r8DNYN913TxIRbxzHPHcSV
cImzLtnkBO1NJRLq76//aR4KVVcXJq7dxdlezFeFVtvzuKsZNSNVRWHr5iBvCu6VJnMXIGP4DMKG
e7h0BnOxAvy5Pgs65Ij+bm7WGqlbGRGa4mNEjVYAVhrsMxvdQF/S7aWm5bnYn95Wb4+r9SIbvhOw
Wxx5Xx80gEw4ZUED1argR52FILEBY5DMt/3SFF1yRhnolFVyIID3m6tHvp06H6gW/e07Nn9XjyyD
xIQqw6qwBV5NSrHnEjtHmgMVqqeWnlOD4HOWYf/+e2LYz7ZOxzgaNdve//zni+0LYbHHpptni80F
UG8wbzKQAmxzNhLu7c++fvX1YrntbcutT30UmQulSghGB510tX73hBo3IeO7D7jh6pNXxAiOIVPb
hCzpWi8h+HL6sFXOSHjeloWUv8FkTxdGgdhYQqw9S+6zBArQiX+9pCs3LBFyccNs+PL14mfhQQI5
BPG9fYdoiZt9RcnDJKBwdyPhKTfk6ubHvPPeKovH4sFUUJCcsB323YAIF5+hxQVArU3vRbuB6vyg
FE9UfskfVgouKtSOl//TGjvXI7HmfxLZ3cPAy/6x+wG7MW9+/PMffzVjzvrnN3K2vz/1/2ntQv9f
gKQEoZCBH7pu4Af//If+S43/+k+Mvf/iuQ67HxsDq5DCk/9FayfZB9Bv257Lp/FZChdY9q//RGvH
h0JNd73It9H1ef/8/7R1/5PWzsOKgZaurZa0bbav1heRI1zPi0I/cCWiu9D7r1q7EPEnyRbsGXPb
h49tujdfLklsFwS+ocF7KryQNPVCX5raqZjip84efL73jMIPowWT6osP9LPUTfCMMTI6rBt5ixlE
c6uXjoiEVfiP6MBk2s2PwYSVOG2KFwzHqOZyXd+C5u2+ecNdRFVW5vb6mUz4ORh69PcgyTq2IuRK
QE9iCpc74VMfrSzD/KR+CRmMlSmIO3ip3jNN1XIckRrCTcqjK6aM6ej0DNDcjCynDk0zBa4yv4gZ
RRDBrLesg+oqmqA6rSZhzE2OOHopstlUbr5TvDPAG32a4mqMWei035aFgqdntnD2Kp5DNKJvZmFZ
kVlLdzeN67jNd+CXdSOsGrlNam0HRHla7WHXxVW91ldl2vtlJTs4E+dZ9j+AmbAowEPq9AZZSe5L
5NhrFg+TddT6ANTdufe8HGV7xhaVzPKeBIPbqL6dZblcVeLuE35Y7zbA+aoLvHMRraDEau9g+fMA
ilP8ZWlJyA7/nK1WtS+BgmxuWX0DJKHJuuzUrPoZQ1Z0CN0XHZJklooa66OjjpZQLTOR20JN0bt9
LWiC/OYxncxHomt9rA2N7FIXqEyIuD5FMYc8USmayj5ympMxs/MozPzckIZ1j2DGoKOG/xPxLbgB
MkRMj6DgDuhayG0f7JoJhHQvKsxJ3BRD8U6w6F5AkHy05MCqBLjFCVwQ9xFxu0UtTuESoNWOEly2
rfeKNCYBbK8IOs3Ug3QJVAn9BFY4Y3MS41wTd+5ojmgJoMoTSinsBUhwZA/nyvSMxQvAwU0NLBTX
xHQaSwJfrc7PrsgJ/rTK/tlZ9nJa0t57sq1LOife2XGb6Nafou5MlzvuqgTk4WgH6cVz2cDKvK+o
9XLraCVFFCPF45CdI++RlA4WI3Ottq3U5+DZJTtrXsJ1vCblnJ8yENdXu6y47rMdfad3gRuJVC9i
Px26dzI37h3qXFieFabEXBQvZY7MhSvrIhMiA3WxXJicF485AnkWBcGT8ZCCOxlqm0CR9zPUAwHs
HWkqJCkkeCHZLHZiMY8kvCDrQKB4sWabt7+edlabh/tsBeEwtss7KzBrP/MjJ7mXPU5Bxh8h2RSs
CM9jljkcakswH0P8wU5XTDev2jSczUP206MsOg89TC0fmE8jC4we9iCJKgEkGw7DaVmfdT5ee7wY
j6FdN7uaKMadveA/g9wznNjmADAUksSz7WLtkjFHPwT8UjldeVjmUl5zXX6jFR0eCYJ7CdLyghDX
u3PTDeiatFfETXulSAadg7T9qFsnDgd8JA1P4DvunW/+mOY8uZzw6FTr02rc5WyHCMiGvEDnghjf
s0iizxrSrPwpCWJAiugZi4yy0J6R1C4VcY1VyY1GHczymexpEhbde/RZ/V3hZXExNJ+sfPt9K4Fb
4ulW5s2KqgPtx3TXuoUDjniQ5wi1rWV74yWTOXF30fremKZ7CEWL7BCtp9KGidcaQZui81gb2jQk
T98d9qjAQJNjL62WxHQUynZ4nHqvu0vrkc4gMua5y+ElVCEU6XDB/NxTRuNHcODONT6mURABD2M4
uE+ClTBtSfMgdfi0rqUFhhXTKQOW+b4nc6yWffhTz9kBcss57Yp3kk7Xg2SFcEAuh77hvKjEx+Nc
5uRihYpGOWTRPOQ5IY3Ar3KX6qXorJ+w+/QLiraHtvIJUfCmOyTOEUsHZnmcQy3OGu+pWaZv9sKT
3/mL7YgLmouBRWbn9r2KfGDaEqBhikJyszi6CLGGZo/wKbkMyt2JPvyR5kn0jj02QcDoXFCAIh3p
En2aChyrusBhELDpOy62z/Z2LbCa2+ZxRVj7WfhaPISe9cau4VoPwUSW4EG5CfMOJ5R74ozmI43L
nyKPpqNlu+C4VJvd+g0OCMtesYuVYrn2siT01HlJc8zjMsmIXarK12H51WFhmzJXviEk+oAJcu26
sNivxK6ykETF7Wbkybk+P9q6Djlp1364d7P6ki4zv9HL5yYWXoJN713TH05DH51Tsk52aboolrtj
foq44vcj8dtPkXX2hPc7bbPoHdaDD/knfcwlQnM0m9kLuiW87Ev+bFBSxc3Af01h3dVkOzLkSFgp
R/NVKDc75X3zkWSY9wkEby8dwobdLNc6Nit2wjnpYHgMhRsHmct00G9fJ2CczHNrEwdOGz1Ibz7Z
Dnkh4RCS+jn79i1iZ4gbEMVjiZDiEJp6PaeNrfcyE0B/lya91xbBt2UbfLoOeVNz4L5ppzUX1O2P
a14znReB/yy4hlKtjwHRMRd4PmAM6MFjTupu71ZWhKbY/eMuy496Kp33ZYtNbyICS/UzhdEPYMUM
KxaFqLZUbymg7s3GMqnbFTJDV5IPJxZ9aS390amL5XjRPuhxAhN1Vt65wrn+fZCES3HOpORULEIH
WQ4g+UFxJk4TuS5VPaLGH9A1ZULVj1EFJnR1f7i97T+V2naQ9AOkQuObH4uekzoTPZwR1WDiHFnV
Dag0X4nuAfwmOdYnd/BuEJkOp8qDfDy4XnFua4QsU7lcGEfIE7c7njb9K6hYYa/JtSfNIh4dBEBD
XzrPZZXuw3GOrl4POVMPERHDNK2h95BOwkZrfm9Ul16Z4F2GBdZ+V44oXNCpzCZZj04GpcBXnXoi
ShHKXZLcEgsEdqasy1gNKridm+yCiIeY9a4OAd9WBFX3VAUW3eukQUJwZXcp1sLUnl4QJPivg4NO
cWQp0Ti9fZRjGlthO97WxWfl2c1ZjstvGpj20ERkZGId2mW5LO4Mi0yk4gMrRr9MmxjoxKZgY7TP
+wy9NK0/4ZjJo2ujNdWMXeES2fc5gnTSz4fmlC2AiHmnoeWk3yV6Bh6NLcogb7TSs14LdGQy2s+t
nB7mYKJ4LPRtsvTOKdGsGxTEi72QvYSo6jKY9tu/pmHj7xkIkXCEb5QQzRllOsY8y/qm2wwIS/8y
hlb7UsRfZURpoyNanecCTfaREV651+XUfMz9AbVcaqz10fHLXyEmYCaNat+LLryT1IXYUTrCi9ee
lj363vjPVib0AynXP3yRTXG9nogbULADCvXEKBh0yhheCd899nQwt4xEYU8012pe/ni+l92yPIG3
lq4cCmHu7aIcBEKB0eA6OoTy5AlZPIiFqdaK8bGm1DJCpwd0so/UrDWUIkNUTUj6lhApJGkPhp1t
ZcvN7KXOsQqD99pViojW1T7VLRnCbkhen5nt8VrCe5o3tQ+ZUulpkcubQMYWe27yGlpDfhp7xEd+
oR8yajfojStRA1OyW0fu+ZGvKHCtVxpXN5HDB6pB/oZ9Nxf9Q4cWzUv1U+Tm/blkCDIV7ckm6m4P
dtS++Iy3twqbHG0HYAvRP7DKQFwEs3muRUfMLsOfye/Ocq45O7v1uWTcBEh9uWsx7JnUmMc2bXbo
hp2zMvA4LBNt6rJ571kU4Qyv2c2r0j5mVfO72XgjieUB5W0YIOcLusWMJcf9KOeJ0y5gkb6w+5aW
19NmWOFRSWzCxXaiqHL+VhM8ff4qhvh6b4g8l4d57HAQTd3WBbgPa9ptVumIeBetb7AQ5fHgdi+h
gWOYO3lx7LPqqaxFccf/v1SBdPZB2VY7q3TrHUGITF307N00wHt3X0WZDrW5LTKkvEmAEqYbi+hq
6/qz2Maig9VUtzgPehKvAUiHVl7e+hoOCj0RkMalO8igXw4wObzTZAoIXphQ2PXzT5nKf0FfRsR5
C+cUZScjJoB8YLtb/exFi3PPKpMQE/5nPsuMLwvAYt0tcZNYTPX8+jmNLO5dHsdZYI/nFq7QbkGC
iAmZTfTkNyTAuX1FVRmdLTy0LEmoqa0BiXFetydTc1X2lsihPLgnVq53TcR2lb9Z7R2b9dwCgKid
PokZ5rKjD7gJsPUWwvwJZSf3KuJMxYT6S7g2N6SHPhBNHLdKifitIStilyoP7gVGDAbHEr1ihSip
t+pLFc1nFz/ZLleje992DoIb0j0S7C0ul0Dm9jiAi4+ilOkBMjH5idtjgLfuoKr3IujXB7W6/n7E
zHYeMU0gby3ooLQ+BYPDJM9N7yM8WK84OT9YDF/ydo5OKQUjclOe9clisqsw5qWG+I9WwpZxlSBt
E5Qro6FhwRuKy2fKX1dVkhdYokjzQ5QFU2QAq790AXZdt4Pp2JXwyMMhQBQaEJ+OBX+OK/AtUdE7
98lI0ESlEr2Ptstyoyo6mrlzXZZ33QICPIsCLj/ED7LxcvC+y3cF8IfVz9JeizaBmq7Ay+kVAA58
/Y8pIqJ7joJ8X07EQM8yuCMvEMXPRjTskzY8VkGBNtCU18YV/dnp/d+OHOYDeyo0brDrgb9V1smk
SPkKENP7ZQaAlEKK3BruXGIYScb6ZVlKfuKz86elfoFGk2H5S+dfC1u+fQWZhJQHeTvSfO4yJfjm
6l6eUP1Ht7bmVstre2JbZBHL3ocsNkrSEstylvs2qzf3voTjP2A0AExyEk6U7fPQDjEK4FArneCu
dPL2zhLeJQipViC12Ucky2l2o/xfOVqrxO7bA7tYN16ScTgFcYR6Ms5KjvuR5/YxEf2PwF9+qRW9
hpeDdjHRXTcDe2+bJmK3sIUmlOo0gFbZY2Q2z45rAt5DKP1Lp2jLRx7CHXPYxl2TO5gTn3SufAAO
vssqUaKGc3DuXH98HNrHJtcxp/j4kHAexYJRzr7v+LkwtIoxn3srMRGrntkGBdyLvk+4iT2UMIZT
E+1ztf6FQtLZmx5BvCHXrykWeVu5lvMapIHHO7JWSCHAhhI9csPp0QDcHc6e744PhLKyBgX6Ggco
2iMywM5Dc29aV6AMDKtz3iRkHIZkJlKis3VWy6rwuXD4wSHJYdcVecw2D1cAWBJcnI1zb4/EfkQG
0niWvGeOiie7I3+ziCaU71Q7LaEpjLpv0dzAQe3KezqCMWYlTR5MlbJiz8l1Hhc57AKPfGpnOwLN
4Nq3UK7egmE0t2ymEFmU4IyHRxZ8yxWl2G4tEvUKyLpWBEGGWeTf0XfExdjIx9HYz11Fal8RvZfk
UIF4ksEZkwF2d5R6oNOcao9nsP9GXkjnJFDqpxyGYuKTC6+Ac+cDW5iQNpNFgT5bq3xyauU8tvIT
xz0Nq24fOwd3uxoj0kBrf29xHJwd/DbDJK4CjOZpaRACohg3x7JjSBXiNuM2ZscAEIN2+C4v9Uc1
WuodLSIDg+bnaFn5i6jyD+zo9RVyyOfXiVXgn0wUkGLH6RtIStbbzCBmRW/3kpU8X7zBuyvdFYDQ
NM4xDzn3zGOFkv3JS8fqPfO8bL+grvcIuG8HZCpoEeI6n90HbQsNXSZJ45aLfDxqm1F/0KqTjBzn
dcWIQSNCjpPFRc1Zfe9u363Z3BhrI3JY/XpE0hD25xzOhKHeS7WznHQCmxB0nrzpgS+eSif9E6yY
TaqKVbpnqWdDCYjYqPan7nsBnkGO7Mcar0yP0lTMpkR79ZviTyEG+46t6MGvUfwKRrxoxtHIRSTl
xKOys3tU+9EkWXohf0PDqZI+rjNtnVW+ltfcgE9KS0IQ2TqGAB1b6PhyemErxdc/lPZ5roeT73pN
PGd4gopys03AqL2rtO/GXYUyIV1gKUZGiJ8TErqehbYPrAzv441wmGpiIVofRG2yE/ZWSnwEOOQL
RXd2+1uaMTamX3aDGuU+s/HmW/y0JPOZHcUebDVOt0dVO8/2WhInP9HNUNnox/5TirU9ag/698Ba
Dnl3e1vXlv+cZRmRjfa3bB69z9T6SBJruuaef4mcIDkHbpheC0mgdxbph0AJLAfuQPqqtE9w1FCD
4eXcW0BN4FDYT1icwB/kISQtZz6DQmSai6LxpZn6OFqblqdmZ/Bscs2227DW0+rZzweGmRKxeNGw
QcHK1uxaQaZiaDfvqnwywbIySgl+uV6mLzPuGxT6LdNI/ZrjSngQ+pwyQ7+NOJddRycnnzhSbGmw
4TAcs+kNgCOA8y8OtZQJ88aJKVYDNLMtqgnNhAWNW4O+JRIQdZ5FbU3UXXpsSlKFOtiVNy5u16Pf
kXPzNbGYVwDKtSY+xsrRujPQH0HsWPURrzFp7Own45Bbfdv+MATKHoHGP7ce3XgViPvJTPM7u8z1
zPl8r4WE8dRGL2XhRC+dYEIA4amU4lGDot85DnQ/Rs4FwULB2ZpsEj5k0r9koGAsirs71p3fYLur
C49LlKLMGZ6Yj+xa05YHvZptVY2VI003U/ninZpS7y0WBBeiwiDEeDA9cuAoUrugT1PmhVNwmEgB
/haEbC/L4b3H1Duj4GbCIfcAu/4EJQAIZxt/yJTKmXX2OQxKAsW6/j4INIUtEPOnwrQvAcrumOrL
nKtF3FPqpOfULjPS2zJsLjOArYQdGDp8l4lrvxkaLOj30+Sg88CiNEaDuEnmYjiBwoVW1VAfcVYU
LrsIANw/5y5HPt2RHT4vzqOpNyqY1fyQFqT9tUzjnAUeJw67N4tH8pfKazThcqoGFDIkYJ8DNp0o
i3RcsPsN8WgBxseJbKP6Lxgbl9WztXpoHdkkOtuL/dvkjAbrcjl9KUzH3H+xGaEcxyT5tHpjHQQ6
wWJyWMNTiu2CgYmrxQdZTWFf5JShIJFIfeFdIaq1SUaT3lELogpDJfqdnCyslMpqT/7UH4KR4wvH
EBHYTK9u8iKi8g+mhymlqjYZEecFJFZP5AfjtZqNNRoZsxGn+bExux2wug3ZI23Ffuh9RIq1uLfT
CDZ/EdyrKShjvfZPgkDZK40du1hy+MAu8nWWc7Dy/fr02Gh+d7bHzz9q38KpvSsEaZkGs1c1S3Oi
pObhCil952x70dRG7PRr5KF9CbYdL8GQOq7RfxF2oS5fLynletmiGF96hoNalwrN/2HuxgRpb/mt
HarfXUtUdKEA626bzmbbeXp+9SdEVHUgp0bRFmNyKAeCIrMRX2G5hLE2/S8DvUGxOELQf1sM0fc1
+ciKpL64ayhOLXIdf5NXfmks0xKcEEkBAFc28SPqPXXDCIw0sU0I+PXCyHeE47Jyr0TLfBF+W8bJ
NIPwZh29GFcf2gx+3SZuTd3yJaQOwtwCfXRZtr2EIPvQliTF1ZqmYaYjdBze6aZ8bpYB6yj5GHsF
NzVATMx0sCVXCL0BvMvbRRovptT1DLJFELAlTRb5baU+AFiEkt9EP9Meg7JY47ELX9ei+iuxrSNh
lrB/VhYZnJIB18p5sTJ1IXkMb05mvydIpTFsD+3NMi+ffsaQsosAtc9VrIz1qIx0zkunb1DPOAxu
auuyAFoiUp2o5n7hjeibN9tbxX6ybYUmQkzs4x+5cjkCW2jlW+Yntoz6KFRybfW0SYPgxzGf4OJJ
0/dZzO5bu44ILsrw5PMQOId9OB3TjiAhZDhvUeV5kJAYDqyqHa5Qmfm37m8dSEj3YADL77Id94VF
9eGHyrp0jv+aWcY92lbooRFZ3l1tgoOdIzE3EmdqA9C6xHN69KdUfCyBm9E9EoyeEMmFOu6GiRUo
pI71Cb1MIHcii0YuAlKSHR+5LLk03g1AkiWf+oveXhbVDUdazee/r0vXjDxBvQi6X/Am8vmOlOrX
Ovrtj+8Q1sEto9xfAWiGkUNA30AYRNMED7ImKWWdyj/GJvc9Is8sIMCbOBAbS5sgxWn7+pUaiekr
k5G9DqKzbpMnWHxy5hJ2JBTvMeH1CO+yCCBlS1HERYnmjRniMZjo27FCnKMA+ZBSzj63xK2uxDMT
R4CuVX8h8/2HdLtPm7gmviaCRyiAgxejHtfUfLKO3rz2HQ2Onj+spvumfsmMFMtgwpR5ayt0+vO0
NdXu22CrFxEGF0szllnm506SdOWaPXHYtETMgoIJib4zYd6po7dyQIVhybeMD72EmXPQXlGevsS6
Jun0Sa/IHsx92qNbZ7sxXepN67yQbcaQbmIjNFHxrkzI+j7OUJuDb6h3wYgzUt5qoIyH3lmQ2S/t
E6Fw4FDYJNV7360jDGek99WgG9cUg3mZlUzf02docEwjGgehjSrvBQGFZNLNS/6Sbqk3HavWXcSx
k3pEzWXezOp403gw0rAvIdKxbgnqg5rM72JTADWnLhv3chgYGVgN3z2BIt3i1edhRTw++FGc0hCR
Y6JPoLuAhaTi5GzPni9DjV2Iy9R3himaSw4FCvDUJd6tiJrTrDm3u76nTfKi33UGo8tNAXYjzdI0
+Yy+mA/srKCgqYyiuzwIPyiIU+y3/cOX6+FvKbfxnRNic5uITU9dqmT5zmaCFqMgd9yHWIwR0i6u
7FDQmrQ2kO5ai0sEThI8u32LLBN6BcBxF3tPDMTusuKtIMOcstqEgCEDY77VTjQfPbm8d9unEVbP
gdfz7ijriQphYsKcPNg8f76Ou6+XL0G5yIsGRrV87O3salzCZ90Etesguv6isEX2PurUNMHx0bUZ
gp2Nvd7OPb2KS1+IlrxlQ719tUCODbwwOMBeUz+gWgD2l1D0tVN6bwOXT6L00sEc7Ma1jIOSG71s
lx+SUM80Z482NgNN83ZKb1/5168wfQOLRIipjLszrfXBArPdoUd7N09eQ74mqiecM/0RZMq1o5xh
PAt51W1UXPVk1wtoKnX4zHkFYnPsn6O2EEea0vXi2xNLAAfD5VqHd5FxAFEX8zc3rH9MKcCWHIzs
zqoof2vXFXTI3s9oq078A1lAzs5rWKpJDG141+SlbB15ScK5OQ862gnX8eLJ0e++z5nB4xx0RVIy
j49K5OFw8/ET9eIAt6nAelDALY0Sjq4K5HpmzdGlctw/vfDPArn6jVm9+OvcZoA1nS31w7OtV9gc
D9l2pUgPkkganHpH4CCu8jgETrrrRjDGAc+AXTgvD5OC/p0UR2MHLCe7IBZe/77MRcrlPWBCMleP
iRDc8wwr9iCevQFEJzIzHsWBueWdhKwX6dd01g9Utk90a3Iv/YE0lQhapMibP77DA4JeeR/ZAsA5
OWSSO6mf8H4m83KnBb7xb6U9uedVLeGOxBLeuXRuDsL+S+me6qnNsQk1XRLnM8M8nSQvAy0g6l81
PDARhQRIy6LkKXFJzYmqzlz0ZOKqwt4K0Koi4rFNj+VrX4D1b7LsiecEEcNk2sFkvlaSyXbn8GR0
UnWeBugIqgQdNYYSS2wLhQuZPTcwMbRejyemVNUpRSW6Y2InSPawjlPt22dbqiP0LcYFtfyOS7w8
2w5FTAiRk5UIrjHJNAHFzZTrB3CNxL/h8B+mH6QK/rR5izFgk9bkO5MiopH9s577z4ZIF2A/lQcW
2+48C0PRz8ZBwgJoHrWABMkPQn1TjDgKOW3Ad4fg2ZqfWxdiVIX1cULMCRvmKNBMHjgfGwgpxuIw
COc9lfN7pMVycqbfNjpy5bgg9ju0MKSawc3xH4uCH94IZTt2asS+aV+8hixsT2rBEzgnzkX7fyVt
YrFpS88+veRuCMgLjto/AyE/H1HDeEXVZ1dl5WcU9+SFYpkeqpMWjTiunv9X1BGSVCAYvcHQzvQ+
ueZZAWJmNXI3593ZIyH6wDeQHu2AAZnwS8x0jbtnAVrCESXhU2yw2UQE71wEO7EyENpk8/RHCANI
iEF2GXDS1WAJq/Tkjs/2jHQHG8puIaVU5YQWbFNnknM9CtZtnfIriIjWs/mNBom+5ukSo93mgZtM
jBptonYsoEFc92dst5oNkZPw49Qpk6aXYSjSMxKsZYeSQd1PxfyYhupIrBKmJOc343v/UU5hTSt1
N64OAR0gXmMN1CCfFEP3qnpwaLD9OgiISEhjHlD4MlpSkmilP/BrdpX9OxkQ2qaeKeI8itAk2W0X
Q5yJEwZDPK2oUkBLVSiHUaImEaG64Qr22aDZFCGujmGAUC1QbXkC2ZgrAMkMSbP3JZTf0Q9htXrh
X/PdejA58z/kphDwBTDQNihYlq97c7BZoB2TQny6w6sXesN50mgUclPA4ArhKlqoPxByB7h5GHIR
BXEDefMJcYU8hmU1sFBGwlDLUyksjqPywPCRDspHUMtWhjZ+QxWMi2bfiC2mbMTVYN34Mse1eYyc
Pb0GdvsRGuxam1uAp2DYzyxIchitJWtcZhY8NKwtGxKj/M9IDwRmbV+Yj5Xypl+WW7dJBCprYvzy
zP0tmQf39tXyQXCmWfladb1zXVp/c/LQ381gRnr8SxbHXIhkBjkYqYxBhup3mPbIop/p8jikbSIX
O1LFHLE5J6blTPIVzHBFHsrmk4buBoCpfiKdCTpoPv8MB/9lHQfs8Mm07zpAnw+B9IBwe6yNmDvu
KmgE9gDGEkjlpVXuIVjsEu9zE6GUcSEZabaHhGdVwlNHU/KzSx39bA3ALjKujq70LyxGcV4kXVwI
y4kTpzn7xu526CwxSuP5u0mV84vVr7cLutDbq6JmEOOaR3I36715psMZLj4OATQm+VHI9bPPSblu
k35k6GU+ghYWlgKV3omfFYlde6lDm6BV7vMaZDniHyI+xjCBwgFstXBgqQ/1QfIpR8I8n4fGTFR6
BhnS9rfowBaANsAjgGvdjRC/GAWdC8/qnoK6eYRlHl3Y36CU31xMdmZOXhPceTIibnpiHUGviicy
4+AtCRR00+yhxKOckIJ+mpDn1dV8S8CUc+OJmVwGrtau7/TetloWzewt9unK+csg5abTQNOt9Pvg
PjVjs75tXFeuKKEprbXrOse8gAShQs4ivyZ2cwk1PC3isdGNeXt24uZQr+7N3AQfTbVMO5whCF3M
C+5xmntg4UBnyXIhToKrQcE1yysXfD5KOz2uB9suXqfA+SZZH9ViZL6CTFQ6bcY991ahQzwi0aBN
5/pAROapJy+Dlsya6k4jPCSgLSDMzXWuMki+ZVGb7CfM+yDi8msgsOrXfnbapvgjkWyHetqQv9T/
Kym8q8PGqF7guxlBRDi6rMe+qx6S0KgjtMmO+AR8/HT01rGv80s96Ox+6Jbvxb2ZAElW3K5L17x1
hMLc2HP0mcPOPGZYUeusWpDBkczCY/NarbQWzTxyT6AGmwGV5mi3veLQ9deRVXwOAO0mYhVGPZ/D
0goKCg833VUpc07bR1vdbHeioYbm2YflNf+yvNvTTOhm8CbDcDzbW+X+JeL/evn7tyGNU7CIAFcg
nllr6UuGHNVmccYm4G2Dha8X5z9+9b/9s5opxs1I47lGlQBqyeA22cywc2GHO9vQZy5I2Y9ykC/w
nGH7JAtqozFONvMpNBt9+fpV9h+/+vrtf/dnXx/yn5/x332IEIZmIfcnXM1OyZOmdwHxDNlDFhXy
QNiq2dnEbMDDSda9pRjPZCtRx9nwJrT4nU7p8JAXOWlXQQmQupdXSPZMRwK7OQrkyLuAjxKEHN6M
HuaF5ICGqMNONDMQXFi7TiREVXoubrnyYh6x7tEs1CTY98yD3pK1slrsCfuwb1CUsqlkzAEIl7Np
yq/Ef4JGQ3eMjmU3YTK0huTz0ymd6E5Uf3hmml1r85iDxuEfYHLFvsBk4pIbh4tgv2BR3TeaKZKD
tn8Cp63pCRm+48dL3O+SRwfprPvGeJ+dmzwu/8bdmWw3jmTZ9l9qjnyAoTHDoCbsG1GkqF4TLMkl
R9/3+PraUGQ99/SsFbXe9A2CQTlFUiRBw7V7z9nH9yRZRvSoGGJrbf8hCsc4emGDjZUhqCPpC424
AuLgXLmwNnHTIn7sUBQJB0jfXFE6nvbUpj/12k3vewPz0fhFcxWUou49+mUDOA0EN6SBgujkOCLn
AV3NVAmgXGobF6218Xp29v2Qf07QZ6hdOA3q9RN6aPrSE0vBqJJbyoW1YkdEtpiEjmq015Qgk067
oiIyV7yox75ygCZhJQkMCJ1ChD9qGhSgscJhM7hduhOVesi0gBhUbA4Q08JmyX75bE7pq2r7+4Go
zQXJdlQ8UKLR9ODesHz/qMAc4YWf7INplvaha5V9sHL1kGhGS83Ljm5Ih2ZuFw0rOYxqM1TVbdK2
2qF0yVzzWqdnMPxZ2nxxm5IHzGusgTmxfPvxzqcDC1mxOubDWTCrhqi2Bi+G8TZchWlMsmFOKkww
pHfT2N4HBFgyXhfdquokCX0G9kVCm/OFGtNyDUbC2keMW+KQdmrvJlvggg5/Hb30NB23bqWzoIB8
VYGbHHH5rJs47XfWvMcjM4gwnw4euw90HkMX74Xhp+JoyemZjeJialxj7bt9sCu86lAUBIRNZH98
v36jOpsO/kl90G+ZltPJHB123umzjOOLPZiXqEf3FjxZHiogpRc6sgQayzSlr21EvSNoP30/kGvf
mA6vSetpOQcOFHh6Bl1QOTt0G+MimejF4vX0UfMp79BoYpsObr8rg67bEeq4NW19ZGglmKrnUERs
lrPbKCNsA/e/Ag3p61DdIIgtNds7yFLjwKEeRuPK7h/oDkXeaxWwF7QkTArVE+5VUL4l8YCb7qRs
47kZbBLnXO+9Lowbwpy2TSJfpyx5GaoOTeOQ7yDJv5peQOqGEbX3RKwvMOUFhzZI2dUwMrNMC8lz
UtIq8l6MstU3EjzIsgzH17gg9biI6Ud1kRavvQgLmtID/T63yy89lWQhxdG1Rciw0EuoS32y7WMr
vGaA3skOSJ6kku5JS6jX2T6Q6qTjarNVRPpEtNMhlRFdagWnqHHc/ZCF+tZNMdD3FjYkV9u1YcXE
sYKjhtEBjXdwNlqD7cy7I5L4JpveM/RFYymvA60cn4ljgahjU4/BXTLvonqZwx6c0C0oJg/MHaMV
A7UHldDnIJ9JLut56pAX7keE+wA1FyGshiLEUsyHX2PTqndr3nY/AyfBePkYiIL6Pqa7pVORQneT
4dYDKBD4DnOrInqOioIMsD4idGzu5E+SbDzO2/7E6kcCn204hHL46IBbh6kDQOYE88pyGomA6SPb
Z/nnLBt0/WvnhsPBnJ1m3xduMdHxF/QNipAMPKPDv8gkQuF13STlPkum6OA1QmeMAC8EO1gzDzS+
L76Nkbau6egGvachxu6J74BoGTts19BEP1M9l3Pi2JMP7v1IyQQ9mTNI3GB79B+ylEIR50SPq5lR
yy9L15R3tAgbJovgg7KDIcKnqeB307rjrOaI9iiyedNTfZIpntFcxQaGAoCN1bymOeQMAdtuYKFY
T1Y1LEIODdjAJjNPsjAU+qbXomCCVyA0y7zhuZon2LkiphZi4idyqWDfqQJeTo36XbYWzcBQe0Kv
mE5eeEFk3CwHzQKdJCEu97UDusEZmAPohC8VivBm2nHBcdJ+jvTr2UngOK1D5+w2jLSzyai+FIi+
ZWKD0bNmG7EwX/qWQbGuI8ayexWeY8BE9M+TLYqMjLqsPaX89QSb5VdsoB9Dbd7DgJ1etTw/urIf
vlIzPLmXHtrva5Uy0540WIXIAVAnQ/1bMbV7EpCXo4mUui6igz9iGZgChqiuKMIX0bqvZg/Ddayf
Qb4uk0y/+I3lsFvqSabJzJ+eRIwaAcVZRJWK1l4n2BtmCLZMvCgrI/BxXIfeVzxZ6KjBIQQjMkCf
CL7TKJGIVsbk3sNT4AgmyQQb9r4p6kuj21enDNuVXfnxvlZQpNPykR4Vg6tkdguk0wZl3LsdXawh
DB6yyqCNTqh1yFCfbwYrmyyjd5FUgCY91JRNQxgiVXaxt31EJXGe3+do5ApPr9EX1zrb2fLaIxsl
hrD7oRpFACnz3ociKA4RlS1+zaszts2NZ0zrcjSyQxQaHloBhF0jcGkcMAamKD5HJ5DF3lf0YMX4
5ZrJDehTCGm99VOUwV5VSL7ZvDubsOeNclsT6qYyjD1LYbu1UFjc4/lin4un6cv2d+S+FDP/2l5J
f2qPfgA8QWuNS2Uj1R4qxorScW5Em2/HvC9PXWBOF8gZwRaAGi1g2m0n5eh3oI4E8uU6O/llzHQ1
opnaVbpiTW+N11pM2BsJFz3IeUzxfZGyJzzEz33QFKcsjopTWoUO+Au6q3/9SCN/W2N9B7oQnUZr
6i+qCV6CEY9XqpjwtIW4Rsoj+Nbt0FOVIWlVWjnbRIjAJh9j6cF8Yb0b4rU9NIDmPKfZN7J+kXKK
b3x7fs8LOjdWbFg3Zaw92q1w1/QBsnUT/DSkM58ixyfGQR17VPK/gGi0COCrZesxbqJkLUitihG5
JhO+WNsj0snfmEl/CCFcXNR978RIiOwM2BAkuT0s0IQ4TWNd98gxMW9QEguLXlKBaSZnMd5phDjN
TtFk+ZvP8Z+4/t/x/Lb+74ZBGz+jwDYoJOZBbIu/w/nbwEvCogmjHRQOTDxTLU5dox9C3NJ3vF2b
lt4UjmwzA6KEmdexxpqzOJP/KcOUQimFmD0ZwwRFS/TU1YoCd0YkhUAAd8hX0nQJuD9e9IX5TyuU
mQRimVcyAbhX75whjA4jJfyc/Og8NIBI8H60xtEkLu1I1LxOI0En6a5B2yIIXE0ysz/VbhntRWue
C49spl8XKs3qXeK3D75RMteyqJM6FHD6KIlSntoaLo5uXFtJHtffv40WcQl/+i6VaTDvsqQyeSv/
yDjoAwwRk2j8XdPLz6LzjdeWGM1lbEZqgekGuqDswpfppRhrND8yIdXFGMwrakeiTZIk37dWYl6Z
v9ZnaU0bNAsYWKwU+wvN7nu+uJhxWvmgj+TDxaBb0Jf4lyGOnBXvfb3OHedHYlQ1YKYwuBPYEJFc
BG9JlaApGqb0yQgHoqtzQOYs0QQ/OrV3K412r4axPCIJvTQCn55VA2pg7kx9VhtkljI///v3yfwj
C2J+g1wIcrZO5Jczh1b86+EGY8LLA3QBu1Z4BNvA2HK8elv0OS83EiOlpB0BuiybY6cjZQ2AZHMM
bHuzDfe0h2+9zNWhvjRrOSbV7tvAFtlNubN9212nzBuXn3aR+me1LodpfEyH8HbQ04EYeLSMmpe+
aiAX77XeOqLh+fvXxvP++0HAi3Pm/5ALG9Z8+29BF9mIixWiNLJ3eJp75KW0Tzd9boZvQVFjgfTz
kq8SHwTTK/CNZT0sCi3UPhQ5xV6XUwRXcGutyE7WmWLYyvx0hlW2+mPl2v1KVimtbg6r2SeOeIWJ
7dk3ZfLbtdgObqUwm9uxBXenibj5QdgsTqwxeybnqdqoLeKf4YAr17id8jpb+b4uX70i3aeEBuBP
05/0JnoNiQd8pLpp51RftbNkCzUOITggtQ4hZj86SNS1Z7o+zj1WCViFUUjyMXuOZU5637JkbrIb
E8iI5srAlnYEx1cpMS1K31D3nPSgNTAh6MskuClcJ7hlM8uC4OGlrCKQ83WZPXe10311DLs8q3nL
23FE4z7jvu1r06FjAPxGzo3dWPcFvXzAbANYQDbUKw1MK/h45Hyy7ZyXcsjPRjXZXyytO7qf3tFx
iARzQg9CbKv8h8gDVtIatnOLzQ7HhZbuMF2GnCfoQQYbztvkVmhzIOCmnor6FdsbwvF6z3cX/27v
NjeCwGfy1jkd9VXxkknHJRZgfESLZR0ikDy7xqzGrd0gxewiIVFWNeY6ocwIvNx4/fuj0Pz3lciW
0rCl6Qpdl8af3zAGPKFm4snduTRMd2CraHQN7Ul2z0knLqGEKWb5lQNZehLHhPQDWn6xv0NCz45f
9c26mmeOoS4+Ups+r8Xsbit15uT6aDPpHUfSGbB3iBqnQDur6ifC5WRTg0ge6UHWlYJa49K/94JX
hG2INuiOLq10OukNv5mo3t6lzCr/l5c9n6eYGv1mfEdNgesNmAiZdbrxx8ICMVEjoV0Gu0nm5zAe
xVmM0JGcRAtvyVo7pplIIcFnD7lwkcmTJPrAjuas9S0bzKpuL7WFx7KTgumP7Z80DwoKzUoTmQye
5aJD/e2nHcrBWQg5De8G7r+FqeEA9KPokS9RQb7dQo8JanRAnYnc3tGOjjcEKDCflqW9SgQ57qW9
rZl/rSbGWf/LW2A4//7RQySwbNfB70H30YAz8Pv6Izu9wBFcBrtOFN15THx1aiuTeZl4cWTT3E2+
ExxKP/whLbQbVlg89yHIXukPZHXrNORSt3hN4nPTGffJGKNiToX5kEqfgEIwfYqTyNEuq+7ZDV89
ZAqXru8+ykHXd6Ic8blplv5kRqC3yKe1wYTgVyEwszE95PuMsYM8ecoYvJ2nsHrW/CZchl4cAf6u
2ntXHjwvKx5aOkKrMh2IYG/zS1Lo/blihHwz+OObgtqMzDTd1MWIOtx2nuoxss+NsKwz6+VLYoU6
+GeDwxS8wxX9kHkDa+BWlK3N1jDFHtJrpxZX0XLyLXsd9lNxrhnVrAC/nL61JazZe/LNkQjqg0Ie
Uk7XwjauqgWU2ZbV1TQbdTMgiLqmbAYLIm72IXrJLbNWUlILPCdNFm5VCw6qm9S2ndxjo5eMCno9
ZMlTd7bRxlvNafRl0PjWutcQpGJT9AsLBbos1I2wZ+waWrz1gLRsQ//jU46uvsZNTbK0An7dA7q7
JKlxpuMABK9LqnUBRXsLFQcsDdv3tQ6IfDUoifjO0OJNSCjwRSfbA8kp8r2Qfbk30ey2DR+qUtBH
QPzZ9DsaTXM7UN7aKA2xJeeLpeCJ4or6L6GjpwUYn+sP2yjofE0jUq6pe9WlWW+nABEKzkhqvxaD
Y5FBUugi9g3VFPwsE3FBt3kykGyde3LhyRRFQIowZ1Gy7bpUCYg5R9rmeiC+Yx2ORsxoPUMLKFFb
jKH+gM88v0sCcjF6h3sGnkOtPqknlGILU7LvQ2Hq3KTtyICn8LTHv19ZDOH++9IihbQcQ1mG5bjW
HyVyYABSHzupbZmmDsvZRHhOJBF0KLoFidzWZ8cm+poVkbcajTpZF9IC/xMYb10mfegJNO60CK5E
DnrqAtQt2Lcup7U0cB9gOYW7CmTBppO9sTNN57kha2koxvRk53Z9bkYN6V7ZQVwNkubW9TSAbypn
g3cZgji4zOO+OwpSvBWGkOswQ/XrMZxXuoi2qiNjKG067ufTThmgYHMWMmNSLhA/dDZwqB6r9Mkm
hplsWpJAUzd/Z2xOp1rlpzYICtT9HI+hbchbkTQws5yw3gQ9IYmjgXU7HZvntBfy0hPKZOI2m316
mzQ4pPA0f8ix3ocu6ltDuwjxQfui22k50/I82kwUEUTbggcQdd/vgIegP3EIEmVBXvcdz+ILx2Yu
5U070/EvTQZLUWMLxmhu3MO9AL43++BteTQd2nqJV0y7lI7NInF69wkb7YkMbegU1l02obmi8DYP
ge1iB2xkucM+D0zKd4ljxIa9mMrMPMcZpTnCpBt0mEtDI5IPmeuhSlDG9FiTjk7mg72O1Cxqm5UQ
iKvRu9gPEc4bOl8qXXUeWswozqedq+LyNkQPMoGtINoHMx4qyciP0h9ujDDAjQQANDK0hMSr+H3E
/v+agDdvPamU/89/g29W7837Pwk8t+/p13/+xzkI839h8vx1h//Ov9P/gWjHhS4Jw2Em6LDl+MXk
gXgguNWx1VyRUxRkOaif//wPy/gHAn9Brc5unf/Z5i8mj/oHPUidb7spHEMaSv2/MHksHuhfChPp
uoYSNul3pjJQZf6xM/R6ze/oHdl7gF0rqazx7LkDNn+b7nbq2x9mSwdMfajOuBbuHADmwgJhI/1S
uirb2JZFXkvvA5izuv2MVy4qbnfNaNrEqrskOb0Cgkm9Q07vYpfhxLTd6q4wCCEqOgXyuoefMnnM
2E2mEz6Gvf0U3eaNiAlLQYFs668E1AZrCS5+UT9k+TYZp2CXGkw5aQYciNAS698+vctfRdnvPQfx
P7wlQuc9512Br+T8WavhlKk8o3etPbk3mBoFBmU/0W5xuY7bXNO2TkZKHtIZ6obJRIbOzn+K3zQK
Ipj+MNZHXmlTsLC0bsar8W/cQsc3FbkLAVdgw0CKprXrvLDtL/Z//7cbfHx/fKAKJAsRfZRaulTO
N+jp9yrLIwWscFpcyJ7vvaRk5S4Lk+H54CAbbVyaYZNBBMZzBgCY0UXpMloqwUpW6hn6Xr81KrTC
g5/MaROoNGSOlqIfdzBIMA5HpNFKeIf4hhaEiXRFIZERMIqcc39zPxhwwwD/TJCWgevGcT7dhUZZ
LzKt+kpRgy2gqRzLJOQklA9HaNvPlpjwCCMuDAb1IjqiEAoS3Mgp3usTQCeMgEYMM9dRFz/I4YkV
LdHVbvw43eAWnLBSiH2qkfCJkY+JDR5oC3usicWO+dZSnwjgwbO+CBzMlRmyVEU6HPdb9sFZaUa1
rik5FoYDucdpPkUQMDoHT6cib9z7CXjhgKo8sZznsh/4vZrgs5zppKM9Fcwslx1wXWCCnJxkY9NM
a3ecqMclA31m3B7rNt2nmxIZxKIP0FHYutwzU3/IBL3eagBk1fAgWu4zC2mtO042P/CyEcZGwpuM
0GTiT36Px4ehQ2MXD9a7CvaGYlqEpuSCnxShYQG6sGo9AFP1MU4Jfkqi12nCFT0jIvPKIrjCYigW
pvWptCZzowcmWL1JkPaXvU/xCKAAWQYT1HLVdtVLYVd8ln1YLMuWdJ8yFwTUqVVTBUciBSdCCcBl
oaUkBixR5pmWfbmck149g6SSsr2LgfAhU5o9KWtG6ISgGYSwdsMhlc2HVzXUb7Qjm8naBIDONCel
zKAjtfLAY2ymfLrzFd2dEaFE2j1WIGiXJJg9ETnwhojxQybE2Frti1QUv12TfdZReCcCZidGGJ6r
mKo1bLtnWBmvpEJqSF8AtCNQnsgA8JFzk/R9LCYGXoNuvchwFkuKU6lPFSd8sQ1HDxJhhYC9MNhS
FvBrdMTtNAzUzCqE0ROUG2zQi7hh89K120A0N3OSdsPJVg39vo6rH1Lc0dM9gGd+rNnnr319eNdm
Cj85uTTb1vNmLVeE2uXTSKzc7BZkLqdG+RaMtBy1oN3baVawBQ+Wlm49q1g+JHQ4LW26iYpAZ8qL
2iiIfH2H/XvZpkgmw/waOfU7tqNXCMhbiAgbm28SkMX2rVEIf2qejhAK8DXoFqF+xohkFzrSKhqN
LKzOA6F19NSSD4YJP5E7vlWM3DLLfNfqoFiKhgVd1rgGB/cSdvZLxOdpkCEae+ExLqF8VOUjbbpD
2fkXcl5/ILArsPa/WyMpguQXrvBGXxVt8siFx6r7BAJi0kusat1YkNIoeAPS3xGJTWm3BSrylfHN
Wyh01oy4kkcQIxumU3jpHNRRtk5kCSl71cIcyIqskbvVMr9KbL9GDMeJuJCIVYNau0jMM9wm+pIa
U6/ubpTqEg7xXeSMt66p7Qrprsh4JvIERdQa8zHLNRbVvr4lptQkai+3lmYu9rXXkm4V1IvE+xB2
eoMZ+d4d6co74/BYEPZG7Af7Ka/XL389b0wMjeeQZtr5O+paQqokUWPWHXhgaCh8lao03HtAJ81I
XxsjgiLLfyUwZ4RCOnyR/z1bzdFfa2axboyLVxh38w2RK19ickedwf0QjXf1nWRV9xVBbwQDmEq9
4bW58RVor72s3Xms0L1Me4L7POJGUBYhCc6TaYC/zOaupHXaa3q00FEx54IegHQqeAmBXW5aJ3jw
ejT2UdjuBcF07AWZkNaGj0+8P0Oo3GeN8WzaayuqIK5KeevI/Nl3q3mc/kJsTgQq2WLo9K6TK7Yq
2R9PIY0e0AfrrEVFGtGhkhmpqUWL3542xkNdkXpkG8GyHydStVzFkIrT2xK+HiJs88kMsY4mRr8e
MtFv6LOck6J68oLh4ki8334mn0hDhItQfwahLBcMjz5NWDh5Q2MAwvsCyetsmeyq75tGt7wWFpW0
qzgHqpnwar4JMuSmIoGSRyZHQPgiSwhd2AF5HtsoLL4x9hpn6n4OZnvnhO5y8NMPBz3DYagitggM
m1z0qVgqh2qTm12xEaN9nieCwOtSNMbtw6CBh0VgwPrCuWc0eM2x8SOlZ7EwPRqCWOgW0rRfY4aV
xAKL90LznqugPZke6k2IHNlmwPdgWg7JW/oplYi5hbA1gNMj6Alitl2ifE+FwA83qvvIHojwlC8p
87pFm0ICeIuKkEg9zGeObb7bFCJks20qTTRzkheq0rDJ1nElbxnJsO1oORSLxrlMcGiwJPvOku0C
wj4i8sKmulihw1aMkZAkumihCrPB1qMzNKJRc3JQDxyZA3xOhNSUA1pBXgOCEQ54DXAriDG8N0Tl
wcJKVr2Tf4W0hwg3zvXFaOKkG6Otb7gMzgkUTOcmjbIfAKf5GDj2EiIgelt50S1ki67Vf04hpopS
jFsxikeCfzNQAUyBDFEuWykfeoczqK8OoulouC8sRpdObptAUvhrWbe8qXlPHLgoNofEaYOXAOxw
+zwpa26HpozoBb4c637e18kmbl7nt47gF1IH+Tx6237xy/Zz0vgSp4H+As4EbRUCK2YMz76R3qcQ
FTnQmaDlxousRLGRoKBh4nx2WQfCgWobpUtO5ifjjkS7sMt8w908LSemv72XPTrZiK0CWNmiLPMn
hYCBFvZt4JT7dnSumujPUYFfJ4wfKD8PWjs8eARYL2wLwaIHm8RwFzBumTL59uP3q+P0uISCQTwY
zar5aU0HIWjs3qvI+aqjgWN+kE+FDO86XqFj1XD2rZ3ybh120SCc+cMhUwQA+jyAFQ2KDgRUbnJp
u4+pQ4Xpx229reotZjBz7RQ9ofUI/kEKyH0zOOay69M7MyfXgKXeGMW6zIpHUpdeJ4x0h5ZmA2qB
YWkmo6ClPuZYHbARNBVtqnwq8UqAddOIEF64SD8L1JqE1SM7LdLmiG/9Ar8QJn2OPr7MwBgVwjwY
VRCuq3Rm6nXFTWwlDwY4nE0k2MEwQGSwHRnHnhBHumo9gTXpo9CwRROomqwCSz3AXHFQItR8jITj
eLF+j9sqy8Js7dmA+IF/3OCO21OXtDs3c79Cv/LWGeizJTvyaQEIJ7wZxSRWMfkaC76HeLYxTA/M
T65ZBoXE8ENAVbG2jV2cqITczM6ltl7Cblkk9X7wmdFoSY17vzKhfgISGgQTd72I+BB7fV9K7ZhY
dgNzRJtw71grJ/FSmqTYqwMZ0+1KEHsEwbGFf7Gtbb4eWpl2LGlkCyZekOyacPbemWMIX7+2qZ6Y
FxygdeEqVcRQ/Prx+5oxOpiscEh/39hrMaP5LCtX3zf+dQfzklTTQGVEkMyvh/i+NupTt5Gddilb
C9Ffr7urkbhtdB3bwJ9mb7gkVKYLAS0ERR4tNWg21MocMN8XYv6Dvh/o+8diEJeM0dmmnLUvQ1fR
jfy+Guse+wuvWPpKvQ5zyEkWzKEfNs07iUENzoixTyuNZrmU5ZYxJMGGFXnsbOD8A6eP+9kS1kaj
92DZBW/L/PDzw3xf+34KRkY82/c/MsVnymMZwwomTbnwtbiENoqQZWGQlw2FpL8JiVSEVNivYZIR
rQqoYY/mTj96busvmGZNt1ij2TGZdrGFAbFToTUdOWSQVmpGcAY6amy0kWhvbHTZetbfL3HqRreB
58O07wXgZZ+ITOlN9z0dy+WADOkqfdCwVdRin7VTqjncPiAoRlQqDrkZzIHsO1vAXhMp5BTfKkH1
A/FeytQw1yEz/jQftVPuqZK6HW1+HUez9k5bk1n4Rj2CP9h3w5swqJ6aVBuoErM1fdXNSKOXsQq6
C/zYG4Px9zpAW7XRjMLexAbPX9uDf9N39iv9hR9TNcX7FLcDpwfvAJc2YRi4D1N0+5ZWWFfUcgcy
O5D72FN449SsD1nBqaJJ4VshY0jeJk5IKjIZ4xRddSznddZSZHSXfnWXWlZ1FEYFHqSv7i2YNKd+
mqV3c+wqTgHj6NDqCJzKPxsDml2R2Xv2+Na+7rzojvwxZ+HzlaHUyD665oapuXvILU5gNeKHY2ZQ
iWFaAec3klockLqD80ZjoQi6BN2GfwexTtIAiIYNceX+Qz9lP82S9XsOmTNmuQoZEXAM0JqVMQRD
2cvpxCGCQww0MZtx30cD0VFjSnWEpSCPHQ1qO7rCKaF5kmQvdGHY7hXueLac7oKKFlBu63/YeTPu
ixzXAejwY+zBxhqgs65mVcVtA930VjN7lPM+U8eWnIxxKscHLFzgA7OO1TIRVxu2FJHedbbXupYo
bUECb1k7l2GcOVdxMXX002fHYKTETTFfdLp1GXsbGx6o5TUce/EYSucSYxfYhe1wqketuLiud9tH
RrJTZlMf/aF/BGMw82dX3jTJi1plWRtdK7yiNyFIlMBn4M7W5DqOwE2iysZTVVgvIVwCPsS42/S2
qcgj8EFtOqRQZ0C2EEG+eFQjjMEAaNU2VvKky9dWWhW3RWmjpU59i4BPXIq2eQGaoe+0GVIQuwm2
jRo+Q/9g1DQeJsuhLR34ZyGYRfiJyLcAIA6hlWWbIPU+G5zHV2PQV1HWye0YWIwuiIbea8b02hEk
vQtJfcKcs2+z+Gh2OuQWjlzQhRsIrI9AZg5BYJt7ZGn1RgbZszcZ8VUiizO8qj72+P9KPYXCJzkg
uokOepv6R5+ujMTRhva0Ab54axOdvVfOcMeUwt0AvsPubsU2Icfs4w2bQJimFgSoaIF2JNqp6dSI
kLgggLxtv/CMBOd2UK9eaj51LpXMMFVIH8bqruLIDeCpHQwflVw7gSQOsGp1AXbjme5KLSHoQ4Rv
OLi7K/LltdbEhyrN/DsGC7eeiY4ixB7CBgRy04TJMNOOhRpn6lEarS3SgrD1bVwsNdswSg50S2m9
NHKgoYAebmyOFniy4yIPs+rODtNLSEljLD3cPltnBMKkWrPYBkOmHyFkn6mno01eZWrvwfyNW/eM
SLDjXJ1oa18i0ogncfh2j+qpcLdh4zq3toMmyqqyEUGhd7BaJ3tkGP/CqFE/Vc9lpYUPgE5W9Ozb
izfH6wwUjPjfr7pvInz2E2udWca6BMgbS6rzpsoriuw+XqUmY+rZ372CS/AJ+HjcTn1bHodkWkkb
LU0BxJte6abwFa01x3oc3bTZdTZQAyzuyyGJ3F2BZWNZNdlNFT9WImJc7sFDbHrvMLpL1RTHFF7J
YUoIWoIhfUfPcqFw7M3O7t5kV1C6LlpmLr6vheFNUXJK1krQM4tqvjpUN9/8LSyfM3U62vUjavgI
ncDa0+klaRXMuiXJaO1yRAG7TJk/HJKg/JlpxriudU2gBUxZF3TgScy3cXl851P9dTWcU6ooaBJs
1nuV9bp3Fgkio0mNDfUH37W2iTb9EE8Hy2UD36RRuk5sOR7gn60C2RIm7PV4/ud/+r4Anvo0tLQ6
4ibv0aSFYjowHe/+eTXOy3Cvd7NxyNbJNePi+5qwURstMNT882diPslpBhyFxXWmZVTkhX1fy9iH
U+GTB3ZwBt9kv5PhK+ZX2tCfcTQ46eBXFYfSIexCRA42yBxIyfe/ed+ly6+bHc79a7+O31jmnSXh
3vK3+34/wPfFrzv88SMupxTvTUXkQuWzB/11l1JSz8KvJWT9//4x37caSucuv101sNvRfYMi8Ove
v/3S9z8qzUFsUONo/fMVfN/8x1O4yijYAgfVDPIqDsGcYdEIQtB+PcEf9/ifHuXXrxgD39yQ5NZi
rhZZCMFDWEOy9khpwz/ugGGCT4n1ab65tHAik8fKi4yqK2EnpDQTe8Smjgvp4ZKieQrU4vtnNf/j
AL0LDEWSr3EJsHlz0pQw5o5clXLU7pNMPTgYApZiPgL4Xv1wafms7XzM9TWHeH5grMEN/hwO4lUD
dDSR3LsEvKXeUG5n8NB4TGqU8QODBVoAuKYiS38bsmlfdf1nkOaYNHEE+d6pFeQsphIQRAdOLRht
wZKBQYijCFsrdbrdPVoxxs8qLu7DUP4M8uLs2uXKN91LbvjvTh7DOeziWzqxP/FV1l14KQH9oH6C
oV444Z5t9wue4JR4KLU0UvPDqbVhbvg0C73S3tvZ3QVYAWlzsYP08yNOU9LNCrK2A621iJ5SPHsz
nmDS/fQcCmDXuM966zGK+4egBLjZCgWZjwlC5oV0eJP+B0rolU+qBITU4rmyvtRAJ9dW3ZkMmJ1I
990s9dGrniDhoPmyIGUG5nCUQXxMNX8rDP9NzK+ZSX1Rm1Cv1FHaTKxrO+DZ+lVD/Re1mHRazKak
Otzjdj32A+HhJMbGAIwz2zoLu33C/m4GNNOT8gm3x9XOa7K8LNJtQ+2zVpaOgyCEOD7cK2N6jPNu
2BlWRpySm980Vb0rtAp2pruKYy8+QPLxd6k7XosZR955cHtQecUlqMOAzEVcVHhCHPNU+mayCp1Z
PpQQJiSJza4ICVr0aKGVmzwOJgnDZT9t1LGi2IJpCeTXpQ/hlpNJesAwLa2I8h9T17UpH8d47H8K
tqYM0mJlvo1av4GnvDda77a0+53buacmK1kmzbk8v9VV9ADnUV9IuFsYjKKRdDygMU13KpUNQGdc
uc1b19cW7U3tR++WN3GHjCH3rSeI6oWIngcPo67vYWJSRXRkOJ6u3R7kF02E/+LuvLbjRrIu/Srz
AugV8Ii5TO/pkpSoGyyJkuA9Au7p/w9Q9ahbPdN1PxeFlZlkpZJIIMw5e3+btAu0kJ5TfivMjI+M
HKRjINmbsemuR4C0u75ybLA3RD30RgVSzJcjSQmxNre81qqkCQGwn2CF0saGijEn8Tx9ZxUs5IN5
I+MUGC+r7Hut9cN6MjpA1weTZGwW0Tkth6SBPRNzAss+p/40shdkp37yOqI5nqUWwb2ZvO+uSh8s
12rXxuDD2KwyLkb/yaj9cgVKIFhTUrx7iKK3ZDW8RoW7z3GPsSk7spdwVlnHd2cJCUiJABH8/4QG
ovTkTp/O2CZ/FBGp6slLkcqfSFkIay/Kk0R1sjIn4He+NL40wnTA2Qww1XGkWVRU1wYuhGlmmsbC
wvVF/d74VKSY5YsMXneD73ljN45aiQElKUNKAqITgiH9J7wLHsi86oxhBtVbkHxGYnNUKEwoFAGo
5RSUuWYjUP2SMsntjPleK52MTcsJPdBt/s/H0wYalbtlJHEuaZlfcWXfueAZaZyQS6tuYbsTfVEX
lOyqlCpDPTE5FjnZhfWA8XYmYEWxsy5gzVBiKDboxqFfTzA9avivGa0CZjPXZYUQXJB4jA70RjFq
xjYNmLnTPqdQ/N5Q7jk3RRLuJs/EXT7Uw6ZIGkn7FpKIl3wGBDBtzazGRF5XL34Kx6620oekmSg3
QasfXBpUPfeV41Kwg8teoI+u5hMJFJ/+l53d2K3MkU0vnTV+aWz5UVMP4dvQv5ADV+Owh5awiqfh
R0sfsk6S5whfm9vn3tp3gte5IU23C7dVGwIedNJ9PZM0Fs+cm4AS6SsPlafPkl5PpgGjThYTZRcf
TS+MNrjmIC2285/fknDoVazUaxPatHT3aeWzY7bYDw6mwz9oI0OyxSP4yn7bOWQoV2GzR1YcbCtx
bGik1WnGJWhY9Pysnx1cjAyciN1pD8NcsMeSGK9zhbuoCDZEfziMvriTpPZhhPElSYuPeq6nG6Qi
0P2oi/MVwjiyf4AZADEgmjgHObTl0TfGj4o7qKbsrOn6WwdgE1khornh54Cjcp3k+NuLGuIh7V2N
0nfCRSconQrnZ0LJYFeWtA6oyKzbFKa5PeVgm/BTZmxm5nCQYoQXDKPIoga7UpH9Hul0jeME47OR
bsmIpSJIytlaAsyeau8jYQwtNfvVTfRzNnE3QGR80LIOm6NufW0bUk64v+s17vtbn0JUyyFArn0o
UnGSKQBScCbhSG642zn7DhgglghxtXwV1p3GGrRqWWcMVCMXhC/qXSa1Z4/bEn4MaPd2NurnvtwP
piTDAGeA9qOG7EHdgM6OsrWBSRQ1VzZUb0n6kKIf3YCDM1Yk3ppmaVyVqobVULrbRIHnyattqSCY
kzEhBUZVK2aRhE5TMiQEh6Xh//+tmMbUnf8edfWj/1/vrJT/TVDz63/6Z8iV/g9clIaHFgX1g+O5
yEz/EtS48h+uIyzhEOGOvN0x+NE/BTX2P4Rue7YQzqx0cWbd8V8hV5b4hyWlaUvdFJ4tTd7wn1qf
v9Qi/y3kSv/TQuDZs8bXRoVB58JznD9U9iRGVJ0QQUHrLUgflrx0H24RxbdVjzdrRgcQFSqtNZDd
n7aDtnmaA7eXy+Jj+N/Bj+L/omHRZ9nOv+qN508BfFZwmjgXs0jo37S2HTsyCJcUF3NE8DtyHV8Q
JVynDuK5PaFRHbP6WjsuxlliiAOdjbHd/hyHMtxzO8cry6jr1X//SIb7nx+JljX1EeFaoNi9P04M
Kx8DBSnZCkTTMvOkWrsRirjoNHW/Z20sHtNBHaqiAZVrBt8s2yUz2YbugnyJ1Z327OdMNSrv1d60
yalMUprHLoD0dS6ANroC8UppUg4lxgGcU4m9qnBBkfTNATuZf9KC4e+kl7Ng+Y+TjGaDq83jgkJz
88dJBnlCFlJT50chJ3E23UHfeigC8IT6a7OU1sHwAbM3yWAc9NLaM1atWNs6RVteWB7fWYYYD7nh
ffINIf9GxKRzqf/HZ+NCpxVozjfJnzr7tmnjuvfcjAZa/+z3Dv0ikR4L4YxEo0pn1Ugsi6NZvdtS
teypafcZfYVrADW8SYXkIdMe6FT+7ef6jwvT0bkJ+VQWmVd8UX+IwGOhDaXBRulggdJsc3dtCviK
tkZbsNTzS2u3M9eAZDc9j/dG0L+VWQ93J2eAnexJv2Zd+DcXpj1/Tf/2NbpI8x1EcFLyXdLQ5uf/
4osZGxxcgT90BzPWe0CkvnamGb4VhqddZRrVLyk9BMMMnqo+je+5Tj/XZn1ESTDaEVYNEMAvh1tu
FfQKOwKsuiG1TqMZHPNiEhhlyQnv/Po6memEv0CbF03WHfWAfnE6Qa3J2uV6XF/14SH2EOLRJKbe
WBoEg+KGnhGa4IXHb2iXu7UHPXzXFMXFalw6oGVztM3iPWxR+tIyTldpjEpXa244PbRdAcT6BsYK
WNbPKK4ADYWO2gwuAmkkwNQMZ42PI+sIywRI3D7vuw30+Pvf3PfWIuz/4wTraAt17nshhWH9cYLz
THooS4FhGb1aOUZW3MyAiJhcyrMRA0Wibg7BvkIvOPjDjRbMdJ7ITH+MQzLZFDQih8DjTa5rwVl2
rOAyd9yNFSdoVN/7sOBvHyuf0ja5M6HvfpQVzJYoGiXn19hgSeg3Dpm97z6BmZhj5JqwrGYP6MI9
9Yb1mHjGXY5hdwwbFzxnzWF5lMggOLWOeiQQAGVxSNhEM7dglkMaypvue8WxL3SfQl9xdpv8ma9R
3dJ2GA5Na+v3zsrHp9B/YM2oHvM20/cimeCFk22wdHRkXFaA/IVG7bCYwFhhDyAlw6b8tS+FXa91
neIsW1hWkbPTpMzjo2VNybWVcxKQ/W1URr4ZBj24GmkodtOk0iMT3EY4Kt5xc8+J3zXN+rEhlL0P
NqwSdUJuHOAON5zw0VVnu5wZQfCUxZ9GKt+QrihvhzoYrCVNj70AWYcjAg/x6OFh2XQlBeglSaYP
qxqw3pwALQZ3pZMxcWRix60gaCpihivOuqdGTL9Rc1HIJeJ2Gk/ExgwX2jq7NFPmgb0dyIDu1SsL
jzgCviMnnddKoalv3L5pd6Yp3m16CCcwsYilaLRf4rY4mpl2C0qkCi6hrBdm1aOs6FSTr3HO2sy8
hMSBPflaFz2JGHUREMibWRfUaXDZvqjc9RmZZ/LoYO10wwkuNjWhW+XlI+lPXC0swCGnpMCv3Ngl
kd6qnsiEIPLIrMVele2XqA3ySzPo+WaUdGiVC14zsYcTGiN4Z+grgLsGsEiIE+cfSeMLhaz40pDt
RZBPeEsm199JvQ3XqNoZZuE7xYRpnDRbjx4GEQY7Nja4QJSIVrlTp8fFu8zGTDz6TrmKgM4cq1F9
HepqfFRzx61rszeZJOdJteZhmq2blqg0SG4W6w2emZa4w+LgJM/BWDRQVg5JDCeW4rD+pQuGmYNN
desIcxylwvx0krn36weJzd/RdgRBLa+BnevBvZXDPjOK6bL8sknC38b2cmsrs8ibg826NYFLwVM9
H0ik9I7cJNRZ5qdjxWBam+FwtWpnv7xkiRzxZa+DyUTdLqQX7gFvBS8JAPV9kFiEHRiW9rwcRGyz
uxynm5h/I/SEOqRe66/M8opt3nlcDq3BCR2t8WN5ltU0VvnzNgMLR+i3qI1oLacvy2HofJA3br4b
GbRhbrQoy7QYPpRLOjlbsuw0sUUnQ6tHwDjI9oUe4JYJdrpoJWZ3ZUr8q8KFoN70L2bRbfQieCsp
8bE1cpHO2tCXC6dR21bRqydoUbupJiEcYTLgR/nIFb2qW0fO9x5b8ivxDmdqZg0JRfabbrNR9igY
HHULzq+qLHdDj+EjLZR8nFNNXeOLB+bgEc+Yr8Y35dArcdTeDUNIbTTz8zzoyLvUUYFItmAKqEvq
x8eB+2KrNdbKVn16tFO7mr3deI4y+6Jq8FqRW9d7RBIUrt2JiDEP5YmsegB/WTLtgh6SYBcnqHTL
6KfB0LaTQEIYuagnpD3jRG0g4dL3U4ElPDTzTUZO1VOYZl9aky60xeB7yLCA5uxYb+SxhZhfCc4W
HVHHJbgxDRUPDBIIhdSjH4EbPEWiv/uD5mz7ANEWHicfnP8cR5xKULxecE3DSP06m6k1accpR7CL
vvtYJlAnoviTTS7ao2idTQyT4Nf4NCFivY9cy3Xz2ROw05ipbpk59WcZSeDT3vCCbjLaK/uMXcne
kzUCDFEi6KrNoTz1PTa1Bju0FQEwJDGFqDEGCcfDSzvRg2/odlLYmw54VKuDTjWl4w3eg3R6cYLA
uizWqhxV1z7BgyOGnoQiGYEEqgDDoJCSoZ6d+f4evSDqz21AXmVJ/QFJg7utRqISvRD6dIoWUtM9
1IugYHM/h/PoUYrnTxt3E/GJmyEiVkkLAcqiIPgmtLxmvaq2ZUy8TJ8rgnA6QCxD1IaXgezzNvT6
C2BaU8+nm666c04p79M0HWhLWZseIgaahDQ5mFF5mxQeADZk6d6tcqh3WoiVbNyFSfcJljPLlcG/
C5MAnETYL0kAJVqFyLtaXXuDnkXcw1DsJa7GDZ7G6dGrnmZ2w8lvomDnlkPJP48nV7QeE2s3nb2h
To4kqM0TgZ4+iMxzThJ6YxTHa4TT/RG1hX0qvYwVeMDMOpaFvITzOiDTdkNr1yeH8t5palAMCoKB
iw9sRDO/pIwPpiqvSBaKm5A/wjlCyPfNzyxq7GNi1z+A2GnrCiXTUWslzBvTPdkjKVa5k9lbNNc9
1Dxybhxr0s85gpGr4bUVdMDE3Yt2wESm6IfBuLO+Fo1Xvkdu+NYlPbAo7KhroK7RRqUZoanEohyJ
4qlPyj/VTl0SIE94rRd1EFIrmLMAKmE5I2ikO6s1GEYT51GPM8JzJVjEsjhWNOwQPRfoK2OqQB6l
6OPy4QmBaJ5KJa8FGM2TqDDMoaoS61ZF4iqJ0ZuCTIdAd8fpjE0v66Kj2c6lQg9KgR3F71WIBKRF
wm/xl41a3T5Q1qD8bUXZeUC8T0iMIomONWqlOvMgzeohrbv6QD+bEIDyWHS4q5Cx1nZeXHs00Mhm
65+UbtG3BUzg0BkhYkMTi2HmebM3OC1MkyprAtyWL29NChG00yBHzU/NEYczQ6ECRGN0pUkXhT8h
iUiVTbRCOxoxV9P8HkQZkPlDxB94nu5oKgpzcoIYC0mn3ZoIvmn521skA8w9yGZ2fYpTj/qN75ca
DoM23Uy1nWwgD265TIxN284V0R9YOafHsN0akesejVZ6exLTgEuOHmwPhTmErEBihbBcdA7hCLJL
7/Qw4MpjYi1r6rq45YvQvNdKJ+qUDBraGrT8+3LXRvJuKBoIAPI3qq8Kgj0gtzNuoHBzvPhVjeJn
bQfku40u4giV8eFG82uH5otcv6zc6VqLZ1rr0Ji1XXlOI/6d1ObWxanA1NTGN6dxWZvSeT9o4ZBs
lqdKdcOFmYVT3HnnsGWO6mwwrQrlKkqXbVf1ztUDtQk30O5Aajj+lWWqsXFp23zWQ/9R6+Puh+k2
R2oPV68uh7Vh4YFBBeCcDU/aZ9kotRWdcRrYxi2vRH3vnGmkUbSbTCLbQH3UXHH8brn8X8QT1x1a
LCtzQ/A6UX+pFZFVSiTlGphyf3ZcUj+ikG2SVRs81fzvUoc23vcw3yM7+1KzITt3s2p0ebQc3LAL
N70AuwbhB/tHJSztjPYA+WhnnZZfATl5GqpW2w+T/Om2cNY6Md40OzZPjuYYvw45fJhV1VU+GbCA
1ly2XyNKY0C6okjhlUfvoopHSqI3nS3dk1U9DkhMHzWb2afwy2cYbfahooKz0rqxhLDDa8oeauhq
HRwESrYspTV9O41h/Uz9nD5/Wz0uz3zd0E+OB8l1eRoc7DxokQa3sBucjNq1Z5dbLhnzKXEM8wlG
SkH3uqZtBSEO4WwbHytzpMTv6MNN9O0Fr2D1EvBvMG084zlD+jYiXaMBS3sXgNDFk8mr7vfuBdHk
0bPwbGA+ATUchPpzm+jiGcLI2mr4gH4rrR16PnZgBvkDOrggQ823D0l3xhz6ZgTFBURLvrYlildb
0x70Bhj9OAlx6tG8ohyYnwNKpaNllZBSC2JS2CCdtdHz1gaKVcToOLapLj+bmLX2kzl4MMuBc3Us
7FQ/TChIORSpp7J/eR6SZ8H9NkxbdACMvEhnf0D+GbeOfnDcihTWyn5KSwXSn5vozLq8g46C/C0j
XoL/I6ZfGQDlbYiLh+yyM5C7E77L7QBGjSgyENM5CM488iA2BBnsofRzXTg4X0Rw1gCCCEmPN8ui
S1cIIqDH4En08U1O0a0Gs+y0xp0V3iHW1W2I+KijjjEKKzVDJLAkJEZHzyZ/KB6HL1UK+b+ic6cJ
a6VPAjRpHN0diCWr2jyarNE6GrfrpoWFUGfyw56sr+7kHnqve8XBoNbd9E4237RBpp2tgzvO5Ahd
RFzs80FjB+hR7u4bAnua/hBb7ROLk0/hPMOkVg9PadcIEgTL6mDoMU6po1GHj0nu+Hs00SthNAhB
8oA0rr7IGSsCbK7jsYd83FQkSjfia6GeWef7W58U3NU0sKpBmAfpyfShu9KT7Swr2aedph9Sh3uq
0qNzhMBiLTz1w9KI2nDs5CtykXKFS+CTQYOfnM7V4LNC9/CuHee2wIh6LaamdHLn4XI5ED/m1KFz
0GP5o5n4O2NEyiSUYqtqxdZCBulE2E7aOlkbBep8QOpAhyyx6zuPNjOhqpsyNg6xoz0T0d3siqpz
cRGl38gEYBE/l3cyb10l3pswpAbhzIuQoRJER+ATqX41CrYiAl3P1LmOOrZDRab/9DnVJRrvDfJx
FL46CwHAsV+TdxM34WMpYMgH1ZDt5gpyXk7tdwaOB4YhsA+mQcqxFtirvMc0bGbFz94erLUf28ZO
R7DzRsbdTVb2HMUhqYA6+gnqObQ8GZqvjiw/1wCIT1HJFtiSJFCQiBVfjKoBcFK6T4k7r77y+kuU
F+UnvhK4gf5bXXUwqWsyANHs4Gaupj28s2jtdKmPgSQRdP3NZzbtydly9WHlpfS+RtcMb1oqN0iM
61tLXtGuabW3juEnj9i1x2PnbcuS6cvzoaqD/a/Xfu2Hh5Yw5f0knuV0UwRR7Ru3LJ8ivH02jDrC
lWm6Oq7Lptwx9t0cdVH42aVLSwRQ6lXorSAy0SQ93WrR1OYVJ3GOCKqAaWJUndWNNQ42DeyjtNsv
9NThtHrNqTAGXBG1zvhliwcz1d3HkAJ1rjmPXnykyyi+gn4gwShwrTPA5vEQk49dsZbaY+F4EpNz
xdMKo8XW7T1wcR0THGFFSd+12/TeU1Q+aFHcbahSVw9IlRAZJzDmfe/Ct9atiQYrzr6Q7tZLKCnH
RQYrZnLOVsLdj/khqXZ657abZd4INONVjrZ5ZKFwKZKgR2DOp0+t+Mlzev+1iMnCK8c3V5JGngfQ
FcRIIJMX1sV6Iq9io/fJE7FcjFuY0U46MiGdtCcwDCnQBDgCimuaaMTqgYirW6JhWwxjfr5ovCLh
+2yLqkPfIBrG6OVBwTz2LYpErSBvKJiFX4sQzMncYue706tnI92xKV1P6+Vho0dAHBsfI1NbfvGg
R6wGcS9yZMIYQzNGIaBd5QztChG9r0vXArr/jdzGb0SKeKeJNWC+6gzbOy3Pc6NbDWEUHp1Zg1Ma
9CPr+bA8XQ6WPiHi+X/+2C/RmP/+7d6VzW7swxfPyPd62a+rznl3k0qtGys1nK2jWbtszJNDRy7M
oZ5/gcrUaSq8mNkEnpzEI7XESC2HLh713fg9ZA9uAlJgsUZqGPCoVEP84jyokm6Nirqn3MejgIUS
pRARD2mZ4dpBEaWZjcdlrzTo3g9NRm4ke11vS+yAho017ElGi6dn5A85KpSJTJQ+eIIJ2vjZS+Ri
qRSeue9mDbuYNexDIFeAaI3zqMMk3Jeyd18UKMSV7LxPYsiKu/TH4j65+PkCkJAdiQ2Fk5x6klFu
4Rhh5nY1sPoFdg+ZglXq0pMPjPQQtFrJF6eoZIxYoIEWUdFuM2OlDSALIJQhsA2sF1KuciixJ1lM
3/mykZN0GmEdNOZXnhG3m6gcPxt9K299SHZHKp2SjeI6jiZm47op2AGO1hyWTVk3pbKi0qB4sOPm
6hVFfq5UTnJpCbhZQIHvMJJhGQz1tSCUxZuSzwjA6rM/s839CNBUQ7+MHnp+M/UCey+ooZ3LGuGY
tkFHor3EOoOM+WNIwr07tftuwg3kgn2EuuHnBz8M8zdayOc5yv6r8qnegZXCawTP+8YUzUZJdtuS
xfjXoKTGowhLdQfrvQvCJ8eP3B/EMW46TIUGY8zDHJU7sxGrVS3GQ2U1zrcsN1GotGT1uHOqRKrC
ZwREVAYVRV421O6mQGF4NLTe3LiZBRDalxPpkwwdozkrLbW2oTQ3bYqyj/eiGvaUOJoTwXPIiELl
EFUUILxNC32DrUa7uBhhN4gsrQ2bfYTqzYENJbysygTRRl5honf6nWLbKaCgwBpFjmebHdyI0IfA
EV9t52duRTtOAbS4tYZJMGk2aYfaUu3WGvN7yB4Bnjq74ABDJIyBrthbJLg7/hhvFCvzpyG4AtBx
r3FdMA9pzkcNA/tof8kH8uLRBOjDMLM/hHEuTcK0Caeyjn08aLu67NxrX2dXL86ji55CanbFgF2a
JDPGzGsHdvfJyJyvkHHXoYX6s6Di+xiLRlsbIZOUPpDJ6ahndFComALhgauZvje4ZQ5EniN9oLi6
om8FRlXQwMXUucM0GK5cgiCg7BNKGPewWTWyRvtkrIEFje/I3lii97V+W8pS0jb3tI2cZ118rciX
2JG7yRTWep+dMik3YRmapzSabKoY5U4ZBtfYQNhaEkxv0VjlB2PsX/i2xqOTS/ZASQf101CIzzwY
JDCljX0SiGmnc4ExRJASgxZrSqgONwW/H5r1JzmHJ3e0kapRqHOX4mkYKvsy6O+uyh5yUFlP4UR0
Mric9qpl8CAsprS6b4h2Gt9H2d+wOYlLAO3O5vSexgjG0eT1585xzjFqxhu5rp+CXCseVeVf3BC3
lglZEsw7LZsERpskeXadILJPpqB5mChtBy4dG6tXEW7wKjy3kXqenIRKuv29ModtbhsgWAKNxXZs
ITs2MV/5Jdl2lUZeckfSWW+6e8exyYzq2w/Rk183U12RSIJd7g5FDRAsKwZ1DavOmDH57labrgh8
4EJjZtiIsgy3S+WgyTJn48+QfRnkhxq10LFLOrWOoOEdRvz2K8uybmRzuO/168igbPvtw2h0BOp1
yUswGNEN7btxTlq4cJUltsOIMDTBy3QFkqNLdpHSMJwZbLYjwM46hRT0ekUk1YTBi95cWX5itGcV
LqDRgH/+0uLmjaKTMq0IwRO9ZhZJDdaH2hcPxIayxKXz9Bg2DIdm3WrkBmq8qRE84sPoGeeJObF8
aNyNSnY6m5BtQFdi7UycPxa2zjksPHVWhXxFVlntK7Rza73OzVeXkA4GHv6nWake4uJELSNi4zz4
8Y/OTJ1dmcbaKVfP0eCpz90oPquWGdbNp3xPfDDJRqml77EnhsdAAdQFLYUjltYYyGRzX8xOo16I
7gb3blWWLPzi1roQMe8e5VC8WXjNL6DeqvWYQzlNS4gWY0YitQ2P6Qm3ogn8gRxkw4z9vQj3agrW
3eAeIvb/ZyRdcBckTrWCNSNx4YQtdka7Z4dbXW0NBDKYon1uF/o1Cp03kVnqwFj1RqsCjXBeVKSF
zEsLfRbEEaxNfcng6jM8EnbkiG1maPtoy+ygtTRNEgonvr7vmHpPiyK9tBIM+dF40VlQwGTlEBmM
yHWgzn7PirAEmbVStKVOkUOzGezPvc9S4g5iLdpo1ZlKKgHHZq6vm177mfpQqWCCl3cTW9ODliR7
23sX9mjfoZTh46fo3/bJeyS69uoC3LzYyoc2rgu2iLF/4oxM1OmiezuW9o0sLPp5XotBn8IZQdFW
dg4DkvXyOrDWFRnK50Ez2CBmwxUsJXhiYZmb1HbUsDGC6IdD4tFOhbZ1ckTqHWX7RugmnQM99teO
mzTZymFip9xq8PAXtQ96+danZLFyGgYMPuBwgk6A6FE2+g4/DUU/91dSVDBn7bJ66iu/PpQKv5Lf
2QP0jcFY2RHzy2T4gcGMWPa3EB7KLgYzQYm1fTUIBz7kPfpHOtq0mBYia0A4mWRIThr3oa5qwFXz
YRl2Uu5gdCjJwR0eaFqyVq9aLwdTSZvaGvTmakPdD0gCwcYZEuiLqAfWY/IQzo/cSPuRFGy687Z3
Dn2q0xuV3aarU17zcyxDXXOx4nTvsYzFLTnY2xLJ6DGMM3YKeDHz2mUHKs3XvE6ZJi0hSOPxY2bu
wLn27YARIxNXkrlPsiEQRJL4d6xE2h0Y91BNkmhMMTYjo62YvoYEd7JDzuSL0qNr3tbi3TenfBP2
Tr4Vk/6omtmxk6kSDQrxwE1UYZOuCwIoRfql10mVTHp5LnMbyAfO5TeJeZ71/snF+n2vW/0cYSk8
B7YyQFC4aoXI5wOrU01QfNFvtdA4Y76v3wcRbCYHv1zNkvSml2jerQGrdGWDmqKAgqXUXetuoX8j
dGaH05buAYvQ3KP6R+RPTW/ToLKz70yDGNSqkfc4l3sJF7ln7XoZUuoJXQb7R6+rh0oUD5Tot0li
lF+HTkCGVh92kRcHXzbjHQL6mdLCPSpJqu9bikvL9bBcGb4o9xZLjm3ZIm41ssw/piAI11zcXPFN
8mphjVl7lDOA11n1U87OdAwNfyXMsUWB6pn0ob50IQpCnXljRTO+huin32mAi02a08/p2LvtqGyx
7aPduVZR89wlmXWsCioV8YC0squL4Q2r2g+tmXgpTcV+scsRySw3MDCh6MyDsFnQVYo81nQQoT/I
bYigTsPqHQFHbMaczib2EG2vNNe+To37FgLxvOdCWtfQNN6S6smh///iJHZ0lzVQljCP9H0YS2QC
UtQnq0fSSVmAh8tzE1nTr0f4NevT8hQ6OTKrCGtkZpP1iX1QEtgr3Wmd4FM6LYccspBeJ+lmQIJh
STy6yi3p3ItU/PNhQlv72CNRn3dly2HJmJHztmt5JFTE7FG0FMC55eNVPIfEeOSXIOTPZj7or8d5
hM0qqE0IxYaWHv2IeNy81/86AK7DlOtUZ72dtbWm+p60AKbiaeQNgEzkJEPg1V0eARl1GMOdT7CN
yMjpKJqdfj0c5oe/MnNcRqOwsbMNfWVC8Ji0YKrN3p/56e+D7eIyr+ZM1sjGMLK8wfKGv97q/7xW
E3iIA6M4ZGzAJjLQ4IHYQ/+2/FqyvLa8QfI7tuePN0xKxFmIGd8qaqSnwsEvutZi7NK/ns8vBiFG
8B5RxibvzGbtpQC9G8J5T/TuMN7Pj34/9UOCu1TQslb6t9eX0//Ha7+f/v7/Tdo8yer3O6eBTTYo
ZH+W9nyBS9TPr29uea5pJd8EbugTF7+gcRlZJ9+qyQ0AVm0Sr5YhyJBwLHpPUjp8WX5Bs75Joykh
uw9lc5Z69tf7ulPO1bH8E0ua0PKT5ZEOzHcr4vbj90vL694cOrQ8ashL2Y9ucfz9dsvrv96zGCj8
WSX6OcJg2xMVvPYUz1nOy6PlsPyAZAyNEBDMM1H5Iml+HtsypILbOelWatxWaZU1J9ZFKwOzyHH5
msPlcvv9taZgFuebarmThjmmdzl08yPLGXG0T1G4JVJvOFVlPpwMyvMU9Xj6+7C8luGxPHYaVfOk
xQDRoirfLn9IMGdIL4fRrTEQJvWAXMTLX2XcIXVCL5ACfScUDvXnrGsC6EXW3851ypLwYMp96Jm3
HikjJs5jfBx3wozrFe3mPdZNKNads8uq6nsWha8Ewj6bCSXYftiOtPJXlM4B8QQ6soMR6LdrnD1Y
BRGRReuRHR4C7O41jYyHzIg9yCnJd0+y36ER/upg1zDhRNJZ5J7W8uKTN5rHLm/wuJBNu29Mk9Aj
qqCowK5JQJIlVdA3o5rZq9DXAisgLXcuNkf+xU+c8OTyAVf9Cv7jN2px9MppjK4QgCWlzzfDG6LJ
mIOLxy0UL+JCKtL6qNyFKfbVkpU22Ujm1bcsIETqOsy9YQUEpXHiB+HKMwh6n2zzc9dW9EjViMtD
fbLS+pGK2V75r7oI9E04eh+l/al1MvwVrTw2QfLBaI3zuefvCQjv0zz0WtX4MU10762Mr5vGrDcS
7EKg2avRu181sRcNXoTBbT+8OZZhlC7Jvzr9Ar9JsM6MdHBCg80C03hEsGhoK4L1FDQxzRdbRQ3o
GvgRQXVY/nqV6uBShmOB2CKmcwNL+ej4/mPk0U8MRpbyObnjLhTYtcRvbhHJw+MNLRlj11NAtVos
ZuhRJrZuZFJ1qfeSps5KNzlzDTuxk290R5gs5KYQCLMrQ8CwJGe+F87ekGyzzIwlfln7O2xxT1F7
y4vR3BZZsrakItSNdc2mBRvCnjZtPFxkeUAjEKyLZZLWh9hmNVSVomNFp90woquszZexNYiqcVq1
RhvxTInqyt8OhG7Es4aYKt4RS7ceagnVzp4A3Dr5G3fnT8Im24k6adzQ4GaBD92Ai0vXjYM/WfQw
zHA/dRGZ9kp8YwOBy+kIV2DDtU2eTY5Fmrr8atj5bflpbHHflkX0LSr7cYUmeoNC0t9OtkvAW6Y/
j6793Xf8jd2fygQWTd1yjlUtsKwY2UgTJfP39WAdIKCSRYZyZye0KtlhVBlejVSRGKZp45ZVsrHP
w1xs6qroDgTYEZ0bttZ9AIme9SI/T3KGMmWZfZ9yvXmiq76b5m3D8lJAvkwNcuWZFHGNWQhUfVNN
74Zv2Ndsat2ji81iHVuUC6bAcI+BPbh3TYUVHXRf7OgrIui0/fuAuvgo2ST+D3fnteM4tJ3pJ6LB
HG6ZlXMo3QgVVJIYxJz09POxzvF4fAx7MLeDBgR1dZcCw95r/esPdoZf6aRVnsjydG3Ueqmye+Ub
VGr+2qj6640jCWYaJdkvpHlQ8YhcNhYcP3gt8JUUxmggE1W77/shWrZ5dGCjaPd/D3U/7ftK3EXZ
/HnllaJC+SlMPAIk/drtDbUE7cd0RYjeN2yBm6n87J5IugSTyC5fIaSDtSqxQsN4j7eJ8NzeH8b0
oSrzjMGsiex6Vrw1ZgQ1vmGpsVVqxdj20tMfkne7Jnl3V7zK74eYWvwT3lr9oLxWulqTyShi/2JK
scKqUUK2ybABkTAa8FKrDDK1UpYSnV2bveoZxO9P6p3Yj4ARwf36J+Wi2s2N6Jjin0D135XkX/Vc
Bd0eogd687brbMlEBtbllIWJuEDnoi40eVAXLxm6Yg+vwdeFAd/GJtIcUOwE2N9wnveHNFcldVO0
eIQL+r33gKsqOxNOCnYBC2V0jIZ3FeIB+HTT9NHj0CnlbvmsR7Z6Ss5XU9+GRN7BrHjsauD5x7VO
D3o3G96VtdNwxXlo8SmVhm6O8i9fRIK0/WPdFCWo5DMjqP5NFoLO2//PzGJpVAz8J16xCesKPyzU
HBIWcP8qtXi3cmQ9DSUPY8mMQ2xEMEwjJhvnO+NgQlrc9WlVjmbQvjaSO3q9fv5fPoL8X9QeJmJF
hCOSJokMApV/obNbeAE0EYT+MBWgO10beYXXSuYKHdIwNrKPRKY+hxCQ+1bWPpYqgixLTiVHyDMs
QQsyTFOAw9lINhVbKV21OP7XDJcntKvicmSB/qFR//OB+4v7+JcDZxqiiHoCHj72s/9CyEbNkChR
hos5HtE6QnvJnNzb61Ii5s6DvKAGWmtmbt9KEyztHgFtU/zxVlDKxl/PbphfK9X67L1cMh9fuiwe
M8AcwB/tBkFFw9CtpAQGjVmjPnza6fP5nv5fPv9/ETdw1MkPUHXT0vka/+okP1QRmhk8ZFnqXpTu
KmEKz7riS5B2GUOonsDKIEn9XrX+OzHOLW5tc0kl1cyqidDNVA9u/7wzv7Q4KsO3bp6tEQEpIowj
X9066vM86POsc6r0oQV1pC7VOmn+4Yf//6tyi+QYCaPc/94GefLz+fhPPsj//I1/yrYkSfo38CH+
SKoi6rr6Hz7IkmT8m6woEizif+q5/l20Zf2bKNJ0GqZlWCgzJLxu/120hUGyRZSAKKMhscCXlf8X
0ZYhyei//s+1RBxfAnGYbpkkozB9/Bd1UixdseE3rvpSGqI2jF8ZHrHP+wQCItaT+TMZxRUPGaXM
+IBNXuvr98cWH54KHOuJxcff07+HqMIvpYrIK2oKSId/D2/hUU378eHvrxhIdOCLCXPaTn6GSgkC
+PfA4KOcIkD+51//8TPhlSJbLGcImbPE/msPnv+75ZbRIOFjU5qIHI0r0+wev66c7GeC5Men10KG
59kahqNmp3ehl+iqUbdgiZQgsTdDoM71VbV6z6qLJUmJT5AWlMSmqZLH99e8//XxOmJNvzbTxYMo
jVffI4a10shX6kZ0mxdMt9wyJtUQf1kvvWI3g+jx0NVmyui0nQqtJPmFXEF+4kf4mDSQdwzsd+5F
vh3uSusLBp/pHpmHZrAmBiOBJ8DORJHfkh1XAPjaODWGjYXhw9/Tqqx4Ko+wgsI+S5xTGf59TmHE
Ef6ePdFXTa61X4yBIX8P0rt4BGL3XPVtlYXPcgj/eiEIGUXc34meuD7DXm7BmPXWl7DSqT+jJ6Bu
3EJCrWD6Md3NCSKdEOZnc3x6KkN1B5ReuKAL/0AU/hG+h1zZEfqOufnoGfIfD/cRAPiPvw4jEEEU
YbTpTYJC4zGd9+/hL4X379lfKO/fM9lkXJBQH/41qv/RyhljG/z3MwEpu9ynKo1fm6DUHhGOenRF
u8eBjKp197YjXBdjDB6QGUdOsVHmEqEQDLsOsrbD+b7/KUUXWSyuMlntv0RMTDGT9yVqFDvxr8HD
ERwIAObwWddhIewK+WU3zZZnVhNYipMex8Qx2cXXaBAJ6ugo9v0r+m9jFksQbO3XOf6VXPxKTtkC
pCTSPAVRdIzCwc162aneK6XfqflPpvls6SVp52VMXi3EDpJ66+mD3s7BO4elWcQCyZYdhjHt5P0l
HmBvNfgogClssZFjrEVL98Lz2pjp4gTHBlEn6pk4exT6c0Ml3tptuQpfnn6LcKLCU9mWcbvE+O1B
zW+/dq+dQkF1RDGFpw+HDXaPFiP6coC/wSqSbux5mWp7DytEnJbEDh4CXY+dNi4ty9z6yn9SD2Fx
u6Jw3ehHgdSdu1fP611LJ8t4xMXl9t0EauEw1ojlBWbMGHg9Z9mGmNVqy8/zD5RD3mc8Qc89E5a4
JeOlkH80GRE2sE2dV4vs2SWanCG26NHxYVmjTpkJ9W0wPNd55eBsMdwaXKzKb9jeBumCBGnEkwzq
yrdoOnG9BYTh6KIf49dSy4HYAq6LlWbiVcv+EZSqA+J+l6cgF3C2+tlrLR+UU4o2CVdjBongc3eX
YG2C0O5OvrtO35O29MSXx7w6JveXe3ObE7qB3zsmPiCBKdxLL9npc4CG+vT6Mg6vI2OdVYRbZucZ
zcwqPywE3+ReOgJnscEePmAA3BiuyYrU4rGM2OZgBs8FREBxPRRuWruApeZemQtn8Fu+DJctBsS3
fo8H5n2mT/NJPYFw0jKrkV1GjMlPRoIDt8M1iPBfBdFFIuCmC3wiiyRUj/GsK+xRvL6Js107L479
ehRahOW5hCFkOVxs7dzMl5zU5ldPpuob2SlTDI8LSkt8+e002O8Ys5rOVXful3Lm4Ueke9ke0BLC
neHAmB5H2KknefVGJQj515oyjq1smaRnz3Diqf5rfT/2yqy6qT/KVPt8/lgb1p2h8vTdHbKUjXFM
+j5ckxCaotxhQDTL15US9LUjna6QZBwEPoOHBoHAJyJowuukXQ0vj9FVx9TgbVef8ueIDGHAxvWQ
+vnTe/ww8eoYw7k/7YJIsnaRIxE8qdDonSL12wVUNo8JVuUpo42gfT1Dq4i8ZNExU8CTcIYIf18s
6vfsCeeihuIZmr+vtz8cCcl7Qbmuz5XywdpxHSCG2b3+o6ZuYkAX83hSzkVy8z6HtwPqyi3FlsvL
9Rkf1is/mGIpYfRT3wOUJU87DrOt9MDOxas+3/vIl76ym8USSpoqlouYSfH+YVE60Xk4aHM4diyL
XXD34AjQCYDMOdrhid2o0/mECjR2d2kZtE7ydVSHEizKa8C5fFTu9Yqkf5Lvr1NCLV+4wq2FbxQa
nN8OA8QEmx/ntSdHnDdkPM779PPmSAGPnZ442ENH7pJv8j0yJrV2BRLTzzSwE7KR2ehYd6RpsodH
3ZbuHRX2J/YfDws2pPfIbIV40yiMr56+4fbepIvo6xE51vd9W1+nGkl8LCDKzZRxANHwoKcZPWft
ISoWsRRYOwHph+DzMrhfRtAhIXUIlwrpl4QFYTUvv6Vdfb4uQD+MAWzKbu/u/QhvN82OyNIJcmBc
bhPWmqVBLR2xhRDFTdWvDPGXKVKD7xQDVVbb1MNKDpQzTW4wysXWhekhb/pzjgXZgy7YNnbv3bW9
yNUNXM3m7i0GVzZoxW3IugnWDRHUTT1d8xrYSKKDwUXBZ7EwIDhCNsHN726TnVBZnBk3uV4e7Ult
3ZSAXeaBv8mEP1C+/Gvv8cVY/8WA2mz6+MYvVLL3UMM39+Qcqwt5iUsKed7M+yfO9VxO04f9ZOub
iYWfCOCPYX//bvV5lDhxinMJpt0+U2+Z1lj05cyTHuusnAlPT6oXbYfEyoazWw1EcE+kbIER3xuz
Z1tqJrXLTPduH4rXBKOoEeNw1WpjwImT8ln8YU2VabTVZ0OoLpXVe3U9IMvDYMKWZsLZqL2CJSaG
hoexzZmPMA5PqxXjYIw/X8oyrxI3iTzpGrbP5UveyZaLpkUi/HibeN0+80kVpde0k4n08gkWfT2P
gGlxP+9U2DQOuk4v9o91BlvK1X6kx7f68BFjwaRRFKyOXbV0zJLyq7tiVG2/iV7YWuinKviITvFV
I9QFpoLd9RDCXiMsNoyigHxA/HnkIugivOT9RltIaD2gDiUL/erw/+UclczmFXsYaEJzwCgt37IQ
wUR2hM5OV5gPmVS3tjXJb1nhlgdhrSLZ0FHq2hjQcJZA9aLbMyY70uEpuDROfURSQLCQKwxaPA1v
Pj0QVNyZvII5jzKz4qPRhTJhnqg8JPv5rZ7yhfUBl/G14adDGaAWZsK9JMUqdsxTAa7i5Vt5hlP1
MO8D80s94U49T7ZD5Q7jclr/CoZbLu/WRPex/UfoHZAiHige3IyNELQbYgbWgjRtJtWqmykfRbgh
aep1Ky/9koR6c5XzGm/vMVPDV6Bn7qOBJrSAUnAWw+d1Dx9TlBwTV0dMi8kbtwFzn7vRDunqypSr
JEt3E2JW2/iorDHFxnyE7JNX7HZ4+AXil/Uhnprq1OKqc2jJaNmkPm5i1W6YUSvxKQJqdm0IGh2W
hJ1MkwUgW7RRZ8lmOHWn8sDx582ezSzfMDrAaSWFR+E52aTad3sdxehsyN03EhVcmpIltOqjdHjf
Hr3HZDV9Ld4H9FXwnXK35h6Uvft3s84/Vb+s2FpRfXMNuSK8HzBkFMnbZnLfCXvjhwunDKSDWJPa
5iB4JA8OQT00sMrVxZP53tUUJXySTzzLpGPCi8HSr8Oy3XaPQMsCXIOKmaH4kuUAal5be46AAg46
9lzjBP6CdSvxcKDKjZeEJKlnaFAwANK9pg10oipxhUn9WveVT/ItM8WWPgE/V9kP+7SFoAPI8Igm
5RFkP29PCOCd1ROcp+Trga6qWNUH8StFPn82/afoE6stUXqCc1YLNIbXt592VLfrdltuSxmxtdNu
UftZ8QSORmfD5zZnxXqQ0e75xS7+5ssXitetRmsrnTvGsZ7TYi2TsNN7FTgHv28sCRUXYAGRhrPC
jJr/yvAyl8LXVq0nieG8Eg+UmQs+ugyVc13Gq+uJT9TACns/ndcdFm/Q4nFfQxB3rV+N8lzA99fJ
1U3cBSVU5PyrT8Pmp4A23J1x3YkVt5kM4LOwdlfdhGOOvbc6795K5b5qhZrzYSK2LJW36tKWmVOt
gbeqdERC5EQnZBLM3PEBW1M46AI4tFlerkrSTtuH1UDgRW/x9+zvZ38Pd5V/tUQQZ9sssUWus2qW
N7qjIC9wywpsvlfigmqfdnn6GIeZf886iZHy37NUEPhc0fgviVpFQZy0sx6JMiT/8Vd6Talf4X/7
22qe482lY/BTa/AeR0a/cC7Ke+vJLypFrcI0GSJsNm3GN/yzon4qHGrrWQXgoFN8c+tQfQ+4QL/K
qfUq2Pb/nio5ff6QoHCW1zrLLYMGghNueN9DFOP2X9CiETEag9ridR5oJXkYDoJigHT8n3relTsZ
OYRqdzdz8pqV6PUnrTE1Ieh+6WjJ5nQ8qI2FJaqQp2ojnmencGRjnsl+FbnMiGgwF61oZz0IuW/p
4Fyuqi+bRWsbjrzTd8oCgnKGB5zpa8xURJvYtvT2Og1rwaupRYm24T2oP08mQTTzh3NfNB/yBw3S
e8a3X0bw2G0UDKFuW5vh4Ta++tEsigtd573zTNw88bWI7dQkuhOTc7s9FZGrf9yn4lq66Lv6Sxjc
+41gOA60+pHhg4wrvcu5HwqGkx5ZrvKt/RmzzfG42mpfpqttehqtdxg/ttoS8Xr/9fJfEwoPKXHy
eT1XCdbgLvwV0LCf43C4PXzpQrxl92Fs8Ejn0Jn2sIx+KIrp9DrduX5Ut+xSMEOoMC1wEKBLMw5e
caO4JKHi4w720Y7NlHwsdy05wWOwH55mNrHbXzL736bCRg8Zpl0sUo+5DwbyPqcbot2wHsjBCLVN
Pb0vQPSV5SABFXkvw1YQKGCP9tNBZGbQSgzqqo7Cfsa7oSEsahfPsuGFtM3mpd7bwq3OVz+/OnXm
1oS21rmDdcRIevLvc65KXOheXxFMq85rTxjWEp7YngTvu3d61rHn/LpnNuDEE33yFu14cfVL+JT+
c6qEZNQxtGqC+guvYPWHVy0Uh+TcV1ij4XOsr5dkC7v64cHajUN+sBW2BR5hCzXHRJ39fUv/rMzA
UaQZITr5LlrdVbuVHA32cecRC6R+VIptbMXO4VoxmK//5GFyKq90+NRUED7sWPYJ+ykOGeImV53e
Z6p3hxPvEpbTBcWWyXo+xrIDwjBr4js6SqAwgVEcayGi/rT7sDlEK41IjVMxlVAOB8kquzx2MWM3
+DI/2M5srqhpEQ4f6itXJjNoG7rOV499JGf5NGBCsNafnvwD3TenoxLgaDh8j5JoK0rqnTwpw/7E
2SgCy89XY/7Fh0zIxCGXvHRB99KMRWD4vEDtZWpOfpPTZL6AdfKW4nyTpx52H5z2PHPx9C+Y2IQx
mlwY8XGoSuBddg33cLB1ddsAP7Fxpg6AmSBtmsa57rKHF30aC9qB1PxF8qMIC62cCPTu3xR/tKd6
kE9GsAxjPBR/D0+jQyn+EAMwAijjR/HXTIN2Th/JtKy7vOfX9vPBcAcGA/tExYcIsD3JKEvZSiu/
+dS+iCglMRDQA3SS4SlDyvvuley1ky8e+0lOrm0gM6aUQixbHiJEXedFlhj3ODjY6fWB2fr9HTSx
m4vuu/D6L8ZM0mwYSZRImp3qMl5FF/MGiqACwHBhkBPObQgAxAlvNqACwpnmW/viInmcoUv1qLIv
ytvVvqphk5KHEfm4B0fn5sYS9/hAO6jHbpZQq83adbUUZGoqtz3lSLgQzS/5XIATE30DvQOUK1p3
F2ylgTJ0KKSUYNopzkEmbQTB4o1xdXUZ4GJz0LoF3gUYfJJ6pj8d87cC/0qYJtvpxZyKRDelgQDs
c39Ou4VFM41c+etq+iKX+kJp7PT4dpsgWhkQvkiqP6UXaztoyzT2iLyURkesTRLvYW68Tne0vLHT
lsGdWPl+hFlYQvVo2V/ZewGH7vOr4Ms7UXPwA91mLHo0DoAO4AQFGOr8fWrX2RS64A7GFqczs98b
YC2nrz3ObvkTb7hJ7srO0Ng4sSgKFcw7hoCITOvps0JjBHiQPboXkLSQXAIyyzdEUxaLvDuCerET
XbX1A7PxzmPLKb8MDxYjfdVMOXHv1oj9F/lKXw9rmKEo1ixWpXlFsZDZ+lTx0SXQjvJym2e+5TwW
3WQ4jCtF5Dx2nHluOeHULBJzg8Yf8ifm/nb+xa4BhSSKWG7gjjSsvLPsEC+6tXFR3QZ7n7sr3hia
Y1PdxDPhq8Ffe4w+CweCP1GYgYQ+fSxrMsoIa32lijGg+FAvTjLh9ne8OTHMiDYti4D54YpjGm6A
M6Y2o8++BqTy5r4mOc/eYfHBzdmgCIHJlTnEnkk0n5AEimEqDgglHfPGVosrDNmBQnLWoxk7FKso
F9azWxCBGxMVt++28g1zonbH7abrDlmjQOJgd5HgyrKPk5ncebyhqroSfu/sr9woMjpQ+7HMJmgE
mMFWJLXhFvP5IPmKScAZsXx6Hi7dgjuNBRuL6KjhVaHnLpLoIGqzRHGSSTkhSgQNtcHllE3oUDlW
gnKgWugMj2TTEz69sFFVYYshyTjxRptLnT3L1B3CUO4LPZsnNeikctF6ssTcJIXgOkEdFZtB0ftm
iqTJNn+eHu2xr8Ehv3vQ+XVpP1qxluGgse95ZeOIncsKshu/MytL4YF1cjnaXGLQDAhG/0qoU9Tx
hF/bxSMPMcMgFm2ouRToKtm247EwElAgZo7aOYnsYY85XigqcIpfJ5uaBQYladMt2DbKwnvSJ8NT
fvnWkuXX7jz9iLMY7F+T2HHL577rblK1s0z4KHSXS/HApggo2NAl/WSb6j7JggiN+ZqTopzUw31z
P6g/GuX/soX6A7RJGKJD1XYPcYwYsV9X+o7W91lFjk82wa6Ae5RwHy68LAAXucLkP2TcmBFQHL/d
3ai9oHvXDIcwvOXgq3enXElfQwsFzH5/9RwKyrlNvUdFbR4H8qKhoLjXTcVCMsLRMd1iNoly1++2
kKim6We8FT39wkBaf/g09+UfoN90E+mk+d2vVYb3t4MJhMNYh+SC/jvPwiq4h+Ynyy9pc+mBTZLs
PnHHgb02471b3ajFWxx56eLwb8gXwidbejzFvWZqLnIcNOz7LzaDAxn15qGuIdWQGCEi7QW/uxvO
dRoDhPEjdQRWRSBLEhZ/MXR1nhesgblX5JvcuHA6CsKAD513P6bcARR4HRufn75CSXMwScHE8PfB
CmzZmPKK5ER64MDgmNbLxm9gLv+y6ooJpgoOdkszrrJ69/rBsv+KA43bcyXY+XzY1FjZ3qBusoLr
uZODA0XTN8OP7qa4wzRaF9t7yNX6zYfE2LWq54Cleb7iJBfT60SldAs0fLlo2y/msViqXj97BomP
hqZ623CCBKjDTvPLtowiKdnLB0ovbRbTlEyTubTS3uthcPhX0SH9y7e2rFGlgsTaTxiQMY/XxjLj
KiFMnz9wXH/6MI/FbE5r135ZX9ycAi4jJy4W+UeuXY6fXS2643X6WnH3Vof+hLKKG8rl8P1ckv17
Xu6qA4tiBH4CfrOHXUiFPVE/3l/W6Q0r8oBzcnphX8JcO2mQ/H2z0VD+X+fK5Vq4D9wbvqlOhAce
G1hgTB7blPJhr21gcpu7WOYj21Cr9bm8h7mXnNqwuSX0PVPsfRf9Rjxr8Awn2OKl8xdqYXLYmZ0g
kYayiAibeYstTzAyWNzXBUVN2HsqkX5U4JoXHWVf8bh35gQ7h5b/WluzPuy33VkKzHnJkkSztBzq
sXKoV0DiDCoePmcDIyQk5olHdfEwbekLRV27Y42sxnXDTr6kEhViSPkOW1EcMWcTyQXdGCsf1WTu
lbiIvW0VHt1cC6wAmKDbY31FMw3JG1BfIbAFo28Q3oaYgNlAuBoB4EFqEgDnm7sGPdUMzxP95fAG
Me7frYssWl6hhg0bA9vAQ87CCmN3RBuwMSD4KMSFiQIx97pvaVpO60u3bytfw6fs3Du6y0mnYoYL
ptEcruj6KEy3meJIF83TJ9mBjm/GQABpnG0cyHu1Fskyf0wS0QHne3OPxHb1IYK0sujfw4wmF2Xx
5zXszv0vBmQd9MNFcRZqv/mujwR9WF2YbIraIRwLbwTtaM7EL4Crkdx/EqYltPJtf4S/pNU+0EX2
E1Eh8alA88kNzcWwxkTjDfPJRqMNEA8+lD29XAcOwRzFrhjjQZnDPWReizT4wCkXjSjXObjPsBve
c8UzAnNXnFF/PBlBUYwbg5cCxgCTbNX40vKNkCCfn91OU31rcAg5g9Qkz0HSv0MUfiBCW05bcbUh
KQK82ejSTAkvQWdgGQlxPxV+asf4VY4MPYjZSEepERPA8LlW3uTEuxWXBZEpTmEeqibIK5/Iwgdt
cOJIUYiW2cCcBzl3oOKK7IioI7GJY7QawPi0SWs6J+BjqvMGmR5TU9DSo6C1+600IK6i0sDGgLaT
Fm9YJctaH0GpbG1+dzBVuCW4oQaUXl68YNVO6Hbo934GX+WmZra4Lpb3mYGfgCf7+TTl5qFUZiO5
LxCe+Nlnc9S+6nnU2jjl3D9FoORyXH7j32yw09/6w+zHjYpZnx4gDp09FsxY77/KPgqsfTXtnJaG
f7iovz085ify8XE2+nCaR6iZPncaFNrtVVi/afuLccb5xsZIXL/fS17xAVXyfEVTJNsMJCVOG8h/
EwjXqRlPSbrT1DkUVYZ0RCEkrSORjDLYz3HPOuBa9XZIL5Usssboz4Kr4XYp0YZo5c6jj+iboZvD
mKi0+yZ4EScw1hHMRDEKw+WFc71VKcrhcDKjO2PuxNSUQKqMmC7BY1vAtt38pDgew+1sTLG1STel
IGBeSOOHdNgWvl8fKdiagP4DvvpG04JnctTCckfOzmBSwNjR9wMJKluWG4fpJ2502PokIumYTpms
GHAgBsF3SExDGhf8hbgXlxFCVVtckHzAOkZ178kVEy7OHhVwvHnGWPeNn+CNuHAjexycUbeR+mxn
HgLGVaQtqnZieCUb4mjk60BcDoYlX5fKODpTLaf5/NUzI8pCajTr0zikivM6xj93DBmYHc5jx/LI
+9nzsQcWowswU7rp5/cl49N6H0FoM1zLCto9PTwDReuj7LgyePFTES+5pbuMb+AJt+7b/GCTk8kX
YkNqQ4ti4/K+jts3Oxw6ShbXdtct1Vu6KShxJsZ3ptuFhyf8IE+u13lNcxBoZ6TLpFyyw3InxT6z
/n7wyderS/c1YIloj2s1J5+yd+8Wpc80mXmZMSZJ1t9soHig/AyHzPQEVMeIRRZEnYlHMkNXAsuR
zGTqTW1TdOiWvEiwDcXFdLPhTuO6JsP58PSrXWzahLXE1czE2PyCcXixzg9ZFhoCSk2QbQ+Ob535
VjuRovXQHbFNILgTthDpIpjDGZLffMXgPAHqLUpabgQcKrxqMSxeE80WQqAjrgUqOyKpDuCyA5lO
FEw7Y02+ibaSp2yP6lHxS786KRitC2FWOe1BlpwyAredPwGNY2Cp1oON/97dj+8ddO9GuWC6CJUU
yyK+Shaa4OSpRz4HVNCnkI2TKkOf3PHgL70OQsrjoi+xM51Cvm8ipzw/IRtEh2L8rM9PVKFX/O6d
qxIOatAOawbmDIw6XFcMF8iScoP8LQ+NJmPjI8iFxxjr3DCmPEhrYZKuin2yZVO3SmYGghsFyg8D
I9TsTwjzEwYOqL3DeCeqq2jarXSiR69OcruexNNA70vhPSk+XkE0JVnXA9VRPgG76wv4PzmBUO0l
R56VF5S/njCpD88dXwfePIkKzIcnD/LiXCA3vvdjcV/1i1eAszHzlGic0KEB5aKhtkv25Z5bs99z
kbHgyYWv7ZQzQc9Y7ROVhZjRUWRcej5EIIyjDhhTBwgZ+pef9MxkHcw3GHfnt5cyK2MUEXbKrIwt
mmNPuZOG1RA+6K9qZi7+gLKH5QXLr9jP4mlkTox8IRExa0waUqvwtFaDd88sw4dFll59FNJMEbDj
Yf7Qy4HZYH3lWfEpQWJWE/smLKUFG0s5TBl9cfTISxgPr+aKRGsYzKNt5QPLul361eN9dmMgvOHl
uWLG/zUlDNroWOqc56malbdS5BJhS7fJpzjkqm1iiz9+O6X9mywBbRU2I0CcplpQvz1nh++IKvlN
GXaSZ41rLPQVNCFHnJlbZod96Rk/WuQhZGDe7eAc8cBkMpohh/gcvkkXVGhEf5lzTOpl2dt4yfVR
0HXYAcI+JREZczfvtbmfiUuHN7sxFjjoMRsRqW1VBp3Bu3GVxqXcQBhg1nSz9vD1PNFUXNOgfEBZ
ZU7skGo21bhPofR8YQxF4vAmP6AyffrChNVB9JUoKLO5lfnvLkR6gJQaqp5bEI22V9f3G7x85s3f
ZuLUZBrwqzcB9DYDlnDlE+9H1NxJBrNaVCcxVA6MFAU32wkf+rb/uEehNJFhjTryd0WJ8tO47BQA
cQfhPqkdK2C2eDCGgCWj2pXTR2+rp/uORUEXpxDRNNXLm7FJWZqLLmTOkJN5QiQ85hr+cy0F3Xe8
RhsxFdaNaHPF5wflQ2XI89wlqpsfzC8CtTTAn1mzZ3jyHs3yvDIwn/aw5zXqTbkRv9RZvLL4rqVT
MeD846P0x/elDJCPMmqtABrARXcMmQmQvXqw3+Sz7Ka7x4XL7r4TAZsdc8XIJx/cdP75SVsdgzCE
fRBTg90MwiQOBaCQQ9zgis/43KkseLvo8N7BDXhR1bKCkxbYYMaAlNsuvix+x5r/JhxQa54EBNKx
cMJdYDa6S68uY2UGt/CmvOQ27HT/sSHtngoZKnsDEcCGQnIAsJzVy3SlLwWXUxpdSGNoZk+/3OYb
a6KtYxf/tUD9UhgYdja0kJkcamvT8urz88St+5gSK7FJlp3LdHHoZ/hzwXsBlqfs3LjShGS61pGJ
3rQHI4SHB8wCML9VWDywvcBl7ETEzlLn2zK+/Rkh2zunminl233MsD8ZOM6061g4HdQw2ep3b679
YnHA/aWHagZWN+E8/4DFPIjPq4JGs6F3QHTj8oV4A+rAENGYvjeKPNFXlJhxsbemIn7HRDdigDDn
usynyYF0DOMTyzG4S5Kt3FgiuFCkjwg6DZX9qVzILjHbzZOKCCfZdVd7EZOagWRb+HQOSzbfUCXd
h862wD3a7h7jJSLuyw28TzwGyZRjWjhEn1TvubJvKZLeniQHCr27ZovfxZxXgiyLOFZsnPLY7XSY
L9wIr3ESbM7U2fXhap/NPt1HM65PhtcZQbSj0Hga7zCamMZ7Ik48DVkBU366xq08fwxuN6FSxxEU
YQ/ROGODiCL7xAi7IABgIX2A6956qqr5/fiajxSxu2v2l+swsVbF52PCrfUGTz3DCWFukzttYydz
ge0e+pyXW6srjFj4cMfyjOlZ2rl4Q7Fu92eChN6gU9P7EUaHMNc3oALoia4Xdrp9HE/NDcSyDTTX
Tf1RnBDgUEcnfv7Jio0UK3JahctHWbGDsNPoU1hDagENDSDcodCUisUdX4MNVbaxlgYHkwGsMZpy
M+yrnbbuZmWQxJMniVxUtscyYIFZYRePXeE+uU/0pQiBhJ0Z+OP9TcALgrHpdRb1Diuf4MN5BGah
6sXoTzGDIbBcVoIzooz+yKy7PEZH60BTWpsg/rZ1uNMGUX556KqmZyzvXw9cp+wIxJif4l4Ges9A
/Bcnb+sc7WkYcO3V7kFC0+QV63IZUXPQ1hTOtYJkT6XspT/1J53qsw0wubtcdyWltsy2MKlTF5eg
guaSHPNu9sqXkRjq3/p3LGPaaz84iHOsGrQ4ZIz+PNNTNWd1YBzi6QyuxBV2kPfUidfdj1iH2S4K
se3hxmwcRHFrdrpUWaX3jwIOi8LFRdJ1RHz5MK87kpm3z2TT4cP9ICsYepLT3grmfydqCESBlBk4
boI2ga0c7v+LuzNZbpzJsvSrlOW6vQ2jA1jkhgTAUdQ8bmAhKQLzPOPp6wMjMyPrtyor620vgkaK
koIiAYffe8/5zteUekRBRegkKHM4g2wvL/ckB4O1mdJd37ymIIwp9Qy3pp2mopbdc5SRSD2RMot1
UGPWBAoPQdRNeep22+yD3zWzreLrLC2DJ+XRes9Vr9qNn3FxaDHp7uXJlFvM4hTUesEoYV2QF6h/
5J7lXs7FmiA8ssIe5333c9ppp5gzaFhnC+ZT+5oiUQ33EYTFABozwdVuqe/L7CZGmRGCX0G945eI
+CyKtq36RUzTuaKXsaxbWKob+pYhthQv4lpVI5RJaJpjSu5urYPN2BRrlo4M9cx1mrG0H7LghCRF
PhBHrmNKRQQhj1rvsyPhBefZmxogGQWjRw4u+NW+dFUuKgwj2Ftr69tPJkF6W42HHEjndN+VD3F6
q+U3ebXXS4TsW0SGi3gR42Ec7or5aDPtYgZZMpgg4/lGzz5neTRsxGIvs027ptizLWFfxl6ITYLB
x0szhC07227NI6CctZKPYwEhM50dscMDmc5bbd4HJAFKF9ld9mY8wNVON+TYpd22Y2Bd7gVh3Myj
IKuWPwiLbaezCT0pfWFhjuVheJafw911sN+v0/4/c/7rQ8JrEb/kqvitBbh+H3DFtTvSoIfjByYJ
HXmbN8G4M7XocP3aDLvRtzrrbiC89mDbipf3NMaSljOhEjTl5BJ0GNNXyNB6z6pQ1I+zah7q5mwL
g1rx+qXrk9pSINjsaG1fv6YuBU87609cHzuN4dt17ey6NVMRpGvrKVP8rV7DFa9fa9Yn6mvs4noz
t7j9rw//PHH9vt8/Yhv9io2IB8LGsb9urt+UA0tgxVt/0fVbu5BgsjjR0uMAgu8W2sdUUY0bM0IV
kCU6LxZkCljdsYUaF3a7GQ2QloDfnUY5u/As4ue0n2+acL6fgrZzQ5tPrcx18xag5W2WRT8cPQd7
L35owFB8CDQg+hlvxOl8IDveazhfe5IZiom88VIlUC17C4TTbqwkm/wMPV0aDtNu6drQz5OSIo8O
glMwasyQxc56oriWUClpbIsyuUcnmunJRcTpWz6U42GI2Z/iOOHSJ7luyj5mcNX20z6XTLbj8Uep
lNrJCJBFteF+tg2PT+WQkHfXmMrgt6ptcgzSGh3v8k5TT9CimG5gFrUVZvG27lcEt85p69rN/IEr
pN1kJM3v+kEC3USShs/WzYku8doYfaeJ2qIdaqg7PbLGduRCSLoa5asyHbIyehsS7ViiTl2NJAHj
gd6pqr1iQq2Pkx6yCnWEWQJsVc0a4aVTk8AdI/JajAQx3TDchFL72YJtYMKHwh+Uy7IwL6+iUdlq
i/Wd5OaPwqGfkcVmsC3hKZsWyoTJRvtCrOYhQU1hWIz2Bl0FoCI8FjyhVPZGirGgYr3NI8R2CALn
4pvcnMQbW2Zv8UNF/dCiFmsGyoBkhvlkgBw06/XHIyc7xdFL3AzFQ1CmCJ4i7V5VuHCYujkDoyqL
XZHD31DaLD+25uc0A9EFqydYA8kYjF3ecq+dkLircbZAxO7fQNtVhyr/RRwrjcEGwbo1ZSOEWPPo
MAsYMD3EKj0HIFPJJemgUXXrWpMVP2ICTrbqhbgPRAqljWhhIdPbSq2PyLK6nRbITydabmbQxfj0
VZTHiunPMfLadIUoGvQ2tUhOl9ysUbWUwd6MsENnnGoHS+89Qv2mfTcvqLmhl4mcmaIuy5eaI9FT
R5U+JFxtTUMcmbKYJXb2qxkjCJj2fLss9ETsGJ4JjJWJi3GkoNMwGPJk7F2tD5bA6hch2d+JbGit
kSpHcDstKo1DtqOHptViOBPje8ROy1mSsBswkvZd2FwLKjpodceAqDGk8LReshho2Q+zzml1Ncmb
RWjvBmASJWP1qKSUBIMo6CsPTFUV+oZhwqUt0cHZGGTu6lVqug1LWVLl5i1wAqGNdwEHEtgBmhEa
OPm6ClHnwqb2i1+jSPuzmrJyG5ruOn3NjjzO4510GHX3bGkSEs93wVKC0UV0WwKrRuBcoJ6HwLJs
A5MLajlkpT+b8iR5A4aa7mHec5gNsD0Bh0fG3taQ+C9NQr4JG5W8ZddXVOn9GP6I2+moGui+FEQG
LLHh3jDt7WwwhojT8TvPQImlcfgWlYyUS1hNm1JLd7NONEzcpMsOlFvhtzaopAmlajgUNP+bxYgp
gNNXchpfjPRuqhhNdcwQp3RG/NxzBEdrJoSgiVUy+Iwd4ebprNxbRt7dlvAr43T6UizlfZr4rEu4
WJ6YUw9Z9mdbUtsfg4hod23Wb22DlqMwXgqpcq2+SoBmBi4Q8rZjXqDBNZuHKRfGO0AZyFvMKsk+
1MJo8DNDHEc2ERps6Y3V2t0xHeKPrLcTDxPdSW8jC1Uk/lYwvzReYauBaNc3MO3uSUTZ2H2SnUpS
Qr2kZufQqbrigrhp/IJgbw0igyatkLjsgLIHh3/WZwXid3qG1lQCFZrixe+XBvuNFd0WaqiREdK/
NVr/XDacJ/1Set2kUMaD6KLQaqNLXlGAmgztF5PISCWl2U41Z8HD4feyvmkieBBByJyiFukRLWLd
mSei2tHugou3nHPAElnab0pKmzIgt3ojcSioydzt2wkoksyeHezjm1T2H50dBQfFYjs8ys9M5j/n
TjoAfcZhC0fwV5l7EVZnlyAjto5aHrnY39TbvkRqTtZF6toG9VI/0tLSQgmxv0c20WLQjpwXo1Qy
Os30KTjNUMq1gHcNe3FDjnKUfkAM8fcwcR4LKI6Z7Q8hekMyUIstV6MXpX+Yx/alLR/Wl3gMrIiD
KpICKF6wURPd5DjJXmJHj/yoMFU89cxoGvB+q4Gd8hIaiGt3nIoZYe2+A6LOLRh8DFL0SKAVcN2z
IBIyDPxhMG/TgN2oZRql5zTkz6gk/Mo2u8+JRt8XjHkg8O6IklpcJVoQNixjxrhiBrOeA8mR1mz6
hMJiEOGXTFQ4fbLa7G+LkEPeSloyrNY2dctG3Ij5TB2ly7EloF0RlbqRDc3lahlswAP0vrRAYQjR
ma+ZQtMgt89LJxbPqFFPlOQPoVxa9lU1JEfM0sfADDOvLNhCOjnWviSky1+ZQb8ZyB/xA6qwVMQx
EzRKGIQnI5KF0KZrCFkw9a3mXlcr4UUmNEl9orAHqEDkiaT2G7jCbiwGT5EFSnjSMmaYAi02ypF6
HgA0yrbahQUSPkualxlaALpWZx6YxfbM92Pih6CV8dk0GGWw6bduSHjyPmbQrk6ZT3R67TWR9qrC
YobLO+deR0OtTGZibWPx7ADUcAM7Z8hJiHPdGfmjViQvog736sSCHPbtSB+eYkQpNLcPMb0UbYJv
iYtJ3livbWpqL7lxmXUyXA2LSOmeBuaspDi2uvKbd5yS3XZeodKPb3NvfwVZ/jhp3XLJ+6E9jeFB
n5gHaJKUE1MLUZo7FPVDTheqceyzU+Q/zCAgPUVhil8md1NkW0d96Z9njkAOVrY17O6qsd2tCKN2
ZtKYBIq1hW9O75w9W1Myf8ql8ZYTrOUIRGyJFVD4xvSwSMUj5KFWv/XUfCmbWnWnCljjOEOXQPQ5
UL+45hoEUanGrkiRLkTtw0LsQyxrV40RNWhqvbPrkFZhiOdHD+WH3o411RfQr3iiiSUKEnknDr0F
wxjDgyrXfEeo4rbn9YNWDJtLOTeXQETv82RHeznSjXHnJDfujQ6Y7kw3KddAf9XW4A0N+h+lZbK9
xq5AwkhAX4EbbMe7mmjUXQGdJIrpXqkRKv4yqbEhxT1mxbUEEk3mRewF2oHLdOxcwlGdD1ZP9wUU
B9EZg+MrFUP6LErcwriRArqMDBmvmhIjo6L+MqFq2krHt4V3yKDnE/s73rDqOVgTnuoz+bLG46JB
yOnUTZVjSVvYnOyWFzKjDB8H+LInzKuKGeYAUiXmezHPY2QyTKkBGFtohSyNxBKTLv3UwoORy10V
5hhuZ6ykLfgxu5vR1uak7y0WuqvxZnK4SozMftpaqjAZUUOO/Yuu68kBXM8dQoRJazBcIqivVT7q
uCNPTxGwZ3D7bgartg6zVZ+MyQgfKhK3Q1LaW7KpaGAZ0jfq7sMi2uick1U3O5QrjllBL/oozBut
itckM3T5FrCEAvzpNrZeI9UEkjHlhILZHW9TgpowD1I2kOnTHNqfsTmYe33WHb8tuge1G8JzbrCU
FXP6bqbQBDveUJM+qWOSSGdW702NxBjE31uuxcw1lPISB7WJCHg6jpy5bi4bEnU63oXYFBQlGZYm
/VHJFbeKh9uworen7urQVnwb5ITTsXOqi+U8mtG3NZKLLMLPIKWzE6Sz6bEZ84uumi+6pV7ySEAK
6lAp+AYg5Ye6oqnWU/Wy+Dv1veIwUenist1Vq7I3qfuDY9ViG+rovzBsmstAEyNk79niEKnN+cWY
csyKdtxhPm5Vj0z7U63kHpk476XGdXjMxI6AOo24xxSlELxdnL/irsFa8KQwNBvj9j2fkpZEqRHd
5Ei8jokwPz3JQaOE1oaThD9GXwpGn1Xk3JvRzimh3rhWjD7N1Im2iZFqNLHBAvOlLEuyFV3BX3rf
1XigRyxlkUoesySPaDMOMTLFOUz8IKDUI6LkMYgkqJaeWS2fxppPmnpDBlFazZkYUUXTz7dTN6bs
OOjA4lWrpt/V+qlC8h26CZDaJW3Jge05yXqwCRePixacAZIjptZ5aKtzk4GD7deOG1pBTh40TlXu
OtF40OEDR0HDWHmOunt6Cs8C5nYFGmivB3yAQm3ogUz9R9oX6VYatsduHnwxDPxgZlqrmDkqSNqN
M2JpU95LqqGjat6PCgOxZH5Jwn7vpDDALKCtfh4K3jBOds32kvHVVIWxjQIVWa2z+mXbF8zd00kD
ab25NYrCOZnlsq9XLJSMzWiny+l+GFQqb7Cvm0Anommo7Ysu6b2GIgSPv26WVQ5O9qUIctobjvPc
tUOH+a7zaTc9rMUuOaliuEtC7YY/fNnYLQUbga542If6YinJR6rDQG1N3qE+Z/ErC1SCVvqgTajH
B71DWjLz/irr5x6gJ9XV4KQFTvaqyIA2o+hOSbf6FPOBCeScFZu8FrusM5n1KcxdJofeNB+l0THY
MNMmu5nWPl9biUsTffaTeWzmLj0BkOPosA3GOk2IywdJK7lSMLN0htYLblugxBA/H8oMGUMYddCD
0FQ0NAfqjqLHYa4+GYThWnj7i5F3t6I544eEiXF6MfAWJcWFrHFtzfPU7LkKYIBudHS66BFlLceb
qLT8yjHHtZWBx1tDFBdrQFLlROBRsGjFoW/Q1/XGUlBtG9tRR01Oaqm969G4NAgfzdKQmKqaXzNL
r+lE8znvs4XDopGIGFEfQasNXCMIxkubRvthWG4W4veAdqL7m5bqBCWodcF3oR0MYo8Q1fu0QXwt
Fu2kr+Md02BhMvL2RWYwlxXFlePrEobKEcTPy2DoiLmG1lqjVOWGzzPaGwLw2TQxci8A+epFj1EK
JFE+zxzXBHrpJr6G+QX+MFZUZZm2SYWyquVyEHLUEySj+FMRBS5V8CvSjEpptK+lfoy0WPXWVd/i
A8VgCgX1osUx3mA9vi8RdlQaCsNqrvctGMtaFcGj0uAQWZgL84dlavaaSd0floPe4q0giPzEtvCe
jsmC2GLcEUb8i4XyO1rqemsVVHcFaC3OgNwFmyM2DRAzI9FI+Szs0gNMQ0FrO0/FDC89kRyoFsPC
kRr+VmOxwZxlfS1xjCYE4XvfKlQ7cnzHQQUMFUrfeTb5YyMU1TVEQF/UCXMO4vTuZ/lphw9YHCp6
UtD5e8ezRu1D6RimjOv0aH6zRioX4lU+NIWyrvLbwHgLSrylWLCOSofOA8r8jw4eEB5MujRl4hIK
wbYKxo/X1vUbpxwNpkDFL6IY743eQ6jSEZ4qstCQuSufuhwfl4aZRicvaVMiBSD9jLMeAdmYfkdW
XNwtSPW1klFZudaxJiWcyh6uGtfIGKTaIy2QKVPPwRLbj2bDQGRkeDXT/Ar1WL3AkHVLExtVOyDV
TKupeFx05dOu1OiT2ubbJOErV+UTiEm6mnr7zfXtPZf0XkxikVHLlXUPc7g+mlM4+WEdv8OIR5d1
6EcuqLGBmbftaauxNBAL1m/mAt9+p7mxntc7M2QTY8FqaPTR59LFaMIoj9a4EpTV4TPQkmqroRQv
A3YnM2kmuK6HPbh5UMdgE9kxqD+ywHkulgT/SnZdrBg+kYAbT9m7TfLObpF5e64nw2beJeCIk4GD
IKf+MYzGbi0ztmVjLt5M7tzJITekT9i3lEtT+IMa3LDQJaRrOQSYVgXNDVt9Il2C2jCfBFJPTHFm
/8bFK74HLzxvTdt5tK3QAdAcoPqv22e7KFwJ/NCdyhpbaqk/GsBUN4VqNG4WVjtLKCRkWYzTsD8F
dpZznaPHM7H2FZPSQB1ZeZDNmqlVyL2F8kDPrH4XCDahNk5OHWzflo0KfgR2SUpc4pOn1BsiVhS7
Mw7CICZBhNU2LRJnr7O3OIal8RXnwrmNk+puUTB1jpo++QQbVKzAOF7ygo08AY0yMf2gVvxh7phZ
OkV30T9HhCc5C/+WirBG25u6udUydQhe9aLw7EVHpD8wz4iSH01VWnc27WiqhnkjB1jIiO9yrH54
XiDPm5X4VRj9bpQ2ZMtF3Fp98x3SePPKBq3EWOnLzkGJsVQ060FYZ97atS+VvPRDS4dAG4VkMQXz
xZ4mMHQWM1IzmNnI1WwOLIGiOBBoEGaNFUOlfwVBDeYyQWdbq+/fw1C8JKVlupmkSo6q4k2bl3yv
mekpCFplO4/YD/V+FVl2nZvP+PgFmSxeqdJs1tu7RtigGMKcPkcYmX770Yv+1LQz06RlxNQhiSxp
WoJtWUlbd1Dx8ijF0rpmXDDbX2hHTFzhtonqZPtEU0ij1HhXxaR8yd580NvcfHcEGis7qT4SOf1Q
OnHRGnnmWns38sm+EM5+nBSCTaKiRbHScg6CH/eT4m2iKt4HDRwZgZqhOKcjRv4E6Xs+svh32LK4
kEwb6hGuz7L+ysKCDalqIy8u11yT//5uNDf3Y7caqsw19oTcseT2+u1hbdkzg+q1iBjG2aXwL3CH
rt+03vx5mNcSJsL18e+71x//b5//8+PL0PC6/jy2bCaM404V4y/+ywiPBGDceL253rveiBVM26wI
3j8Pr/euX7s+++eb//K1vzy8fl8AbaYavtQm8OaVc+zkU34M0oq/Zl7/xN93r1+9PiZLjadEDu1D
c8pH6pPyeL3h6MJx++cxcUX/fGysPlt8NPGblS/mPl3EFuZtq20NWpnHLO0W/krRHVY2Z1bNNlEW
EH5tm+lpPtTmMVIiYjmjwHaJXUGysj7soDD+fiJdv8WSBpMHoe///MD1264PBU2hnRyj0/VLsWkY
x0mzcbL1SmrgX4bbc/2+6zPXmzJv+M8pOh+SWMe4LQsMXcn6/16f7jRy2EvtazY0E8GwM+BulWgF
YihiJzYOULZWWpFVM8wPMq7FdcX010i6xy5hQDM0c7OVhJIdrzfa1CGIiMpmQd+4oBCBOmOV3ffK
7sR8atL9TAg4S7mAGw0TswiSMspUojGAje3jleKUrKCo4nqArw+vX8vzEel2bzXNvgHbXKoD9obr
M0NYqIsXVMXPbKQr/+fnsjbigjr38hgAR9ul199w/d1VKFbyiBhO/DnQZ//1//3+X66/9vf3XJ+a
OiYp6ljgCv3Xi0r/9cqu33194t9+9//49J/fUNlJuyNQm8TJf/6R//Z/lrG9j9PmRBrXsIWZxfJn
54AUTAcabOg8jmuchUYou2/N3Tml9QxOCnrGAIPazQUxGwWBL2q9t+qAqUAZHayUdCIZJc1Z9CNT
pZQ5fhfuh2jwki4DVotupS5BeYFYcQNH/Bga5Zc0ovw4kDRLpgFb/YadCxWnSZUNqUBISU+MmaUW
UHk6hT5BgIFBNDjtLmD2ISStgLZraLw5T2zAyks6sqQ5tYJ0VlG8sEsDtwqHGrMSw/qhaBB+2tQi
xgTUoIXhUeQ/ybMUXgMAO2Uv4PYpGeC06Fzs8qiLZPnUSQYIdQQZREVJMdAlc9l0M+/u8CvGmREe
6kl91EjxYXvbbqdMQYgQJ/uMSzCcTpX0kQIGj0pdpgQxciobP1fZ32XkWm9rwhcuk8pgqWeCqeqM
6fpVDZ6FznEop9kNUkxbxFdYNACqhVMLKI6FVhnux4xQ0q5Ec1cyWwyS2yhYMkJfHSQ0avdthikB
40ltuZqjnspo7JGfBojR2+AY2hhAFMt5TZFVdsxB3DCMcRD1KHqKluY9oUt9mvlN0X4qlp9mWceg
0WSin6Z3LdnEaAIqNNQRft0ANajGcO1kmB+Wqf/Q0h7zbEszzZjVvSnRjkclwoDydoBV71pZ/YrL
gIwKG85J04XhprbpkxIxTxaV2i4AOVgfhFFOh9qidgiZwaZd3JysUVyYEzRD91Qr7ItVKtOugGEy
t/GWYfBlTNUzWVom+rE+8Tq7vBGdXvujGdwKzfgs6rVvy8sRHMI0RzRBLDnp2VmBMSYNil9WFpPm
PWIcD2txExX00LicwRSKBe9Jpl1CKCO6MpDh2dIOqJHAzFWobYtUfVM6/adMxb4IMVfwoze0Azhh
ouUuF/JxkM10R+9RC9mspSYKMGlaQHPh0dQ0Q47CUGZcU2l6UG2qoMIRJyt4TI3BvO8y7Zep4eKP
s2eiGFGQyQLdLllXZEa6Tre8RnsRqpQJi5bsjXTV9crui2HgWviNwrNrar0O+mam95lXEfe1BZW8
MFxhz0riTxsjgW0LS3EZY2lemVpf4dBELyXtrSBwyE4aY78eAbcF9HX9IA+OShofaGY+a7URkC7h
bISjC1qdpfmslt05yx00cDaLqJGP2OoMcz/okb3vquCmjeLmaBgF60iZH2kJ3CiYsKZ2eK+z5kOp
eAV5hQg2D+6rUr1ro4nSj/d7EB4s4WSj9/O3mhLu0sT4BLSWFp6IVNQ06LDSGBl4YgZvUYyoeikU
mDpRzqYTD3AXBTflIun1cn5AjxBflGsoKpQDoUvUuP3JQGE3YuxpG5BKLOe+PkLjq0QeoqnN689c
0jZoISS6ugS+Z6BvU2ntIX5JW99ajPEx7xpUhglCGd5bBMxdJAgrg9KuqYhu5+LUWXF4ZxFDTE0d
8C6Qy01E+IedOApqmAL9pZY+z0bc79qUMlyNLPMyRMFXRwutV02QGBryrolgjE3dJ3cE/IEPXHTc
s0HP2T0NA7KYmbg5OlNmiGhqGAPfXCbNq6xufOrLkbHl+FS3JF0Ql/JTI8F5W9Ms8DsTze9EDC57
eH4pU2I0Lv3qRBwdZ9vgmc7avIN3kmieGG55iZqrtUGHYpTWhzG19Y44SA6YBiXsNJfkrI8d6DzU
pAg5dosQpjcmmCqgAeUpSmNJ9sNB0wELmSK6BbY7otFaSQhM7/wgsbtDFyq39YIujGHVc79kmJqG
+7FtF4KD6H3MlYq9UAmN42j3XwmkVBptxfeUgCQcm6hgl6a8ECzW8q43eJBMSJl1N58U08bY1lv+
QHYleiSdBo9urRhQUoGUenqcOg09uBHTLRbuolXLqUNck5lhfrOKzDhyrXKIz2kF3LfJ8zN90luh
XAXoseGViSTPu7aaXd+h/yc2Nz3ODR+0s7QXI4yB01RDQBthIvUQDUg2TbcpffvjSLRek9vYuKZE
xzRcOgdlSt9HBK/WNL1nkmG6IpObnoBCRKVYLaSGhUlp9G1oIoWfh/ncN0l2rIlXzIndVVlTC+dH
VbQ08yEqh7J5SW0lRjNTPUqGWsUSQxGVXJlzYX3L9VSVRK5ARjg3IycQPTt2e8v0GSj1ZVTmCmgO
f32C411VsGTbORbkOnpSndZUkeo69QFdTl4jRCAWgV+XH0cJ3I4xMzao9WvXJxYbNl5tGU9l24Un
JzLf4gyyYdKQHtWvBJtxvSFFEzNFWDxHIoqOUd44x9mY3iIBqKIt9PmosttDXsJNQwS0Z+bICRJ0
UKe0LlSC2xdXW7uHQavtprUGUCzqgpo60m5LdaeskM/rjfave9eHv1/i+gMtsSnHwrt+Yeg0tnOE
1uX0UNQnkWZAfqxRcW285egiX/OpI+gHqj/bx4WG05x2R5tcRLq/E5CAUha6qzoCAEnj7AqYiHnz
rodo/1UHned1S3+9IeVwgYDDzfVhJGw66BRsLkR04paCj9DoyVu+vii9bcfF6+b2PlqP8NTgetAl
6bKRnC0UlxQRtQa6hPTVf0+G+fO1wXa4bkoMRg0J79t/yxEJ9R71ZWpewr6noPuTA3O916571D42
SUdi4rw1aoade3Uls14RqSERfimr7+6ayjH8d/EvS003xsn0vRRDiq5+TX65klnz5mHobPUgLYhF
9nqzZAh5RbdGKijjSqoCFnvsK1xnTWneRFbJAiE17Tj3pX683msUoR2JGClpZtCKDVdGbK3r617M
pOTgUbyCYa/3JKWuK4nrYWpwrsxaPcK9Vo/o2IdIBgezhmaipYh+QwIWNNqVBC9H+sM1lqVQ7ZrM
HxsoW/u+jOzzqPVyQt6AEml2qbhBKLDsWK1+rDRVP7Z60rg919BNB6vetTSWyhWdDOvSsQpoARBv
sgCaAunYsmJaN7eGttUHahnmmHdVEMQ7ldhXWtyUvF4Xi1/XvJ3rTb9WGOoYIKZfdBpD/8TkWqRn
u01GQ6Rp7OJUDCr2JcEFDapX5SDETWIUztzQXz0QEqTuJuajx2W9ub7/14c6LUUiuMI9b3cIQG/9
DNi5/ePGmWCo2GgFtosjUOBmFERaRJgl/duyR/FCksTWWUHCfw7K68M5wVNeziQT9a39qOvje1Xh
qRuWlUucLEnrR8r0uYZRsu5bh3GqTv8nN4Y2WsMxLhowwsU50NwBvkmihEHPGvhkuitTL/Us3GHK
x/IdUUAktAk95NXwHD3nqf4UT+QBg0VDpIpSe90LwlxO2BATuLy1ztEzaQ036vd0y8QieI6ecrQe
O2uGcLrNfwFRXE/KaUfbkwlihS+JUQBpFIbHEAS6dQI4kmn4W7ECx0CQ+CzqyyM86WYE9OoTSQjV
MRr2ysNy232VPJyRDW4MxBAgjpgBvmucvqqLMKd747+SzOKQfzUb5QEzGkPCHDc4wht5jj9Vqhjs
qWRscwTSftqX4oR3qks8ds7NtMMRohl+ZH4hhgFvWwEafVLf7wFYefFdzzhug80YocWToFMqfGzn
yQqass/zV3innVGnAS7w8MdCJMgYvX4TLzuTcvgov82L9ig+9GPwSD+evV6LHUuHvbsJojN7BpYV
7T15nW+D7wlv+OsIA7vbhWc1PhgY+PvtyKItKSR9o3YFUyzk5Gfgs0tF0b0p3zgOcMAvTCeYGp2z
U/KJ47IiocZTDT9scBTgiEVvgbEXwEMvNnXMCGuLPA5Q1HjHTox1A0m8c39GbbGbPkOSCx9+Op3f
kQEbn4l5w4vOxXBv1HvHehTZ7t9w7Xe/8f//UfT5XRkXXfv3v2k2PHf2hXNYFofvv/8N4YliKmwn
TItwAHDs5l/CDKp6GpNMVzFqKsdKIFnx0l/iVO5TYk7CByinGboFXyETxnLnfEdb0TrbN8sXRwj7
WjR62cp2maWr+kT35HwUJEBxfIW7yD4ExR3MzrGCoerqYiccjRk7+4adhuTvDaIJysCX5Rd0Pz/3
83coHDd4QPfVy3CfPORP1UtHx2Gruc3P5Aix9i37YWBw2Q2X7Mi1Hx2mwgGLsX6v72YmEjvrnsUM
rcEe2Qx2auTT+PZ1jE3zThu3hsvZsQXzhrJ0MXBHdS/WDRjmiW72WQ6EXvg/m+FbPuVncLzRL4wJ
GBqsXzigzGUrT1RpLsC09+QTMaTyTd8a+ev4yGDhqeZDx2oDq5hnOKvhNQhk/UjJDhhmg7N5zyHb
MX58QGxWvyKxsC+lf8EogVeX3nDG+3dEEvVuxWyy99knWn1f3OsvUDB9xwt/Lp8SY7e+i5/I12ku
2pute/G5Pyj7aGdc8IUaH221xT7lYb3v7sEAInjOX0vIIrheUDZ5yJ0xR3KeWrgBPhNvGx8KE1zr
hjNsvl0RAE+kU/8ETBZbHrsDt9vG7h6YJbBPJtgRBsJTvxovTvgUwKl76gPDSjVip3OmRQ5dfKU3
cNgi47vMLrsMV9R7iAzEK21CX79Tv/P8UO+nH5TgvFQmVDvzWL/PJ+edunLHzs1nb74XOIbcFbRw
eTc/UBKiEPWOyc72/pcj/y9BIr8PfKkpqiEt6TjaX/IwANm3KLq08aLZwwXPUuSuawyH17PlvBGL
CFYyhtb1gW0GZRNGo2ccSe1K/F61yv/Li/lLpMj1xaiEx1q2YpB98Nez0Ey6STbOMF5ijV4h/zrl
EBXezFsEog2HDdcPF59dAh2DOdht1d2GDHCxWT7jH4lvry/n/9eYCk1XdaId/ueYisvP8T9ufk7x
13/JqvjHj/0zq0LRCZ4wpKk7uiKlobAQjj/b7u9/E6pCJoWpW3wyNh+RJnnqH2kVurX+EF02fspy
iL2y//Yf/0ir0NX/q9O0krauOpaiqYb9/5JWYTvkXvyXhdqBfamyUBumqUrHNP4SVlEnRraMYZGc
W9K/w1oGsKKrfgFzOZ0TWw74O9bMOVqABFhKB9peBGpKCOQ+UYy9p+YCayDv8XTzXI6ksLaRHH/f
kC48EdWFvFvk80euarDeVmrlb4rl9W5h0xD3rnevHpfrvetNugZQiNQJNu06N7hu5Cu9vqvzHqno
Oui43qg0uFN06DxGqFtg2f5Gm/SPEINrkoG1FjnXe9ebPtcxL/wnd+exHTmOretXOeuML2vRgG5w
J1I4RchLqczUhCuNkt57Pv39gKguqtTZ3fdMz4QLAE0wSJAE9v6NoYEkkdOyRSYu1MgeXVEyLKpI
VBBeQ+6icyajx2p82cuB/1pVJdLPAFnm5aDG02qwvY4+VcnuRbTvhX1StgtqUqAWahQ+araGZ2l7
rZpIZMHhDz3U0QeJOxwKTOLgLchJwlCWj5nRorI0WDBiBGY+x3MRd+6R4fOjXTUQeqwWpdRa+jWq
haomcVJsDQbMpOr68RTyRb9YWrRiZltLppMEnGXkS0gaBgxAhp9djj5nb40bZ0EGq/XzG0zd75pE
D3dzO+zJ5IKs00h5NH3c7bNpeA4IphlBox8ML3/uI0TYqgjNXyO1MUNE765KwntkkOquOS0FUXeQ
cM2px+F3j5fHNyJ/W9dCC7sZxbADhENoMiW+UI7EPSykybK2vFIWFereEGP4lC1dHSyYVYkXdf/C
ZSEKTlyy6e5FiQKf4XTMWcee4WggZkG21HnrSqDdThD3R/ozZCdZwqT0z9LaZlUjpKa1rrZZq+t+
qg0LNhIyNYTYZu6Bq/51wP9wmI+r1WEBDILYUMXz+vTULAlayH+dK1FNTm6tr7/3P29rgPmQD0dc
Q+2rFrmMRKzVtW3IkmWv2ajzuTvVul6W8yVY6x9WqypUG0ZVPewqVY1Go9o3BOMzOVmL5fxNLYq/
qqlKL611tbopmOIjacg+as15o3VPES/7uSOdFJkdfKrfHPZD2/rz1SzdXD+sVtV1m/Vsiq5GRYBk
3EZtolb8brv1eLCo/F2T+tdr07rr2rb+t7Utbc27xnFmerhMucFagIFQYEQpZ5VKO7hqywYTRqkg
3Jga1iUfi0pXWJvDu6THPcd06lbfErYj6KVhtaGOsR7tQ1UdK3Ulmk+t8XnYSEHKH5+DRBy6gJG5
/Onf7afazjurbdSJnI+w1te9P7SV+WRCt8a9Z5TWP1XwKvCgwCS3cwiaxH426ed6nDnTIukktK5F
Gy9peph8jX5cVfWH3Ir3nco4uvJlMeOxDHm5EBetfOfjDk3uXH0S3m0Uqk3VOl1+ONZNVbV3hLGb
CR0lPUAgCCU1ZsPwFNWiNWLe0ECS+t1C3Eq1qe1UyVbWS2td7bxW18OM0sJVVSOdpJQPLOxykVcn
lz5JqqQWdgmKp/Zgsb5b0bVEgVJUrEDVd0fe0O8Xv2sjh5gfme/08ppM8oFSJVM+gqqUKhdktSY0
pkMlBqIoXYreSOwQdZ5xX9sZRXz7cePzfqpVU926W7wdWLbokOSMH9SiH3Bey0lhksFw66MjP25q
EZvypSiraoVBjpfMT/lZb6bhSpfOWGphujp8jyIBdmr74ZdJXiqrhaRWtRb4H71Gz8eDnkEgCh0s
OBobu+f1Nwo+CutCtUWl/V0vJmMrIJodJyg/x0EuCpv/WwztVSvdfNOWPL0qJfA5BlFWV3AU7OMo
FwbIqL1DeAjDR9iMwWACaxLLYwMf9GKWzq/qnqv7O8ubnAULHUY19qrvgITMj9lpycKY/S1EN9IC
vG3QjbDh1ZVQFyYQHoq7hQsjTRdH4Hq4IctSZIOfUqXZwfcn7RHHA+REetby0XswF8FIgxFgedQn
zL7MqAQmLWA4eXPdHswJ0I5kRT5xoYhmWRpZ6worMNsGUw39JgkBpmtSyE2q12lM/9olxogGG/Yt
kI0RIJaLjgGSDt5ECE8BTIQava2YFAUJOTeq9Ss8pSC8htWDmREVLCfAraq+rlelc6M6iKpnIOl2
ptndnA+5MDLc+AFB50WznjwDtf5J65blEh4V3l/SfVstJiSMggpiv5EfHCO0r0zlzq02kiMvVSWi
SaDOknW107pNp+msUXW1+lxS3t7yEI2D0q256CiGyjC1WizKp1wV6WUwXysZt/7t+hkSFMpA2NZ+
2EZt/f/RpjY5/4raJYjHn6EPjXz9OVVaz32YRiKMM5ZO6q+oq7X+3Q9VdTFSDef5h05+FdaF4dHL
1moovyCBlL43umBnNZNDh5WfllJ9zdYNVWkisgri+a991tXnw0IIRFT8rx9Uja5MYwCg/tvPqm3+
ZZtDiBwApbVzdCIPZkNPV4subDjUx6KqF5rx50YfV7e2LUnM/3L9u4N+3PRd/Vx8d+zJnHjqNNTA
1KH/ab3adIlL3DYMLI5+d+LvWn//S+tJp7PxPPtVsnt3Bqq4bvLuEGrNx7pqfLf7ef27c7CyvWhJ
mSVaar5bwD79s5qX0HJrbT6oLdb2dQdX6GQWl+x1bQpEZx5NOyOaqopqTZ+R4lAluGvFERbvzMj1
qBbT7DdE/1mkiSDYqIqqUa3OuorZ8LqlKkVZhN4jHoUEBv9a7fRysqzWvzucWWDbbsIGJVIri2r9
+ZdUPWmW56VC/Lvte9/Yrrur0rtjrqekjq5Wc7sfNaPodgaQXJhd5ot6VtYnQlVFKEm45+fCGRLY
aetWOtiDTRBLV0j5sR8V4DBSI6BRjnXWhVcQP/WLnpjfVAs+RbBt8eXo/lxog/S5VHVY8TaqYHKV
/9b0dgxgUs5nQSDjriGHZ5Mcs63VfNolydH2vGI/A109tl70ymCHCMJsAedo+zcIej9xk0bcrUYR
rQzJFjyFoMePZT98AbWUn+IW24nOEK/RLPytmlunHKb0T35nkbeW/05N39eFmuEvMdr2IuQzo5ER
Oemk+Zs0ZIAbpciMWnzMnQ4zNYmL13TwusL5lPFfbHs6tQJ+ls4gjL5jNDm+KQ5ec5q9SZr0bp27
qlCEmsXmk03y1BHwP8fBOHva/u+NszkySvpv4mxl00X/tfmWlt23//6vt6KLu1lmGUxL7fhnpM13
/rAdy7ddYmKWbQuHSNdfkTbxBzE4LK1N28MBVgbh/uYL6xAEc3STnIW7RtqE/YdvGToBOIhJlkka
438SaTNcy/1bqE3gPCss17FMzpAuq4KL1Y9vjzF04v/738b/Eb5Xtc7kmtcIpkm3UbXIuhg5k47k
fKy75t6UQzFlPDqkJlOuta4aO50UJNIG6GDKqNjcWOh8YAwLw9W4KtWYKGvQQMS5GHMZlS/Pyozp
jep6TQqJdIpgi6ostlyMo4eQaGwN/hU4NRWzChtQbueQ1jmGZQYna8LutA9z8H4I/PWX+WMxmCE8
7PwlKz2eNOtRDzP9UAy3SAkshNfRPJMiMsFwhxn9tCkSQO9OXX1qw+U518f+ehzzK200kSOEwu3M
qNgnEdq5buihZyy8hzFOUDWJUO1FDuIircpT7UNVDYiTIu7MY2kYCM/ONdzmPB4w6Kx/WCURPObH
95XlfKm99LGtw4cZP6jMllBAm3SKBSkFJnZ46eZGu4djjeSUHVzXBWmOLvZ/YTKZ8wCDtMZsrYs9
ROaq7saHGA7c4UZ0trbVFhsU33xnp8WDYcWvNv7omwzcScELtDCDDGTKo6NrcBD6V0ieaCUJc9xM
sETyiSiKPGAXtZ8nOzoKGDUz3KILO8/bi3ScZnKa/rzL48rfu/aEbH2JQuZYPJZaCZysJNOOpYtI
rOuoK14rwPwXkysFrBzc1C1jOYEx+1p53nMw109G3dx7rfvJj4yX1nOBXo3Jwc8djPoCrnuCh0WN
NgPvM3JtIO4uF7LM49hIEGz9s+6AnJYWQinYahBxQBcm2GZOcdWN449xRNTQCuBY9J30hI0IMi5t
BnQbSYwQTwSt2ll6jC9UEJC3da4aXSDSYETkPAqUAEtR/zJN3CRnmJP7qEedInzwXfMu64w3O+Nu
ZdVzPjB/A0BqXESR/SvHxcpOHHh2pDN7tyM7PML0XPjTGgheP5NMcben4zXRazzWzOncct41Zmft
cNSMayytxtH/Xtlwd5sRmn/xZdQt0JhVjAcp/QHdzfLJ+JyaXCqCxT5TOGenD0iUT7hq0Z8qvTyU
uvcQGjPIFb2NEKXJ7uPsqhi1uxTTqiF3jprr3JkDqTILYQq40dp+LNE+aNP552JMt5kD/jTskrve
03WM5yxYSDZ7GvlDA+DgotaRjjMkkcS/7XoHlVJ93gLTtQli9BPKA/jIdDoh2qPboS1U4+93Cdr5
YFtmeik8WIAT0rEeRGp7dH72Jbb1aW4C/ARrGDXZE6kiaZ+QXPnLdGd54GjLEaM804qPGi4VdY3q
Vd+K+8LFNaTOgls7I1Ucpp9rH6X8Hiddi8yRDvPTMOObxsNyIiWVmfn5FvJmdOHAxgc7nL1UXYgC
JLQXUGlZCTGpqxJkjsfB4yajEyxCojezfWMvdQH0GLTzaIcPcKqZ4eqnCLVlLioyAfqllyJrDNr/
Fz/wNY/FvRYRf0ub+LvIpyt9wDeybZ4CJ/lOGb2G0Tl4muaDXeR8r+AupzAJk2ukcx5h8Q18uwdI
xaX8P60dcqNM5Cwsga+OKaDz2LYF0yWqLiAL3aGfNGzC+lfSaYfQvy385rlr9Ec/hK3VGTzTQ2Ld
99FN1gCki7P2Ad7wi4xkay3Z+7rrr0ZtxJChHO9NrO0hLWV8JeheyetgIVSUt84v8OVIIHWpVIqf
MMDUn/yEzmzaVr0BvPim27eBVHMIvbs2i98CY4IRn42PndUg4Vt0z0aJnIGYgZb7SxFtIxze4CDJ
5yp4AoL+o7XKR70aXqeKk7SW4laYM1EVzd/zzzeeK5DYLFB1H8F89fk3bWo+GaO1GUyBql99bMWC
oCGWxkZB2jTTHwM+Au4w/zLM4nkc672Ik1/or4CmWXaaWXXbPuRr0nU4PSB57WLgyvQN2XtS0kmN
oHh5q9XwJE17AIRVfNI5vAmIZqsHQHhTS4fD42yboN9DC/F/OAnvij66Tzz7xwISbotqAweJ4xvf
yyBQFbz/lgViJXmb23gQpzArDgysPyMO8uYGCFKVMPGiRfTbSLjXgTns/Gk8uTN+ZkO+3ANDP0Ey
2wqBVKwJeVLHMmQAYh+NjOrCRz1IwZZ315Z1NaX5vciRaSaWwXewsgGB+se4RH+gM/ZZhuznkL2F
iXWzOKRr/GH65lkTWLmpvEf15zKWT9e01DtLQ/jOiKK3BdbdMIL5DzpU/hIfBOecgWp4dVokY9LW
P4CZR0pvHJBcKtCPtNxbrwh+IEaBZagBZr5Yvndm+DIhYxUCWCsHhGO6vrYOsUPks3X1LwVw/Z1t
RcSsvflqqlHEc93hyqyb60lL7+eI4cSIyJ/LS77QpErhuNft5dFAo+iiToZDSS6uccCydJifEjvw
MP1L92PiHKoRHKXtfp4myJmyt/tmZexbD95fmICLmMyv4YgFXdha33OreRiQDgxjpDPyLwW6je48
vSH0QILQvYFgguOV/USYLQQ62H9FWaPbLx7ZRPh0fY9vZKm1j3WICCWvhqvOPxjMDy6nqXyA0P4o
lujk+TgG4X9qmXW68xto82YDio2NvOLZr1FKqNJvQoKbYSm8VAsdUU8Q5HXyU8ugfuPaFe+7CXnt
0q3hgJcony+gPgqbfjOUEJyDDnIkSlcXXlZ/sUdJYLdpr3R6bhHMwTVDisux1Pm60UMsgeJSkR2c
ShwdYnCDwwlX8YKQTw4BlTRj4n+NodtcJYvzM0rNvePW2SYZte8+Wf3Lyr6zk8i/GlPrpssiJGzq
DCEtW9+XFeCFFtBKOnqoTaU6jgs182gCwqfYRlulN/HJjotnp+IRd/L6myUSuMG8cpqmfrNmMEte
/clKddTkqxG6R5ZdVx3joQAcFYy6T+XA4xpV3ouLfHLlfYoHjFAsN0AY0om26EN9BYx8NzsoC4cl
LrR58FYU5CE0gr+TmwDpnT+ThzsGMaqZyIjwvhlxc8slqg3pUzPUbyvr+1IaF2LMng2/AsX8Nb+F
wM1YwECrpsl4I+aifSZ9nlxmuf5Z03QZc6MngH7eDS276KX3earQfLEM9wJ9PpKT3Qi+fOpwkx8H
4Kf5ZW4NT4ZX/bD9e8vXX0fb+9mi2gYxZpTkHnwoRHIzIxFsluWnwI8Q94v0+9atUPRBJsCzMJU1
O7RU9FFstHQygcOGd2Z06EV21esIIkxp+DWz0u9JHX6r0+U2spLHzkxujUC/cWfHvyxyHcEq4I8t
3tRLSUc0wa850fQyF4Dyc+jki2e9FppzUmQT9EWe+sy5Lg3+YzsFuKlqqAeO92MZfrYhx6CpHZ3s
2uK9Kw3ElmKjFeJZMwHfa47YNmBrN0U8fbGTJeDlVd0HDKz5K4i+z07TIYTMRygK70ob2NiU7300
jLP0Z2EYSGosxzB3+Wh5848EexE9JHLbuAWuI8AN59Y+MSLXBGLVMVLj8jkHB/wct7A+vA5GQRDF
N7ofoqsR2dKW5KG0QnGZtLzg5ijD1sHmt7uQH7AJB6dDgBhm9Ox4C8OUIrAu7RmCtGjLzyh44Pte
/yha8ZhoCGBINcbJG5noDz/nvnszF2fDSPt77BdAAXWuVRQkj70msKXtyVz4w34QeB8aQf9omPl+
tsdr+Isnx0Q+cA6b1z5sPcYdOACUe0J/VZskhyR2v5hJfgrq+lfU8Ymdjex1NLGHNCByTAzoFzN9
MHowpF7j/Yg6DVXjYrwxdMSwjQExmcj53mW4PxZuv11S+cFDSHd8K3tsJMKxQd3Wya88RzMRo6z5
/PdPovS+Wwl6xqRW9rxwpxw0vOECbdYF4/8ePYPZm37wwnm0IoRbg4exMhGWHC8LAI9BiTY3Cosg
a9P6YUR/j5h+2RwiuDF28mkSBYIxIZ9/2BnYW8BxRt99xKAu0jX6SyJODAh2BGjsi9qermJvIWfe
4yQTuXdjoN+ZVYVxcd2i5DoxCWqljzJK0mZ/XZfjkymZ9IhMHfrF3Hi6/0OE82NrZZha9HjSjsaL
XuENUSXXWgKJB+3D6cIbPKQ3O9TFMI5ZRpQtNBOpS56pLnV+zq3xkOLJ0UyE4dIlvo4K3lC1/wIn
D7ONFgU4K9Z1AvfirrHwjsRVPHWjLbJQ+zpADW4Y80Pi5qcpeE5GIMxOJke1gC9HJ+EDGCMiocU3
fdtEu9iaeplTQEmHd5Tvd2Djvgaj0V0BUbgwQvBS0bOmOwbeblj3tLMXHJ382hpBmQa5+8kS0YsX
4E4zurcV1zWseow0s7feRDKrHq4L87Mwh7c4Cn6Gy/gFzcDvfeS8hILxtu/B4NDvReX+qtPqIfBw
E3Hjaj9FuHG2jJAiH/6FYf9I0N0wjOm6ASFHImkbBuXeI8N3kQV7w+oPtclgAUkc6Uo2g291gPSG
ZfXc1oTcE0fm+ZnU+jom9oubfcuh0PBwwgFfpuhr1NyJFEWksOIz72vRdRenj+aCm5o/R2+JJ3Z9
+Gzz3TOd7Q8UKGA0i9g9FFAfI5mSUotUhRlUkeQXIiOOEW9VNc+Bilf09WnJ5/xQVONlKEEzKvmn
cql+eBfF9XjVFUO9Rf7ip9ovm/DlqZo6hOklKQiqsZQ/XyBHAICWvOTaNlUmPojaFM0IcuNoJU/M
k9AfpGMA+E5zNm11s/kWyDa1QF1h38PyGzaFgzR1Ds/r0ltqN7ucI4CamoQHhX5MSAGRlddhJFrq
q1SlIxJ8ntP2aZAJUci8d2M/TKiLqmDMGKdX9phCAidAk8EfJTUXAxH+K6tcyP9l23h2qqSxSi+r
UqWCraqoSNQ24kMHi07rK0STLeDoKta2qpdaWKCzhWO6hrwyKhgoTcr/lrWagLG7FtXW7uxJSq/E
SZ2LC5AVp3BixFkJ7k4tXnLQrhnWfYYzdb5y56sUa1jK2BmOQvKSqquSdnzz2w43z/X6q2ut7o5q
O3cHVVcLK8OnrMXdpxY+th/9o7rxscqnq0uz9oZz6n2Cl1D72bJRl0KdpKlC0vBcTEbbhDtmu/7e
TS1h4Sw6X19RuEjIawJBGz+w6XWEQIruKkRssFigDXXm/Khy1yjIEPxPHBfpw2UXhjXACp05ELZ1
sEJwCytQx5D09nc//LHoknJCUSGCiSi3PN+9OEKssBgs/Mpk54gk5aJvtPLgtNZmeswyrAbVpZoI
90G9XJ8aBECDGW+xvz9Q54tXY84YI+S3tDsrkoTshIC21uc6KCmeB7XgESEzKQPn8oaqUyr14T5v
IJWpcxmC+i5zFn1X6TZa+23Ogz6aGooXnL06hNpTlf5lm9+jmB/xudmonjAkGbGEMiD+w3kj1Oke
RGDigfWPh0xu4NQLG8DnGKtwPqgePPX2eJgLoAs9npIuYanAk0/av/xdp8yugkhU5B0s4Nfy2Vz7
3pLceAzdGBqWTnN17kny6quepKprW+kKLL6QXEFubhu49biL3OzeVZx1tb1arE/ruy56Lqr1C2HQ
gy/jIPJin3eBub3XXrq22J3valGH7d4Mm6v1CVd/T+2i2lQ1lL1QH1BqBmyxR8lmp9YJ1dnVFuv+
H7ugqqu7pkrnfVT9XPywXlU/tJ27bVVLTQq1qswZRdmZuAqrFoy3eTDA/WPF5MCXkBFj07d7dKFa
iM/mLgGY7tnIsag7DuXN3TruXbF0D26SEq70rs2MYaAOintMHwrPOoxNf7Jl1pxY40ORn8pWuuT4
GMVlZao3B0tDba7W+oM2T91RLUq/7MDiNIDMVd3NPBJMlR6Cmy/xV13MwLj0ChiWqVOzRm3/+2Lh
BdUOePZTmuEtmjnPs0ii0ygX5MH5Cqh6YCK2gMIurb2JJkLc6PvRmkaYjLYTYjPMijDkQ+F4GBnl
vKEV408tFNlvra5tk1LDUKvPRbXKU91+3f7frF+PHE9ueRAQ16R+fLMggstL4OPhzkdWbLl3P3L+
6XcNarf10OuhPrR9qE6O/VoEjSftPezth5XrMc8/p3iG65FVCWmhcFfF3SdVe3dxPmz37lTXw6D0
jE+ryVxKba1+HgwwRDz9a1RkoIFSCb56V5wkosbMZ//Qw1TS/0q/GBLqohaqTZVUXkZVWzyX+gBp
IhTJyf8r4pbiEKrFrBrDFJc51IdDnA7kZyT6C5v8rp7mmO8QqGIQqt77KgmoFr7qACpH6DdVA4/I
eFDpGVspaqgcJcLiTLhbJjUqeTksCTENx0WgVz6Q6JwkR8w8ZLk+I9ZS6GoCCQTmy6QzizaK9O2K
UdZhDEHsQUdpkQA5gdT2hcInq7oukSqqSib8NSd3sEUlg2yVfGhViZHEfoyWhkglamKxDvg2ZGqD
8meh4+ZVDfAb6qU9ejCQj9VfpQ9tTaNjvZeMmFLUZLA6Y/xzMYZkc89tiY4REGbIOrwatcEgfLGP
asaS8n4CD66PqqSIh2tbPJr0ARut5HlO8MJoWka/toTiTYpfp+6wqjtkyoOyRAJcQktUti1WyoXq
Dq/Zt7lqMJA2oauoxFstB3eqpKDnH9og/LcEBusfifq8nzNw57K60UNBTK2DgbrmoteMnKM+Ree6
Gl8uDL0AnB5UMg7ZLjAlqjjnZER4J4NRgf3/NsRVtVV3UCjM+HpHVWNSlMRmGav2Cp60RE27d3jL
a0lUH98BylU9nLFOrvPsky1BdtmAhMKpKpPuana+BhBfj4oTsC5+10YE5qDFLR6ehgXYQWbz1aIr
CAO0KFdt17YZzdtjEhJd9vVAbBoJplvi71boo8PVIyY6tsMX25DoIHWfQnWLVBEQ+qcAufDdmQmw
3gl1Y9a7EzV4FWkurrjqFqwLV45V1ur5oYSliqFH+qZug3oGf3erFGxgRG/0EBLuUjelcvydqHJn
r9gA51uknjwvkRrL80hKRIIZBxlRn935gPgG9qmJRDTK0fkVoPwLi1EoyYS0+hGQSdiO8tqFBpc9
U4QMVT8X/RABGz1i/qwuoS6v4/l6y5KqGmJg7oj8qHpaMMqAaJR6n9ULUj0x/jz5y6Uqnp+l0kHi
oiR+VkmnDSf3cE/h7oNa4c0QaQZaLpkL/QPRxsNUAKJUTAW1VrGZgwIIirNUL6ovKSZCKTkJa1WV
VJutaSQeGEConhbJy6DJt83/auYRajKAF/41IOLyWxb/IuMa/w0Ocd7rH7wjQ/wBf9pwbd9RcAjA
CP9AQ5jiDwHUwXd9x0B1SkIe/oGGMP/QDc/0fUNnqiAxDyvvyPzDtixPUsk8zwJE8T9CQ5gfaUec
FooaSNq5lk76W9hgJd5hITpy+lXdI1xTjJa/NVDYrLpJXA96Ne3hmw+fSjEhNSpgcNexDbmzwd/Z
6IiNkK15GoIyB0WQ/QD5cz1MfrQLrOI2diL82lBBMYu7XPe1I9yP11jzcEZsMmxhfHFA0/PTSJTl
rkjm6Y5Yj7N7dyN+w3y1Jb/vPfFVXm/dN10XxJnwTEdS8t79MVHMVepH/XAbmla+H30em078WERj
H6IuLK5L1402JFaSfdHgMd/D/kZyYjLwURZvXSTlT6fhrnSq6cY0yGNZPXbJnjk4Nw2BRJ3h870b
o0fmizFFUx3hyMYLspvAC36SCmA6P4EVcHvj2QUUdWmYWM4HfJJPMaitPUIavzrkkE6NQ9R7FiRe
UAa6whMiOaG5mZzSDnby5Lbufp5TtIsnVG6tCHMMTfPQVxmsT/3k40LhChTSyLxhREhKQXviabcO
hSCpGAI4/A/X1Pk7cMYGx+5INqXnM7dwdc/8wFEj2BR5DuCP23DBE2BAaJbMGtm8sHPD5yHEZqRa
5qO2CE42xrysqJJXPlkAF5iBxX5tntqu2mVBqt8NQ28durLrtwVKzyS3iDE29lPiZOmjgc8uF9r8
5KPPdNEE9pcw64bjkBH5H6qhOIXwDYCmYFY/4jldxPr4nJYyCuUkT1MWFQ5qFiHG4BHuAC4y+rdi
MqJ9bQfNhocOgZeShMmA+K3eD12CIiyE39lEVMNyuZb+cu9FTv4yh/ZmcDGO6+wquiEEfjcPJPur
OIVzv3SHyLQfU0K0hyTq8hezu63tviY5mT3FEjq/LgYf/h0DoPg/0EqNf354QTIhkWW6Ds+w9ZHj
6s5aOGpV1t4W9vc0XMqTh4Ywly7RDg0pZ1QAzPg0CNu5mQZ8RlJwdU5QIO0Ynbq6wY21sG/7TmDE
3RVbK9L2frdBTlR/+ffPIqiuvz2KruG6jHct3+Qdw0J2q3ePoq1PoajasMC4Q2uPSWrfFE5uk7ka
401PUuY//JwkZf7T74EVI+jsOZAzvQ+PfkX/X+omKm8JRhnRnWa81V2KD6xm2lujMXA16FLcpqzF
f6p5oC500W4cvy9PPhYKYS/0R/fRmv3wpbP0/EofLV5nLiklZuEIXrww8BtwKgmqfRnoaFf5s4us
E6oKlekuGHgGzs1/uH7yhN+/y7h6JpA5U1iCcC1fk79fQNe14igs8vjWFtarm0XRyY3o/NgKYYvC
7OYydFJ967rYy7VDpV1bvIlgrOEfD0vvkUQoBjd6tO3wCbuwYPmPbWXcq0Uq/DfQqu6VFfMIzsaS
bkZ9CU/TgklEGzU7s8dVdcCMAwe4BU3cnolFUI/H2mvyyzgHMwmG3zjqcS12LdCLWx2+KPrUifvZ
x7/iEuEc0vvRrZH0Llm3zEO3D/sJf2l5BeCzHlaMxAI7nW60EYvozte3hWFOTHAQtdDa/lfX6tGt
1ugdUVXsjpjqGdeeFwC8mNMFQaGsPQUlGqaVQPT93193+587kufKz6PlwB/nQyKfv3cdF+Vbu7Dt
QLuZvcsuIN1oaPYIY6j5ggo7L15Mti7HhrSuGc0/U8NL3lA125hJOZJ8hJ3bIFt7F2mJfpWO2rDv
iCw+JrM24XHLtgM6fZY2/0Tl7lakYBpMJ3lNSg+nREyC7tJonvF/yNOLxs54ExWOQB4hIGNXPSL8
hVRi0/rbeVjQLKjneyyUxutFqtsRn9aukIt8GlGNwY27Fodo8QCV1bjpabZe7wqsEQ5MPJmXFijY
L3G9FU6R3YZo+A1B83VIp+ous6rmRbgPjdlOn73W7m5w0f73F9j03X/q2ohi8UaAoe8bgq+K1K94
d4mdxov1JurIqucBjFsjwxjN642T3k46OLkYMMfieAe1Qi0mLwi0Syi0xqlBeanerfsYKKpVC3P3
tendJrabGMDJ5I7r0YYWrYbBnavN+bhqdZAl/MS7LRcH5U5EbASyawjmqN3xHwc3ibvXux3VivNP
qhOMch15ByFezm2WOoP1xzGf4GYEbq9ftVG3+e1/Wrf+87jILIAuIcDAlVJ7qNK7k5Urzuek1px/
tK/yu8TYGA2gK7vz9FMpN1MbBKLxtPOVV2vUYlaXXxUFj2xa30Z84/fGIEVIW5S8reAUG6Z/gMdW
tv3NYPDqG3x8OBKtCnbdgBrPyDj2ZbCXX0vWoQ3WfZoRyR1KALJ9al0nYvmlT52zGeb4uUujb9nU
IXycTt+rXAewLYXfRtdLgZWceuTxPgW9e5u0JmIarRPuCVt9xq5B35U2BOSesEpjoOpNIJMPfgWv
LhvQHoYNbwYyFw0uoepA1YQ1w4Q0MG9Ncywv5+lhREv9MkS6KsbmrJMKg2MQx5dLF0iZG3S2PZGh
/NmUF54+PY0Fr9F+4BiYBBIOSd4YneGIpi3WNo+PpD0u29F0PoNluHXin0B2bofUTW5iCw/1EPOQ
1GnujcG86wGXbtNkBCrRFRXYvG7eYNqyz3kMNgWxqL0JVCyyAGuFzrDj8X0V2auXN0BA5godc9yO
bPB/+1ogrZ0I0Jyl73NWqN/nDngVDVOJNK2uy7R2tm2MEaYvjC/LtGhgD44p4KUwbHEx7nT0e8t5
69l+f2gcxN+Lxry2a6CdxIG/pAHuECixXxrZ9BO9zSdT4M9cOuZjEjY3ft15GwI5j0souMA4GtVk
5vYoZgEfeEa3MdiEUwzrGznJfviBhhwyUEW674wMalpZW3eWeE07suFlZe27GdW/CKyr12I6rjnF
3oMmcSp13oxowmdzfNXA7K6dUxNhssoX+4TMJ3JWURajRNDgLSuVPFzuXjL9AGb6mLuFdmMipCWl
6A+Vix68oenSHKbdaBMdDKuDEd4exghlT7bIvpqiEI8pEnTI7x6MxObzHtXXGJ3snXkIrvoa0wtk
hrnS3YI87AR012yjcLP0CaObnFdx6n4ycO0hGI7rkfQoyqaGgBWy5u6CtpJn6RPuDOZV42om4WpS
oos5/XLH9JhNL8JOfjol5mNTM2xtkTwWxOCuUfc5ljpAvnLEj7Ue+21iDt8tN7rONFAEWvxIarm+
GJAeLer0adAvUOlGullgtWyMM75A2SFAs6bL7JeJMNPdWOGtFPV4JbTDfYM2+KZjpkd24CmyQDP0
peNswwZnI9vEYS0B1U38aLxBSX431CI8+oGxHZLi2Rqqve4ho9KWmPL0uig3XZyhPTghPYPnVHKZ
LNnPReCXBxiRAEV3uZAuuKwKhM5rY7jtcwCXYtSvQzzkqwb9I312bm0TpXnH9aGMRWCCUi+EIjvv
isT9PmjhHS+s7Oi16cvca4Df/AqLMdOCBD1jMZ3qxzyEliJchF1iJ3wQZUAuHy3WKPgGBBahIgYb
4OG8/8fdeSw5y2xd+l56TgTeDHoi71XeTYh6zcGTQCb26vuB+uKc039E30BPCEklqSQESebeaz2L
tAmH0sxIJAF5SLfuhZjQu9XHW50BEcRvGSJmpN2NKqTfOkN6Q4xrrovWbgDPype6Yz1oTMZF8wTC
HY9TeSirw8T8cuUG4pXJFhaa4LV3CZspc3GBV1gclVl/cgzVMBx9/2BlyNYcnLWrup9IBK4dUhbZ
f4PTZduqysydLYjIJrZDR9l08V3CGby8MIgwsZ9NZqgrLtvlodPNZG1qNWEMgf+3l0jx+YQIkRLv
zHLoF9YrtPns6cRxSULzid9NkB7iYHzvPHvPUmwgPw3UsT3tnSQlEcXv113kYZ0a0MAJtLr6ONpn
p2SczFkVTamdPuZQgTq4tw8Sa2raELDQpKSEZBaZ1m6VbaqwzRBTBsFu6uRqUOj4W5V9ZR2xT+xI
SaNrnav3WGaoOVsfXZM9rZoha0h2VLfReRA1UhSSYCWlbFdu+2kwUEQ+qonKmTWyaFRFcG7Gir58
4K1HPR9hnunW3ia9wqtr8ofvaJzNc1EBt1POc0K4VsR4uI6xE60Bl6PsaYrnMoTkGSpSblgXHcI8
LPeG89UG3cVsaSNkpfXimP7FC/mFwake/S4m9TEMso1MpmezRtI+qKFem8IYdp31zQnW7fOWMFsG
zvXYSLBDJsoLZtVTRqAU5AgCybJoX+Tpagj0knC7loTplLuNV73Vmf6EiXr6LAPynzFwkBuUQnrB
StHUwy1m6KyKad+GcyqzV+1qQYxtWziIwOI82yECDxexO6FKBMdqwwg8zC+3eoJ60TKYQVvWs6Hl
MQUcaF+VqcWbUaiXVrPgl6FhAIdWe7tABWcVVnRSy/rBS4dnYm8OQsRXZPh/CSP6a7QUC41uODjT
BHDQGD700qAPj0aDlI0e7EOFPiod2iv8bVBpPUbkCOuocsp3t6kYpDnIV51DTjMxQDJ26mNcXGTQ
7Bhgksqyf/dJcIAGYXwAbIfepdv9uYsC7VZKoa+XZyyb5S6sx+iuI+M7h2RUbZeXza832DG//Yj/
3U2T9qQG8nqxB3p7AJHpS6L0fy3vIfvxSj+8fa+5nu7sQjcJ4vK0+6jl5F7P71H6j12Rq19umiXk
kxjxbVBCXkgODjdW0GifXUEg0fyxPdQ1RFUFPo6OQRxZihX7tujFOY1LgLyofjytav6YhXF2E6k+
NDziW9/UxIWyS3/VUGVtAr0tvjQ32i1PZdfDIssiyiNxN7J667NjPE3NY4N8YvXzbt01JcT5t4kc
ep3ruo5gn5xOH/r7zqDU8hpWwYcz/1+9za4daZAfY0vI1aBH8aVvlXONMi4ZlR2MXxORiL3h1n8G
D4fE2NbtM1Oe88CqeTuGXUBSkGE86i2yo+Vpuv1u2ZX9a0S5u7YI4LuP0WCcHKkgqulN8uaZ/tvy
TAddeFrE5nsb+QMcssE+F5qMbjH6GbvcGEGnfZWF2AgaUX/8aMYNulb6HDSNtjfH0Tx4ytUe7dok
/3j+LnP0aqPDBx9EYK+byY/vrSeCkwtDZNfpjWIF778sO8jI6wcuVzUWJGltOQ/6c53Vzc1B87AR
syBJoA1cnlq5CapHIZynKsNE5Aq7O5RtUj/lluKXnf9xwGzXj/3wW3MSxIcEad0CiMxnTcu1be0L
5w316vPy1KiNAKnNZYNa90G8O+JccNzdGqsAnOy29rfKg392JO58VORl92SEkzz4UVwdjF4h8xeo
cJd367sCwp0frNqI93Bk4W5aY6wuUq/BxI0DwhW9EL97+12bcvO7C8n5qEHcX0Qu1M2kOvjzhFI7
N5ad/0oTYHma1oSXTtPi28hnXIejVf4OoBE1vQFxmiAY2+7FdbR769oJI94s/6JYDx0HHHq8dJP7
arqGUEavfesWmzodvV84OX4+CpncDPxecPVh5F+NCqx9IWZ9HcpEtNyH5VlM+Zy14n/dxKBZl+UJ
epD636P2tHwe+KY6bZtEv2W5rS7gfq1NP03yu+uo+83fuYgnxH8iCG9gmdOLXnvBplSO/+XxYy3P
oA7RrDHa1HcGTxJfRxNCO+mmX3IAlz1/ayegg8Oi07jnLKfPKvCqbcyI9xlzVC7vIZsoWfPU+CHy
ybAq5qFpXtx/uongqXyOiYYidsFQPmSR5cOO1c3taOfxZzm2u+W/hPDhV6ZwDwlMfdYGNRCLpAy2
HEzjRzrQWJ3fR2mOAYrTzR6dsanpjNmE6rha+kEUxHF5H3SDQEDTZniUphbB+MDPgErdfGd6cFqe
kUWqXSWcEo9TXdlHs9Dx9SKpaE1PvAkjWuNsG74TPws2jj4m59pBv+/U+m+ilodvTh6deoAb3v2Y
2b4eU9Lw5hfoZn6hLum85qYVHnSXhQ0xw/2XQfLn/ELTSYetoq5x4nqeby09hl3vl6/LHyuB9D4Z
K/eG/lthU3SKn3eFKfTU93r7kjbSBXubQ7LOkvHb7ZncuNG3GpoCcmksjgHRrq9wMW7Lx9ddRdjS
WFhX8h+Hu0EkObYFPmZHqKOCS/3cSsvCHIJadXm8xFKUSwXpdUQAPpWpOvSDY75NHrHa8+cXFpHQ
fTQalxRX6IMT4dhYXonGMGGul/uPCQraczcyVv/8IQxQDLcxrFT8J6XWTHs9cLMPNOmb5S07BJEb
H9r1GVRU+KhG8gsCl0WaRr7ZQ1Wi9q5lbTxUMrFIrO219fLdhyo+UuaZ3kTpsD4zBm+X0iX8rHSm
9rQ9H2hztCvXJoJiqBrzlKQkvba+9vnzqUwONKzk/V1PHPvqa/QFlj+QCXDLIq987Sa3wsBBzII5
tBnJYOSUsQPaqXe2JOE4xzgX0UqQqXtJTPH0s3ewCq1pDUvG8tC7OTH2u+VdG6N97SmMPntGn58G
K+9/fsBcO5tc6L/8qG53llVyyBAO++o3CctTfmByU9ENzYdYG/XhfTnsRp+loZnudTP+PXRcuokX
GE6BbTZbiymBCn1vJSo0TarNq2OTul+akVbAhJz6KmLgiUZpdXvXFt61ylxn53vjxEjYcVVtnwKs
IsfUs9SqJxP9ZNjGvtdnVUfQwlAKMMalanoaVWNfRSC3uo8JtGQFyyXmFw5Z7cFMkHZaPXreTmJF
CAZ33NB++fL8ivaMQXY97EnxKvzgmKTELxVhbZ2Gzj80JWtA9Gve1bNYVUd2awLopfE2mR34V/uL
MsYhx2D11ppxtDbNrju0rjIRx3GOSqcatnEHFgeTWo0u3qt+NlFhpiuPetL8o6EsXbQs/0kyajvz
3MzOYX/W6/3n8f/5vP/EGllzM/7n7kzOi8rpvLxseYPl8f8KQvrPgwzjwZoUKxuNN3CHlbSRXSKC
AZVXeetOI5R48uV45b3EenAJouiy8q30bOovCSsg4hunvfDVWxJ/YLIMmBAXeERnypRskb3U8yZD
vc/ssmPOT6boCbx6Tzw5STJAtzeOP0E9ZRcRg/ftKbDG2kxFEE2OPs0W1bZrc0DR/pBu/e7u2a37
84RupqVjfFenYt4st7KzTnHqYA2zTI1IFwnQSOl/habxheIZGrNsxoCoSPIViV3tSQHu1TZui3Gb
1N1HIoHBeySF40ZGayH7re3U98KzLh7u7v2yezjL5NbMgK2KDMSuq7FgSOuOJGS+HNXR6kSoV6FX
jBy9mE7K/pXNiHmNlcqu9JJXo4NOJKV60dN4WMuMFwAiYl8RPgNQXRmXxBDabnls+WspmaK7FqEa
7ZhtwNysYbcjXS69DRMFJB+w+uffDe9MsBEVqziRzwqXKdUifrQ907EXmfGwJbWHuCCQUJjdzU6T
DYihN80LrK0xczV8H7lENSI6EREXXlHq8F/dlizyDNkq1Svn5/j4eXdnZrws/7dIjBkKjroRxvbR
CNODpGV4mIy23CI44cvqBKNPdK03LonjmzTJNYJpPG0NSoN0aNU8tnbZ7pFjpGfQXcPelN7FJRy8
QMsxCyaanIZIBfd4avq3xE6wJdf+QURBcGKxaCv4GLGOAsKYkSRNN1CE7BJ0Yz5+z4WIVVUY0ozU
HIlktnAaD+Fv6OB/MMoVa3IAM9pr1g29R7VvhHvPJ7Tz5tC/LbrNRdy56FqXWz9ss0bry52KEZlg
u5gOZWO9AW1yr2F+QdvoPWiijs+TCRK5TCsfr5PjXGVPDlguA3tHjj3r9DnDMfUSIh0N0jtCrzkg
ocbmh4pybXbZuHeMLtjCcm9vWjKlx2jq3pTTki2RWvkZa0/1NI01Ubdj5F4dVxB1akF7HtuYeD3w
8LtQhNapaw1427i6kKswtxhClsZcGohphvuMmqC8+62zK2sKxFHGzLqCf62PL5Hdhw+ZwC9g5bnY
Ono+PWlk3Kz4P7CYWmq2WZwmJ2Okw5E69QT+2TAOVZGbp9gOrqOqAB7OOrnMm2k+bU3YlbSyczor
u5dNMVgPgdTBwAjzsuhg/yPiXm5lgFmwBAYNX0f7HWXJqx6QKMUELASa17650FNlNtBsoCDizaK5
BV/mdV+OnwGUG8yHeFa6eSgtqwKrd2yx0NnWzPw5rztg0TOhpDONZk9G16VQo3n6z0a4aASmxsQ6
XohfYYytvRSkT8au//P5F57X0JHn3lZdTNRz2p6WDSWn9pR4bxgIhh/AmcK2npS5s8tNxLkL6az8
960uSNFheJC3Z70S4R4jOLFZ+5XMG3MGuOje8BFl9MSp1jwUBuAHaUcVKcghnlUSxXIiNuYetre2
GkZDjWD6k6MR0xRN+rH3s/HsFMMlS0Ww0s2QydGcklDnZGYsm+UusF0Pqeb8F53yuYu7/djP32TZ
FHDLNiF5LRS7yKGZ5g2EuXxLJiesKJ1MKJwCN9HpL0HDQAjetfvZ+ICufm6F/77Fm1mrsqaXn6W4
DpVr9LCDZv/hEP733eUPOngILAeIxWbG2rJZwGtZXbxGtpnu4lnitWyKmnEsZMb2c3d5zM80Ousx
Rjqtls0ptIARxSnUiNj3iHCw3Nc2IuMnnIDZ+fNL4YfwemsSa6eoh7Vme8Nx6lhJGlV1NrBOVziG
omJD143SqM/Ybuo9ZWhaoOZu6sWb3U0Uamz9MVSlxVwCBEdv5OQOjowX0dyD1RQBb3kzN0rZV8vG
Zba+EnpS/OyStsgCivgBVcr5qFi+Cfmt+T5kuU5IUWkhoR6S7FtvnRRheLSpR0Jd/+MGaTk7N4Ka
IY2Q8IHyWgt83cq3UdwPJ+L5hhNCF8i1QY89eAr0U5pCKcnAV7NEYtAuPE41s9SLf+6D8lhFYZsf
TWxyG52q2tqGEFXUQYVRo9zmVsi1GIDoSbUmaNfci8pdHLYv+RycMc5qy2U4WG79j8cilwMxUDUd
V46LVolgW6E2uKZTkW7zGId0JrLyQq8wkBSZ8VDGPnHAejTsvUJXdHdZjJnCfsnKrN7pQ+rfB9fc
tSxzv+nBoHYO8LIFhCDya4T9sa+1S01P+toi3KMEHPG4FR1cb8pAVngcQrXcJUNcfwWFeU1osb4U
TjOc/c7KN9lz7ATDUyknqAZoDISldac0oCFoxfSWbFriKzcCkjIm0Xjv62pcu0orSWcl2IZcZ7fe
SrOnTZN3MbVY07kYjtgXeIMfij7DGyrMQm1iyBHbKp2XKwQ6oXjpH00qvIAXyanr8r5/9ByHZZSh
h4cYxqk5acD9m5IqsWs9hAR4rc2A1k2TxCuP4suHEdjYZet5tE7JTXSyLrsY6MSIPLDEzjXz7OKB
RaE745vgOKLgJe/SPw1h0NflHrV4poCCQSVPg2wtA8d+H0p7PWqe8dXamru1bAP1hVkk74NdI1Ll
ca/q6CKYMeEsVta8NUUDuz51noJefDZjhAMos6gp1co9mCMCGHNyXnDZNO82fX4AFAYhG1Ep34Ux
OYBgSppC81/9TF/X2M1XVhWUO1lEJIznRqwd9RlkA2Cheffc8MR0PvhV2wSmu5AW0UNne11XMaWc
XVL0w5O6ZW4q78vGkoQEmUxhj2lNOhWTReNbaQ3igcJ5idqwZWHAxENi6Hpoabez9nirlea/YQhP
DmWfXWmktFtNxOZDNN8aE1jMcTKIQ2PPpkJHZSfSDcfHOG+0tem443qcRrFB+6XY1bImBDAlKpAE
zI1RTSHZNoxAeTs2RzIxzYMs879F0+qrtqyqN2hg9DYSSbHNnjQgJIjOfB96BvMGtdK5Vv7qoucg
6w5RZelvg5+c0OTH69SN6hePbPZjOXRk0jnP1JP1GzhJhw/hcRkx3AGNnJyQ/Q3qCgN22LoZprE8
zbgUBko+NqDEz4Mhwr9WpoqthJDDDFIC7Gjq6q2hwdFGIr/bU4roa7BublA+0ZkyCTy21IubMDTg
vE5GlR7xqcp7ybdwPRyOylKkzc5negLG/ZyUpEjS6hp5Db8al7ryKS/z9grB87rcMzxEe+R10bnx
6pVmkaNnhVN8P2hDbr97Q77HMl786gPqbGGXRrcuHz7roRovtEWpfQOZP3q+Yz4682bqpgvk/4Aw
FDwA86pvjRqe75zm6gHt07pFWrEymqbfJKE7PlrOVB27mG5baJFNKRCLkOZUkG7P3DPsSuuDuKd0
FQ/w3uY0bF8ylQhJdmzK9hPdlbvBPeicwiASL0FA2cKt/a9oLiVQqqwuNIhaaEuBu6uAwdH6GMff
fj4DSuLpk6hpFFE51vvIJ98Qvo7cafaonolVZgStp+T3ECUbv/Lcv1paY8eAURPtmZ75JwFnhIEs
/kQAGe0KP4ZR1+rBYzvibXWGdyOIrNeawEEaiFwITPTKr05Y/3N3+SsdTpqkDlNFIcP62R0YnIfR
/rDBxGIkjpCszHfrZvjoGgPFndn/Szr6RDIdRt8uAH+AGOBMiB0TXJsKsOOStk7VsljjTqVXmozU
TSjv6u7voKB9j8QjfrFDGgF0ScZDpPve02RgmW9SUa9sa+pfyr3jRPa/dNX9EjST38tyhNWuDcU9
j5gl4XQn1YdUtX0xZulHnzQ7tInpK6z9Tz0TZOIMmf9tSv+x9s36L1FQtGZCJPeTwHCXhHhViNFx
KodhWeSUSJ0MQNMYoc73XPclJAxgmzIj2Gsebu7I08DzD11/T3LjE7vHdLQnCVB18oCsp9Vbxche
pPYr9rD+ueCcLy1b3RO8qXi1CLPiICK62iGzp9GzYtPKVhFm5jrnqlPPoob7UFtqm1rTV26K2Fr5
JusaqZInqUlj07Qd1J2p6t55zUfWgJAizDe+N7SK1zW+hvWoqG/Bp2SJZtv++yQGf0UIYSYt98Oi
w1+U2L11427Vcp9HMVmEdggGRo8PFqWkA2WmZO24vQ25rNTn66vYaoR/bWOTugx8K3mnK8yCsTOH
tZ0R+idK03tuIAuuJFHkRJVZ9PQc4Z1U1kZHqkfTHuf7Nc10jNURwRpTrv2KDY0eXTqwdo1GbTMy
Iv+Wwx8bk2u06q3qapH5uS6bzrjJtH0bNDMk5qhwLmkrvxqsb8+EpIP8n+ubrt843/7nIKpoL5Vj
vPSGmYM2LIynkovnitE0Z+ZbWq/T5H2nlbHRYsT8ruua2wmnxNEwQTrAOUj3cqIw54taHTvH8lcp
0IhjpHzSfDWbi5gejRekMtQVEuHt6X6Jq90GE1w57Zoi0t7SL66eqsZqdr7ClPvPL6iIcLIi88Ut
5LDxg0x+yyTdoUYGCtvH+dEX817Rrec6S6yjjhPvXIX0cQ1DbqzOGZ7iadBuhur2yz3H7eZQqVRe
JXE/glQC3IYhKVFeYv3JJvGncUhFKvj1t5FMBpYR3nePJBawBFMxYmni+qYUjYy6nl7lgPAC+qv9
GXSvZZyOF7f3RwSVUrtaul2cx1HOUiL9LOG+/LNpxJ4c9b90Mh56EA3YWLD3kpA8nDUxXgCApq+J
NnrIoqCYxQTM38esDe6clSPib0PIFZqtv4Mz+zxiezrQpkqf8+LYNNI/NaPrnSJde5YwMg4lGY9c
zc3pJsrsWjosxST2ivUUqniHZWPambifVstiWoJeO4c5UUC9DJ5zQ0MAkyQPbYHsYSCp48YQ5Qn/
lvcsq6r5G6J/0q51yAQL9HXavxb62F4pXvg3qbyCdUXnvDVxvC8CMB9DaFRHmsbVhsQ6kAIlr1VO
HZx4u9dM798TFlVv5hAROg83agjr6nPuPH4nMTwvO+3d7ShHZmgFDQS+TX61K3gsaoZCa/2o9k5V
/qbCe1d5Yj72WeTvMspjm0qm+r71oWw4wBpWypWn0q7lm6tTS4+KeF3Mp0knMQuZST08ZiNobhw3
8xK+f0RiX5xtpvbrMDaI9hVyrzoKvJkVvkZQDLlo5/HvcJ5RagN0Z5/U1wTYhf9oWeSPNV3X/fK5
sIBbjbfUi3LkQUbyMHVz/z7UNro5ta9aSAiSFAmXupCK0kSWscX4Ryp0ll4caT3bHl0WN9Gmu6kl
+aZHhA08bAh3Ob0PWvjyu+hpArVN8S9qNHTVDK+49D6zJdNNnmq/Sja5nYqD40NkKy0G7Ml18rNd
iHHVWpF3hIMjDtI3DPZ9i1xs0vqJgJ/BOtixvak8kb87pU6JhXp9qTKu+a4KfulcLPQ4Kp4rL703
ntQ3ducG98S01L4CqXIeRRKdCyNy90SyNnezpZfldp+FqCOat0V+HjzgToHiGpZEH07k9XxgYvsa
jczwSl6T1NrmOo6TVW115YOZOrAw9Iz+k8FSiK/Nh7JeIzVBbyujxyrNjC0fPd9SwDKeijrVnziB
m2GVKTqjts3Cz24ui1S8KOMGJoPMyCXpDMaVGLN0pXd7rh/IovDpnq05V6RKuMqLZjxGCPD3zDjC
2V2cb/Uyh5fOX86NPxA/Erk3zUWTBT39dWjya5211pG5SbkpbZMyXxpbZ6ZZXN3kZ6zq9AHLen3W
M+1Kknp28zNiobXRjq9UvghpzvX4QlT03i6UPBtJeDT0QoO5MxmroeNUzqmGvTcZPcqyfVPRLsmT
4qZ8K4eENhlH5cRgBHmoyAzktAWEgyofb5WZvQB79146XcHZMoL3Lmncx6R+74b9QOnkKU0EBWBs
z/tuEHJb2dnWJ3H67Blwa+e0R6JVO6sp95HGVKdw9ibtii/LpeObCufLcdv6Ka0Y7WVRuL90EGXk
HUbPWNMArStsNFHyhSYS/KHjAtiO1PCu0CWl5RCsiwL8kabZ8jlzOGBpfxz8IALoIpyI0l9h1ahd
ymf2BkUpEK9nlDCraPyl2nm5a30NEaCvdAjDQz8FwylJssvYMc8Rje+tmcs03wpZcadnJRI7zzy3
MXi5oGNPpGM7vGM8mVYpegoaTN7wzpwFIWXYPLW2tTGrKHtkDVFu+rIJtti5m4NDAWOuHUTXZZMM
Fu9bGiDhI7VubOW9LJuM0u5oNqs+KYb3vkAMVadRuk/gNEaRG2DB0fQTXNL8KkMux3aJAgYkS3bI
VawTU9qbG1ie1ReVqgdlhR+E/BxYixOTg30RfSnLV7/181v5ZY4Mdym0TORUvthJ2jkIUnKiCIHI
7eGtE91L2+dFTTRqAlYCHancXKWMW1iR4OdqNmv1pHjRgkyAK/Ye0gjptmJBE2TaeEpa2a99coHO
5hzXk0Q6GvLeto4K0V6pDOM6SpaZIvdq5iZaShrP5HBMsm4b+vyRMAt1TbvgErlDzJJSIDIraDjP
ZH/PQ5utqho+BoXvQHKiZZ11srOE2bVPj4oiZvDkS7UO8uhLWl7w1goP0DPTETSiInybBqfcvbHI
L3G35OUdgcm288z+Eu8NXUTEkNXZqxMncDH1/lqbczewkMa9iWzvWPvlh9HExh0dyxlccH20Wrd8
9UrjVA41kEmMj9tkHCqKFWnyaxhh4Oxx/YcvdT/2LyZML7PJ/tDHUlcCdOUjK+CC/l4QboZQo7xQ
CIHZJ62vXk/jVZc9sEunpQWhQ4AupZccMjESTxiq/KBU0DDBYOPKjOKYNZxxBhUXJ2vSA3MgVNHD
QPlMAFciNtd5iRUpa6VdfAemTwS1iSCliZ4riwD7rs3EZ1lFNHA8569Fm90tg4qJKJit3gn2demn
p8IRxpUylX4taLVckeOR4tFoF1WC0qAs9el1CGtrqDNnEYXviprwgQ4e5T6W79ScHxIgbVFtFS+h
MttHi0xlpyjp0jMPLfRG/241IHG5Rs+4NXTEbXRNj3CVKRnVhfWm+1ayS0aN8n/mmG+mi1xgGL38
uS9ISBe+/JNM+atXIdPp2mRi+SpBLlDa2FHXawwzvEij858Lr7rGGTjuaHJOg6BINjYj1GFGuhVF
D2ZvemTtTKo696HTI9YE8t2Vwr4vD8Wx9Lel6KqDU8EAr7lq5gkEeC6rYDmrnqomMsvLaBJORklr
LVrtvagn4sjaun9I7Gh4MJwKngMWQDo3LSIiusmp46P7H/T8jRXfDatSvWkSiKf0Y4gmRXh5oPtu
UfmI3Etq1ncPCYTyzejaY9d6UtQzcDRqrx5I3Ek69g5rWrqzNItM9zY5I3CunlyHk6nUxMbUbIfS
Vk5TZKQ4WVJUPfhGHOzxNpobLRevoGU5+abigVBnc2vbAWOsb7y6SVIfooik6t4QaBnG6kBXDDFi
k4DVDafomtvBP5skIDuaiKdiZrNW30UBXm7ZaBKEe4IvkJJLkG+QY1NGEPUzYn/j0WtFdtAT4JFV
lLtE3rIORQABqngafPtxTOkdNIroSTZ1sao1GwWSV7sbRVd1YxjnuNezT6NE2jiOBpihcfonWzir
rRQVp0a2uttGK6tIIe7YrbHN/dpZNzCc7klj5WvcfurQEU+2GXut38uRPPeGSioGntInri32d0ZS
P7eu558pafvnIIrTjUynequ5AiZwJsUl0crpWaYv9jzuRkbi77uib16QhrCQl8okWVn+KVxkJvYY
T5uqH6qTkyPWcH1ZHFCpn+A9oIIpv2VYRNexW8SgY3vvE07MUH+1ulZdYYNq26w2taNmRE/jpHm3
QbSARRTne4JR7Gdd3cXkrNCRpkaNBk41X0HdTZ+DyxrUCa10t9xFIHJxwRRpAyWClS7KGKSOYd8r
a4Sxakz2unSqD0sq66Hv//S90T5MMsLKIFADtZRgr6wld5nhEbEMRZTVaVDPdNeDY8fhe2oP3S7r
df1oJu0DJxqdfJM43rBFL+o2obc35kM1FtWKng6p7F0tt2E3N7CT0D4Py2a4UfUhd4fWqljFyHkO
6G1hYJn6rejBXDV9+VaYfb1GaGx9Qv45FJPlPtYuxgESKYSw3D92FKErbtPhqffqC7OD4NAnOnJb
kaWvtAODWzLLyX2rOTkNc2sf6MMTzC+U2tT0MiuG3EQzlXA3jzCXC4ahdl8SE01iffknqSOWPIm8
5YDfVhwX3dGgoHLy2g4apxk8oZtO10YW26C1uIvYq9t4WHMfJt+4DFWJZq0jWD7zOVeA0VxRM8MC
GOB3EMunX2Eq6aBKTUb0lEuiYUXyGVZpoZnJk+lJ+SyYImuR+Vm6uv6auOyKSCv/ubU8pnV+s5oK
YmWVhnwS09UzdKwrZZTucxopcVVjh7DJaNbl0AQuHDeGDFIFdphR4b960fhFYfTZ6pvhOSFMnDJ6
hgHARbDc9kVzd6SZkJoHM3WSnfNq+4g1R+GqD74SjbEkFd+t8l8Jsn5MONX3sTNRX9TVA1hTYot8
LFAbFbpw5ePB/zW7ZM3UQ6EdR/kx19E86aQOwY2owxdbop02Y3Kv43y4WTpmsziRs3MAXBMm2+Zk
6kZ4yna5ZfeXNO/Kja/a8Fs5Kdr4yv3oUsfbCeX+6T0qv0abo3wxEWDVua49UUKGxUtk4CfCxfeI
5uS5nHiLntU4WQzIE0SgRY+Mn8jtM2x8OXIjapS0CvJ6iJ+XjTYK7DdT4J3MviBi2QumTV95yWXZ
JC0Njjq2vpcKbozO0iARbVO17V+TIfJYRw+K0euQaUN7SKm/0k/v/G3o0ma2NG0r6LQhrzZwQWJk
RM1uFMRf4feqw4Kmbqc6+lkkGraGTWFbeWqvp9qMIdacvUvv6+BQ9l1nDW28Og5YAtGZPPi/8KAF
j4oC11rmfrGnHSC3DGnWWjgUlA3r7Mzl4druzdXijPv/NzpCtyAH/L9JCbe/3fef7/87NGJ5yX9h
EnTLwlxu2B4REAF2/n9jErCZ/xcXgXmNi2fOgcq+WHulaFX8v/+X5RDV6rg86tv/h7vz2G5c2bbs
r9QP4A2YgOuSoJe3qdOJoUwp4b3H19cM6NZVvqxbjdetDgcpghAIwkTsvdZcJro2w/kfpUTY4m+z
u4Nr2XVM07csH16WrVzNfzgTo47LdNFU1nVE3z4ZGnvnNrCiQ7rwm5BpByDYsdgmJJ1X0XvfL9xL
08i+amrlEzCbZ1nWBfr2cNo7miQhG+UaMqdKa8o9bWiE8BAV6c0BIdWM6d2IBrqbY7sDRGBsR07n
RSdvc9CWY0Z8PY4g97nJ5bzzE6lvfaO4I4DBPhgUrtKwvR5mKN6l7QZLQ3+wWGgubfTl3ELAOTZJ
92j1U33V2OLJs0LjUPcS70qDE0cfB1e5iU46aVlnA3XyHvFDy8y4ebKt/qXJ9PLV8se9VUw3vifb
k9+PDeXBcdrqWlKePVHfRi5l0tlusp0dGr9czQ93UmKfiUfX4NYmzpne53cahHvXiMbAN3vv0juM
WPQku2fQAs06b0hs0F97F30jOQK+ncG6Dqu3smzvYn2+XqooCrgRGgSXoYqCT7LBoqX068t9Or7Z
BHOCGWJgUC8jZb7FAAyPz2T9hBMSHM9IZoFtXsSBa/cUU5A4bN2WAijJzNm2SZDSyPTOXgBbdExw
dhaj5PhgID/Zl7VgZ1e/+944N6Xeb6OuhRBPO2lBy4i/88PR8DPA2t5mtP8vY4oGGX0b3rUFRu/t
qNPVKmhHgOXe1NwgA+GPvxGDvU0IAo6aDHchqNsADH4Q95OLkieOAvwg0QaNR3tapIDthxsW/02x
dd2Uym85bKPRFNuMQjD+ug6Kf7cv2nRndh6khD5nouyirrE6WgHJQktn0BCXNvQVrblB+9b41042
w5x1U0pFIQmkw3CWd6FSJGfp0DCIY0rKEPGpk0GVGRZ9ixx2wzhwHnhzj5OmSKvANbPsrqp1bBdl
d+U+emYaMmRTfZf+t90M8ro2yp9FLNJDqxfD3ky4kWZeNJ5lxa1EtD4Oy1Gwe+Rl0f2SQiepiFrI
nGUYrBsL+cCYh5SUIPCXy2i9ppW3j0MXFJyd0jRUdUTfuiRWwtBdiiUwAH9gfwmffWcctn5tcdiC
Qg5krt+Y0dQeotYkpsCYhuuGX5GUP59bJRF+A7rXwKmt7Khb2ckB7b0hzMC7Y6uPdNo558fMxm4d
YkBNi1cgv+2VVyp4tfVE86t/q/uC7kDxrHP3DcoB6i7YhzagOk3bJrw0hkYKYdS4+zGWGIiMcXlh
CkGmetho75qFNH5kDJHpCE4rg2sILNujoWmnFATEDdOfkVg2zd17cf5qIrW4zk0Sg6vVGeAm9iGT
kXXj5d5VJMz8qC5XRQ1wu9mF4aK96Zlx3ele/1n3VXnl6vJKhfDtCRMltB5d/AXhQLOd0VQHutaV
19Ba9AO22Tcw/Ai56njajVOLXrxN67P0OoukGEcEC43RW1VHRetArS2uRHZtZSlE/oJxJhLHIbAZ
XO3stjWDaCAxpnbgdMqmcHfaMA0b3bCNQzMw4U/ykTAYKV9IK0ieemBjaPIY6yG13aZYWnFAaoc2
bBc0WDgdLPYElhCMsCYJEkl+FWW28/WQJQkVe3lqqcfWBT+55hApYoxM931r+kQgaz+CBxGIgAD4
Msi79ATj2HaHZlJ3/pm1SuA8BQtfYZJLhKQzafhasGoa1wdLqRv7qB0RKqmn6+v1WWGpoG6phI9f
788qxWx9vb7//fJryfWPbuOzpvWtP56ub0209fftZCDAYJXrIuvf/1pjb6GBs1LzmYajStnrVf7e
H/mwX0//Uy7suuT3Z9LveFkCOaF8fb+1fvqvxdeX6xtulomN7BXMew0IXP/4n7dAW8MF1wW+/t26
lj+efn1s/c9fTy0/uXC6Z9SZEWz9ver19bqO9e2/v+vX6782fP3MROInjJ2m2X6v93u5thkeZxvN
0dcKvhf5+oLrgt//+ns//b34uuAf3279zB9b+v0fvz75x+rXlbph2y1/bGFVDWZgtziM/4gYXlci
1jjhdf1/bMRfG1r54lRldnPgEvgW2oOJxISd+rXUhIs7lcMm7xAgOGkHFL4xJU3UsjC2lKMFSoK4
36N4uM9VcpyrkuMSADRgywqPw2X96/dbXWNmB/oS57/+vr5cU4HXNXy/+7WWFnQR0QXfa5QRsX4V
4sUJz9Zl1HeJUufigUf5vD7VavB4X6/nmMlVBKwh+OOPhUyHU1q+fi2yvrF+TkZE1E36eCvT2Oc6
QAEf4r5fGhTwFi796JQzz8cphqgaex1x7upZIwAYWr3VIs7KksDMkYsvN7EvJ2hNnO/rKUr0FZeC
CtJAZ5rs3/LS+Au3qxQPJGPg4oTvY9u2w6fbfnIlF+iv538y4AkIi13o0It6mMvhXw+UaVC9/YeX
38utH+PXQEk7YDN13f44TdUFUYh7EhWFZ336WUQYLOl3Kgj5gsZSWOObzJ3HktSTIHaIn/pOLl3B
2evLeuq2wumK4zweLIY4Zy/rnTNkL+fsu0iu5QTuoQ/D8bw+tOoZ3Q8i0vJcETDLkB3Tk8q3ikHV
s/Vl1S3GYfDKkzY50WV9GEtkilAPMSyDCye6tvGKS5s54BfUTyoULnp9cBdAR6N0jyv7e+Uqrw99
rP2uDEL9qrIqwRhK0qWdyblrxja+zNZiIjDDrDvh0yCpSztmaAE0eylO1PWY5hVKSNo71G2GhcFm
ZyVNgN3QOlNpt85aSEZXPiZ6sOqAk8bMGUEbBKoN9ZtRgQZjRMLtjJ+KokpuiPkUVVFm7qxUse/r
Tm7HyJEn3drZqhYH493AfXJxxUhcBgglmGlKzawUjuszHCZBY1E3XvnVkzkwo6YsDzOLYyoPe5M7
lvavZ74TMcgq7euhsgY0wfwGHNl1dwz7OoMUaMzbdf+v4tyxQxMCIYFWJzHDLv4Kd1Vpysw60jMY
D+s2rNrKL731qASXX1rLpWBowDCvVyT1leJt19LLqc42gBNidBgrKNlXOOvvB9JiPILtcnEzaoWx
xyPyfyjq9qyQ6DpJSJC0MKH/O413PQAd9fKvv82YfoJoQmbpqauhTyWJMeP+jyhgU32lP147bhQj
rY8wU8fq4vKXdHTVj65f2a+QWOXLSAdCQT//gJSvAdtfv4N6x5MnEbn6aRXxr194ffb9sP6tSzVz
N3rWj5XhvqrQmT8WCHYVSf9bpA79dtgMXVtTu+XoWQ+h9dn3w7oP1pfcTRiuEvluq5DCVbsc/ncp
8/qSKtnbGIYZtkn9rotHe9mueeVfTy2BvWbwbBSXMYVEs9Hqc6LU7evDXy/LFmWHFcpDhzOXixmI
2O+HWQV9ry9D06sPHBagcK0Jlu1ofnb63OwKpeVdH+gXVEgUlDyqruVRCBqiQJ5gqondtyfiL5/E
98suK86t2RgnaQvn0NsO+kQgF/QRTSrULiTc3iEUpkqqIFnRs6GthLPc89YvJDiladq0MK5AEoDj
RZBhhMhkTA1KRmY005l2wD4RDd1O89aTrgjMwXXO8SxMYmhNSDiRTvfdSq4ITyJyq4sRu1QZWDGw
EOsX6MFVkACgLuie6XxR/b/OAoDaQzFgPVxIOB/rMLz07rRpECId16Ojs/J0T+j005qZ/fVLK4bx
98HgUrY/i8diKjDgyVAPJjU3Etk76kmLzNPCvhAdZV9oSO61uiNzpGyB+a53NX+Mz1m1LZTJxVF2
l1iP9kPUvxCfou1DZYmpaWZt6iHCJ0Ny5lWsrDOLMtF0yk7jttV9nWrNFs2ZxnmuTDfKfjMrI06j
LDkazXj4KyXQFIJZMPbGR8QIJysxeyYEo79N1eW7U94iIRUQeX1tyFJpqbnV+socVCibkDA8EjA8
xry6GmCvQbuuaTFT7bUXCyF6geMoy5G/u7gnvaThXMKVNDoHi2kv3W61dlHy5yyVXrD+n3Ghblfr
Vzk+p1AZnnKcT0bXMdJxyiBXpqhG3d1bZZ6KlGUqxjtVrS6q9W/ru+gR4Le03VPUcw9dlvBZKiNW
oixZrfi5CBq+ZhsaF0rjrjJvTcrGhRfs2VbGrjAv5KbPumSjpwu1RLVD6CW2hz41r+ClKzXIuNOh
BGy035Fyj0GT+GG0IYQejGVSOcwGz4kARyg6FpfG9aFYLWmt/imUR81rgH21+qOHyPLYfCUCI5r6
Vywwpq8OkSimOEe531xccMoNl0Qk/RVcUHaF8sp9LcDZe0rx0Sk/XZeQPj7o5PYpr52uXHfrd4uU
E0+fwLjRXGD3qYdBpQkTU0Uep3LxzcsrbdqXULn7ohif3+ISuoS1+aWLnGw3w94l0Cqer5Ou8AIL
q6DXcXdY904Oy4HfMjaVuKZE7KAY60w2/2/Q+vrHFUGutTNgAR0BlVr4G1e+vlwf1sWcb+b7+npd
AYiO6FDRPPt7uXUR3cTrYzvO76/Prn8jDeoUF3pKU+hXqucQc7KsDsayCxFjCw3XZvJY5Oly7S9G
+jA3krbX+IDIT9GpChOPoyqhaTPZiFa7CfVpY8/+z3DMX5ZqRiuYjV7QTwOApWXQOORqBxde9Rr2
xSH3lP2IOj24RzhxRQhJ0xqgLmEuGPOs+SWndtmMlf9PmUucADM1JTnU7la0/bihkIqUR8dXOyqH
7YLV1kgOk3Letsr6TdidvHWVL1cqh26hvLoupt1FuXdN5eOlxNTDl8Dbm2qX9f1RuX6x32RnXA7y
ESvVs6O82EK5hGPlF66Vc7hQHmJVcnmPsBUT1orxUDmNsT/bp065j9c3Wx1JB77kVjmUe+VVTpRr
ucG+vK6VvcahHuNt9pXLGU4Lwyz17zos0JHyQo/KFW0rf3SunNK68kzDUsK45i9vtfJTF8pZjUxi
eRkxW69fYl791y1O7Ep5spn9cEIwXr/zHBzbrfJuS+XidpWfu1fO7nVrF2oKi3J958r/7SonuKE8
4Tbm8HWrSFediG9xzMuoPOS2cpN/7R3lMI+V13xQrvNC+c/XVc40DYfJNkknS7pjqfzqqXKu51jY
109GJY3STvnb29XpjuV9/buuXPC58sObyhm/KI+8UHvGwDbvKf88lcHyhA4z3xvKXY/5Y/3uQvnu
Y+XAH5QXP8aUv65wrOx8O9g49iPl3S+Vi3/dRBtjv6kc/qjCs12rXP+G0seub+rtxVdkgEUxAlJF
CzAVN2ABILCulWArmAKr9VtxBtbDbv2gAEJANZo0QcUliBShYN38AuEeHMXyJUZ5bCiewVxDNogU
4yBRtANfcRwKAAiEQ5ivk2IiMFEO4ScgEggVMWFdAhvIyXa05IcWI4sUirCAtj29x7hgcA7CX4gn
cZCKyNArNkOkKA2Rqo4aSAp9RXBY15MDdZgU3YHRlrlLFPHBUOyHWVEg1vXYgCESRYjIMELtNBdq
BIqn6K5RJIl1iRC4RKgoE63iTaQV5AkmBsYtZeIcXyXfpwFQ0SpSRbgyKxS9wlUcC10RLdZ14DVi
2g7tYlHci0kRMArFwsgUFWNdoqfpDQSnfYflaAWJomjkiqdhK7LG+l8mrgGKuUGSNEHRisPRKiKH
28LmWFfhD0fic7KrdQFdkTxcxfToFN2DW4T8WsoFxqkIIEMPC8RXVJBU8UEWB1LIqJgh2b82SLFE
JkUVoSlZXmeKNJI2MEeoa35tj6KR9IpLIhWhJFasklpRS3Ltsm6PoXgmsLW6m0oxTnpFO5Er90S8
rgsgWJi3qJBgoyhKilC8FLRz+k2pGCoDMBVK9+BcVBVVHyGtuCHMFV3RV3LFYVkUkWVQLJwWSEum
aC3odbRtpgguNcfnpWAbYaHBd9G68OFrbaBfqpUBo2gwdLNSVIAQYjiYfI51qDEeP9a6aKqIMrli
y9iKMlMq3oylyDOg38E6qG0rwNIUik8jFKmmUswa04Bek6Jv3ZmKaKODtlkX5ex56hX1htJKuu84
Jc61YuJgeRWMfODkWABzhFqrpRg6jqLpGIqrw+BJOyyKteMq6k6h+DuIrwLdh8iTKDZPGGQrqUcx
e8gTht6jOD4CoM+6exwQPwB34hehqD+T4v+YigQ0KSaQqehAC7I5tSMXxQ3qFUFoUiwhBMjpDmXw
ZVKcIXQIkJrUYjMQolLRiDSFskPggaZCsYqmHmpRL9FuLICM1u/igzbSFePIVbSjRXGPUkVAMlxY
SDFlm1/GcL3uoJrSAT3opbkH25CeYsRuBD/DVYoVYWldRAJd8mhX/aPS8RQtGuydCZtJCihNdgyv
iYDqy7oolTo01jCdOkV3chXnCXtBeUIq5t07igIVVfCgesBQpiJEIWyVwaioUYUNP8pWJCkGkd3P
3LufFWNqUrSpQXGnLEWgqhSLCvRP/9qAp1rXFQGs0lBBPtFfwAkwQbNCLKBx2CIGZKvtXwPQq0lB
s3zFwVociFiJYmMhk9apIrI968P6EgildkMM9Xgx1KVp/Zj6/LqEFf7/zf4HAWXQeP5/t7QfVd/5
f23fMcnGxX9rbf/ro/9qbbvef9msCtOOQzeDQMt/d7Y9678sNNjkAri+55meYf670U03GzuLYWOz
sRxhstSfAQAA7RFv27Zj2KYlxP+k0W1af0cAUNeySSGg7e5B0zIs/S+qex+bKWC/GGMhQ9aDIQeX
hO7+KRemt0XP23DNfhiYrm+baRiCSDA1TObLsOTMZGjIH24xlZV74cn8hhh76RJc7C8+HA/NOCNi
pt0ZSbmT883cVA2wQv9XkmQuk/Y0YVikxVsCcWl1xm29GZ2JWyFtrAwjIkjr1T4zA+gLMPdr4BZ7
6jJOR/UshReqh9BQQ8/bZuQf7UWDrBhJI6JXl8BIuyiSo1lm/r4iNN4tQpuusrlxRA2NwyBLhw3d
IIYud35TFadSkgeHQJSZrBJNNSHElyome0T4e9mFkvafc9NiiGyZ7gO4ySgEDpZzJGT2GJO5STqC
UV10WlpWPXqnPJ6ReEfTsx95KtI3aa5QmvT4Ji/VBI9h9sf2TbOmiQqndQgBRe61LOYe0SFilxwv
Z2csPhqE00ACYMMOpYngP+0JRKa3szEcGyVi3P7ANoVWW4teqIwcVd94A8jbOpCwfDI5qi6ofY0z
gc4/mxbOrdfWRJCEJzc2bFKYWwBLaHYLsxH7Ioe+F06SWCYzpCY54I/Y5eU0v0NvvMqtZ9u3faQ2
lMYTOT5YOorBJcOb5eiZd+3SHgW8yt0+f5Ad4p9Ua8XtOIv81PohlaBIiq3Eb3yxe+2SOnN2jtIu
vkHWPO10v8K2FnV7q58RBsWIKLIKg0UUMd0f5BVt2HkzSuYrJCDsm0I094QVvxbVUl/pjfsykT22
herZBzNEgIcxJcJswFws634mPwV8lA9MeDePdYRzumS+IOGz9eRBwgamMBQ+iDm29nWWbL0aN1Wd
F3dA3BEWOXW8ncw4DUjmXi7wxnHqd/Z941rpAzs00HzniN5gfKrIWsbCrJPjwIBrg9PZCRZFNk/T
ctxqgMCosHwYfN0NLH/3TqSJj9H7rcqN6p2qaHKVyaG414Yo3wgdGWBD/sFrFNvHMZntY1FBiSzd
7NalZ680cCHHvTNsvHq+zpk63qFqd0K9ukRT/uAVKJn77lH45nKeQf5DVoouleEATZNYd7TRPtau
5d7Lqj1WJiZ9o6CYK+rmKp4morI7pOkRXohE2Y47z9O3U9s1uL779tJpy31dDtBYfDoxy0eigaSh
ztFyAOX4NmHMZfF8j975I+89gpxdXed3JRO+Zb66j2ofdkKOZ9eIrU1Sj7GahE6BVsEh1wzdwOx6
MeAozf5THTf1bSqDPKntAz9UNPZeMCfeleZTIqGKB8m4b5HVNumznkNjsH3/akbCvgZn4WK9nfAl
31JgvEHncymdKWHgDeoaAb6OFEc1ZUAD+1o7HPyoGvd2WQI2QcOYDkm0ayezuYU5usW8tvcZsD81
5kvRONsceFBQ6EYMQZnJS+Kb28nQ3DsY009cglwkoT2lG4uKfiHbbVzm5c7JZ+dKJxo5pzi/8/s+
BsNHBTOpUXR4KSoCxjw3OGzdq7Lz5SFj3EldFiJo3/XaNQjuh7yCup+oaBVvhBoyhr21Q/tnBXPl
x+wf8x/DFQhC6tSHfNN/tE66D6lro4HM0mNitdCIRfPp9nO2m8bUCDrgJrsx8fK7YB5S74J0/Rnw
uUkQb9pt86qkyuYYOHLnEn5eqN0t2PR25NQOTIa838KXL40VgSOEtLWJNUccyleSpOKb2Quxk9RS
st1ku6AdjOI5f6iLTwY7/XPTw6WYRJCAgz/qIumRRFOGxSRPoDSEkWQ4oU7Pd5qE9Y0MYwoG/D+b
kZtA5HVZ4M6fsiriQ1ur6qkRLXvK5q+JTcRyPDTEULOMXxQ/mpQan+eG5bYW03Ph6pQqJ4QyrS2v
IqOF3K8XvxavPvelAXy9GH9huMoBOBM4jB5o585RsqWUAyzSbcE4M5nXUZv2iomD320jDWRFXQgq
YY45KSP9pZqZppVWCi55wYEQUk3fs+lHcnGwSqTulRDadIe4XEOhdJoaRz+Dq+T2gOhzZxGss5uo
+nCZn8R2ESCkWu1VSVmAsQPWrXzrNPvttprHn/aUT1vH8qaD70AVtpb6zQyXn16UyfumOTmTGB7a
ud/MqX3PAC++U0xD4nupegsnsSHk8CVaEd83EbDzaebUbKjvB/2iIcUR15acqPUVrr830rDaNpbi
z6b+OTM6tLwCicqSAZXA9eABeL/tMOCTWlzoR69Ifi6LDT2PIeVmETuNK92h1KFBuvV8Dlu7uMEi
Wm9RjS6bsEjyXa56Wa6ivthFgsImmqlMIiCn+D4f/VSk28VqXi3gkEezg6xmFHHBhLp4n/ETTB1W
2WVJwU07IB1MG/VxxAGW1SYXWIrDp7K6c5wkfJ5y7ZhP9W4BqnFsF/ExEwB0rexlm8yyufh0v2fK
aU9Fe9TL/AeAjOqB5uVrWS+/aF2Eu6XjmGHGHNil3d7WmyrTrFMSH3wiRM5G37x5Tlof64w0TJpI
yLltWOFu6+JWAQn7aJjdKZUakeNcv3FxSfNO8gWsxjPufXjbwOrjH3N6SqZWHj3TRMrlGvpeFJPE
zR52r+kgHr0Y1mNhRD+ADFFuxIFaJb395EntmcvSpmKXvLpG+BEJwiWcNG1v3Lhvdj4jmG3YlfoR
GnwZpLTPHkU8loGXkUBfM5M/6MxrccW28sfkzDiiuu7GiAvQdsmVE5riHeuHh+B3lBfEizdeHeuX
CHvBpnU6992OvB+yku+Rvown3LviqegxVJdh5l5FzSKeBrd5HQQV9s4Ih73n1eGD7fjjBpNrflzm
zNgRrAKT3J3Sc4/zWOTDcG0NTRHAIamODpqyRUaftVYTGO40ySMT5Z7WsUEnqLfsW5o9xpZmhLP3
GxNLeR2dqnQUv0sMY5KCxWjOn5GnX7mRW52QJKOl0409TMyQAEXA6mlsyEMzGzTmCDhw5767cooH
VIkjcuDq7NPVf8Khwj/3reEX5c9tpYJVPContdTbUzXLXVaWj+wqoNltXJ36zur32GcIKM+a8OLV
yTuyNWeb1F7Pj2IHZWPUgT3F0ZOT3Klx1pBjKs6kc3Aj8nj9nAqd5+3BF6Qnt477AObXQ1+1d+Z4
Atzs/eNJYTHeXfzHhd70LiqX4po+lc+1GsFIhklBxPITiiBgna7UgqqwcDSoAydtqBmmZaih/iM8
3S6s30k72gGSV+eYFzrxR4yS2lcxUgawev9NmlX8Q4+QrQ1zxQ0uEUG62IhCI1g0YQkOJGmDIgQd
r8Mw3ZGpUQaTvURv8q5A2CbdcfoMoRZFAtTEjC+XKtjP1i+o/FrDaRb9NdcjriDYMA+ZqJUXPL6F
xtDjThi7gzP+sEfD2+RgibaQxqpduRjNJ1bseuO2sXPrDeKyRAi9de23JfvogjGtD1B4lFvNmSDG
tChDDVeloWhiJEt37NDIyvgOCVseUrvxqBcyjkNi6lX6bSm16GSM6UflpVC+Yc8jRp1ea3yddQWw
H1e2/4ZG8hqq4wBH0tWP0Hw2UyxeSI7vQIeZv8e8m2h6eR36er0/W3Fa7JkmfKCj3eAr7+GtIejX
q5hemxl/keGYeiy4TYY8sNVn1g+usKxI5CO2O5ZlhP5YjRqyQoQSG+ZY+AvQ7kUvBdr0rRimD8+O
VT4A5pGs7pzN6MkXR9fguCpVwLdGg+vzKdKrexrROtkKSwLL8OS5HHFmQnXXGDD0xs31ZPaIeauF
slE/gdNSDyO6RsQ24xtGpYjODBVZi+gwzg0BkrHZDaC+CC51/G02IJAg2Btq3QwKSHc70kCbiNhF
qaBPaVURplIlr8a8pPu+q2+01kV0a09Q0VLURjHm283Y9pfQ7eFIRQJnhY2/yaKMfza9bD6PjC13
Vk54qdCdn11N4CGRbi52xyUGXds91dOMIcmLmdMt4Z5eLwHzsztAgYnua9t19nbYeyeGJ9RNH6i1
7Nzop6NYRt1HNPgh84fkNrd74MQxDUwJ4bacsvAkNVtcTehYsBge0s7xT2GFB9nQJK6yNDlC2khu
PRc3VxKBrckT9JyeqpIuGflRIEamVMQP6ZgdDNo5Q0+WWxulyYORu4fKrj99PdIftUSWmxGO5i4r
aPmlMpmDeMH5OWpQtJBh7DHr/yhw32/KbhQH38Z4winZJnimEvAMWA67xwUoylYLvbcEdtDcDNER
C/aPPnPfROIcusq4csfoJwyqAp2leNWa6wi8R91Bn5dkNGzNhJvWIJfbvpvfuhRgLhYhfSRewas1
KwgBI3nqyhZhUfT14cTE5JIW9Kkz7D/gZ/PyUmdmIGwddDmz4iaCaYpteURAYmIp8wBCcs9CdGEz
3GUOSBs2cY59XSGndmhNT/qtcCYX6sYVxjGB8qp+H5IFxVFsP2gteg3iYfSdLfP0Ekcv6ei9O6AA
OXfvij59lVaFTKnLSRfWb4Tj9gED+3VF5TIZx7pKj7VszqKtuHFUlrGjtbOx3eXVhKpKthTncdR4
TAsHJd8pK7rq6vDr03xkFkT5IPKzi/R98yQbnbM0n7EMW0fCj51zM/pAPFLtVunlId+Lkz/n9c7N
KXOGJt+pHSgFG5k5BLHvtQEciEcuPPdxbzHGyRlE5kS4BQOxLNPOGhe5GfNbxNTNJVQZ2bfVlIC1
ai3t3Cs9QWOH8qR1Hxrcx23ju/0273uNSWBz400zwunUxcmXA29cvz+6u55Zj/fEzMo+C6u2zwmD
tzOxidbBZn1VJbytCMkY0Q2MzrO6pqH/fxRL/pY5HVyCuNv24zgHpcY4irEMGJkyPxa+O+51SKIb
GYW/GA01jOuVvTqyAfraz+MkrYDSMmaybWL0D4ZnpLuUZHLUA/luwZStL92yAziTbLm9vugOQA/N
ia5DN/vIvcyA8FqIvaYfNJ2xspnCAR4zatuuSBUfdjqIoXI2ui6f3REtfW/Mn2Px1tZT/mian87i
v+RTHO5NsExYBEgE6i2QMLNnHrLoNp/HeWM67hhMWnnqszaQ0WRcErf7adTGsYDMVi+mC1zOw+kN
rMwI2qK3T6LX3zpqgHDCOlq4C1bVvk+OpIMssg3p+6HCt4x3n4rExq67Q9cSqAsRiVnMDBcwND8r
rfavb/rZ9/8xqZR57bbu835Pogcq+fDitB6yvXYGoWJ2BB8h34/mUARhVxMPYI233RTRZNUTc29L
j2jmPLkyGepjNWnDnZ4BkRza6lyKnZ3zY8x0hGfb+BjJCKGEpuYAVEY4Lp2L1EIwxTjydsRg17cj
SyV2+axXXUJNudrUub0E7VTa2zEdpm1GCt9OE2F067a5SZ1mRD/Xo5ZBVgn8FrMhITVzu/GZAdcc
1scGCli1ZHdpUZ+6qfysmetuJrgFsYtuXMum2+o5wqQ1ItXLo+bF15DXZFF21/pZS5zRP2aEOFC3
s5TLRnqwc/c56riglZRCFvOG8xo0AeDcKf+sOg4H06ovQtbz1m7Ga7oEisicBpM5B7hWFZy4eNeb
cFvXzmONKWVLyEaQSgtKllDteNG/z8V0xMpMjJLV3pjcSzY50zjXscEULddE73FfKBmzkGNTMv+I
xYeXRB/UDf2ITMoQVUBqWfxAzY/USd9GR5mfTqLhlzPqai9cYrmkfR+FfOFmyN7LyLgepq7bFBNA
TjmiO9JObichVRUfXlOfpnKCkdiB+yraLeTfYge3rYIT7Az4qPWTILzjiknVBZ/bXVXKDdWeW3Ku
nuKhevSiKlZX+H3C+IbB0QPnSBdW90U8fDomypXWcF7DYbopHXYOJYomwTEd6ufY1H7G0nJIFBJg
xJIzlgKdIQBHTRcepb5rjTrfc1GDjyCsuwZozNafuOIOImLU+rr4za9lFJ/J0j7nwtkt4bRLvPGl
lfRUC0KbZFoHRjNj9rR+otN8XOiA0l37GHTjwV1G1ZA6LWnxNmQGbLmS+pGN1bnvkUABC9r44/Rh
dCXIW2zLHr8DE5UbYVI2ZZpw8mN0pFiUni3HPhEPewpJY/ZJSWmq7o3MCQhO8jCWyT7jYk761bEd
xNaCq7MQjZnnbkCXmaorAbIbuIX8oMgJUzqtW023PrzID6iOLpvOjUmX77IXELpso2zpzsAxH0Da
okqog8xsYYVXPykD30UnkX+Qg7UhruvaQqPKNSslO2qcOanEfF129c/OFLhr5lM5guJJpuJlssOS
iRToypRxWadT9yyzz1mcCk1yhGdqdoMccxaHyfA+Gjm+icFGKG0wfiwLb+dUxW29VBfNuqPV32n1
C/2+pzLt7nyOqdCDwRkHsgZIjw5jE5KWtrHlXoQYLeBocLkd8Fohjtg5rsq+ofm9qZu23TQ9Y+vI
1h6LiFmQTMRLaj2nqXf2beofJR9fqEF3hWZQDJ1+g0hhGpX6zw2guU3uLW+Rlw/8K2tBMgaiCbkA
P2j0uy0wfNjuzOnpn3qvx+PUJ8AxC/26Lj9n6mBOURHnGVmHAvT90ekf6iUXJ5LNImocgI/SeSdG
9Yv0D8A98Kd6ZHl1foRpvI2YlWf7bCEXVYvj23yQDEwp5hR1XO1jjUsvFhWHvKYRYa9unTDqNWCg
pp9hGv1T1BDjYhXHGQN+lhRVjBzWx0x4NsXTS0ZrIjqKqh4OCKcK5oohPpc2PmgNZSlRcdZpAOBN
Pek3i88dz2uZY6LlISR87ilVSbhWGqeVmdVeEP9v7s5kuXFky7a/UnbnuIbWAZS9+wYEe1FtSAop
JjBFhAJ93+Pr33JX3FRm2rOyqmlNYABJUaIIONzP2XvtoqEmazhB56J4sA0LpWMxMPHEtKqV6ZuI
o+mEYzULCj9BjAdNz5khW3quk2zMBHvMnB0suGyrqWkUzAsK/O65QMzV1ENCT9Z5ihAJN9MNKIm3
Mv/RyJxhL6ZD0HbDBo1OetUthlRvOdMprfBG5JGU/eUtpsGxJWnAZI5hUJe07F1cMtMqx9TaY4N+
WNOholwOzxvFUBI0ychKPdII5YrB7jv1sUU/cOPcrsMPnSZlgFgPPRnjs+3Exh55ZoV0YHxcTN3f
aMgUapg2nUtJAjB1vIvTFI6RLxs7E6oxdERJnZFf3RN9ac6DtrX7rNuSPlnDcyyfUYDf4bp+rH3p
fkqTr1nfUn2a7NuRQcs3gPgkwr9DNvBoxAuMElwP16IliyyJciDIo/NQd2mLm8tm2ZKN39s4euwF
bD+7ixh3IuqqGDt3Oi50L+89RgPf3brbHEMoi8kT4Q+Y6akAYWrgDlFTqN+3K1cnfNFy09nIkywr
9u/ssts7IG02S4QumPPggoUA4m9vHvFmMEfxvF9QznC+MVaJlQb12Ihj3EAdSdKvLUamOzsSECY5
Dfsy2g3Y8Xd6AUdurILE15+Z4Lb4tN3sbFITYQaS/xgqYukq8ynK3OaU+SzCHL+wbvVo/dY5wL20
3KqgLrb7Im+ekHN1e8sJ88BZJJp8qrdaEb7VwwpryzDjzWj5I1Wp/GDmvG02st5uxmeq/cQsDu9p
t5ASUfyccGd3JkT1VROvJJrdrhGR1xVpgqNVYb1dX3A2opTyyy+zyx+l3xO+yMhDVb91ICISFOFO
X7ySEoZv4A6pHQoKIEsDwBMyEWXTkKlW1LPY2sPEvzoCZ9YuwB51cgPtMie+uzsa7sCFTxqwDWgM
okzQtV9CSjrJzMDtpizgdFjExRTea6ELJC68ZVpA6R8mEGXMDC+rtXW5xn1gvKw10aj6GQUF+hBI
/mzErS619E7P32JenNnRr2L56SztNV48E0ArbT8rqR/MBMJQyuTbBiuZ3tRF+62des7Y/BWH+kHM
84UoYGJbqLtr9UIxzE0Ylce7TK4NoNIynSFK9auY6RzGmWDOpTfva05+VlywSqHcZR0yfbgHR/+V
7iL4NGvbmi6I7+HXyr9kdOx3b87bLSi3r2KKjgXnXmK9WaEMKSh+km87R/49IOg5MEyZrDZdTF3Q
fYXJWIzivnW2/dplgQ9v2BXRdZN038Ab7dqqe2aWZ++TwbvB5XqtiRSdIqtWTID5IwqPl9qBu8Z7
4fW6Liv7ihnrobdeGoDtdCxYbM1ng3trYmOFTEgBL24bt3zxzeVu0sWDjxypDw9QyV5M073wTWKr
25oLHM80RISJRTZh9LF2S2kcTIbIzczMpK2cXc4g1fZyfaID2q5Wljr1cm3VDJVJYXzxlvUx6cqX
WUrP4KbM7ngpRH1lTdVTbj/yX9tylZ7Isd0N9EPa2b91puFWfl8EFJ7SIr3lV94gENUrAcO7+zbV
VLVWPMcbFEUUjiaoRDi+tfAYTtPRWpJ0Y+Ytt5aCO6NNbb22WjwrS3Mv8uFr45GR1nbcAcwHU3gb
rSdnTax3Im13Lexl2tmvqYOUtEqb+86/Lw1x0yzkyHjLHknuoWRavJka5xlY2144QLSG8rppB2tT
Z9rjXLaw/af7FLQY9UHS0isQH4c8T58Rz/2kqxjkBUCpGlKHNWQPukfcep2Pxxnom53TN+g0mxxX
VD71aN82ZrRPh/hnldNwjZvao0z2TO05ZiRsCbUy4b8ItPbiJrS/Udi6yhccHQA3dv6YHnU/OpST
eaykug1eBMOjPdxFgnQhzhHNWK4TsluSND4N8FzNlIm3Zu3XfjlkXX0kKBjjdEvoBF2XusRyPNNV
MoBRhdEmd4YvIUXgXioC/RKKG75+BsWLWSVkuZZf5Infa+lblVP14J5WjTd4k4MRJ3JruS95Fl+1
mn+TAyntwHjQaH+ZMtIonPmKFTbDVaN/NSZ0gvryC8JExM26u1+45DeGiPhyRsC8k1FeMfW4NCMO
Bb09QKlC6xxCxvpq1sxfqsK8mZPkhtAHWJrxazd7pJKiGYvN4uBOP0qUWSVtT1tbty0TF4TPZ6/X
vq9G93Mo7KfF9J66mLo7xYifZQ8NJ5OhzybUjuaZPiZqwY0zhN90J7yHJ/sra+Knssz2mZPd03M+
TQWwnIVGK/oKv0xvwfyRRPEoYowQM5eyn383wdegHPtSRskucYYflGGOa79dUO22mv7Q5t1rwVWv
lfUFhPyLWU+vU6+5RN9YEO/dY1YUwHNgjFb0viOT8OaMGxD2X6/wz7GbbrnHnEjofDItlLh8J5bn
/eRv3TQTwSUdAPDiSaeTJrh/NkZxl86P9Jfew8VDaWzedHn2LYfcFbnpMY+jC7TQG0+gOdHK6xVW
eGvV7wlJPG02Xjna8GJxUQlBB2oxim1CzzTT7/MueS0L85y3JvU8FrgDgwkX2FdHcy5Okmx1io21
28hMmJvY9Y/WSDMFQsuttda3k4kFY7VuNLBci8b9kjjTLswuOGYeKS59abmnbKBPPlSGpPKtRJJx
ajN6OoDGF4/LszDvBqTJ4UPpTNqG9PSCUqQAOioqufpq2x2g2dW9dcj6ZgBH/OKXSxzIkyU0C+CH
d0bY7uPamzcJ9SvGGY1SSdfmQUiSWFviWC4s6L1hva9aGZJ8a4/50e/LRwOY62gtgVs51qavmh1W
+tu8X3aD+8VC9u4sFuIEKvyR+eIspXUoZkpA7vLFFbIaMxEx67S362hDFTPvfK35bs3xkWjZQ1ys
l5AuareusBa7b4ggH6ri0Y/jcGO57tfF+xb6y2l25h+VVtNJMcybvssewsBb56fJaN6mYT+23WXq
upfYXl5d6FVF5j9D8nc2Jfx2lIg/oEJf21TBaYscar2ii2kynbLa6jT35hY68jFzAa5GEj6GLiZB
KDH51OIKmtFZdZ3G6yHMmCMxYuxAzbAwq4FYzMLdoLkxdxLM0TDNCkqbSE2p2XaNJ7pb1z6yftQB
Z9Y4x8TOn20Q8vR8I959JVRo3mBmPZYGDEyLwpNj3zHnfV94PjS8ne8v+9m4BZDxWOXtIbLuSWj/
igXli3Ccvc80gu4A5fI4qDAXMofcI5GlQO3AVzTsX/L3Zou41y0f80h8HRvUhVuJUZa/sLCNL24B
JpJI6MsckYUV42XrOFPi5MkszH0/Vs9uAGT7GpEioOzZZh0Sk2jqeKiS6T/LF81FA6sjYrmXwOeJ
IcUV4rEy6/sh3rtA0+EYVOUXD0mJPazbrPC/m3C9mdU6D/q6cif3tysLuA1GMCrDc0cbcX221uGQ
Ot2+1khGSrxA2BRFtJYiN5MdohZMCswd3E88HdUmI85rmqdji3/FD+Gj6/YpnDoSO93rJbJOCOoP
cC9O9guBNcSwPo5rsp2T5Ugq0a2dvEaylDlV7+nkfafaimiTHmgskxbc743/RIvmGIX5e2h712Ec
psQgNCeITG9rKB5CUiSmgSRYXKPcNgN+gbnRuny7rAyRdZEdKOEFw+ISZgnM2qFDTubN2cigOqDh
sncYBVC9l662dWmrktFEQMCIbIAOVIkllwrAXJivcsiMuvlFFIQv0P0RgdbdoqO3Aj/VGzzHR99k
eEQ1ce0s8bFnPnGGSa40jf9rQUSmJ3z1CX/M/xm9V9u3/u0/3kFP9svNW/H+r3/cvH9v37rsL3pN
cEHyh37rNX3nnwg4AQyhPxE6PkKektW4f/0DAZL9Tym8FBbkIddCsvmHYNO2wA9ZppRQ+sL2bOtT
sGnr/xOBpmG6/EKQ7wsEldPPf/3DAWiEQNOwLd/VqUzxp/2VRJRbg6YvYTxeytHuZ0Z2+hXXpbQ2
hdIHpfY+N//zx6KUdyFzHgjpf/02rR1r+yqqhtbeGkAD9+p3VY0Qv3+S9XNKDT+xlxqsdpjfhznS
6NynWQNT9MDMdUOZv32Mp+fKq8xTuU4uNxh+nFa+ZLedeC/4mA616rJsvxZnWxKBaopRNowlraTz
S2BQQj1GDCMX7LxZrXE9EAL+GHrxSz2wuGqLJeg166kfYFR3zXDn1J4FPNGLgqmtFiqm43Wejs9e
2Z7yvBXXftpi9fZT51xP7sm0Wg0UE8XUutIxdoYaMzi8llHx7PribZoo19nhHG5BnSLGgRru6JMe
ZKb2Wghca0XvG6fBmkjOtShGCgzjIwrQVtDcMrO9PWtlgHL12te8ihwaMLRkGQ63ehWO+z5ZGYJW
OvYLs/7U6Jxtt3dTb6AahnC1r8tnM42OnXCGk62NvyZJmY6m8kump+NmGHxZcs+LvcNc25tLbjP5
c8QXtXO9c2az0KysyTvO5ZhtjaPGpIUZzL6cyptyxN/gz/OuTGZWCMvPMJ4Ie/f8ivWHne+R9Fxc
x3v2owLekPCa3dg+lkL87CNfD2xiUK7xksz0x/K7lrvOQaI3i3JiQQIrOTW+rKJy9rZdHzq3uF9r
73WsGvgJWobnPqIu0g7cFf3Wpc8zdgSCa9deap0s1Gwby7eQtTcLBBrOg8Swv6U+detwojuUi2cd
ripcc52iNN6HzUDHZ0OhNkgpEmqEBnHbu6Ezd+lytEEprStqtrCgFnBvKZNyEgsa3X8bhcGHr2OT
iFbQGjU4BEP/gS+kZEb/prn4m3K9qGEkYGdss+bijXmxtbkgka4xZxqI3u6ZXd3WJGxssXQyaTbi
ZpcI+3adCSigiXzlWrDygGuchgTD/0hE5C4S1TOZkPVxMGvgnoSj7xEWnURh7boGWmgDzc5cnYd5
QQAB6zEw89iGQ7twCcztuW5aPCwuheNlgNA4VCENE6GnO92Mb4pohaOXa0cSIoaAPxWicON+z9vi
e9wM28pu8Jzb7kPa5+9Qi8gOdk5DWYudAGZ61uy30sUWgcICN565XPzJOXULms9xDndWf2+PFuxO
KfXAqHnP3W1jRvk3jLw73Zi/U3N4jeemPTpkA2zqvnzzaoilHQIyzaKsWIeObB0mG81snF3aX2n+
99mov8jxdeMxYeNLswN3LK/9ZpqP/SAosIJh0iZbPyCKqoknT36JrHhgeNytPjX2CkbGTrbpNWbw
kBZMuuc7e7AezbJ+bDP8ipqONFl6qj82rkYbx/6aYOIiRdC8S1txn/WavyVdoIF1tAJjHZiBC/OQ
hlpy52bjYWIFzAoO2mDiDwEYZKC5XBNEpGfbtpRzz+E6tYBFF8OPlKuLpdmeAcByjAcy5jbWUAQF
Bp6rBvcn0zpn7UmF63FpooYlbK/Lr3KMm9vkHK0EvDsWJXg9nZZLuk4HPsvPNWI2bRUz60KmJabZ
0Cm3mcHOd0jPkg24GPfoFlYSuNkTU1NAZW5t0V0m4dv1vruNPsGBO84eIgU8vC6VA++BgPgcsShx
UlPj7ohsoHJMzS+hAJKOgkZs5i07zQm5xNZuuUf7Ud6GgGL1flvrTE6Emb7a/kh4IuueSAPLpFOT
Zp3qBLFdU93wwn1HzszGWN/rwjmKEZpVN7vlzrTtb3VIbOVw3S475LAWGeRwxRBU0YUrnDsCpQaj
dYOkNcLAnICHdplT3Fht8mCIIWgW0M0kLoLJWLXvg42hcq0NSup2Ry5QyNqMbkWyrT3/rgy34YgR
MK8o8uC1J8eK2gvTdrFDNr0iwsB0TTCJudLgtQbbCpY03MtLa16H6QJeCpVn+tMsdEkfOLfYZVHt
liMXnfbeTOMLAxKPplS2B+OCyONnjSWVm8GljejbEt2eYZ7I7309BztF2ntKUbudfiWmmW/Kon2P
BSvgPpy4VaJFDBciJ7L4MQU2dxwH8GdGhNRV9L/SuSdFzvO2PUjZSwKJFj/RLnOTnNseQjGBbYSx
jRarFnq/1r4gGi92NnRqo1PXA9kocIZqdAdYGPDfzZ1b4hDFDZzmIljmuEL/YXyfZvMBCv8FD/Bw
widVXsZwTxOfgqKZPyMDBfGdkbDblz5DbbLceWH5hMdM24Spz7WTUlhYyUxbQnSeglXTMoXXPbKH
zqu5kKetlTnzjvWvuwuLdz8pO6jWGnMH9Gn6al/5Gddy6c2vqAJ0Quqst7AJA2h3lKldgBE+wjXT
TpBLi/Wydsn9UjxDgKb5nt+59kreiJ5H2DfELyfH5OtZBuUoZBYYJvk3Oe4Db3loBrR/qBhTGIPI
ZQwzumQyy21EQqYTBUafO/aPtiTaVyYW/UVWdZrlyusfWAguAXSF7Vj7blDk6P+RG1CVGBy8LNSK
WAJ0W3zk7w2hm75NqXQS9UvROAkNzfKXPxpBN+lE1DGlC1YHJZVPC3XsumXbFeN0tSDM1VuKCjat
EWYXFPHRYGyzjgwzr5GkYAa2qEiukkiiCjLZwUh2Jn9wgAL5jnlkR/sHcLtfxssGqPlI33w69t78
Butn3nhV5+5Ha3qP0DxWLnlgWGypfb6a2EgOc+cOFDg9selzm9DclhVbbVgoH6iTBXnWfDdISKek
2B9DTWQXTS+uqs67XXqq36tV+NshgsUqNGNLHcrf2viBlqjoj9ZcHJZe74OOL2szZhCHPKJN9CVF
sGaxkuT/lwap17yD1MTNYlXeloYqkmVZ7i4WjHONY3GiNBQPbAtaPokp1XWPH9owShqvQucEmjEU
UYN5dxcru5DJx1h01KfkZ8k3iXZjYX5VTCcX8sl+yn2CAOZwucAPsfaeE9UbR0O7ICC3LA2CJXpR
5DJGcDJpSaKqkwtH1JUg3skG1EsThWCZb3ubcp0z6/ealP7bDX6WVpAEipfgoazb7EJoHizJjgmD
LYZrzgHmIPmpWXVCm6OQ07Mcf7pd9nNN9e9d635BdJIHtT0zZR6Gb028ertF6nTatKQjxP195zjL
E+RJ6PaUdK/b0Hr0KVBsq2oB7m/QSR1/AnlBoECsF4M6Ki7QI3Q+4gP3MFz6JGaV1vDD7CPn1nep
evrkj4haeywKr7530gA5yMmjqLaxIU/uI9+j4ZpQ4jS4ka9wgKnFlTpfdzRcOnfeC5alQdO5LZ2u
RKOSC7csR7BE2Mh0cFy6LsskC+Qrc3qghOOjNju3VJxuMipzEJzt6qjDTCfilpZoWO3jmFy3Hj/R
DZn1SOIrE6qwBjJJaMUY6DXNSqR0Q5DFzGwsAc4qLWtSLkEGXfQUofGYNe+6NKp0KQIQtTeYVOUQ
/55kRM6+cieLPtK0MFtwrCCqpq/aUmiHKVsuNqo/Wc2juZX0x4Woi9PEbXOTenl5SPVR2zFJv5mL
zDq5npy2u762YeVY4zqLdRR34fViDPM2HWtnP9GFSlHcHLlRXNrO7a/ykGjpLlzvl3QMj3NGkOKk
u+fZ7a1NRs/p3I/uQz7W5dZH8HUK00Z/LjzrLjVs/CZLv8tM+owQoXcLFMxx0a2rATkYsULedcFA
AnHs0lWrfjdje7KMJb4MlnjFmxVtdJuoj2yuHptu9a4wlnxxfNKF9NI9msVDp3vr3UpJE5Zq0ey9
kj6x71flITEF+mU9dPck5KTnQWhfdFjjcFNtkqiJvzVz3fjamzvIDzYJPsV0M5lldVtOl4jSTLDC
IyEFumGeIDfrFP/e/O0xKDI/kogZB26u8VyTDEpheAihialgU/WoLjNcK8azui7ns5jD6aznZUbj
5o/jsUiSkzDl+sEk72QsFmIZyuhXikidk1amoKpNRdxjvrFGE8yl9Zag2w4EyHwALA3wHN8v5K4O
1u3juG/eIjIidqIDOWdkGopWm3stiQkwW6W0VT2hNgmtAm2MBsxVuGauGMidI65fTJXFhEJbUr4K
O0zJNpW7pGJ6VBS7r7FkgOFU/k06U3sKv6X2Fk27b2yn3Q8dIGAwBlGgYFbqPdRGZ2BnAeKSs8bb
fm7Gtkk3xhhrW4W2Uu9Gtq0k5chf9vmgbyfHimrb4RO8xFwLbYnOFOHc+oTPRcalqHKuhg+kFVK4
37uKZESgGFyGWLtVECMWHhpV7Y7o8Jn6QYZl4OwPYcG/S1tZoo6GHhgN4Rmgf1hvwAchrz10ho07
0GegfPk7fReYO5mvl6xxKL1mKzPGUAeHYYICxMvYntXeXFirsUvQH3HXPpO2DBgTqM3HXq07I4mq
s/tCH9gmiRo+j3CA+ZFyLmP5vDWIQl8/KiJWLGFYWYmOc6OOFUGK+cl6JEkimKOKsr6kYak9u82G
o4Pigap+e+7+AGThr0BiY86vo3xpqG/7vog/gpjVyYdaojsn8M84QedyCYw0z5AT8ZEj5jrGTn16
viR5ItLFSHEe7hL5iXt5qg2+M9dHQC+HmJzNA4oU8IVy44x2TfG5blC1h2eM8zRB5UMk0cFWYBmK
XOIJzze8JqsE1aMwcIbcU4elXeNFsoafQLj7vb/0BLNY2DhTRafTK1l1Vrtyg00q2WZ+YWwUEM6P
wEDRA4QNp47VRh2uMqzSaUu/vAwFy/BELsT0dbiwiAvh7BcSi4YkMg6LlzgWFVJx+QnUB1KfZX7A
qpWdG2C/fCclWaIb04U2xDBRn1OzLA/gv87Ey3XQ7EjdbelPtUfPxrYWmg+OPdFgUfSjVMKQcrnJ
uFDoAdM4LOHCntWGa/r33iJ6PsvnsXpaVw/6Yzbt/IU18h8/J/RMX3fquB/MokW1wFt+/vTaWdhh
9fe5nvlsjYRIfuzajQ8EySCIQz2YjvRASJZknP98JdyM5jzLjdpTLxzRtgdUbxZ4GpwSJla62hFE
Zsgj3eekUXu+1b40Q+/u1FGbUWrb6egIaUjUzrbWYGKnFRVsi+nsx08obNjfDoVRYjZjVJk8Fqmb
z7e3rE7bZjZ9JfW/Vf9W3+Pfrw7VZpLIqc/Dv70E54pzHEtGdEdei5SZOA0rA9mTFrXi6FLwZJlt
k0eFdIJ7X0PyQRRxDnYSlYctlTNT7TYL4cpuiglovqsWZyThENReqAYnX55entqljIvNuOGe0Ff3
mvo2B/lN/Wl3lQOd17KShhFx8NUgyS2cobLyS/uY2WlACGBztgQhBLWmf+XWR2jJH3++OoSfBldP
PqE2cd28rhNqNVOOR5pE2Y4MWZzDfxyH06IfvEE7fHwc+fHUXsn4OUNCPlImbjG56cPHB1ZPOh3e
k5oa1JZwH1Z45PXGclThAorbo9oF5VIF1LT7IJeDb0ET7JzKPXU4R2BaiatMh3OPPGUyxtNIX+Os
NhZ3fcYmeTwZGgjtzd9PQnlOChiTZ3VOOtTfQKfbd386v9UuJXrgspPwsGPyBdcWtMoczNafXqfO
bL03bvAOWvs/nfzqNZ+/ozFqPSiLOsZ8xO9FEMP1VM7MYBMbt736A9WPdKImPoN2XU2axrRu8UXA
EkslvjGRF3ks9/52qJ6gBeMG/7sbKTbBB/9VI+U241yoir82Uj5+6N+NFPuftmUYLowKgxAF7D9/
aqTIdokQruOaOtUuj6d+RzxYrnzGNVzhGSRMu4LchX9HPFj/pHTBVSRMG/29AxTj//6fjz7P3Ue/
pPvb8X+UQ3FXJWXf/esfpqH/rbHCA5brm75v8GcYFr/ur42VFttzOQujOZMtc5VXMCAnCp8Q9v0t
OPXnCZ5pPa8aKtXZ3A7aF4ZOoj9gJaNvKajZ9CzTfV1AjbVz5DkMck0vUw1sfB7SFarbTDJt+1y2
UWvtBhMPe5lcYa5gIpIFgNoQOrb9d4Jxo83aYRQoAKFa3go3zjjiK6FbIHzvLNfT586Lxi3wQTTp
FT2HWjjPELkQLsBG27Q6KN6RitpZ7X1uMFUCMJjPi45vlQXKUT3F0hs7uNptJiJzsyLq9pWWPfv5
Yp5rgtQ/NlFXm2cwbpQdHNfaqEP0GghoV7ywny9WT6hNIn9C7al3UXsLYaob3yl3xhyl26LFHM/0
lziIKFj1vID7z0Y3BojrdFeZIZs7seAJ9jvQth97PYDGjMYyPjFoVobbY/tcA8wq+RUyER0Vt6/d
D01Chk14sb3V2I6doIxsReXV5yY1xiSgVwV9Hy8V9qZkdLajT9HBdMz6KhHJBcnruutuCgEOrenM
9FBmFSE+bYHt0vshagm4RBa9g3rxkq8FFNqk/uZ5Ix6kBaLCBC5YjwkRZJUIt5hgYvie7taDRjd4
KF2tMd+PjZYFhj+vx0rgDsWvRyzt4NIGb8xrtJ3G9Twt6L6ynnKSHwl9nxJgpyNEPWn0sVzokoz3
gxFftOWXVRrlNfnXcKrX4nrqyEp3EbVgNblQQKSsbgIShACWzKy+S103rxuNQ6Olv0GYnXVdtw7C
M1oRmyQHeF7VVPN90njnwd+1DoyFSHPia3NsOTv7NZflku442daxq8vixgYnvYkJgj1YE3VpWiEj
1hdwRQe70ZBUYUT1CDrdmMV0Kd3Qvlii31TT3F15c+VcgNRhd/XWZ/Wc9AltsSru8DzBtpAvEFSn
Jbr1YPDRrxdvsa4N+Vf3Xfw8auaCY4VIJvncKjdogAgCJwUFI/KTgPgmq2u0Rkheu2DFosQjEv4f
Tn7wTe2Hu5L/uS6NwZ1tRXO5DNdiaLnmO0koTVMiBvCN/uWxqX1t4+wm6UG8IgArrjRTLhcQKZgl
C5jWr/ozeitm82pXPfi5KWNcMgVSfAbAHl0t0wCDVPsDhfIrdWSCAYZdhbR3Xl0A1Wa0bDTS5BqI
J070NCfYTjg3zCv4uWrZ4cxcLI0l7vLI+HBFJnSPUEyMN9j1Z7zUIEv8nnat2STc5FnYGidvvsti
tKx1Suju6BXf1BoOizQAMl/Au5CLuUq2lz92ayi4rYHcQA/rfA1+5F4+fjhBTWUHzd9sh2/Oo3q0
KeXUopBTi3bstx3mpqN6yFdrTwNga2sZLRJMxp9BmwRC7RHXrcD/R9pksWubrMfj9MdyLhfpj2we
JXKC1VgqN2oxpvbUY7M3HtIsdw6dtKh1oedsV0Mci14kx3r0151do+F3Q//Nav1838nVpfqT1iJ6
M2grAF1gKecMk72Be6cFzLpako5zVK/oSxbfbZhxrQTPGDaixJIS9syJHTTEz9IAqXIcImRuf+Cz
1UpELaF6vREngW0igcJC9Il+7lOrOFoJxjgHn1PZHPLBj/eFRsLDmPZP1rqwdkGTtzer8lFI9HAy
0u8sNEonemiAkVl0yLoV5QjRW/52SkS7MReL3lOH+DcqL93YxHsn0X7iqvZPUHiMoYRsAIhBLeQF
sjEcdnKq+7koU3tT420sL8FSVUlqqsIVqxNgkfNgtddV1QNWk/pjnaaWbgLp2xoonHU4yJtXHrK4
JAluU7ggi5K0n86qYmNTTtlgg59xqlkYd0fzh4lpmkYTyTbW2t2DhQ/PzdRZxwFmRffqdO+RnMI2
qjSjFsoEqzlcqTgL5RKAUl/siV8J5N+demVeISeca9rV6tUZnJxtGJL4HbIoItGtPnoT82fHoiq7
nAjh8U5JAYRzw3C48xay4LXVZhb/MDXziNWGk//zs6vDkfhf1oLEOi4dsYdqudql2GOhBX7wmz9W
sHLJ4czikpvL96k0BhKMBYmsI4ZOpya2qFp9/WwW6JhTCnO5DGnK5AlKJPJ2labB1vSHXdhg7cGo
5p/Xm9kFAE8lfd/15XBGtXCZnIrJs6nFm0HM+W7wU0SthtZs6DYP5zaCPEx1IJU8a/A7NYKJ8yJN
2/oYfwGPou2Hoo5IkprA/c/EBFAW2apls9qsc8sARkfdhvmTxzu0hqlfyyYQ2ZssSYpUxv0m4TEn
3PxYt3TrZJlFgdo/N+qxbh3u9ajt92p4UxtVjfk81OWQVyTaIPVy7TauUP5zmh1VMSfSDUYDtas2
HgyqANOBg2Suv8DBA3mhGyUkVOp/atMbQ3dAa/YxBhUUiQBLoXwDbLzpzPGWZRelKFv/pn6vGm/V
3/K3wxWA9KEUBfJouSKlphz23inMyKHk/r+AIvbyrySLEvDVT/pZbTott2nd8B+p9Mi+GG7THMze
+VUw/9pR+IqvTGDAa1nPR7N81EKBNaeUZ2ZMJF1lkmMfqGvTV4sUW9DY91g0fRTdprDRTjU671Ha
YaboFc7PLuUHE6+Z9p1rMjA3Vgbvq8sOqpKnyPWFgtZ/QuzVM59PG8URXisiuT/qf+ql6gVpaNcn
d/ymimSgJ0FR0ZJVR4oin6r1r1zdqsOPJ1DynKyJob0RkfFRXyMGgtWZ+j9SnKjGq7SpDnbpOgeL
T1yalG+pn+qXFCf0hWiu01hr3iFywd8kbfmeFKNxNjTLODd1te4N379fZBSBKmuqPYXt/6D6f4YW
fL7m//eY281TUKGxpd/+71gDtQcbvD0azbj9fPxvP6+e+EwPIFZNCzT8Th+XXl0XCYYUeRU2rSA0
xZtNOWEv0mBmQB9oOcALyY+zVf2GKahb6Oeh2htXm5K3Yi2oY/Waz0PyvLfFuBKmPLfkGRg61nBZ
ulO1sBYDyO+i3iSvI8f2tmMho4o+C6mePgMu8frBO44UUyarHi5qM2Pogyc1Mi6JRHYvazBHpkv3
WiVHqNCOcK3C7ohcMaShB4qzOdLW4Oqvo5nSqtydqY1R05YBMX9/6k+vSoYUq84sQeHqVeVu0Kv6
tLqMPjslQ+tUZU0OxepwKPTu9zN1Jtb2Sj3KqqXBcC5fpYo2BoVDBOjyvrVYM5fr57uYnRNLxMyY
X0UVuPkP3ZoxtozrH2/+50c+31KJ3NQ7qsfmzvROgxt86uzUc+owXmTIxZ921W//+EPUD6vjpHF5
lTr++I2fbwVWryGNmKyVK9ddGCD++GDqNZ9/xcef/fn057v/Nx6rCtzsjd6OexZC5MstS8d6NMHs
ZYpts+vob9AuXfCC2PSmE5LUqbrd2HROtv1UMuit5XOakNda+fVzRgWfyeyKkKzVbfiR7h0Eq/qF
pfAvpuhvvYsMaiWxD9e8RpChycuNyo6QwSA4SLr4iQhyfYtyLzwT0gckAAREEcIo7jokF3ni9/u+
6h+tKuFO4+FEXLmjbAR2wHXypu2Az0JI+0yPNdEd3SvsWCiVk3ZDSZjMAfkxpcR4mQY0XBo3PuHu
e0qSu4b5KQSptOVa6DuqQyVI67bOD3XZv4ciTrh8pzCI9fHV7EFwCfHipRDE3P/H3XksN65sXfqF
Gh1IeExJgkaU99IEIVOC9y6Bp+8P4P0P61bXGfS0I6oYoKdIIJG591rfKuPEG21iCup6O0rxDhKM
Fty2L2arc+VE68mCDWVTjM44XPZJk1yECt9b2hjHgjhWhr4It2ubX4fh9zB+piDfYnjqqz6GYBvk
4UvbU5+1dfzBxBMTsC0vAl3f6W15I8qg5adCKwFR79vyUyQ4LqxJn4pEbNGlrVm5dXX7otjWt6ls
amsuYGQj51aeCidgvE+kv9WTrVmjdGtKcMZGigYm1T9xwiJPMZPnPvtUO6KMmXLdjJirs5q5blUn
Gz1Sb6vRHldFhP2UrXqdDjkrDqMr14H1PrmOujFytzkUSQpTOTWCQ6yDRWOVvZN1xS9L85b8BTIX
afXuXKf9UKcGDnQdPDeSoK9ESdBHGh3SIpaPXi6wnOAURhFterJGihiViKSF7nzE7OkXpGHy+Y1+
2qph9Ijx/8knjZIZibIwzy8yyr65aYmdbOdGCACCsJT6fgjwdQ24z/S0OIRZZdxTOnwgT+p6cAWr
9yAhGVIEN12DwKCSwwbPrOdSztgAhkx3qAB3ylCVkF26yzyK/W9Ui5f8x72fQLJDrF9AvWOAawxB
5zNkmIzoS6wquudFTIivkV6Yk3rjRrV6SIKWer0dX6r9ON64I6axTEmvy8qglsn+KojIwC1s7RA9
bEQBAcEYRnbObqJKqgG/7NzhVosBPgVGddG07edSUnZUWx6G8kUxHIZVLJ8ENNcoIJ01FpE5b6o1
rxya6uAqw4oqdBIfDa1HFUPjmTyGeFRhkuKIz83ktdLNT7Mx72HIqq9lU7yUDFHrsU9ULPaduh7k
VO+0aeivVPUqagwsI3Ov3NAKUgV72jWpvvJ9wtyLfIP8AXVeIu6wrzS3Y/5Dr/mhGBvryMi6UmXI
2PdoX6LKhLJZFmT/SoMClvI9CfGcR/42DcM90GfYozGIjCyw2l2S4rgakyZa532DeDU1N77hPph2
1eyrYxc3xs4w8IxWVgWBrQMaAnFqgAbrc7iZFxNVLaZ5jjcoJfE/QEebdFYP+t0vJrnAjySWBp/B
qcj6xiP0axd1toq62L3InFDC4oivK4CAnhUk70Wicg5w5YZ8mXqtF4x8dsUktKXuo5U5hgZCwDO/
j9e1RUODqFMkSA8l3NyLtE22oY2RA+fyMVHB6RJBDigTJszWThqcsm6z8xmj1uoIUoLEgD0KEVbR
LZEK8XAboKXedhYQgxnqklCVsvIWirX6HVnaEbcOyrgh+phQGlIpx6SPhgDYg6B/7/ZXvlY/gyFE
uayO+Xbs+aK1Z+CLxPOgpnNQ5+7xyOWmwu5bflCm4G/qVb4dkbwRfrZH44th2sbCXCTfkGeBdU34
DWMDz01o6NlDZjlbFyURHajuFjYcDTGLyKr0vge9tgkMy/CGoE29towK2o5oAeMSt7KYsPfLjy4Y
3qVDLsw0PLVBekH9CmhIkz64Uf+kjJzFM6h5sgmPGLxvcs367PNtmzLU0BS6cHtL9yrCgtB8OBup
/gxhqW5odvw4It8nYU8T2rX7bT6x+0UlNtOmnK6RhLF6cEKSs9EfhHLWCiF38BSB5rNLUGeUOgog
l/nRRnbRZzl4TopPKkadPiRYHjvQCNjaInwnmGJ2qdtdpTrIeN1FrFlGkBDVXHxjCEf1Hr3iXMvh
CxrKqmj6z65p0TK5JccFJKAIaOWGjs9Ge+/tSlv7Je456lBEgK4bfKTXQRMhmQAsoI4jZBd7bbUw
TdzMgqCohG+GeQWy+VpiA9uEQxHtDL97w2xyUbAa3taDeexAWF+LPLyqibwn6BjaMcrea+rNzjbO
MMwEgQtsg/IweILyrkoFSs6+8tyWzCQbIIQWE/QSouSq4taCA6blm5BJ42rowZFFcI2QHOEPpcau
h0SCAFfZxPwiTZM+E+khmTNqv7TiNjApQxnFCIDHGBkKn4m1PzYfZRg/ATn5aN2IVqjf1Wsx9cmB
5er16GO4muDPICa4MkJalWZ5k+Xi1pkAHOZuDIhTkaiEwf9CKhEw5xiMQ39WXGMUqMJi1YWclykg
3BtYB2yfATKJSvWuDDAG1XmsU+ZR7g0AHwDG5uiAErV1m8FxLYx+JWNJ/Lqr7lDy3ib04zTUmOwQ
02WkZreyUClW85Nltn0Yg5HRAX6KJ2z7qORBeCiK0twbdbpF0Ov6aXLDzA+Xn20/0dYjnDS8JdQc
8FhvfBqzTLGsYfggD8T0ohGmRS0wjMF6dFkClFTN91Hrf4lQPnaEkSDQhtyd+jXIEMCH1CUbQhkq
ZrC9di9M/cIM4usJe62m6K2nhjY95CYONiIOUbfnn2kxFFuzqod1iMOA4u8sZXY+/LiHfKkxBdTd
5oaMrwwlvY451t7N1KDALIJfrDmo4htB577USn7vluRoCyMaKQmXt2p0MeTFbsjtlMY1BLNeVV00
Tfq27IZ7VrmcqDnqSM1lhDPBNI00fKURkCYgxkci3B4KrUkuh0h4QxpRJcOtbBkuYd0sQ6bsHkZK
uknUfiMckndGvbwTkSqOCmrrMlcQhLUuYISyW6s2mNlpqso7t6+pNZOoMwU6IsagJOipKo6UxMOK
PIW8tgnAU14Vmwpcw9prnRj4gYvE2VJtykGsuvbNGG1lW7jvDEfY3ZjMb8tWuHCspbju6+RYqypK
Ds7gUPMkZ9pcelAZ6MAMnj2a+qHQxvvSGOWtrasZOEPavdTAI1BnJeBVKpN7+K0xuI29FlD6yoGr
jU3yYxNcveo4J23ULv8qYuObNuZINnI389MoCA2pKm/wy3nJ8AjEeNppxazzT7tDOagYCXOBrIWh
gQERvMLQysswqbSbyTEPFmloTjoQgZKx1jV7DNWsYdeZ2VwnBh3mnJddkdYIZtuGwK6o8E2IiEJQ
b9QHTN7xTrdmzW1aRjvwY1YK3qPVImuLbB73qvjsLIKll5SjSGscsk39yxgqLhOt8CdqrmLSAjPO
r0wj/b2Zlfe69YAtXTz6taDlPTRb1AaAPZKNWVVvsIdIS2q1ZwMqGJ9Iv8sC8wW75YYC3p1wiCQh
l731pJiCjWwIHlaL6b7QlH6NdAirD984yqWWik+g4q3sSIg89l0C8sZG3WGgQbGQjynFkG1seYFE
KV4bGHRbGp3rVpVfZu6Aa3fQxaUdN+G19VdqPT3DVmRd4JMGqBMfZGC3XGF3f0cmG4F/wDFtlypT
GPpikUYkCNlk+cjZBmzN45jVcm1HGfBIW2wAEVmsx6DFiQiuY1ERAlnB+czaLVRZuWkTOF+juy/q
OTzSpuSbhEW5Fz4pkLFdll7qxh6rHGOFQ4YI84zkFd45LcwSeEXMuQHpf8dJSxqJV0ZTvIGOivQo
6t47xv613kWkeCXWW93GHQOe4xF2Z3MwdR/wvx+Tzr0zKqrqKFvXjqjDtT95dYNrVR8lGC3s05mG
JyiLo5Vqq8j1K5xRU8lyLRzJIuoGGOpEYjp6yJGKX6ahAJQ57iGplfmvxFhrxjd+ubN7dTcglb4o
jn0UfZqRba16nPkr0pKGePiBO7vFjG9uraD/ZYyzzXj+AcmQ4jdj2WbkgAzqcTu4xZNTcf4YM/cl
IZG0tPtfXSafQKceCkAcTOs//CQcD4HLZDl3rXu1yaGIycck9ldWqrQXrdnt8sIcN/k0R7VnAJg4
IKFcw+7TJTCSAUUb6kdpf2iTj0pxCFxvKjVANQGN5iDDLkGdTFx2KkJxy6rksTWuaQ0FGwvc1Sqc
MLkn5C1MKGL5yaB+p+MNaxcqQaZybJmTMgq7lGvUtnuecr24ZpWizVm+zcRXhp0CPAuY/zFsv+jb
/oTdNN9F4TEgnM+0jCdGiW8ENOa2zPSd6DHao/PSVq3LqO2bUJUnGVz2xIRgtcFHRWcd5hetBdeE
LQJDCjxYv93EgCbvOXoGs0xYpSD4wsHuZWn0rU6A8e3MfCsAVI6zfjppyLyPPu3apOjHPtnYoBgk
7WpCvaE95Rh2FUExsamLn3ACaxSG4x6U+KfIgUZUfXzw/fkDqH2+F2HdkX+2xkPw2gWyI0PXvmaO
8KK3+kOt9bd6rtw5IrrB5TeClA8opWbDl44sHQ7aS81Cvup0Saxh+BTYsxqbpC0d3wsaEcL6LCVk
hRwGt65WCLzrIfO+EOVll+I6792McN0Wpwos2u2I+4ToYiqlLuYrjdl7J3O+EJ9TpIFhZihMsNUB
vZtwhN+sjpiCIscQlwkVhshEYpTaw4deNW8IgdbZZGHaLxtyX4f4eRTEpYk3cKJwvxqzBKvK2bkF
lNqL5hqDmJ1CVtCkdaXpEOlmuKw0Oh+jBPCtWj1SfUpWI2qzfdqo1TVschwV3RNZFf5VPVykjsV5
WNM+iw7cXtL13VZhGc/WcD+W9la0gPP7JPlxa/rTSgWagFyNbaOHgRfaKXNNfcD6MwIUyFpBJXGE
eaQUxbbDv1YoT93w44ZUvS3xNJjotlPHeVfMJ+j8nOV0wpgMfAjE6IBBQARtd4wANnzEVZ3G0Zrm
1yEs7WsTxxFScASoOSBEu2OmWsUGMwd4P7Ioo7UgHUBRW0wZTnMbKjQFq8RgeIhvXQKmgk79FIFf
70Y+Aip5Rj4+M0D7wqvomQumo7WrXs1r1JVPW034ouKA5E+SqnzpuhqNN9SQWNG0dRAQqVpa+EFL
5zZq1chTIM50blB6YJmf8Db8tFnxM2tKAC7e9HkhVqxUfH7jpoqew8F1NhpG9yRKmZ0rr3oUuquu
MccrO/oy0uzWhImKQwA1dca8s590mE+VfqU2yhMgLrrEVp5vep+QvOfM75ALFj2D8ZRvRBt+oTyO
gGnsJat7cOvlIydNoDbTHZ5IGG+ePv9OAjz7eoBpsrZSvsC+0mrm0ewtsxdesSPNIxCLuZl7rw/i
DdqwC4BAIrY/lLEVr0PdfggpQOPhuEpMJAapj7QqCG+pxwG5HJJb26R9isyiaoZHa5zxg9O9lNFd
EI2HqC1hOmRbHABmor0V/Ak+hGe7+iox9gYDMEdzYvdSsHDgIMonezsvTCfwaBy4TGgDcaMnwQcx
HiTKdQKXS7fr4uonDu0a2g9ayax1tqby5LjjvjTVK0C7AmAb4J0CNOUalvC7MfV3Gr8WZDtPMh0M
oaxP0yOZAfFevIGl1FMmiKxKsfj12bbN2GNqI4dPYtaQjlwP7s87joZ3bPqUEMSVKrKfrnHf9a77
zPNPBLg29l9yR6GR0ka6q5TZopn/aHzYdCp/gjB5SM3iMe/1aU3FkiyE3P502Z/nwJe3nAk24DyG
pLgaAYO1xQdpMocah0g+Q+eMlEKBPBhjDlmwfDDN+Fg36ostmofBzrahpFVcOP6dIzFFoeP4SZzk
zg2eB6O70RrlMmzjQ6emX6VKV6m2sW0omGKmOdMzCI1t3Vewhhv8AZqoXvBAllP0lrTNryy41ufs
mrLEagJA46rQJOjL8MYXCBYUnUwY88cUWQPpZS5Wafp132s4nkuLKhIz7bD0QCUiz3zRjWYfBq+1
DJRD1o4AtlgK2ioKNMBx0e7/bx2esB1ka/8eQ3VV5O3Hf+dPaafn/EeGt0ALNN2yDVUITSfo6SzD
ExY8AyR6qm644iSQ+48Mz3CR4SHiJdDUIcbXmrVx/5HhGcb/1i3DZO5MRJVpWYb4f5Lh6YIP8F98
A9NSLaHzj5Wj5ixiwPLr4z7KA2R74n+VsMw13x/DG2ts7nxR64TjFvk+rygJEON6mDBIb+NUPxIp
E3tpH70DLGkvaO+IVZGEHMbhsVPznnwoBGZd/uNQxEvL1nzTcOqhZSeHoTcaCpGmhlqII7l1EUpV
9nNjFnfZgPspZCqG6MdRH5OxJcGC8Dk7njwR4Z1Lav0tTOQXvcqdZWTtTZqM6l3oKpu8oUqgABFO
/c5hFjXtRWpIr2856w8lipzktpqmZ8XMXvRRiXbFTzAU3jDWO1hcLOQ7g0icOmEOkjL0wBvZBTxt
RQ+L6UkUvKZp31G8Gr+lAU6Hb2/t1Eawn3rKpAYi7NElUqP/kHjI7rK28DqYiszq6vjS1qgt9KGx
71hyrFLm7Ru4q2Al3ei76pwjfn8qbCYzVVbIWqPuVKfYFRJSOK5mLzMAuPEIwLklidBmYl2oYRvt
QhJEWLEZG9PhLzdk110yiy8Dcrgt4qu8oMxYfA1EV5hFuIkBs4XpNocJdlPlZAGVCWw4A+BJpLsP
wDaZytbqLcAZ8MUKcyRCUwq8og8N+wAVNoRpmpG+ihr2daWlH6KzkJGg9oU7RZEynLW98Pa3ety8
uXFKttek4xntkFe4xXBZIoYRjuHFwsblndbFFsFMtwv4BigYsMyQ9rtI+3trMgyg9xnNNiMYIUtr
LTpDGAyFM94AmaqPuKN/4gSgnMwcA23mIWxdYz9iYvampH62WaYgecHzGKbaR4AJcK8zKcaD2B8Q
ieUbNS0QS5iQRENLXit61SNdpLgF7Rb7hUrjTDpQzBitOVKussllhsLSykoAyEyU2YuQ6Wo/tvVK
vQ6rIJ47th9Za8A3aKGWqg3FZ0Fzxionayv1S12zLpQA37Vbx6RmYcZbp9oPSHlEHFn3qkYpKzIJ
9toxdU8W2Df0WiMOywoI99g3xVeigEuPc857VojxywA3cKmq6C+jULtzC4i7Yd3n92H47M/wc6Nq
BHx8c+DzhBslnq0gjYAhL+HVRvd0f1RwUF5lfJnVDnx2t1HrG1sZaFaJ0qHPgtOb45u1LZJfSJ7w
ekKQiYfRKV7c2ahdmskmi0wfpnmebBTDpiHlfzMbVfEKC2Vdj6QWoVlpRjlzrc1fdi6vdJXUKUKr
KQuTUA52jkwWQVw8KgsBuAO5+1aYkNDdstwr9GWA6CKiwh8pdOK/49fKdOQB7/x0WwNrkB2FdE6G
gWdkjoezRMA2L2pvyjNMPylxoZy4EdMEO/pkDcA09Z28UkK7clZA+pYReI1uhXQGnTYgIs9jMty2
bXGoBciAvqXwrFDbGiHES/bZOtjrvsViUy20YxINHylW6qLp5N7sgANOVgP1QQWO2UVIgNO+gMeq
gT9xw2u1cGj1OXQn+4JdLkqochtpp2+cfNq4hUFvPy68sW2CrWrkkpJntlY6f9i65GqtivSVZSh7
WC5ne7R/U8EYV2Iaig0wLmZYKRlTQu3bLWKWD0fP7vFufph5dJNnunmj2DWZTT759lUw3sUdsZVP
UeSlqRipKLYsfFQSbYN2h9ir2KpW5BCSB3tl7Pw9a4r1UJIF1h06M61vwlhLLvC74wdlJYLAPxp7
+kgT/iqqyPVF6hJ1Ppg1Ys5APZ5vWh6B8EtFK3h6zum++Ym/XdfCkErPxJI5dpT+AkgF8Vrzlhj0
20mxvnUUDqQDwYqcRS5i1iktBo+zoyOprcwD1fnT9hOK5gpZyW5s3BthzN6SpCAdR5ocC84Q3DRT
gxkRxlPvA6ioQgPT+sSyJ7Q15ka2Qie4XamTilSXVPf1b3aVZXO5aLAR046fI69nfcNZDLCoCs63
iVaKTR4O5VpBR3onOI0OcCFoADMSxlN9r0fFRUkHijyM6bFwcsxyhXM9mdM+bKIUcjQ4mllys1yU
JnJw2O6HrqFbk6MEvajMI/sVTW3TurWC4KX1s7tGBu0mEJLWRXDlkH580G1SIlZ1GWT7OtG8djbF
RaYgj7kNHqSFwGy93NbM1ri0HofD0D5lKbY9J984STPusbfvaSIEWymdj5a5OBrK6pgO5k8xYhRT
HAvxrN3cmNMsO5mlPMnsEVTta/Qw0wF7eF4gtkJiYmtfNIB8zETFNrDIIqEhB9t69hYuF1h86otu
0cksm6JleATS3KKuHe29UqceaSoq7DcSH4Yks1elUTDiLma3xT0ERzu/0JMkuTDubFM+GCqlqay4
CC2bFfzM3aQ2fxkkFrYkZFWqUIstItVDNEBMV2mlZHlPh2BoqPAZATJzPxHeybCkqx3pEQbidTEL
tZZ3Ol/8cZsWdDWOdKo62cBixYvmbyRrYoQcZYEMaf6W6ogyYBZRNVx0Q/9c0CVGRvTP1dNWnNVb
21TvFw/QcjG1IwjzCHxnPBVgYwzMm2jkKZoYgyXLXUayUz+/TzT7A5cL3QciYwvtNU9kuuwOk8Lh
CwSy9CricrRRA9KGy1fNQbA7Y0QiScoaVs56mmoWAsl5l3dm3tX5apb0ebZf7pGLbmi5K4MhRUl/
0fXYY4IcaHnEch+s8S3ZWBRtm9HYn1+pz0ndsTSdAtT8PvrsFlu2Ti9zeov5nvNLnd5muU5Iw5Mz
VOyn/zxk2Vpe5vS481udH7PchtMVI7niBDtCYt7/uPNfry53/PGap4/628c63bB8Z7/9Gb9tLq/i
O93EDEQm8jKtleK3L2u5+7eH//Uv+fv9f33o3z60naENtp1ua6RMzCud7q0kDvYIw0AG20oVsD+m
er/c4Y+itE6PIbUJSl4xP3y5y6Q+2kkO+dB8sHGkwRdAiO6kDqL3v2/S3Q3XShVr65xVOSyUdNjo
stUBHhXI1xWNFeh6eepyfbkQYd7vawiyUvSi3pcp8U5lQ7XRqFCjzX+Egd6+bIhUog8rPKPv3YrY
cHSkDOqEBUmaWFRG6k0QlcTmVheL9H7RFzvzLrdclYvS+Hx9uREbQHa6+4+nFENK1kHLtGhWHi8X
9azSXba0JCZ+N2YesGi6lxeBrerSZphfrwdtCMVk1piR9s2tJ6Xz+dbB0YHLMCFZ/OzkkuieU1Rv
lpgYjMMGOVGspIe2L2ManI6reDLRnqI+/CBEhHXQfNwuF+28hbU5BEpBpVcb088cp5Eb64x9kzxi
H9VWjdvtF++7kBr0A3ddOmW7KIIXZbXefmcEHx2WF1yc6MuWD/UZG9nBiobvaXBvq4xYk+Xv8BPr
wa9QTuTLgLDctnwNjL32geedPx/yLixDIwKR87dYZjbz8wUUlTkZehKTZsRiKGem9IppXSfCxKWW
tzzEmH/gWk9fSylMcovTBrzHPAaqxFjsRofGr6/fS7phTAlo0kQEic7YgJMYt6uggdASLKh7aAQ1
Qmi+cJP2utYTfbu8/vK5fCuSh5a2nJ63zN70u9MD50cvv+dyNe8AT8GQXskCpPpYxCDWlnfp5jNU
P1selUVivFxPFoUwQuCySEZEOjBpPEF5aj2abT5cdapt7NNZ6ruofIcIvyX7wk8ZZtnp911+icXf
/ccPg0fgV4pm3CA8b2OGgNyMygbRsdjHCWCoNiHnUgh1r8svs+zW9BD0tcnygpbSaZdd7lsu/tDj
L3/raYee99+/XV2edv5i/vWl2rxHKNVeLYfcsq8tH2a5+hvl4HxEnm4kzYJqN1K20+8VkLq0V6c5
UYBDa3lb1pqoUpZNuRxUp83l+F4+DTO//zkAkwWncP7IxGk6a8k8ETL74yLQXiz3IeXjyVsOE8om
BcCC0Xgv6rzcuQCm9kUThoTbztOE06Y/n5FgdCwu6UW+v+ypy9b54nzbSHLG3MPwSkHR7p8xafmb
lou2B5mFGIC/8WQPWjZPn76c5I0ZX8mixebGdlOM09aSLnStKm0KWsmfzvJBDNzqqJIOy5d9cpDM
b3X+7s+32TCOQQTS6Dk/eHnL89Vl63xx/hnPt51f74/nRvlTR1g1Yxhj5jJwdnZY5/vl+nLk8Y0n
7XG5fvrwAMYopCiDSqTT//zS533LnT4CRckPy+4aaSqdrGUz7DqmMstu+vfN5SVOQ5VEDbdHjLhZ
VO5nBfofovfz1T9U6ec7lueer/7xuOXq4H/RpScB/Z/D6GR1WT7qcqO/oEFPO/Nyq6vl3eSdn/Db
o5bNP68vTzq96um1/v2pv92P+CFat9ajmNT45IJYTiPLgLO84rL1x23nq8u9FLw5ApfN88Xye5yv
LlvL8/71VUvh/NfLLA/8463+dtsfr/rHOwXzgC9Vr545J8sx21JJ0DGYwkGeLYj/XEwOjZv1AoE5
37hsnW+bsoxlw3L9/6J1LC9+fujpNc4cD9+YpTkzFmHZo60pRzVwPlB+u37aXI6r325dri+PX46z
/zwTLpqESdfRU6ekx+S4+lIbz9JU4zadEovFE74ggE0IbCm+ucNTInN9rTad+sRwAmVLllhqZxyn
PXUVWqgGNTSZXNj7xjfI93s6b8qTJnz3lsYCbSa/f0jiMgJiDvVKjZPwgEhKqpZ5n8sYaKPuU9Rr
0vJyGqN8Ywd0PjIju5zsiHIjdZJ1ODYEs/RZtRuQ74heWlvyMdGx/vkHn4aTCaNmNy+qpkxunJO7
bj69LifW88XJ0HO+fjrlLteXs/H5nr/dtpy6l8ed3uFvjzm9w5C4l1azU1VSA5cp3XzhLMfu+bo7
z/skpXPKYssBP18flmXLcuNf7//j6ZaJvY8Y+5LoiXlQW56eOTYBAcsjwW41W01Wd8sd43II/n2T
PB3CTNLiCyOmhSsgAgg/DkjK247TJh6BeAi/bHgxSskPXaDrMGy8k6/JHCkQNfWegp2NrFtP16yj
LnqnNZ6bMroVtXXpSPdaz/sPTIJYtMnr0hrUBya9aF+qX6UGf3QenlFi0Q8nXrZYNxP4WSPKCezL
pwaUT6hulICw1aohfrQysXtnMTLIijrjrlW6Y/1uBaG5JSiSJrPitLzFbZCqJKENLaGdY1GTBN7S
8wdxso3SZu/6GG+EmRxJPIXTUvKXWNq0iQoAd4pCUmvXvQUhJtQgzbSNqWO8oM5Gla+nCkYhfFU5
cwXehybv2oSZ2VLqVApGEnkCqhQWMPlczYqtn0Cs8ylakHLGF9xBLMYGvguaBrVu46debhTfinBv
DMWwWCov2LefTJGjB4Q58sqQT56az6lFo9+mMIf5yr7tw/gjHPtgb086ncrZjOq/dFZ152TxxkHE
h22Ib7VPo7X2qbt5CwQRB7hbqYTwmFu79i0vzfJv0s8OwIdKkkWk3LJI7jws2rdVobo3rPu+bDeE
nVDYzp6Yn/WEdXkthtQ4oFMncAZ7U5OToG1QXpuseKv5OdBRJ8Usr6QkZRGlZ6GXqDDf79PauFBA
mG4zqdbboUiYftJEcB0YyaJEDgCRPe8dZUfK+S7D4LvRWyqeSq4/DEXloJiujI1Nk72umid3IrXS
tlHuGI77AIWT3GjEbnex2cErindJJpXHwq0q3IHiUSkwn9iaiymeJc+xE/5VPkHR6wKiXEsEhmNI
hnaO/d7Le4Cd+I93jlt9jBlG0HJKtE0pDWS8VtZc0swddpaSAxG4Bjs4AgHG1k5LgkK5sJ+gIn6w
+mRVaaRiS7DwXgJt4M+VFJ1zykydUqwz0X9aA4lkrgF4JlWsy0onwdkmz3Qe/UN9HvWoN20I303z
jppsml/WXbCDBtod2qEtV/CYVUPxQA6+GTKQ24QCa9XV++zGaMkCIBGU+CNRv0168525ZuOlwno0
fNo8Tf5tlyL8HHX1My5l/gB6I8aXUbQbqxAbdjlx3Y7UyudQD6Meju4UOQ9DOmfTsgjDirgthuBS
1qSzDybnlWLW1WhFsBu7X4Ed5bcJcc2OGPZR45ReXJN3TdzJ9Yj8TLOGBw3Vx2Tl2hUjRUIFoYNV
rBpviUScrJUM/3VVvaaxaXgRKve1UqPbamLiLdjZki78mFoLH72eXrhFinjON14LbNoYs0lYercG
Wgnx+BoM9gjKVyO+WntXHGw4hYLexu09tUE/80XKXngXqxmmWyB12wD0pTRDDOd6XV/aTo3m0Bre
NBsTT0eNGAAoQR6K/SX80EK+nCU3FuyAyNJrzy4EikfVfhwDI9sIwrM8EqqJYhvBcjSMGJrKPhur
6E3mXiKoTrQupfudUWrL5LAr/XG6TMP8zq7QpLakMKJMTizWmiJ9cdGxUKjGaMzup9TKgxPwHm4N
E466Z26aO1Tjd8QvA7eIrjn9WWZSr6zKPqBzFzAzHwq11r4C8ON98TLkob+ZzQagIwjVSvkiFZEe
h5jc0Jq32wTjs2b2L+6QKdt0HD2pMfgzwbzNzOw4SAZSXUHsYZRZCMsLiJCoOGo7Q9f50OZzbxbq
ReW/TEA/zNT29Kx5NpjvYGixByQ82tGplYQiiH+n+ZFX1H68dTrsXtCvjnU6F8lB4B3rQlw5XYQM
u5TXMNr9TWQ0nCFGzkskAU1rGgAjOhQc42gojMKw9lWP/wGT2OSXzq7Xsf3AJqdOO+WHtsaZmQ1d
fqgMVoTwbDoamhzlQSFc8sfHYdfyo47VMFz5JSGgDk3mLcJD2q9lvcegguCyI8iFkZ8jsCPjOKWw
u4VUxuhiGzRlYRBsHPetbOmZajWtoEANfpSg/QomGHetftcPun3QSRPngCKxw0gQ0ElUNGYYXOmT
9mSqZYWALME0rOgX+vhRNaVynaL9IS8nvRoUpUPZGvcHmnKQTXtrLWNjl8L1oFCAOQ2XzLoHsrhq
6+ZIAjTh09T7Xxgfj5YL2yVQ2VFzvNKdzmClCaX0dDu5p7q8QRUV7VS+sU2ik3amk6QYi+I6dhBI
JQ0du7aG808t/wpd7u3Uxke3ZnjrfOuTFfOuqSjWuiS70CKCNGyNK9p6NEL94Eqz0E92lXONLYyQ
nxqEbNcLulWWvDNBNO7QvfJnFaid8YQfL0RJLxgGvDyqylMq+HZBsZIj6sMb1aMXtRkcL/3wfbr6
ytSlWxkzx45AOkbjc69a5bqHxohy6kIzrTs56jsac0kY6FuKR/rKWajpHOKV43oN2Pj1JLt3utsc
oD4vVBiZguBNYMgSTwnazDuUaUAdgA074UD0MN9QzuBSuzI+CrUi+9D36vISgIp7H0TEPSINK6Js
8jQLUTHW1tWQFQVOpWEfqyNcn62ZomxF7ng7WlHPMI5MmjMUAAIXTWLKfLw3E48I8YKIlUx6fiQY
+vBjddpYoYi1mE1XCj3MfFYzKsQIawqKxKaqnnxxCx7+OhkwMtnvCLJwU+s9pS2t8nTUop5qybnw
Y5r0ovCEmNE477ZAJhCqH80ecXSZHA3ldRwSm5SbgaM+Vep1HzVw0tRVVevToxyV2wgQ/oZUqgEf
VKFtOHftcg09GNlabyNKDZmVxwGnmpdKpVnpMkv3/4e7M1mOW8m27L/UHGlo3YFBTaJvSAY7sdEE
JomSo+/haL6+FnAz81allVXZm74JFEFJZDACcBw/Z++1IZS/+W10suQSMJwgnxYynbnJnUOJiL30
o/4ciGnnYek7mnEkN6PxGPXQZqmbqkDtHCTZz8TC0RnOIgO/vzIfMGiND+FQH4KU4ZOdsEdqph90
2vBtetFXBWRmdGS4Z17LOxFbB5wdUuEZi/Vtzk2cQi+oJHxUotgyyfYFeIwKVKUNBWY1gzUkphbQ
N5dgPJHI1H5o1Bc75VWfPiy7oJfWxkQfHwQR2YHpJ0oTE7mvVndN0T0vIJBD5EEYHZX/M8rTV4+I
Y6wMiUkird8diD+gTLK8l0i+5+x/GEf78MczbABWFd/l3r00vksV1VjbaAdPxtUY5gEoMrOqyRCH
tqRuUR2lGKtpWaTRc6zbqyxnecYtw9Q+6vbxxKJc2zVJOJZk6jvg9O03BFI82o6TnIehf/Mn/09T
CwtLqiDIRiM4jaZ7jQwgbeBhEG8zHRtipSP0g0HaV+fYQHQragJ4uBf7NsIx2VdsTnvQRKM4223g
wcPw2DOs4bGXkY/qlPklkWMfxWBTqJdBebUR1Re5f+Zu6L7ErA7SP7Oif8tnMDu0qa5m85iO4EQz
VMFz7/4JC7TTMRKgGPrSNnfvO/LFd3MFPh0qx6Em9kD0BpewR0rVEIYPZgtCUdVnucwKY+adcwzk
vkjqhQhliI2K0YfmzrICsfg57fDYjyOutDShqsqOM9w+8iMV530wUIQDPTdGaPdOZ57GJHefiL9D
9MIgFO8jbq5iah5aTzUPBIEiJYka4wYD6NBUBRl/FbpKNtCWbxYPC4rV7ZatyVBvE2K18txmQOik
RPgJv+bs979Fot5NVACkKjwncjqWFnZJ3aFlxRNCMxZXQCZA4BdEATCW3CXCfoOb9CVnhf3YS9gs
SEJ0K8/J0dQTFijcj7rEkdmjOchMQqCNdJBbTBEoTueaqOfmOPYoCYgNh3o6XNBCfhsQLVyK5LE3
naVCF9EW9PCPIpd3kkhzHOYowIMJlUVvefpqjyVyf3XOes7Cwe7mhyDLX8be/+X53vBR+sF73WTN
pnWyrzgxxC7sidZb6MwjFsdt5j40KUaBrJHvLcoeBqTWvlMiu8zY+aLCKbZG18LqWbTbYQ2dukje
qs7NX9qOmNE8IyBsRuyUxMa3IsH105rohcsJz45PFx07zbuImnpvjtkh8vkshZdw5pQtkZdEvIUj
QVmw7lCuYC/yEaZtS+ZDVrTThvMwOMOwqZ2sOlYTUtUC84eBfXewMwswBlJWARymz8h3aTB9bWKX
QsceQVoosoR2skmMvVZPNvebgyEH5jAZt9wUzZdFlgTtTcQqFpYnkhlLL0R9rrpwM9atD+BNU3JE
pHUOdEMz7v6XZphOQ1p1XPoV9pSF5Jv5d6kJrz7uO+89Z7uUKEb5Jaq0rdcsoXJI2GaNz9Y3u4V4
5JmbhrHY2BD2IZJW76DNuSRENLcu2cGvYfPBSpal7cXDA3WI4AixTZxCIh2GjOztWeDsYpes/faY
x6yaeT6dpjZ5ygV53FEwnrmoy30SxryUTt6KEJysPzoGum1zK6tGPyUkhnkh4q1IukxOGtRpmOaT
HbtzLjjOwIMVs/pjBbYuUeBEhMBkbyS6ssxz0xoiYRwDGTEd8aPw0pTP49C++fFz5HZvSVcWYJhT
lK3+QReJOPNpNKoVoIe2RqD48ADSwe0fEVj1mMI6SHpOSW4yieFvEdL+PXPvJ4ym+Lv7oThKgn48
K0l3pCyhEcT0fLPA+pNJsgRoNLaN6Qn6QPQn473c1sZEtF2c/o4H8ZP5/XF5iedE9N89ulyYqLJv
DbYvM5m6k9cp2E6A78hqaAjg/bDD9qBlcBcHB+U5ZDrWnXf9UwOou4Sh4jeQ/rPNFmTjKFLmXAWH
O1TOxpv5SCsPfzB3YaXa6AGz77zxRp3saAyjwWt6bgP9Isr+yC1SGEvevVs3Nw8mDDMmAtA1La9o
90BUC4KgnZfEX2awQmI8JF0wN6ZbX5fNobUccxfXI04Hx1J72ScA/6zuv3nGmeVZ9v9TEhy3SHWb
mEizNflsSRGz//pP/9QE+6h7YSW50haesL1/C4LJPpMLEVP4ki/+Swpsgt20iLSxMV3ZprP88H9K
gR30w6ZLl4x/YPpO4Lv/JSmwbZv/IQUOJPNNlz647zvSYbn6DyInSUV1X6vowiYQbbt6qjD70J1B
w4IZvbtMC+nNQ5m1PlsPIrL22CpBJE5pddbWl7eMYteDzxxlBt/Pc7Mhd8TkNpHGOWgAvEhxl4kT
W47vnUlfOFBwtazZ29EI+U1FsFVx0dybCy1AB8MBbxjbVRNXTJwnd+GodgokqBa9dQtz+lOjUPXd
kiFSIBbcFkGf7CeLzgXaihc9Wemxmudr37OeiVQEZ4jeHr28fADnQHcR/ELL3WAHoG4dMae3NN2L
QV5qAr/fzZE2C13RPsjuypT/XIQ/20qInQJ2OQfc4oixEC0DVjFTKZdxSnfOxw/gWzYpUQujz8YY
CH+hQpVqkNBGaJdzis6aTJ3NUDOKXiBSthHDyielOG7D7pAFKb4PPKqWHd5GFYHKQ3DREz6BzcT8
7divQWtNtD0Ke98awFRa7ndwNLFQzn6Pyx5R0D5LQPFU+ltl5tG2C71mz47o0JfXyqnSI/yuPwCl
n9Pats9dquDd4TjsHPlIHMQjaVHnzkK+wC4LBngNAQMPtGX3+uiD6CRN6KaQHMd7U7IpyKfyWhcA
YsSSMzOElBxIusN9UstHWODgvTvIrEHa3hriSnaxhUJcp7xiWpnUrmH6OrPR2sTWoPGvJAi3nhOr
n3+07Jzr4fdIW/ych4BGLUE7d2qyXZuZJEeX2Ys3EI3i19wBkYOjK+tJclGRuUmDEse5ZF3zG4KE
8g69FFPD8RwZVBnj0+QX0Smrsm6TSvc1yBv48J1xdjX5DU1FBFgir7IurStL828958OmDzscrxYf
L0y/x1jzMj3oZxNwE+602KRIYZZNC/+6l5qNBQHKoSsBK1QmDBJVUKiWU7xPG+uJboncEr4ZvfqG
ZJdekOtZo36qM+qYvOuMm2nzZqapOnvgb8Ye15xjAm/O/JHqRhSo2Hf2wM3cd1G0KiMroZOMEQT1
4ivOnnBrB7wCc7ohO++3ETYvXQa8etu7EGeVb0vHJC517M4GgT+d4zTP8Dqh+tn1Nuq4zvxm4B0n
4eQZ0si2992vjCHM96g9t6gPe5dkwMnH5qfTO9ea7Y30X9VcfFpFDwovjl2MgiHeofJZVVRnJQ6T
AKk1Xfp+OtvC3djOhLozZoMcpcTW4kT0Bz49XJ2bzgRJGURluKGddrCiHn9pONEPrx4AeWGjb+j7
4ASHsgEu6NjPBGEzKaIDcAD8NW9zzX27K1yucDsyj12enCppj9u6nA4R7rV9IVAhD406VJSRunex
/TjBGdReem9jUbTxce3x9MXO8JBP37rWgBdTgYMz/JOdG+rF4Z/fJ37yYJr+p9T+uR16wDCGvCtz
93HMOZHzPNDXyvZ+mtgU4rms6InzGd/FFbv1mMdov83grOJv8QBRqU+b6KDIpw6tfkeiEta2aCCf
rAQ/V2gawmx1jmGecm7QSdDzfCOo6AODwXviYkttgTXs57ZGzhz6h5LvUXnlzyahV2cKwgMzf2+T
RYdfnea7EZg/lDXgH9yGOSWbG1LPtMCiIrCifVB9hekUPthEEmwGjQPVS0lUakYpCFuco51tGv4m
nFyEYA1Zcm3Jnhlmlusaya6rfHhEcrgnB+vkzYlEVWZd51ncnBjHcCmQPaZ9+5O2C9kvQfA7rt2P
vsZOZRcxBa0NXomdO32ymVGobVZHB5DPxkVpX7C0oXkU52XneZim6QeMXofqEvijlu2JqQt93ji6
d5RzHbRyuBONdyUR69u6GLqDn+YXu9GnNiNnrrHBoIanRJrlkRz1iqGXOtiVmh5qKtj5TdLc2zIq
QgA6+18Dgt/S5hZhhf1dNNSPtVT1KSmzr1rHvxISDK6hjnrYnVhgoulddikK9YlgAxTsPKC6d735
RxNjkbUappmtBb4Iaj0oBDslGzjOhlNqDn8mFEN7K3Xvh5YIYgyNuywZ660uZmNPInt95tbyZLov
dVl6X3J4E3H20ck0fRkwZGAE5q7pDkptM3P43QW5fioS/Rx6wqdROU6UcMG1haO0dS3E8c3d4KeY
+0MmPSPtEEIXSWGjxwfuT6htV2VU+qEKdpIacAM8ogI2o3/l3rvKlXoxowKxS8uqkj9Mge0czZnU
ozEw35z2qXfYgwsmm/hd+grA6zRvMFX4MzI/uCjKH/Rxip0Xs8xTkPYRCzNGyQ75/kGSEcFwo+Xy
w8SuyhqUAxs2TICQcYMhPJiaiQmkU2ePmeObiOaP2K3wbBM1Z6FGXzoT30vcbvvS7D47fFXAwCil
O0sOMBASStryIJ2x4OIXJHRhWdpaUUs+Wtx2TE/iD0faydUTxpfn0/tOPXp0TeLABF80/eyC64d4
Ir97UGF8PxAc4Q0oivPOeSytIT+zFcMVC2ukLwQi3UQuthCA2mmrLx6w4b0keYoETE8c2cRuwEhy
p2jN8Mi99oaR6uJXwNUytAEX087OBkGmu1EF1V0lG9wEHjilRuGz7jNxkKX51psa36rJLaQt9kxX
zM2YRgJblvOLUeFONN6D0cKu8O30WFRWxjiG9bwq6Br1xrPw9SNMZiKWWjow0LPcuDV+BcnWcQfj
NTCTm3K0up/b7gHrdNbNJMfE8bSPYp9VZ5o/0oqL17V1cFIqmQAGtB/cdXDUTE24G9mAgjA12Y+Z
M8HpM5w/6MMblk11K+HvtFXPHqdFENeMbI1L+LJdxqbfKNgXAQpoxvY7ALeYbTpOxcazfscddUY4
F+zl6+ToSSSqDrHiU+ubZ0/RiPVy+hK1jz9Uupb1aC0saMPLvo3WArmQKYg6iLEPzUAvpQuIpJVy
Tu9SoiV2tIy7bfRhWM4HrxKXfDCzVluGwqZGOKIMjq6SzrHHBSEaNp2VNKN9ChrjwuVFV9oc4A6U
85kgpHDrcbeGRpqzgvnOnZuHAJzSmLtgpQxoIikV6WCnTyW4dg/AABR7onRIqKc1oKhDBUr/bo+L
xzu12rFO7C4ekiC2r+YIcW7w3K/GD6DS4vSYPSqW3nvl/LTRBMGDmkhC2bklIjid4zQeeuvMzZsz
w8EXYqtu7wd+QWmG1MWMroFDFkze1xQw4H9U6rT73MKX27k1VLiWeWQ6LAywnSo0trjBnQ5VWh64
50CNM5S3Jw4Gngrv5wTvt1fL0plJWuVme3Mq9/toc67AIrni0AE/n3rfC58Exkm2+rXD5ryze26P
61N4LEzMEq5GpsDcQYLgMekpThEMnTsuDiCFPbG8WfliYgGmxx/Pd4TrsH5ngb8lo0Yf8bIrVsHy
GWLapoNBckhBJL3R8riMovL2Xt0Bz3Pb5GqaxX2C9IXUkwhvYg2B98kwyW/LChlBkZgdkE8zG4M6
uYpCPlrsMbYho8m9w0eeJ6zceRWHnITlGyZdcT+H8c3J5/fKcKH5W4Z7tYadsne135YL/hjEjPAM
bMzpsQ3pGwVlmNzNdvpzTOZwS3sTu9cI1iQL7KtLcPEdhQjOSIBnVpAj10Ef7DAC8dGAQlq351tb
39GCrfdp65Ao57L/wMbEnqN9n7ORqjrPiEeIKQrM8oVZdLiH24zNbCiu0AHE3ZAyJGjT5uhKvrmX
bmzffh7t/rONA+zB8hM9brQ1U2DPfek5m9Je9CAso6MVbBXa4YOuot2MI5BXet8Yc/pgEhKa+TOO
ZTVzmrUtDfDvUTVNF6arScgOho3DR+O7ybGFd761O43Nrv0VN3RYM4sEghzaG/XS2elol9NNFRfX
q07qErUyPEZK/2Ia5t+jVMGrjiczmdzwBYXBF2SkGvk/lq/YeNYAKt8wx+THOPpqjdE89HUz3s1z
grvavtrTZXbHmsnyZ+DlDAeimzkzz5LAWEttYG2MGZo3DQ21ev7QfGo/psRhdpIWfxStHH3PZz5h
ALP6Y1DPt6qTXNORD8QPesMhGyFnzAFD5D2nknfGhoOuuLHVuVmY6H6v9nzgAumq/8sW4GkGw3bp
FLEy1rr9pqo2OXmQEiwu0qhogh3jyp2ag2cZATtUxEYnoAxPNS300rVA/fvts2EmmJbGwP2RJ96+
xGFG07X4guy0Fdri0q7qmgq32PLhcCWzB96rIX0Yp/FOqfjWdHb2CrGdBdrj968so8Heqxlo2+E5
M+jDNehaGA2Fxdbm6iasjm7knFnlMZVbz5zaW8WYv48jbpFxhQnP1HdhCuixzbmtTmV3G4f506mA
cZl2f6ddjWPQ7qhnW3eblcVSWLXMRFzwa9yTiUpCihSRdQsQcdgWZvaWS/Apgs39SDbJofFI4Cuk
Po+6EofY9cYj41pyIYT93jlxSojVMJyNzGaKYf1qfT/jOs1xkdaHqEnie0vrG15tEmHtFH1PYrdn
HerXILXEtYF7ScAI93jGSTgF2u6usFGbZjkEH8cJKS2xWFVV+7sShtiXDF4YfL8A1I23CSjSPTEl
JhhfOgBBUdX3dRJtx6F5a6SK9wHrAMNgRv24+Bh5N5sGHyXgB2Jcu8LYjpl09wHaGpB/741AgTkb
bsJiar9E3YLT1VCw6CrvQB5Q60DXiCVTN8Vr42PTv9vY+oYVzD1jNXMadTVDFxFnxRbG3ONNNqJd
pllMqqD3jr2dPruTCxd7qg9D3OYMFwFeC6zgG2ssyqtJT1hOPWOulMijuATFYaQTd74Os69XfLPL
+Pds8+1yZ2J77HDxj9lPKt8ftk18JdGRd2rg3IafWtNwxrPJeN99CBTfnvpbTFJsCoq3WvZcDpJf
oVAhYdULUZb+QFSh5NJThcG8uRn+KwQ7kqrxy2wJ63oshA15yTTsC+uUZLC+PIdN4VzWR+uB/mjY
L9B2ATdtYlTMAH/H+Ma6rId6QdqXy2F9yuIN788GzljkGREsy4EATYJFuyZ6EAK3m43BhaoteBTh
Qu5dflq7vIT1UEGNuQBu+PtFmB3JMl5mt5idw5m/47A++r89BVoK9R0t9JqxaeaeeWnljxI+4Xl9
sn55ZNCwT3Xz22xANlKCsPWeZgqn5cWujxwd3zLK/EM/hgTNrV8zQH1z2jOuWd6kXPX2X28ShDTs
pLaFBqlP/Ivoek0t4oBr7CPssVBoZGe7ZL+a3alvSGpfst3K5bA+CujP/fUI7HW1/ouOAsDe200Y
78TgQj5quo58D6J5HHi5kExKXMq9VhZc/qG/OMv/G8eWDSgfk7uE/yECZ775fwRUIkIJFiL+v76o
uaNwliADZ6/7+Hcq5fooaNJ/5h6sSZVYTo1TQWDYX3x6YQ2YWjlkhoYE6sevo1jabdJ6VjWRYKvB
REcDZrpexzt7sZ3+fbAWKypFdnWpg27Y+SZ5zEMp4rOFzygAMFqdpsWisTo24NRxeisSUd3GQKqV
F8iz/AL5w/KUCSNGkx612koWT3IxkKDoTmdLfPYKYJVpkRpYRzFDbayxejmsX/chupMfGGucnv7M
4KqDa7Nd2eArJbyGccn5nJJQOuefVnI/uISHpaOH/nFxXV8MTN7bYcAxu4Zx/H3IlvCQVEzwVMfi
af06Px90Z4BsD0kA42tCIdaAh6owI7p4g7OZJqs6KkKMHC+ttkkV9ds1f+TvA3xeorTdxdq1fvHR
WbI/18TJNX5xDZzspwzT7vq8MaZ+W2SgjaEmvmI1plZ1mTsaYwy4mGVSMshyTLZJBFYSMqSgukfd
WzBUlOtByppuud/1WOOJTAf6IrP4Zdd0Z2XinIfUuA91eyZbLkLMMY2bOe0KAocx6aA4bLfaCz99
WT6piOhgU3uHPrFeaid4n/JiICr7YMRJdCxrIqsnFFSuVXf3UefC4xPiKzFe3AD5xbikQAvPf5s8
deckQJN7qvVNAHHokE9feTxmR5/rONd06RI7e8gM1zskZLCchoKY8oJNwylxQ3snfJxwebIvnexN
+UwciS8OGOgfuj7o2V+gHARc+VJWvrMj3vkPJd1i36YqNdK3OGWUBaMXqs5RZ5O3cz1OQbG0y5kM
bADJ64Xd19+Skm/rG0hwZ1XeO6NRbPPFuJU0BCihIkDmAAC6d746B5lhF7CfEKgvEtv4dE3Oi3IS
kqsKaHE4hjs9QGQSgfhhZG9tLpmbNwJMGNADtNzVphepgZpQnltYYBcSRNAcZY24l0VzThP9FhT6
nrij6VKXbM9cfjO43XX/2PbRtoUNWi/B39DK0XcZ76VDlENfzke/W3aZhSapKPQ2IEHDmcSr8hM4
WMfYWR4yUm+b99jLerK7EMFRCJ6lZX2SyptupLDlvixG+6wGJopD80onC9nYcEyDuSdpa1i2ndnT
qAg3aovk4EnubzUoJky1/Yf2fMq9mgZUJ34wsMl+Cg05SDJWtWT0s0PhvqlmI4CBzodhqH7cQF/4
yRv+bqNn9DN5wMtTARwvj0rbXzrXL/GgNkydme+Fj3Mop93Y0/ckSu3YBTRAaEuAnxrjYyNDKn2g
0pDEuAcnZbCn/U7o7yk0R7HzwFMdnVKmx8AdIB6rJjpi8f7tpOgSsZ1vmC0s3TX9NBPFcrJsNFJ1
z87OBMEL6/pucpN657TBN3YI42YiM36AIyDi9ju9gu8DmjQkMuMyHUdq0zrcSqK4fJwYjNHlaM2T
4zMNmaJvukEI1QKbW3wFaL2L6Jpbj83zbPOLp/5wTwmOchWljKgmiw2pphFaM58uh3vHSZO9ZwNj
ae65tDi7PPchmXJCSzzv081jEgj65zIXMyXb+AYByj0o3X0PjT7bGZ6JblxymrVJROciofAhsT2K
ik/FB8M+3NuVC2op6UzaNuwYWz85N0VNtgPypq1VL0OoPHydJ14pKL7yYEkAcBa5XFxcm2WUgei5
Q5U8ZVudI/pDOnDIYpiCMu+TZ/exyqHROrDUltZWRC/GuZi1/0P5pXkXYhtle+7dKht6p5eEetvT
6puEoa518n1yfeMSVrDm4I01Kl4YIJn1RDrnh0jS7zS2i02oStRY1bnyLXVlbYVX3x0p4vZRAwaY
kG/MJAIcDuT1Tc+99+h1AF8nu3kFqAx5svkyDP4MI/hmejQQEmb1rjVBWfuZ8ctzc8CB2vzToLcd
ILy/kfs8HyI7SHfURq9iGCCBp5pOQZgS9uMGyL2R+IP7of8csAxTT4ebgEY3OJO8uoEoyIrpUkXi
25B29qN5ask8KDnzwqr2oPFiAkkNQbJr+a0YochKJPxpjVVV+fWpJvUFdiGJOfEERGhmYbczlewL
0psdxe00HljB+0gfkDLd2Y73wIKFBC9mc2M7PT+b1iSby4coe/M0IU2iqd/sOQkvhqMPNXAM+rPx
/DZo5FkdvFBOAu/c2OKhnBxatPahcprplFnxnRsHpC/EzRYDrH20AEjQD8mP0xTf61QBOqP8dLNq
L6PppzJaXEXhCF5Qi1cKz3czcgzaWONRBkwIy6iBW4S5IMvVfRw37d4M3sl8RnjTZRbXzPAWhRXd
ZHkxB4byWRVYRznJl8EFmEtsqYsCbUPCXsqGz6vYKpc/yky/14tIyoqggkisGOVgs6+1nttxRmtn
o7upw2abw8e802Z/a/PsN81AF61ptBhptLtErob0cXEaxOc1qXP9i/WwJnXmi9URUeYbfc3kEC0U
j/UAKb+iAIIcmpOl4gHYPhHL8jBM7YZ05WeAm8NRob+pqcR0g2VgMX2vh9CkXFkfTWEH6DayQM6D
JEKPv/eRYMaVzWilN/R1wjd19BlM+NZ87mOTNB56kozpXBTPtao3ISM/hdj0It12PGVhep9n3HiI
cr5F4IGO5Db5Fhkf5DShSz2nJpnbtktQ0xgMNctrZe/+IytXSKDKCVbK9ev1nNnHfMCJ7vtPNe37
/UxuwhCnz0PYiYPpkBvpCBIkBXTbjhSoiigZqqBFW8coi9x6CiHRgrrIOm/YF3gWUI6b1X5aIhkd
Qo6us0UuI+YROiJsr9REvtxmWKAsNaCjbSCYzQi7TfauWpzBy2F9tB6GZAnPXh8WPYKi8qAjEx1S
TGNoTB0Em4n1u+rJpZ58ru3MpYCbEOLs6ZZ9qSXEuDMEYdb/ziVmq1dthNGdgIXQ/1g+MhnG//y0
JBCWo5s0d/VIZJuPbmULCSvd+RILZhbGqMfY/G3j5Ue5Y0HvHIX6zNuRqOHJJILq6LiEJyfwGPKJ
OvPvg7Nk+7X2QhhaH65/M4n6EC7pf+mSAxgtiYC6iB+KqPoEml4QWAABF7Rjc28Ug1xA6v/6Wkeo
oF4SByc0dBcxk0I42pqBKmf8CvNYHzGP7s59geWJ+DBWTueSa8WVsPiJ0TO4AemB6wEZ4xLs7QLK
jMJuBzCJ3gzyuEuwRAyvj9aDl4x44Ab0Zu3QxldbG8ekoE+NwBFB0hJTZ7THImzVBQ8EvTxnBCVa
1T7dZvLZLm4XkuMoG86xqdeX9SDjPsD9JMnLZFvXxf7vcqJLym39vITxAvCEPEIJV8ScO+VShksF
9NU30aGvXBIGdkgCVyZJX0lEQWISaP+XMKN/H0gUyU4WUUPjmvjN+5qjrTT+uJoTx0gitjLLIfj3
I6cOvK0D423jdSS1jXH/kDohYceLgET09T5LRXWC8jxDeBiQvZw61N562SPmy24x8Bz2M4o+7vpB
qMWFma02+bYBvewzvqbz0Q0M8SnJqxKtvt8U3rV2rCviQFDpI06g48rjUQkCSK73UySXKHFVlfrY
Qx5ZkTF5FT6HQVAc1p8z/OXf9JYlr21Jxgud4anz4fRK2VOrhyWNX7fjxWr35Nv9dli2MZXhSZis
5QfSPaLuV6lL7FG3BnJBMpCwvtzgL/Xyt+tTt2i6oxN0527Z5Gn+xS50TJMwcJeF0lnUIkFUx0v+
FDsQkgVxKjB4Aot2dZ3+p7Cn52RO8Pctu9A1qztbE77W56PS9DybmPdCl/1Vgh4DME7q+/K6xhV/
sT6EFclWt3WaE9ODJdQATk79gcS3Oa+vtMxoDm8du7uXS9jeXznZZLdxPoPVn2v0avyQ0pwcFL2n
9VtOfcyptD5cD2Ya//WzGVXVl/Vgt0vw+t/PtXZaoG/zk9Gn3xHtHwUa1GO7JmjZy9nFGWLN22hG
pD8ui8vytcYFkiuZQuzW39iVPRjV9X1IjPZjdi1EoSMc5uXticiGSZ2LzEgC6tp2Ww6p89e1ub5E
PdX9Rkw1c7plW97k/k/crt+ypT3S1pM6iqWVsjwLp/hLj7ney4V0FDI+3LrIcrfWCuxZXtZ6vaxP
18NK8hkWX7FeYjnXV46Wvj44jn0XtN4DVjHUJXy6ifQi3jdC1ivsPzGbQD30Z53n6UU4XPJ5zzy8
mj64gxkEDOWkI6XNk5Edsrp6cXrfOSHTJjXCYvugwg2EcvAo9FogRzf3eL4fqSBoRrJyYVrLQKgB
6ouhg20cQfu6xmPJiXwhY4LudaV/VfQ1CVnPn/3K/kg68SlIoKgrK9ixo3SPQVUsqYTeXUb477FK
Em7nZnfxqvLaygp3J5bJ2jOfDc9dYihR5Sw2u02bf1eBPW8JPcj3gOi3mJKYuNJZ1I6fHuvY/dZP
V6cO78uM7aQNyi62+4dkyL5jGGadde/7AcqzTMtftOPbZ02vEnwyM+toes5C89RRj/mqJpppKs54
DBBz+yYS1kwAhO0f/QQ7CCguGY77yoUbMYr4NmZUxnEFw8+f3L2z+BwpUilUuuFcNeUvrsh5Ey6R
BXYM1MQ20ZC2iU1cVYv8gWlBcZ1qT2wgyp8nnHg/S/PRI2X3VxQ2E6OJZcQDR7PXudr5g/mmXOMW
0LgAiZimZzF0f6yAur6O9BPyX2fblkZwWC9Gms79KUkShm8NlHXhH9dVJGhsQC/rw3RU9rmezsgQ
WNemzrpZ2WwcgqgILmMuzfN/c2qrZ/5/JZqoNOFs/adKc/l//1Jp+v+wTKbEvuNKtK+BAAQ7/G67
//k/jMD6h3BdbkSLePOfOk3HW5Ct9BKEx09HxQln9V86TfMflgwk6Yg2DSDBcvRf02laiw7zr4j1
RUzquYHH8HN5ZcJxmAZ4vOj/HdkaE0hCu61N8eSW8SkYuu+9Kx7oddBsLMbwgvSQPreej/mY0kqK
i7MaJ7KOuogGq23jR+bapTdMWIrTXYNgvgUhNERhVD+yEZuusvrfYx4GwORmqG454WaDGv7o0ibm
dqpumWTexIYWiVeBw8VJuGFPDHERHkcG4cfJhwnpLbVtQlVHTDNmI7PjELkg5Jw/DWmZzOrU1R2o
RL3HXqHwMKv2e14rLBZ9LQ9TAjGRMjnqf6nIQbzouy+iGPW2iV1S0GA278IlDXsJf82xT489gsbA
pENSkqN7ElYZ3JKUBh2Rd8UhiaAeGiFmKcNLH0evpQc76/YYj8jZ5wynlpWrX0ZjBRf4ss5rxwjp
1NXhZ+Qk8UNQ6ugBa0i868CV7+QYTneJJIS80dokMj4/u7njxvuiReiB+N/Yg2t2MIgritOx7XcN
FBoGhSjNPQcPZYg8M56y7t5O83syJtqtl2pSbTMcnik26DAeUGDOL76Q+NQS9D2++XPU5VmDv/rd
JPAO2vBzcOGy5ME8bg10Sccpqa1dPexqMoFxHrfkJ40+/j6cIsUivLdJbbGqYjoGbcM3AvmKch0J
YqjDXYKfwx+G/0XZmS23zWVZ+lU66rqRDeBgOhVVeUGCM6lZsqwbhGTZmOfhAHj6/kBnp/07squ6
L6wQxNEgeIa91/rWeIc+YmZ7G+FAGVlDzvW0tmctO0ujXpUNTywWH39cNu8iola43HvqohtED/I0
xg95gDo8sFgQEiG60nnCJK9t4maWSkFAoOUkE9DhlSb3eCOOgTSbHTJkQj+EcZwyJyJ1Igy3qou/
DREcbRCBtOkj9Y8fbRSnvx1eb73e73qXf3V4vSEgNxHok3W+HmmOY6MQpGDVJD0g8z9e4/p81fWW
66/QeDAbhc7DH2/DSjwUU3P/BfoZHK+/vtHrc8LZwUXW1QL7Ef+D/+vbuz72equ1bMk8NGzA33nE
rxuuh2ESUg28/vrb+/t5T21+sR08oWHIzPbbHX/79XrH68vMbYVV06aRauaE5C01qOuP1jCR+Mwe
xT016WeFfpV1C1TdYWJlblP+I5BhfCryM8We9Lcf2mSlZ9fM+BscV9AJ2Pjl8reR2sRWBDtmyq/X
x1z/2nsziw/PBKgfWkdbtV8aAL34FUjU8UVCYNw0nCOtvsRjSQNccikZeq6dg05p5+tvIgIBS0Rw
Qwlj7E4ZOTBKqvnQJGgsFn5AAXSQJJm9k8/iLJG6n7Xlh7Rj80zwRWgKNmF99oVIGUEEIjeZnens
UaScA1ebToVmc6odDDpDpSw65I51vv7WIe1B9zQ9yGElW8plAQsdNByJfQ4LaABATzv/199o2G9E
rzfHcbkHkqhvjYw8P2MVGivlnKq8cE5wQq8VmnJrLed9HiNBSCH15zOGF6KzSKVqAqB2ZB0g5NTP
13tdf6DtNH4eCg/+QaXSV9MRJYNn9k5gMdqjnCp9IKfiOJMybRLfTJQZ/ya93ueI3klYxGJpFd/S
AK28qJN8W+hGdcnd9KWoOmdHeSbftrVE5Fzm5kbv0XKhSh3P0EfG85SwXJd5+ZQX6AiIMRvPI510
+tCN3NjLPczmThGbcMoZ6aGcRDfRXawsx9dQUq/0obQPI/qUaCqiM0r26DyMCQ1VkOI6lLZNJjTf
awUuaZcnHGLYtkgUaFAUbw6evTOrZ11ZcELRZ21JwZzP2mTMZx1i4blNcqLJqoA9BH+6/n1WlIR0
y0u210OsB/rPGz5q64i3ojxP2UFpXrQl3pNxquYjKKQiiCKtzNvC0odD1eXOWvca7EqE9A5Dk51p
WWbncNaSPf7Dwu4eQXQSU55b52mcCTrL1d4qO6fC65qKTVEpLn5UU7tK2C/XC6sR2ohncHEeeEF2
qRFuIbgbWlS9E6koy6Glte0WpUtD/3TKL6zsS8gZBJdoTbt2YPvglAzvSci7a3qkVaXrBX6J7gkL
N+oLkVTZgdzRdo0/l4ALsjtuXTvfldSpv8RaAfIoSG5NfBz7n/HT1y3wFXE2LjWRK7xoChL8bY0a
trOqdGCsAv/0lWP0C2v084+/jq8PTH5hjv64+/XQ5OPZSkEWwlKgcU3iXasYR8T1xl8P+O2pf/5K
v/u5DcxoW/56J9fXu778TxYTEvYlFBUuym9v4rf7Q7Mw1mZIjkx4DTrX6rY5Xn94C4721+HP8PO/
/u16a4/UnGDLKMu8namRPNMEurMtqMgI6hzalNEuCRK+cM5HXYQflHCI9cnrD2eGfT42w6VPEmrb
Q0xK4/xqWwQyc14P2Yg+x7YgGrAQhAiC798yjQV9mbqUQR0eQZKD1lmYr+e4wluckdNXGV802UA5
RkndoledDfYskQF/xq0eBqfYR8X0APEXJwoC6XWoRcSxb4w+tfzUFrFf0UxfEQOz0kIHJU2YG4RU
lvAFqJUd8sw+23HQ7Rf8ixuUvoFoImnRoSivRiIU+zplYx93JikUtJYcl3RWyMWvqsCqq0VowXN3
kze5fnHNGgJz1z4Z0PuL4Es0LP0wx+n2Tikmego1CofZu0kwoFHcI/ku197yCntxH9soz0ZvX0fw
WVrbwG3TIrbyhrg/96Qy6QyEbEgdbGwlFPNEP2gNLgUySeWh5CeG15nYkTI4pJSmWKLYRDbWWEJi
Ea5NOiu+WTsBUYOJyUKS4oY9AFDUSfg26pZ++0w91SN7blXLsfbjVn3JoDujd7THdSpctuXToYnR
bwUuPIA8xU6c2C3F9yjiJKjsvaL3jHt914cRiVPiMwbUv831R8cYE/Ax1WXShL4z8/bVCdvAdwJr
wNUN4xL255FonoaNaZqhcdPkWhvSp8p0R5ywuAO72XkDPRGeIoS8W8XlyVrMuZvsPj8XafNWvCx6
BH/G1arwwa5zvX9tUbH4cnQ/lMuuFLmhn3YNHTEIA6SezCtPFQqXicaiYgx3rp4CymirN1MnnFBe
XE/dVW4VbAKcUQcD9Mms0v2AWxXEuW2tvQ4oSPA96iUcobbGXQ1dLO6dg5zFnjMmLk0Rjiv9RIxk
hmUAh2IsiQQlEIy3OYbsPdDN2ZRZ4Zk8R+02Amux6sofrtUQTxj0+mmKuHvxXhbITVq93Dc2RJ4p
784ycc561UcXpGM72XAGhQPDGecHjaiBULBGngRABrRk86o2xNs4T9O9I8DPR2lziRXXkrfwqpc0
YrvjAvUqHe/S8JhTRB1iOjJMcJhuUZyDVOWTspYxmS5ppOG9tEZ7nRBO5gWCsOKM7AjBHXV6h1Qu
c9g4DDp+Go5nbNl0bbADRAgsE+kh3wyfDZIxKKTzlQrC/dDoYt8rcx/1Tnx0SyIAC/cSUm/wpY5c
hbjW0iiJrOQ92vgbCht1lUekQh4m/R75+N5IN0izWGVnZNELfT8kwfQi7e7ZEfH7CBJhNVJC9Kkh
i13W39SU4QGLMazYFM+W8FVC0JxMI06KUqeuyeexFS9JivR4qDJ0hE2NmHmV0o5cyblo1qzCdnYh
YB/hCtu2YWidEtg5BiHSdRSRPqEDWyUEEiXfAAEhTvhahq9Bn+kH1Y6vqia/1VPdTRS73rkfq68E
dd9iVdQ3XUa+gaE6cw/UUnvHdU+8RbwERSWLBY33nVTUUew6x+ovFYRXsDd2mL6gz9M2ZoSS3KzA
gUCFsrY9rJtJJDiLsybeQm2r/NgL6fcF7WVZ4mShQsORZTsiMrtV2bXOEYz4ugxDQsv1CatERca1
7ccBwz4oKOK5oB51KnwIaPmcSvK7q4zKLfABbz1Mtu47hlsiCPLulr5+Mbrpenz3QnLJHc2Te5sx
REvMmIWURH+ns5QHs3EEIyYPnv7DDNxgH7s50PyQxomV1vzf++TWgBPAJpxTaxq7okUaMhGIQQoE
+gxbERcYV5+hfU66D09QfSWtGH1JPL6xYx1p65I1QOIu4vQI9gtLuwDDoIzXVkB3KRHDpXGTNeEc
LakPDs9KV/hCR4q+Lhz1Ts7UrVP1QJ32azFg6yfE28OixIh3LWN1dfJqUO/eZEFGtstwmEMgAkVo
RRvN6nIGdtzq0hMbu/FcEEvWZ4hWbw6Cx5aTvgrvAOEGp2AKASGB+Y8oYazMLu73IqH8HjkoOUaa
z/IrBKdDQyw1jBDrzdSaBC//hg0y4YdZ/bUhIpMmdEeOcog6iRMN0WoAM7BsRyNTXSItGhhy4qeG
LsGGxcOdGED+xHr+LUBqjCIOIUcDlAsGXbJIdCCYeBs3se9DqR1gBPtWpog0G3ofkx3YhYkoPJSt
iAQK/Yar4Cy8/BbSw0Oh0kuoP4Sqv+j+mNXFSovCFXLlE4KndQkTKzSzF2XzMTgG8dFInpIsfLHn
AUOAg22G2I+KnSdJk8gTKLv6ZEOvycnbJgbwI+UGGF8L1Ps5Gd8ltozEwF4mo29mApemtxQelzo+
QWEh5L2VsGbKdY2hUfXOXYudHRQRZq/Ec1cWuq7tXeVhtPFq57Hw9Pu0WOJFokj5adF+ZrR0AUpY
u260vzlzpD9Y2ncvH+ithPJhrG0EwuyGnNHeidog/mt4xZFGPvN0h1aElX8evhc9l5eW1sMqj0KW
yDNqtoo6tLXltKPYNJsc5kf8XdXWV8SJKXlpDONJtZBVsFdxpZyykroWhFU+RM3dSw89NRNj4TsD
wy42uPcu98Z16VBGL5Poqxvb7wSABisxUtgykQ9FBUWb8LnK589oJjUxtaaeDG/vdUYzsS8jmg9o
7cuSzzVCtriINtaxPb51RY4GyZuSfYuoPhofYqrPaPa+OUA34Ex7dcWzanuC8946LP2+3WmMiQNE
/qS5GeD1HdpomHFEkN5ZLwGZQwC1iuilt4IaTaGnD5MqCOirEirSlT8N5BZ1EwIaPF7PXoIM6rrk
MlOPZlHDBG3g5oLjwN53xqdESo93dOtwR0tkWyj7IuSgL/yoJXgIpQMpl1tCsKHp0F4v9GZNsEy8
aVoipAtwEQN4QzFiXM26St5O3oTJwhanwU33MeIhPBYSnBD+6N04BNJvm+BOZuPtpH7Yomu2I4nA
ayiM1tab62ST5xHhfSHpPY31SETQyxQ1AsgSW/ikvxhZKU6hOGKaUYe3NF3kIk7DaW4smzUosBFK
7aOJ8nay6lfpMqnmtvtd68rvocmwSVSLXFVRTJBNWyabKDfLbRbclEiebuH5gRiTAe1qi91n5MUH
yztYdOz3XpiyjPCSecWCtzs390k7gzuIE8MHYDPf9bN105GUgp+LTNmSdJ9TXUXPe6GXb2B7wjkT
B02hBLRCY4O8eVzntHIL6do7YO6EBvZZtWaeDFhfB3vTtcJbJYSfVgSG542DYtz6Yeb4xcaYgCGz
W9SIRTysZaK3Z9Z1ZWp8RCyaemQjG/xfSAQR/SOewRCPo2acLz00iJpv/xFYGnUH/utTMu5U735J
A8nq2swHv5/Jb0rF2ciwOHm2fSznZtwUuYoPniEuuhY+FyWKPXtexOgyi0CL5l81e3rsIIoz09b6
xpbNV4rhzgFfd9JtrdT81lOZ8W1zjg+dMF/UVJ+aeZK+0QgwJPptZlgGzuiCWbc/yaRnUtTCC17L
m4EG3xpKDwtrktY3oqrPpmfv+wTlNy4Hfxod8pJLyIA2NNnVUN8NZvSgS0B7XmIyXY3dkx6eHaOg
Kd6izkPMsslNg7Nvavbalb2OFFKyeRk9zokkfMXqv7QBNppOLR8FOxxMkTduSyUQzeitk+suVWBg
gmC6KL2f7Ly7GCDQqY/3F84THa/g1owsc+t03pdpbG1/LNuXSqqHtLJeAEex4u3k4Bda+pAZCx6p
glCVEV+mglX0lilsETFNfD9N6l3pSPgqYjeN6iFGzb6vtOiie7V7mvvE8VfVgn1pvd2UmihI2uLQ
u1gGhME+BjffoTaG5Kbvi5usRUG6jBZVRSpwiC9h31Llj7ZqMF9lWCfrQOXRphLmzVjoI3J6WqFW
iUxKauYn1gX3xCYI+y/F/2pJ8ZltKJWL6Y6nc6PqpKW0DvKggp1ky5eB2jVMna46jsKjk8f0Q2n9
U2SPfZ1iTg9Db0eL/QETb7yZGtcj4CSz/Cr8nle9Otch6kSarH1CxJDu5vbGQ3uwgZEab5SBLLUd
i3xbFvF+pM+nOeSaUU2khNXRa0/zDbseZ52yJrbyxdjtSNxxY7kPWpqnDkNHUKN8wq48sHS5DV3i
MBNv2HIl24dgVE9mMtw1XuutA7yb60xqpHGSyOPoJZvplphhenUzORIY4tUCTYimk4exYzVYSH4T
wzzPmeOutBYv/dQiJQww0rPMX8yb3uwCpyH6ogt/BPoA/KxwfUZyNMrF1dbAcsOa5bHuZ0IxHcbg
gblwI/sUS7rs0CuV3VPStvScIzY9eUI4VT40B3oNtCl0bNWhq4lV12/rKXkyHNBIiOoeRjcON+EA
qajtHWpx+BuBloGTIbynDZjee/c49G2xdeOJRXDhITLigjJEtUczCGdP2ngaYyvfTKpiCqwSGF9E
fA1yRgXJbFlnmEk9gzAv3YxPFemUcbLHEiuZ7CykXr391mUl4wfUAyMNAHq47vsUVoB1MkzsGMUw
BEw3knrzOmwTCxcQGHErk3iQyEkPhLOaZrUH8vzUBIXmG72b4SzRza3N0A+y4msYjixVCu8FKh9O
K7egWkPUMS44Ns96YaIqqOpd2Eb3FQIw1m80j/QlnbZ+A691NNqXJrvq69vygmJl4iN6hfLHbrbR
PhqKFCSninOLwHPDjsStwq2X1+6DtrSFqb4fuwLwjaingDKE9V3O4cuET97PoxEtE8zUlSnUe1mR
oBrpyctc34RJF16aqCjv4gyn0czaHBbPS4HynfmEQo5L376zaqiAOvPHiNsxzRPPJ6o72A0qfxJh
0G/GjmUpANEv6DPOgPxAmaXzJ1vB2TYx+tI0qqbsPuITo8adMM/fCcUSmvDzdToihumlc2/VyY90
tG6HfHhqNOViPaTlYXQVsOMMMwSp0hvx3gZjvtNq1NkOYZBY+ZxmTVjoU8bO7GBY8qGfMYq44y72
zEujB8mO/l/FSp69avxC0Sjf0pyEywXeybK6h275klKP9FGSaEj4raPqwvik3FX6MQ/NcqmR0mwo
/EWlCOQ2zohE7wFF9pG1G5Efw7+BfKu5E3porkxJS3Wnu2qrEutFOegFJ7tlVxbNP2aFT7XTLL74
nr6uvwXhsBORevQGRNDh+GnP/biLJu3YePUrvJgeUSxOjEhgJGkD+SPv3XGL3PRtFmQ/MW2Sc51B
9qXLcstl0aFBQ+mAOqdC+xuiPF9mRw8aok5jdiXrj6wF/OdVT3ho420cIA3oKySfbXqv69aTInRx
ZbTQKOfM/VKbKU1IC1x5bmxcfH/reP4wLBJqxro5RQ3GqNlmqxg2OGaIYNpklpOcJ5gCrjGy01Hl
bcUlwvcapnumQiB2xHY0gvCmqDLEmsm2Jesa4RI1FmiXhZT7vK/wbeXBMXSng2hQI5W6n4TWp625
T03W3yKAt/GJj++FVxWoi716AxHQTbr2QnnS18I222v549B+JHWkUBSJtxypRDXSe0UkGGHBaPWD
M36yxkweXYduo90Pp9krD/3QUAWsJJtytYFajYveZtMW9yyfqYKtugy1MF3R76BS0d5b9g05HHzT
2pbKS3FnShrPkaVNxBwq3hojduUN3o3E6r23E/77mS4+07AvtkaTfZL0Fu8jwvJ811489z3kQIvl
5cpl8ESS2yOqZUDztQ5psxMC5p3LfJvO4UV3puZQNqwPDeXtKi/c8QVaGQnGJJkhX9KiArutFe9J
wuXSqKdncvuCtWka2XZqvAMy6uRoQd2SuUUPqgTnF4EQW5X2DEqyWCTC2qVNBroqDZDmpD2ji0e0
goxl51I6PoqB6ksrvpSBstHX2fQfnOYmZvlqZ7THew2erabutNhw93xjqBp06T1wI+ZM1TSbHk47
JhBtWycAPSxUZaAD5V2X6V8dsDGADZB8wn05C+c5i+WEkWLZHiUeDBm99xmfdrlevLOzusz6wZw1
71bVElco3Es5am8dUqPLQKWAAJ1crEXWXjQnCsE8JPVmsp1hW0a6sbKLmwHqzIQl1FYQIZk3WwF8
ewC+MUjrWwwljxyhR5HdqX7SKZJrrGcDjOiV5robrbCCdY1EeK1RZdC0BzRNqoXh0hhkrNowWCkC
UTfX7zyqpbtCkwUXlGJRn4lLbDlPrtvsgDX0u2bKGr8aZnddx5m+7yNqA+PZCSh3Dj1Yb1EZ94U3
newkwz82Yh+Ns/FiejVOOovSow2GFfkt1eiBJTp58CIu7kGBv9Obwmd3MEu8UXlDjquRxlSh1cKD
1j+aSIYPjM0/3IiYaCqn0SZJTPBsbJQ2jXGIPTe7i/PyXBrmKu3C4owc99gGhCkZBJjuTTHc0fnH
ZZCQZJokBmbIgNCqidzSw1ATLRUW8qKPw5eIpLfN3KWc4LT3EIyPYFi66IWViPBNLmoTL2lUZ/Fh
bimpTtobeIVt0FrDqzs5O5AjCpyrhcTb6aCo6LiYR2LKMVq5/Q4q63xUWkgZYQj7HbM45c92fHe5
EmhI7DHrD1wfLXoHi9gAxzzbAp9ciGSuX/pE3ZJvdBVW2rmi8fjr+Pobprff73N9iPcrv+96fH30
r8dd/wYOKiRwMSatcHkGrCqYGfM5ybaaZz7+9jQ/X/VfPiVMyGKFSxmm//WtXV+H2ZAm9PXX357F
TbDHlyphlYYROgqC/ZB6iIv/eH8/n6fojDMhznL729M2TX9izxTv/nzm6/HPO17/J61nv0cqGDbX
p46uAtVfr3K9968Tdz2M8iJauwWRRdfDX2dUh0O1i9G/xo32HIAUpttIrTImeSEzG82PdAfOWaga
indQs4dMY+cyMGNiBGMnmTLpmugG84FNMWvm+xtHOLrvjaY8JCLZObpl+GFHJWwCFJoxwiWA6i0j
/MaWP1xFCxWbKVZtEmdimM+RqEva92TaakGPiG1qWc0XxTN2x/0k0LPYyUM2fAwZ3Ep7zjsSEmAH
6EvLZCLnBX8zfKTwbBTTaaiTb0sLo5mIp0v66kIg7Hvaovnsa8CzJpJEtCS4G1AlbrVCuxE5FOZs
NpifEJajbe2SNQUKwMzBnS4YUBNUiWQ5E00C+GjlzZW75gtbzPLWCRkiC1xGc4maOJFHiLj5JhYQ
LWJn19OLJ0g+uoBQHEBbYu+pcvOkuvxjbji9JS0uUblY17HpSdE+d4W54IVp17hctES3jgcmtr0G
rZxCmoEnB3oxtbxJaUsMBaET5nhGmrMW1GxXA7JrvPQNcs9WbaJIbO12+oosh51Dtw28NkTglWyt
sQ02sYKzr1vVS545n6USoz/U0yfx8x0bRIuBGww5MnvmQKPvyA2bX6PQfCLjhbA8RjJ/gKnjl19g
yaDWgnLpGBvT1MGuaLG9V2kfbAojkaisaaAn8VyhO/J2NQgA30hPAcxqv5moDFiiIG6mYzQdMrYb
PVJUiNdwKbCMvtYKy6FrpU8qYF3hXL2a+lcMFKC6cpd2VPMx+WGPfZxJbaMh8djih18ZMeBbtzHB
wduPNSXOegTcBYMYdMBc3DCMbSS+I3o0mrZO8sUOUcujPgf3VRvY9MjAYY6t86JEuR69wlkXGumE
3YSjhAlhlg1kor6EjSlf2rk62mn3no/x3TzRtbSi/qs+9s7GJlYcLQ8uwqvmyancdvUbIPLup3Lv
fxR9flfGRUequrkI9v4q6IMDKYQFro2lErq+vwr6osCasrinODVNNF3yQZNHN6WzEBvZXaaj7oit
4MmuarHRcox0BD3DWA2pCuc97l9NHNrG3NFDMWChhv3JyDV5bwF9GiM3v025EEq3fWQoCP+bN278
QYykAe2YaPRNWqs2kmH5xxufwTQ6xPgy48CTOsDZRa5BOW81unTO+qSjNJh49PSziGiyKD7CyS7/
u/fwL04e9Q9HGIsUEnTmH+8hruPEGaM8PiDWmG6rzDykRhIBTxqMtZxdbY+e3dsG7A60miVDrx8d
oB9F9fW//hAF2s8/P0SkoqiRDVP3DMf5g56ZkoprNakbHnoCHuAON9ah72jP6wyCqk1eB+y1uzJz
ngykyhcvNUY49uF6qKxDFbTaZZBdfWZBv2oKDJEhghnmKwTRkQENzgoZplGEGpfADU+BZR/xvLaX
SmtNUET0wxuNnnQBGmtTxsY7aCdySMoaB2vpnq8/4uW3Lptf/+v/9r+4dslREZbhuoanY+dZPp5v
7w9sGbnSjf/Z650XdSTgHBzDzEnJAp8HnH3aGKG7rWxzHVlzcx6Aq1ig6/a2WR3ysaC/n5F3XI/n
AhfzPteVBeUoHw7AQePVEEYS/1ww7LI5Mve9CVwE5tf2+s7/17fx38Pv5T++du3f/4Pjb2U1NXEY
dX8c/n33vbx5z7+3/7E86p/3+vtfD3nQP57Uf+/e/3KwuSJe7/vvzfTwHdFYd305Xn655//rjf8A
xT5N1ff//Ld3DOAF4gFa7d+6vzJkubB++2yWV/jHI5f/wn/+2yUuiu9t2b3/i0f9H02z/JvlCeBT
HqGcf8Bn3b+ZAj0JYxBINw887T+lzZb8m6Bn7Hhw2R2CyDzjn9JmS/zNQtZMy1QYhm0K6/8LQYtR
96/fIV1yGXk60moYKBSzDPHXi0mfbFJgU7CbaMHQJVO3D7DlfcJ+gOAapRlFtN5LiHM3NHCi2BkD
ErmfK7hfyQ+YDlb5vTIgfD5bwTyGLx3FU7QCI+ql4N0waap8p1fgYXEY3XJfeCUyBy5LKhJ+18Va
8lgELmXjlln7FQAfKmqXecshMZku/t5r6QBvR/ZL7qeZNjn+SR1y8rHt5fgQpB4BbgWWPmsL6orC
AQE/MjyTaeY4J7Msl7VypOWM4r2Kj43yPKI0ZBBhMgckSA66mk3afXmafWRVSohMiUcLt5ZbWQPJ
ToLFidEX5jjvgqFPv0FgypngesSTQN/pkZP/Mc42prtBvFi9DTjbrW3b3bPR1MANGa6T2ZSw6V9F
7SmQdQRljwBnGXeHNi1IeG/VDCfs3cL/kB2okdFCbtPcJFTHzBzjgAic5Pg01V16ABWEpDh3obNH
Dm6pLWW15INsylhbjTJI03Ml3IbGVEKPId+rXLY00knGWTDV6Jrh59Nh3ZZqiaGSA8XrtV4O7rGq
XI1UamyH61EPM/HKFkr0z25SBy4hdsodPu3OqJ/Hvos+jTYOWB/VIHX9stSyGFE5dG8w7KJ7y0GB
yo3u9OUF+w+VTKKon/vCzcnSMlxyNwK862ttNIj6GWpy51uLIgVamsbDnZ7r2JEnO9OeCUPuhq1q
Z228p0M2GuvUQdNEbE5c6ccwG7DCFVHrkVfWWexMy7YbqP8lQDY2Q5KTDgPZXYe9EBs5WcTInNXW
cjO0EahDhuIutudG+zGGOToG3dU6onZkqGsNS2yNB1i4r1HaEVeWOSctaQ1a5xSFwAKNXSEdeppp
8qlDNfNIzSqpqVZhNGV7D87TDEm1CQJUm4RBXQguqDE/5RVtDF01PbFq0kji4BxAUUcPYiGWI+QC
d/+xkV5gWutqqLNlox63ArTSqrPs8L5oRUnV2eg3qfQiuDRtvIbkpbNkBiPgNCD3iwGRG3siDFrA
KG5nrXu27HYJe/dYzlRjd1PXhn2OGIuoX5bxITJYiQEKNXZIq3S0KnBai1rpJPYG7ocRTs5TF7tf
XcS1i/cppmbRy90V7ECGAVkKacKuXM/ck8PsvDPgIx5sQ6fxOYzWtqoUQI66pa88xbmzca3ZPcJK
7c+qbDyf3Yfjm0tAQT/klR/Q4n2UURfttCQ2jomIvJOVxvYu0Cm1jHj2jtVgPg19B1SznOzHQeM3
cDEox8D8oJGyzU2aOI9hKvN3Wo4VpWRZlbfoxN97W86fhVWNNCcNxBdKDbcwagLgBWyE6NiPPjng
4d2UQ9EYHXpHepnFD0XSpu+KTsRx6nBwIXEbdkpYuIZzV6YXXW/hs7g96W9G3+68RnPehEMWrRFG
4bFP9GAVMLJRkqiznRYxVa+m1miwxo8d+A+WF3lNRUBJEBhztZSeWeY9UyeDnC/nec+aFfmgNzsX
LR/mk+YAKCS/rdgEjm0uQIP45ERWsK3mrNi1s/E4KbPmCJXbNGKbQrPy0U65zgIxd1B05OzH8P4T
PJZZt2bq1IiOIjKh5Jw/tx6mxww8wYnoAYcOUqE/2/w3QI3YwSXL9XynsAdueP/FQ1Ih3pkoQlK1
IxahLcVwjKwiZQPJx38Dhgq8tzdFL12JxKjqkmLT9yLkyum0tVfhOQFMEvNydgnEWzm0VuvOrVnF
qOYVq6ILmKPEZ+J6Evpl5nyrvAiKZek220yzkRMQXHcSTmevu47+8FySDyjm2b2b0T7cd92M289W
YHIipa8mskBAZyxCnYbh3C4I3TN5iFrZje1sarqrCGcwxHqtZt9PeW6g3XSmTe9UeOhMSywpEuk2
mBFGxqAmD0ihAhi1NCc6mnoI/nDVtQTDUhSEtG5Cj9rlaWkSATqpb5FjNsdWLHj1PpHwxMPhmARB
SyWWCLiJpfMN2l6CggAQ7RivJILDetoVTTXtG0FskzP2sGJISzkMbmHvp35yuVaVeRPX+nCKhd3t
XGUQPsP6f2c2o7dEtyd+QojWMZ4kzhHpBmtjnsp16QJrlsaA/t/U+Oxy9uRxzVQGC7e/tYO58Usb
rGSDJZ+WbmsdkF7R2ZcaYRJxqG8XGytDmDNuqfRStFCAZwaea93Z9rQshfE6t73ykSZW+AKVQ3xl
M5PAgbZYT6W1CVwYlmUmbIQHosI2aBa7IJyNTYyMnmznmTJJa7vnIcWbnOVc73XVxxgFGlKeydrx
VQrn0OhQSNgu8hs5MXbLPkf6Zoh+x5g/8xWLzK2HIsPPG63YBqFqD3FS48rSuRXTsqToMTGMdwGf
qjG4YH20kWrU/FUqByCnFrjwd5SkUDravkCgQwVhwR/IsUR4N42+A451F9uAmHQ7kX4TcpduHJod
9eueTpgSW4Tm1qqL22a96Ir93OJiqso6OFil1++sMcAr0RGDwv7WxpZeKlqL0bLVFe4usRFZ1YHF
pkNQNIhkZq6zFBYGwGhvE+dAXKIBW3iSW5T1K6c/ghuhXUMOCTbEdDhDimPhJN381WbBtrdSjegP
TRm3ZT7UfjCMcL/TsttOUKhPQbagWaEvoYIU84agN/p8g8E51FO1RltNhkYw/4AHDWXH8SZqAukj
dZpmHaW0ZxJhNQf6PxhGRqhbarItvxmF5cf40HwiCEe/DNBDE0GGM8sx0yNX8Pi/uTuP5ciRLks/
EXqgxTa0IhlMqmRsYElmEsIhHFo8fX+OrO4Sv02ZzXYWlUURjEAgABf3nvOdjQcz56FHVrsmEBdp
fDtSWiP5ctU4Q39fsz7dw8GptoGEdIllDL9Tl2fbto1iWFA1JFQrwWklJB4BrSLFtmeR15swTzxi
wjd548frqPPdg92Bs0pnelYOlOXVkCFYsWWJytiuwMcjyuN9UAape3/YyHQGGt80E4pBnSL5MNKI
Didv29SBhj7Tcs9uaFR7XwNvBVzE3ND8nTZBqNTRc5LD+CXKymLhu2sFZ482V4p8yL0lsyV2duv5
a80mZKXTdSbeeoYuSXzjNjCI3rFi5A5CJ4HbiyDE4r6lrd7RiWoNolNHox9wq/GcXhhgJu7YoY4h
SPeMKMnVkCC8Tuj17BtPtb9nv9/oHSFkWkBgHLC0DHC87j35Nndn5JbEEfbsaQNHi/CTU1K2CkqG
kiBTUha5+JyOW75E5r7tljiKaMnnAfJPzk60I2jgjX68TzgKEEymC3CibMAR1Bn6wYwpJlIsC0FI
S/sjNYnVK1oI1WGYygNQSZ16HsbkWnbhFZQtmaNpORw8X8SnpMWSV7YpPYsww2IyBtm3YXScg12h
QGNKlIehtsEbNDOPaYT+gQHPvOvHutyPg2tBR0fAZJv0gpHGmZfQKVJM7NwbNhidVQ8fnh2JNxSv
bhpmXyWD03vW1UDOfREm5R2RRwGKKRoR8dbVIxdhQOPpmKC5qAHNGQkRZp7oiueogg2DXa7x0TIO
Omx0oZMC12VaN59rX0s62s4U+XddEOWSBgZpjFOITGCIhxIdRxQE4dHMRYWaYf3/984a2w9u3f/z
173733fWP+gd/Sh+/m1j/fuP/thYe7h/bc/TXYrhuIABNv+vWdhjzx3oDntrh/3z3yzDwX95Jvtm
zzcp+QVoov53X215/8UG0GJX5ni2p+NE+3+xDBu8m7+XpnA9+IC1VTcCBzK79L/VaGj3pXUei/kg
Z26+rsdb29nNaWLFISaNPIjRFBsBh2pdVeA7+nEIT5lgSeRX7J8n92cQ5xe7aEGVeOn2L6fyjyrM
X4ufBu/ynwfnWez6HZO36VNm+PvBtRkrbm2md6A13QmdnI0NxShwKyPfa01Ey3n9OrG0t3P4bjnk
PqmU+v9+EMq4/c+D8AM+DWzdLnUWUxU6/1LFap1G7ysnHg9TW5GO2U+kVUia1TRDUZWFz5JmXx5Z
92Ht/vpIywJ7S092ifamCw4xC2nABsYTZVY8u62NS4yBWOrZLWtvtiZDcmE5Ztbf2e9b7W81rL+e
PdNx/vPQDUqwCKVtH3+5HvyzANdNftJPHglTAGvDoHvrPbBTpoXNIozydTqidPPz5OzFKdo4vXY2
Orl/7vzO7Eg8oUZfdhz69XKuZ8EYBftnZbotUh7TPginxDcw5C+9oT+PZlwDqCGiog/fOUnWIc3b
s1fwMmSxPqKCGw6yR/s74gqI9K5CBWkSmFz5ySEBy76CMefVaCPHzoRXDzMeWZC1kqwsduwzWOia
UIANsXNnm91YOmwnNsXoVdj46DPaHnwlhaAHU29DnfyeIKQvZPTU8320gfUU9swOxdHu5FMUaVdt
jOR2pjZAiQTcv0nmVSYcn4WkeRA1bz4LUayPmbx50NcYrrGpgFBJ2U7Cq1/6aAPMmhgEHnh5ENY8
umZ55qZXGZDG284sDFNiX1dCon9viAZfGyI6S8/aGpoebOLGhUuWfY8KD5FCjC4rCzEI9mb0FUQl
mYw5csTOZ4ltht0tGmyi82YTgRsXS0jG7ypjD7TSAkvJQuVtSErOnTh7rvzMdGWFT30BnzVCMOE8
8OcTwglMMIRAsgBGIow/DOSjJck/T6kKsTWHF3zAE8pdVVoXLzUp8szyWrkUXLUmg6WTIjUPYC2F
AU2a5mY0LAr8BwI+VlXVTPsW/98qGFB5Eieg2tnQwaT5i6KOz6UU8rwwtaaQPc9yl2qQ45ZKks+L
cDtEvvNc2aSQ+t7w1rjpzSnie1n4LBLErUa0YFWWh3UkeO4sg8D12GFJj7xFdd0nHPUTT7KaIBsP
xIpjtRpB/qVvMO5uy29YrcOpHgZKQfbTVPGZszBfd9ie1o2Y2Zsjo+zjnsacS42lGJoXW8fFNiEw
0iLB/oUcxb7oD8IuSubjYt2SDbrzVMenmuMvRGJ4XLMXiqjoE514HXeYKlwfVVGJi0SQMwvQEMVw
+5Ap31TtMXjUiRaTz1ndhwYXYjH4q8EAbdjaEdKdQj9C4UWkSg5310t/s7yDKIHfjKP2yR6AHtCX
xEhWO9yYfXIV6nOfe/trcHvykgcIo8PzQIEIGUuFOJyPrkSgPTfF3pAMS7XWiG+ET8YhOR9a7B2L
Yeg2oVvvCszJaJzktalQmVGX3QRss+mvc4Z9UNyYTLZdqS6M3ou2AdB0GDN5jw6zzDYOQO+0JxfL
1E1CqdAGzCjOV83I4yPV02Yj6Dlyh0BrpFU5PfRz9po6hnMyB+vDNNDPVTS7iL0pX+raJYt0+BV1
tcQ1QzsrHYbXArXXGsASmz/0NKiuSRYPPd6dxdWbBHjTQJm9tDnA5iTjD7EhH2qNEknVBHykPma9
ZRgvdQc3bW6KnW6H2bodygsJbCpZjEuJj9mLKW8tg18VTP1aC82HSHu1df+zcyBWYJu61BVGnpod
CgsuJ+heO4ORzU8R9i2fjey4Psogu01KpqX5eGtT9tEm/dWOm2RI6J7iUYAQ5krsWdIASmN/1LAj
1iKbzC3sVUwjki3CyO2cPvQeRg2yFH18PtzayyfStQzMwxBv51H75YzxN/Y3DcHADO30VQCHpwRg
H3xDdtgheHdFOK/pOwMlzHj2eBD7PA+J1uQzKs30q5TLZepyHbecFEl00cqrETa/zEP808Zpg5vv
ZljYOJcXYpXCHT2eHBA/W7IBKZzoyWvjVw9WyvSyXCbMDSZc+ejbbFIXLGZujZ7KnxH8SIcYbnT0
fblE0O5R0CYuuymJp8jI6kpmtJcIm1ceoY4DR4iF6YYvS+xAR3+ZOhOQbJg8OoV2glHKLW5kD44D
Pg2E47aJhLEa1UrBcnOOdyPAf4QYoNc2oCuK9Oy6mSu0fALhQTK64m3NCVAQde1bbORWhU0VHZq3
Cs2E2jq3qJUH+63JqNO1Y3hcLsxwYvJOIvGlhcRWIA7DPzaKXTk3Hy35Rit4Fpuq756WqwgZ0LCx
oxlUhnioa+xCCJ5WusnHSVmVfq1wkOHM+WXC2bvucLSu3JKacIenqqy5tjGlEDnlljczC3CcRWJX
9+57wUcXmAwqoD/UmMMmM3cNtC0oYyrH5xj4nczlSUTVZxF7OG1TjDAGoXInCqF+TlEfpexaDzin
GplwazbjxDsmr656ZeJQyQAQDzkee3Dy8EBJ3kr78LnX+VScXJPo+izougFDMr1YOrtq4gh6eurZ
jJEiYt5Jq5Q0rPnBsAuJBiX9aYc8ppfVS8O5DX2rXnudkBS9+LY1o0vJ1Ofiv6uRMWH9Z6OZBB68
fUZvw2aw64L4V4oBtEE9A5ExAWmVWzs7dF563v2m9/Pbsg7QRq57yLW3gc9kNecm431xP0UlYRHe
wCJmfGsrJpVUwDGeGvElZPcube+aO9gqy/YylZiGDUaXORVfxfhM14ZGRBXetJGLC2OdWjpf+hLS
I1Mt0yD992gMkX4ykJlzjmtnWsesWjbqnBGx9gNqASUk3ghWawFyZZ1pzEKz3mLcqP1PRAlEJK3/
uC04p4lp7kn6IRqK0II/liBE/2GDIIM7YByTDZdF62MDlJjEvfRBQtjAugnQlts8GqqnngSrwIUC
xUY+su8tUWwTiaKGrTcLWTayiPKqg+3Gm6aheF3XXEhdqG3LDOK2I+5q636qtJ9sSnruTm4Vcu/E
PvPNMyI57kF7fIsySudSDasG7R/WPpydupS3IGK0qyz+0LwnxBHXbTwznnEumo6wBZlTDy4NFczq
DWQWsL6icqiAbacYNd56uWVN6t5R6lTrVnAvaxFPZnvTz8gngsC1GUhbtiJrFmLUXR3tV4BNHqbc
eBBz5W96itJrf62rngkqzXFLL+m1HLIvD7sBoiiunzLRchYbX+w3do4M4g3RFuC7zO9tffDos9CF
iR6buAGCpNfTflbr+JFEl7zNnqUGuciaeJNFGeHInY6NyagMAxAbARvtFrRgkHM+RcwA2k8JlWtB
1pGrA/bMuWCKJv9suu6bWaEhqhJuc8vjvKbOm8Zyo7fme5W/ogZ2ZIDnxCeo1R67ad8Nr6Kju1P1
X1TKWNKq8r81dmduwYzUvhYFSwIJOIu/fPX6eS+o4XorVx9IIXHza1dntzQtrlL7yEaICGYYPJTp
Mo+WV8pZOrUPLhFX3GDX+5uiZB7SaoiMKX7ZtNTNbd7Z5ynx0BmRpxIpxTF9IdBuJUtEXCjL5RfQ
f9002kaFsRGG+YPeFfxh/85Tg+qynivH/LosgxLzPRsooy6DMRzW52UNsgziacPkaqT6Y2i1/Jkg
ukjHwa7yJNVH2XXNS1AjvyoMbhGr8J9lnlzHormlyrZm7ntvvB/jF9SexKawzAgiZmeEriCOG/G5
rH09tzW3ocYcbmm4LViDS7sqD4wHcgUS80uXXPdqwZ014h3nAZM29fe1q4enpEu+EgNgYVgzXiKW
o0a6HugwlPbJmOor/tVdqUq7tIIZB9KG6GVBUp5aos5q+J+FOJA1gNw1V6sNdOVoZd7DngG2JqEu
bpybyJlI7cl9IgaUFDfONYiIm9fYAx4g5Fxq705UxeA/d0nwPBYWY2TrntvJuS2z46xU1lQB73Ev
nWhuspV1icZJnSvSzZtSgK5IDP7JAoUqOVdzBt7ajHjL6r1jqb3gD7iiEmQ+yelWRA03Ff11Vols
Q5j3YFPEdFlYH6gpIBDlhcoHi4DqUjfudlSL/wijpVn8AtnASFy6+FvNKz5xTfxarn3PHZJ9EiYU
XdUjMow9rJUpNbKKKbrmKa9qiPBqfhGEsRTJd7VewJz1nPlsuuEarlLA7ZtcnRt/mO8SzcT/PvYf
ZXsTFRPm8jHP8aPoQJoGaTTvaie+0oQ8aHZ2GcCbbKquuJkNxwpWD/WkpB2PRGYnm096ZsaEnTDT
0i+1RdpQU2FAexpmRrvlOlbzcGXbB33isPKOZbvIr/3gXwbjEUQqhmoM/PvJ7H6x1LzZrtvtmt7a
5U721Vp9uOp73Oe12ucOcbNJIlSZbPlOiTZ+G2JhH/EjSj1PiJkR5wWnRcV+V7mgMDWteifU+6XV
/R9xENx7WXnNXO6v0mig87vZz8Lx+n3Klbt7EDpDTNU/J5hZGZQwENtHTW3+UHQx2ZSmjgoSbsPG
dFpYIlDATQ/fg7JLBlC7lkWlqgHgIiZczMGMgOrz96aTppOrcg6KmQWhIZUfJPxOLtKlsySxpCCm
qEOHLy4TJCw0bWT/xSQ5oxso8zLZV+gSy8qcCM82Lh15NFiC0HxXyDoOsEAfiiz46uHer8SQbQjb
ErvgwywrwOY9d00XhbsR58V67IoLk/WFcASxa+bsaEY0AZD1cbM7NGiSAhFcaUw/oEpDXuI695B9
V31KL8iVaBrz9mkJ/nAU0Lf1JHyTEd21EhTgryG0g+9nDyKTj2Z8CdgQVlqfhitS0FLfkrBm7ALN
vXcVYvXPf6QirOoLcXUwZ9JEohJOiaKH6pjy7dxzDkgF451d9S+WeunlIEKTxQqAPv52+WEH4YY7
1UiAc0AZRmzwAJ8VsvQEArhnIQYBlhClyPIID18Qud0iwlb/IF7ZJpkfH/780e+H+IsEeuHtLL/S
mhgBJSYvdsAhqVjkXK3+/Jvlqz8f/OcveqX5XgBBy8+Wb5ev/vwZSnie+c8f/vmY/+vP/vGsSY5V
radS88fby5c32S+Eoj9fZzm8xvNCRDwCy8f/HlmoZ6c4nUqqhqCSzsuTixYr6V9PSvCzDJLxaJXV
dDKIGI4tVxPNWs/tdIudFWtYvbB9+yFszgJL0Gn5PvLcx076UKiNvDgFYWPShBj3lQqy0eNb13rt
jnM5nMIuAraG12qdxZl76jwbzLfrt+6J43bAIvPD5Z+qwnwLe0ZbOZGlnaiCReziBK3tZvSQmqQ+
nQC+Yjj1TqhP1tDPMMQYzRU5jr0rp8gkSVESWkRBBmZt/2hOQb/TXHaYTV19Cpa+MmTDcYz6AH9D
x+7Ly7cuwpStkeHhGvR0z33LG8QZQAsS0HIIN6gM+gPhAPPepbkO4wG7kBfYL5nmBj+7aZtO1qmu
CdCLUh8WAQEGhinzLfFr7tYma6sv2cofA2emua2H0F4RQyPtUGsQTcJ+As0Q3zsNIeBxgdGRE3ni
XrW46RMWEA27zt55Bub4KHs6c0ZT3Gs+bl2S0e5JhMbD+BLp0WnI6OpbyM0Z0LAiNcYcHsAV7ibc
tSh2LkmTiE3muZ9NKK4S9RlaSqNbt/3Mliaj3CmI1ewwQa/mMHoY9eTR6qLrrEnQF2V3mDvzqfOF
OA9ZEjHR+QUoX/+XOdmffuHZa63SPOpO+c+gwW/UVO0n5tV+7Ee0J4iHNZD8ZdJe6aneN5JGZJmT
vBZDw0dNxkMcun4dvnTaBHcFyUJ9U7IptYZxM3Q/M2PqvzVNY20tO9TY3XnbKuaQSZ84kR1yoLOZ
HUdnsNZoHIihtsoHELCEeRqsAKfIO+Q1wJoWqfchT4M9/HMSb3wPLExJOrVZx9/G3HVZtAj7rDs1
sI0sTwDn00WOGwLHB//JaYXJWmD6bsY9E3RvEdrFCjTxMXfOAfjPIcLZN+bTfZ9rxsFLp2YzVMau
AnC1puPI60XvVdUHW7vp4Y226AB6azr2GHYajBY61dtVaPU3w65DKjA9LJ0nE1ACyn4C+4YeGpwY
LrK1/G0rfXAcRXWQUDVWIELkWobtT46A/YoRBnthybMD0aboXXYj5FBTyojRRxGVp8cnEej+JqJX
zWHQZkvAxEUJDtzALO/FTNe/3RShZIUvyh/U4/R1auO00VvnGFTexurbEPeF/GRreIikebOZGveC
lZiSLG27EPpRSIZIn9a8VJVsKafGO1RFcJl8H5+UuOMCgu9S6xWnMNmZen9w3BmdYWkj8W8rIviM
m4//i7gP+0En8rZotJbrnhi/1iL1t42vlBFe3NDfd/BrCNWorpjK73LDew5DSiJw5FivJg8N/eFn
kC0fbFwpqbjpudPKNwK1YzhY3VU2I7UsYwD8LyGaJARZF8rYOKQHRHHxap6sbkUJ9d6jH7kWA8aI
VolEovHITuWD0tBHPKeg9K2zluHZT5Dj39vk7+7qiD6JAWDAjCSirvBCPDnjDBrHYtQem1z8MDpi
35om4rLF+Oca9wXo8lXrUq6K3IFeLaBBWCL9oa68t2n0sgfTQVbAzF+4c3MEEfQrD3AyqD0vTc2L
KKgi5ORZhgHd43Sm6UzE4rW2ZH2oOms3kbTeyvwuSAnGnDpVewyMh6GHu6rcfuCm9qQG1msK39yo
WUgQi3/EYwFmksZpN8zJtpO4QHsbpRsHEDvNPhS6fimyNL4zB0DMowYKIRdXoBeSsROJXOnG9fnR
6nEuaAm7sxTDXBhjQ2kJ++sigkjayX11bOcFnrhPY3pVNv1WgybQmsPrNAVXVnKboHdddAsO1hR/
PyfNj3C+A0PzXJX2nqGOVLxh3c/U/srwzaO5t/YcMhB76r2Vc2gJLwhAjuTkn2M2BMmPX16UkdhE
VvUkcyxOtILC6dAm5Q65FR0O9ohEdlzixFybsidWFmiY6V1x/yIXZRLznfExa+JPS6HJwvJ+yukZ
dNNKZxVfEdpZoYUTBv5xMheHirWK3X2m8UhtokKO1ObBBefOB74CaiJUGCmt0ykBnCS2dMnu58a8
k6UkjNK4Fbn50Knle9Mewz7/COgQOuqSNqJ0d0F9FV9a8DQahmPSmJml80uL9rxp3o0QMp6nXRNZ
P+C4uIsr8TxpDBsAue/SfgP95yM2WQabVX0Aefk6ROajBxAlIqzbsSC3SmVksA2W5WBn78emOos0
og/QHey+PalzntflIZnN78Yor0YWXcxkAKJI/QAE+IgazDyRqoXbOn/0IETWKK48zD5kMEWkUK5m
oyChNaZMZRNR0GTeN4s916rnvszmcZXE4zat61dNt8459YjCtl/VR6OeKsFZXzGy+VTGzPou9b/b
Ql+zY8eqXPfvoe9+jpX33GzsAErDOHovhNWsO0BaE/fQMM9b33hxwvjDaVyAOdEGfB0dL1T3RuYd
oxmskpafAlLkDYE9x7WHO2rwKFGNnU8JvIORoI23cQLeZVE6zTAOCxhhKAF/UE/5Nn2bUMVSPFHJ
UKDvCWkh8ybax3PwTcvpUDAstfssq9iqnsEzz5uBEz9ljGyJ99j4+Y9ijk5tefUp6mSQcJy0umlp
N1NM0n40jGT440lS8nMbByuQJDr3d5bm7GvkFuZl0IhTrlNdgdXFt9GZflETe2OpgohLfpJa4Kdc
hjCo2KAb/nEqwaPZ+XnM88OYjdRFGwLrq3AHrwzGq/AfSTW+ecqK0bWKaIASrwDjgdjSu9oTus2O
rSRF0Rx0LMwNlO1nl/KaEdQnjZt5sM8tOKVtkd2zro42+KQIREvCWzVWv+QIvrNFvgnPzt0QN1/l
mnMeJ/2QSvTjZYGqFyT3pvXHj0aAjYQRTamai1AXtFgdisrykhNCZlDl9mP80hg8xmb4inuZ7wt4
lI1jIv8sJNsoJ3ofNK61YTZorLI8IORmi/4a8pvvzAh12hpmREygoVsdNS99sSb2R1VOws1os73A
L7PRRrZUeZ292oOF3Nagcpxq36hwP7oawLc0Y6J3R2q0JhZVZPUnIzW+TSySVOUF2zhMmD5kOxjD
upq6gfgj/ZyO5Aow+n0aRvjqRFqyb2X/3hVWtKO+hFt6JNCdBmqMW81IrmU5Y8oq0CMXzOkSVjBs
WeLumLFte6+V5Vtvco1A8XjrAgqnwnKJI0+IDIRxgOjBuSMoiWt+6N6nWGmgSBHwyiqGGgGWski0
FwDGnJOsetH6iaDl+CUn+9wzPdLP5hpg0dCdkaPuB9dc55P5IPAnYDWPJC28ZEu3LAH30X+Bb89W
AHIGgpP9mMSn4Drk/otNTc4SH/bM+pq1nqs4kVPOXljkyWM6VvshtA+2Kd/77sHAGOkbH9VM55X/
JnQRrNfXwADpwA071+mfdLrvoAkH4HPOih4vVbGqoNiF7K+ybACXYqv+zGfuNv/4Hb7Mtc3yvs4o
o2PN6vx83XCB6LyEy9OrZ0tKduLS2Pfxj7rXcBb/floTKow6glI9JKB3NebLy5VOcFBP0RX0OcNw
PXndduLpWMmrb00yTqzkZZ6v6nmjalqZ/F89OOQ1uhjaWGgIRkKOarSK11l060Q8k79Vw7KS1M6C
QoDcxeeEbljytYWeefla/Y7/ZFCvAq4cS3Z4dnkMi1Sj6gB7UbDQP4ZDXWorC/i6+r+kvcuuAjnO
HssUfxetAv5++ZXhoXKtV+p2DHieFN913TcHoMp2czbtB8ahtUHFrm/1L3VgaMoELUrKvMnwKFOT
2ly/g5t0MFKoR9jf84ASDuC8cS/h1qhHqNeTMeEkJa5zXsNpqgzmXHizkuCgXlwC0V/eAI1rS4xH
eskjnkr1dOq41Mtq6u3gFV/eO89ROfuI3Zb669iHU0kn28ipmPBQILhrdXrU21On8H/eKkkeGxNl
KaZTri42ExYrOBpr5WhvGb9BCnC18bOGDtjkQT3ha/UYhcrR3Q+dbYtdUs3goY34/XDEuXs9QZXM
0wnoYL4JEI06FhWKKiaCiR9F/Lps/IN6iGyJye7YoQDyto3sUz0VNBkYGRwNRfeprj+Gsriqp1SP
Ccr7bH5Qj1DHVJS/4vv/OaiIH6oDJhPrqF6Kl7gbekLh2DzjmVheTj2dO3QHnsbCMcwW5VswH4Y4
Z/WSbt2ivOT1d8S5YE+L4jqaFBbraD5Bt6o3BWEJRVdXm96k0xFZyZfHYtvirkoHDXgHftZ9jGuD
6X66Lg185OZfTLfP2sjlmjvAYOL8OUrN4KznkAnomJtkscVuiiCwpRatF1yKaPPvkGWP0PztLxk0
JOPSzZ5LCCOFCFfu4FQHpwYiUKUAlX6kFPSYbMxHdgsfMO1zGu7ewyKDgP/ScfHdM0lSLFNNEbt6
tksoJWbuwd5oEGLDDCuOBR48M4+PVlQ8EVT0HM4+ah3o3BVrHMoN2akp+0f1Xx5U5lYqmZiSgjWI
hkx4aTu4lx55CjOTCEjG+EuHcLdLvE8NL+OamO63lhQ2OjWUqPWEyvfMig2Ll7mFSfJizem7VaBH
dasasAkGTnzRvbxNTvskEKmDRaHIjnid3t3EnGH3bOP0owcq4zipCatOMXrDusrXrmTt6Uf681Lu
9m2q6VqZwDHZ1Hl+0VS/0lAdGAp22bq26cck1mHSgHtA047X1Fi5vCkKT/l0hTQI3Bq4UZSxsIVg
6Kz1FgVFU4hPu06abRmxezQHjr/4VfpEGtdW9o5+Ajxqy4qJ5v5xqI2DjkR4bya6WOvhtmrlWyGN
4jLYIt2EwDJqC6eYQaOl9btybXf6k8yoadNMu4Ulfqy5KnwI8xX3XJgcKou9ztKcZO18KDxqBwWi
7DWMxHjVhtZ+DtGkwsRY45sjl3eY9pZbFjtz7M+6ireTtX6G72bzqwTio2pmOmZ5WUr42TEvOcxF
eVUiFVvpkmA+7utkJEoConqyN1QbGlSX3GblU4S7jhuVVqTvxeOmK9wt6RnOFkl5t8vZyUxAcjF8
0fQrctmwwqLv3KlLHuSHy37cIUO1uri4/Y6Txqfa9f56EKwbIfUfCmca7jxWS7RVnAfdOwWl9jqH
42fiK5U+TPzlpasR/QVpssl2NAEj9DbGH531tVNUa+QMiEhGq7z/yVZQ7Ss9dIzcrMjclBysKO7S
OYEPEPnnHEIWtS/3NRv9ei0HCqdd5ux6xfCbk4ewLKd9MvGXXurAtmNFhSLs2VLKjIExOk127agZ
i5JhXzgVOHxKzfHgkd4xhSfLNrPN0B9xoYlN8uaEJT4TqhvuWM+7woiL/TB+suIst1M6mXs0DecW
9nI4mt91g+ZEPGQX9oGwj8ZZ7MDLXAnf+KTfHa9Q3gTb2JanLqyuXRNfDDf98rO7IGBpVGU1zC3A
3Mu9EHZc21o+vqB16dYSTg7NB7LeejYRiMyJ+DjitDK3Y4x6Ky8A5ShJ3+92qmooLiqpvOR4WORB
Q0pu7mDdGaz3CRmTW3BfCCVSVoMNlxJlmziIdXJ9WRrZ2OXw4bPQy5IT1s21ahctTYM6oy/H8uMm
WDCtQ6VcUN/pdnkFoPMtR0FIs4fGDTdwJ837trNenZQNXKHtFfhO9OWld8kONcadnrr0fIYOM4VH
R6DsyLckgCa8jnpHARcl+jyjiyssVmXqRQY60UVovGWyvDWZ8yQAdLMVRcWj+u4DzbIZ2FGecAPn
LpdZ5me7MNd/qf7ZIsyZMSewoye/xkI3Qa0YJnNIn5Y9mh2Tekhut8MGc+nZ45GCC9P7QCXEzTTA
y0pF4Q3id22IAU/R1DY78BGEU3I/j9u4hWHohEz4cAm6S9OyA9XHNwyb77EqAzk9Sp4kBintK40M
IpRnA58dQFgCckY5siexxDqNI6ZsldED5vMnAjGLpqpBSgglMhDv3AhYhfDsDYehI33AJjj8kmu+
smxfINt9w2qUUDrkAnF7NuuJ+pBsSG2Mo/W2rMpmCxz2STaBinebNknZjZAjUHqUqZMdA9d+sErn
lrrmp+yaDz2lh2zNrAEKHZ5Gz0cQgIaoIkLUML+oearK41Mckq8Vd73yJLD+jURNIBoojNVyxXQ1
uwc0/zuPnlROc66OmlcxBphVOHO1R0/ba7+K1H/+LZ4amh+F/NKGR1ImCrs7i0zpYlXLL0vcu9k0
TrqSdTZK6Slib9MmBnUT2SOoaWpEI1FxUx07zNQocGjebMl2xWWc8hP52pjDkzACijXsN/qJq5dC
MBFi0n3kuvlW1CC3NZuFq+qddahEZBl8r4f5+zAyAJUpvc+KSPCNY8gIYka6/3dB84KM+BtSQjdc
YqtMpNWeb6E7/7uguTa50dDAtodQoqGYgLTTFKXz6/u4kphBn2B98AE3lBFtsFDpHKwX7ULacZIK
ja67kkfpLQPfyMSutEoEtQEKqcurppSMOEQo2gbecfnOCUd1uWc3zkl1iiN3b8atezdB22U2OaVZ
x/6tpx0ZqAZe1VUqZfXbHHHe/v2NO/8pJ//9ti3PMXjv/0RSIOMqc3CG7YFt2iFj4CCI4y5QcUwa
U/MKe5eQX6Cc/I1pOMAkfQP6qaE0FyUwPpedHKoAlivkaLDpYm4AFM0QJ9IvFiE/KoJyWDEHH37V
Izjxd53D2VtmUQpsxABo5z5jWjNj4Gl1yI2ABDnUki+1bIrVdSqUHmiERPeH1l4JHIqCUlBYTVdW
We8DDlwkD+UNJjtborgHAF5BIYvP8leVzHDoscb9+0mzyDL7h/zdcHmjpuXi/Ke5+w+Gho/1xes1
qzloiYUATpJ3TY/SU0uipZc71k+tSVtsEVMu8gi6LsfSphynphY2LBevDMgadbSXHg5PVJm7RRwz
Dyy95pnBw3PhwRtJBneUSLAe8vw61uNHyqTvv9VstvXSm/RxZ7ZIStwQDckBQNZj249MqvGxLnek
gXVkt6df//72vf+8ZiyHQQMXho+S8T8sCATnCjNIouaAndYETEhEDenzAL3gmWsR/a0+QbnNWKGb
KTVBn/RLJdLTLD7KhIzGfarU5OEUPjhyvliVt2XwO8wuQx1Mi0YisVwWDGM1PY4oDUo1qUR2fptI
GKXsHDwXJD+vPYNyCxoIxh/tHOYDPaJg/i0dgp6CZI5tRSZ1rL9DsyUCBhOPj5IqHVF4ZOPB04tD
Ok+LDiklSOPkNPLo+hXaQjW32bER7J3EPpZKiAU+RuL8U+kAlI8StuAkJaD+FDc9RHsUTS8CacIM
Jxc/ALMr7SrS0hxRoSfnEzfxHKLjpgBmHyuUWJt//0RM3VOX3N8HMA/UBGYa3Q8s19P/YQvB/mXJ
bBrqQ1qSoNizWN23fjpuTBvNTjHcu7MLF7X1mEorQohd3JV1H38xJ8sOYTMGrJdJXXxS6ayKqjgT
IHHnO5G71kr+SEuKt9pk81/Qv/o9KDXG0Xa7VQN1akucyw99mH/iOb2hPdsNTfJsBtmXLxg4cu2J
OgsTag2uVKnKRO3qBDh6d6nd3eZckuFcER+hu++V0nHC00+2Wh8nEJqzbe5B6WoJl1Ro3IfAG7dY
Oc9a1eo7AZd+SbMtjP/m7jyW61bSbP0ud44OIJFwgzvZ3tBsipsUyQmCEkV47/H0/SVU94aK3XEU
Pe3JqVNSFbkNkPjNWt8arLOF3DVJACjUrElCfvRNn40Ep/U1f5IbR4xbmyir7htmdQeTGAcKr8bw
KWJ01ORoZzflwLgx1bMtRxvmjeJNafCdymbYyYGnlGGLnM1sUaBb5oc68euUGkkVaXadfqYeJkKX
s8mSVIGLkmr5e0EhZ9bag94Hn2TxYJ+DfC2aj6WgxG12sTU2mDDzg9Xis1DCrdqxrrNf36i+OCij
Fyeuj17hP3FSEvM5Qv0tTbzOzIbCtH0ZPOvF14kksTokvT3wQ2hNe8aQN9VMxeXhtaQ1BsA7F69K
GETFv5Ya1mA0jIQTjw9Vlp2FHto0iWjoI5MqfPY+SCJ/xmx4WJSqbfheBN0PTaifFdJDeBK+GpYI
K8vgb0uNaF+ulDlkY6d3xVZL6ESjKr+pbedKmCBVASIoVXECDxVKDJKuEZXfuGl4dGF6E1++6Ns6
1XfkPTednmHUZxl/IN2MObxzdUJGHUpAR4qQj/OS6aHKORRNNu/YPaG9l+W1M9DzV/D5XdUKU8lu
G4SRu6YzH1y/eIGli+Vg5pfrbfUcVeJlucFBxIYbKx8fwrhHAVAGGGAqcSljAiILvLrsVZRcmwgL
t/7uBsPFMuFzCPoeOI7x3qInd7WaUo5EB0TctEWGo38bq+JbGRUXnPfDpmWV3NIewwlEU+Sn5LbC
qYIRgG/eMNa1iWN5abtbjcFJbzAKmCnvDSV/LDT+j7EK3xluuuCdSb+mLZdtGJ4No+bpwc4oNd1z
aaPwj8lkPNd8yHIuEUnk+cuQzdvKxciGeVWe2Yw/dYob0yFPs7QCamoSXWIxQNRyh0MhPAY9ToY3
eO594j4cRhZd8o1UIJ4numft5RxeLHrLo5bY6ab0dRaA7nAzTPMPK5nEYzIzS8bWrIV4wWZMLK3z
5MIvYgeT4UxvmThF6D31MNvUDoZgcmUZyLaR3IEHEetBmP2WDt0lPGHDaj3dwy6zWP/DxixAmDEl
belUJYu7Vgl7EGniwW2s7SIMarH1TNEK4gs53Fbon1CVncykrHaJRrrbHNnYnXWoW9p8K5ia78Ne
Q8iS58esncRp9ubbMJeEG8zionUGhHJZKopisp8lzHszfimnCnKXVYESsJrPUfCnlsaMoRCGeUKS
Zp4cp/nXv7E2hPicnTShP8yGLXbI1w6lTvZvaJtX2yvmk9c+D1VkM19CigIdHnb/8q8ty6CujfZF
mIzoFSvtLJz6jORhPFT+rJ0jJ3ZO9fy5/JdG/cnybzjqWILWRMcl+UTavWtaCADd2xnx+kFKxzv7
HYnubm5+jyqP6EFA6BiQMxgnGewVVirnAAp0R/9zKIb5LnCc+JDG4NKilBxN3ObZOQUfuC76CFx1
YVnnsBcXRHTWfnmVy6swnYa3YTafhY+GxS8Iu0Eyx0rFVc5i2lASpk1rn7n9XgRTeLThG9ttldyk
fozfP+LX6UV0znW9PZQpc3qD5eHWhPF7blAInt3sueqQ1wkrOCZOTUCgKkKIIEFPNzbjHrPZgwza
9jBY7t4xGKkk1J0sWsZnMgN2gJA2AB0/zCFOtnEn6rOs2vo8hsbPCnH6LhvJBA/LsVuhkAl2BXiJ
ZOyNoyNzljlMCc+DkMB9AAWqs/jRD9znJOojTHY6chYf0xHxd11OD2ma8XmYHqx2ussbbpfQMy5C
o7VgYoJ+UCMCa3wM8tk4udFp5gV0c5AzGPKNPSKnft8Y6SnopnavZzZdclXNzQkwccMkw1z1M0uU
dTwZF2hH7QmBfXyMCx/tMc4FZoQqKZ62MMFkcnI5qXnwxM5m+RkBUt7DgC1jLZw2ossL7yIU4hQr
jEBpxqDWU5qR+3ZaFMBJgxOlKFqUWcRV1E3AWN0JD4uFq8AGvqqT/jOw0esgWLtZTq1clX3Iqz/S
0H4CzvO0VBdZD2aAPdl+EKzzgrZ56QPUji7rPpTc6Zs7cUyB7CEljVdjFQzaYwn73QcHTe2WjmO0
DzFUTVaxG+rkBxk/50WenYNeWjsU0qzram5GTGuDrd2hj9otr3IRTKsR0exnlxEUhF2ejNC4M2SF
yIR6fe481l/NdamTaqjF7MqzfRgjt0p9rwYgRXfGmMZg4A2WZH5Qj89FQ475BVV/zdnPu4iZUnyb
faa/WZO8DUoarCM7p0yvr3OVvSk9rFKf2yYKdIxNrBLHTYMlIMIE6RdQjdTUfAimDU99SmkQDNQm
SHOK9KbxqS5bTIhmwh6urNZkG51i5oqrruP3tEifkwrRmdZVtFb8yWKSmYNSX70t2v4eeheRyDsn
RYqaJcPe6Ibr3JLvRUYLYbtmeFunQ7HTm93i2VoEwmONjaDW6UV7dPZbp8JZhpDy0ywDNCUNc87M
pL+txhlshJ2djBbna0wEHPe8OIxadVfr3jWwZnaV4kJ3izfEHq4Wyt0sjT6JiuNeZQXVaddkZOJg
23gH6umtd1GotHq1FVN1qRx5yCcbo4l1WBpoR6mNu8a5Ry1xP2SNuesbVFytUx/h8TNNU35AQodq
v77oUA03WTBhiSDXrCtO5A4TY2Q+QqtGNafcNVrMPEavvPMQdhQt5o0l0E3R6fcNzhf+MxqYVU4w
ZYkHI1lHr5JdRUAxU+MTUK6EhQwuqsD/1YcDdbG6IubQZBZJGQmUp7yjiB5Wy7Bl9OlPnD797oCh
jqP6BWvaMWC/gq84GTZ6TPJlzItujlmHXEWOVE95QF1kYxgwu3nGopu9NZpGnKH2ffkFgUW4nFIr
m4R+EGfVXJVpR3I+cNpW31XtucwPfEklUlnBRtXnTVU/JqyuMclQ+2YMbQhSZx6rFTfQccu1Ozjf
0sm8q7T2NnJQQROwlZBf4131IEJUy/7W9vjoPJ1YhCi+s4RN5govTe+sK8RniB7jdzLlxVY4fBzt
wNcTkCyLDoH/ocH0ea1PzgfDLfT8gzKBZfCFWtv+5fZese3tyLtplRU1UlYkXzd5aZI93dIikhWG
yDi8dfvgg7yUAs850+on3fQ/S22GbIR+kliniiiBgpp8mC9Dzmv1pxiULQjhteyLe2DH4Mn4zIsx
3UZa8AOQLnZeqlQe2Ft7ct7moXo7FJP3qmfZpyEwC6j7tjXCB9vNDn1b/kr85GioAUjG5Bdfr05s
Yf3RMzk11WuE4XYtHbCWsTcTjgaSex2TMgiTtfBPcw3hEZL/urWlTqNxGDRuHQ9k5UbThk3Ym5gb
u0rurRC1rjkSVaAmIi5Kh0Dzm7XDIHAjWbovf6yFxOz2xqObuO/u6N0xg1LIV+Az3VbvXV9prfgE
lNuvCN5yi3CxuUvgd8/nRDXsv8+ygC96KOI3b0ze3SD8lYd2xTS6xEnd5TCe/Hw3GjuQ+/gaM7A4
RoNvYmIbag4U1ea+LDoaHOW5azQkjT0Z5cq0ovpx1ZJYE+01NRm/hPTaCv3MVEy0CspfH5vvUTJh
GFQOj6U/KkOe2kFYYp5pU0LYvOtinFocGIa6qKpJe4IefMixUy8DuGVuLVTV7BDAmAL+hAHiKucR
SN6Bwg/EG/39kCdrUEE4f9hrdSNIqTEJfy8AFn+Ojs9x5aP+MhyIQ0vXIQVpBARG6seatLuNqux7
Q5N4nx9s764DMZQR+rAy0J4cowY0eWO7bHGiFK4TePw8euqkzZdhnWMZEBohrLXZOOkutm36MYT/
mHS1u362v7Vl7pNFyixSa3um3ubPSZ2yCT3o0BJxrNUIz+nX8JPZJTdRfpBENIRIWvXIdrYSwnnL
t7g4YnVCMTdZDh0JlEpqNGsjp9HPyIRbLy9Bxpy4ZCC/ylDHn87NrZGGQcYMT1dOpDijWawkrn2H
Aa3eUBwkg9xW/nQxJgMBBq4L8IH50SzJBiomjESYNU6LQXQIDtLqaI3aDVZPLb9fFpxLkyt6fHum
A2+KgBCP6XudFa8mpPWgmO+agRt1cd36DvtKqxq7nfkDcuTV05px00oMatGYy2OsD/gWATljg9i1
mXNT5ghoAWOTzT7p5rHwf8giZPagA2QK/MOC6Zg6bboV8jmFjbPOhh5jiZr4WIHE89e4IOcdeXI8
vAcjR2hNTFcBb2pnOQk3HcEsaXqJI1RCLlVToSyGi2d5cZ6Ec3XkRLt6snpdVm7TxLPObafX2TNu
Yn1+6MGxr5DCMxjzEqVSyDeVF78ujrdl5ByE3Q/oM/cjuu2hcK5tNT7LNN86iQ0PmpTBwtq7qn8l
BDJDNYZnS3Ed/EArtplyeal1s11hluXFL/2kpsNrAFYfQx9PGPlEBYLzilBunnfLky8u60vTsT1m
m7lTDsTl7krMaSdVNGoukC4lTzLgrYAvh3yIhs5vV6kq76qW43m55TK1kVmWGmpR1PU/HNsA9Y14
d59Oz6mkd2+5uExCwCz9I++4LzUt3PUKJudl0A7U5BiC57rRPWQf6pHsJsEPYENIlfmUf6+kDTBw
SKJs5YnqZqLONetx2fQu3yFSC3b1MUNnRY6ry5pEKHYTjXNl0cSTRdVIhc7J1LnY5dBfH8cxi1Xm
7Kema7962b+0/vDAOIyFQwK+LDwA1aZAYICxXA1aHZXb5b5YZggaCxZWPvxA5pMA9pxvqmZGtJls
ls3FssBqrXffbR8XLxFot2BFih8RYnGzGd1gYpA4P4ejhqTBD8lDppJeXqtkaLhKU2vNqpEfnzCC
qlKIFnro4x7gw2GQCMZAjTPG+SZQF2RJiARlI5tPE54CPSiRvvnFc5W3l4PXSDl8G2qmKNBQPKD2
phAaD6Z64hHXQiXXphdVj5nFuMlA1yi/IGwINftSlZZB6bl8ynEovw/UnS65nJvF4mU8ObMd8yp1
9pKNxlMsWQVUO9CezpMMPtWuLwrRp5D8U/bxfvlZltrqziWb1LiurjT+n7mGJXrUnJPLN79ejMWZ
Osc59Rnb7dMm2i8zoBHVyTJvHgMDwSk7CbV1QX9G4jjVHnm35S7Ge1gN7bxTK0ykZuy8XL6WrL5g
b35paG7nynvC+sDiglkGinpxm6Thy3IPVYYx7JyxxrDiAPEspi1pTlyUDASVJY6AIC5/N7gsRloy
YX67eR3tgzhqWkbh7fGWUGaoO9Pt0zcGR/pMH7ycFB0LbWMiaI5CaYyF+jCelxXHnAElKO3HKXzq
fllTYa8IF0Lw5dzhy3nLaalXHqML+Aysl/L003TytygjpsKbsFsGYPJpbqSzq0y0x4t/UnN5qIqS
J2fW5DeTggkQWJ/vynEv8QMUkr5BXaxTRG3fqumUKlvYkUUb8pt2i6tQ1XORQiGYGfZX5UBcZCMW
iUbEIzEyrlhqI59S7PqD6RRkDpn2ltxIxsYxV626sVj7nKxRPoiAfZmuTXBdMTsPpTyYQfG5CAaQ
2LMzzdvNYAbt5q2uNQNFeXaJ5o4CJbDf8MIc1EfGSfcCMhUgboq5lKtTNtkldKiO1fJbnXpx2W1R
++c0R4G5Gsb0Q80gh44acnFw8/x4JoqDqJyC69pNsAbreH1UnV4y+u3wic6+dRxsN1ovbyEEsLz2
cuKPi9BGF/64bDBydW2Orn9duBYJNmuekah/24AAmvwtKfVunVjizZtol1Luq6hgnk5AxrdRY3FW
QS/i72EL0IaUAr9q0Gg2YmA8LRK3OS0E0WNG9Q0OLmE5fLUNqQSTV+KPhVnXaxiJuSyWYgUn1CXP
XXy04af6RNVvC82ajkw5Ohqh/55JZ1Js2J6VK8tKbnImyLOVp7tlzK/TmBqbvM4+ujS6VZXTnFCi
Udvu0jjCVZxz7bBWedYNxjAgINGVDMNKzN+rDgOuw6DDVoWEJaQBv2M+L2cGTGRAJDGCJviaPNJ7
8+zX446x+JaXS6PHMv23LZ7KZuwcWmeXWa4BYam2GZMWZE2vqTbA6PV0u0G2UeQLxkSsd5TDIavb
XzoLDyK8vbXoOUiyT6SjDHd959gZHvMUOjCpDLdWS76jQElug/ZCjdH/tGOSS7jclzMxiSN+XRfv
ln2IreP6J4sWszcWLVVm6qGLlN/66RZYIAjZiGUYrl0390/sNNdDpdkbNQNfkAVuRPxk7N4tqAJD
meLDiSkvqE7MRtSQy/0Tmg4GDsa8qyzNzG09Bzeq9pIO+9AymO/GAThnE9Wo+JynqWpKZNxPyzBh
mWNozURsRC8eFzhGnU6obZMGtSd+oD7hGHW9kB7adE5hWjyAKtxMMw8bW7jBrrnOkkc3mYXMmdwO
u8bnJAEgJRrW08qyHkM24GQWzoex5RrICRhG7N0buyI5dArzkjnFrdaR2cua8t0dfi0udb9KkJeQ
vU44oL91aVKtMroJceq6KmnMmPF1efBu10oY0NIRMYYnDLLnJip8xpAh55DpVzyuQYRa2Sk0OvZo
+UZt33WH6WOvHnVD+dxyJKvJSlYwjzHKQ0VnBN2XVQ5X/9JAt3PzaJrdcz+Mci34fmCUR/uFseSz
LiE3HjWSuRmHMaQ9R3w70GA4dvIrKYvjlOqUgGSdS0dJfdWgHnXZK0TkdxFyRLCd69fDrHPWIdkS
DuIMDZNOVG1liZALuuI58vUJSZ18yJTiI4WPWdViZl8T3UkXDRapWgzGlHiqDCjeLe5KhrPbnkcL
CGdJJgvTt4op6UYnL32RXLS2S+dpEeZJkbKuPM5jf/7lUNiizcH1kjuEY//eus7ZS1bhxrBqKEC1
w88bY2vDHYqwK7G3i3gotNHSTQHtaeNzKMk0fRktc1ExNEb/TrLZuot4yU79ZgoWshaS3LV6kqud
2ELeiWwWIJXFDyWI6lOT+nYZoPBVV1Ql3xe4SpRUt1rRP6rnZoUGncF9d4ZQpWCS/NCY7RCAbvrE
IP1ZdASxcoQu51kevwHIBNtQoqWU31Mv2vsR8wG7H4nPqetbh93rjjb/TQutLUjPh7D61bvde1mx
V3djvrNUULJFqOrWo4MB00xuGqnESRw0C62MYrxcQfNj/vqmurs88A5uNKx6hDpmbjPkCfbVfCP6
UOEBGuY16Jd3svTOmubvMyP5sUA5Mo0TLlOjaTwEq1qJPgLfvXotFZhvUoGRPLFR0y8HKMCi6Rjm
8DS40QuKQ4Z742oZc5asetb4Cfde70SHBQy1KL2GCmYnz4FFOKCWf4mNiJY03l9InqiM/A58ZpX8
WsBCls0TxSvMDU/g710sf8VN+qQARuqxqRcxJo2i/nCL5hYR5ceyrkPtt5+a8vvsUgdB3Slhuyhu
A+MzpRnqW9SWsO4/QnXz1W1xxaJ5XBbABpDxNQOaFZEHF1iA9z5yvy2mDI7aAM176z+q9mkcKe8L
gEysJBnm9Y4iWFEdZkri18ns1k48sZ5z7dcyHBa2shOPPeOpDlw+eLOCGMON0aCEz2uScmgOUBAF
6GTYz2Eq6nY94rf1cpGyGAUX3dvkiROowiL+WxeinlWfPhc3uh4WkFlb3jAmvFFaJdwLh6X2W3q3
QruLMn87k6HKVRJZeEYc/F81wkeE2SoQHolutB9lsm9j+7shOJJRm/4IlaQ2NOqt1whWpNQhZu1+
c+lpT1Fffm8Nt9qw3ll7dnuH1gwhvEKJqS5tVEgk/H5yJaNXNfPtsxR0gMbwU43Xi+ZKtBu5AIqy
0yrS2LJG7TrxYck833TWR2qNOAoVTkJ1Nmo6GvEEzBt4DOZIUq/qPlP+GvItVTxfqEQaEvfu/dTp
t7CXkQqY9GfSqk7QOjlGc+dd3RBxhjSN/MqVqqIXAVzSUGk5c/Ra3cc1DUWm3mioKoC2u9cOdq0o
56MLJcRoHhZ+F6mBGevSHbp5lw5QwO5j3bq1kYbDHw+5l31tl08YpwUrq3VJTJEh7Kuajs+F85Fr
9bsiWqmekcXHE56WQ5VWF8UUKSLrZmbowRCZmnEEqlx7j2BLX3AR4sPkJOe441y5ZLN+XdiHqXr5
nnYz6pq+rYjE2zSKRgdJJNv7JjLd5swQ832ZshgjJ0dI2EWj108Fc36MpxEywMjcqI9wmhNy1+P+
m6vEPEVBHoNwEMHQaplp/pzqy1Z9kVCqxnO5c2dF11M92DJ7YkZxMqleUpn9NNX8VH3KbjnfZiUx
5CXrutn+mQ0VNhkkunr2OSlanCM/RDQ+qK/HtOxkF7LepC1mGWBzHfJtaAyZ2NlUDvUh36msvmHh
44HOGk/9taBEG3FprCpVWamPeamI1Th96a9Hh5t+oRWp//UEHQ61OCXz0gG24BVwHifnSR0U6gmO
5whKODXIGCOSIGC1mzTl22SybWpbK6Mfpmt4w5f8ajUcvFptU3DDqeGTmFWp7arxPazLe3vEr6ZU
nnOH4rqu3G/Lk6RH5QPuSKeUZ78fl1QiXKKvNsDCbM5O0g9gtnFEdbckcryqs2Z59kNFvzMRHm3R
icIuVyi2DjnOSgTRpw8HY2Xp0dkoYRtGefnSFo+TaV0XgpQqem1zfiM0/IwDT+EHzWg1B8H39k5v
wtdSMz/KB7lLZGFt6pIvVFUVy8NGc3GDTtMOSaTrq1JVTS/EXQMsYSX7/hjnwxGb1D0S/edmIGcb
d/01H76FGZtkLBHXSgiTRWLM0ZW8LfUtUY/aOvNXUWM9FXU1/J7GGQbDAMvC2SgC87cK8n9rxI/h
Cdf8Qyi1+Rrxc1N0kAre8/c/ScT/+n/9v4gf9z8InxIeiTzu74yf/08i9iSQYngtrvAM3SC5C5Js
jtQj/L//xzT/Qxeu0BlS28LxhAdBuOEZxl8JfqAnXR06rvCQY3nG/whFrCvh6R+6LsMw0LyTF4Vo
3aD0F19YxNFUDx0RVfURvTLsm7DxSK2YrhXy9gSSLcmStrbNmW3tp3pcA0wfdiIl1KACJx5WKBlI
Rp8cnCKendy4hkVQQXU7tp31UPvZkxGnGy8fDFoXl3C4tG2ggrju3ic8bQWQ5UiZg5693VcdbQ/e
ktdUVtmuqSk9olKrNl2ddWsEMfdNiALdqRt4Dhl6juKFJyiS/Zinbt4ZPHKQe44WpEBY/TezN3S7
UeFpy6zZJBUzNLfTUSSw/PFqXkSVvUOC6A62rK81eSS4i3ivBWZwnAsunRDSv6BHMwQXbmPkWver
dXr9CDzkkIZkfTuduUpLbdrFGU1WmKfvZcYPqMvphKiQtNAKV/k0VuNZGdTs4lR67nBfT0gaDVR6
o8cJFkHnjYnsbdxXHu7lhvE8MJrY1sA7gZBLCirRjDA1fB54JBWUyJNwQjPyCbBGUkOQ1znzhKIV
ChjcxK58m4iBPvxxRV9+Xwl/Eo0XZfK/XyBS2kJaXCWKyGx90aLGk1v3RV+Wx9JkK6cEyMs/UrcB
Ck3ZSuZo5yEG6O71jhclU4VzdP71Yf7za/kii+ValdIzdVNK3XbpPL5oEAke0EEvJuVx0GpzFZX5
q2msZX0otO4SiOyJzdevSKZ/+wTULfDlE3BMYUALR41rIMrl7/+AUc+dbcxNaKfHRotuWMriFn0y
/DlYh3G9xS9W7ycCajZERjHAqysw1M1AiAXhPbwNGz7C/PzPn4P4IpBVHwTJdo5ukOrCWaArBvUf
rwj1fjNkOUsgqaKVsWBI4kYwO02Yucei4KDvauYQktgWOwaTklPwaWkCfmcmVcnELBsM3q9+ZDFr
27Ox94p0v/wo20+2oynwKvvx4z+/aPMLGHt50ZZE2CwNsOKO++XbC7gDojyLedEMpKEFwzmI3Wnb
9pqDR9ymFXWsaGMO1attMBSpAu5D+lyb+h+yTC0+KnvK9+QqawhAigebR1cYVU8p1RUsNMBS4QZJ
hLdOK8KvCuoFMoCSU+9XjMG16YfXNXeVpT4IEX0wDSe30ypIfAnFN0KHW1xG3vUv7/iLZla9Y8+x
eKeOqZNDKL+8YyzmaZihIjwiqTqa6MSpPaJsHwxPIVzpG9Nzt17OkEMXMj4ZaL/WmoZgNJ3taFUO
TrArTSzXqGh24BAQPdbWLmKqgGmYqnj0rj0gOcqCO0AnIP7UismDmadiB9+90uhWVlclJysxiGmx
uveKWdehRkPIgiJnveaAT5Vb2ft/u1++4O1525auuw6Fj+Pxz0VK/MfVyQbQmTJoKEdVWRdeN/CR
o5P30x9a53f76jNHn5MLQ9uODWgaBF71tt46DSM/r6mDzQg8j3ksSxlL3v3lK/nvXhuvTwgXGJ6U
4gtYvoZGZ7YUisdqOuh1Ar8pLaB81zwSGvuKH86kWiLvRj0OoElivWIamgeUlGbKmHiAItCq27wT
b40TKut4sm0D+4HLktCxvnIJq7DitTHXAPJ0OiZxnb3pZOVnGJmXKjDqgyZg0xQMElVy06WJe0mm
dLQujZJ4njh6Q7Rp3/7z2zb+6xFmIek20IXatufY+penPIumIQrIeT3OBHCjQY4vskFwwjarWtNz
PeSVuWE0vh9a8+z5/JeZAEegDeE3EmWyQx518V8Q/1+fK/gieRkY73VKGctgBvHvZ5iMtAGih0fk
mE+Wb6rjJg5tuafNO+apI49h64Jm7PUzrH1rg+bmDtaGtm4IY/rLh6Nuwz/O9+WVWIbgcnAdXVrG
l/Md1z74cY3bFHDw2pIfDcsyiumgA9MOW0RwDiUT8V2zQG5S6nRkIVlGGfzliVnc2kR7CpDV34bd
bO8sYcGaEX95jeZ/k+yqW/ghPJsnH6eJKuP+uKc6O23INR45ShrrzmsZPDPjACpSPGvCbd7MajPT
x52dCKF7Gf5wFEnLGoR+Z0UYjz35kcTkPrvlR2J58eNoqD0Wo6jYzZAKpiAYKPfXhSdz5qpZD1MB
AS+kfcgQorlNR6o9t443GoDKv7wz48tjQX36hkpL4MngCFv/ekf2DK4jslOioy4n2AptuwmrfgK3
CgwFRTN6oxaDuWDDRNYgZUWKQdw3pww7BS564QynAW1uEmt/uWesL9WGemGCp6xtmxi2hO5+uUBB
+/XF7DtoHOF0MZtTqrsi5lk/XS2dvnmMid6Jkvmb65tQPCLogCH/3Ml6NwoG+DMCfZjzOWFOo68d
YRpuCgQJRykm4zCnzW7OjbXtDOm9zoRp5/QE9qB+Y/im2YeIAOKrOeKQQkqrveOhOjJgatbp1H7A
6ChRXjO9JhAKB7NATGNlDx27o91UMGFskROQOhBOzOqG+iZ02w+QPUhwuu4OQb1xn/d8j21yqKyy
fXfhRo3k2uTptmjD9OBBXSSkBl9iMsebtmBQ7UcIjH1eyMM/33qOumy/3HoWF7PnOXRIxLR8OY4p
V/2BTGAN2XBYHwbl60FvhEOJN552ln0xs/7B92yfrrfPdxUco92cVeXONhhfGYHYNyDWMEiMFspZ
c2OFWXwh3o2EpaLEooQj3JTVzpbBdz/Fw8/9TBqaR+gGGcpyNXhDdHRh/4MJ870dKdr3ZV/LVwxX
8AsbOqcbVF/prp69lzhQDIoaWpWZ+/5x6s2C6EJJ2cHeKUWeRO2kzofxPKBeKLvhc2icdmMNFmMO
yrmNTRzMaqgk/VNTv4fNdD+nw8TSmH6BrSbLOS84tIlJ4JIW4rb06/BgYpwzXBVSZmtg2FLvDSiL
eMiLCaQ6CokKF9asFfFJzuPJLcmc+ucv6L9G1ViuzvVPgrJFrWp//YJ0L2+JneJT0qIWDVnegFjJ
9QO6ZW81EfUUW6RZq2V85eI4hgVztVNUno5bPITY+Lapw9JbK5ThivlY3jTt9i+v8EuRxW1KQi23
p+NgT+IA/1JkRRpR3r7WRL9r4WroHzM/CLYFTvXZdfnEuc1WUTTtBpSvu7Sm/kHO+TZFlMnOxPq4
KBERzQ56Bqxuf/v8mBd8ucBdnW22oHWwPNdzv1zgk9tYjRxjrrJayH2EAJcMsuEtjR3M0YLlTDkO
01kj9fOcZ5AArPiAfkesfj/0wirY/PPHZf7u6P/9nnPJHHawUdBKqbCjf3+UpHWJxaYS/gHHvthY
ZpN8y8hx3wBgyjELvvBXO+JjciQfUbjPyl+EzZXvZvFqqPVrYZr1zw4SH9Ia1N2zG56J+aWc6c5g
3YlSRj+8CyPz4isC3BBWzGc5FlnDcVf0xmyu+/Q5ID/61Ictjh4iNmsHbUnGXX3kq7yNx+ajKIv4
1o6L8tC088UXBfd50Psnh08Sfl/gIvvtzb1dRz/qOAxxd1dCTdL7rRdTBeOpPJmxc+moME6Y31FR
gmhvpPuTrZlA7ibht0pz9A5VHpy7lB8Ve0Wzs6QDr04PvhGp4x4Lhs/rLGAbKfwsOpUxcF6zmJWd
o/nk626g+UMRFpP7YdbIU9O05k2RqNm6GIfycO4PugkXFBjHucB0TrSFjK/CfeXDDm9NhnM+ERg7
ZwhnVFbAPG0aaB5yrnFjl6219dNgeCZiY9c15C56eb2J9naAI02U9ZkH6hvc9vnBHC32iIwkrHlK
EZuFQEzV5CKYYjARBSQMQxvPGCtCtCEZ9Wzm41Hp5WuWQ8fy/GiTgPdHfoQFe3THM+taxWkE/OB1
Nk+sjgWSF/rhvqh9+2UW+0SKfR32E3w9oUbV4luXxu/OjORiciYNxCC5NyNItI7p1h4wgdy8cAje
ZcCEb43YOjZD6wOPcROoUf2M6Wjgm3T7nQCqcyAAguiB0CdpD4HcdmxH0JmzFl5KkZH7I/MDabjG
nu5G7FvBXT3nnXacZYwPSfN1Bd16DgzdhsifK5WftotsHIUVQQZr3bJf3XZmLRjkxYmRd7exB/dn
KNNylzuD4hZHqAVgNayyeKyvtM3Zzu4SMOvWhOpSg/rs91zLYV60R7sePohA7vYBDitAfGVNBT0F
Smd/z/DiVloNAXxOc2YHkx28aXiSUK1WFFXBxp67TV8ZLfAcw9j2wrE2aWmfpdcwFhoa/EONsxey
vtXjVBFTvYR9AKorO9c2htFCw7fYyMoyGw92hOjF7JWUZqRO7UYSootOY67Ngolk44Dsgeoyd+pX
2M4NgGr9Qa8gYPa0jYp1sxTdde7vYq+bN5WRiZVrQwFIcoPowFAci7TMNn5tbAMNeXGJ1xERHYrr
2jHHvUPS9o6Zy3ffyMlEhOdKjLUXXdK0hYHV8Pgy3ecCKdhDbeDMhuVi7PxC7289tJ3Pplpjh+JJ
aMH4LBomz0htcL1RMBHpEYrV2AcCb0yzRz3sI+VEDl669i41cdMm42PPQuqWGqiMM//gaRZUXJSl
nmYHt3r2s9cH6CYkU2zGxAtuHfWio8a7h6znrsMCzUXj4Iuz6ZJ3iYmOvQ9VWjJuLE7lfWWGwZ2Y
ftqZscGOZdwmPRQtif0VYk2FKSfOrRs9V1Cszgj20QyeMROHsIjjm340JSokHuWeHh4wWBMtZOs3
vTHe+vbQbiGk6A/aCNRPvfGiznBJ9G4Nobcbn90S/KIfz0+JIW6oH7VDmOWgEwUvLoHZ9D1s52dt
1r2Vo3nG7eyiaEBFcuxEhN1pmM3n0omB6BRhf+5NulyehhFh7Wtuq13ZWPl/cnUey3ED27L9IkQU
PDBt7+mNNEGIogRvqwru699C68Q7N85AHSLZbLYBCrv2zlx58ewOd3OaOx+VBcQK/1B1nmj34wKU
4gcIffT9ufcoCRnas3XnfQroT6CEOqS5J7eMCIa1OQa/MVj1G+h9Bm+GEmuaPs9dbCI+u2vop8w6
m272sylUvKdSU5SSt8lPtxQabP3b+dPpWHpa3W+KwqQ1Ef0pCXFjHxB+W3Urd+Tw6qMtjf4hnTve
wjJ86nOQ9oGPn4xtNjucKj4g2kVWNDmwIqqD6yev5TCiacFIRMy3XbEftxuYsFc/euCjLI7m0H35
4ejS7TWbYwFHGKVTb99ok3yay9zYVRKPXZpcwY2fi9Taz0X75Cacg3Vn444I3ZG1XiIgyqREewGH
PdV7uxt+VbXzrgZRXfOssTZ95xO9jO87RT7S0Bm/3R8Vhg9kwjSI8HsN3VYEhH865k9n7FirBgwL
SSH21tQRM1CJ5oq26mjb4BWVba0MC+8LPtRT4XBAi35EqG8OqO2S85xl3VM7BbAHcQbOJuYupfuX
rvSyXQFfdF2GnbebTCzbIKufGyTUDwntcF8HGierU5yGGQ9UaneCXMta4MntF2ndADaxoPz2wgij
UEHqRAOZmaZrVDsh/rN2upLd/VYgq41yu/8s9C9V0rxhx2KvuiAn/KHSeE34gFOsmUPp4vjuim7H
ejEs3LuUqjJ7qDsXSYyXEQYAxjJNB2sXwYVe13nCVY2LYFsim0B7ljvmGaHrNhRtd8yQJA9VGVxk
f6jAT5AKWkdIxopjkVifc+ibl8QX9ZogUeErwNolJaAdco1uwlqxjdTqAM7u3KCnSNg9hBMhG4aE
r5lyuRXCY1KaMchjC+pve8LG13apu7MgL8LDv7KNEstkKN7YMPnBJOA+gT8/B29QUL59nVTX0ElO
c0mTSyMZJNMoRsEaTQRqy25vwEQTeUIEWuZ67GP0uvbi8aFwqhAZk1yX/V8i2DMkoMZz4XTJVpbM
UCayyzZFvmQr9/mpk8R+l+OcgUOaj04R1nufGQ6yW53sghI0pykGouSz7h3pyc/B+IAuPQKX82gR
T2BhI2g7y8CDdfzIWYC7Cl0NXLPorRkgYW6MyvcP0ua+VuyYF6vcBkH6kmrajJxypNGxJMM6L5ex
zry3h2bv5eqXSIEhcCUep/LBoP+9YudH26nbIT0ALxpUHl1oBiTSe4+Hud62EvAIStknvw1PeemS
v6AMYx2NEOunMd5p1dzA6jOmoXbadaaDYc99oaTeWKinLxoOTpyWwW7qZ00bpviatlGlv5q4gwNO
M2aS9o/YJ0FvjIoDqNbXjtYIQBj9qQdkpT2XgeOA3HbVK+B+rl0Va4nPDvY1ZZuVnzvRpJty9vd5
iqJMzFmLwYhB95jrCPd36h5sJvhr39yKcU5Wveg3zcfQN4yf6W5smoJLcxpbBMN9Wpr85hxX58ax
McybObjJ0S/Vdmin72awiZ0vvG8TAWmGCpyBm8R2ZWQ7AwDyJtIkNOf1tgjEjzSxd20uSZTpJBYv
pNp0WBnoJ0RBW+NFhKOxngfj0wF0m6KiY29vsvMJ9gnyaacYj8ju+1XCiBlimIWk2ZZvCRs4ygof
n3Ow6xGAwuZuvkzPxpkDdnLiIkcDJrn2FS07ogkz21Fr2SYlcMfwVIXeuSO0iQCxeZWNxgNhRyCc
/bUxxCvfx4eY+y1vu86RupfR4xAhmO9Vhp0cOVU+Q4/L6PxDA0weiIZHXhJNXb6C/geX0r8USzMo
bKxfqW6umHKwKcJFAL/y26qmcxhfELYhT8CbwUEP54bK7abiTnG57gSBe195UDwD1XxpvO7g9c2b
ot8AYJ4mBymrIFKrW5c3CBdgAoYxC19IW4YUH06Xoc1+58pCUVfRm9BviapTMKOOiZ4wZ2tihEcv
j83NT1mX1VMZkJrBUrDxcgSE2dINFL3V7yEAvDTdlGAcc7srI0BOiXY00E12PymOuGT36D2I8Hrz
UsGl06z292gGuSRI9DKtTqhBJxgmC19t+fL+g/td7l/+u1nyFlIc8Evk0fJfLB1bFbi/7vfz7nET
9zuGjA//c5/711OLBoVV6Hz/6t8dzVCEO/Qjl39f/p8/tTz0kCM1XrdJFB1Mo2fNgVPQ4N3+30e2
VGMRML884/887CTJXscZt7p/8/487//795v/7vR/HiUOrZdqzopdbZG+t74/DeGm0ODjLF7/99f/
5/n9n4f8n/v8zxv3v2/Nv8dZXmKsq7cQfsdqiq+xy3bdUaI8ulL2D0yFD32GOgDa2q+w0AdqVb1H
eI3SKEjmk9H5ej8hJFvPBDgwKsV6lBH2s0b8MjzaAQV+Vg6fZaJ3CeEKfV5di442qGwW05DaLflr
G9QC74MaPQ51DdBQQfJN21jBGO4/kK6GV78kYVEM0VEqDGA2E2IIOC0u7LzB0W73GCJy+CSRUeJS
TU4SK8GlZvbuASv2ghLiSHgckWrisGELxgYk2QZJZK48S/zFvhM/Z+Krw2hJJEMKC3AJ/sRENO6C
41xRnxvj/KtLi6d8TIBXoGQWDdyxtF63dPs2dsBqmhXjtXCz4ViYC+h2gD3X2U/dtMwholqug/Gi
ElKE00Ic6n721+1EDoETKL33/G6fON4r8eb2VUwjNPUMpLjTJ8StP2pLk9u56HftnljHhiji0D7E
rmE8x1uUdBXoACdCC+0T0YDycCsjg+mmnqhUi8dCvAAwBA8x+78h8kJ3s0PMcomC7Hn0OHRWvvVd
ULNZNu+GSqD6uk27zXyi0bMIt+rU2WvfgnM7AiO90pig7umJqimNWzm24YMRHNtyuNLX+CXMfl8L
DUUtANQo2QclgzutfPWW2VFwgYSzSzvePTucfjQmYkemSfsuM+nklsauH5RGSdwRsqszoMYqfyJm
rib9M/QPIy45hxRdXlJ8Tqwat1N3GyqYb1U0MMeyP6weHiua3uTU+jmh6BXtdDuTF/wj5UNQD7u4
vfkiSi8OOqWVyVG/Guug3UelM55iSe7QPGX8bni0WEB3aYPd057EW46jbB3MBlSost4lVcskx3P0
iQxN0HbIac0h2FcdkRTe1B0DTcsjYZI5hdXGrzIPfeZiNjAI6AgE6T73etEzvJ5oCFJuC4vYH5cw
iENjpt85fpxdKexvvLXJfpwG82CiV17UjuQN84zRmcwopTEcTbp55KXJa8k0oWKufDMyrEyp/0cW
CFyMaAnjSrW5zlxXH3SSbYthWzWhtYkMzTvTtkczHc/wAKtN0MbZiz9+O0KKI78E2nMscfgAn8E7
87Pv2+Hc+V/Z/NLNc3FoZ0BaqS2vU7BGqN1t51hxObXmX65DJQn3+qGooldyAL+ZIjmdP68Tfzrm
rnGKEtxibVlEh94PjHXi4BXA+s5AN3JtUp3CBXlWfxKwxKFvpwE1s4dLSy2Bn3h76RytmDTnF/AU
26RjIiBcnwtxF7JytR2w5NrcZvNXIGidVebWLhExdBY+HVH4H5aUpOoVNJIY071KmT8t44FJD8C4
fS/d2RALchlfXPdL2ElE19R47GZ0LUkZJ2vfRsVZTIAmhBjVlvSsh66Q07qwyoqPtjEPbev+rEAQ
7AIHxbUJ5I9oUTQj1lBio2nUpwlMTaGn3Gt7/hbZuKJkfrGaYZ/+1VFsrsfRO/U6lFvPN/9yAA5r
LDfUEOQEm/6wg3pn7iPllFtt+BMhNpYmrHE6YLjiAESKkoD+qGwa/GyTYWlPJu05qyi3xRc1xqhi
+GGFc5q9wlinKtyMy/A5trrnsMpqpI54CxcvUp6+h5h7G1SrJ0kCwz7NzGvtj/t+tk6WE9JFdfoj
Ct5XIzW6NTPFeOO3ESAOA6li9+2mw9arQTUhU5qhGFs1oXM2Zr6yf81oW9ht9hfk4xPGwYUh6+Cw
mp1t+iyR8O2KFupDPRVPRJtdJxfrOMMC2ze/lQ1mQSo4B3H7EU4EB2UxagA9lIBxRESWAH57Y6AH
HkaKOLi52QFDLXZ+PVPPIJvsHJoJptoCkAdgM8n6EcVafDXELRXZe9NIphP28CtCNrGyCjMHXjgx
up7j9yx3/ljtFO3k0nqaySrIKkoKWVj+s62Snb/kh5Jz6ra+fcHWu0o640tmrA+D/4malQ1LZ9XX
XpGz4rrvvklWU/tzEqJd1NYkkJTTMZbGI7i9dh+Y4jTnWO8ow1sSRJmdEfqn90YVvCfxmJ5bUf7w
KPQAd1k7S+MokfAxcUl6r/M8HEx0oYRrQ/zBlceHkxGyUjvrJBzYz5bMSetsPIis33gFUeupjn4l
2JWhDKn+oKEPp9r9qWngwvHG5zn5e5qin72p0jPy8j/eyH21Dbi+ZpOYRiQ6AT2k/qYvHKQcmUno
YvGzCNBCkNccSmvnVew3AuAQu0HLatf7JxWRSD5HwE8p89ugoZ2HV/0CmANzy1DH26hVz5ZHT6N1
ilepCZMioslm9WSrmpI03MOlyCzz3CXLFk9CfFe1em1C9vWBziGRNm6/tb1e7FOHip9L1UlItKKY
jdkPdilMo8rfGKIvDq6K/0b+fESo4u8pRViWBybbs+zYRChHrwXdRIg3FvPHqNyFNRdOkUznMSsR
A/fHpupXzojbWwDe0d6myhHiuXn6FtHIRFY7YtVIx0fLmV6rqqcpbKfDrhZ081i+Bw+tcdvnQC3t
E4lowKpGkti8UC2yX3eVwxjpl5MU80qx5S9OUVbumbdiVcZh7gTxIc+SkjeWwCRtGtQ0OGO2Ah7E
tnTpgNCs6BjDrCrGdMC7/1RpQX5FBzMajAbpMkH+nGkSXoAzwUgZX+BkV9jWyFRJsCSYZnOaGdB+
xHn8oR3l0SQAo16Z7ZloWkTDzTGaXWqgrti7UTg/FIpVxzP8MyfRt1vHAXMRGE4EVowkA1g3sr2S
bQQ5ez321mdsprvgFM+lc2C3Q6MO1XApx3Fr1Q0AHTe7tb53JJG4x2MfDjsJaPDotTY4lYPC+3ra
sHHzNkEpfLjY2XVKyvAwiel5jPao54yt7Lq9l3U925mEi8RPiz3CqtymzcTbY2pMBwYjIRX2m84m
/6ZonPcWOuhUy/c2YZzdJt6HBj6+I1ZYOzCChKWuuIbrlVOqKxK+s4jtR0N2vAODvxpU8uAtrn4G
7rcMXC4nexttgqXfKeVHpL2Rlc0HDIXMnpVEQA8K4bdaIJzUOG9diWgNc1F/MskVGtUrc4IMGFpY
buj7P8/mo+rKRbKJ4qlVOLudKdr0GU9HN/5hNroL+kBnS/4XJVeI3Q9vOmFlTUJyz/CszZ7eZ00/
ksm7aTyMKnwppadOVZrpE61bmtIVVqFt1tBN+fdN3TNe7xAHWX7NYKkYB7wsRsMltrHfYosZlY4N
TF8SaHA5gFpRM/kCGkQ/G1g28wcv8bf1HIrT/caPSSRwEkqnTA3/brxorjeJb89ouIQ++cuNtOqT
Pwv7ICt08LXWnyj9ANlWPlCvwqBYVI25gUaRngfvTaUJcwKcHj9Q525zW/sHMw/HUzN2KNDsGl+7
6E73G0OQj3L/H5crjF40hNb37+XI48Y2O+UWIYuKmJJTuvwvUgNDVHOI1b423aMjp/YU05Y6DfdX
+N+vbV36eMACJq6ljzHL1Rlhm40CLCgVAY1LAmOVsn9Y2YPKEHgE8YeVF1hkFv52Ex3vf7OyE8nP
/v+fT+m+yTIKD1npDSda1hA6sc52O9z6L44m5E/+YNDcnZLl5/c7jSOKt9GC0j3bEQu0kouePscZ
4hHZ7jXsP2JfAFM3O8boFS6HzqEb0fUTLjtsgyubNKaKUAP4GRyMlejVeqooKzgC+obeIje5LIvT
fLvHSpZOxMuZCWhOmyg9hkRn7mkHHf79cNm/80EyKBy/ZiCPzMDcvD61CiMWFz1eCcPup/8GJ2Zc
KnDyOwyBOqNlcAWut8yyDWrfW+bBf1aNyjZUceD647oDQ8pNbkgkM4zL1aEjaOZOnksnqu3BCKwf
uTurY5DmB7Tc7gm6+6/Waw0sZhy/SpU7PYH1ut/Qz96YMA4Oemj99VRgzsigcf374f1/xfJlFzRM
UlSYoMZm6JkYExfxpbfm9+O7LBpGOYvXeOngEFxCcflWe/ZEK0394BoHerv8jZsfARQiGoi9FJ7Q
RSpoPsDK/8b4LldzPzwVARgZ8e4UhJPS16DLK95n9rUrJKuP1mh/mJb57vapXCuSD8PSe47SfjfN
Y0LrXB+pif9gqNrEP2NXf4KkdFH18dBuVT34gKlRYL5LnKTIdd5GjwrE73+JfklfM1uFBfjLd5xf
iC+fxs5js9mIcY1m6VgG1dmgyQ/NiJY5PovybCsE7JRmeDwlo76SkpFVqT7V/nQhaIpN3fKt/95I
+lEMHXRyrCYFNoIfFn7b7vGpnO4/+5+7pmRUMixbHvL+Y6GVv+1G5+N/7teHPfr6+zfv95slqVOi
da5Az5gKkah6iCcbTmYl/pJ7eMWmSas9TD/xLaWbjm5T2YC/8akAVn4ZqlPfiU0A8TWLgjM0LWSn
hbiOESg65oJYh4KHqPMwwZNVJVtbrYaYD4Tg41XaR8+OvUzCXBAsecgeVrC62fxIBow2+hQD3ohr
94VTzhR/dV+rh2Zckxk7bN26u5osHhfPPzkDQOAAkg5xmtkzyACwYBPFTVXn2ckbs/Moy/HmJpxW
3dK7ixe2n9GorxaZ575G8tla5YFGgnUw6vaVbT8xM6rduy4GeRfqq4VGeUP82rz1tPliZu14cHRM
0Y0fyA+oMXCUJXvbu9ldeBiTVj6Oc7FvpVALMP3YubDL3QA8ahaMh4QtC6UiiuvE8e09nUj2+sr8
68N+OOXOtJE5k6TMhvk41rRonHnrc82fBqhWASllNfF8aaF2lkdYZkF4tyefVAt/RcXfjluJs0iM
TRxfGi7lb0NuweKX7jELyJQgAWWY5F65Aei1kOSkDlbQXDOoA3TyDVr/vbXwWLXLIEDW/o2z4y0N
YbYyzlSr0g52gUq+Mjl8strzEuujY1vsJZLk1QnHR0x/DY4spmMj8ErQhDs1NLu+bgdmLrPeI/n6
Y3yzzxouWeC9ml5MwlUa+xu8E684TtTJdaYZ/BAQLy/2/zb1EO3lfI0qiWyts0/MMcvQQBfcRTs3
n18Wc23pWubeLD9sz/mNHznm1GX2wVxt2i5aaMU0dvR5PnaULlqqBvQdQyTdR80e3+IjrV6qXDbn
dkLalnXQUl+qca53rkEAkoHv2RHpo2GbP307eRzI3c4QA7gFG8rBSWDnRTHIv7CldQ04EKOf4Sw7
Tfx+3nlqvId5yWDLUZJYLrZZ3xpfY5MhcNUl34Y9W3QXjHPVSoRJ+jqW4w+y4krIoMNjXvtPnUev
QrnPYug/kqL/rJLk6rvjIaNn72bEf2VT+TPw0Z/NfbOyDU4LZ6gvdVX94tPPcYfET16R/KbWwhmP
DdOa8gsLvWCu9O3J+oKZ8c9oOn80I3kW6F9jgaBNumAhUv04V2VHQJBUa+wBF7+cvoDR/yUNlILY
xTTTCc5O89GW32hgvnrT+2m9Ki0z2jsslHNb/56Ex7uf/BkDvOV+5A6w2bJbUto/8nlpBVjMLGT/
PoWEKgRphlgAnmZXKDoUNkFcbfKD4zLdZsKnyV7btykW7yrwkk2GTpg+vNi1y+OgFyEbjdRBJkP5
2Q66FzPA9SCZJtI6geUU4f5Gq7PIAH1qPbEORWUxu8UvUFjgwH2bIT1PPJcAjYUzvGatavbVXDHq
b8+JVj8UBn1G/x8pGbNbzWW1NEuafX0UnjsCu/KuWYGLfUhGu92blUUblAC3EQ25WQ3hZjDHm917
dMGg8k063/cd4Sojgw021w8JucDj9NAstiGnfeto8nqxe1ETvSt/WbMs+CdxlBxF4kCvAKYAK/b3
sCSjWVm7mQIz2VgxnNpZ6NcADiRUu1VL53VsGJ9o0owrYnI59mxWKw7AbPHz8cIORhccOEsXnfAx
G+STto1fUYiP2EMnynxzPfWPkC7XE3ZzY/I2GrCtodWDzgEUxyRkY6YsgWHV5fBOgwk2wV/Ez5UO
mRD4sHvr6aVX80czNJRjZnHq0/LSFQxAMKjvexf9o0kDy0x/IwzJC/vJzrGokGb6hZtAwl4gCDUZ
7J1MBYoaF4cjoMx9ZdcLXQkpya8YLd0q7CN4eaLfmjyPgrMyMR7dJSdbzAhqmFdq+4vWxHl28Sk5
UfNbqfHDoa+TNZDT6+lPs6ClOi9iduW7e0PJ9yT13pha0ETTdJDTYvij6nbBIwdPIo33uv0RCWg3
7LJuojSumTn/DtLwHWfsNmBSiCAOkrA7UzRU70bH1bYOm99xktEKbOCoYQjaAcYzd5LG/noCfOw4
8pNhkrMesqA5YFXA5tX36NosQfUwTkfL6r8jxf4l1/MjKHO1ipJSAO4ks3ms/graolxc+6e4g403
oiaYsnbHNvl1lr+NFNuRzjuOFqXOZh9xECHo3xXlS9mZGMdaRG11UmisDJTAZf9riv30mobdR1zh
xfWkCB9iuqkrZsnEygb9AfdTuk3LujwmrCWOwSACYUK5MXC6bWaD9xOS7IwalBbobNmXeqbPKnwy
qPtE3MJFRi+a6BQH7i0YPeelnV7sPkepVyOvAFiwciOVMafwtrxKdD9Le0mTDR1R1Jxb4J+resAr
oqMB5m7cHmw2YsDK0mRV2CCJiAeON7XH/lIIYTJ+ln9zczgUIbInMtRYXy2r2fhoGQmbQFpV6ZLM
UBU4uzFo2rVrhq9RUDQvKiPpriAReU+5mW5DrWlAqxxCsDs9tczzLqGj/IuXkqWAtwSga+sS2FSC
+YxN6xpaxVfc+/MlwkdxHJmJDaHfXvRyE5A2vR1NPl68e97JWnwn01ic65EWuWjm6pzabBDzfOks
LUDprgAUu9gwCX82D/TPHrwM9dz9Bt4qxSwZcKQY7nPXn06ptNEE0daPvcGltOYiajq6RI5AGjIQ
9v52vzEnlHtGiNLcmR8J1UADEA6LKxHR58pU4SWCjLwrvBFnIQmkhx7Vr0Ww7WXkYkiqsyYZrh6n
9aileKFW7V/8Y5OI+QXqFWQQ4Vpwi2trtcD0KW1h0SpzLHe4IqgSs8zCyMwhF5NO8GTXbzF514/3
L7zYxNe8zPBro14R0Ds4nAZIChwLRXcu5XxL5oTrqkc10wibK53i7fGsyrkkffVHOiCsCYbzLsWM
s8rs0oPHhI4YMxz2IkH840f2DbA/sjkdGVsvxxZR0AleOz7kn3mw1N6y2O4pXPGroe8cSkuD4Xqp
eDTCqhw4mls5AWXMVHgbg/1gN9MLjwLJWB0mLuoPhJCaG6c3a2R4/bj2Bo/HhCiSmvBWuMQBRUPM
aAHVzPORcDNHs2VI5uMMJuEQ9fbRCLEYJZQTRUZaoR57LljeIQvbZzXbBDmm5m5h5qwx0THEmI3r
2Ll6EyTU7jAzGXCV6J04zRyW1OhgjCQ1uUELjifeqpYrUyr5ZVvEO4+3DFANjXijoa8opQJC3KO+
QDyAidI5RSmCSmlLasUl5955rPvsaNL4o4IyJO6ldxKAWOUWQ69uyNgRMRzBmZ3fYGv8eVxAt06Q
bU0nno7YD64xAbjXJBuL/ay6h2Z2LrMsIXz63Y+8N2CzDg5aUuAN8SJvqQs2BCVvBHodtq5Rfi4q
zMcUgSDjR1aYWX8503SbezLyKtCK8A2WjIUYqiw1nF1z2awwtaQ+jIAuTrdBCceo6J2/eUR6haKb
h8RpvPlZdF7+zS5X38wf1lEbth8JIjHGmkk3FOcgsl4buGUPwWCw+2T9t8kWGieCoor6uZbGajRJ
Oh7tHIUXAA0urgk9T3BbacpS7dSwsBBAQU2oZubG2tn0QfxVZIQrhPZEa2Cq52uW/i4qNzwydqOB
6knQBd3U7B3iljE/YkIzPBf8QMuOuMOSHYc0wbr8ROOVqBM7A0YYMeNxI8GMzPvAJZM9qnj4BJ4J
9krrQxWzYZuH7BJmkoju0jlPo14s0+GI4XhYeaYiOj23Y6oZlRzskZ11RsYqU4l4Z7UDkWlewVkp
CvVsm9Yhc76jPEyowVFcA9Kjp5klj9rtjSPsgw8FTgymVIVPKTHPEo7Ppg5iBFhFX25LeoTLMU4y
u01reA7z9jwpcukrLhgkAB0TDU9RYL7KYAJuoR4+wTh+TNrSO1ShBNbjmynxa6QD5qNPFJx4EyNB
ylqIY2Kg9QzmLjwu0XKIO40Hy6rfLaZQe0+rL0IjB0Ba6TOq4sVtMl6mzLl6Og3YBVNfyGp472Dm
zt6A6oSZx+jRnF3ih5JagUXOmJDM88+27zRtRfciBfYBKKEo9TXnN1PkCCtlduL4SunlNY9uN6/H
VmP+Ie99E4AS1TNSGtKjm97BP+6eg8ZYu4iWmUq4HyRWbGyXDCP6shi6K+fLnE3oJXlAD52JxDYd
m00Uqq+7Nf7+jpWV6rd5+pBgTIoktlDw5+5BCLp2TeCfJW8tuLVabmqHErEwobPmVFYozHF/ohCh
D0yTInCyiwzdp17DC7l7gO9mPzEospM5wNeRC6Ped9354KLovzXO8/1enepQaIZ4WsEUIPauqEH6
RKKAStqQDz0iElkhRLCCvT944R4bBlUBzDLTlvUmbMnEdarsuiBBdOshHMnJuoOxNV3rUNr8LngB
1e7u1kwRG1/xVL6y12dmNicHZi/n3MwpNnHT1PlXMpAnRd7e8yzJJCSO+YuM7mVjIZJ/Xnuzd3bD
wAD3jtSLOAOaFHWVR67cPtmyOiTrckEJYADHpIlMz3BcPAs/7QZIa4JsdFtP8HAjBpxBhXku9n8U
NOPW7DBfMwdVVGE3oLnb6FjYvOPookh5zwn1wAGrPTSzafHqtMCDohyrMT0TqLb9451sWUh+PYlQ
S0Zds5VhpOEtcU9IWum/JTV323IdO9GPhZwaK1DGCTMk5GvsdvVEkkpo/LX7PlyXbUVM4MyEJsdA
3WENQWe1npEYGa31zXq6WNjyR7OhF2cNFdTagL+Rt1BIE6QQg1Vv0qy/pK79y19gXrnobsBtGRs3
2HQt1vmE+TFyRs4F94E4bT4ky30mNg40CQe5NF7HAk95k00/IKEuOaBMfYyUD9tpBGk7GYWRgcpM
yjvjm2EkuesBxZ0cjXQ9ovCgwbn3ERfaZREABE2+7teTufWPBYGSU/bYW+7vpGHr0JAxvL637zob
TRB3Haklx6r/TGY+O7Mmx76uyckmbIg8vCm/WdmDY9rVfkknPWdhZh46DARSq3FH4LrLDpVyPigG
481L1HgaYA+3Qtxm6clr12p1rZm5l8xMjxAux+NSA3vF0D4WNotmOjk/dDw4jz1lpBgtotLDYmvY
Vv+Yq2XCQ6q3RPswDGN2qLT3QxJ8c77fGL1eIIvxaTIaF1JQejFiLSK4rMirTTYh52r2P5LBQD7r
TtZ1GkVKii5OcNbRZ4bt/X62xHPjKm/HWuKebR2dEaNQD41y07DFP7RB+zMsyCAnMO0p0RyiajK2
g8dFcjmoxIJ1SLTzafgMEzO1vH+0107uhDPNASLu0ATlVV7G8MiwJ9wve/5pVJCQe7aTKjj4BBbu
afJ7K7QIDO5asSkG0R2nHMfTXXZr6t5emxZ0BM2nR2EALIwyYVh2ahbRT1vJAEbVjP44EQkzE+ln
1qMEzX3cDNSPT27e3PwxxlI2bzrcPbL0UZt2KcfSYNxqKhkkDhRNxLa+OMqtkOH8wWEHPtdGgG2y
W1/5aId4bs20BnizbQfvXTWkjDIjn3cx6p5Ktu8dlfG6HVmD7gsR7RUAZaENyZigsXVUgG4q7K+5
Wnaj2mfvn6YPquXs95lLMLunuG1X7ZiyubWrY+kz9aez1m/98qEUIEuGaGoPAkoElSJ6EctB0QEc
lb/Gaqxl/2EaGK4jyjIHLgylPiNjqGmq6E64XlDb9lxU7++T530aA9o0x8Qzb+EYuj/hhiTBVUy1
JYb4baYQ3FC6cq2HgWKSDZUyRN8lHAIIU8w/05SMG87JDSxB3FgasUQwRBStI41MXHV0FDhXU+Fi
T6wyegZsES2TpSZH7qNUD908ZegAkkkH/rHOGeOlTXLq/ORrMf8rSRZyxdGEkBaxt0l6+bTYzoP+
JTbV+8RhhUcJksp/DkHRMfTO8HzHjn41wUyyYuUT62O166r2locT18fgmJrJJy56uakGjGhQIShL
uFOt/P1Uumx9SRFY01v7IzCw0y0LNqJjyY9u5TyxJnvDldb1tPbBwaxTlJ9ujMgEfQAJALS91wFW
F7N8Zh9/M2IMgr6JYG5ZyXu56xFFoNlnfZYTG76cuzsdJR8GEVqVVvYVyonwUcpybCSQ4NnFI5Oo
acFl08ZwvIu/9ClZ2pdAqYVykZePkCqvKYsMsMAvZeoWGzGvpiEnjPgWZv3zoYwk4VG0z1fG8jn+
WxP1cDLMfNiFQ/ZVMLRatzZmmcLcpBYU1AIYn3KHEAAgZ3swPbAnSW4tU6gl6Gz66PukxS1Sx7vC
j6ePEs+hGIKlnaH/pDR0Du3oisegFn/G8SUOa+snjQoUz9U8X1LHyw6uPXfrGLP6BpDU71qI4kQO
6f/j7kyWI0e27forMs2RAuBon0kaRN+zZ2ZyAisyM9F3jh5fr+XIKvFWyZ7M3vROwoIgGYwgAG/O
2XvtY2yb3VWM/THv2fz5AOCvPWucPJvRWZekspJ3yH0SQEgpkG+i7edyrkAerMj84AWHbBPLBsqV
VryTqgbAI+N+VFeINLqP1p9eTLO4whS4DSU4kECCa8X0ftSldaT2zSanI5SVgvJmUFePrUMrm1gl
Lvkco58yzTKoiEwT3FLccVbovc3ddHIzfM6OlX5V4yH3CaoDl1j7+D1yg+cyrR+K2frWTtGPLHMO
0VAwqiV2t6KqsUY003NK3aea5bUYqBCKWFX2M5a7JGGBMx75Qw2cwdVsKytkXt2FVUQ6JaNAWrHs
wHfbwtKj+KYzIvuZjIHqHZYJO2Bvq5tnTHPQr0NCARIaHl1y7s+m9N4rgrFSy8cdaB4jA6xp1VYf
QQPLzeDi0gnJGD365FYOyJGM2xzGYc0QPWFmmQsmX6/n0rZopDD5Je8OZmoi3PyDundNFSie83ZG
DUh3y3AndUKONK29dSqopVPLiVEEO8JtWpBFdwFpHbBGcUs3lLqB3d8WwP7yzmWPSztxprva0566
XmW5jdjfWEWQe3IzlTd4mpkISBAl4AI0YB/htRrdWw2k8rCAqJbbJVTIcqu4aminqS1yfkNMCF1H
CoRdMSwFiOMxbLw66jD3w7jqpdhgLGF0wF+7yQF/lMTETpN10+qM/4LlSgYwPfhFpG6xV8f1CakV
S1ewyT1SISRDMqg5kxYd0+lqDUG3Wf6W+lky2d/BI4HHq2DmqO1O5ZIEYArupC6+4ohSVXomnaho
UuCnwPRNyiGFRrfEYbCtOi4KD09T5khOXs4c1uXZu5mLk0w97GOKk5XExSFzqSgGoRLYOXzs2U+m
7ZSfbQ8+VaT29jlhY2lpf9gVO5UgZ36OKEG7UeXvM013tqx8Xns/2GqSzR1XvyK/Q11V1lyvDWig
m6pSOMJYBENeN2zF84wlguv5Gxf4Ec0dDBnaIJ5q0yYtnUuWWVyqckWEwI2tgJo2uThKPOnzHouG
tp1r3Gcpro2ifis5c9sk9V8ajDVGrD3EDQClOPfpmlodW0bIW4G09L1Rx3zQpnmyhu61VbusTLrn
thcTDgqmaU+nXR4N9wne7k02x++DyU1PGNm+82d2bCnL2hoXBwYkeQiR+KOxJD6NjFhKxuhCYSXw
mjBjLd7tr2XsxktHocFAwT6W5K0UE+tGTtkoxJMHd/DmTtbPLH8HYzZ+ow1K/MIFFx1C/AxNL07m
o0jj6VQbEvB9YPkb202qNbKG9C6h9rDOkooijOOCLgJ6GRql90Q7Z10MEXmRdDUwCiMPwn1ncAcd
rSTbwu97Sbsp2vgyRYQzNbT49TZeUzwksddkAhqM4KrNjFimOz17Ak0UNz9ujZ7WSu3Ph75p7g3e
4zlxEbJNtjxa8VDv5HTXUPGa0S15SfDqF4Y8Vthy0OE4+z7ENThX8DRgRhhxTDCJ4ctdKzrm2JAF
EOaGcu1F4CrHur0He4SpZUqzR0OgvClVZFMPd+RoEZ99bdjBrwVFvELTi/uR3eLjjICzQ0/yG+nz
7woVNKGKAAn4H//7f36M/xH+LP8fqOD9z6Jg7dD/UcR/4wr++Yt/cgVd64vjmw65Rdy4OttS6CTD
z6b9X/9d8/QvFK05N6ZjOpj8FXnnT66gZX7hkAMxDNW6L4RinvzJFRT+FxcuEu1ozxDkgXvWf4kr
aOr/IC3B0rEsQUVGJ6bOMKB+/QMzkIuG6FV9InOoehqAozEqJU+U7so1VhfaMf4u1ECRQP7ZmTpl
F0yIDbRwkluLzD74XE+PyEbyhsyZuR2sPeFGcuvEVrjNnZCSBLsgGmT9eCnd5mHwzWaba221GaNR
UhhF2nnJe/DTFA4JIqAcnguMsCE7JqjcJSuTr0VA/kYQ4+olOVm9VhrtqIvfzCxqT9atzuzgvnyn
IBMfZVr2Kxvaxzz4JHZEIQNq5jCFg+/aNNDiNxYGjf1Eet+64e7yRQbARLO7U+dT0ETRSFG3Qe8f
PcIrrfZsrvZRm/SH0HS/R5TW97ReUUWFQEPwAgoDmhAKmozorAvabZYJJmVjLctO2Uy7jnEg3ud9
htrVEc2uGWMsdgV9sDAuyKFJQJIGnUF3JkoRSWpjenRN+S6AqpKhXG9KwRbX7evtnNCV7HDCr/rM
Y8UWWZvYMbHKkn7qJ15yjK3mmorroLZ6KZFCRdSz6S58yqXOPCJpc73jmMJFcv2uPrILHbYEeMW3
KZoIMQfVzn7uCmaMVpTz3kRgkUVvXYUm3KvjZqjOk4ZUtqpK92TCpfCoiA3uR9gY1J+3FrvMNX0k
tFYVVEG/7cl6AqmJU8vW9iKJvxJw5K+icWpJm0rgplRkJJdzPqwJSn525urcE/GOitI7RD2FBoRc
utZ+IJL/Q47MYuPs3NGgye+AH1b8U9m9aDobBbrg1znLtGNWhnd2WboHTJXmzTeJASmt766Rt3dB
WF3g51VnrSfYEgX6QdOXVFtvL0oQQUGHzKkh1QGZmX+eZhshZIo+lxXzGqb2C3nr1EdKvCkNCObt
xPpoV7QFKVJpRNPdYQfgqUVM6lj9IffMUamQGX7dwd7X0Q86q0gZAhbzOdt/w813NoRrVkvNOh1Z
fkkql3kYisfW21E5cI/JzExiJugdmpB9zjBWO93JjAu/Uq/RNDtsbfnHuRpmE3A5910fzlvWst1x
rqBnJL37hk0nPVBxndiw0VfA3E+ESqt/G308wb1J7oA11lfdrX8MRcCvjM2Tj+B9EzbBW64Nl1wv
noif5IorWBp5Ifyd3EXkBTJeN3VkZr345svsqZn1hh73NG86cmjZhvJRs6rZl5j9yz/imXVNP2JU
nMynKdbzAzkwD76GrsmoD51jmmx483CfxRTLBu0nzdqCerHinNvT0aAP5dbp0+RE9TZv6TxXRvEr
x2Y4Q+tZR3MguF7oq+ruzqPUfrE9PByeNHBhNIxbU9GcebMCx9P8Dh7sVBagsAsGpC2y9/faLfdl
7td3ghBxachLI+lhOa6dbBw/b89t+uKnEkm3vifzlShBZ84f0jdj7H+kAxXGeezazeSAJ4h1DU8T
nmXGbxTaXULMxjwn34LaILHHhjPHmhIxPzJlFrkmOyzHOgcea9G8HQ2cqekAtsB6p3w/nwC57Qgy
rvcAK7j8gjaDU0bKuUPl1nAJkyhSw93prBG2pI93ac29VBv6povDDrRnv9NLeK4i7G/VCE3FtBmM
QFRS1AUlXyOenPbsuv3iBeSiT6B5va98aFOEitCI1nTGB3qV2ArMAykFLJISmgFe/c1WzawBmMO+
RKNV6+IrrAmKQFOHgrafosMgiNmzDVuSn5a+9mjINshbA1SbyYCh8DjVhbseW7t5nZH5ULN+bm1n
WicDCnBjZriY8+jc10awdkR+N5nWg9ubu6EcsE+HFWFiyfRSZWJYKcPk4zfiGklYIbwWRjuApxYY
ACqnkRAGmofxehKw/j39JJJMv+D+ZUPOWilNbvPECrrrwhJUB+G/rf1Rq+Hap0KHIyPd+Ln7ofn2
wSzyAKACuzBkdMq1YQWEQBEjg05Vo7Y4u/YPKzceMe8ACgkSbSuVi9SZJ3Jh4ve5pT7ZxcXXdtsS
caglbrEhlCfZCENu2sDxjoScd/q7jpZu24por80W9T8cOHS0LZTH3ZG8ZPRMCY0/s92IUPyqneIV
jRAWaeUVEqSB4gVJdgaKhVWHMGNFrtE1mNNHs5y4FFpTLdPJLzDjq43wnxJ73R20gvuYhci+18mC
iItwUzUigbY97Ww0npMgVRmNDfublIDXSWyT9tb2wUONsgtmBkpRn4uocvalb3yvo0wqMGS0CyN2
OprZH1t9mE5Y7ZH/gz3BqP2kl0ZL6cCky9lq4wpxzRHYk7kTlctUDNl3jcCc58gH+R+HTrkH20pw
UBDCIZmPhRltadI8jNl8LBMuuanoqNgE8RvIR/saouxKOkD6sd2RRJuxsq1pWIW+uOV+cdCaFIUZ
Pg62YS6nmWxLOunDB5vpBJzX3kwC1Cruiz+pTKNabkOboHid2NW0nj5STYHtRAjwfQb74UN2CNMP
xALHzkFGWdtf48n7AGSGmEW+shHbU8i4N6zha9jP1L/q5k5LIFNjwzOIWm6d5A5IECydRFtb3RX0
hoTzLa51mDrHOGOSdft2WzAWrDuUssxtMFcD0O+sNvbUVY4ks9pwMcEJqxba1LwTFJajliB6O0Kr
4F2MqmY5YmHDN5Pwkrfiruz713TK+1U8etcQLcUKreu1DKJwn4zUrPTEPIZl+VV2mLElo9vaLd19
bDQvvk+4oJjSHyaC+92oiTucIi9zIqmTGSkdIBo/w+iaZ/ocey5u3KghVMCq4rx3rFdqUhGz7LGI
oxdA9D+03tmleUEvE0VP6CNRyDzUiXZC4Ju7hy6zdaKBWMuIq89K5Q5aesXaqhISIxGy31XnINQO
kv6ke8VL6OmDODCzgw8bjPy0PNAIo82S5SUZQS0T7qA53Jt1dgzCYTwBfvrXh+WYMwbD729wAbDk
dPqUATwjp+X/PkAnrU4SPPBRC3f0U8rTIgGPXRuzy/I1N2d27KkX4OZtfqvz597JaLlHiOHoZxyT
6ilPO2uN0xCno0k4cxNWfz6ASfnz2fINuxqczfJBtNbEohUYeXHyy76ACAzZb2qLY2MZDZ5Njnvq
YXm2PCw/0XT1h52wxP48tDxbXuP3a36+nFGh4TxXU1odk/p9ThxxIqIlhH12BAGZ7istvUVhgbEx
D2J8d+oH4EfhSvKCo2tbFKfYn/NG5oKnv/+E+hr7a7cembPWqSeKk0TsfpI55AqE+jxdDn4+/OPY
8or/OEbiCwnKQh7+cfzzS9qYhKkmc8O4xUBOlwYUn1XVJ6keFtND5QwYOZev4au/ZtXkbwd1Rj9P
axJi3ch0ZFfk5qL0zwiYIaxn8UCMw2uuLA/Fckx3w/LQUEP4/OXl2T9eUKYR+xU3ilHsIxX/fFic
CKayIyzHQPvjcHZx3C1vYXmpdLnGlhf8/TQMEA6kJd5A5XhfvO/Ls3Qm4HaVtbmaTLofv930WWQg
Jxi4W53CnQg8IUfJKbNjaDQJGoWEPIPfpy2kGUrFazmFy/8+UXWr0m6DjQ74nQFLnbPKHMvT8syJ
Kxwh6mFor2mVY7idLdR0+gir7ffTsAakjiJyb9ewT6Xbfl1uo+WBCHnOQqXuqIIg9I0Xs6kxKnxE
2Gwk/w1uomnC57J8uTzT1Zf07GudciBPqYIStUx1LChcR6nMvmu+153LuCfWlCNT2sh7Dq8bRH3P
tnEqJEOJ2U5vTR3saVOMj0aDi1qmj+Rz7WGofCMqMDvhLIjpNeGXSpHi7Co3SLZxC7XUqp6LUtg7
evwPBUnXxNoUyT4q0b8RcJuq8ZLNnIO2uZzVysOETmSBo1xFHQs0UJjJoSHHwzSM5NDjsRNpCr5s
dsXJTvRb3dEK8GPhrWldoODBxk1fWDt6hLyt6Tak5wHDIoq0IL8hlWCGdGbWLi5b60o46QnPCskc
YXWn2+PGIXpHqZK+92YR7yyQTpsolM02yUyxqUmEPDlD8Ys7nC53C3jTZ1+maXF0QJuR7bB6T7QD
Eei0zX3bYG8NHCc8QlK1rr4XEM9KnHoU9vHNFKwIDQl7eIicMj+kJt7QOWGrWaEqOZFolZ8Gdc1N
0JXS1fL08+A/fmb5rq/QpZ8/VzbOd4lZZS2Ff12+l9UOgd3LUzpF3a4czfug5Eqbvbg6Ea5WnZYv
fz+wLVn7GV4P2VnVKWE7Q1T2XDvHSFd9ZaRzfudvamXnIGL4ftTnfre8UDNwHS/PZKrjFpLzeHTG
+8/vBUWBYlJDvbEcq9UWX58cKv/8YqcePl/i80u0KyANiQ7bNHizECEFEFynsNmmtIROVZZjKVqe
fj5kXtLsBygHSVbTBbQLcsqW69/ruEcyLKpsQY3fxz6/sTxbHhzpD9iGi7DaozxDzMy9szyE6fSH
2SQ6A8lfh6qmstYG6zwgafy/lv9LUrnxPgmscxXrnEPLsS6ZZng73Pv5aTkPxCLyjeW8huR1Y0JR
591U85Iu7K+GEAgFdM1kBuVhIgn4ZEYRJBBc6eueBNRNl/PRpI3WegDFhe9q2thqbGFdXp6WZ37F
Kf7HMTqi2FIHgsvRzGATovx5KtT06+Oz5COn8oz1Eul6MD+UeQwUFcEg4Ir5OJD3q0Zis+dTLs/6
PCdPVBsOoTDrk+VU097uzQMbV+AU3BroNGOMb8s7mJcBsVTvbXmDUjF9y0KP0C7w10dnsneggzGc
YP9KMq05ev3blAzdaeimfVXpSA3VBGk6MbVcz3sQ6rM2y/yYpGF7Xr7G4V8SOQRte5uMYUz6r41t
0g3n6WRlEh5Q+rNVpJnlAaUj3O9OzQionmVzDkkI3aP0OQ3q2PLQtPTVpcu/21AX2/J7yzc6O2Go
ypb5I1keUSRPGzB2NcJ5/sTvn1Iv9PkXl7+1fOM/PeY1EXPK5yssz5bf+zz2+eXny3y+vc9j2HpY
B4XUzOCxvdJf/euVlx92cdayaFve++fvRJjFDjOhep+Hfv+IZrpUTey2RRsm+hOqzv5UAZDeVTK9
MzPudwyu+IqZetnicytr6uqjeBWVB4vqyWk5CFv0ZWgxzltJ4hxmlEeuckiWYQksSgoDcpK6ZJYr
d7lOPh/IQLtJBZ+Wc4LSZnjAUSRPnpv1p9hThvvZLTdYPPDfFSW0jVbNwxUwE/b/6v0sb0KX/dNg
OsXOI5aBMKr8gGe5OblF5W4o9qO/zI34xEcgxKY9iVwRPyyUGLSFguSYqxUoQav3RtbSCGTKRmmG
i3B5DWbxGUbLbMM1wRtQZVG/j9v8F3yb+jdQ/N+2H8BGkdL5f94PuP0c/tvpp2x+Tv+aMkT9Xv3a
X90A8cXXqd37quRu+8IFsv5nN8C1v9h0ByiuqNFLfeOvXoDxRTiGYhPbvum6wqJA/1cvwPtC8wDp
Hd/RLcKJnP9aL8BVtf6/IYd14gdsD867Z7qW8U8KslnLIhcdZRxs7GAoJ+06g3ZnriQeM5FyWDdh
jGxXinYL/vuZJC98AHGen8j62WBAqUnAbR8R/+uIkxKSZRuoDTgdkKghf1qNHi3AJCsTKuFs5r3O
ebPyMTgHsX6T5WjvoNqIU2A7RzT46ZEEx2ovviVDLs9+A5SoxK/LAzwaowVRY3W0zIUJ8J3l0/RU
/xEYybv0yuShscwU07p7Q0Y4XEqZvgKqLNcDqvozMiyQ4Y2PYT7RNFV0BVuGptor2vZGRPOzyl+b
7L7ZyzFsjiEOSU3XX33b1LaR0pFQx/6lsIN9SG+9C1dmNYaAKqxTazUs97qg2YdjftfHfvDcIbnQ
huStFhD/SvQ093WSbqq6LY9t1ns4KFdUX1KcvbRDdTNO1lcJGoRcoeSaSC3eNDqicK8BzZeOJVSe
MtSO0iqek5lCYG2l+dYm3Tew6nnj4wbYy3B4mQhjOhTDfhFvLPrBCv0b3u642KCTpsVe6qdeC7+F
1YxqFQ2BpBpLmPpzWScQnof4kkdNcGLxit0OmHFFmhEthHUd05KvyhkBF+IL20ADoA3ElRadvca/
xFeqaU3ELZM7JJwlqUr2SM/RBPYEd5hv8Bqhj0PG6CYgCANdmG5RO7YtcEtmujLBHu8iSHErXjxT
qnLhfG99JVgHezq0CLphcqLAQaTWSAomfcjSJAdP66jf+K2UC9j6e4lR0RvhWK6ENdQe79uWLBGT
f7T0ET8uUsbeCuFJvNJ64aRERzbY/UYIauGjbx3mbn4tIkhz9pxtvURFjkyufEJ1B6I5uLKCdy5e
2l6GAT+BNZkUcvGersSiu0qHk5mOW210UStQdF/1+Yvpjo++BO+ZgKJcxelp8nw89T0Fs3ng1qi4
6GJDEEsZs2MMDiBQEFfapzKaX82RS01amXKGjKDpzWBNMmk7e6c2T9ptONdHEQ3rZPQ9Cizk5M3k
6xZY2+j6xRsTGymGTuQAg9Dupjj9Vsx3WAPcc1bH8Lra7CbsmdywhvbHiHgs9dG81EPMNd8P7yjY
Ktx9T5321TaUObO35pOFrZgVtLZPZOJdRoDN23SOvuE11E5imGfQi6GDF7VMtrlZ7iNAOq+grXZu
SOtsjEmDGEu0CE5d2MfSkE8hl8LFA/hAcJW3M4JEPpgki2KH6vdO3j6UsmP9pIAzo4XyAxbjfM2y
lKBYR99IqVWIjKjyseY04jTdl0Ep9n5NLFfFxZOj+sbwoZkKYJtXF436atQTRJuBF8dLJ+Nty9as
Kv2DmLON45lvRqtq6QwkMb2OidCoy+LMCu+nXOvWlVc0T54AmEhFlgpfn4H9mkrmZFaletP9dMrA
3yQKMT7Y/FhrDuwgNRTWAeXOeRyeM1KHKMz1PZ7JCC9t7DMsKjkjXqs9xYuH0WX/PmJVXBMH+o5r
gaidKflRhmxrrLCG9RRQE7Ozdk0jRinSwb5zFjqEIKnNwh+oNrWbXjO6g/UrxNy0A6p1Ex66g2k0
TrMLI8aO/ewytY2AUxqlO8/tn4D8YsQAd7DFYkPSZem9as7AJeoZ8wOoyIFmTaqnLyxIkSpq/VHk
mG+iptG3hbuH2f/TK4sDtSX7bOoahcH4XRsxhDrseLD6mkdHhbIqObhcMNrhDr6j2KCo6rmgERct
qh2oV3dlS5CIpaQvaNTA0HUecKfxjNAk3zpKRjSGyO5hjh2gsJBZrLStqW2g4nfYRwyJtWXDDZ7g
zRRmQ4R0R19wQuSchfmz16GPGMR08QWXQlFuNUhsfssYR+MSIjBhkoZ/8/IaqiTLpo1VVgFNHGy9
JHcka3JCaYnE4c9Eqw5smxlU4x9h1F/DqgaKA5tno8H4aryJmq6WT5vBiTv6jNa+VaoqwKIMW1oR
YIcPb6kOgADChb1zYu8Xjhjz4oBQ3M8F8mNqJRfSN1EM5vQKEXLptxHOkrDyZitzXFaTag/SHo/W
HYC9Xc5W/J6dpmrPa4dQVg+pa1V3bk8oWpGFYEVzQSRl02782X0YO0rydJu0C13MU4425kE2dFwS
ZhWtRORthVrw0LfTzRdJfbahUe+K2COYS5xCzQyuUxvB4O7MX7OZ2Jcg50PgJU9gt9XNtUZFBA2K
oanl9kS6hIkwjskBo17TlON3PfSnXTrbiqZ+yCMs7yPkkbwv0rWldO8dueQYYm4WGuatFvBzdJm3
oXsi1ID7Hk51pKpV5K/QSI/eF9NAol5uzPunUf7R6zJf9eTPIqAbybsjFG7XydGgzB0/olNIAUde
uymUe5ZmfGCq1U0to13e4jMNdQ0LproZ5w5WbAVXVA4BjTekuDb14kpJ3qye7UmCkx0PBlYD0lic
zL+5wQjfTIJK19z14NOeAb2LlpmhRudluYppIcbjrSv0+WA4wYdnIQUoVI6jGLxgVQwNFSLLPfj8
P2luJWSM9/FjqymRdAfqzt1bTgYfZYjbNWX0P2bTe2YagvLd0iWbSHBDbAeKyLOKkQCZvidcUes2
dYEx2GuMXxh54PBMtwQywE463S1HZT+pdNa4bc2VkcvvQrRcGIy2aVBdGiOd2LHKfo0y9z0P0q9Q
pc0LjdZlKhNUjE4mRXtNaQvtoXY3I7O5a2TZBp0d9mAnOBkRUMqhLTbB5FcQtcBoJ9+xESPnTkZj
13bRs281N9QP0W6A8LxGjzeucZqU2Mw1ClOV9bUCxkxlv7RXsWfbx9G7k6hNruBtdlNknvQoYuM8
ZKxNsCgyMMDzMun4VkfDpFsutU006WfmQuLYkJ6uaFeUF0zUnNBuGJWsQWwtzx+OTIq0KCCP3cmG
ni1bZP9x8toPb7aenCroEW0l6CcT7zHH3oZGf+WYcYPXJR7OAwZvv7Px13rgX2TyWMwC/Ffa+gep
Z2Ifthht0UfmpC/eV1bdUZ+eGVFDFHay2phOMDxLT/iXtBY/kqCYn8DnTiNmzm48JeRrPC8PQ5W8
TOOU3Aa36Z+tEVYzE25PW6TOtuQ3oZSfA32PBaNcx1G1sR1eqbUq6B8aE71yvZWObTAGxvwj6kIc
gwrL9wTc62jZaGtlXN6sINB3RFrW28ge3WcdGQw6VphtXpLm8A5b9ygC07629fzdGW1/axSIERsC
PR5ZK9Pcye1nQhns5yBNdzrG5Yffh3zMUAUE9vM0QYePWgvaIjdHU5f9oYwKHatAbRLhpE1b8tzM
XYfR48XQuH0NZX61cz5CNFof9hRR7R84uSZxg1X90VBK3pgj0mO8z3QUKye++TkVKAjhyvWbNqd4
RsGCexbXDh3jLiQcvq9BRulHD9jeVuO8rS61F3mPhkED1nL6F2grNKGFnNaiMnaAjh8mN71zuyHA
5qSdqkEm6yI0wkOj2toz/W3o82u/bppXZ4zdtUyPTuH326EDpTx3VbAJivg1Cyd5sMyBEppWRwem
uBjzE4KkuDS+YspYWdFQ7/EvNQCly29OCkRNE0wlEQWqlnSPeSLIiM59Qge/9Ammqfcjs9bRoMM/
wHzdpw5clSo62J2zzwHbrgyWC9Bhze7GhuOhwPOdG8gpar9HRMBkt4JFhHKnh5DVucTD4L5OrFE1
AdznfEQzPMSguue2hMOC8VDGZObVpvGeMVBscqsFwYBtjNR069xx37RK9BAq+UOx1qBV+UoUMSl5
BEF1LBCVZIKBtaaKgYwCvi1ZrAgrEiWxIPv9R/IGIyN/YC3irnouZg9Nhi2eHdtvzq4Sa7RqhdJr
1UWa7nOhBB016mA7st9ZnONvpYvAqYbY5Q/vDRLuB4abs6yVIswcxNpRohFfyUfYTY2GQ0CUMMWh
10y61qSg+276K4+Ghm4Wt4CDHoWO6d5En+KxNll5vs3mWHg/bYd7Q2c3Cf8NWUsNQQqdi5YPD6MS
vowmty5CmDhCHWt9C22kVSHUhN5xyk2LdsYIEdFIJaexi+TJjoxvXsUZgRTqbHt69kKJcII+vBYz
juOgz56oI140Gbx5SrgTo+DplZQHL+EPxEjXeSA5o4VOhBTV/ObVbFDTCinQrERBjZIHxeiEJiUY
6pV0iM4O/DbURI6SFflKYOQpqVHssIvQoZhfTBYSfLoQ+YcSJwEY34RKrtR4pBYgX6pZmzANqmhT
j7UsEdtVWO7MZu73tZI/1eigquiHq2RRrRJIkcQHMkWJplwlnzKUkIpgLghtSlwF5pRtmhJc2Up6
RVk3X/uosVIly+rRZ41KqBUryZZEu+UrEZfJJPHcz4QWK4GXp6RepKltBiX+8lGBOUoONqALwz+2
cpRQDAyae0jRjk1KRIYx6QrLQKn8FeVOSc1aJTobUJ9hsoBZiB6N5cFHSnN0ZbB/8J2DS6324KJg
01GyhWk8EDjgyc1gacBW0VQjATK45S3t1VZiuEHJ4saa4YIYOmb8PGeak8pLVUOlwyq508FykjPZ
AF+s4nRvpLBXHSPK14nbutfZNK/NHKcXW747LtwFcHRXUXsEUgKyKUysI4XZDVtWh/XRjxkfOmi3
x27ogCkKC91YwJLaqzUwIazy0vbqaPUVEVNy5IokYzwyrgHhmhvXcI6dAUSsMAYsZBqmq7DzXwxL
JRja2s8iqd5nJVhkAHbWJnfsJupZhQ0oXtZdAug59/Vnu/7wpJWsMMEVB/CoBOrQpNcq3pxeFHua
PHLfdyA92MhYM7S8cNa/m4Xhn0YS61f2IGjGRUzlcPiZmQNLnAurwf4OFxhq4/cy3leTg9dUluWO
WD7TewSr4Bws3QW+L0mEqKJxFelRCvU8EKt+btpVa7HOnkOaIf22qglBmppzljKUswoz9OepCiMA
bhtin9tNbbHByxofaGUUsk6BZFQ2xjWtM+Ph1kwjYD35ysz1q5/4CD64rBohF9lU8OQbbu4ghAAj
BupUo1ccmtIX23YgXkPTLTgfClQFD3o/65GxNsevYNL0PTbHvWFQQZNtwYJh/mmZBbxbJ34LWICD
FMQoME9/9C1MblswsT8kZfBm9yDHvQJkr8gUjbDxGDVm66NnH047Xm6FU5GsRBKqkRuYffGadhpL
NK8cs61o4h3SXZO4FMVrCfNd393ZbvfUyvLsZBghDZZCm8TC9kDY6/0M/0vZpbDc1skryAL+vSwN
0AvCoLHTnAQW9212dcABd4Wl2+uglBGxRuBSZ+0javEUNeGbIXgBqAIYjFAOGgNqDl/M97/tdvSn
557dK9JpNgeLoQAN2SqhnLWVdO6L0bZgJPAJjJlFk2jwXI6atg2z5H2O2DKbOqWYqUzOBbS7dd6h
gaK+RhkNh9JkEzlOL+7rsotLaqxamrgFTGb7mZTsDdqWJd1j2Up4BDuEGSvGqH5ppT7uCMxAORCO
p2h+WEwNGjlOa6BfjH3IQBoK6Ihc8U4Bndwr6mil1v1VMnMV1cGZ7Zm9C1puXywjQtXQ9FniQKNU
k1PCP5Q6QuSQqR/h5gDSPHf6Iwq09wTC3grK38lCmgl1E1Oxlx/d7Ekz7G+kFZRrRAU+4BjaCI4J
w5yVON1XjNV6GML+dp5Qj2qbdOhNWGs1YjOrfp48l2C1JL8PJhpxWQRQp2xI9gKJc0cS3HzFClbs
wyD8GEgmOwVNBrlxys4mPs/WGS5dH5F91KA+bNl4b6mSzKtipOjip9H0mIv4a1f3fEq2GllTnRt0
SOfSASE0wR8DYNadArgwyrkNkqEan+LZ2w5cI03ik2tHmJck8PC8lOX/XRsPBt6B/2/j4VgOfzMg
/PkLf7YcfP2LYbuugVHgX9sNvvPFsUzHcEzXIC7eUXHxfzUcxBdbd+hBWJSCHH7vs+Fg6fQiXJXk
6JDK7Krf+ssfcf+7j9D84+u/RdbT9/h7w0H3aYNYgMoEMQOmK4SKZfyXuNwpb9uemop3qkX6dWT5
2MrI3gJOZd7yuaKD5NWjlnHBuXRp4rk5R5WttObmHxoSlq1GBsE+qMorA0R/qby3qJ6Go4CWBsE4
prjdVdmviQ7uAeXIj9F9a6VmnK3Mpf7ca6TRxuYzeMPtWHniXOnyEveTfuuGl0Dq6TEvUKJ17CYR
PQtW/FQNG7KEq4G0DjIX106hDXuHqtEpHbwnIBPIi1rmzjTfs1zyLqEkGUX249Gu0nAnOpYENpld
u1AKdhlujqTZBcCRumD0M+dr5Cf6XWkCFMn+D3fntWQn0m3rJ6IDkyRwu7wrK5XcDaGSSngPiXn6
/SXq7urd5z8nYp/LfSECqFUqlksy5xzjG06+r9NoAfVn7VLWg8CThPPUlPLNo7yw7WL1lrjAJhbS
mJKgn87C716aaYkO3KyIQQrJZhWVY1yFmAGC9l/HBL9EMjDdG7XIF4JfWFqYl8Br1464s8VQvOI2
YWmcIEJd5icoWeRLDVjpnJzo6SJb4FrZ6TGc/QvNF70oJAq1db0z1qt8l5Pph4yHudK+TAQ5fsGU
gFHBwDm7ybWtsYL7I0Xwqp6XKyw1gm0otmOHprJ1nHCRxF63d5J4H0BqwBUyv0ojt2+QdMy9N2ZI
EafyXqjBOk4y305t+U203Quw6AHelDhi4SyOrG1+AlbApJZLlHh1mm9He/ZgkXnFcR5RWVYZqpbW
vgzSGffW8jwUVnPpcCLKmZqH66eI0b0rzEHbVuDooD7tPabGKMnEL8cpr4Tg9tyB2xuhOWCYRv8g
P2V9yQ08IDsDygoabO6wIynMrc1ArTL70kfuvXBp3WCvnk5J9WZwedshMsmymwrjaKbD19IbR7Ag
M+CXftxZZejCFrOuYwMwuvMi0NlOW24RY/XMvTqHqER3q5T3s6zcdO+xgtyYUfjTkhTRnKwTW2bJ
xEUmc7LrsZtta8N7ckvaVWpstImaRb8v1Td0C9MpF6i4oqW6hiGQVRos58KoALBGwXWx5R6url9V
4WdybOuog1uYUogKdlZMhGbGB+zYWAKXpf/FhZt4nTE5snYK6THXT22rHG4fo7qlFv69Kb+LiZXf
AzwE7GaQKtKhJa890V4l0WhXvnETJWzzWoh6ONdBWxJVxe0D6C8WcYlNyCvkzax+GFPXHon8+RrN
vUYJ6kCJ1okv9E/w4bv3ph0SNlSnuwi7MZ+6+avjF/4x761xa7jGw1gIj682syUUnGlsgoVl7avE
h1IbViEIUiyUcoRkIw+yxvBKQgnlSL/3DhojFGRwI/q5c0GvN8CR8tdSKnFEMopNcmQyF6TZlx7c
Suip+2hyh+38DQY5tf0S9RJFhZaCy96aIbkvhCzZfnJ1CTzZNCGfmrT8ZgHFOI0pjti4cHaFbed7
s+qeICL+EuRm+llxjRJyAwI8rIlrvvkItGQF7MAOdVkBZgFo9x9cN36ODPBXlWgvMc5En3qq61UV
JKWFTto8IV7r4mOffJ2kQ5GPWnxXaNIBt+DJBEPKoI0DuYfUmFdwafoaf1QHkuG5rQRir3AArUkZ
5Z4Yl0bHWgITsuv8QXSjOgyu/KGAlWxzK4WHT4/n4ILj2czZYDObQd+CqTveyPQR1BtpsHlGUvYY
HcteNrsC18QoDR9awIMMCIZiYUSSUhWZKKOzdD8b8SFolpAV7pd6aekoSZfcPOy3G4oGUFmWW2eX
I52LhXLO/NONJOkoGYsZO4oOhaBtMcv2m5z4/IiJZ9n0tGS6xftcvGH3yY9Z2S7nti92KMA2MRre
Gw3mEZdF+aOagpsZetl9BpkA4URv7EyFXBvNfhJzyZUiQwu3anAuC9tjsexi/TDeFvr4iJoRUVST
2bIieMs8JqnzFHSbLnEi2sv+oZ+SR8hIyY4uCLaceb6lacyYVBavQhovhhleLS27i6AYygirem+o
z8007A3YHa2VhpccdOC+DOwrE+PoQ1Co50aV7mGZHBYAws0gR8Cfn2LlweiC4Bua3cFHZ0LHyLQf
MpIJPs2OH16GtPe2He1KyLQSe1RtzcewE8W96fXl1rHBn2BFNcHrlN2+AlMXZm0Piq+5WZja9xAJ
6JWm3vyYgRThw06MZZIut77CZBxGXnDxBQmuWcuaZapdZ4eSq4X3YVgUs6n7xXZP0jNT4QQnhA6t
MwOfyNNO0aiJaWIGXQrhuF92UrnLPSsbBHmysOneDdckRH8++NimAiN/8Wc/J66reTHNmb5QRGyS
p6DqsHRTu8HUXmob6kFPN33fLhYmFlXl1AVmBt+wP4yyJVCivmFkhBjQtnAP7O4mO74m7lSlD2Pe
Q25z7pc6oN1rQDiJk+xaJjCb7eSktN6fioq1nwIEPdzZm8vEcoeJLi37ujJwLo27KR0ld+Slx2UW
U5/CLNIJIING01y9nkTaBiTHRL1s77decAQtcjQ0agFTMJ/ctO7PaNF3OeBHEEqCD4I/0o2z/Tug
b/h4PhhJTTKpA4hoTqKPIU7zHXf4BjQMLJQxxkoNc4NbLkIwV1o3KJ3lJk5Tl4QHJXjrD01tTLfC
xdmXEwAxYF7fS6gw+iqLhy5hGhBk7o5WURTlxgcf0+WZBi5EFIPqoxyW/DZ083Fuomjn5oQ6NXDm
GIBQCq6SdT/PU1aaQCo8zPl08jykmipH+B9Fs7sLa0n5kyhVykFIuYfW/4mU19gpnAuaZb+eXfeE
5tt7pOx4pOPtkXl8mLxwufjDTHpD5Y18ygyJkhnGsxsTblHwMbvI2vmWZnNLooaaNg5t+ZZB7GT2
5sk1wU2sG3qqFuWx4HtWjB0uEfXDWMKGMUwr98xCv9s5fV6h1XyFuwwnOlU7GkJYXOIoJ8E1wJUy
ZOU1tf36+DuroBE93ZbM4z6QQULfGllPb4h6t9X3rz1zcETAlfH7IukBt3wdJfZJLcSfBpdVncrM
jdO9tIU8hFFn0o1rX8Kszw6rhWEVW1tBd0tJfTyuR1Ht34AakG6mlY6zptOve/aqVtTn1sN1o4U2
Tp0Ep4EY1su66f7em23HOJNkDQEtucY+asgqeKYvmV6bkHhKxXhSDr4F25hGdUmjZV+5ZrHB7C8P
Frkh6+WOnkPEYRad1nSBfFXe640DQIMAj7+PZUQGg5a+r1p3oQWMqoYVfgr1135KwBO1rGW4t7bq
nLZle1xD48SqO153O8HLmwHm3a6fN9P6bCmrOa/2CaUsADPrbu5Cfmi04mJ9W1eDgu8O6HJ/b9cT
lqgeF+1swK7xddW58/msLuve+8bRUsFWy0SFCXvKxlFEtM28/S3419JTd9Wfav1/O2dvYLtI3/n7
VIYaEdgH+mRLa1XX18JdX5b1teps9+baSXiwP5Ztv1xit4UGibEOFX9KfAWVxeu6QWkcX4FDNwOi
mxgMC/czQVhNxBqlKhtFAWza+kx2TiGlg8v7JmhRr5A4VR2yYHkpjJoWB5YKMnT1Zy7h+9lAS1kM
dMjrxlceAbmye8MjPpr0P5qFNrN3Mph3/LbErKkV/t9JFnDzSGkxF1tALYHjrDMj1o3GmeElkgDl
RsXYN3SN1mQQU9nwTGmh34dtS+SkWIZiE3btM2zE+bD+UOkvu9OgVOvhuCCQWEijGPIJXGNVMCHX
o4fUQ0Sr/9q6Z80+6p71WPXRp8QfYSnqN2V9L3BAg/7PSJTCQvEBoxy0GSCKzaXBEu8lljyu78y/
Pr/diDqg7lLgoloUuj7Eo/zDtPlMEB6Iyd+BEYwaOhig6ajx4YNfXxDu4/98vYKp1nXUlLQBlhO/
X4L1Wa7PVyT2cnl/5gzbCELb+FzMhJqqFlYcOWxV7gMYwep18nrryWJF7Am/2Ln0lDa1EyC4WASE
M1qPtpL7Hkchvv8Xo8R6kALQA4ICqyPw+zeTd8XvkPDl4/ylzZCBYPAINmVJsSprAxIQ5z67e99M
QUuX3UquWvceiJwiNhxJOj4nSrMTmULuM+qbeDcEd43R3NtRCEGZtRuw1V1DOl2UEv5l2LQiO/Fc
9dWHRhy4Y1LQFTQZPBLuaFJnhyUo7yZ1l5blD8uzPmFEU5vcIEN7HJPPhfkpjQlQy/36S6TKL7YX
SqBlfAWsIr1v4zI/VWJ6Mlu6oU16GKfilkT4jwuoDEwtnM9Dx8qT2BOG9q47DB4uL3NxoXuSIgke
jKmPRzO2tutr1PZ3dN79E5qel8aif6AnqqbAKWdmiYeekftrZPZn8Fvl0XJsuG3TY1D4H1OHcjCF
iKv/alAnABZDTNLgj8+oXZh9kS3QCUHi5I/JfvKXZ0x1yHhiSuVNkd1oyr6yICm2iWHcGwNSOFsU
8IcEq3UfgABY5WYjQy+i5mDwjrUf0sgF5QBzPSOjj3JoPccMoHn0vSOJi0g/ojLgwt18l+CnyVPk
L9TPfnsmBPXY2GG5tWg48XL1j5mHpAdWG8kZBdKnsbgbqmZg1qfuzOlT6MFN7yN5R49p27f0O5hC
AoxtdzFzZnKd6hfkznuLWNaNibJ062fJmbYidfJtL7Lvnas+dtL/pngRlhgh4jCC+Qyk+6HNs4tf
mM9NTgPOwaNat8uPzGZNragZbtKxexIhhWJJ8kebB7rWmXwaJrwTyn6ZQzhfUYCktXDf2tZpIfM1
BLLHsKe64bGo1T6uDouYrn2QEsmW/wJ4Q4ewD2KMLRru4N4awC8dqVEkN2vLROLtU9fjhTS756JG
eDif7BRkTtljBLaz5zSYCQ7O5F0+i2HjZ+UNccjJKWd0e/M1E8MhU5B8lJh+lIMFhr99WVrvA23c
r4Ecwq3N92ipFvcMULmiw+0/5nVxLM38fsxGWG1kRKHfIGKoeOYqsQkF2IeslEhHGhYhOSGHySmX
3WzifA65gqJi5e4ly87gbYjGxymHejZle7icikhkgPge8ebtxhGKBCbhekRpB490GL8gsr94LlEj
UH++tBHQrBGRbm+Tv1z4hJMvLYqKfsogXiVNAqjf+NqCBN6BceBWcB5Y9HhV5x1CX7K4bYhssQcG
P2PY43FHpbIwHMgB7aGX949D5/tbeHcxwmEsR8yVjTy5ytL62PklyIUG/licFrvUbv2t06qWP48Z
e6Is1xZqBOLRYS7ro9PsYlnuRI+eeTSJp1MW7anyV95Au1Oy/uLrPh9asn1lWW/9HHS7uMI+zxQL
uVCIBjUP8u1QB942Ug19PageWfJMuvd8JRCQSr06OhnxJXURB1CUZEkkjnFJx8a4mXZ0i01gx9FI
PDhEeyxJrXPsXO85iNt8SwSdoisHGDCfPDSh8hczi2jvDKrZ8h0lX8S6TMWnuUueWBcvN0sktwq/
LLbh4ZczBPAgGgoSrfN9clvzuLTmV3KvKrhBdN89m+jMhqa6D2tjcH5iHfHw5S5ogiJCnLN6O6HG
Shz/zsUxQDIMX+RF2ngaoFnBs8ajB+nbC8uXJJkfu5JqbJE56mj2wroQtvWJuwb55SGFwLm8ddHI
Us1Daz2YzwEJlhKR753tumBNPUPe97n7YAb0UHOjIWOmQJ7Yq5PKAEgWMWWBHvleGPq/0jSf9ixD
XMx7ybBLvYRUeRoLsVt/oaUlbgxrtLt5N92o/UXZYz60E+0fkdUnMww/NIxBlzJofsX5SK4PPbmi
aN9iqiiIWX/5eGOg4N0AY6MiE/lTEqtsl2HX3biFeevb4UE0+U9uMbeOgexQML2XSf9lUP4bt3Sw
Z1ClsT6Li4XvMU1/Zsg96FcQTidH7o0pc7KBnHC781Ec94eUGGGeMWUQV8AOMzJczYRmkzyytJQl
IYkWBNH6waOl0LS7BqMMs1qCQ8wRbZfwE+ajxiuyXXdXz0TFmHJgPEie28wt7mVJY5buULgdhtEj
V5YcC+8xZ2G97f26BmI4Io0Q+3bA8I0mVohvLWJk5pnDCPsCAvHy1vp85QuLZAjSImjT9C5JsQQO
9gqzGvXz7dgNl6aKv1amjjxEMti4WwTB5YOzdPNT6IIDRFa+7J0pMvco2mC+OA9iWJKNajyesF1s
KtPKD8qWzx2Gss3oZ+mpcU+OQ/6MIf1XAhfvDFZhyLNwOZXiY5ktCauGzKNYyoAWDeoR8Pp2aOsT
qut0a5MahM4JCQWfarQ8x4Xm8004IPWN2SakmWB6gomnLr8mjBKAuRHPWzltqKWKPidE5/WduFLw
3kY1CF/XeiYFXeTWwcm9g+uNPzIn+1gNd13puxtFJ2FH5wsJ7oCDLQkwNhcLFTiywkvyMpLQSB5n
dZysxbxQJiMp28RZAJwgAI8on5LEfowLWoq5+JxR396sZq914ykgAlkZnqyy/igY2Mbd6KF183rE
JynFoRpQxZ5aMCa8Ntyj2ebmH/3CL1FfwxECmxeSC98NUg+G08lw8jtuc9ssHgKdPig3+VR+SNVr
0l9Du3HpO9Od9OqQbqzjvLQ95PZ6JtvMy74HITgSehHtCd7V18WaXpk37a0o/6Yh1SOWxKcwrXaO
Yt7SJk9OzvWQ4/JzisWZSuXNKHyxLzwan6H47rpzfenLWrJQPi8my6ukz9+wDzxX4LA112DnOulr
bYvXhYrHru6NnrGIpSYokY3vG3d2otJ9X4WEtQwVbluP71aegUxGKXJpjUHydsZiY8ArH2fLx0rr
PjuNZjo06EUKWuxooEJJZDJC1OYAjoVS0lh8ai3yAwdiGilmOmdIIwUljwHQeikvRCI/eJZmzfgp
nKkikBg1q/qhz5FkZG3JjVH0G1TezFDarLnFMgC7TKeUgkp3SNzvpVJQPswfTY1jK+B9LOoY3Zq0
pn1tBt91wGiaQuwrtlSdwFKYhNr5umA+WDOw0ftxoWgRtBVMS49ARgOKRwyC+9LPOfAXKCikVulj
k1hxSk0svT7lHfCAdq0jFDoEcT1+30BZYriAxrs1VvunVR9ja0Rfrg2LBDp3F0hIyOHWNZvP5y1O
0gs8IiIVp/KJnsh0YMLDX9Cn3jdqHBdyXcnHrfQfTSc3705KtITC4llZiq8+pYx9nQfDb1/bpE12
EJMq8Dv+glEkUdxXqgypQh9FwN7pOlxGveECbosVlcf1vCm/praYz0kBdcXRcYG+tlMvMwLvcY3P
a7qBhhudkfUQvVewNSoAFBTLSEDUBY3YbIr6hDxvE4ErPNPugsZfLuPOc+E6uHqzuv7eN3lvJrvF
XixUKizsV7/dFDrPVp8zU4MO7o52e3A1OWLdNJorsRCBmibSOIV64Zym/Uhpi826936uMsdHPC+0
zTyLorxegUfhrC6BtLCBrMfvJ8mi2lVubpF1O/LW4rlpM1mfDJfFETIuBCOkm4+71k1h+mmfX67L
WU0J6T5sCB1089S19wPdLSPl91Z3X01Ky2XdE9owuO7pRzQ26YPkq4kdQoOWCMdH3/HSi9sPkLqd
IfUvpk2gcCpb8dvPW+AXutQmpl5s+dHZo/OpwEJfwmwUxIYCOj94OCrXc2nEyLnuWRN2WXOQFDjL
4U27g7EINcwmjNi6iFBZ56x5XQ/W06InoCXjHevN0rysm/bvvX8dMuHFSl3js2BCaV+ManL4yO6s
jidsat/xullPz30fnqfqifgVtEgsEwBd5Om9JWIOc32x6xVnTBJAjTnWttbXSASadZF6sx6uG4l1
ade0z1nNnbjIeZtIxFr//j8uQl+O9F0PBI++jvUnMx8EQiP4ho+Zuw8hoTTtQ6BmEo7jOmLNtaka
83MRsVhZPCQZSUxWXzqx8Jo9SY8DaxCZxE5bi/ulAAdUVJS0DUU1uwv7m2W7BNT66fdsyl+ZA2Fx
mdGE24XcIeN5c93ypULjHWZzuY0rciCWDLmSJJ5hsyCPpXhaXZnms5YwaB6qhDwKi0LFwZnFtWdF
00+le8wU/11rxLtf5m5ivXlcQnxedhtdKfpinBPnNrFeUM+/GTnPQCq4tFFq8Cp4RHkzU8RDRGxJ
j6XfU+YHw4Cd1wAJ3/7v1npIgi//XybT6/ey+97902Bq/f6Vv9Qe4g8XZaPnmj642sC2AEf+aTAF
8PiHCSAP6Ybwme25aC3+UnyYf5C5ZJqetAGk8xOu4S+LqfwjCEwfK6hNqKclhfU/UnyY5v+p+Agc
0/MdS7qOTxqi+d8VH3RV4GFEk7xaYXheCV2jGMyb1wPpWRhHIjORx5JoFWtGOnRNNIpHdFNFRqoe
rgfPjy1mmtWmkwmAf30u049Z95Qe+d8PEVNsVd+6p/WHZfgN7GsNAwA/++oeX/eIJoBRMwzOWTWn
99PvP1vP/TbJv/8Y9R3jhpNdW8/Ol23MHOygkZcu4vvCSL6qorIOObzGsDHOC+ugC5apnsy+ttj+
tscPGpRR2iqBk1vF+0WiGm4x7uN4Mz+W0TSdYPOi9Tbia461Yi+l/KV6lN4eMXvi1hbdyR/IQFoK
17ysm460dbwf+WdWJ2IzOxNfLpPX+1xHu/V1ZDV3MHpIVauXfL3p8feAZ6zsFr23Hk70RJaOCX23
TA9eToIfCn1SvJbhbp1dWHhDa4lwY735rZvcZTFZ0mfX+OVbHnowZmCLbEmAbi/rRmfXI4zUx/RU
6lPOc0ZqSG8HXNzm/TLWa1lt9uveuuE6+kNnjk//yVK/nkOQvpvoxp3KtAlP1IrxGdGMSSk+Qr2h
2L+Vbg5LzKDb6/g+M9X15rduTFq7VgXjEwsjN78CHeLS58YB3O8HkInTBWdyclnMQ2KROiwTqscU
B2ZU+IjXknZjN8Q5DwuanWkhml0gxTz6dF7WG3dSOAdaHdVpeogAjVzoW+NXslLY0gNpig4uRdyC
ak3GuyRNTAYDdowS3fpF1IQwVE1Qsgig6zNaaAnqxnoNKp+kTsBKK0ti3dhDYZ5wFyO0BC+RVJV/
8If4juQ2X4eEwetYN6Emd6x7FQbns5U/0zb47M200yTfKixklFUbGLFnR56ZwB18vHen0uOTGaTD
PggrggZkPv+ePSKshpRWIcBf55Gxn4I/toNfQUMIY5rQ+CoWfb/8/ei6iGYKjHrGKbq3qfsaTpuk
IyVbpTq4whyeBPWpA0Z4c28p+4fROTOTsxaZguWhptXzqQalyGUgHABYHuKRok7rXRG24ybWL4fE
PkVnQvfk1pfBzSzYmXX9/K/nDh+aV4F5+7HHMIoliSXECoqgD/Yn6GL9brqFZkusu/TzmLiU7mnw
toWu5IvE+NkqaI1GQTt4CcH0MYMeO/g4TRwEWAAmFkMzadZLiO4EvgiZLAr1DdpHeppD/ZEE3JmP
mCcvXovBxJAY4YYgJkWyOWZZcsIPj9EkLE6d1nxixKL9kR87E4TNyi1ZdJ9CGjo22I4qewsQjogx
IlDRwQo47yV6znAOW1ypVJiSNG53jXLHk0dHqtWtPATuxjYvGSlQxpBZUUzoN4vo+8qHWKf7dhvk
B2OKyPThA1qpYNnnvaSvnZBQqQAodi6SC0N1WtKPaFn3EVf0yTr3XvfWc/5oEYAk0x/rt9/XTaGm
yRgNWJAjeZI6CKpW1D6QJfKZYM7ZOBYNJUsoet74kH9fUpZPp0YhzdXLnvWUFzikvhmIJVT+3dJL
hHWdQHNAXTI4uGmxoKLvqpPXuDt3RVytn4Xfu0K3oQepToEG1lhZ9S0oUZlnTtjjF3mc58imNLxQ
OkIUAv3PXfAY6Gj2FL4mtnDjYOsOcRaR5OD4j4FVAxxZX9lso2ZhX8cE4+HsRi/SfloKZMzkbjC+
xMHOzFsKLH8PvUiirhNZDb/HZT9mQYyRkjteC1HetGrjmEXjE6AFaEtE+Im6vsMiBBI1ASsHmy3b
MiXAm9RW2c5ckmhHoafZuWl7o4OCRJGoONZ6rNDWPSe1IBMb/akY8OGJirfD0uytmEL8ZT0M7eFn
Y1bDPo7rGqkuf4qYeoY9z3mbMweNeFLk1zE2s2t9qChTXNyIG+8EqIhKmt5dNyCq/toDN4QKiGGz
jSpInSzVNvGc0HwTzE8Jr4PNbhPHvZh5cZ2tobgOo6z35AxSqe/dcS/LPsIfyeBBVld6DguaAcgD
MCaFcXqBDLZQpb6YJiNsxKfoILLiuSTRu+kdljeQduign0Cb2Efy92CipF119mh4BLa+F6znELrY
WF9M+j8j4zzVxvlome7ZK83p4jYqsOj3N/ExDGo6KKN3TmR+h6t0Oo3jtFwww2/GmeIpUZ4hAtR5
2YSOG+39zDr7NsrAUET4ZA11pWGkrgEgx2baZ4G9IxE2xLxQERu0vj9Fa/75Tq2HMROho+NNrEW3
WN5HpPPD8zTrkVjc90DPTkODUWbToye4UL7OG74H66b06xTSZvlpEMDsEj3tyfVkZ92Ueg9YTHrW
eEUvNDUJSJ9D98awgLYqf2un8YHwnvFmW0S1x2CEM0I96OJYz2k1kitH7rpNY4uUFkoUufqcRNX3
uWPy5oxtBm5jAGoBL3ASdA9n70NRB9aREgT2vtm7YAvah2D1cvxOgMYGkn7Hz3Dqu707rBI+hXsD
3Ro6zEuGmc2KHePUus1ncOEfs3DKyKjrlqMWi7p5ve8oY498GakQJHc9PrejHcP5ob4PPTOhx0cY
LFycWz8u80k6zqGenV+IKu4roM/nIbT3k/KxY1nJ8qkNSNaOhDo4C6oqr20+SZXgE8w/ef1U3NPw
Khw8n2VCMoWbxqj3F+++y8ybmVTqkETxN0/7wxayFBzmT3u1ZAGFh+IE/E6hDDFZefnNKW9oLude
3+9wYeyqrtL3ge81IYlbDDfuuSfLl2723jpNWW8/NrF8KWgc8Ze9mGwSsnpQJ/b67hNwa1mU3JTh
RPisQLoIE3DYexlGX8SlMciE4mNiB7BHkpFcgGWyPnXck3xl/qLwumyC3PjRm448qLwBppBKPDvw
mxfQ6/jyflqEDmxQGn+0qKRuqAtEx6imZ1MqBMoLk4wARve+IIC2qvpjpDq+dFZ0neozGAe9rKYv
ghPuG3yDL/M8Wk8qLoDLYxmZSCeQdh5RhvtGUGt8tV3ajTNGqsDDSYi0/cHuCGgS48zLG4Tf/cq9
iJ4quucRcwLeK985j7SO0+csKUg9cnIUdwW+VH9GKewCJJlw8knX39RTejdJ+qNog+uD4bpIovro
xW6ajsjhJccxT3OiB6fOXfVQCmUTRiKdQz6JXbwAQ0vi8quiFZUkKbe8NIZ3AEKh9Uh7KWIz3wlD
ffOHXhyC2Pw0ulq2IJ9H+isnUflfAbHqgD5xX8YBOUV30lbDVpB5tcdENt4NKB9LlFhUZS0QKX5/
sJbga+6PdyCJ6436OERPYIuvsewRxpuKFkrcku88xy+C3gDgbfNEOCXdlaR67B3qNRU5TBsBM4XQ
6xSZbtJ98/gHaQ1Se7t3a7xRqPReECrUu3pJb72LzdXpaoqyCMMdqM7YxNTTrFOSPcwYaWu7m8kN
fhKHxkAoUDqIysuOUnszDXOSu2o8TaF8UGkV8C0ekI0W2D4N2ui9R0+wHiZ6RkG2DS33mM9VzPrE
wzlG9z/SrEq0kyPOfboTPw2AAbXFEwdtQWk+3ZNt9DmaylcwDlz2SPWE5kiwGXhjSNeIXyuCBqgl
DF8tU+SvVi+/qwbHLctlZHbDlzagEqsB31sIvIc5cr0dVbd4rouzhbAdq/JUXOpGMwZXWKaa0vQg
uG2wxHLrMDysD3jfrA96PySuh99cVW3ryX/9+P/zXJG0d4FRJ7rt1DvMjiK9qnH0HdeatAJtPV43
if7J++HoZH/9WDJnPCCNvmtDaAzZwmRv3eulWZ8jk3IN3WmjYM2wnl43YJP++dD3c+uelB2zt/f/
6V8/Xg/XTVq5f/4xcngV0+73R5qGC1kSD+S/Hrge/v4D6+66URkodFyUMmN1/PcTqJg5H8O8P9Or
C/ZL3XxO9T0u0dN4KExI4FuoCvmKjFtPrpv3x7yfq2aNUH0//tdjSJRPiGvvv+YyJQ9W///vm/fH
og5kwfB+vD4m1pf0fq4cMIJtfz/yP17ZEDio1fwS8sH7f4cDtz9kY/pUC0IU99XoPVq0cQ+lRZFb
dZQ/3jcg7v88bOa52YwhOlmsAMy1VK3LKO8//338n38m/v5f1sdnLQ7UnjiOkSJxyJycq5PmJlEm
Zf11KZzTshsf1t1FeCwqpsbYThqd62od1Lr3vkm0vu/90ET7njOYnt5PrXulEWHV76YRS8N/+4X1
9//TOb4xCQXTvx/9/hgzCJ5q4FUH03CsS1woNm35Zshi3g+14R//d1cewU2SP/N/x9udy5/J9/Jf
RrP1d/4sPfriD/xdjuvZQeCbAoPY36VH3//DDEwPhokFleP3j/4qPVp/eG4Awo6apSW02+y99Oj9
wWKft0U6gR/Yruf/T0qP1DH/VXqk6ulYPv8dWTs2ACebC/yn2WywUWcvMbHFc7hfxHDMJRUYI02K
B6rd2UbCCsjjgYlcOiUkoSPSxiqwcWereMpFSu4v9B6RYyyIyfrcGD1tQ9xhxwI2OSyy731XkD+d
2a+SW/iOju5TK22BgjD53ngxTJMxTrYwt/prxZpplxc6L6KgwUngn3lD77AHc1Jum7Lrzv30pR/c
7GZmCzdNR13nMYIQiS05K8g4wyiKy6uobkFeUjKY1U0RFXcwSetE7WbeuQEOUMPGt0Jb9HXGcgp+
YepgnmESD0ntq/vhGXwAJDQMLl6i5I4FJ8qYOdj0DihiVoDzJo5DiGbet8qY4sMM5z6qiUJtyPzm
IRAnovFoRCEpd+Sp31nQiDAF1akof7rS/ZpqoH1h1jDB6l/qc2BaB0QQ+XWoUhQcAl2QjdMvSMG/
zwaxcPjQEcVHgpcY2MJWWe5pbK19HozOPkSVj3WsOJvqO+3tt0wHcdnercizoyqtBxNI3xEs8nbB
e/XJJUeWpBpyWPr4LrSm/l5ALEDkPmyTJH4sWpHv7Uq84rHtH2IhKVVmsjlhL/lgfChiKzokSNuR
PdWIVEq6mJTGZrsM7gMm10/N8CvtHwLbjj6PE+uFYsyynePZP+hwe5cRhYbTUCylcLjci2I4sjJ4
ZvS1YYwJOAL5U6b524o0CJnleHwXL3okOBpLUm88G06Jsb3KfsqG5b9atNfBRYuTGnhjEo+sS1ww
mxguyYlmLYlzTYgfxHOeINqAVJCpuVN1/iOsgvyS6tRVUps21ggfpfPIhE984yUpw30AwfEpjnMi
slUxH5I5Kq8KvdxUNsu++1RNFUWmfH7uHab3dGa7c+hZRL3I+kY9dh90WGkMB7Xf1AFbcefxSkcr
ui8DK8CONw/73pQfxqyqP+v0dBQUPn21XZ1X4rCuMxUNIwRy2s4Ww0LzBnANYhabahhPvZF8yuqK
cJkaUtAUjWcb7aWRex2WbleeZDAjniRp/YCagn5HsSkdY2A8F/khjZd76X7zRjF9ZIlCkgZxBUtk
w+BngeoPhrmbbYMF9Eifv2oePF/Hx5WkxcMhbpFnezeryg5ul7tbk4bebjSL+JaY/8Xdeyy3rm5d
lu9SffwBbxrVgSHoSYnyHYSkLcF7j6evAZ6/7r55IzMjq1sRJ/aRo4P5zFpzjtmuYTaoQTEvAHN0
yFD6kJPhksxKAMcoIfWpqx6Ji9COWf1gjIl5TpNorVmu28NBTNzB+ElDGtAsbl0yQ2UfthNl0y78
ErJokxKi4VtL/i2kAPcVYfaBzG9lzrcn9xEjDU4jRWs0WzTJyaCwlVaDbUqSQLhFsuLgkXvq40zX
rtevM919ZK0l2pWSnOERyk1nmHjNurdkrg9JDxo3Y2PVm8s3NQCCpHod+yzesWKqqs0Ydg+91q84
Irrpcqc6WTzTLoe3ExhorjvVgO5iqI/1iQzIo4pMwx4K8hwWhR1id5Tl9hySSFOE87mjFusWqbYR
c7IhjYAExHJJPQO1u6NqoelJ5rIduuRE+nJEa6RaE777vURTifQHzA9CLuLUHY8SV8duKuCFhKij
hJB0vaSoH6KVbD+YGd4KNqm9ppzUjKE9RqxqsztzB0l5FCvjXSPHCZlSfhiF10wmsybv01dBpV2q
IQBj+UIjdEnVB8iKcPqUOXxLce2jvsaaTw/6AuH8KRKtt2icNK+QhgqBwGD6U1N/hrV8HmK8+kNa
vphzZWzbAe8HVbptM8Y/UlnStLDIfFUX8yknYHWj0oC5gZBjKZ+PvlKGV+AYj1PMHjzURcxSDYVu
i3Fc6uGMp2zc2OJ0aLB/QykO9qXcP1ddrj5o8Y/ZTdiPEG5Vo1Z7iTBpfqL2bwu6Fnjzb1aVnIAJ
PAqT+NiJ9R/VJEw4HnK8eqN5hDnIinfuu/08XcCtskmi/8OmPnRkAR2sia/DiXo/BGm/SRBEV+KZ
TJ/q0kvGcwFO/WRKLQWCKiLiq36njhwfEkk4KinNfwRunxPeJH+Roh9lKadjYvxKCzjIDGOcMNeu
qSu7uZJAakj9g6FkJbu5ixIkyyMRs8hW0sDrpx5Xbp/MFO5I8anR4/jxqF1Q1GrUBXD1iBlY06Wh
9d9iXg1Jk5lwtYXjvJNBtl70bvUNk6yQZiSVC6v/OhKX+tiay2egFsk+rdIX3RDHs1Vpu7DKY1ur
puoxn+JtShHZV1VGAx0GpRmHGtHiBbyHFcJIK4pdbFVCwhUQA4vVT2UV4rFJMR8pMdwjWe8/9UZv
9jP7TTOXk1MdUIQITLn32RYjCixCJ+mCdkOXdCZQ0ioPKIK+FgX/KqrNF/qEXq9aX4MRTl5Xm5pv
JHK10XJgKkVZXAVN34MtoqpnLX/Sof9K5h4btIpaoiYY88CgRJlaYR4nWAkh221OrMnFpI0lqWeq
6BecZ3NXP4lktkJTxYNJTrBXScSrT/gjXLlYnuoqFby+y65VzlwozC3byFJceetPUWXJDplJg9ut
VRXEnJQ6BH03NWv6RoJItlqNyEuCiXKSfmUajL5Z6SejE7dhb+juTCpPtHS4UXIm6HprLdK8TZVw
pGCvs/qih+wnPRNpGKWRk3XmBfLJgmr+rW0wBK66AVpM6UkjcDln/XSYDfFKnjO1gGWgLjpk844M
qc+gbjGhGb1xCgfyDNRWkHzNSOHwqd0fnJTTsYZ3i1oGx7zGJ0lg4CLgk8oGXEBfbkqpfNbV+qPD
wLFNW6aREJ6B11n7ueyyW9w1sHLUR4x8JkWT/DWKMSrQmqHuSR0qGgqV0CNKlWk1CZ4skEXWQuqQ
kgLgsQYmQ+skcKXqi9xJ8kamTmkjloQcWF3FQPBLM6cj0qHglSpJ3ZgdcbWwdbw+DAgSLJdvQnNk
W2alB6yux16WEulk5IzwFfD2KiXfaxbBiy3Su9B3LYs4hCQWzQTMz3CNZxkASzw73Cg1JRnGNYnU
4VKo6IsM4iWb6k1WErXFFNHvBm2FGxVUfXvMXKHAGqRcwDMotXhJcszd1i1OO2GnxB0lTmn2VNSX
pLUd8sRc9t0cD+5C8TOf6AJY88vCQD8RVw7oZ9yYmbkZJAnVvJDARi8TrJElq0BjqnddU8u7LjhF
ZV6dU1X8iNZKx8wqH9EuMslE1eP5EERa7U+CiLa9uEGaKDdTYbITVBp2oMbMDhSENsT1tXEIHTL6
k4PnpKPWUBzrg6dYjZ7iAPMwxBS2ouGqToPGVyJDJMaHdJn/rshrJb2nzd9eyr1Czxob6VLzuHJ+
sBOpSBLqNTuCx1K2WlnyQhkrqwgY1o45Iha//7qIOxFXtHip18gFZhGcRetX/7Nv/2c/w9BgYEen
XXx/bNbgoa1yvXL+l89y/zuC6eQVV0mQFisiks3/9ZqQe7Cp/v0eI17u0hKmmf73N//25d83Fer4
QGqzydy/jxYEWcDCSWtSNFlM/fO8/6efUgrhe65pSA63wMdM49f7+2r/fIL7U6Wo6u1cEYjy+NdB
LJuC6jUWIadd+x4w2hx428pWu18KpOMRGr7+olyvgPtXFFByNwyYzv7+omkYboz1KsvIT3NwZWLQ
lRYuqchKcSje7X33f4KkgGmTZr60NvTWoe7f/rn/DCZx5IZFSkpqkSx+12dbeW213DN8aGtilYni
jjX6KiURC9rKWZ49y+sJxQ9SknOJVOReQkRYTPbGWqr8j5+pqrkVk6En2pR1ywHBLz5jq0C3lrEC
1LDt312N9+AeNKHUBsWG3W9UyAi6sQ4PMXhauQwH5/7sf/+5FzL/1jXvvygxwGXGov2TQ3VPDQoX
jKXBmB7juzJh7ajefz4MkwW1XD7evZc9WG9mG17z/ksr0h8jqSDkFXMtQoV7FNH9Nwo5DYo8NNv7
G76nD92/+o9vZdgu2HUOXNFHzcJ0ub6DrO2wSK9d5nRVm9y/ulsP79/SaZZtM0piV/+XGfCvN/Cf
n3Hd0aO3/XR3pUe/v5axfU3wZObdXlA3r6Jl+9nIIit6bLxxA+beNk6v0x582W7e1C4UP3+YUUhv
x95JtM112b+OG584bxtx6ow2FvDEkYxvEu6Cmz+k+/yYmY4f3CjKP2Ba3Bx1m+B2F+vUbPvLvnV1
u/He1xc7MjjT2b+mjfuamM6RMuHutTDcV1PY6Jf5mx/0Li+I+uCmUeYo/0g5OnzgFrafH1+DW0dk
LAudGPGh6Sz7eMcq+IH3RiggL+6vFCi7+W1dmvAujGhndDt7GN0aNWrjVtYtX1In4ljgauLTjW9x
fVKLC4dlyf12uZJszuGZU9wAy87S3mixTh/TfCGKFtVWt43kfd2Sa+eVM4W4DQreIfesGWzjVTeI
akNDsxNlGlnlmdcOTlkXEthJAul13HBKCHIC21gnxyzdQgMYfguQkRaOIRdChIjDf3zlfaRHMn55
G9id6LOTnTFudCaFXTLysdD4QLvuLRuEL1/wrYW1cNktM4QVKgR06D31EhW+OB7WSJuSnEuyPBzd
OsGT678VjQl3QxVI1rfSxxB4/FTDQjQCe3Ob9DbS+KsVR0VZnUHFoNtzf7HpLGUuZ6F8W2BqUj2H
UwPRvvUE3Y13sOtmKjqQwy8L89qph4UW77gs8D84xezRGwoDWpKtZ97MC3om85IFaEgnj/+pr6Un
+4x38gNqEK12g8xdOj99mdHevygXmrCVE0Ags9VHTDnQ+U/RXuCT7oERjk/sMBGBjuaX+C32W41j
jTH7S7xmHQ0Zd/hBlFR8cHTy+SV4ZFSkaX7Ook9S/jbR0+CiPpi/tu2TuPHQvLTHckfTohM8K/+p
SlcWdrmjPIKW+CryE6iDTZ6+SM2mAXCS1ifxsbdxSrikBv8G3ywWEWwxBp6rUyQfujNBpUCXdr9g
GvDvvA+7KXvo5K2xKfOdxohRBQ65olzRA0xmpIW0ZXGi6raW7ZXf6VfhndvlMfnkEug1YSMaO1Va
3MTrb8M5/1PhFXuRkh0+DhRLFWVgy05e9OrBwjmcVk9S7of1Q1u88/AOCbm8Hg/10lp2iGOXi5E9
du5N04dA2OF84XrklPXO67IXv31+SdPJsz7W0C+Hbt0ah9d6XEjZsi1+gcRPztI+SpWTFxdem+AF
8iazX05/VeCTWi85SohqhT8LdLkbke3ChcaZNW/Fcope+HA8JTdExIk12kfiImt1vaJTxVmhzuzN
lhNNTCRHNk9aNJt2PKj46NLbLP+Shkwb95MrGfyoTACZcIzCExdlZrhK5QDX44f93PBmDma7z+5H
qUgJ73uuqyer+sZ8E9WOb+Ve3ezKZoeEeBX9NRueMk5gk36hElR5As28KeRHyMeBxf2QgWNfNQDz
Vuo/leA6KCwBl11eP6QzfjZ6wMW7KHbw1a9ydTJvi7SvwYIBTSJPtLS5vyEMU1nZDezFI8nnKaLy
zysezfKlhc3QsBBzufeoBdIg5Z6EaU9GMO5DZ3DUb5MI0U3a7Prlan2YF86w3CCjZLT9BIt56exz
HD1q/vzNHaxLuGvWAYFhAfVIR9V1m1uXUfU+lQfFp3mcOQzl6XFBII2GfD3Dhj/sB28duxlj37mU
eA1f2vffjKsTm6LZ40HLvvjV+MbjrRyLF+pMM04VB+0knzS0PiEeyTfhB5MNVw+njQyqb3FTeYBY
mq2asiY/A+O+6RfjFN2HphiBCAWD3FP2XIS8Eyhlb0BAzhwD6m5UMfxFfeuJqMUSepk3SDfCJ0ZO
7ITNDssSR8von3kLKn+M43PwEE68mdNm3gATnL8ZfRhKiYngc6Um0yKmpb3krzMH+RmDFzvVOmoW
LwyWaG7WCxU1SRIxawWe4ZvxUb+YmLX3XPXCs9r5xa/wUTK5C5sBNSDrc0e+6JK7RsbvcFry+Dz5
eFdvwulnCjzxm0NHblPNrtHlTuJ2XJ8+eaWSwrCr4RwOuPMdfstQfX95JfehcZVHuD6fxofH0Ree
jYfOHt9M2/owHpj+OI+GzwGKPsdvvvBHl7uaWSTF0J5tOpvM0Q0TOwTt+0yoYlW3pb3wPEScKa4N
pbhWMlfkJTFcJrPlgVhDj0uL94rWwcmPbOy5HBob4Ote4XCxlAQDzUd2xO9PrjymCzKebUwbR+Yv
88JZslC4OgszcbuhSXg0HnKej/nAfzU+2IYdK544wr2S0ZJ2FF+8CCfhWdpzkvjvNXmZnG8Ogn6b
wB/AlGMi4YjzJZ+fj8XFzxQ6IJXmVj1UXoTpxJYemF403dXKl+xFvnEayyPTc3AzTp3HFa0wRsG0
YsjiWBknZj/tgbssP/K0yWdUHGTOnyOHgJa2vOICD8dFajHzpkeLa4aLhT0pj2SopM66YRRt3955
MGuUnEvayg8MlSTWL1swf8yBDJAvDIPSnjuPfsmRT8YY8Mbkrp3e+RTKB58mjG3mUI6sZndeK8CL
t42P96Y9xkyoH/xDxROuR+iGT1z2+W4OPeOhF7igK4/zgqtF3USfJFS0zJM7QNE4j9eLlZ4Pb8Dw
OcJ54yoPjP88Cu1Vu9enDZdZ9svbYvLnJdiKL9u+Ieni2n5zWweGz1kplh1T9oxXu/N4aes0eEK8
YxUlHHnkrG8n87ZepaqXSb7MhX5URD+odxSNQdwV6ma8Zr/U4k1We+EjXJPFn5fpRv0ABbbePzNv
wnAz6w/UlramYeDWmOLiazI77ej3g5PvQPbDqj2ApFpr+lz1neWqMmfSrhInNxqcKCfhEW5PvEWD
62hodJErU/wYqJVELZSHquk36qAfsijeLgpb+B30M5paCO2q9opdv9OfKtoHmWx6CaCX06d5Y5Nu
Q/hiaJjWQU6WbASx0zk0nq9z/VbkPmK/+GPkxGPmmZ1QADomgKbXnLTrduhbj+vBl4r7Eg0L+u01
y6ksAnx3K49p1cRXfpOlo56DpnUMyhLj97RHykhwCkWAiij25J3pdORpRoKU1ASwAbPaVHvBprRO
VfminXRrX3ESaYhIPpqOojhbk6cO62VglqeqWWvDznPYoiIzz1EDDePKylwcfbk8AaOuWBHjHXVF
xSsZ/Fm5cn4ew5NWeqgXo/wH4qHwwtRqPONN5yKFkqNwn4YurR/WNOsFdkT5x4vfvrlmmc5ZZ3Pt
wgi33PHaqJv2Hd99wMpfsyXRz7RN/Tb3O3EXbDjRfQ8TbTOpG+bAooC9c0ZsND1M5lkSUc/ZoPl0
xfN9n0Guax6F56YhJMqDHY/JXIYE62jUtKcN1I2c5RC2gOqkxq7lEZczOsSKrsMKAHsKYPKOpiA7
DFYrkyP+MWNfET1BfBqHA2+YHQfXFhmoKJ3Zt+561m62TKrDU5E41B1ZpDNjtP1WOmcN0mminBCT
UstngnKU0wQkIXTzY/s9tb85uerCA929QuNgdtpefpI+apebkmRozNLgYZsDCWImS2MGZHWvqGgr
qbJn4nStqUh3AXiTrxU40qrRew22MPkM4cCxlYmtW7Ya2V5SnweGbFE3cf64NIdVJrfLP6pyNxl7
VYM86EW9HYF9R+V3WNJL/CB4rC291cSwZWGLEHE4dA1i0fgosiBRTu17x+0Oi8HEl2V3j/qWlsXK
dhQc0a7Opt1+c8uRfsRNnIChRLriYDFLuB9pM7CQs9yi2FH5Qsv6Sr1pph4fOljY6u/ul2nKOCD9
R/YinBhMOLkR2THpqQRsKGwzyclP44niI83O9kEkDh5xHSn1ezotdE+ijUgBkaVLLjiIkMXBU3UP
6m7j6bTERsq1OrGuUDVsRBqQt/KzqVzFd3gBXEITtzKxKf0fE//1tRb8SN1Aqkz4QXQlo6XoX0Y6
3do+Ed5SLpvGmZSTUAMWxCHtCy/QArXzXGwCxVUZ+bFcTm+TJjv4mltX7L3W+tF1RqH3XnMwpSbl
3uQ3dI8Spy82oOPU/qGLLpb4SUOdj6IjHCPih9Wz7sL11sUNIbtPj3BQN9H5vjCR2bXZ4Yd15sYx
Hi3Nz3/C5/nKhIcGD8KiKh4SKrsyNotwizZcZtbFpQOw+pgoLEN8wZn/hBTpH3vVBeDGNGgXr0KP
6MsOnoItm+6pJ4RCKcnMyPZiAmpC6EaaPQ/aY0thWHWT2icDz6L1abf1h8H4U38g++Rcs3OKoPmx
hoVR5WiPwYMOpftPRqz2S/ChCgwZOZxjO7mFJ+q72qNF0lf1hS5yKHZV7Y80I2/SYiuDyzAmfQRH
67GrJafs0F023rBNErz7H5xmddjFvkksS8f4MqEGs7kUQP2xVBWAym5r46h154ZGe3OYh4dYQ3X3
tGRv6OzLaPaj6F3hDVDRtWNU0Cp8FR3RwVFqneaSfS+K2z8U7+MHFqcldpmBGSUPk83+9YglJLCt
Pbgx7AgFpiu7+eL/0SW7yM/dlUYMeM4UBDcyiwGr4xnZQ6C6AOmh9yOQFU7g++I1VZASP0syRox2
tBPR1kfYbeiIAG558M6P1U735z3HbkTxGnwgZT1qx4jRzeuOocRISAQOy4NP0z8BvX5KvXRkbxkV
IMRuEyBtww31D9QLbl17sbHfJhVrZfZ7zhJ9toJ5FQ3uqWqnOrgBNtKGMZPJ3KtfQtM1T/ozRRYP
pgESC5XEaoYqrtrXbtgE0obUAonCHX1UayMm8EBsqh0bvCVT4OoCLJpTjMJ6kx5CFvTWRTgc5nxH
G0N/CA+w856BodSJm/op3l0KcxdGU/U9PU0HDebWNk89ZQsP9BGlvh0dI4YzF8ukcNAukkvFm1Eh
5c+mY1nQ6/wkXU7k8nGat2JX0Pxxg/faF7FSqD6hVFDwfPXYYwCy6+stOGtudDQuAiUF27iUXnkg
Tg8W97ZfEw+PhnzMfye2d6QguNNT7GUbfXTC5U1/Dz/65050xWiPEfZZ5YhvecetA+tRRI9AsMhk
M62+So8a4PzTnJ5L+VCaXtPeONHIjxk9bKIN8I6RVr0m++B7QYnBYssvT6CY1jGxBBK/V85VZ8s7
w2vfkldGUfGdDlnoSxxlZRcnjN+HUkWHYaP57OuPKn7Sod8SovRYq1cyZiQD+SDMt19WXSY6Myal
ZpcAmmDVneci3xGK9c7WiemPFQLJdqxF8xLRR0NqHC3h9f+konPEM+7mo+kV+8ULc6fdNcS7MGYe
UNNm1FV4L0BNQKpi0V10p3P64/hmIEFgTWu+gpjyV75pH89+84pGoQw9NXMG0SZQSjjQzGJXRUuH
VtsKQQVLZOOMAlh6ki2AFQ7Ud0Bv+Iqmblf0W3lCfuyDiacx+Mxykx36/JbK7jLj+7Erz7Cui/RA
qV/cFeueHSWJF/Mi4AngAI6ucJo3n1wFZFyy7IWhzAY1+UDinzkEOZ6j7fiH1h+7pgJUIX0TO3zO
Bvaehte9WvoeiYUNXcnYhMVWPWE4el9H7/C5ozVkAxp9S3/j1/4Lz0pJ+d2VvjWqJ661xQcTWE4w
78T2mJLL/ptVFUZzWnqsVU+EYua1w33xq7cQk2zUBaw4jhL4HQCgHBxY4AwzlFEir7azHW0m9EGU
D1AAsUJglEfRUQlu8lbdotQhRJsOxtbcsci/LQCfnfwRK42UbILqs3xoUJJXiHEO6J8oDlnn6KKO
tlRss1eTuYokFJJ8AHn/SQrJAwpu9sdW0RQylZBru9M+fu9dgUqRsu5eopdB8nsZs5GTPArImNg+
W/V79UJJ9btLHlhpCX6uXvvODdWzhYy3pSRc0WZatgwdKeH2doD2mky2s/RqvveC7dc+2/sjt6Sy
GW7dq/6O78amJb4pQ81hVtKmbZhc0x71muYjFeh/OALsAn/Jiy+xe3NM1aPyOLGeeMZ8LQ+n9FNm
34vNkUsE8MeG1AIHpxhNgpL28mv1VX2V39ZJ2zfs7KlrXJALoBZQ6hu+EiT7DhGMHkuVn8Ra6yNj
fLXOyoGrI95q1DF87TJVDyH1hX23F6Xf4Nh9xc/Va+Wtq7JL8FQo27C7hDUOGVuaUlcPfupW5W5Z
BwOmJBBnhfxsxp3909lK4izb8EBpwPBkmDKeyuBmswJgAN7G/vCF88EeuH141oim22HadtsJLYKz
HsctIwm6eUYT6ww94gm/0jk13hbKaBsR8yxEEsQbt0frHH7Qr4ogeYnv4o0a28snDSB9HW1foleW
UAlnmZcln7l+BsJlbUrWAJiSGGdfjbNWutTFLwojOWYIip92spHZx/v5SXud/mAiKz+Ux/I52PWA
V17j/fTElfhTJ9ehqClov6jh3nh8UgU+23ftxM+SbZwBvy+tI5zTvXDumZG5FIJr5iLorf2BRBMn
/MiRLNqXNNoOsieLb8tBd/Q9izOqG6n80I2EiI67znoySuHYCeH1H4V4PrH3v3/5j068mVlDioa1
QYUPZqiDZzGunaa5FwwEXgOtjxH19v1n8GgPyGiZqNYW1l3ejESCgowMhZuRfwSQ9a/f5OtXf79V
QyjkifgEvQE58dqEuz/+/s/9Tzt1TSSfUy1CbVkzDvyPj0/lRtrBDCGvpiGSXIcauf4Trt/efxbA
+qBDZ2qfFpohj2Cd3CC34u+f/scj77/QVgvc3z8pm6DcZGl7gw+C+K+JPBq126AGHXn/J6zX17h/
qdGwl7z7lyBIW8kz1libdooOf/98+Nfb/PszKxRwyv39/v43UIviLVPN5j9+/vfbf77COSM690f8
/U2qYkKqweC7f39hKh0vcv++HFmXSVUFjG39GP/28vePjSIUF4Awc1u1IQtI7mmsWgNxHsyc9VrD
jYt5M1QWBb063yUY5TXNICaReFNfVupTmNPzihNqV4vyJKUC69Hx1kowfSq2f6mi7oSh09bEGbuB
Xd91TO06LPQ4FL5MQohaVf6wjM6fC3SUnUgZTbDQ1SqvkULotELLwhLwzEQq9Z9ZUFMHLW/hiIDG
qDWb/pBLEhXjQd0Mg7QVG2QFaWCQ5Kohk43S12xccZwthqq5QYMnPlV3rU86wKFTp2eFYCdbKpMb
ZJtDjnHAFskkHGY3kbYyFi78tMewTq9J/haGrFOocoxs3nCW7AiEYKmY5FTlsmZjNTH7lfgStYRT
SwZjlxJel0/RVPdGj7VIS4S9CuCvioVPUV8eCliSQfg1rlnGZCKHaAR0S74sTVGChLQwzpQwXPS+
OxlEpRCeRFEnMD4m5KIAPoorUrOQVMlKY3OEOpIdAN1XZhHNeg9DxHpQ4FlgjINwisAFBsbP3BFP
RgTrH5QkJzE03sIUCavcL+TGfUvSPhyzbywvGOmKhUVA1KJf7X+jwvyijVwcehEAXCkukR/F8Qas
9AKniCIU2+lORqbbFa8GSCmpk/ZNPe8Rk+zynD7LEhynWH4krxlXrWyDF0QdVeznlI5QA0USc0Pe
pQD6SKnLGe6DBlWjKj/3lj+YT7qKZb40gNloi485/RBS8+y0Dw7TV4voDxvPRZKTL/B1TjZBEoQh
5Mkqub9UPXKOGYbXnyrpv0AaBDQb8ISIzPENIheO2Kwbx84gzUtotOgQLaYddIC1Z6SztkWYk1tN
D4Sbqd8LgYFNoD3m3fyWVw11UKunmqoAoRiKH7BFuR31wmFsS3dSCcBNa8OfcspgWs+eCs7jorKw
TBJh3kU1Kb65o8qG6Ib5+FyZzK5zh9mpGNoJ91lCnDKJla02ua3QVBBJs+qMW/59qeTUBdcjuIPC
fjKXX6ZeKndtvnyk+sKQIktoZcBsIgPA1J+P7+z16T6FjpShvIybZGMp6g9XkidJ3QsRFp/drF+I
K/UWA6nGIk7P0zQchiz2Gr1GuTvkYHTE02yENyMqSIjFcl1blD+UUX6cXoAtNk5mQeNO6GVWcifj
SVKfFQjsdq3Jn/W3qFi/dZoPu7TkcE1w2CJjxuUnBZux5smteWbyGoJDpwGCEEgxgfZHWKhwhr+4
QeEbEE1NAHzS/UgjdtmAzUNW6c+oyRuEmKhvQYufCIv61AvkC1PJOpqOGGCc2hMaeKZA1f4kZGvM
gdJfUrE0nXQ5I36+SHXK+oM0qY0aBr+BMibHsX8jr41m4+r5zXQdQindbRLNTdToVuFk+W9jEDyA
IZzoCfOhCVoWGeQOFMOv2i431M4gIUO2haAhJsAeyQEv02vcs7vI5ZHQCRS9dKxpdmRmnXrVSybl
eAnB2FeC8BJxb3J0tbdYt6qNJFCRiYmlDGd6lXrs9H3ygXnydYiQf8lNF/qiwI45jjTMCbNCeQif
WNCSgNPqJ82UDnost+xoxHMeZaxUx/Ba/gxN9Sfo6PNoNCDzvRItolurhFRGBnFkxIr3Olks8pBR
a9PkdUlIxwVW7N4y+49yofsJqDC1idIIt00WUDEjtiDK6g+tap/rYjxzzM9LI29rFrRTn9A1FcTX
0KTolVpPwVhfwUL4QlVdY1Wh9lEwMTTGQoBvHv+q000pJ5VQRR1zRBldZQySSIMzKvIiBCpL0lcP
PtJgDW6WrIu2pq7g9CH7Fkr4ocHS/ao65a0a6Eeopl/pCkPolOjLbJZkhzR4OsBf3c+M31lNxBwh
vogRkcIZ3a3t498uluer1HH1LyFqddUaKUEwCyJ7KDe5CUk8zkDxJ239lk7V6LQdLMQrhIVFqFCw
5D8akR3OH12lXVBH7xk5XxEcRVWURzym+H6lHIqCnuzl/IEMchJC6vaMunpVlVJQl0o87XLQbAmx
pVvT5S9C1H9pslK5BvnyGj5mI1fhHeQZjOMSQieBR8/ENLasTq0Lsk/ATgjnKvqe1YyAXfaErNqT
Qm/4YqnSBk4FeyypmFcdRRATbe9UlVeloPeFFBe2QDC+ihO+0Vg1d00ZEEM4yS2aau1VbPDGB2LB
Vdt3FEKa9AmC93c5AHIBE2nBpA8p1lYaq6cMcYkhEe8A1VQ7KgmV9I7dZ0RFDOoLibRDkA27QsU9
NraOouyF/miA64SLR5shDCy0JlO2lVItOIWUHC1C6UClzt9WRnVKbCkZ5Tkl2oGCfmqec9L93Gjo
Ld4tfZKimGZWOhKF9qp47Nu63QyqSGhGSwnAJCY4ANArxdPkwm+09UYijhFxGLm11beU6tv/XzvB
TNhM/zsjmPuTfY6fzc+/Q6j+ecx/G8EM7b9ElWAvSdc1BndRx1f23wwqfmWYpLGYuiWp/EL7F4JK
sf7LJAdMA9mhaoaoSDzo/0VQmf+lEkYNtkHXZFORReX/iw8M1w02r3/CyXZ//u//CyUZNhEJywBm
NHxl4n8SqNJkiBKs1TX42VJngqv2izTURCKZbHCiYA+dFiGBymqYWsYqKuMq88a4LiAkj5Ob1yzs
wpZamkZWEAUVwr0T7qxS6kt3Tg1C0klgsBGbRGAQ2y48DNQpRLMEZ5AOsjuWcndoc2bNNCIZYyUb
h8S4VhBjtU53Wl0nxMQEya4IlNakmmKopZt+a+jnUaNkuHqJYl3VDqnuAg6hXLSgZIrn8ict88VX
W5KpTT6ik2KKHYr2TZ20c1nxsSTCLfqMijPUSVDQ/jTVnUsQEbm8kUHwixh6aRTQCYAVDkco9RpZ
NLygWT06ATUHsG+4xLRbmWQHMQS7I/QagLggYtdJyESxqH5loAdrJJRns4nCKp92Zk/EuSGSlaS2
6VUOww/CPiViQjAjpNQVkrzZQ/SBkz4/cRdPtmCwo+2ihuqzSfqsmhgsdklMxcjD+kekIlSUlrPI
Gst1uWKdmKY3MmXe42pDjVVpdAhfHTkvjSr9LCRrORih0F6te4jZcqBRYmTKZ3zHbfzRl2RLCjLJ
qyjaylyaSIXsOk8fvdzqyLtdK4N6t+Ea+k1HQmuVSqPglnQ3eJxkyEqc+40ody+5HNLPmchc0pYQ
hz4wcjP8owkpY9GaxSZF8kMzyA9a2hOOSzaiO/Zw12PKVptLlMpnuJGjK4bp76wmbmZAlBRpBEkl
VPUY/o2qPwUBIGmj1WushvOBjeeysZL6j1QSEK/VAOdTHemvRpRjxAvpCmb42ABKX9aK3cvyA1Za
NHvGMRj6E36Dld1e3Ia4Y0ILRBOOJhDWkXUToFVU0GG7S83wQTbzYznnR038aqr8WtXpfsL9bIfk
fLCU5aSkM20XPcDLobOCgVSe7jJFQcyTQnMgq53AqVuf5p5hFtlLOgTO/8PdmfbYqaRb+hdRAgIi
oD/mnsccPeUXZDttgnkmgF9/H3zqqk/VbVWrv7ZKSvlYLntn7g28sd61nsV4XoBvroXmaZ1RfVAo
6zjY84iSVPLceiR4/AjhcBcpIBRZxHdOadGD9JksOwbumrPevhhxXlgNQJ7BXrft+VHEFltieh/a
oaL1uI9ROLnGH+pxgv1q6AptFKfRNuQkaRixaf6Oiwrc1iTKgyhz1M+Go0htAxxN4zfpML+Wfd9w
OCl+U/Me9lRpmKDZVaHzGHkWvW48OoZWgbgPXoe2M4+g3a6FLQ+0Ab9Ka+5frCjfh5CTSqfFrlXD
BzPJb8b6qCjY+xn/GAUcNwJ6xB47GR7T+XWGcLPLJ4fdZxa8QfBSOTJ3nkWbamoTKEs1VW8ETzZd
kV5lhCQbi4xmiILBQjUN219ktC7jVpO1Y3Kqf7S5Hz35d5Hr/kws6q646ezr9d5mJQucW/Ae8Nm/
zIZod2yPL8DHrK0bIBuolFjV7ILGOnel2DiqbYFTV+RHYFntjGye6V6crmKZiFz0IYeCHpOFFmVL
A2DtwdmJMZdwOlzG/CVoQu9YJDZlCHO3jzJBcdvQL3tP2yyDlnBPLbppELSiRL9WmhRirsvXrtfN
AwmS33kaOYd+icv9rJ2fKjlbJBrO5pXh+zjO2BtJWTiYzUPnSTX4BcLZ3Mf52RXppS8ZaoQgtVPD
2g4i+yf82YReNf/z4pavCcXCD4Az1QbmjLxIr1SXdIJEWgL2HgMqzklEsb2eSFfU7lLsDS9ANH0L
mNBtL65Js11vLR9jNm11NMPInD6njr8ahICTjH5wEHHfH2mgfFZTNx1QGtjiRQHPDdXKi+sCQagJ
AyvoxOuN33Wm4WJDBMJfsBLOsMIdl4oFZsLGN4vQW/m00P7M9EdnuGZ7zIE8o1Obxghk2YD76Ezy
dBtWZbspV0B0IbrfruoQA6LFumB5ti5JDrErHt0nq/T9Szkm9SazqNxkiMfEkCMkY3BHPpUK249Z
7j2D4ZGK5Rv4c/sScGDZ8qMAwsuopZuQDVEpvoTDkh6Ep0I2i/DiKJNkVW379CrN6U63TNlJz+bi
z6to15fy51fN8lurVGHK4HeKHo41H7S/XmWps+mSDXi5ETEKDr7ncW7Y/Pz1yyaR+DY/+2G1nEkf
vFW2IPE86ONM5em+9dznSeBBJx826kycOdLgjVt/VbqOOHuEmVg3+/a2Wsbfhd/E+2pGHnbTr2PO
70YcOPJmoM/TZYNtz95TXHp0c4QLhuTZPceCzb1D498wqOlgrOXWTGw+/r+eG12Hg/F/GhxvyU+d
xN/Lvw+O//w//TdCwP2H50AiocGWGZFBj0H0n5MjNbYeGNKQ8c2XHPolYNP/RggE/2CSs12C/ULa
wnd4Ff8cHT3nHyQ0bKFo7lZMScr/fxkdnfUf+fvoyPQJldgTCk6BDc1A8C/9nSDQTNaEpto5Fyty
XgkmVTfSvP65Ej59ReGPiXT0ShrWOPRQMSsQ+o8IYfpCuo3NJ/+FWBOcizx8nvPWey508bWpFuLT
63/5E0c+i6r3vVPHP73C/lW63XNlWd5VE9jeLA5FqwDjk7Nr5G6YNU2QmfSxG6ybCNRSwDWFcxRN
2byg4bDMzORFyRHdrYsf3bYUn8hXigfyoN3ZVcFEsXDxyM/6qeut6aVUMtlLuTIe2TFDahsKNJl0
Ovra7R49t5d3KD9MOvGz48MpmmfE1cTvegzbRn+XfXMsptHshR6JWU9O+dqQgn6YCT3uEhqITr2O
8AjQQv8M7TGhiV4+jZFL5D71vwu/s58nKOKXxLd40c1PCV7glbPuyvfPaYJgZVk17vwe25jZw4Fd
ukp91kmFbPeeS2GLq/E4wAZkgWmPr0VcH+MmCFnKrcY5nRWnaLSWI28fZm4h1D2YYQlSV+hvPCfV
V6LgjzVL/bbs5xO1jlgUholHZVz+AkinrgNwx9cAiZFhqjqMY6Z40P4p7I0ke0nwKMmYZbsYfuFV
9vJV2jo6uLTxbJAhy8cSv1i2NphO/XysOlwVpiMxogUrPH8M9hV//I6TlFKI9ilxf5cL9OVNyMEC
C70g+66tkx3E8kkuvC3aj58DY2e3Qo0vzObqxTeo59KFddCQGKUMgEpz1jXPIfvu0U/Tm+6t93xe
AOv3YXOhxhczAraGoq8uFL9AsLXrF9OEBtx+1RODy4LLlClqRSeFFYzmxGPgQnEjYrjxZtt56sCy
bcyI+q5K2Dmz4LNdm/PfbhD/bIz+l4botf/5b2c1l1MaySVuCXbg+sgc/3bBBR2AjajFr2WksnZj
xIGtiMarAEVDNDi5dTblWL5IXnsd89BOum9elFLh4mGJceIi2v3n1+M67vov/usr4uDoKA+OCadY
7gT/eguwklzUFrUElzDW5pRnRbr3fSZfRrMXBl0PRgU+FyQHNpSDfC8c23qOav/Sjg7Knmi/VCn1
6IgTWLuK4KnJw2WTFFH8bjxaRDBvFB6qreJ9I6bCJBr+rEMfnIgVzpdxYNPAdOE9eMgUhzINEJQ7
bIH9aDHz8v+oKn2TucTwG857CCJoKbIet3EYrvmFVRmsfUovFCv23h+WR+T62zgUx3qe1akZ6bUs
60cn9+RFj9TU2jB7NylZjbtnn0CJFz+scfG3RFPVQVr61iLNv8VDf50drRDWVLAJ7LHfZZkjiFrI
W2Y58U06SHdujboz1Lq/FS1+ldl6N2E80y0ldpTXfCab5V0r+I7StTxaUKODjjBj+ykly2FIzDit
3TcbXnlWciSc6KaOzcsEIfeo19qjOM29k6enk2PhpRzN7yIS/aFJh09OK7m4E8wmjcDV0YUaa5rN
Zazs6hLHjNHpSukrvhUFUaPElFSb5mGPd8Rhh9hh4CsXeciG4YuSE7p6n2XkiGilK8L8ZBGqwz0A
GBFAMgpct+zmpbh4HdNUQEfBsc3E+FwqfARueeIlVUc9V1gJMwIfKVKxT3XHdVoGl+MOqY96aHB4
KnrXnPFDhQZ7bIqpsKdBhnSsh/VIzRvbUhR/pdVlbPNjoDpK0bNgC3cgOzmc/zZD335TpPkPFnVC
K3pPHjw9YKjsF2vDmdRs64G/NF2vkdZniWOjB3TRjKwMlmCc030/epjjKEOqLo0XkuDukIVnHHp5
WONw4xD64GnPu7jL/Mb39Lio6NWTyA2pl4y3zpH3fO1RzIcJ++daSDOs+G6oQcdec+BMQy/ZI3Im
B8f9PDYzC0GuDgSASO1VCwWzxQnoVmF/0bZ9rAIR0kqqnrVMIRGwsCa8TAlSE4VUrPvJY+uE8B7I
pfh8BvJwTnGwRd99GIKHOIw3be1oAifJeph8BQIAD5+AO+2mgGuKMHshHroi9bBtVeEhnKA7lAIr
6TAwWk8eB766e+t6Z3oJFMdZiycAVcnzbUaCLL2pPFke1nFabF/F5HiPy7CvnUWcOgHCuKFaalr4
PrMkemM2/lz5bImAvBxay0t2TVpV1xmlE93BgRhMeU/QYR0v73XaWtvItcNdVCafXYcD2Ageg95S
1j9pOk87pfEWdvMo8Grjaeghr7B1JHcxJgQ/XWaBoAbiGaADU2OvNx1PqWZq/deYVOmR+kZrU+XP
zCT42AHmbcOkiWn7nsJdAIYyHucfXo233WOBmbah/dA3NvzDdoZUUSaHxsvfQwt4yp87T7O07xqB
azdqi25Vv/08luGnjsQV+itxvKm0vK1Zfw5V61/s1Jq2GQuyNF/cgx+9KXJS4ZhufAdzKUQ/y5kU
sbeYbmDRB9tQ9hS0u9TY2+RVtM96P7cIF7CSq5Pcu4ufxeJWzAzFdgDCTqHPb5MUfBa7CLez/ki6
RO7C9WIsI8JCsj06JT4jMZrkMCSa1CD3ONYAXAweQ0anxLWexv4y98mRBDwVrI4Pgt607+gI6dEq
Nmh1yaG1+/caiMy2DTAaLxRvkMwnhTenFkKTL07peuVSYHKeXQlZgUrvh8hQg128+JFQ+8HusKQh
zfWmxFu/XpEF5Dc96+quFDzmjoGq7WCije1wr5aqfh5bWLne0l7ruSZB0M9QbKIYJ23T/yrcoEMG
HwBoD/SQuDVFmQ5QYjAuTwE9M5s6BhbqGTbdoxiuNBI1vDYgnwWHo0a+JzNaVBCJ7EXO1sWr5+6S
Q4CvqkRjH8EZpAp0rMaCicnY/BblQh7LuoDMuKhrgyemSdytStfq17h0bxGSKBAS/U+AfQZTswgW
+1JyVt3Pg/ptVq1J99mypebKRiIVvyR342M2obF4NIVsZBjTx2T4E0wlEW0nPse5GNcP+MOPLMzK
5yZL2JFU1Tc78miuEcMzMMr+UnIzuSN8uJzR0TisuneoYgtPOULoqedI6nR9uCtjBD7LgH8t75kN
m6ezEQqK/NzlLiFTD5xO73noRiL/bi3DvPckmwdok/GTisPbnNgMZLnsrohcBptiz8PosdQsHnTn
4tezwV2SScfSTv0eNvEZX6VT342tm1sQBN4GCtF3WKEujGIuwrHv3Z2P6oz2219ZSUCtHA0aMz8x
1luz2VPt0W2LQK8RAMS9Rii+N4uL0bNAxSLPUHWVIvaBgB2vVgovukrU9s9/mczqNp6qkwOPmnLb
84h9pX796C+LfUSmo6yPbTeb3umBzxgM6ZF7uRNPp3Rwo+cY361tH8DmR1+Kmi0OB/xi30/2o20D
QllSF/iiH3zPFRLXOMfDrmXp8zB2Pd937H2a2/c6CnuUM26wyXqrHeAN0Qfqs9fhUjo5w/xVFIu+
ukGEubB29qZziailkKNkM/CIb/W80fql74NfWc5zO3Mt560bCdaFTE05Iy1zS/vh4EAJAuXca+G8
8XKQL7LkF9Vk/dMo/ZOgLxr3msSsFzefupoG18RjPe5NGKZN0y3bcX3bE+Mm98VMnzMDNoZbkZ0Y
nJ5+CNDIOqETPLKT/J3Yoj5qXNM2n1UPIsTzpPV97DIeBovzM5b5xc+gpAnNCo6LjItwywslG7P+
cGfgorkqrRceXZ6cnXvZYtjntkvveUf2aLLou9a5IuVafFN5014QPJ5pwixfKAfmCTgNxDqKoWHu
JBTmh9NLYrOnc1JuFiInqpZZVJQFMXnMMBafQAtQLkVsKaz6p2KiXHuUabLXVHJd/nwZSvujQtEl
vqk5gLXxfNF4FKl5ARkV+jz9FQb+ZTwNPaQsa/Ii7sN8J8epATvUd3Qy9tKvrn8dINtELS9lDigX
2z99HN4JvbqgzW4ZtgnT4NaGQvcwt8LbRbqYjnohq5AGLub8qH/MqWbd1wYssqozmOsQZggfS5Qw
mNRRJAFTjaPhj2bEGGI6yBC6l4fJhZJEWTvxUT6VBXTwp9Hoa2b7j2Hd1E+6Wd26k1/vXX/6oTkh
bdK+hfDS2i75MSZvdNF6X6vmi8vpbkOGCMZ259dn2GpkpkvpfeeV8fJ6QocxM/12kFlxSEeAZFM+
6/0iDFFGbv190GE4H2qkXzc7VaGRHEPrrZ5MxHNLVJeqFMtWlTU+fV2tn/TlGFrFj8gOu3vKZ1RJ
7mDBCXZLsxMZo3k3yhdhJXTAWzn+l/AnbCQaItrkl5dUPzjiepepQ+F2XM4NY0AqC63+YWrTfEtN
qARILLJ3s6SbfMZ8HLPX4SHHpczvy0PbU4soo8FZUWqYgf0h3MG+F5iprtTe/XBmppwY/LiYXVw4
Nbv6BF0Qzza9vyqJmi2FJAHdDsxWfqATMhLY9qvRzXeNpjrOU0QTYKMcum6Mrv57wJ3tbkrnRSBE
WE6AhzcqY+iFwSn3K2JaFdaJqMR6SaeneCRg7fb5TjzDMwuOQJSXQzW5GLMZNQrr6FhUVsFoBAjX
Mn7wrBDnn8qZ7Hs+kpv2woY9Gfhpgc3plNgM15GMvzVF0L4C1X7tg/kwDE1+jWejoFchrXDAd7du
ipEzTsv2QdFFDFrJ+827kpyBIhEorARAj/bkgVECgF8KPMkQ5X1dPA94OaOkkhsXx9smxUa0T0KM
yZ7DDSAsmh9R1omrv0arO09dnCwFlHYcyzK45QaUWQUcGgub1V0d371VQ5TBflTfo2lRzz44p8Ow
kKZAv7ZvQDjHfdYwW8feUw/t+SHpcCv6DZe3KBLvM1PuK/HJUbnESMv+zgywVvvSAZd0jxCYQEf6
2fxkI+Q49EydcTOyo8cHsOGzyfk/v/lFW18MUfttEZJEaDz/xk6++2uaK90I10ga3+h7gWQjOTmg
EhNvYnbfFbZIDmruQhiW1gYmnnP58wVEeOt52WOkHXvXpu4CYaraBKqyj7LkUJu65iNzuZLMyMDo
MlsBDLJeTDlUF9N246FbZbekXoWvJcyZFRBvwpYIKgPPyarm8dIC2dxEQVZxn5L6kkxpcvnzq8Yp
1roZMPlej7GrqjH8BlVzZUILjsJxHhPsoS/ok+WjPxSc0LgRkE6p6Grg97ZqGoisp9kT10r2NNlU
alCOFuJ6yvYqduvHJjPRNVpRTg+jMzGLWjq/MOqTKAp42LVB2m0ce4nObe4QjnT7LmBET38ukvwi
TpjiBQHUOQL8d3Zuv3r7zCZpCgWHOvoWDX1x7fV6ZZWSQOdayzb4HCNG1ZD3bV3rzWTlFybd4ZBk
c4RS3pwqPpLYs6po19TJTN59ITWRR1TfLmj9GdpDLKbsxaqqmZowyAE0kLP4Cp1LoN3i0ayilzWJ
OxQXjN+lhEI5xMkbHG6fTj9ei5XY+o279HKdq/jjajASvdqNUq+6IdJkOaU86dknIqF698BjPH2u
5myTuCBN7QrCmttybySfgqzb4C7CEJT4/ohmNlYHCi/cpyGIXmmYtffCJ4UMn5Wo1lRZJwBtpz/f
dCoynPB4s+bWvYmgdW5/Piu945w4DT8bZuGnugZi9EeErF2c/gtSxtaL3I8IrP8Dc3J+bKLxkXgv
Dh3zxOnrIV6r0JyVAZuYYGZeVukWMZAxuLNvuvm0qHa5tn86zy35Am3IbBqfGBItDnuHbde1ufX9
r3TRZHMNtyXl2T3insuDty3SQ8vohZsnUZfKj1p2NqfBD+PbiE0MlXDN3OBYzQIWf9NAvy3uKZcJ
nm9pda3AOuCd6oLujQ3ldGwpBzh2LehL1fUscSJzKxaaoz23Se40JHTUOQhzEzZtOXaH64cCRFIm
CZUOyxi9FANiZOZ57THnhs7T1p4OenF+lUVYs/LM6VkGm7rJR8c60CWDTYjINswiUIYuJXGULqnL
ny8exobDYsyrD5jqMhoWImMxkVFZB5DAas9L3Bbbrpucs3B6/vHFOVUswMDuw85vZMX9wkWJSR1A
YWZF6pFZaC6mtODYJdX3WGCtTNDGdy5PqH3Yg4Anztchejx4owhOlo/2Y6cTAINlxKcr/OYYpfeh
y7rPYd58amv7NuAh/ASJxJXs330nje9F6Tg330r2NrV0Rx4ZZGFm7qBN1gVPFEGlzLvB86BCtmpq
ya4hlbl+kIhL09aPrfarCxaur6J2uL5Dc5OJIgq+FuD53nL2/Ootoqf+z0Gy6grOjUPxtQ8QdLqO
wy3Y9WNA0eEmzvj2u5VCXsnqe9Itvyod4CjuvljTQjICOI4QyS2K7WY/B4w7RT6RMUklzXuVJVmB
s/ta4AHGXbjjTYYNStytpm/pWlnjc1/q5ObH5VedWIbJM/wOEopcd77J11F6KkdqYRMQmagarYzW
hiIoFZfON2gKKWd1r3HRmyI+tEVM46yHnD2wqtlzo+n2ObdxDGNYXbyEAAi2QVhsQePuA1pytiaH
Isik/Gn1C6QOuWFZCfst9uv4oQPHhkJT2bs/7z+jG8Ytawk30qu/4BkvcaOzHqbQJ907rMLnVHye
C4awucjvIyroNVQBp/vYvS4564V5Tjz4Sp24zWWwdwbjHayQUL1Xc8inNhnNxOlAynjsOHlW4uzc
mcwlnyvRbJgEJ5quudAtcIWYkPttIeffxpXNrePO1A1BtXdQOg9jbMVQoI1/Lmht9YIiPaIlpVtt
uBG2g+JWST59aMt2a/llgEYwYgmJECrrRLxJw3FmqlW5TS1C0fAQm00crNhIfeCYQOKxJbbrZ2l7
TGZeHGWygx2O5y6iucChRoxqYSs574Rjxycziq9BZi93VqwvZZG16HnxZ1/7Pm9tCE9hdfv0FU3o
Xhd9YH7ach7mmWUXpOCStT/cJ9MTlchcxIFzi90vTRdIFhwyUIZ/q9JprlYeW68Dyx1ZzYRbVjFl
iJqvrD1e6ikbd+z4xyO2TpwILaRjCVuz+Cxh8p5ifkpA+BitPFl9iDY54wAf94PgdFFalqJZB+qP
o2kYW2xOA7TtHKmDSBmxHLgBNGJLGnk3TDOHfOqWByWRbaSHvoP+PuyKZm03r00JRuk9Myx5OzbB
D8ZV5fNoGrb3lIXgBSOXSeWaPRbUiqyvPnW8cmeaJHqovut+NO9h779V3DmWkkVUGt3EPJbPOOq3
QyAIBWZNyDHTqb8F7ur8DUuzK3Mn2Y5jzDDlvvU1lcOx1yeXCbshQs8iz3xOv07IWQkq6B/lXvC5
Vl7T3EWfvHTYN7ZAf5+qnmNuWEHA1UkUfh7DADcQZQa0lHADbY0FMruDhbUeTQfBPZx9ub0P0sXQ
IAWXxrD/iuMvadJJfFYrFcObULyXmiSTCmnr8kRErIzBj9sXGpfUr2VMLFU0AjxGFFO/Igb92s0e
dcomrHa+U9cXtX7xE3XL7bg//BlatDs9qwrYRpirGMIcNmgAvpCIsanuY6dLed0BhOEakDmaQIV5
TmYnnEo7K3SLa7h+KaX1WVaVeuhbjQUzNPa9akKS1dyq+955zhy8UZ34HVi9oHhufBdxG6BmeJye
GrXsTO/COulidUEmfaIGuzxPWQ3SFWSYPdfxeUnlu23F0MmrGsR2M0XPnUm+8Pz/UTV9+Jpx52Jf
0igA7UN1zBaPaLGe8jeJ18zq6XhfyPkhH4XuoWZv+oBRCQ1ZjWRRlv5n1nH4ZipySP4COvHaYiI6
MZhdONFUFQwBjDin4zkugYi1cG5pbS3eFrs4N3ipTsCtac+ZBva/2OpgTFX+J0ag40gp9c6MwMSW
3I5u6dCiz7gJVZaAFIYwWN66gKEf8u0uDdV4NL4Knvq0eG9rs9eB7b413kcX2OTjY2U/LWlzDQ34
scZNCmC8otpQA+Ng1uk/Sb+M9qKtETscIyDnVZ/sgI9zKBY2mgNk73havuaN7HbC/yoq7LAUGWKP
wvq3cwwOq2JmQAnH4lCwDDzbXU1bebnHt7mVFMe/LGxpr0uIZYLmRTay9vTFNNjrs4XjIKrbNRin
vc2t9GtZuy9xinaTlaCfF8ODhbfIOiR10j2NkKuQD65cHc4tTaxhG0V9Rj0eU+2SELXMB6IGJSGi
KaaxKhzteL9kQb1Pp3kFROmvFoakgxob8gt5ngEuEdZ5zCnX/nOXDHsmTFkm4Beipv5WD3lwCaMF
Qtx6D+WZyV7U3iBjlldp0atWsXzc1AvnCYgDJhDz41BwSEuH6tD481OEn+8UW9q9jdgXUzmbJ65D
oBnsO1iL2Rsv8IdPkf5OYqYHjhJ5pyhANOFM1G5ZYcHh8Gd06pBZfig1UH7MTV/86mPWccqurUIE
p3CHe0SjL/EAeitNi+kygSGsrCZ45viGCMsKcGnhr8ti8W4lzsXcRJAHhtTialS22sLnvc6zk7Gy
wTeVLCkDSdN2j6YoiJgC6g1BuK1r7Sxlwg+z4S3qk/Y1wBQu3Sc5kJvtuI1s5yT4OeY96neChU23
on+dZBOCQJmerHn5MEPZv8Rih4BPUMprzEO/FumNTvp74ka1bRvxvXTtNxlL8gQ23QWEZlYGRmg1
mzme400/iUevS/Z9ru0DlrzH1B9ePXdcC+fL3ThEhIL5mEtpfURxR0GT5WSshDlKND5ncqu79Zxt
+Vl25CiOti3Veeq4fLTtXDjfJPzYsH5X4LSCsugOyhzbaHxWWdpjAcD7No/Fh2OTJEoZd1ilwP40
e6cMpi3tqu89lUZEC8cAfgEA5SIZWR9YeYEmPsA03ldJXr9T3ONyyTC6kFhLaz98kKa52kUGzFaD
E/zzqzi2rllnwlMvp8HeihzOMP6OryYOPpl4zd6JiJVYo2NW+3z586s/X6yls8+jax2hxcd38kf6
OPX6oxGrJRCkqb7XkTl11ThjUFl/j5pcDcN77A/ELAmkCrIrUoJWNZWqgQwwgd//fKELON4P+HH+
+r0Ie+6+7dmQKG9K73YcpHdGf0BHcfGUTWV6/9+//+dXjl1JZgJAfIHa24mFnDLUARwWWV29MOCE
VjW/eJBzi20UEDTG3k2PA22b0qe35+9Xm3gEkioQhMH6iRGNJbPPYei9u3h4MRVlzca28+No0Z7l
YQjGkNa0Oydk+LWTedlZQeXsbDcyrxnS5BWLGyGm8EVKjP+zl6TwVymh6tH70OKfQF3ojcVNsAvy
e1KikIlIvhtOXuSjk0+VXf8uTfJZGH3k5H9GT+5ZSswcnhuknJ7kTSsS5PcWEikG421BRiqo+rOq
CtbT5qMsv0k5fndY/g1x6xxNc3CddpPm6ktOEVbS6g4goryGM2IxZzumNknoXZfxS8ceNfMpQI1D
SncWlDOi3ayOKL4CRUwYksC49jVdX/b3cgq7B/0+OD8U+yJOUt65MpPalY3N1makazNMs7twAdZ4
I9GZcsgtLG9+gc+EnNo0HgGeTyTjHBtR+tvi5OdZBQV5OuKdOlDPucxZ8dbtHVPnnmPrMNIgYqOt
QchlHR1apyiqNcMqSrT2h+cISXwT9EBZcBXeLTA6k/4i/FrhW2E+SBkaLQrn8TTmV6X5C/EwfCvh
Jthz2XHbbSgPYTeXLP5D0PF32vl6KuyOmUVKpqx+5BSaPqQ+VJaR5jPw5hJb5Y7X4W+Fk00Pan6a
QiJApLHjao3YVRX4a0cSOglJsbh7tlbMwwW0L3egOo59Hocc8bGY6BNzHhmr0X8Na7VNluRjcuCI
r9dFaxNzTjRwlVr9XOB9P1Q59F8dmJe8hnBRRM/sjhtwNy5JwwyItmyjiysUV0HM4cwL5g32G6gi
jf8WsCYKFXQtT9MTq7T/K8w+sgEUw9TFq6AnCA8ONYTySh6LWMxbEZUHWZdUuBE13NkA/PnTr2Zs
SIoPzcVN4aF2Jdk4k3uv2k1g6MsO8DU4LJ7R4Mj99otbZYfJpxuCZ8cvX9lHxva9m8H1Nn124g6P
GK/39MzyDmCgpdiveXFbv9kXi78PIhZJwlLPocK0nsTQE0ZNJGKM4RiU+gNL9dPQoj56UbkVJSkI
2+8xXiW/lOfwRiYDDmNK3dSUwtTr4m0fAXyMVHtw/fKxQ+Ah/EWUUxfBvs/sd5aS3/i5AnoSE4Z7
LflQwb5hnO9Z0MMoYWvNM6ZCRqmxP+exYaq3eH8iLBH0kZSsBrLupPvuyJmzZMvms4QhRcHJxX1Y
SsPTvsr3Zk6fOrmeSTNIEHVDiy8KGg8ctzKwD7r2VbqMzd24L1Ov340JIAHbA5TbkftYCoxJa3Oi
IUjFqRz+y8SjIlbNNW6TbLe2PmcuYhNEvaIh/Yenbpdgb9qlAbAtK3uugtTb0FoJuNIKSWqy1pkH
y+NGWLIrK9G3QkfcWYeSy3UWer0kVRgmtH/0lIwkTsNon7X0UhLQojzyY04J8hc1ov1CFoeS2E9V
6B7zAi2ldVpSl2P6OjhY+dt9UXk/izhnuzJ/x9n0PeOORvSPSLjGUJN3rdybyH5vZiQfFAxqS8Xn
wTikEd6Kwen3kCgiN5iOirhBVbCqjSRCnDcX8Eurrb/Om57xe/pSR6AdDPF2YOjtqd9bLC8b0+uA
H0/3OhtKlUSJk5Ja8LOf8KbKtcm1y04c7L6kafbD0ZQE+tyMy3aGj2v0wQ7Ct3m6NCL65nIn2tI6
Nu2DyXuxket1gLjsBZx8k+xrtTR6F9fuz7qKPxPGPqRUTj2k2cSgXi3vBbhaNXZ0DlaXaAxog2i/
FRJn9iJGVg0LpEyBdKpdxAg6qYei9/ejNT453Qp3sqLkRgPWjyJK6Sf22JvXaXVFL/3AHfAeV6M5
yT74jdP9V0Q4addQHmzawP7LMfxz+l/xr+r/ZJf7n+Y0pQT/c0IVhrRm/VvDVVMVIkjzOjoPlBIl
c/CllnQ94hmFoWZiQVZfg7XE1My9P9pl+WTYE94yDvrbQaHMexnElZwr7BAzHf1n75zzb7krNyCK
5cNMcCUmX+WFJLz+bp71okUrzS7hnHaBOLWr/CXDhDYS7e2Q6NHz8/AWiiFZFS2QOIFW+wWQJv3a
W8thLjNLxBGlcK79gBPVnV/+Ly8Qd/G/WfuUkoqXF+I0dG3736x9o67k0IUx2FqOeQTnW6YJ6rWy
JbEODS98ozszgXNi42jn9D3AeqO1uLr/55fxPzzG/JiUbTu8j474L8rOc0dyJMvSr7Lo38sZkkYJ
TDewrrV7yBR/iEhFrYzCSD79fPTs6a2KnK3cQQGBiMzKcEWaXbv3nO94vvXuMzSsrtFCpIfI1UFD
V+C2S6K2y9z+DGQe8dL8YVYwm4Myy34jb5x/9Z+1jZ4OF4PQY4E5zrXfqS3r0Hcr1MHOQcwj6YZx
YRLH3tpWPnys+RWTvKNQyJTe6q9fszl/9u8e2bBZP7lydbxrnv7na8PwyqQsstxmBBXXV2Rfh1Zp
Kz9ojF0bxttR5SxbzfBcTN6P0p3AL0N1uld7eYeZTYt/5EOWrkbMJCdZDIIZfHfMEtmfbbt8yx2K
eLQOv5OnCvyK75+2IL3Ac01hccm8l6cSl261PpXxQXSS/oo2HdTcpikZOqygXvQ3YRBvJeUOgZ41
CUI2zCk7IcCVKED7cYMqMVFmeQpTZu5aCzWta4hBMeVD1VYtvIVq3eEL2bpC2zI3RkQ+fcuV121V
kzBwYDSxyBFcnCoTdIHuOhjlmgT1RGJuGU2fKbyN57/+pH69Oj0bWydaPdfFnaK/+6DKwqp13mmS
7+gbLxpu4IUu6nXddx8bQSUYSxrAhpt8kE6qb/76sX9d3Xhs1yC8zmH2iST4zxdJFpgK9Tv0MkN3
1gV2uw0izW5ducHKndumf/1ovy5XHm7UObDQ8X2WrXeP5rTCrFFLQsAzte+qrF7QeC/u3f3UgIdW
Bd//+vHMeXl5dw/YBCgS7Yu0GMvCu7c2rXNgljHpximQj3UMvYiSeGs0FvSsbm52zCOCuKTtH2qP
VSULZF6kpwclPLP7yKuWrrUXYfV4F41CcEmWheBUpYIVIBFrk7JgTW1oX3GvHqih/d8sH+avC6jn
2CxfvGGE4PAq/vwBFXEfjCpzrEOUQF+mZ1Fsk0bejM4LD4PrY+4xtI+CQZjjM81FUAX8PR/osc1y
ROWhEKmg5wRYsjJr9BlnOGdPq17NuAqfp+IlsOvpZ0rn/3PH/G8uZ9/0Ge3ytrPfv3/PfVPF+lTZ
5oFWAw1+m2kHbN1ihwJwbwQlQLXZ6EArPMz1419/3rOj+f3nzZXsOoIGtGsBdvnzu+XSvOWxc/Mw
zO6BupgAHXsod3qZHg1itBaB7Mez0XqAAJOWWdesqZWkCS3Q+PW/udqN+ep6d/VhkCEj08Ie7dji
3bPp9bgQEVyKQ+bUrFezemiaNT83rr9oO1UvnMq54agPNVcrf3Nnu7/e2j4uHRtBncvA5tdlhVmX
p+NmPlS6/omeYIVyRIwfbQ8yf/Y4xYyghZ3TAg3mEY6ekDWXhQxJIuezG5u7INOML9Jwd1NX2tde
HOjcL2NDViuoD8YydBJS2RlcXgfLuE0RJUYVgIP1O+OYkhJ9sO0Jk2yvA+IgO6aNGLlVaGov4czv
pc+Cg9C1N2QEsvuNjr+Oy8xfJVb+2It219V+cWQoMQ/+7BFsY8AKtrMqVLPGGEZLJzKRfjWU6b40
2MuM4nOih4/m5DWbxGdQqIwAHtrS40JZxQR+ncLEdLZqqKtFWGknQ/Tj50GJnZagStLy9FFqFG4U
taemJ8wdPSbDzoYTVYLXemF5vXcq3OypDdNb10Qg06PC+M3l8t9s2L6OEcr02fY4QNwXs69vj3ER
Nn//m/G/i5jT46gFNsggy4OXa29RGnxJosZ76FtMgiEyjJSIti4xOMg0Njz1pHjuhsDe65NkuEyT
NazRFZtdhitS0SdAy8iwpALOX9sv9gTbAoeC+Zsnbv96x89JtEKnPPY9AYzgz3ddmPXIVqgBD3eZ
qI3GZNLGH10Y2l/yXH72NOiime2e02kKsD4BHjGL7tb60Ck5PRjPSGhy6i/WrFgnRC9e0n0WqAfB
QzLsFPs0LOkrJq8h06p1z5RvawXgwtqKWUPDWMvwP4pEIa83tNw6ioxJvoNM/YDn83avrFrO/af8
hmOKhdEfTOJPYnrIzJaPVi4eBo1ZSCa/ygDR82rIYiaFLJm7mg6eVLBstM+eqDCl5LFYocPi9VHd
C97hax4MgGZxg+3KFp2XbapPv1nSfrXr+Dp7NKuIIbiJzXdbmF430dR7bGGZt/Np9lwat63XyNnw
F/mZWIRtPtKIYySYElF5yGrXIHQFUUTqV+FWpr9Z3Y1ftlSig+f1FQsRa5v1/vnUccPgUo5YRENb
7d0GSYULxrLU5SW26CS0D2k7s7YqdI+DTl7bhFK9cBm8xVHZnLrYiH5T6f666vOUcDUR1u747Jbv
CyhvMtFk0zw8mFEskJk6C3r0DAyZN6SRQXvGRF7nOvp4pt8/7h0gqrnem0dBzOvyNx/XL/X+/FzQ
Ghu6mItX+92an+POqZpAHw92aOALxJ2wb9qakEWFHbvjQwtME+krc89V62jGyu14bpqqrnBeCrBL
+Y25fsC/gZpcc9rlMBknx2mYPv/mif66OzkUFPOhBHMTB4T3R7NMRPHgVK46aNL0F7gl9X0e6mQ+
5T7ntNTb0YBVLDFNcA0Cfwc9ri65tf2Y/FYtfhQTJhTl2i9RKOUeazywfwnbIBvVOdoMCH0fq3rI
lyx3F7zs1RMrRH5kYonhSFVrs2MZLtOmWo1WKglV8j8FRftdn5B/loTAEgjX5uisqsJfRQWCcDux
aC7OwuqoDvJN78HA4WgNzr79bjWuvbdrAUhiBGnZmjW8fcxCRzuitY0ybWN1nrvtGgL6esMt4Cix
rHRUqZupLOJVl0zjlXu6oCsJCXGyIQ47mkeytF0cB8FY+P6lasd204+ltb0fQEoGeqhfRXuacEvi
Dimc6zQiQehh67vmizFSzidp+JKb1SeC6Zncx9las1qDtGzvh9TRg/Ri8pb0Xs5hBPfD6Tr/el9E
E5qGR93rn8a6+0QqId4Iba1QWp1iQ3tsTCzc4YCWwrXCc1h9YOCf4Dnw/YMjx939JB0H8sdQoGBP
/J53g52AHIXQANsRs8flwa6x7OE3NcevF79tcNLHb+zbpEm+P+xCNPSISmyIaUqxjqdyea+hK7Um
RlxstJoBghr/53e/bXDbW67FkMIV7+vNNoQW0g+RPHhp2m600jpnXe8fE63IwCqCLJ48MF5tTJcG
VVaOmeenXsHuHO/01zeV+e6AY1Gmu57JTogZzNZ/uacKrB9GLW2L0bT2XAPoOHETsQXbNGyR/ZLm
xVXgRMFZs7pxNfs1Jpcr0S5d/zVJtU0EmlEWnjoD7vhCIULj2NTAP+nLQcupnWbMyRQ9CMZ/gMtJ
XJlKubGhuJfDYP5upffet5csXosjHEfwWkzBGXXem/5QkVigyGIL0fYhGup45WkRWQ25rR/yJqGv
ff8Zy6JxuH+XFtmyqUaCOQieOCQtTujF/VsvQPK0yLw824xCex2GdDrcv8RU8UjcBwpPaa/uf2Rr
Jc1DWheLsG6ngzmkDBSgPQiEcAxBarFKUwwU127cy3pimJI44hDbCRzZqBr+9S2xfWstpPGMc1wc
ksib81iaH7k/aoe4nAb2d3KIZN4ENqy1MlqIoEe2lIl8Z9npLtEq5tqJFRwy5NqBB84oBw65aOdv
R8xCDCQOxfzl/p3fxBwodfJ6GdvkcOq4OQBRtphlZPJElAJu6aAOd5xFs93gWFvT05HZDNFT3bFp
sYqhmKufc4Ji7FpjF4jMaetGL1EeElILLHTFLAG9uObABZHR892Z+dN+hV4Qyx28FnvAD0TWPOe9
zKpvWvxmtPIQiLy+TFZEAS7jYUMUSALpqwx3eQBWbEBLYjLceEyM3nguom7VoGVZD0HKqCBjwGqM
FpRAPEHbjFWauHXPO7k5EQTKDjaVZWzu5dmoqpuVEAFZgb7cZFYb7VqMYvdnyQz8XDB733cx4GPd
LeynNjWJx0i5Gji+MJlHIrRyMq09aaLsTsDj0Qc7FZJ7k0Rz2dJraov+FgS1/pyEur8N0Q5Lyw+e
8Pwv05p7CGKfYF9q4FNH7l3tZ53DIsyudYJgtkxRYDnKcfZ3uw7bFlgTxehKkz1iirbA3j5il8et
teMaDIlsjxCvCq3YRgRPwqXiOO3bYblpmq94Z3etUMazsgAdpnWo4QGlJT+Wdn5C5TKrneyTnaI8
C/FRbFtErlucWwaRs5yf/Bqe0QzgQTAGIgl1zbbM8UOmkJtaL9aY/4Sv9IiuWK1oQxnWzssiY2/m
1i7ksI9GfTJJ+iMEmeBYRh9kthsfi9x+tYr8o9dATIq6CF8prvi92cmN1rs2HB8DK19Y7h0di38V
4eqTvfkB4Sy1c5FZayWteAfeSfGgSSeHG09z0TrY4392KPUU2aEnH8salTpGsse7MXWcZblD7T+b
6LsYwtDLtCn9TsXQXUtjImNPS4q1p5BXgb78gBIWwrLHZXR3FwcobG9Wz4RJA8P4VYLkCidn6zdG
tlUR+r5Rz8xlkUQltlaO67gMuF4n82FCGfOs0IgTvwQb/v4jXJEzRh6D1VZ30I3QXXA7haglEsMt
llT9ok+aTR57ya6p9ZNva8VO9PieE2BAuwHD3xp+SYQLOxCP6AV4+EmS6UZym27rawDKmL0cGD4J
O+/SSxl5lntrdKonyAzhspJ1x/AE6LyYmLAW2aw/wnq7Imw507GcIiDIdlYIZMtS4bz1giT2Wx0J
pIxONEuivQWZkVM4N0QhiEeSIgVehmpk1TPAOjtmQzPHpX5SHhu+y4TaLwUKPZwFR7Ud0+9VilQU
bV910uN4VqZgOMkQVp784oGTSkviBEm5NCD9Ze0mgixgAD2ZVoZ7r4eXnjph/UxdSzZsYT1QMWFZ
8Ztz0XbGBchRgifiEeMOCG7ZscY0zZSt+tanoWIN6sjrjw7kGC9j3RtuiV2MNxRUJAViueqVW29s
K/JuWtgY14qbqeY4uwwRYx5ifPBzA5cMm1o7JR5+4pAhWad/LKuBnlyhnlPTD9gpx3HVVuEVAbH3
lKZf2RiYsDbCOxDcXh44SdahiW0TMa8F0+ls90GPEOrmD0bzTFve2Og18ZppVGSHIQuPObxKYn6x
lrRv2VjIbZyLkDCAtFtJZEnHsvQeG32weUvfoi7c+/hkDqmPCG5E/L6JGWsvnMwIF7bs85c8feka
AT/YDI8xavJdDwGPKWNy1Gy2OOnbAR6QCl2ja1FWViwpj1oabiqozq5R+tey1d3NIHW5DdLkwSpo
9bUVN35ZFdZK0/GkdSjM93Fe6PtwzF/Y8lmo0Kjybus0+vymw5CEvm1JTQyPKxpIXGYYvA07WPhh
qe7T1KRCRWR5zbHCg0tSi7/V6oq7WbcvfiJ+pKGzGgUhwegCcEnbpAHGqKaKkHk3wtmScA3K5Zro
jcL6DPSaxJfONjetZ1M3Z+kV1T0fQ1LpqwbSAxNghfNL24YZRgHcYtOFkSSNNn3yVwZu4k2EbXmN
K4bYtqnGK+Eb6VHqZ7PTxYVjC1o1+DRXJQVOfmStaJMAInv07LdDK1fQi0Hd5Xa3Lu0y2iDd0re8
r7u+zUY48umwtwWJLt38qxkKx0tjprUg3SET0B2eFKvQ2mUJ9ViDnmozTIgJ6gbEEzfLFvZTzVKZ
u01xm8ay2Kq+nUN5HAwnPbSvKOi8ZR3oxpp3MlnbLtGD0djMlpH41MYKVd40JG+6/+qkFyvu3E8O
vI3GrjP8WqW1SAbVP6FSW961v2UaM2aJ7LfcdVAVJlm09zVyWwLNOueFNa5lL28cKb+Zcb3zen/a
G/rKopTiYDR8Q86B+zBvHlzXIIiqNOyd1bmXLA2JKui6q9mMn0YwySRwZyez0f2dKXN9OQmktiH2
xGUXKrKzbLXu4snZNZgnFi6tS3pxnDoiK146I22GtiGkDxTbPk9rY1XW1tN9LNO1Yg7gkw7Pu/gs
dBQcbe+c2qI+WrPYeggFMJv0VCYWmZhpxzg5CDFa962FMA82FcFTWyOv1NEpym0cRsbJJiRt8rJv
dZsQPoQsSNDgAVUmb/UgUl5GAEA3IOs8NgCUTsdi9KsL+jIkxVal7Zk8A3nRJbEQvB0xkAZaQRAE
xuSx9L3obGOfMIAPn2oJqXISkHID9XZ3lrekI3h1Dudwak41PG941BBkfDh+92FIWwn4dD206Now
VgPS1vUQ0yMqaUSvmeejadXVPk2qaOXlxkNFdyTpvurkjSFGsGTg72M0JYsoAGtr6xjurQLrvVNh
fVezhRGHKD5hKRjUAdf13WFXteKGorVYjYkkb9bpggOHPHTyWKOXBungJ2LUq21s2m9xIMTZnprZ
qJTsTT37GAww+piHGosox7zg4vWJ9aI9Ath78qHzpQQDHIIcRpcD2uycVuqpEI1+7EgSZIhKvPVo
FTSLm52B7dekNH+kt/ecj6Z+zCb0KiqATBhnsIyxra5HV0QX5CQbNWFvBlDinoyuxXii+vhA/9FY
Y8rIDrQFcw7M9s3R4leWcXkAlEdEL5uxQN66F17EAtKml26y/SutEydGQBkzEURgydivbvrPdP+q
B+fhDjgJU3e43etQRNObzBfRiXqfyNoSSbdWt3KtceevNDkRFuaGaAo7Ls6JoCSr7faIPJpVKLz+
QfPVXsfXfG47jUzZ0IYyZDvptojca6JbcqvlRCQFE8I7mAUIVZr4i9un035QHY5VP3+URsqGlmtP
emgRwSXAOrtWgvjEVpjB42DvD3X1WEyAEgyNOHVrCHdBxWMNffqhF81TnQ+vjqGCR7pF6KGq1Lz2
mKxpDwGYGZMGMV/q5bsm5dSCtwlrXj8dQZhPV7MDPCBzpX0eRXbFidQ5mvsjiBJerdTfOA9rK2m2
p1gyHa1BtFdtauxlSuacbnFtZLOpCgdYU+E86p1GnQT+0J1Te1+gA5g4x451y5RsCsb8kJZ1tbZs
X2DcgO70UwTcACdAPMo4FXPRwgGhfIDj81ID24/8qnhAjU2KceQRtRh1D57I3TfFDeZP2IK6rCkO
IeLIx4q4Eslqso9DD/sxqGsM6sG8Z3DUGnIykayPTq1RDxYNkuSqqcgnRbJ2aKo63kf5eAvrqdxY
1hR8dCLUNoMDmjnpb2Fvcc8ljbi4E7uyRPo9xpF5C4R19e0BD4gS2WnES+3Hmf/sCTyOyPvOXW0d
KzXKB7upmoe+RxHZVxMgfM4P9+tWoQlfKgnDpelQ/nauGB4HJY1L0gn/ld3HX9sjeniMPpuxAkjQ
o48Fzt3Jla/G/aRxzuOE/QoV2zpqORFPmm4WWz6ZD4MsbGZ0rLZBQkikjzq0kHn4MCNlKok4foTE
DaBJDE95C7RApUSzZBi7aRt6T5n3KZhsACiG/6TAr/zkinBby2UzxWzr87igM7E9cbVhXiwDxogF
4JbGqtZJkcoFjTM0V8Wwz/WWfVJaIGr6fgAHQLZZRz2Q1SQNe1k6bf1MQTfISuvEVjPChyDEsq4K
osT5c6YqcEYlKZCaOYx73cAVEQy22CSI9M6iFBvEPOkxZ9hEJmZ7MoeoPgwMWTxb3vh1iH8TkojG
NK22rY9UY9BbbSvHsd2Wgf5UMAM4jjSk7+2tqYm+Fj0zXB/n6yLvgoTQWJOl2XSeGcE/q2K8SA1X
l0UFNxZNguORkACtiVCoS7yexlbL9GbZziyjJrFf4xgPDjEgzTqYXU1Y9ZtrVffNtgh9fFaGd2Qh
gRgZD97GpPm1irvmzWw7AZKsn5gmoNxZ9OG8hhWj9qIjXw5tTgbOqMOrNy8My4ZPmY0FZdxAIHco
bYe1Eyjk7WFVcN4qmotq2/RgtMEhb7PyCOT+S9iSIZiFA44OiylYKZiH3RFJLfrZNbIteL8pSUK0
oC4wcTaF3cgHkVBIBon8Mkb+SKmNLsuL+0UT5Hg/TeYuTjxkKwAp7bEPW3HIY5uGWWl3B8rh+GTn
M2AyPA91pDaYAPyFZFSCBBzMicOQ1Y54DwtUVEv6FtjNBrXvXOnsiFS/hAgud4Np/nDlaJ9z3TuN
Hr6IxsKTUo+J2kXIMle6Jj5bKI7XDicKDk39RLq1Zexc+ao8lgZTsK13Sj3eQVDURjo3PkRyyGx3
zARSc+MCV3/R15E8a3b3XKNaXDatJGfUcwIO7HG37kMjO9NCDlQ5nJQ9EJWIrLcCAdahrFuj+CUM
pXLk0U3Mq6G85pHzOZfnbJDN4wsI04OX+tYVX+6x7DKg+plFClDKiSghIMENQ33VujPDWovqk6wr
EsBlfTWqbvxA/jHMlwrU87VBiG7hWnP7qbm4nX0MSVxfO+AhNoFdflaS//FuPbTVVED9L64pVqGV
EaK+rHFVLFJgnXUnnntsyNiMRmAn1tJNAjBhMIig9sovuRbhQcvM+qx4zL2v7Fet9D9Tqyxqy8u2
2Gopc2lqbDNZYKDJknMN1/R+ypTF+LNRSjKE2BeusWkMRq+Tzd6lz11Lv88utRlR8HbZUyC+G8C4
sIfXI2WVvdPr0vzgBW9QFL+EA54Zy1UElppgVjODY/9gCm+NzdJYBQC9NzjbdiHumHQC12v1sGMi
PzrjHPxmdRRyLo0BALA1YbgtjiAE07jVzOdU0BIzjM75RsxL8VmbRHguo4LTjmc8+5mzaELnk+jt
/mrG2V7qbnZM6vwxlBy8LGHBfQmGBzUSEdW4GtjZFHB3E1fePm7NY9OFI2Flwn7rjdgmjNkmW7AQ
JMuPJy750iFXBD2AudJiPMb3Cq5kdTViphcxqmNeEokIDhBGl9jAAL/gdtLdH5FBPwpX5sz6Rhag
Ru7VBsVq5HJ+LRXLjt+Ijw3X+iIKx3Yvpn7AWaUVa18f1ywT8SZu1dEcGYH2Rn35CYKcBWTAn4ZV
EugCgwNdiSGxspVr03kPRq7NvkNnXJTYWciO0/PkyXdme2WDcBC179arLW2F/o20Wi1oqZwDB8NM
csY1poBTTwXoHSxC0zR8d50ZS60nPh3BIZq9gvOC3nyrkpiUhfm3cud+0bZweXD8+BdlElLrKFMR
ahr1qzu+C6oA7KQB2X5ottVBmTRr76JJBsXpwaF5uUihrmd2OGwtV9KF5VjnFVWztRRlt59xnGIL
cnr0vAXG8gUBW2szLItD36ZvXevEZ0r5eiEdwd5F3bSPyvZBtb7Yi8ZlSxn1e9OUTt78Z7ocT0Zu
hCvyjXoiu/pPypLtRrVZsUxTh96n68q17ykOesNsUWkVQpuo0Xf3Hb9rIUmUZb+RnLZqgS+MaxIb
KlC7IcvVR6cx97GF69nVL5hodXuo9sXAyGwEOAR0ZQncdLgh8XQXrmRSqsv10JliH7DIdp7THCdd
f5i81LgQmUJmqNRwbCvFvcNB1JsPO1kbfJEKaoInO67mGsiGZzclaGuVHCzQX8vJc7bZPEzU8eZx
jFLI6ct6y/xE7CvsQYsJYsYumDBWGUH9mb/D/GJ26zaOjVOj6oupBmevjRjA6aXf/EN5XUJscegW
VXSncLrsk1RvVo1ReSvTaZ6qzGweM5lY+9xqaSVq+U1eHGVbMNvDk/TKr7qXeeuqt+qthziBRoXX
bej4Gs81W9W+YOpRyvKWkaoCbA43X8CGgMF8j6R5fIwz8BbpSKSjlsfn5DGrPfvodBmZ931yc50R
XICqw6WZsERP0eicqET78UoPeSUkDI8E2ukDmlWGdLUDVdtRDXdjOl4FLjeMw8T04YMUD5rHYmuZ
jbcLgMwsqw5HI2dlm1HEfOXWUGGw+nZb4KcAuuwiZBDeEGHFlosPW0UzQ93dpEbHvqaZtKv92Pmk
xm9ehDtLqwKOmOaQXXSZvwGR/9zZNE3G7Lkh9eTF7CfcpugfwXpUJPz03zjzRytMU+Tdov69slut
LMcsTg2gko3Atb2grQ1TIbQepW2vJxbOp5LFaIy8g03RtIkG60tVj/EreoOPnlGtwfzK7zb9zjB9
8QpPnLpOj84WC7KBpuxEug6mI9otO7uYvqu4jLA2ZEyuRG+9BsEnTkTPOR2jxzJMxSqO0mvbZTqT
jHjcTFGEwVTF6Y6C/qQK2ulaEoxPstK5fdrRxuNddwT7EMhbT/SkIidsHvB4vZqUQGdRnTQz1rdG
ARj3MEZpxzSofk1tAgfqVNafvNmKEKhquNZ1qT8oo/iIn666jWXzo+igkUETz7ap0twP00iiMeuS
dilHvB+pmqyNydFr13Q+WVhEPxEcc+ugIJVbl5gd4SaIgmmxLSGQsFY5M6jAnknhEvX0IYjJPsng
Vk9YZPDzIJPdo+Sk0eVn+iKCg05A2oeg1IZNBEL3FBjqKObWiDP2pEfh+V3lpRwv6OjGi8lSttKG
ga5uN76kXWjd+pFfvLB4anWtqHazliF0V/dPEZbNndPr3Bzzj2MVdE+6v7ecTL9mZbQt3dJ4CSO1
dk09/ySZrmwzMBUbWRrti0vUHIX/qndwuy/WAV5lrkcINaAitTejGj8poCevkY8NnKSPdZ+v7KxN
T/mEjMzP7b3bQp/iFO857bGMOuDDPDYOEKIKGUkn+B3A13XOevvIf9+/33piJPG/8x/79Rqt5RZu
1dG+mDfvOfvgfKMbbFZzLrEiUoEkH/rCyaqlgiAMeUmMur32WYWhA4w78MbypLxrrJ7QsROCncgV
qtmttVqvL+vLpwvOssWbtzCWJJKth7W5sQ/1Pr7Ft/7V+yh+gL2h6q0cwIK0c5Z4RPkxeaxbQtAY
fazTfON9IXW72On77Dje1M18bj5JROv4TPBEubCfljSug2aFE0xrN53a0svHvYoSBAeJfonGfFza
VfQcddWmAYiGW4pBZVd51Q4QYr8Nks7Cik9iQiJGbe+p4oLtrrx4XfRJlfnAjeqsmVuLLymFwIJy
VgMNmrq7sChPWdqrt7ICBtANGsG/SO5undJfZ4Z/o/rsA98kKJPKkBozzj7QSV7aEgkCyY813nLL
+iDIn4+mhHIzKY4Cw0fBk3j6INfOAo/NuLm1xBttjAPJpyCdnm7uA77KulKE2EO5P9y/1FZVH2pw
nz9/dKOEPmKF6ycxE3lwobYR6Uj44/3H+3dpw6XR5fnJYJx2YPJ10qJTTud2U5tDefArp2Reznfv
fpRMR3aT3a8STxSHMncheURhzVeDedlmyLzH+99MAfmHsS3pEBvw6YNEnFwGhJv7XwakrhzqPiwP
8zNQyiSjd/519z+vCpcmHB6cQhHFef8SJkHOzc2X//tn9+/A2szLPnt2hmvZmB+zKdivgymop+X9
qdtxxbmSme4yNCpsOF11CJqw3I5tJpujXpndtgTvNtnEgN5/Z9PExc/v3v1ZUgNwMmQmCfjOXqai
jjbSNTEyNVHcrtjQIEIRGnLg5FMcGmydWZEQAJanJkuPGeEQYlBtZvofv9z/LHRlRkuvPGrzu37/
wjyW3mnsE1CwGJwB3I2GRELorPq9HUPZIsbpZ96oYrz/Uzv4739SCzf/+A9+/lpWo6SD27778R/b
7+XlLf/e/Mf8r/71f/3jzz/yj/75S1dv7dufflgXNGbHh+67HB+/82Lb+8Nh75n/z//fv/xf3++/
5Xmsvv/9b2/f8piZBefC+Gv7R7Y+Ojo0EP/+xwf45z+cX8Hf//Z/srcvb/nbr//kv2j81r+xbCK3
8j0TuQqDp3/R+D0imVwDy6KB6ALTxiyO/yeNX5D+hJpmpvkKC3mzj+zkv4Kc9H8zTQvdJQJjlG/E
av6PaPzv1OZzEACSWJ4Geg+yAt4L9BOjMq1GWNquzVt/gwONqcjkH7VYlbsq3NCoLxighiRrN3m+
GDI3XsI7Sn8n6fnvngapVXO8gNA903wnep+MRo7whrRdDVBsMWamd2yD7ovb6N98TKlhTSTbPO5f
d4gPWZNBpELSELs/fHS3n0LtP5HS31lR5nfDR3U5+1BmKvl7+Qsiv6Tx6SXtdIlANMisbD0amrmH
ySd6d69U+TF1ghsN6o/ZKAGfle2yMvLZAFlo2wbY30XF+D1/87Qs6520myfmIsJElYMKE1OTPr9/
f9DlDCmjJMOVwc4F47XIEblsrYQOA3yjU+5iih8Ga1iVUaQd5IRj1iU7YDUkJkS0uukIUekdmCSO
5UCfCg99VfqszZk8ue42HQIP9Ecx7RAC3gjWoqX3ry9Z5UJWACC7qkYkNYUqaUQzbLxOFHuHWBs/
BHVeHYcA4JnAo34OR6KHnVL/Dk/BOVD4h4+1jVoF0D1o/bZYaJPS9qFR/PADj/EZ4wfmasm6wVgK
fuEcGPTdHJ0QZBT8Le7+5hvYNAJwoGfwsouznkxPHunCG238GiD4xn/PztDShDkEvWq3ngvDIQVg
F0Lypt8QU3y1Ti4YydTsgt/8MUW7oqIjdmN/66M5AuKSjcfCVM9BCGbA66hmGv+oAylOTOrsTLec
jeEnuBrcned46lTGabKHr7lyejLUOZFQWLo0bbO9Fxm7LOFppfmPsdbzPQsuGVyR/72dPxAgKWdA
KrntjIw0u3w1hUj1nCRc4Uugq9xYBESKlpQXjwmkEWyp2pF5kzo1uM6aME5IQtOt9MMb+oIlciUT
w3n9kDwVWf1FueShNT2ZNUnpMw3pWobn42Kq6B4Pvb9qQoaWtsDL6Mr+FObWtgFTSiMPz4QGpFdI
80Zq7M4tmDTD0HsyUIrhsU/2fRcxWAajg5ZkBF6lXogxmCB8IYLQhhDm4VB/Yf6zCdybMbmfQ3fS
NhX2iIUWBR/8Ic5mPDeNblRS7dBe3DT7blijtWhzwcAin9xlI1Dj66onD979ZFRPsZGDaCv+k7vz
2o0bidb1E3HAHG7JzkGtLEs3hGTLzDnz6c/Hkmfa8J45wL7dMEAXi8XQFFmsWusPU0Qq5iPoSzL5
RExJEchhRgBLHtHSTYbPsUgYf7XobTTEcfMMMFBcpunGQtYs8/Px3E1Ks7GDTrvVs3wG8x3yVEzh
FvXWEqEl8/sUKAizxkrrFdPwMzXxvE2UyUcZRWJkiRLrqumqbItPTbvR4GmTJS2Nc+7XYH7gBEUV
3helAvwDaPah6MguhqbeHSSDhS5ZpPtEEfmX7nBdZG1orKo4whdn2SAZ1ccUpfM6U8eWuxlemBUZ
yBmU7UFU9UGN8odYF4u2y58UR01/ayLqk2V/scd1X1F3XRWl2hjnbSwxGxMDEkjViCON+kvgh7ii
LHXdNLNYSjp847U+pS8qFIh5LYYhQ6QXzfHaUGHWBYbYItu7jFLEApMvFNpEkUeGsCO3FN0Y5Aw9
seNX5ddStGJEYrvzoOlfO9X/HElsnU1UpAZX7PrblUyyjKDEhBNEI6OQWimYcyw7Xq/NDiR8Or7O
I2oncfHi8Ja4MFGsxOXShYARQkh3mV6RP3I+O03n8VrIIlKgfAwJki+qzssTGO3k1UF1xDXD3vSx
fwsKfDsMMgKIjK3rsR5AUfaPhAZ+ZN0FVlf8bJrqKc9MRoA5MinV/Kxr3c92HA5lipUxICXMh3F3
WKcTdhLajFQX74WMIGcY4sQR2Dcp+VAf3osOtWhtRKT78Bi7jzUftRztghWcs5uq9k4NbFyf8+4t
TZ211YXY7AH0W4UOiHMjKM0tal43YT75pzx/U2T7PDLvXbXxRIYEbwPXd8rPtrfQhwAslYMKB7ID
NwPYJRxoWXlwcoTsi768kSDyHuYw3etMXx/h8W59qfneWDghR7q6rvNh9DKjwDU5qO7ymfzf6Dfj
qgzR/4k0IvkIvmGFYREVi8DGAcIigIn9MjBUpqmD3KyJCsMET+GUJSMhbvjY8Pozle53voC1+ax4
f1+r7mKGKAhEkjZv2h+JhQ6IGZkwl0yU6NRw7BBIXT5aTuF1WGGvazvYgBFhQuIWJJc24ESZTBBW
R1R/fJpMhc9Zrtaw00kS8IHDjd64teZgN6iTv1J1w9hE3Y96yD71ef7o5frJkOr8HvRdtVMlZ+eA
iwNziNxCngKc1YLG8uQOuwn9J+M9QFSoAxQtygF9OKVelfTvzYjegVV3iqdZUbFGkidhnq5iS4Gu
rCOTdOENq40EeQ9s+foZl6M5w5rbROq46vEo8wFzpre2XOQYX1iY8pbhz6joD1mlHI0ak0Mbmasp
IPxWXUCifotgJa1UKw73VtUdMuw1rCHSXszuHTMz9QiLIHOjtAIgU0gPSqfV217PtoBITDdXzA81
Q30GDDLKIlWFYYeOYoKTtquiPCrmeE5tsJwgM25mCdG/2WhgygB0HZgQenK8RBF4AtRK2zSWtldi
YzcZ6ilJpy1DjJ2Mit2KB/tiquG0kQPGm7qJF5GKcqCqHquuH9fBFFoLakC6LRjN7Pvxc7Z4vICT
zZvYnzdBO7xF2Kyv9IDIXxDepVH2nVd83xPAjNAHXVulcZoR00wsWJEtONmwqB9NbD77e1s31vbY
3md+F4MaVd/rHjc2ZLPWUmmTpLHDbxqGb6ZsJ54MiXbtlJd4JupYkTfXSBpmo+8lTmV7qJWmJOGD
Wzm0ePfm+97U7qes/4bCMu6+9jgeQx/J3z5AfNe8ZeS3TwzQFPNY7KQoBCwSjOAM9GxjYqXG31z7
6diE8wP1OBZaz9cSFb++LLc2gkoQl0FFO+V3Pcc1GBheSz7UBn4X8RVLogecvwG29j3x5G1unU2t
vIwxah98fhCcwbZCCQglj3s5a7FWtm9tq0LNA5kn+FKEUpLXkRCdrFvPdULX5JBP7aVDhfkrvTYq
MRE4n2BCq7pu1obSPxZ2D1IyCnW6yZQssuTcW75N7xKGKCQjcT9aBh/hemoQZlF3pdW/xDIamjYh
qlgDJtCHyIAl1abF49ittAihquxgIbjH1HyHSwAeUYSTDEk+EUEhy9B3x3qGE4gAEBKDAUmM8q3U
ErTAdeU5bgm+Drr2aM0kQVHeiPzwjP7R4xSbn/Yov0+IxUr+kxSah0RHnochbRgXD4GTgTKMp0V0
6Uc+ZC9FiZihHO0w6eswIjQzK1xppHvxhUS1ws2nMbtB+k1bk/5dMGZsEXVfmxV8q7eBOa2Tonys
+Mjs0l79Jlr5ZVZjC82EfOLzfyMxiNmqIKjh99lIw/gKkYwky2/m3JnImevEuDNCiaUB/0XK1il2
3cA6nWxezeYCoCl5G1XUFy0sk1y5Qiwe4g0kOPknEq1FNZ20oLLWYZTf17q/z8qG3HyrWudBYaRX
zMq4AbTgAmFXPSSfcK6Uy/GsSI+RZfELlytBj3dem6ST6VUtbh+OoGjgAZSoZySBSK5yn34G7Zxj
RlqwGMEL6n3/PoR176mJk/KHn8pVYo/+uUNM7dzz9575X6gbqm12dkr1U3UAx0jS+CaV2gpjCZcp
kn+K29EGqFDcNlGEjVOOVpsBUEuduxs7S7Bd0sqfAOjJoWrjAcb2ZVA1jY9eq90oQU+mK03PHzIm
JuxS7BHbQqOm7w6DUZ9x+Fhiw/KdkarynhR/hltIhnoTIWMlsJDPWf6IZYZtVZCGviur2NpOjTKt
7Qp31tLo91ONrWgGLhfNbPBVFdJkpIXBEBEBxEsNDn5y08RhBTKt+oiK4KDpfnt04iE5OON873fD
dKOPtn5QiLsFWfIzNLlGJ9lqDbwFO+PJSmajwM04OSv9tAzBjZcqp983SFEpKmyR1nqFnD+SisYJ
kxlHf4O6y74HRst3aTqEdn5JE8UnLVXXHrwnH8XgJd3qSOtKAX2bNUV1RE1rn7f2cJMuC0cdPkmP
6xs8NRkbzM84BWWusYuHgMlQy8hFt9CLA1Td4oAcfTjBOIAGsBPicwXaPnK5B/v7wy7GW8P5gKnD
YzEcxKJfSlJhYb4pik2nzPAal1pgmjYfKWZ0wETKJRopSnG4aCNe10UleWKyOKKIPBzbmcj/av+v
lY2OcqI2F2i5oBPeLlFOc4l8ilK0BDj/c1U0qZc9ROm6r9jtuipK10PZADnJEVZAKJYTiQPQfxtS
a+/9JZgqIR9+EKXr4j/rAG/jk/1v+1V0/JGJ6KKvY/F7PRSq2BUxbRG2XRZZlTVfp/s61vVUoHH/
bqmHRyzj9D3WKACX46/2v20P9M5RAO1yvMQ2YVlcjy+O13XdW20DWGCoRES9WM6ZVDgxrUUx7Zt9
GqhPKaaGrurHl5CYOANPjYyBkW3bIlAugwS8rsX6lvxeCdErQKc7T/reza1F4I4o4TpBSg8p/bto
xCyhnnmqu7Qjw5QVq1rHBnoCnQJcNWs2le2nZzsjgSaFTeOKVYESiSQEKqQQotxQDjoYeu0ZA1b4
fxpTaXyAVYzNBqNc4TO7i/Ja2QOhJ/qcYrMg1w/W5A7Y5u06XMUAJUbpqcR2xUPcY9Mq2OfOCAfu
7Vq+xBYYU4ZFUIsmLg97FDXcoNZgtTNuVv3hiYn4fOqB059Eya5VBgmFw5d22aAsC9SRDw2Dh31T
Rb+aBbMynzRzqkk+AlXPtW1VciWz8RplZo4CaJGQuGJO0CQyts4IuKOCjcYf3mu1ZmIOm/rBqV0W
CrGLJg6MfQz01Q0HrGfTG12SziozlUOQV9pRDW5TPmzcIw7IdJ7Pywy+ht50PBlB9lhhVE+/TIs6
kIZTIiF7MyWBum5SNE4kC+Mjy06JMIzRs6XW5Xm27ZSxG+F+R8+/hwgMbZDQdhunAQWNOQc5KeOI
nvXOr5jgzakJDMqJs605Ru9+hflyG0e4YJkwJe1CPsmpLZ9ESSy0YVp4IPLsqcj/oHiHLCYDKo0/
QT8naoE+PDuVk5Mj0JClyEg4kAGy3DwamrLLa9taTYr1HV08/WQZdX1AhnUtLWvAIVgQ2FgFutnz
pfq7LrQIrYwNcmfDfZkz6iVdpp/EgyVKCBEGm9jAhrtT1ImBY4tDZmfujGzW0J5ttW0Sxy/IwKqo
16O0ZiiQsdgktpvgT052u8PhhkEf2uHEbOEZQx0lPceMciraoySjvW8ZEnRtXpIT+UHpJEp4QNlM
wCIgJll5jrKT1UbNLuoMqQIQAfIkTauXuVMPtTnMa7UayJYnyB+bSD6eNKt9reFf6aMCFZHaAK33
lallRHhQYDtZ/7QUzcXCso+x2T0S6Ew2sHXag9aDlYEVA+h/ue8hiAFUDrmH7fLQiwXelAWGrUrJ
t7VkImhAiw6HXwspCoDkiPWvoiTF0zJrh/Upzc9iA4rI8bGIO7hWvzUURXE0sV2sWjLKJVg3KF+n
uW64nlXUXVedFmqiDmDIvdZdT1pqTXaYuhctttvCrcMIv4R/Lr0MTKYA5Kt+u77rGa+Xh/MiV572
RM58cgGe2AKa4gRMU95e24nSH5f3x6po8sdlXG9B30bf064616TCtoGekmnWAmYFZfKAiuLJHiAK
ZjXAfJ0syi15OShmpfatSHXpJoao6AVEfpAthDqQ2KFxdsKEFG4z3/iFc9Tk8btcS6U3J6Rfcc/r
VoDglQM4KvVE8PE2MGAhMKoPp3a+BPFLY8lbhPi1tVpD+2Gcu0bIC0nSlpmuXoDjxWDM1QPisaUM
DIu5Zfhm51vkRCzXnhsb+MGIaUCkYrQLXKM2VWULGxy2+SSfgYt8Q4UTYprFkzJoY+Sxqu65iNYF
vR/BAIjtjaTcBvMUnGc/f8tkNOD68L1scX2vR+ViRW4GQ2Mn1dhS9vSzcI07b2LyBOSmr1F7TF5D
ic/yPMzDSa8IJA2d9r3Tm+/CxmmJdKz7GIhtixJsq/evjW/fQrM1N4tWYZg0x1h5YZ5mHNMpXc/8
Ldf05/4aLR1CqvYANtseEKoMnQcfIq9XxBM9UWaTABirlT8FR8b9Cx+x3Mw+kKDK0T+M0mm9CrZC
zit4j3alQQQdyZw2QDHCkQtjVQ7NRajo5EWLAzHxHgVBn+2MQZOnNvIH5l5vrQyxSp+YWMy6Binq
2xwbwUPWJFvbUc0ND8l5IDPtFnp82yOcvbHq8QLe6aafCOjwKusHNBJHzFzgPrpda9Z3Mq5mdQLY
p+vh6Pk4bxzx9XCH6CK1ZrONZf9QODqev/Y0rwok3glAd+VN+xb70LmHfiofWyeCQQE0uoDCC6rA
b3CaAvyGnHHsKWVhXvSO6VKRLXTdZt5A1jLusa3Y5HVLzhOFpEEalLMv+9u4xGYszfNxlfqhjWHY
8KnmwbRloa0ZZ0/IAw/dmtgZjENnnrd+poK+8ruG3GkAYLTvC+y4JERXh2ktA6T2YoxiN6EOD2SB
eNyVU3jT2UO3N/OMKEdn5p7RlequmOKfkOaSi6wXjmvzRBFpw9c1GuDiBt3GkbAOCHFtXHfp8MGs
D1IRnoiJbah7jJj2iYLVgkg8/V/N1ZIqXZyG/ztZ+9S+h79nan/t8CtVq8jOX3A7GbDJizSapuv/
pGqhNfwlm/gbGth4kpTVycf+bZyu/iVjcGzapkyCzlF0UnN/p2otsrjkj3knyOXaivq/Mk5HSOsP
ZRgZVUFNIyMsI8cCE+5PpbyiwkiyIA93NhUJnikqOTjCLon/34qm1S02hNCgDl/FPxvo6VbLYMui
cJfMmYcQ4C3YVZDZTtESFSJvYg44KBQIgHfA+4MJmU9w7LehpSDv3dmnGiztQfd1G57N/HMspOg2
hzwLdxyz2GZMYtzgMFORdDxezJG4FomlaRtbwU02k+sYwpjecf4WKgBseNujXakT60yGcatmHeq4
lqN7jq40W4IoWGYhWu020WDMnvgldubkxUUUJaWw5wdR1LM57Y/2DO8R8zsm6OTdfu0AVvnvW/Hb
YcRev90l0UpUyqa9xTpG2XYxVN+1NfvFAcyO2X8TRWbmKXST8NFYNogqsWBgWxygU5T/WqcPLeFb
0TDFXPtXUZf6hPzhsqfYJHa/roq662lysaNY/x/F///ZrxcoSkFUGvspqsd9C4/lINtRSfdJqV8W
onTdwEzhV921XWCQY3P/2OW6WewiVgHCMfsBt+n9W2PFMPFMF1t+O+JXrdjdCIiZuaIYWcS84RyL
lT+u6Xo+caw/TiVWwdA1rqTqeFf/83tKPkOLUD+/L/RtQG4lStxAvZl/5GKJBnqOFiVccJITFNMF
e2NmFQ6qNdTFpeqrYb5suDb5OoZo/dVo2Xxd/W1zwvwtITqZgLcRRdHqj8OJ1f/eLE7x21UG8C0J
AkfF4JLuqdx4yYYly8WKlggYkA1zBonkSKv0sKiX9WJJ9IlGorlYnaUwPgz3olZUXI80I8RLpnU5
crosROm6Zy6yatd9bAlScpeBhK1D6aKVEiETBaUaF8/3v4vgOolFELg6iO3jAlosDeTfBikIwACD
NO07CwtkCeueRL/LDMPYK7gOHHy7aw641p+sqZc2VitNuxnvw5IwKZqDC7Drq6gsWDGDu0liZcGI
fRVFbQgJDkGLcCvWxELsKNpdV387pKgUm0XD636izleTnlEZurdVALPV7bPio58qpFz8+oi8Htp6
yDC4psFQ0k/bNxSbcMhcFloz0qkXoms3lwoF80CvKOqWYAaJwsGJxoNu+RgHzzI4h0Xso3osjHRa
qX1N+hstyOxgGiekTqZ9uGDb7OV3i9J1IepyEgBLhBjA5nI/5nox2c2qmI691l7AlzCxtBRzF9aV
tgVgOh78gEVqKthEzspjlC3OGXaAg4Lf+4+Oadw1kd95JVOFA44XwNpxB1qJ1axm8N7yK1RcfDCf
QxEmVoeWFJOtFASO4w4uEmC6coEFWnWF6ofTbdqoGvZK92xo/btmd8oma0i4RnlXQpmogZg6LV8I
GfrFqMwPPm6kZtnhxgvH8+AgpHZg6vur1EBn21lq52lLH21jF0BMFPP4qQHsRuypgFhkR4vVO8Vr
ZdTLFywL5s24vEFigd1j8VW61tUoP23wCsC7lhdJLJKwxhEjV/aOlRIkDU1ZPkjBpVqobGZNblIq
B16BKWsUxOsahOdl0jl1d6s6/fD1IGrLX+76+ImSqKvSGnXxHrZHaslHjAdTPK94C8pJ4zfXzoCB
0T/rolSp3cjJnHra4cW0kqx+PCSltfyFNcjJKLbE60ish1jLHMYKyGMyqL2X6xbMbQa4FQIdOQqP
9iCBHZ718fBVxGHb6WA7hPMMwapGEbK2KzcoZSCmAS9gmDsQSBXEFJZF1e31gbCnuTgvtnVDCEuD
mhvZ0BeKVkNTZiTUhgPPRkrwel1rvMiIfOGpHBEqv0OYd3pYPKbDffMwvtnhFkSyXcC08whG76Sf
4KEDbVVlnqySEfWSH0w7ktuo35bBtw7NwXFVy7up+7b+rpU3Vc90YMeMQg5RGVS9NfIAazTlDVhP
k7XD4iGabwL5lsA+1kCd/w46mkPHtac5Hor+6bhqn4dwVUtrOXzPwNFH7gKVHo+dvUsDfHZWMQLs
xbdw2mfzJ76vMV4LZXiIho0R7LEzk4FK2+5AVtfuN4P+ZOrIEWFSBx3vxfo0y/1kPBkO5Ms1jhd1
fC7M55CgXnryQ1JcCMZAuj/l4ZnAfinvQDg3WERjxozYKIZ3XbsqNQQISKkzR6HD0bms6KwgLuHs
kaXQZk9ChBeyFXDmofuGJjsAD47olxfCoFmOYgPTTJh7+BBvh+4Fsx7MN27L9ofZb+uDfbTIuJQo
KmyN6BDDbBtXaHCFEjk8G1ECpDoI1d+DI+iQ5Zdvgv6AR2iTkYPaae9DgPttsZW7Q4kqEZDzZo/h
QwGq2gHG5IbcX+0x0p7n1M1ucSFCfqJxtjK6OT/V1JO/1c82XER5p/2MTaaW2+6inGFjSil0lbUZ
rhdfMmcLhLZ/jo8kN4dLEK2Up/YcrSCiLRgtf1Mg6dPuJ3M/atsy3CPlZNSfLZo+GAQXZ7K7SrQr
/I05n2z1I54ZUtNNdpimnmTnroA+ZW7tGqfHQ20BoT7G0aGfeS+QzoYvESc/kcnXmzMyqvOxxPoX
s0EQTMEWmRyoatLPPGD8juoLhLLYHcNDiSKJtiaGqPeoxR6Nn7yzuvEDSkU4ktoiWntQfhb1XZ7s
yxnE7nLDuE9ShQRVe+DpVK1dZe8BkaOkh1I2ZgEcrH0ruiOUGvSginyDc5JUEeVAaucMNzLHQxUS
oX2U250yroiA3hsS4VzIdAeMzXWcxPYZIdd6hVS0BQUYegfolvZkYV6MQQbw+pTI72lOJnc9vo1P
Ye3G8EjWqXHXqvsBhFnfQ6PYYGw74kG0qCS5Rrrr2v0wowHhKp/xm4leUz+6Q0O+czWo9wMBSXMj
P6rSSpde5fwcWZfomwEoY96a/UHB0UD3slcHpzpehWCbKbclqUU5up9R55zJFvPW1vFeJkmPfbGC
d2EHJtJLM6j8BK5XPXkuBbOHA2UFJxEMwjoA1ieosm22TQIUO5THzr60sGPjHfqI8+SZP0qIkk92
6xlr7QYOn497A9/mRWOYEeS61DfDK+AZ09oSiexw3862TIuKbxJINjrO0tXMlVxhlQKcaBuHHulP
7vkND7N1dm60Y7bNoRAvRAO+4zDv3BYfDW4YOjNgXlPQLa5WYHL/xMSJ+Fx57L4Z2req21npGgXd
e6xYtTUcby4NkzrEeZFgu8GEcQH0NAAETio4IM11vOCpfAG2pkdbzTmmR7lb+/KmUB9y3Oiwk6cr
VoZTP5xMeRN+dPi4O6uu20vvS9y+amUwQtsmuoG7UquQMrzoKX/JztUhvOiP0Bfm+zDazBbojjdN
u4T+qis6d4lykGiIVz1u7ulZGbGPPOPoAmUiK5+mgozM2pKOTnpHChhBsOwuylzUsCQEWRdA8K69
dV5AIDvfi2frmOq7caev64ccai0qi3fzMSEdrqzHFyjamFHL8KiTNcovGe8yKgrfZO1AsCTKYWY7
uyblW4dVJ7I5AC/h47kVb9+plB4NCf2YRzxHp+luYFLavDvyCUUJC/ed2NUM/sj4poML2wQ4paAT
XDw8duEjXHTbNogDelF86FBdIiHdPQTxz2F6XXQImE8ihvqCUKLbt2c1uED89WRWcOTtPTndwmxA
dTitdol/MpG0oWeJkHEGXvg+lCdFOhJh4w5hx4O+GfodEf7CNioc8P5gVbnYhy2W5T/sd67yArZH
P3L05MiEBuyX1gMLcMNHnOG2w33RuIq6mts1iBeyYznz7NUiPo9Ow4diucU2rLeIIj2SIDI986B6
khtvAGjWq++LQsZLOa3M22SNb/cdpsGAbVY53Bn0tLQ3f9fGsOA8a82TZq2x85V/lHQHz8FjjBbc
g3WzMDmBD8G2dsMXzEl8f+c0bvCk39o/yh1CV+fP+gUMinETtyDe3BppM4BFPLGsSGvJa13jvlkh
IbXLPO6pG3pkpzbG/Xf3kwji92Zjrvah7Kq32k2+U28nOgUGAE/YbvHG5C/xC1xZBQHfF+OeTL1m
ucTgSI/7j2bp8n+YkvxHQGJDno5wGun2YuXfoiTfk5yMNna8xXMXbSewUYaFyZ8XYkfuWsWqXTik
633KExdiV+UVb822vETrsXPlRabonukSSWYf3fl6M62jA6E/jySTani1vukBdRw0y8uU1YfjVt68
i/GIVzfKy17vVsObH3jaaVoHO/L7AEO+y88K2JvIbd7xZVlnh+LO2GV38lNwSM4I1uNPkpnw/m/6
1i2eii0yW9k2urNfARKzTXnJMNMhtfJhcdVrzBjjHPDTvvCYaaEGxZK6yI1X0V0DcpLAOLf9Bdsj
njMq5CflUQ28/kF9bm7yVb7pb40ToIb+Njni5rHiYd90CJ9x0zw0W0/NTX9b7/3tm0Qe5jSf8O7c
2Li17iRWnXB95vXOZl42VmHE1Y8IgJDX3cwMEKb8gRbAKFxmOidCuq/t3kDB4B0QxME/vDXv4ym7
GcGRuPaW0cdJPeQn3IfnDVldSGjSOl2BMnQx4D1jNufSZFWc0w1cBy++bffQv8vH5KZ8lL5F91jS
vMePjhs/Wq78s3oe1uXecEn2ogLxGrygR2CsnEcgy6ZFF7BimeE2scLX7aN9oSfj0eEOo6FBxJ8B
IqhtcgOBO9zO9zhbhF65TzDwAsd8Mh6xIF35Xr51bnOPMPkr/HSpXYVns/bm187DWAka3aJr5BmB
a75KqEt4YKfM14xftQ22DEogrfE4PMeP7Wn4mdzY2/5UvaeMeoh8fZN/fstuovtp7f8MX/Mf2U7m
TtDHGEfj2J0d6NzYFj3kD90ZFbdN9yY/RXeIUYFW57HipYrcR/kzX9FQHr3pCZuK0X10Pro3TLT1
dXKs7rKd/a4/1a/TDR0hHaT+Xr/G31FKuQHPPj4kx+SoPuHYe1vd6U/JWva4qVv1zNLDi4YTfJSJ
R++zQSwFjVPXOFk70ysO4bflodtJLwie0L3BXqCHq94QI+nOGI1TiSziHSnZC5/EQ/XJs1o8kczZ
z8d40zzNx4A+pn0BdFqc+Toln+K5b19AFYS4MbmYLBWr8QhVXId5CK/KPKAeQqqxlLHw9Xifo892
XrUvbONlwmnLxMmdOQq3BjAoHyxuk+QWfDM+5o/4AXJIjA8ennL9ZjF9m7YGkuw2r4n0IZ/pl03P
2IxwSHh181vzEOzG/cgfZLoZf9SvFTNQVyMl4SJyyJD8e2C6yF09SxdE6TcBompeFyu7pnbl50H7
lmzRg9tHe3QjAI9Wm3mtHaSzdm6LaG3dZ58TQzt85pwfwHCqAPlIPpnjbfJiWy7ax+HddC9vrct8
6qa75FwfGVIYKK6im/VaQNjsd/7tZ3Q3cKvB7UK7m1cDQ+VDfInu5pdRdICil/AZ3fIhgv38VHwG
LnefX258dOyINyteG/QffAY/hjPidPpzu0fPAi8I135vL9XB+ciQRcat4t5JPPudUv0afjNO/cUc
l6ueEe/3mvu+9TowHORNHqwX+am+JEhYzdvsbhkfvCkf1RuXiNhkBJT+s8cv9YUPYv8x82eMXSlf
OmM6NoYIw7mhWyJHhpiqOx2m9Ue/Y4THXPNeu8GQxwUi6UHeX9cX+lI+k29zdh6mbfOUXujy0stw
5r4mO6gqa5yEYUdc1EPIG8oQyFPeYI/WLsaDa3vPiw/lxvGwXljlO3yOVihcXuQtDr1Y866Mx+Cl
3qCATbzKDenGnoPdR7gCnrUdQ75p45156l3S6F584brHaq3QSZKO3TAbe6n44nxYP+ZXpOmMH8qr
cUHFYxVvnJv8pTya+/YYNp5zr8brwVp3MZoqfAcZDhKH4aF9Gnca3XO9R3B4JR2VB3tbbRmhcuTt
LUqe94wphk97+fUwhI7Fdt51nz39xA4BKq/ylF28iR+iu+TOOOab4X4DL1V5wQWLt3WUVupTz5t5
xzvrPxNb5A+of2rRKgeI9zy9T+/lbf2Y3Gc37SmnFwRHcQkfrQflgl71vPcP5ja7se8Q3lzFrx/x
Srofjz2vs7Zb/pkgMQcAjZ75rL6nt6TA4tIdkGxdRCA86Rsmlmg+JAyh0BZ1v6H5xpdGfm588BEb
xsUHEJ1QkR3Cu3vmC3eIP90wzOSpVZ8cxU039NPFsB8fg4O+x6Ieh3DkjGbrU57Q/gzuEug6zmVu
V9Zj+4ilXYDotouYS/5Y3DsvXMQHQh+4NGCQ0S3h0KRnYGWqlsbciPmRCLtJSyCyWFinYvFV15DM
hhxIrICgk70kFERJWUJUovQVjbKVblMM8R2zEIJQ+hJOFgsRibquilIw4WekLiQKEYUS12PLqLCB
C14NlvIAD37ch8iiVdDo91o5eErbWHsFeQuA38dGeusJ5iiYU5JSWQMtj3aTDEDR5q1eLj+Shp1i
JaC05eCCY2gIVT1gArwsmLqYsmTugwquab2E8kSpEbxebVipCx+4iZeovrJwVQkALUibpZi0KBAC
U6C7TJtin0NGVSM0PGIb0xTUfOYAB9Mhz+8LQIoQEzQmvEjBIhKgVbe1TmwwMok4KEvVOIT9IQwV
BFUnDO9aNAwXUlwcMqIux4AEFbK/DMozMDXpeSpNhkHLFRPVIiMgxyjPGkkE2mwxaRzn4gbkKB1u
JV2I0e7qoE7pOLkmLUCyxShext6yvC7BrM9wllyKtaRHRLEbTUIakQ55TYR0RYxXxHVFyRLJOgQl
QNcFaMrhlnQQi2nJ36nwUr5WRV0pdRFon2AT5BMp9k4Z6kNbGfWhXxZiVSzkksBVPzADE3FQsSgl
qVLxyiQuavr+HQCnHiwDYdqvWK06wy5Sq4jlEJrSDswvzCQL1vS4RIYR+vtVMjp41aJOLP5YFe3E
bgkqF6Dg8+kNVzIC3c1nIjef8mh75FbpAJKOV1XmO4OU8lFpVfXg1EBMS37XSJDyMKHneKgUbdzG
cAgyfz90yASonUZPpBMVL5eszYg/71cpsZ3jnIfJKp7H2wIzVbCIFVFGpCasHh+g7oLwjgKbw6wO
swogtCKqTozUBHhmd6TPlzWxAWsOnEoDYva/VYr9vtZFEfqBg8HFUZuJuRp0+OrCmAZJQfwYJdSQ
3Jgoi2qxgPXEu70srqvXrVXjE3Ht061odq3/Ogq2aPW88KZ+7WwO+Z3dWS2ap7hZINwJYnaSjXPk
kAV1Uf9MiDLABxl1RMCh3cF859mW9F5dO8r4WqRGvQVRsb9uEyVoQUsfNPMbxA6aWeF4KjaJBQL3
/NH0JkUICfb/SjQSOxG9bmdPEWnE5XyjldLy61DX2q91sYPYVRw0RvGAu/XPVf52EaLyuvt1n6/D
X0//deDRQBWhrvuHP3YRRxwsIM5DTUz7ephruz+v7Lf1f72y66krA89a1YnJPC/3TRzyq/jnr/v6
oWJP/3qPfzvTV1E0+PqBTsc804RS8PXnEAf8z3sizmyBhP/1x/vtvl5/5x8/Rpzrf1zB9RTz29zq
T6TpXv9QLRDSBX/U/bH6b00I/xPXEjIIYrNYKCJpdW0uStc24rDYbjADu7a5bv63uj9PIw7xx2G/
2ljafN+Sb9sIVqAtErABHLgt/n9fFMYrCfKLU7h8fkXj33iDYssXx1A0/yqK2kX7QbWNDh8SskJ/
HEKsisUfRMffruY/9/vjwv7zMKLd9UzieNe6ccmC/Z+GDMHUMwHs/Ddk6FJ/IiH2O2jo1y5/g4YU
86+FsSdrIID+AA2p+l9YaBgmpC3TlMEtXEFD5l+qyTbgPKqKIBsiDn+DhnTlLwfnPwtfk8XhBFTR
/0rfwTFBLf3uSQc4XeMSDBUgoIY3n/qHnVTSdDPWPA4gHf/NXnKiuRgFpHhiNMO0m8hT+UVHWqny
D7NDdFuv/x9357HkuI6l4VeZmD07CHouZiNvUkpTmWXuhlGW3ns+/XyAqq+qa6onYrazQQIkJaVE
g4NzfpO+eVP8LdRZTngxxD5f1iHvjSdjAim6Mjm22GST+RTLkqhqGjM9dzX1yMSV86BCq0xd5WIc
oF2yEESxakoXYt2SJ8amK1FZG5r66AhRbrsIii8S/Q6gblZeeYh9bYsMzrZq8/TQm8MZ/davSaYF
TxLxv+uQXC1w6+XpsK4d6OcOzPdwnJ/6umap4uUwSa2rmDwPJez8Yvdpc0Qs9EvsUGwJFu0cWphH
1dpY7Gr1eFIPCnVDqp66YRxjel+NQ7ipQRKaWEnv7cxGxlNPz0AkCgLt9lswBV/1yHTQmkcnAUoi
8SVAqpPlTWKFHjILrwApSDHa50o2/oB3iZl9HvOwOdeI2MNQaADS8m205GTLUrgpm1YK2aih6rEy
eMVHIeWUcQ6KkFitc1mH1mF4xhqt2yz9jFTugOeijNXVd8A/0TlA0IQ84YUYbMgVCvoWDcTGKttC
eI63AMleRzOBsqAjhDQbPfYWlBcB4LonpIrsTa8bj7FFqkvDAVM000lolOP00MigCUkA+qAjZCAQ
EgagIagRls0pJu4OAw/dVFtiPURXVhsseJAsYDo+BwuGQW6KlFoOfdrIQ3evu4M4mj5IBKmXo376
387E/ewgwWABU+h/mChW69UcUHKiAiQ8krhNh3aYalDFaLZYqX3X3XImZB7bEzaGzb6XEbMjbwbV
uzcTdJATFIdgb802GFgCcNWoL/TbMJbRerME0BsN4f+EnAHwpRCi0GfLZDyNqEysY2F8suTCYJHL
H9W7D4XctriAE7DLWaszXcqFk+rdG3UxqOEyg/EVNhVSdUeqm9FVWBdEsH/epurqGBP7o5nH5vY+
A6rfTzX3bWbk6kecGUY5uYXyRs4WiYEy5TJTyQ2pPdmC2gEU4gSJUharCnCmmkkCKNR9nuP4IgFV
uMbbbkQlfbCAX5uJXOK5+CP8Ms7SnTN3z1bbQi9QCBoY4dOybbLPYUpFuEM0mXqXR6YvxRUISfPl
ZMtGDVVD2EXdEW/HVW5/SgTadehlVEORHsKqMzfeVCL/ZXhUjyfJN/AIognq0ZXbFxOS6GPwARra
ti+pOLpxr50803ydsU/djdAtfwKHLKmFmJ3+hPO5YzMULMNvS7H3G5Tr5FpplnenEbTGPk/iCxPE
JqtBguDYgYBlTu5e09FzxP5mOUWQpE+6hmOiX4/UzazpY5w3PsvsKDpZCx6OQYr5ppUNePvQDEi1
nWZu+F0Q2R8rlFSRd7devcREzUzmGGoZa0QoZKDtZOSbSd5LascQJ3n90dX9+jiPtYMx2Ji8oqm8
cEej4pguz61f5yzykYPuh/bKWupL14BINyVzRx8e4hBOrpzp1oYRfIt9kR2XuhK7Ou82RtAgQA0r
Nkz79yiMH1DONNdG4X/OK2EjCZ8/w3fwm+wU5/rDiFzZrqg5oo67Q7iUy6YfMXhp5+xSeW6xhxf9
aRqXjZjSTyF46KM5JRQWcqkRXiHjgfzIKZ+mRxNF87Xo9U8oQATbEikeRPL6a2ygiVYmHvXdAuhZ
PMQtNRif5WZYUTaEXrspjOERc5CHrFpyHhFD/ICjzopFcw536YIDKgiSCrF1W9tMqRUf584AODG9
8yLwOrghkScAqboak97YwivbCdubDrU9nlVSovLQkGumqD376fweVH2xnhMNx+2o+JaaFvgAr/+q
IRt/Wirhbk2PXOWEx8q6Hp4DzLW2gIDe4qVO91UyP2qwSHABGfFfnXAhrXDcIwMdPZpmYp5dTFqO
BdLAcKZXIbru6yLPna0dpPvWxisJEaCOciYCYAiJrsqiHtb21NZ7ZIHACLRBB8S8Nzbh+FiGVJ1s
q+7WJqY9UxMHa2/CvxxRsGLTY1KzzhJP8AwvTYpWqMyaZm+uIdt+n8VCkcufX/tsfszgDL1mFiYe
i6ntutKUZpGdudMpE8wOICecUPuDkQTVDkqsBrkne+oWu1hx4qezUaTadZojXhx+QxzBuXqZlm3q
AL3NIiCLWXXTNnUTsROl9VeZIFI1LtqpMBd8FpwufJozFuadp++WJoSL1WhXCAzoV8FbXZP2sMHp
p7iBJE2LSQ2ebGHuA3/oxcWr4PXloiW9S5z0JXMQqF0E/1ds9tnOiEYDVIv5gSR91J9LX4eLVxjH
En1bXY+/pWHUr8Y8WFaRq116Sl8we2d4CB5T9MQNNBTRpzYfKoowo7sZqho1/wJelQl7zkgd7cI/
8821qFgOhgCBYa5ba/kmCvPJzYPnosJNNeM3dfTyr85vP3k1Vf3Jv4xlDh6Q+zY1amAISXgdcXQ5
GJl7ILgU6yjl7oyiiIpV0D+0ubDfFjfQdnMZrAzJWHCK6k0aSMD9OvXQW3aOpfUbFCR3RpLUmzEa
12VvRe/xvPiaGQnTiR6i1K7b2pUicp+Xyd6dHe5JkWNQOurZ1pbF7X7un/zF0LYDoltEBuPXEOHy
VZoFyWHJ0LHojpEjPoytbmwqzfo0OWBtXd8AMv7WIYWD24b1I21c+7loXpuZ6jxkYmREuhQXA2fe
EJdS6kOA17ES/JVMEsDYGkvV70OjGdMT7HJsGcRTHEPLabWxviSISsVzeGxz53symx+XKoTYjjmU
qQfe1tKHBvAN1YTIuvaC2HJwcMnscqrRTa5rlzwYW7Tv4zNszh9VyRTRDHq0KzNqQYlA28KUQhe5
UW+bxv0y2cFjovn1btLrSxwsCbAsCKBTKh66frqacxuj2p8+G2760ugZhbChe6XWa7bRYwZ28gxr
ddW4OSl/u5yOKP0j6yhwwzXSmJKxN9pAvcJwFXi12NZVQwQ2tR/GFD8Dys4l1R/HoYIwW7M4OC2Q
/7TXLp5tfrbtv8w5Ds5NgPqITVpd07nrkSKB1JSmT2SI/ZVugY4SRN5F+2XoU+SUFu3zUrS7qC8+
RiHirv2CVGeGjANSsh8iDzJzH5PEWqwAbZexP/QVsMQpdTe+5QME0OpvxeJ3R36IbK0ljxU1Zb/S
mqcFVVvEsSOEeS+Zgx79UjEdaaC9tRREAnrt88bMQv80TDjhmRWpbWbs8yzGLY+n/spcisRE/wTk
sEeiMaYOQTmzh4+APrFoEIqKy4MbJyxz9AH4RLkLIN2fotGEJGHL+ESNVU/xw9VwbCk/zRohmUzJ
q4bYFNTo30OmRGogbfF+soAnDnmRoJxaIHcwJmD+ZBClmlHGRr8Ny36yj+F0KgziPZPZZFMv8zvT
bPTVkFQUZcc2Pru9622qmrqNguZWQ5ixSkL3o3V68GZW+DYV2ZtZ6vNO81vgiVijrWqBBW+fRV9D
AQw0ls2ikaFUTTJNRMCYujUYCAQbxfp2LarYRhsDJIyMjmcoOfVMNsIe0n0cxQ+KPU+6+XMKx3Nr
GvkRQxugfxY51Ebg2+wawwGTIIBJ9Xxy4MydWGOgDKfbVLvMXF5epHM9z/g2Z0u7vVHMhSQgDPov
Oet7MtsIc1cu6y4KDnzHBCNE6K0RMLfxiSRRaapEu2XP+laN/SyYd2nuygx9RZQoqTGqa8riQiKj
cjUUSu1zZ8nIfky7WF+rLDvPLqCOOoEhGq/ZRM55xhcnwK/ynW2W7wOkWJGeRjh6mHRQKkN9WdCA
erVCar8mRmd5ycVdCg1id/wN7iJonbF0z3OLbKlXAVgNumS6erIJou473OVsh+75fNLGXN+KhvXR
EvX+uMkGoe2jQP8rRnjaEM5XRFXwXpkHKgixa69teYlEMTLe85g7j0g/HIKCeIF6yWfoOvYDAhSn
LIrDa4EJy3rIEWFLNSpdjjO2uxYpm4kllzu25csDU0P1Do/Wda41H0SXhK+Op7mrrqKgympcA3pY
2G9D4CDPbqC6bw0/ZqRQLx0Je+CkkBhTuV7UTcPCHQasie+K5hHztOZxdADrTXrZ75vEPnPleTxX
eWQ6Mbh/CuiLs4kdOwTdhyKe4c/PU9ZeSEBfORH+gRR18mSJ7yYY76tVH5NiMSlMVM7GLJJmNTLF
r+rFyYGDu0B1fIqzNdpNSPDgUyGcYD2gvb1pqfI85z0UUWOqL8OYs/7nglnZo4ZqY22AgnWnra4v
+VkL8+Y4Nd4mKFB+8ee4vfYleMcqHpjPpzi5tE6EivuIbPZM0sAPgz2QvHrpLh345cM0W8iQeGj/
ZCDiE42VDJzIq2VjMWf5PIJDv8StF9eVCvOeM0+FYzt4+uuMNw1gSMM4OmX7DSES+O8GpTVtRN9w
iKwtkuzxZo4H7nIxP42++9H1rKeon8RxXkCIjLb9nExRtPPS6XPjh39pxWw+dXM9XAuKToVbaBdE
RIO931vfMKTM9qUFjmdmjfUMMZf50J42OVHLnvDhOogiOxf2QDyHR7HelVg8ATMYTbSaRcqTKuHm
WvemqB/zdei48WMXdw/23FsImmvgCNP5YE351840ne3sA4GNvCS5Gl4Wrgt8M56xzywOA5P0SMOq
eX5wJ+OkE1FshwJk1dIITIqyj7OXsDwpOa9IwSP12UvwxxgYmBckFPX4Rij8ty4XVzXso8gD4VPz
38RE8AWPGVx3QXTqKQjIufHLLez+k0HS4dDXyYfSYSG7pN2Ds6q0NHi2Qv2lJktz4G2LbR0CYPCy
giuzQb2gRDyI87YV6ZTiKNGilhNQVQ4mcwuD+4QB2zOWfONDU7goHMgeSxQDHSF8HB2nKXBssaVY
fFKx7gnXGd7yB1Z9Fy3CuXPOXoYErIwI9OQ8+OSAtDKB6zJYsKPnYWeVMUidBG0m4bjjDpJvkIzD
Vq/BwxiOf7Ly2sEasY9eRDitPtSpvfe78mvmZfo+lWscLUwee/8Rxqp+0cXwFk2B/qIXn/qO+6vE
Q68ecv2KNCjg1QKwc9F8EfoijS9xQih83Y3WRr4cxxYALLwNYrJRZI/YweePXhWl16z9Muoh9jyd
2Rzh0ISv1RKeNHT5j3XDW2RJ+W0UD9kAqiDEVmsNP3jYSfbUVbfsfTLMgPeaujuXXffZzQSiBxhz
r/0erbpE2JzVLECt3m77g11q3/rKnXe95QL+Lpz3aVMOB9tK3vUdtUMR2eURmadX9aBtl/YltMlr
aFjWX0WSs7yf0/0kfYo7BDL1Mp9Plo7oO+RqoD6eeLLiEfMnJCfMskVFxNSv5IggZguEHrzp2fV8
cYmxAovQpQXLa4NX6vJxO1tkIeDdaGBUp2rnuv4bD5rsKGbjyBL4a2U3VJhDH6aA4047yD7u/rj4
aMQmbgVhezROhhf1u8xrK6IVYDoGz0iumI+pxWK3AS4at4Z4jFP0LZMU6S6yxg5UZvgmmpPmGz8C
jl0ZzeMEufJFZlOnQ9Yn7tfOGQErOlvuqfYQOzWl3TKW13C5D4sv1qjjZFEPh7DEznkSXwgxxkNa
zNT1kW3Kk6g4Lg6i7EXf1rsirfGjjqd9UZcIXbrfE8L2N4vovq9ZRUboLF2EfYqqvD7MxfyZCr8t
zeu4eQZktSwUSphWjOAtveQ+miKxk12HtAQhnvcDhbkU8snYBZSE0TrwDP9HuyTANR0AtY0XoQMP
UwpzUPyDgpIAuxfFaw2ec15mbe1F0CfsyfB2Xe5Y+PPhhNMaBLCLpDepWns9NuYOnfurCsX0DnQ0
Zs3dqi/b913mIZHelOKEw/kbAoEnC3FN8IQ98u+VhEn0YbphKnsYwjh8sMfpnMYotAQE611H3toO
vHLjLPZlMWxB0kfbpPGCjEKffZ2a2d/k8/DidsZ7pEW7s6lZiDz13SnComeVL6hzuFl19OwkeO31
ftpE42drXKLzCPkVMqIAHZzG+eOwVPgA+dbFz2eCesMj5oyajS7gUbn+udDL5oJmVTWULoFvMOxs
b5jfhSbyvi1eS6SiLNy9XGy8WmDPCNNE18wm9natJd35LF/rGKC1iACbVTlG9QkSbJ4/frab6iVO
K2lTnaLU4eATg1bX6zKnJmlNDWitlUQX30X+Aa4e/Jcl2GIVFB0Xwp91HPusWo13rKR+DIs+PbgI
wzP7Jy2MNuOH34FwpaYCEaDY6rOGrHyaW8wZuMabHYmO3rBNENcxfBoccv0GaX5TeMVbo+vTY28G
j471uUuS/oPVY/pQLsCwOq/96qVZJBA96K5ah8KWX9ggllp8CnRreK4bfV5rNn7DibCCvZ02cAyq
hvRnK14KJrqwzv2HcIg+oJNDjFjbMRREGjdADivXgVwPFigj5hn9wuKI+XDKSmyOIjBEfaY9hLY+
rBLoaYccwnQlLDJd8oI1GwPe4rQtHFTULB8KQFpUH3Vp6Qi2JzpLDaFJc6VAZW5sBtJmh2wJPudh
BT5euiMMHg9Z28dIth5hh2jhuyQoDmNrc40V1D9Egqgd+hfl3oaAFfsdyOF8tDaI0g3bXA/tdcdE
s40ClB2GFovkdBzMw+gXwzlqUrTxzFHbBJ1pXGL5KS2ZW6DaCxNpSTDvmRiI5bisN9KuBSXcaONM
7bhGwQfXtQgJyRi/Tafwt7A/rbU3tAYWX0Soyu4gvKI2bZ+btAkwVMuyY5dmzwLFmp0/cgJQQ7I3
YwjYf+h9JgCW2KD4tf4YI8cbhaCySUzsR8vXDqhKtGdzLLqd1YIWAUifUApyxbFzyq+GTVAkBq9D
htQOrlILb53VIjwQFe3MMeQXWdp4Gy8eqWNjAN2L+/EmKZsGhwck69xRM/FYlUbg8icQUbpWdh1a
HcCcCPSzWxEHszwbmImWIt5BksQe3Mlx5XSbZ4EWx1hVPG5Hm1TXX5rl1+vCK1/1LEFeOzS1UxL6
yEAY3aXMx09DtgiesiGpi8kio5j3i7EjViZB2qYfrRqNXiX1E+S5jxR0DjclBQc6++7BH3RYFHVB
5cQsHmKH4CIgvbqxkNg7lwDYBY72pL6ROTimbqUfbbST/DJ5ZE4Oz16H/JWT48iqpeW1QwDV5Jvt
qylmYYhkd0Bu84LGK0/lj3ERjw9e2lUrJ4AnYHngZTMU68nsaS92krhn1XjNkPB2TYLalZU/2lWV
7qwRqKwXStZIDk0qHl33YsQIUfG1vT7WHq3E+WTbkNECOerc5NPE9XBmUT+QwOdZMJrOh9zVsLTr
9fIKDOqlCqcGnhW4v5k169ZNp21lzONLIRu8cbZZ0b/4AyvVYkqax9p6X7l+f7bsEkQmYjUPmtsB
OaxLm1xUgi9ojMA1wnojzDXxZETa9E7HOwhV7wX8O2TEPZIPxgpRb38dtZV71PoEXqBu7SqbguWw
NHiceMSuPs+udY394CnNl8ep5f4ty+kLuh/xweCkXouwXmv5HF989Oyg6AmQh7jFjpNtPSdchj5T
8rshgBmR6VctLMWVNe9xwSfgASEEKGGQ0mDXWdgMPfoCqaymclHha/tHEoT1eQzjmfw20ipOQdho
k7jNZr+/QAqsUbmCjQLZOKvSTZHazbHKeQjnmdZdfBhTaNE0T17HRWQiu06Y+dA3RX1xSR3G9mhs
ssp8HW3jjEmft9eSMD6GXpCDGOsonuAo94jgOmat8Psy0oFt6mOf5GMPlecFeZoBVTQLs3NAKatW
IPtNAdNfzTw811NOiaczkngrcFra2k458Pzwua8H50ecNN/1xKn3fuF9iWb3NLZDfi07ZC7HpO3R
jUd/3G6Wa2OW2NT55riOSE6vKurD+3maur2VMdUnLJt2Y27KhFuNk7eGWGrtCgwEwv59bjcPveaY
R9Ol3rzMbrWfcxRPcbePzjjhvOheX62HsuN/nQjTK69/rQLfeyCB+xoK5pIswAsHxyx/6/Tu0QUY
3tbV0Zlt88iam4ujZ/U2AwLJbXK7YqmxPzVymCy1hxg66anRTqOVpmnWZm7B+kNuRkdWtN/NcCrP
BQqdoW6XhxjOIBYdMML69kPhlJ/0GfOBYB4/9z2RLcYNW/U9eq+29+bifhgjpI/JfmaHUfRvsHpR
rQFZTNntcQneO5MVgoerFx6BEF0in8otusrNqeys1yo9C0ufPlo2886Ikc1Os/tbjU9V+36r+923
hUH/GtVFsSObS7I3l7mkSlZj+7bc9gFJmBI1WESSoO3ITJnm92jmAwW4KWGIQs/XmSsxCEoZI4EV
TdEqPJI81MEEjiRZnS7YiDEifLegICedD5fLwtPS08PnsPchXEh/GlU8VrgXYijwqg0c3x4Rrk7P
4eliOjbp2sFvHjE5z/YhpePTKDNleua7OMpD1UT2djyFRgHh14QpmCTdeFJNlCXSozrGNHQQp3a2
hq01cXHnVLHOQdqwUraNZ24W5Gud+r29jAZrlhj7ItYy5TnBQn5N0T/f4E1KGsMRVXWeuUPcKJ2P
mQnuPkSOEueBf3rr+Aszr7HAICQP+iYSrVqFSd6ufJPpT9ntxFEIgxPt2pX6JqrxpRRjJmUW79s0
ExHBdC7ffqtDByZRUspqxEbf96S+uerhRT/9MlQ73GpONo1JJYnlIVFwk44w7el5f/fUMJI/WGkY
r0tXX6M6N9d5BZmVBzuWGnYUnEbZ+AUCFZmp2ZvBavqTamxmr+PSwOdxKXcuHus9+DZ0q4zKp2rU
cDEIRnHx9ldWPj0MXjqf23DRiQP4MeR/hAwwV99GwTCQzwCkkPJ0JqtO0ZhqBQEvIsOs+yCRt5X+
Ucymto1k0lTTaVKVLyUGQT/Atd/3foIjD5XlX9T1lbB+VGT2ru2SR7WTQiLgavd9J79OGSc/G4Ct
0QZdLHM1yIywQsqEjnfKS9htuYYO+uLUXwaPpFnhhMMq6/AZuzcIoj70hkCBO0pBjdgwvxyVEaY4
KBDcTdKDNjikEUlqxpP1ZOEbuPt/jetylTjSv4d1rcusbD5/K38Fdt1e809cl46uk2V6+OyYjjAN
D4TW+L3t/us/NaUThVoDCC1QVaav/4LrEohBmZTALVMHKYyhzt+4LtMB1yUM3wOLZeP583/DdfFv
/Abr8lzPw1nXdz3DtC3f+s0xR8+jSg80EExYWuRrl7QV0yMPWMxWfvZu2yqpJ4KFKADnUfXVUf9j
3xRAecIskKlVvsv9/dRQNYjPgUn3whGmo//UpT06+u2YPUcDWGRkVeA9KAhl27aQh0IvXquNSnVG
NTfhm9tBTZGkC+lHMCfqqLs8zn3b7cj7WPXuzUTWfdX0hNHYk9wUev507C/SOPfX/vE/azXiqdwn
CL6/TyHaD3oy+Fst646Y4Qz7VgrVFAvge92iJLAe06AD9SK3qsZ12n8Zk+b4uYcSw0poCD+oV6uD
mUPyk3hV/fuB9ze7H3k7XH7sLx/wp92/bcNIzgNC51wi7DF6R6+O93dSPZyQLq5eO7tI4s0m5NIp
48quarAo+dlTQ2OS3mfIXv7cSHYdez0fdwP1k93P4m8nVQ1vYkleaCyb2cGRtXOkSFcj8fxgAKA6
WF6EHYMbb5NISZvJS7nMqwjT7QpDb3mgujBV7/Y6dUkbtoY1fYdXqnybWW1Tu3MhzrUZpRSseG02
wvbsgaUxBcjPvB9njNYT0du4UzvuF78a3t5UvjMF3klo11E+3NGXdLilZFc18SiGY599LuRDHwMQ
qBR563TcEzSFsmWRPUtGNzPIH9InzDJumWGhrbrdDFk3rMOjiPKClGQxYY8Llkg1fSuJxJx9ksWw
QFwwhmp7/PcRZLsRKQSApGg3gQTzJ74E19/HZlOa6E4UnxQNRzUqPaZ6qk6mmDhqCAbswzJX3lZV
zVDkX1d+YR0mW6phIe5M68XRAOTJlQnD/KZ5E2LBgNmURCDdumb8PNnUHVsJWktLqb2kmE+56ioV
orGehqOdPzmhb+9qW7+oL0bEx0eoLgBqZGGyPAeI4AfJujBcI3/U3HDtJolzSCzIItv7v++iK7cx
ap2oQV67SlCokyhKNVSNJXeoXprXF4Df3u4X4o5xYwFJXF6eW91umdtn9Svcq4jq0/QepanJcteJ
BETOUpgpWVD0QBuy3oJxRMAATBtRZFzTtW1kPqqUGnGWGqAql9rFGwH02pxI9sTt/xKSRUDoRIKX
bN2NTaTOCdWIdQ+e7KD+T3WG7ucq2C3g3k5ZsPCQT7P8fdUW4e42zGTlc05gkcJ+gKuHLE4eByEO
XFx9AYGNPwElG60FoecS0REZ76h9qsfKd2tYGYoqMpy8K4P7k2TqaDWuj3WktYBV+m8eQmtQOSKX
+4SCPxee7KpxsSTQMtJqp+rs2vCH4rvX5hD0mvDhToADLTfxw/xdcw8h2awcaTRk++FHXSI18Vsn
aP+7UUNv8SmYLtEPtb3vw08IGjmsfXouCVfqQXlZHmCcu1x6ATBQbYrCztijln6YUu9DZQHJuX/Z
32XRJx2mpDFJAbW/v+Hta1LN56qTqu54XhrYaDzcMQV3iIHqVbKCjhXCbvKaYB9niJCQnYxRFZLq
VPI7u2oJZKtWbShrHEfc0TgkEoDZS43z3kjS7S/Xq7o6yrTF79hBoPQmJna7g2VZ3O+1fR6ZAvNl
RqqxrPxaI7W9+41sphhn4ZKRe5eWkOqslGCOdrU+PN2xDYpyeAM46CV4bzW2BclF0mnkg276dhJx
3CvYsZfjB1zXFIFiADDOYPrULjq48PKad+TyAwsvVj/5AEtVLj/UNpR7/3LLDkRSj6CzapwM4Y6u
1AUAJSQczAVEiQIRTBJ6rHqux2JjVaToHDYwTcfZW7kFlahS4t8xb2A5wrz3Ux5smOCA+vqUs9oW
zN9YZHLBywv8NgYVB1vfZ/0dgX5ylMuAOv03KIQ8m8vscf/Vin9Z+/Y6XFyB2LgEjijNsU7TQcKC
C6RIFzPjsRBQF7fq3Ydd44htqSMy65GHcOdFnFQThuIDkf+wXiS4VJeQfNW4EvR536aGpcIDq646
Ru2+D9U2U+rdGbNzViOLGRqOjXzrW1dt/eV9bl1PgDyUCnvYSWi7pq0fWCK3qKGxgjZagC16+1wa
zoBejGttLKXaJ/X7SqXkJzX9DCn5l8lQslMhk9IBtOTGVnXVfh4qj0FObVwHTEiKi/mESnd+Qkie
/1J11UbVVHK36mnUz5g05JV2f40aDs9mj0TV/ZVqqxriSsh7plIGr2qRZbuNY/km93dCZr+Gj2oX
owxQMFaQu8ubSqTsRjKQVRsT2VPDVKkg3sd/3J2ruFkdqV6UqTtGHarG6uX34W33b5+W3F9j+0m5
77ChvR/yy395O/D2Hm5NKh54vrFuJJeyvIlhSgFQNQ6kVmYoVTNbuU01/d89NVw8IO3qYNVT2+7D
HmbwKbORDOEoSwl5qq6uRD/VwZolebKqe9t6f5/7RzEjYhEtdUTVXvUB949XvfvBv7zj/b3u/5M6
+reX3I+DDTUdPZK18hGsAOuqWeQN/KehOYMcZYK3f0G31xK6f28sG0efwJ6BdrCdDBTT+791P76/
7LdD1A61jZp9uol74Kxqm6nihd9ed/uUP+7vByiFtYNsg/o+9y+qkPlqW6seUvevq475Bbh/e6EE
zt2PsQU+EQOFtmqknhTXwL75BVWjfjzwNui8Ih9MHjF13lVVgfJR1g+IiMsgLx+GSyRRX3eui6tC
PjW+N7eNTYGMhF/XBhOTjAvv+xVF4vaWiihx58/cNqqxTpl+K9AxHD1StTj6jOtq1DUWsmDuuwwD
PF2zu23dYN3jNUkIsKkxFxCWMLwtElW3BI41Wcv4TkzkTOe6PQwWwla9AMGnS7SZInf0igSuMm1G
FPH9Qd6hNil05MF7H59PPM5Oqkd2zL71yGO6e5b6h0jOPq2MLnwVVSUUDde+aaA5lYVg1pBvMHj+
g9thxpkkV5w0FCGXoqSEkpeiNjpaq60Hg9pv6YoXI/KbXabja7QGi3UC7Dbvh96zT5NsequsjjHK
OyqPlci1yi3dhTVLkhAzNHqhnzrZjBJGQXlQwBuyv1jUrW+Zu3sOT20DcNZtTEH2Euh1jHUZOJqy
pQZmtIDUMw1HA1EnH5fG85Crk9OxJ6dj1bS4gB/L8oPOI5hzLH8JW8ZV6odRPdWoHQDR0LgbkG5R
qb5bY2TRoV28XaCejSoTnChaiyKz3Lpqq17EV0Ac/m6WogFS4pu1Rsz3DZHK/P1gRYdRL1N7VA8k
SGVyMpBo7X5ppF/CL0O1V22La8n/8Cd7Q/KTDKoPmMBJJMvOBGqttt13qN4kfyp/8n0SmETz6vyq
3r1RStbqnKttatgBsySQkS9R41tv6Z+jZe536W21IPeqHerF6jhMTq8kUcVOEYX+RMPS1JQZqcWe
IhLduHP3Q/EUg7ZMoXL9y0GZSTEk7rbRwFLVX8qgBTfXkzmWyV3fwAtmVQpqH6kTo/BFxnRNvbDc
DGbVP6imr8e12yGt6eoTtsH3xHafk4daWZa3GfS+uj3A62GWKhPy4a2eRLnQqRQOKHT2hTcDcwXa
rsyl5BJNyOY+BN0cyXq49J76e4865j6sAlRH/l/nWA1ynOjg//sk6/X7+B8H+D1Y1Dfff820/nzl
z1Srq/8DNKknHEt3kMj/Z5rVNf5h255jYvNDMtf91R7dsv9BXgkAmO+awgJF+Qt91vgHGGDQWCY5
VltlYP/p3f7TAPxmRo9Z/B8MwZXh980n/Pjtv/7TtjwAW4AVPcvTMQZA+v1ffbctDQH72nOXgx+2
+zR2LmYewVfbam/1Q3ZwcXQydrV7whaK8nL/2n22voav3XsEKItiM/t7QMmsYV3tQ4daY7AXMCGK
PeUlm7lAP/jJJteox66iN/wa6+JYBS/ZHhXPXfEZ8IVpbkWyyoNN9Ca+YcW2cY/+xk5Wv5yTP3xH
IQnA/+M7kpf2ZV6aP8a/fscmMGZmE2/BdtN93wvxEvULYoPmUzJaX3soltQmUa1N4092LF7+9w/H
POEPn25xplzb0l3dNn/79DIPpjqh5HXw3vzxrP8oX5pHK1rrf2HK+gNvPaya+h/uO+ulDDbWGWnY
9J228y7+O3zgl8eapf6zAPv0QGr6c35djukz4oXtNQYm/Ezltt3yeP/sSSDoyn7nJnuq+qzyUZGM
HswnfV9530Pbcbaav7xPv6fj1nmyPkFixQgXsTpec0GjGlaYFHbr/6rf8rcBpWaThNUqd7cuC+1l
hUERVIMFRbtk1T7kD+NO/wYpwDx0GNKAOnA3Mlu2ad7VV4Gi7BktzpO5yf8q3xDNir4mr3yd3fSh
+LHstZcl3sWX4ODgd4tW5efQO4wP/WOy1b1d8n0+5Jt+s6AfGKzSavXDONftuqPomWhH0rvtlwWD
5P9m7MyWGle3Lf0qJ/Z1aZf6pqL2ubAlucPGBgyYGwWQpPq+19PXJ+Xai3WyVpyqG4dtsMGW9Ddz
jvENvBN2+lEjX1NtYVe9daadEsV7na0WqMCo6AQr/2l2R17BgibRZTwTwI2qHY+y+ZRf4i/wp4gC
hGP+pG2mB8A/8D37J5G9D8C0dOXfja/Zu+6iuyMoWfsZlQBMdX1HPzT2wUqCEdx2ptv3fCE222oo
izEMmPG1IwlXQfzBDCs5mXhRRXeEy3qp3vqD/pGfvfsG1s4jIiyTThk9b3CEDUQrmq2ndN+f4FJN
W/+sHzriFm09ITV8XbwnRJCuWtBul9yGBez4lAlcMjtFhvCPJnLizg3ghOk2ksRX6M5Ffg6fmuBo
HtTRNphy9TWZ0U52mDaqGzgqUg7kiJhjbtIP71jgSDpOr7jCkFnde+vkLTjKRwVx7a6G4Q13WsIy
uML3hQ/qDrN3Fm3Gg/liIZ6io5/byVd1IRl2OCGhV+/Fm9w52oO/I4kOTxaihBzNkLS2njq+CfR0
pLMbdwS3UuZ5b3fVOr2XHyQQy1f/Qz+19aGBnPfiXc3LFK44tdEmNHarrRAbnNL7fic2Dhxq41Lj
jk6cYpt99G5WrKNtuU1eLZvxxNoG7To6WmfrGcscCn0YtoPTrFOujlXy1Z1Uvs2DHD1F+bq8z3c6
gl+WAiuS+VLqEfG+f5Xng6bWdtut5BVqavCz7/oWQ1C5oh3JTs1h3Zm71kXb++TvHWsKV1RA+53k
qLQuP1nGzh9QdzPH2HUQbuEBQpDrN9ERO0OxVY1Vta5OMIzbXXCMyfBRGQOVBgL5uuuA1a5b3e58
SjUr6UdyDRz4XzeUUbBYVpRkz0Cc9M0YrFGaXpu30d6O2+CqsmzGGg9h+d4gqQ2i5ZP3Xv8U8IBX
K/nYkdn5AlPIUa2VdYEqPiCv34wVDOHVsBl8NKUr815pr9alOza3YA902riB03sRbaJB1ZX4AMys
/38Mzr91+VRzTo1RTYwTksQ0NyMkis/3hzDz63/9Q/ofcjKZWq/L5bb2GzuzJiJSjBeT9dF/Pwz/
X4Pw/Gc01lgLx0LWf2NEkOgytqInlVtN6p/mP2GNw270yVSuKV2PaQPwvWSK/3Mt8Dfzjkyv9Pex
35RUWTQ1Fc2yqVoi0/hfPx3xs6qOZKveSkL6MrvSHG3Ioi2ILthquiK8If1eJVbiesUz+ivVlsz3
HO2f7ekkPBmAxtRifMo9r9tOJgl+SZJPbotjswkV8S5uh/vBp3COxLJ22YdoyLZC0sRmrTDmA8Kx
prwnX7g+NQNDRkL2uJWr+FkS6HuTUt6p1AxtJTL2se6itKif5aLVqMFiy2Khaa2TLBfw7kKRwULh
cpYbgj9uZXi7o5lfG82AAazV8pEcjkOJVcFOYzads/5gZzU1SXxZuCGR24CNXtysLieF7B5xvYE1
6LP1+3WJacKtdAHSZIsRLIX41OzFNJY2ijjtYIdNrh6DwlOzaiPo4O57MEeFJYTrvodEKGXdmQxi
E3klw4KAxTiziL6sJGGfiykKy8B6kQvkl5U1y4ur8GdbNfFJ7qt6RXT2Y6x76jHsKBdkExhx1BzF
KsclGpvjViuri56ExF+PqTuEeBQwCyn8k+ZP+SmQPMbUDGY5pxxVpqTJbY2uwkoWJnWjIgZEf5O5
gozwSYG2honGOEbqlNkGdc9VbKj3Y6WMG11QP3prUE9EhKkJKEuvNZJt18kwERut3mFJcYY+Oiu5
8GnRBNxn2vSkye8+/+8qN9MfVa56W63Qmc8m+T5CTA+bnsyzXKfgHerPbajBuwcr3XsjPECCM9nf
s0arVOj5uv6oTf6jWFTwPaWTaAZbdFxnafhRDtoDAlxlo/rjy6AXz0hb3oP7VgxSpx7qhyHI0Ob6
T4jtf0TmUBLaWTxPKno3rX6Z76s4SvoQxGAoRK6WKjadDozVosBHjNUt5uE+s9C2IWFfy6psqyQj
OSnb8DUliVNQaNdQxkQiiC32Io60Ke9zejxoklRhW+EBiLoe5CXMtblB/pwV5CEQG7dG0E623fA1
cqqLQvI0FDDDcaH1Y1Yx8CECFuONELcjseNtxUShn0XK6PSokKScEFWuRsJlEr6dZDpKJDcX2K/b
/pFuxropAv4PelxtQq5jsMlEXMS8ApWCOyRfFpwZQyV+A5pInxkONIZ1Y5ZbGq842lLMHp0B5Swv
10Vc2mbawgv3yIs3VlG1a6twneKe8qQ3DSSlQaUlZuGVaV9R8D4Nj1On2crQXc26v2MbvTMN0VUL
ehc0CfACoTpknhxC/ZAalX5QfF/dhGl6P5IPCSreM8gLN+ZJo2qVO09ozXbFHnhSUAaP/U5rZm0u
oc72mEnlTtazcRul7bbGX1SsNGloUelVD0KOKUzNfdi3MQkRuYavwidHal8w8lEiMGvb7GR/O3YA
7FtqMjHMmDXFMOr8Iv2AHApwLcj75UYfZQRAYcWaTbaaYFM25tlrugwMHHjXSAIHS4xw4fQBEJpB
JTXa0N+j2GPRujwVmi9ZNxclwjQ5LM9ogRX/utfJn1wRxGji7kM4IolkvqBi8ytizYMmYfgccFPu
g1b+Kn1ZcGWZVIxziJp0Jd5PD2i+WS6yBCi2pl0f84sFMHfTGWg5V95Nvk5b+RYR12lXx+RIXvh7
guoTfvkaNI91ngQaZOv4Nj5y7ZdQo9fDz2ojOR0rhDtgrLdVfgFBLd6A5qv3wXt9p7rDsQXpeso/
0gNLdjizsApfOUb6q3moH4MtpBAVHwXj/D3yTeK5GekhadMWikgqaWw08FW9Nk7imUAgEgHxc1T6
nuVsRzeHqpOxky4mZil8z6vqJtVkf9zBCOdlBgvEtY5F78MEUI6r6SvsbhiG4sgmrlRteWH3s0S3
+tzfES2TjRR2CCVm1bOOGwJzrY3xnD+xkPfP8B2ejQ2Qm/twY1Rrg0ksY6Gh/EzepmiTrc2P6Y1w
CAP4mJPLc5toZG5iytPt5kBMQMlWxe0O8rCHxZnQNxSttRmdKJBU2kaXDuDufcTj/XYwXYXVVe8o
NSrOHcz2kauNbHFvLR4rqDEAH0QCGlewlYvSoZeJq5r1ueD0+lkjcpuPd4E1Px1Sp3dCkxRF/KIM
CMwnaxBFNPKxR/uF478kzQakD4vTE1YlA9D8Dt5E9SoXG0VyM9r145rWClYg0uo0kLlmuOMG4DQa
2RVyRc2EA77S7f6V7zjm+ho3pAtUChWctUniY+vK/TpCW9k5o7DCsIMg/YLAOGN1+UUpW6kO1Qcc
Zg5PuarxckKiZRi/t+C9EkHjb/Xsoe92g3UTTgxh1knT9qC0CzjHnBapAAdlRTMn9SHTqz8wsBJf
z5asoa0BHraR1hNrRvPJOOFZraOTGR70H5ojXKZn7579U32rUnbtD83TgBUnXvlvLH1fs7ti1/1g
T5ZhpPsiJPOkH1O8uejiV81LfyWaChqUdeKyiZ0m35p01LJ1fi3c6jFgq4XD5sYVoHwgf5fJSwCW
vzD+STIoryUFaRv21FVjqTrZsnTQ6bLCr7erlw5WAIYT/v89/6/YHsnb4ppkCSU4Awx3cfVEZBLh
AaSflle8IrAQ+JhWg9j6nEuvZNiTKQApy9fsMHZgWvMlGmwkT3EFx10qHePg7U12oCb7Go6Uy3uU
MDeDVWaL3nMbP/vQmQkNiMlvPQgfauaED74ELAAlw6ZkIXay7sfUgUKeDsdh192BfAfUwplLtRDC
+6Y6tLE77FHNHPFFsrJJflBDJL3BuoPbm23Z2+LupbYoZrv8g0gpjIs5IOV1TpDKK+cVvn9AAV27
Rj8qbGXGjPYjctQtHYf6LtiiqcFXH78mm0ZfsxhgA9Y7w3NYrOJ7PCPpWuhJg6enQAQ4kBuyVtfQ
dFGa+LrT35VsyCGVH1G3c7IzNE9O8lYJbFzWg7YOLuzI6RnGT92GVZ71ZNIdekEZDMQUrvcOqPqr
5Mob/ZpsKObcUqJrmT52yTF0lWtGXcEx7g5Yn6bHPnWGc0mT55xc2M/cGjfaheFaPcYMY75d2HSX
jR9glvxtelJ53+5V3ZhvfIYLO10z2wb7boNz2Sc8+47Mk8mxKKbbw70vrUfcj4ab5a548h4aiDgo
ouYYk95mW9481PfCrTxoj6TXNq/mxcpXb0QtHTwKKSwTLh7kU+yPjNrdYzS65oyP9naWa33ITvrM
FNqcoU5IdyTNnPxT9Ylve8TSeIwh2d8LyhrJoHotPlpbOzLCqk/KKbzGB0IMZMraexWHK1pnHG7i
lpzpAsWdeNYv6tF4zJ+RPLPAhEST+bbHWadtqx9sDVCSH6qd9IquY7pnS3dihqEUwh4x/Gjgd8gr
y0f8saoNm2zLhNiY1C68Pd97aquv5QHuxYwEeiVqVSEM6N48aZgOJdcQNp23DYQtRBSOkxe4fJY8
vuBiy9WdDN6aREIqCkDdjpRV+pzFwh27SulHXX6wqrBKO2/u1EvwRGqLuZJc8yJvrEcpsGlo5GRj
QR6IVyQmh07VrnB2ybbSroa7kFh5x7RO5akKmJBOpb6WuCp/dpWt7Djt/Jfpk8CDeZhTIbOnb1RX
enwFb6m/ZVlkOeM53cDnuvjhXpE+cPRF5sXvj+EbyJA+OUxAg7FiNAezaFnxgltatSMpTQevf2rR
pvvCT3ByG9Nw8ujM+GON5N5bT/G+exyd4FN6ESybHUF/TG5UIJRX6Z4CSIfq/R4alFteJETZrOcu
/hvzEoOBorxbYLGP3X3+ENYr7bNxfZwnL6K4NsnGIm6GLwDmH1MZ46PPVtBHFO8kgH4AP7MKX8+2
ZuaW3GVSkRjtbtEbCU3YsVmXXoZXz3vEjocPr9kpnLEgBbXKbklNXnlvAFJIB4AGXHyU1/wt9+6w
A4UP0dkkQE7batvoNi88BTd8H3LEK2Rq2BWgFYD3k7KdmChepG3hqhvinYlwoyCyFTegmLBwHEPy
yapNibr/yyTDKQPUYpMBQdxIezPxEJ28x2xrON6t/cI7RciE/ERgOQoQpbK5UPyT6KRXQ1x75/xC
6vNDcYdZLX6HdFr+VAhkAK/g/xz36busXNJwjVymp2t57A49wY4swh+Z88KLtR7PnUj81q7Zh874
hiu1vDKqKynDJH3zfXmKD9UjXRBmEWVrPsOj9skEuKeg9A6T6YsHkrbp/d1AnZkS67ABnh+VTiKt
vSeZ6uVBeygolgRkD1/SL2ViFeukX5qBsuYyWQeU5gJYDwxkJyKJunOn7zymxVF8Uym3JOpHN4ls
TuDi+68gG2y68SsC5fKaLCoqWGxse5WRDrhS3FY2PrlVCeg9JHi16Jl0Pcpq2K/UIy2r5DXL1t6x
Un7W1SeOjgrK4wrFMtkT3s7/Yg2T3VcsEi4KvA3M9qwS9kYDjschZqC4RS1r3JX6BQUYxcZMIOLU
v5Lyw3kcPHV33Q/jk6gVnUBWolHKL3aNVm3n1dr7WevuwETTs2feU0vWXvDbM2eJsMc2JIIdRzu9
Szcpq0sbnGR/AphxqwonUze54EqdXRwaMoZOoUM2wUiA9g9CHNp1uKnAKBzUY7ml4MfwUjr+Kbll
u2gDQan+aAvHoKz5VB7yGnTAipkC4n95Ms2DuBm+ui/zxFkp+Ov0aToGx+zTevLvmyMhZuqHtQuf
q7uOs8Bblc/D6I7ZT2k6jxrGVdLNoJHtMmLzKnf4NMxNQZvCYiuz8k1OdIH2W4hjo0Oqu1aHUTxM
ssr3PGAN3E/sYgOs9fjNEukwLD+QxObYpeQaivVYOU3CbEtrXiIpgZvl95Z7y8uM3mcgj2NQCnkr
HVBbS7Ad5l8kiRgcz3hO/GbbY0C/1Ki7fG1QbMUUiU9inGnKWrVNsZIdQ+b7KrBIbdJCB0wxpKzl
TTQB0b0fDFzYad1hOZFCWzPiS2gFB6Su/G9WQ+VWTUW8T8wgEzQ8Mj9KlQw2UhDlLk6pHwEua/Xc
DeWIFRV2QdeDMlMbZrWKK5FilKVR5/QC32mi5ibFRM2VbY0cIA1gfmaJW8pU2EWLBXdDYwt0WUSa
uFw9gsHH8e+Z73KAKRhIpO2Pio3v17dByss2ks/K6ZOKornspa4SDsFzGLpaSdiZEBkQ7v2mWneK
V6GTRUmC0cq38zJvHuZAQFMhi4js+lU1+GzWBpXtWt0fVFhWNG8mCilmfwii5CLMEu5OlLxjUCs3
XUX4NDE+RG0c7LKRSqYqRA8FvU+zMA4Gk5MXlIdOEckGTIiQL1kh97l3SULvTVXiet8QHtjltO/1
iPGPzr0L3bGfZXiyke9i/8D++twUYmLLKlGPo0z60Bim7ERGFhVpQ35Xb12DFNpEFLZu0Jn72vDJ
IBxe9RjCWtcL9Mka/exF7wksdFrm0hfSIbZlnTk43RhFG9ELmX9JVWvV5KaabFa8uLOQDBXgIScC
vARveJj8S5pl2mvavtZCTqqG2NyyFp+k1NshBvxS+4lrtiIpKnnugoR5tYwHamrWzzIzDlI9gEwV
PConSP29FOdNOahOL5sCW9/pRWjMDtIbHLJSDH5OHrIggKSVCegj6Ltg61HLK9vpWhoIPNpIgGQv
mHMcXk+Hwe9fxvmPyTK7U7SgsoW9chjQT1UTxsIAt7NEFE8YyYRhB/JWLChPh4q1mWKVoM4sIIdI
PrTTS18KL10WnHTm0M5SqDZ2OUE2bMaW16aR9lOcs+Jh2xU9+3fqaaFBaAfY2vtEJ/OrGsWnRlRf
syGGD+Ho7VpQWd6XzDrjZD0zKgdkgPr8B8an5NUv5IRDm2RDXGQsUZW8uWalkDD5KKy1e+ujGmwp
9D5U8G5x2LUHI2fBXKR0EFClWOrNSqTXqqXiGCMaBQ/QEzs63uVd6/oFWwY5oIUSlaHhhEmykSrM
gA+BRlMJWRt7xqDc5FLIZqaG8lMaF2s0noWoZ9tkVKynxVtc9B/RwExjZt5mtKgHpQRIhYhb5BbJ
RQQPUI2uEKUwySgMKYnIbhkZb24H4eQ0qQJbC7v21gzhMVhZqO87iQkA1Ek7kLJpKJuOfWnUdOJa
EsQLgga3ri0iFsMnL4jeNVWC2UVchmM2zU5OAEMpdcG8KFvEQXbULQRfyXZ1SUUP3OM8sjrKWFoE
n7W2qNBv89vi3rSyS9hXV6kc5zIZQlZgBatAah6snki5UuyvCNXxwMhEvsTQ+EgBoG3hNesIPKAt
i4a/JbZN83XBLaT8ovDVcnbK2bZSWdJqlYogK25fohytnZfQi2EMT++s8lkx2aJJWXQzGov2VeSN
JzCZ68g3n7o+uptwjaIUjF0zEzd5zl566AIYkuBM7Sge5fuCPqAAPtXVrZAwFPIKYmsiIgsCY2SS
9CMl1nuZsHPNA9COeHfDjmOFvZB8lQFZvBqXp4IyQ9N4X4GOzrdrX4o8mvFsxGzpSRQ5xUhjTcQL
WiMlqeW3YGAhWzQ3UT/4UnGir7EtDPgjeLS/rIHGPRmhIkwTXOXHfFSozaT+cf2Qm9ouLctHbJmn
ocBq18P1Cxux36VV9aNI9tYovvt+ynSagQQ0Q9SpQk305Wgkt1jAYkP3t9KCY5J32MVhzao+W5zx
9q6P1rjWcIGHdQAOoKNOqggyGECqIpUw71XN/oEAXBYeUXgRoVaCl063Sknbd8hb9L7Wo19FqZu0
REVBnNgCCsXmiHYoqsRDXgkIpsXkYeiaW1egUy1TKAi+7LNZZk2UZh1JpcL7gAF4DJR7v8sOSCfu
+8Ei543o3tUUsZWUgBsKEGpQh+prVeMhGIpq68XiJjDYE2e+X7OOSgw7t9JrPvQ8VVBWq/rukAT+
VST7tSZ6Nq41aVP2SUJrFRaW2MmbmtFspZsx5Y5OOUmT/Jx0o74J1bhdTcle07LpfdLCg+RPwi4S
pUtqsgYlDeTaDwmbaL15HBQquF5vXFrO0/WoMsDL1kZR69g2W8J2Bnqtvsq2qjM0HFqFG5eK7YXF
VlGETVhQ6AOzKeG5yXYKfNDODB8FPv8z4tJVnMevsREHzMQBq0UmMqCb2OTx4+/UTjyIFmlCspJS
Qo4UxqlKDd2gYGNv1BUbTE9n2hfaHJUc+46JJGLRj0LXyzoAs6g+u4hEEb3H1enLlh1MPUHR9HXW
IwUgTERsDfXxXY1JGusHiIA5YbiTKG3T3NypUYMKXIDEFrQxeKZcBzQz2ICwRmTvI2FYMqwbkeOv
e5OLixdhJyIWkv+E86g26U4riDirzIwte0rEZg5ZN+rln33ZUcZN6nX/1Ami5pg6qU9jxNahbo+1
HOCf7gCwqtl2NJtHqLvUNRsS/JBeJQZ4HaPSLn3KlFtMIDoG6xTzFa1Dz7grdPg3pNiGhMGvkiR8
LEcyjspae5GHAqRunN5iT7z2VUBKmk5iZmi9GKJPoa8bXE3pyWGz6nTX+for+COqDpFga5IS06TJ
DAh0hsvh7l2siK94ejSodtQEzLlmrcnJwyQIh6CYHquYDgQDu6Y6UsFlnKr9k5mB9PVN6UebttUR
atOGOj6sBZT7buc1D369yxPjA9CdaNcZKW3p+BNUBmQ1nRhRj28oV1WnHaivSQIrtlANoIfWpKwN
XNVG+WmUJTObzikR1F5qN0Ot27ErpaCT5I7Iy0yWrp7Y+nddy0ZBRR2Re8CPkih8hKvSujRo2pVl
ogoqaWXHHRKIyQ0Tz7IHOhpjT13Db+BnKKwMGNjw7A2kzFoXz6vzdTNO0ybMuvtOcQVTpi8ftArp
s5m6r8GxEFrMvd8egq0hIT5n41rGHyGdIUdSSm3fm8Ffb5bnTEBGTij6b/6MT1xuyo4rgAFLctKC
VZsnyTdxDrav9exTy8XatWILjI0I00Us/WavBR0Vvtmp7ktsZCOMa/bQCQ6iKmqaCTu32Vzd+X6+
Ax1Bjb+di7jJHzdQ7S9CqhguimF9X0cjMYCylht7OVDIKJ1vMqj3++ZGxI2xF/68CZEXqJMGQ3BW
tCbzTTqb8bSyJWZXEx/S3qQqpmjZWfR6GUGsFt8lZaxulm73//wc/te3lOyXtOwzL8YK/k3z28P/
3Hzlp/f0q/7f86v+/K3//K8PedEfb2q/N+//5YGTgdMbL+1XNT581cQb/FvZNv/m/+8P/+NreZen
sfj61z/ef6QUzMK6qcLP5q8KPWR1EiKBP/v581/445XzR/jXPx7ztgn+w36P8+b9b174h7TPIhxD
RdmnocfTaPObvOefLmr1n6KumoqqkXYxp2F8p2No/7RUFa+GZcqSQRIGkRb1/Pf+9Q9V/qeK61rH
q21J+pKp8e8v4Q/JwX8n75MU4zfxGy5tSZNFUZIQ9sqiJiFo/KsEwRLrrPG8UjhEBLTBroU3l5lm
u25l2lRDHe9qHxGaUNevpubh0Rq9fTTUr1MqnJPRw/tXggCJeuoKnW4wipFjKW1HNjgJ63K80meY
Q4yZk02vEFoCXatJ9FajkiF5wVjn5mwjAykyN4MFmrK1EBPn6QOU11dlglmO5ZMObnYKhmxTluaZ
oRCFej6REV9RoNFbBEmSdRMxOFlWfo2mCXfq8GkW+BATtXXbOSE+A8rqDVsrzu40wJjQmqByWTMh
UY4f8ib8UKKJksc2KwSyMMT6IdbAphAHZjhFC6+j0XL6zomTyANtgNkmE4Z0aKFxdEL2M2BdzvLr
EOYIjTpnqtszRCyKvkm963C3ERT1E4g0GO2EOnujqteWzlpPtwALJ4sIhc+seUjE+voy5X6OYpma
p+XLn5OkOmNDSFhcymxx472pa49NLw4rpaByHbWWbVbCW6N1T0WZvTd21zWpXVPakCKEEIyU+Hry
yREGls4ilBOxt5sJU5XWdhGOy37d+vpRMEi3lYZnXN7HLi8RWvSAQgmoTGK+hVqgOz0LKYqEKQ6E
XYZrM9jG4k6PiocmG2AEyyYI+vhuirSBiFZ6xYIcvpcj+Y7CGCIkMOMfeXKOEXdgzn/EPO3qvIcb
t6zCsYRUJJ6LNnBjNoOdj1JNEE5eDFYv1IaPKo3vhIAVOdCs0LWmhyR8KPRPcdCPfZH0+4YvYSzy
4WEcsm00drFjfZhxeGAfK66L1nvShukccKxlL8w3fYjVVqQkiiiBrqdKsoAAe6+SRsMOkuDaKj3m
g6o5xoVcHAqje8pNlUpN0m6lSYtdnP58ezUgWQ4mUomYUzmSXlIyYGxdoaHom/GdnpcELCJEUYdL
jS9hq9XBSekQsSkGupCgy15Ts3iNAZ6sMvFZNeKXIi6SddypzFuG9Bxn2efYHUUrO1IrAG2KMrxU
J5nZ1WjZF7hFkz/mvf4wpSb8dSRlY9HjVmDi1tENKL531rX6JGcn9Dgh20/UGkZOsmi+1SZawJpS
tY7YTNSUIcIMqO+URomP3ze1Hqp2nvERUxNeVx3HGRd0P75aJtstiXA5s/lqY3a4sQmmbkrKcD2W
6bUoOEQyJA7I3GtpUm+lYnVYYolGyYwgsws4vKTPXJKmU7e+KEDUE5UfZUfFB8aybVXBztMaYsxm
l4WCxOOX1WK59/2cUErwH1ldQVxYblp1Du2YH9bzvXkwdgbVfP3jh7Nju0xSvDKt+n1fmArNZilE
B3P52V/eLgX1pxZ0SAtZbfdD38CvJf1meQTgpkGWHEZwueWcPvPgYYMvU4N6sNaQ9VrjooDt9WmI
Onr7ViwrtGuTCwEr2KZZsMaFiAIxyqlKWZCH9oWVN3t/Ykpe7vVKcR5HisrfTy3PQ+46hUNouN+/
H84vWn5tZC6xJw0djzBH3cmz5axQ6EVOhrypqOMhGJifE+eb5VeWm8z3IHGLm+9nvn8rXILpQvgs
DG7Sr1f+eqdmeb/lrUjUePCtrnLNirNb6/LHmtA2N85C9alPBZJ0NkUfR+/0WIyEpXrrm8qtz6/e
1Eo0iEKKublRnqXaA7vRDOoBK9SmLZvo0Hf5Uz+O1bGVqfboUnZarKJtw54ZX2zIcoadJAk9gT+9
D0EHpBGt1RTTzBIKVyGkWENWfZpST70bxu4pDYXcyTo2SJ4xAUmfEnNfGegKZT+/1rMLykAxJxRF
S1GzMJwkRBIbQMOeXgfJIpqBZfzem14remQEBdymuSQ7CdW0GYaoOWE53sWyiNt+qt9L6h1bIVPq
bTrmH+pcEWu0klR0kMfXkKpoqhvxtgkF3SkEEpoE07+VY/uVBW39oItefpZRkyi0GQyhaZ+mrA3x
t2bn1hsQjwxN/qIPsZOOwQNFYjjJNdnzRUAfvDbE164JYBmj2d/HFhNuDQc6+NEWQ3WSg0vF2QUJ
DJQSaOF6L2WwjMasLW2PWAHwVysuY7oOHRWBnTqQbKrL3uHb4hzgd822y2Ozg/vdWbuhN8V0uwAP
lpsp9O67DpDEEvc6hCJ+1KZZQm7UloL1bMBT65or0pjDjpIIg/MMKVxAB1MbIlJGfPOL2VDNnsG/
BTmMhShvinakTZDLWIxnVMFy0zAAU8rlDCXeaPZLDXWw0gWykFFo4RyiXrav/ry3PPf9kPL7s5AN
AgBP3mOxLI8ZszsZ7OhAWCtspQQ1XyhI8nr5qUolZh3KCrQXBJdY9SkaFNkY7hbowHLD3s3EPT67
jH55zhXtRWdDRQEY05rGqgCfabaT5h3CNN8sKIzvh1LQp2vPp8OTsg/D6zbzCX7dDWZq1/JY6JEv
RXHxqfrTbMAHSzpvLzgj+RrAs1HUSkYDN9dkrhejPqouk2hv2rfRjOqf0nlwDOa7WpHqm5Kk7OUo
BxHI41wutt1s6v0+youXvZ59v8u95QfJGH9Bo88dKx3+yPhd4nKXE2G5930zle2IXg7x03LcF8T/
cvON8yhSg9WLV+m+m+rldTkX1MXuudyVFiupL9SvXlZrjmHAdRHDj3reQ3mip9ox3BcsCfPXOn9l
y01jsJFuMw9K6J/PLd+3H9XSRhuaX5iHhfXwG/Dht+cm/VbmUbP7C/NhOd2WbzdO8WzHnmlSyuZ8
+775Pge/T0QjUXciF9aGQgS9UZ8ydJyh4v2OWljQA3/BIPRhUTA+lV/YC/997H5do98EgjBrGNri
0f4+cMZiHf+7Y6ig5I16o90uB6hbrtlfV+6v+1pUfBoRxoHlYH0fouWI/fackVndukyyeP199S5o
D305dsvVvPxEFgLPKQPx+Rvj8Zcw5HqJSMYNmu5Y9iF6mM2dyyWzXErB7PBc7n0/J/m0ImtZRapO
56X20DJQ4NaMetjUEtSgJfFg+dmvX5ify33cHJ3WEtMhMh4uwIwFibDc++05oSppnbF2X6Fap7wZ
snNwjSSk5htM1cEKEacvA0fHTme5By4BNYtVvX0zPZbDujxMVY9peXlchJm+pdLz6xJcLsm8DgKS
HXyJkVKLTaeNO+QNS0Lfr3H2ZPVl9OuSpMdGOsAUUS2aL0m9VtmD1UkAD3F+uHjrlxcVinTJorQi
SxvqUlbOqaLL1brceCZz/qoqPU7eNmYHMrMQLNBbMauK+e7349rUgQYnlNjHbEBB+OsI/0mbEZcn
046GaAy0QvxzeF7wHMvD5d43y2V5zgNJSi/SAt/97+HyF8NlGTl/3S3k4ZZZfhBRZ1Vda0Y/pPOH
gfaRp1tz+QiDMswfbPmZ7FdEEcy/MUisj7bL3eVHCw3i+6FPk4C2ky58dEURBB9eE8Ownj9SN4fz
Lve+b/7uuUwQGEW/f8dP56/m795iYK/iELjxc3mbZHkdCYgH/Gnh5i8v+7vX/vZcHJAkMdUoV8P5
f11+KibGu9FrvfN/uDuP7biRNk1fEf4DBIAAsE1PMkmKpJgyG5yUIbx3AVz9PAFVj1SqavXpWc5C
OElSJFyYz7xm/apSPWU6rAettv9mTXo7KrX6hKPFpdbDqKWdfn4PgRkmmzCNA31m76jAzBTGUBxt
qcnW629Eq5za+ivrL//bn1l/8Mvv0Jnau3hmlvrm49b+YMV4zK//68ef+/F/x1WUyudpWPaYHdef
rwcA2fB415+OeDmC3w9Ov8gd1BZGFuxuzXSDiMW8H4eqbE+jFriRWvNGM74TiLDHn3IGat3c69Wf
r6+s7HZ5qXRsYGiHnGaNEmLdF4vC4mNrOu5+dRWcEcDH0gQ0nNZUCmuBoCKKQuV5NsKWfgZTbqVF
r4f1y18McdOgsFguEOhcJRB/HNZle/1Y97ReiTUxBvTRJJ7s4VuBNvd+JfCaWlTA08o465d/KYSW
r75n02Yhwds5euUZzajksYW3672s31pvaD1EqSWPYwH8L3AVfRTNK18p5YneGv2A1swqnLlSiw02
BlI97V9jpjg0DaqctzGNH2IFrZ406010/dT1RXwLJWnRSkRubn5yp4VaMQYCt3T2kKPRBzx1dk6C
lUGvl97VaHL91KJX2Vrhclo9JlcGfzYJhuAPOUe91E9OTlFJmFund01ocXp98LSETwF5iFUypBi+
TDiqa9WvVXLgxycTvAboXbRvF2uf6mjIb1C0WT813NghXYb7tHFp2Yn7UKsK/eRUyyEedmXogvPW
QUVRmtz3WsmtyOXNLRIty8YfqHSvldUpNg4xFcDjkk+RiaUcs3E2oneNW+F6sC6dWrHGXYVpVuPK
sNc2i054boJouVm55ib1rHm7fly55KUw52M5pKfVi3Kl3K+feEfsCz+/aY6xsRvahoawvomfh8JP
vePSeYef31qdKvsIHljfARKsHRcMjGE8rX9t1CHF+unnIdJxYY8M4ICm4X79Q/m6d60fpSp48A5g
Wbsd3VPvkIzdhWM0nGIY5q6OwddDsw41N4ZOlKvTD1mD9QdGhbyE3zfXVcp1HW1+UAC/XL92S4eP
cW/Thq/tqxjFXVlEM8GAHnzrIaFGCIS/jN4o9jV7QZkThSysy5aySW4aLaIURJO6NU0HfsfPr4uo
wfAB1ddVw3XVtq0Q5gUOhucMqE6t55rQlEYBrvz6U5EgCtEr+E2l4K/vwXowaEjD1DiPoqwem7GY
HoawBWou9sQ5FIpQLg0yB8EyzebopfEy+kuKW1ToHWJBj8UPqvLolQW43qVoDrO5gA40/eWdVTzP
ZomnXYB2a9281Ig73NEefb84IfZvCcLJgG0+CQunuKlBMbBazHfDYFUIip3q0L8n3E7vh9m07xSA
IzTimBBRvJ+sud8nlrPNITzjtWJecDzObrKxLnfd6D2nqtFVmB4+qokAdUahUqUAQ9tweYJukZya
zuvv6gn4mC3DE4gRooXJBapjqt2Cqx+MJROLw7Q5SS/GkHCyAWmqzr5xuvyhDHH6w8CrxG6WES0b
Odz0wwDbPAEZ1rjuQ+QtZ1AxBqXg+cNEYxxRhGneYjcD5NLAz0y4Jtr3YnqkstXctamNpLn+NGTN
984ucIJouvpsx2uQC6grM1S8i6hzbnGepHs1tOO2dBsLM2HspYwQO1s3d5KHPC8ofJKNH4oUwBis
SNN2qlNKr/dUtu3DMnqPLGfTe3uAIzCLvNBecDRbSnM6RtggoQmOkCSyYpRBog7eutlsWxrMsx0N
ZwFgYDvWaMDYDljaukqqneH793bZlgevoXEeU5txkDCnVPjk1sb7PLB7UKkIhfcUUgt7+Oom+C0F
EB0otR4HbH82zsAh7OMCMlCwd8LxW6WtVGZr6y9TDRDLfu+WQM/DGkc4x51flSkAb6Vg7lcNlDpe
/H06DJ8rZPQ3Q2nl25bK+pyaX2RHEbccv9VRiAHnAlEAJ59FIY1my+G+7Bzcr2yknlvbpBKcp88N
9nNHuwG5E3Y2wHBXmZBy2SynMt8tZikwBgGF4LNTgLOHLt5HwAYCF0V5LO1UM7tH1xB7x8CM2XNB
cuP1Zh8yrLPO0RxBfiH0PyBBNN3Ui5i3BZCYZUq+jfmph8hgZ7ogbaTfTSsCr0OctzUtOqgdOtSd
V1T39MVTSk2cuHZBCeWzFT8gaQfxC5cxitGVv+sHmhmJ33zvXR1v2mCMMhJM+DLVbsg6NnsRsZvj
HkAFojgmdo+Va2kdQ3QbdnYFoC2kO2g3qNEpBui27PxHjAXu6OBl58bvT2ZeFzdZ1nypFc2SyoLg
+/91043+kwNF9r9vut1fu+76lTLYd2pGv3bd/vrNv7puMvhPIKSPYgZWQK78VVPD/o9rSml7rmfD
G/ybpob4j4+iMAIQdFFwhbBp1f1X0836j9BKyFD9bBmg/C7/N5b0uqP2N7kJ3wJV6dmuBbEZGeTf
BB8Ce5ZGRpXyZLbTA25k7D+wt+JaN67xJE18iFm/PKR/YRr/2xnp8aHJTNtQIOb89x5fXjqlsyir
Pk178mLQjn79KuSZqtEE8RM2/J9PpznZv9+g7k9iJ+MJ2p+a0/0LZzvqjXBp6WhQLqOMVJVbw5sv
9QK0u1ku/+tT+bYvHNPlhCZn+/upRo/mX9Uu9Wnusrcsz95CI3nD8dvPoi9/PtO/ENE5k+s7lscY
+Mdb62W8dODuakpEU7AP/AakZ4wCQ4Zu0P/w/CzG/O8P0Kcdi/iKVnKhNfv3u4pqs8Augruys1aA
d2VPbvC48uWdwmKOXdIcYffekNBlupB7wI3lAS75fhHl/Z/vOvi3KxGETLxN9Gn8356vNxa+0QdT
fQoC0sEsvJfD/Awv/mIZ80XVmOQ43vcQmYo/n3a9w9+GEMo3UkrUvSXa3789AcNycU22KoaQkYGI
Ajno4SlUTc9Nr57bQdsPRWdcES+A6MJNZSTX1mkP9TwxfxwsCJQv36cye///clmOjea55znyH0ox
sq0GdLXKmjBX9/pyl5iGs/U2IHrT778N5j1RON9IQzzaZA/RGgJTRjeCnf7Fp8E9L8NhkhGQgv+7
Cv7LBP/X1+R6guXJo5e/Nvl/mXHLkA5zglD0yRhoN9UjUgAtocU8A1qdHGaEh6qG6D/VArLgn09t
aY2Cf7yqX879m4aB7wfOaAx5fVKu/TiZKfSPCLhcRK9CtOqizIBHkarTJOWXJHktW1CZf76Ef1lv
WLJ/3v1vy9uUFTH5FVeA4QEYdk9dpEqvSwUKl7T17c8nE6b1z6cdoIeEUFDgBY4Q3m+DswoL1y+q
ujhVJoZ3jXcnq+xtMpcM0scIuaEpjk25G/PkdehBQc8xdps5EEeE9E49JrabwUQghd+Z8xlWKmPH
NgLajMGh7sxLDXg9yMaHyByeHXt4rtKDcqsPQDHegiS90mPQ/Dx1wSozKKtzHR0HiVAISg4kk/z/
QQvfjvS7p+oIvPMFjU7CS7okHcTGcrlD/pDSaMZ/cvvB3NjDQ7lAJPRQvkBYFEwWzVo9odQ4PTsO
ojaClrUVnzCMICi1R1Dj9KU9UiSA0Va1a+br1Kl3SQNGP7JvQ8yaq4BrLMHhLVn5rvfUtDHxlIJ4
RgdIxhkwU1jgoX3o0uXSN+bJ6b5lA9h2SBWZHcG7CA7kID0A7ZF0Ln0r3PytEumbHk8iYAhbJfeQ
lE+2i9mZXor1kzGpGhBvY1o61RtsNb8a3hiCv4zfZJxQmvXuuw4s3sR9WUqeJjW+z4EXuvDJW57n
unj0UuEFBrbCaGtQ7XNxtTin0/KABCveFKAZSlvy2UqAIJvDdTK4OX8ZdiJFfpfem24vItAKzYJ4
TqHt6PFaKipec4FkccgCph9/6KZvE3BQURnv3T7iSVaYzhVgxtr4rfciQG4QXxyYKLB/seEd668B
0SctOa5sYulxF/MyJuNDGnxXfm1DJJ4u8cQ+IcDL9Eg5pXVw28TWY10N0yZ0uJLQX56U7TNgl0vg
j89BsJyKwr2L8VREULoL9k9ZV7G71NE1cHkEZQj5CWO8Ud3hFHnVp0Ba/zme9EDTPAXOl8zN5w6n
wsDIr/ZCBVM/KYIfEMTywcvMizHl4HyMNzCmVystrsBTIYCpS4NMMN5lG7+KnuxKgK1vrecUsIyD
6+quieAghtHwRLjPH7e7ArQo49MBWLjPcSLE7w+oYHznyJzmJeHFwhVtYQEc8ME1tl2TIgYA9Y/d
8RE/ke9+wulo1AEmksF8bLKH6nth7a13roescQ/ckXl1Xq/ey7g/ZY3Pet9Nmw5I9lXQwF6a5oqd
HK/fOQc9HpzKysutI4DMx+ZFD+VJb862KR+MQcthhcUptXg3CYEqmh8RCJTxYuPYeujainZxOr9a
SdmeIRghWpXHYFS1enn2JsO2RmYaqqmoNDzbTh/X4Qj76A1QOXwtcNpUGvOPtoievB7D79Dj1OtS
4if52yTVJciZKxWZKvIj3XSxqbiSL7MWYxoF13+ZD1EFyFgG8ZV8iTeaVUzOIDvO8wvylGCM9bI1
6q0eIQSguQyhGvAinAwJ3H++wHmqdvCOza9IP42J92QuIIcHb3jeQqR58yrAPbnJ3+jbCC5b9uq1
2dVonFOT9J+RIoa28jaNDBcryq6+AcUOU8OjHDS7byIEVojjQ0BBZGT9D8FwpF7DJPPGi6/XzN7g
spTk0m17RfNHe5Qr8l1r2A+d3+CLOeO73J9rmt3gmFrPcQ5Lq+7MFpP0LAjvzYFnE9AJPE4msvLj
XgEI2JWwjg5TzrptUIQ4uK3CNX6odrMSF5nr2SUrhHO4btnTxHRrZrrSDiSthXZo3WODhYgorCR4
MuH94kbumYoDDCSffj4kOL9yJjT5O1DSMeqKdnPj9ayiXa23yUoBtTM5rTSN98yt5JjCWJgNaNii
7+6b2QCkHsM/iGrnJR4loqKqDvZ5nb6qCHExqmXFHkIJ4BjL3KcG8yrHHRTR+PmCoZe2fGRArsGL
HNI3vR3QdHyDF3HCefTOZImDKgOnsDe/UR99wQR1C1HqaQqDu3lIDzmwDLSHcHD48Yrm/sMQFEe4
Z7fr4CfPrnZouw2GvzESBlSZllfLymaqXxTSuzk7zM1EV45hHaux2lfAHoYQdxFMuF6aMphvphD0
WmCXh6SAK5jPtaQ0EXbI1bevzcATibrk4DfFuQ8Mb9c21hc5dO4uXKBVWgGiE12PsbVMGwHajTFv
Rwb97CrhBQI2dnFs9b2CSUnRYFsroOutHd16oPE2rsE8dEJQdBE+RUO6VLuatomYl1O6WIrh2c27
xvJhKpawC0uA13Hf4B4Nb4uJjI60rO7LWsZbfyRs9+fv5PgPYmDdmtkzN+H4XZr4wRU4o+9A8W/q
3I63g49rru1yspHFvKF8BbUChbQMRuT67io86rbj0r+VzqVrh0elGC590Xo7aj/XLEbeKDMTYzMu
zU60fr7FWRV+vofuiMHpnS45Uiw7OU5kIG9OTOQI9TVIMRb1gxTsHJDHILMxBM8hdCDaEkF1Jb+I
J3vnQGncDjqWDQcqIMN3ZRbwwfxtVXJTqVM9l728lIopEIfDy1JOT0Kv5a58WEw32bodUzSa7I9e
CUdoXYLcAQ211Cr2cY2uoSe2CXtb3bkX5fnfc8W0BVjz6k2euVvKFFm3BeOTKqGpnE984q3ku95X
54b04ODUKKLXvHPbgaiZYcxD7fAc+QI6clS+70EZ7r2wH3aSpufeYV9EOhCPgyU6d56wmOEEBgNz
eVeiaHQeygQlhxcBj+2F5igPquruxeJ/pcj0ZHk+RCrooXEGNj7C3DLaDwgJdL0xoRTnnMfRRnnV
suHhTclHv4M4UQTpdDZ8F8PcPDxCZroTzXhsqL7dR40ydwF9020vIoTic9gMdlx9TbSX+9KkGRof
ezOxLgGsGkpdASWm/DVhK92ZdJ3V0tzMDRoPgQn4tFmQMalh8fYQvY7QFapN0xoYcCfNDN1w3leZ
vGlj+97sxEs5SXPjfV5zchSZNlMJLWXwjj5Wzweaj+02p0mXSJZMV7xzVVvurKp6zCSWb67hn+oY
+YV5pIeXo/aUzP7FSuYKP1PqixmMpagY3uG1zX/2MPgVHfzeorlrnKE5DBLQm+xnLA4DRJXSpv9m
TPJhKNNhq0R/SOwkOKq6uAMx3TApsucA/wW3uPgTLO1ahwytYgFD1snY1iH2nnEl90WIwKNFmOfi
+azYPswBikk/wZPJq0dUms+hh7pwYrQVFrE70yfeGpXz0TFo4GBUQ0gVZQRaiL1vG8B9m0Ey/+cA
GaoiQ7Wm0iw3Thg0UOUBDcJbztgCRjGoDRpW5Tb1GJfz3g3ajvEV+EeP9ujGTAZYrZm5G/pqIudD
MLNNTfcUq/YwoZp9jq0OBf1oYEdSB5hN49HHkA9PWlSyQNjvyh7xmz7zgHXB5TDH8VOHp+12WSb8
0UasRmw/35V+kh0DiGyeX2NF6WGmM40gwUyETroJzeyoTY7T4J4qKtvblh1m18ch2pE1Wj+GYW2S
iMjPMsIvgFkZTjzUraPPLntIZ5C2sKSM3+zWu2UO5sd1pyvtiiQT5YZedmCwVeRgV7dkx4g6AcsZ
oq9l+SwaRyCOEd8mfmSfhgBbWXaFozLg+ioR3wcIfNph9JqHTXGYx+5L3hjhYY6KGLHO7HOV9wGe
Nh8bWSJnIcZDZnUERX0SHR0EEvxevkexKjmQvSFNl4z3cu5eAx/JxrkYm02cxNXOC9XOFMQGC7wd
X0E4L0vCdGuw6YAzCBYdUiIMiFTIENy5pA9YPluXUoDq9WfCdIMw2U1s1u86v+oN80d1CeBsBOc0
If5JK4YPc51+tPNhdAUqVqgySB0UAJ4ecbs07iqjYX8XxFkSjZwRNVFzAqeYJjHsVR22ZrG9j+qZ
K+tQFILuGZLNoNWGIE4xvVM4U25NLzjC6eBKbV7QZAAWl2q7PhOQiO+rsnrHmvSh8iNEepgmfUqa
6YtebbokvQif4C2L+mdr01bie48j5KY1m2tQH3WkXIXiAkZs4wiIS7I0x2NiQi9JjE8uaweLIFqQ
YVTuFxvCOP8CwU1nbfq2tMhEjjHGnFEePho5qj1Bybfqiep50UBqIrRrSwKNws12VoO3gAGXvW3P
sb93SEwPNVIHKS3D7eigWGETXfgD+V0RGvswxlTY68qNgfBObvAaU51sgdAmgdZPIfZbfzckHiKu
6ZelMi9u2hqYR2ZX4fD8MTom4yRPM2SQ3ja8sT6FMp2TkeATxcMFku6N6mHx3BcAdQ+oBr4B0GJZ
6vej3zxUoZ5i7nJx2afBvCNnktZIYw3Ni6vTkEll72uzbE4ItOcHy++WHTCLO3sscdh1igMQTLUP
k/LT7Dy4gvzSgxCdaYkd0hVQiiHoa56skXH4EVL15ZOXss6B3ULVwZzhGYTbYGFD1Wmp7IPP8HAN
0N5d4lg/Rmg0dEB2guUuLfKdX4cKLALvWl/24MOFrRA0GS2yhRGxbmGbjxJR751EcXwrkxnKsPRe
kjygDcpObRXjs10EE/wIAM/29GxP813SEhzjDLZG9iRohyJJ3owgUPSJxuesIe4p8gi2WHUvK+Qo
3G5ELUFc1ncwJDQyoXogpKevQa+rZaVzC50fm/H8wYH6Bx8Ny9o2mfc+xHaUhRAhXLNkO19OyjMe
TC2sKE2K1QBQrtaYM7j0RYiu2gU6tS1lca+DKZ4TgbhOVut0uRvcVy8NoKxXM/5j4iwb5kTnzk+N
UZ49b77Ls/5RUIaYreXWmPnNrOR/6D+t6x9uNH6ZqldHAuQf5nyXMkZKO34XUNKzhTxVg/8ZOCuA
Y0udrYVgd/aSq61T9CkiJAs/rOW39eItvefUDuNVFBQqUjYpKxFvvSwRWuY3jaygzhsMN1Sedb4L
crFjwEMNewgLaimWuvML60lZcIhjW93beL7j4f5ojMWOJ/+qF4wBM3U6rZnJauMpS8KOR0xBp22G
djrx8+5MoEEQTK6H38HGbl7WanITsdK17mfDlxTPBOll5sx3el8WfbTpl/J7OzKndVI/VoTsA/Rv
ZOmDM7rk7AB9jKt6NW8asAGEGAHw6eXCCOY3IjvZF9HRMtV2nbWLro7hS/at7nuEg3Qa4dOtrX9M
tIOvbsuh+5wpEhC90NYfymT81jbjs15K9FuNl+EkK/eq8viaWl9TUIZRhzN0npcsM8YjZGZIE9W8
WxJuW5cgxo7ZEyn17HrvsyH+2qBlVFJVaaWI2NVhdLJkLPqZjOGTWtRHfZtSu53rRbHu5YPrU8xE
aRUJNOKDoUO6jaiVjeRVMDsaSaFicpxsrwp2rrU3YPcNHrq94i7wC98a1nJpjO5N1flzE1SHZUIV
NGb6gw4juY/LG9XgTqYbGKk1g27vxG1qUvSCJjLLFGxFTt6hCz5uFL/NDlUNiWU8XtzGDa2eo0WQ
6OmhvR4SqHMQfJKiGmAyJd3GnOOTzOUD9k4FdREaTDQs9nJS7zyZz/u1sBC/z12ooKHw0WSYGHhY
bLDoBEW3rRng1nyoBDBoHQmAKIC+61Jnz6h6FHn7o+JhB8W1bIeHMReHkdqJdHVuzajUjdHOgOvc
UZxTa/ksPSaBjeS7H95Pfc2Ns6oHPJwUUq++RdVOXyge7pt22ufgazaDxY5WWAUgH+t+nQ99CGRI
tmT26I0gjefvZIEy3dKTCzUzZ84QWVJop/gfbClOfo+wAQ0Cpl/nvbfDkdxQp9ohOrbKzm8taoxj
Rc42qzzfCga0Tu/Z78cmepPAAmBjLvthIi2SfnbTTsNzPqnjXAt7b1D8R9LGQal7pJesI2qXKuya
aUW6VAY1CJQkyLm+L/wdVOSQWRYg/cC8LiCHOglFt9I9TwbZahqzGsiI6K0MHPABEcWpmBfi5gzJ
ZhEspFTuCuzZY7jdpKcGkqBotbOFHpsB2dQ2QPOrmZOXTjbBMb2Z7Bg6TZYbO4sEGUGFpxhn7k3Z
Q0YNoQjBlncbltcRoegIUUJwosgUuPm3sh2thzX3REt2n6R+vMs7HlHvFa9tP5+nFF7aHA7GNu8L
C90ZMIdWQcTwENnOg6OKt7VKYxjcdJsnu6aGJiNN30eqydy6UIS3JaXJdbMjVMz2DRIFeK2zpLsi
2Kcp4ensffNiH6dnXZKDyaG9E/3vGB3zJwukYusYOIcuiME7ogBj8+yyAA3unBgZqd93VYqUsF5K
Zp331gE9pNgqPzhKviFeQQERnm1FFSGx47e0flfMbCHpQkVpqT52S/9YG6TeYQWMes5dFlS2NztC
iJEk727NmUsQD9t1b8skYXTvye9Nh1eALlYvujQlXCYmZHp0dKpHqgwbmtXFRnbDro0CmBsEJMJN
2bOG4trifufPyOL4w/06lxFDJUetl8c1mltvlNBr3tWuw9pMkkdltgj0S7eBMUsHwbZIJE+R1Tx3
fv0loMF4zBtkas1PoUu4XdMECKP8s5cAerJjO6TkAHlLPxvpEF1PzU1VRvlWj3qVPTewvgiBc2Zl
Ux67cv5khMQqtZc8LMHThHAqLyDs7+ycPLSXAjLAfcdeylLaCkTcituUW7t11I3p1yQF7fwttL0P
qKnUB9LzI1xAFrdgxsc+KD7WKDtHNRoPKBArn6HlIiSEdMM2br5CPZSA6x5DFKINs/60aMnoWYtH
48917rScdKmFpVkuxx1um3eTSMS9MsfhZTaLV03nMgpXnbKcep0RIOaunusgNvYe5TukttDpgl/t
bofKaC/dcliUe4s7C1pFWgTb0nLYeEfeFdQeBi2UbY7Nw5ghSIUFOkoLAo0POfj2vo4GF32gvDvk
FmFDiv52p4W4wWui0RgvUNzpzNVarjtKp/eI7cqbAjmBiXCb9OhaTrazC/1XF0ERt+jQV6hhd1aB
rpFGKXJsfrCvzexDoenZJHXZ2dKUbYSn35Uri9uHzy01sfun3+pqv+oumgCuheYF5PD1EGqG+PAJ
SI91y1iQfx00pbxf2eWoPlDoKKGcj3DPgQTL2/UgNTHdZeZMmqq+Ei5c2Ou5prHjibeSBHaxpri3
muwuY1aalc8yaSp8qEnxUtPjuzz/inSDuB0K81OpKfQoAUCmj9FP/MkUSbLwU6DJ90JT85Wm5v88
rN9LNXE/1gx+mPyzpvTzNJ3bXrP+10+/fQkSzD5G4FGTqinvHBxK9zKoqaSWqXn781Aj20VBsU73
YxNSwmlUgg8UuqIVDGnYGMPJNjKsCwAcN8XGYxWwk3MW2S/FhJvqFAwHYOgossbJuegxM18PQ4x9
edvpeUXBf//zB2nIifKMioZl2NbteqDcL358QvsCiO+if+JNujZpCofZmjTvAILS3KvN5y6zzGd4
p4iJlpQG41DexGXpnTORvNqyRcq9RzprMpLiZGCBpU11YT6jnKbM+sWU7ZkfqwdpoWxpZ3l6E+TY
MfhJiUcl4jtbv2ztJ9cyxFMSm/VeIpiyDzCv3/Uo1B8cIgIWnTnoaP76PQNKf0mhvXk3cY71K2zi
rD0VfmM3BaV/HAYuJ5rm+nlBWOR5dlCT9CvqFOv3PNKwPhiwIjEeVWZWT0vzQFFsPnhL8skxq/wx
2SlSQ6kVm5HN3uBYC4JRP+duMLBaWD+6ZfzNUpHYS6+zSQEs+3b9tJrI//I9U3aHMXI+AkWDkDQh
PDQJ75NhInymNJLQKb3oDosLpR1uR31YP6H080LhDIp0zQ7udaa6jWT+ltJo32e0DW/Xb60HMwv+
+rJukSny8jrfs+jlN4I+g6AmiTrEZy7wKRsZ5dBKIVPmzsP8FPThSLeJgz/PX9mOsBEBAv4yi2M1
tS+u0YNTreaT79i4mjCLPT07ewyBj3Bdz0j9RAy/EA2Vsj9QcT+7s8V3BFA75pO579WDN7TZnWtT
DrfbAOFBlppd3Oj4tIV8bkXwioE/dwk6r7Kvne2UgLd0EiQZ0+F2zKQP9lYLSqzSElVYHZNs0Mo0
DdrTURbG0GZjCVw/to65Eg+xn+5pJYpT2B9qL8OgDJlm/i/eK3LE4Ev/KWm67iEt/Mch7eO7LMdF
FK5rRRXcANqLvkbTcO756Az/5bxW6YuJREaMsX40fajUHa7Ne0oRCg3AxAE6j+Hc+mk9hE7715eJ
W4tDEfjsnMPN7NXzMdfGZMgtcRJtirZ+Wr/nRq9TFGI9ICyEqOBjbgdkslC4qhMkcmBF74XhAve1
us+zxWNFWuyumCHPx8nHPMarxkYpOa7b+WRF/avIPN682sQz+noZg5nCw4TwW+LfigFWoezD+lwH
LkU6CSGTlKfMU/wPa/NL6DvH1LvrUvMUV+pz0KCv7/YfMkXEaM32CctB0krikNtZEMKjs/fqphP9
uQRNNmD6j2ZJDaODaR8YzmdTILo0jt23hqC8b/PhCEWp3r/ZqMcllsucnVCHimch95YHjMxCdUh6
9a7KoDwEXvcxdTHckf4XEhNUFFEgx5rwi2rC6+y0W+V1z2WETRyyDfRD1CEy4HlzA6aYjsRlPlNC
xai1ZMR66UxwO/hoAYC8wKVm2lFk2dZjBKIYXihKgnHYBFuULh5A4h6yVn5OcvtTu/BHWig1vmKb
mwZkZWNKjXB+PkQ1mgpu7L8XQfTF9vovNhjNrnlKMqk2eUQEh7Oq2C5F+3EyAI3aEDEFzThBv1dC
lgKyTzI79+JcVMlHVqH7DMLejYEMYO419VEMwzvR4DDgq2E+IRG4KVrD2dtj2FEfZoNbqmRLL27c
tE+qhJZDNNuiHEYFnFbUWypG9aPK4xgQDirzTt9GrBOBPH2PjBsqSfSUHZWv/bow6MU2rU5F2D5Z
Jo7rHunTWtFLg+hNl4LUmlCZVFj8otz2IrzFQhnJMne6tIGJUJBZIx1BGaIPSSDtrUuiIwzyFicF
vN157bsMo0JbZtckMF8wjUQdPSJn9ot+m3hQoUHqAjjQJSSgBAMN3zzJr6Lxjc3JaYLbP+NtHA0x
+xu+KDDJCoA1BXQFtSwLP/8F29QtS+QMHeUru3JP5UyuAtUn3lt4Uyl6JF5dfCHSQ0u9ydnOCuoT
utSEvd5ugJoTxKm774i6KVAkGBXpzGB9lCDA4fHtcnu6iQTpLII6uizcPahU0mV2SS6HkHy7dkGM
zG/S1j5cKTGh6Z2SCs13/M2vVSqtQ9d8kr64KpzhQbfr0gF2QSzXhPzINg7GWQJj+fNDsX5TbXF8
/VC0+ZuH+Rv4x99xeYibzT4lkVNbWJcBOFGbkbLqS0qUf295d8t0ioJ2p4B17/58bvEv50YsRHBS
CwBUYGovnV9fiDO6BaX+/FTrjncRkn9xIiu+uJQZDOE+VGJ+lqBFZmVdfE/cBNN0q7Mw2qLPYRDN
pOJaztSkpdzftzkkcoeSz5+vUv4DFBaYlum5AaZ1gW3TNPz7VZatKjNHZgwbn6uMexJEtCumDcsw
yeSsy2slZmS1HIJNFICrAjLWTNmbBnMkCW+xKOmODLl/qMiIwRpcbZ3L+TnoT68qr2lbXHNKhYyJ
g4Ou4SZK489VlxDcvlshiJGp83ZdDuwbVKw/pjMSEQqe/Q+cBmnCG41gqUXX0F0lkRdZXh9TNlwk
He4yfZW+jcRWN9KKUy1WEqlzmmY33xbu+DwX8feknB4/BTJ/1gkbdZ6rbKfnvO3GraM+CF1kTGRz
45bEt/G1Wmg9tvb8kqv49Odnbdn/AMfysF1L2K6EaI2X4W+IuFolleFT+jglMsOp03T2YFTJfjXe
pNUrmdNpVFRR31CjGTdZOcOayqV4sEbnIJVZsR1QUYbdQGSc190dEk7TqRuNY6537nminrMUuVfc
xhH1kzYYn52QBjBajuelC4rDaC5vxYKeiAsq5SCb+bAWm6OYioUdxdsivkadARDOol6d8Op0Q7FM
KJKlE2t/S45iglHZ2AVRl6AgaqcC1USqb5QZqpZym2QL3af9uymmMZVhXrMpqvyjt5AR09O+FgJ5
5GQZtvXMytOG3ue894gK9c/jnMPabx2M73k61QdqDobV13uIF1+LYC3XF4UgUrD3+ZQcY7O8DoJy
Y2GbRz/uaXmZxb6M0NhMbU+3RpLo8H+4O6/ttpGt6z4ReqCAQrr8xRwkUVayfYMhyzZyznj6fwLq
c6SmdaTRt9+FaQrMJFCo2nutubpUvWeiR72Kio+kNBdp5VGhyIWGgU9tOPWXudaeK9kViJmdnyu/
Mo3dB2iugMJLulvLdM+VuCbDiAWWiq6sAk1e0u4lu6HbKIkGDiks8jXtEmCPYb7LnzQ9hIOPbGoR
xcaDwY10CPZe1v2QnV8yOVu7srnUc2uXTyIB3BTsAo651QEVeQnH+fRWi52X+b+Urv/SRFl7PZhE
M4kGYn3b9A+6ayDWKAB5djX4gqy6/2R3feeMAvPKxBBqmoZjTEyutwOY16AxkUoVbfXpI09nA4tt
zOGcn0p9SC3QSD42MBQ5IETBCy+palDTmZR0cpJRFXX8iX73T8W3ozucJAiB5yhibD17S/VgdmYe
iGAbG963PAlPTJ93U+kb6A5axGHnToqzrGsfJulVYsdPrlo8olf/5Lt5Z3DXHfTWGhYJiSTy/Ehu
gqZ1zTQLtrXf5yhvOKoakO5Ee6FswefiaM8lS7V2NJ7Nkv6Lh+S8muob5qQfQ08BmJQYq8S179Qm
uNOkP6yohIE1zPtPlLjOHzJ5R6qMOSjkHSF0ea7DZYItaYN3/pa8IXep0EVHWbFUW9JZbFebmtks
68fYxHfMz3ZI1YOvud3eUiWOWh5Igfo4REG3wsCV4LcLSPWZqlFEBjH0ymBJnVW/UCuEeVnjPFxU
tCRXKmbSPd+QAsvEqXZd1N8nQ5gt1XGmNZUTeFkuHcVwHhzWQpr6BfC1EsXlaq6Je0rA2ackIyjS
MXw1zqrtKKzFj7lRR9sYtCrMoAA2FiTRGmXlvZloazNxrkwC7S8dMi2Cgb6FonfgPnNzH5YcNjqm
xoUmBLhER3ks8ypeBsh32YPVr0OMWFfRt1PNcZaKggnEZajc+TRwVc4RvuafWpMBeUzTW8dHG+Xp
CTx3Xdk5qnFKG+83OMNmY+pbgAXlNqtsCtpZH64Ls/QX5lhgYM3zL/FALIkZMVolQ91vyyD4VXe4
2uaD9/8qRhATB+fK/0r5/6AI/r8ygNzDaPECJZwyd18e8reTCXvQX6pUhWQ+Pe3s00TvP/xAIf8i
PpC1sCU05oMmsveUFG0ggbr1F9NDlaU3BiiYYA6GoL+tTLr4S9emOZGl28JwYBz+G3ygeX7mBwaM
k0owy0InL6TUz878SWFVVR+Z3dHW42YVFPW4ny/oO457epzjXptW7ukUUU6xCm74ZMCeXb4v16Y/
cZQ/oiTjnFZTvyf3iTX3HAs+X2PhmFQISWZDfTOBaF799bMlet5mzZiL+RaliBo0Mf5O7cMQmetw
hz/AGxez61pF+lF+VbXxqE1G/omTs3+9ENWEJpr/TiBt0haUyaPURmv1Jtvbqm0klTNOxUCfAoxU
IaHOAa01X2hFTeTx7EKXr1e12HkOIiAqXpWSfjHf3LaTaX2+GiYpbtEYUfAybBvOo3RmiAaZvjF7
iIstcPAVHWgIQPO2l5upPB6qdN+rMJ1gAxgDbACwyPn+9c84ngBGqeJPEghggGSyp2Nk0Ceernrd
qKE5nq7OF4oj6r3dF0SFuikDy5gRQs6klhy1/14Ic/r43owiweE6Wdppbokkt5bNRMrwJw++1Ya5
uiL1Hko/6lJBIs+0eb7D6726UnswOl1ZjcAvUYZSQhyADehpgrV7uib+ey1odHh+ZzerQe9isATg
QKafuHNtLOFRnfMlzXec/9ba6Yt8c9Prs795zlSfvtqhZrYeD0Snnb16/nLzf9/S/BwvrzRffX2f
8wOTfJMPmP0jJdL2yBWIBZ6uKbLWKI3GmJDnq/PG+aIY4+8s59zV66b5WjI9bL5mFMqwTTPCfKdN
r9tfH2BUQE6yfJMoItv36MLQ2yL+Ahk1X583v15Y077ycvu88d2/3zzVfDUounAdGfrd60Pmay/P
c/4Ub173j6uh81NHK7w7f4U3z0QYJUGUrUau3usHeHP7B2/+zQPeXH19028e+u7t8z3P39r5PQOT
kCMZ62sLPsJiBue97t7ztf+57eW4OL+ZMla6Pds4k/nmQwfKOu2ys1fIq6xUV8o48jPLsjc3GkPa
62Ne7332tPMN5nhDE9nYvSKJ5mtiwozMhKL5z7Nt5IlCLZpZfH9cne863/T6yPfIR29YVm8gSEaH
Pgtnz0ev/vq888sYknCppotfYFlaVJjt1/kubei36N+rUWzUztrosZrvYfTmexIcmNyFEz9k3jhf
2DG5HIuXm+Z7zVtZgRok148FyWlF2C1lrYQtzU6ealRDc7ydr0IYSbLrN0+j0b1HekKFNIk8NO8v
z6Xo8iI8lGUAHJHqEf1kcekoJeIhs/8RlPKbO2KASLCNpD7r0b5sfkQx7v+ypofUEgI3ES4yn5aR
MnlhclaxHWl8eZyBApvSHcgPbJK9bnnP+ti2LNh6spIiATuuLKzVm3f58jEGaRN/F5R/M6JeKWEz
MuoF6jaN7TM26nXbK/Lt5S7TSWF+7P/806l8MG7//mlY2jQbvMXb+ZmdF3bZ9I5ers5b53cDhtf5
+wX+5ztJiBf1QyL73r6bCnZETqUqn89kdByS/YzBmq/V0yd73XZ+n9ebX+/zui2fwVqvf7/3tFpb
Uh6YH/36FP/uZeanfX2V16eZtzlh9A35crqnFwRtZzp1adPZdL42b5v/5Ax+EqFK/NF0j3l764PG
R//Mw16uzjeF83l1fszZM85/JvMZcr755Z7zg1BD//3aL7e//v3ynD5y9kEx4EEgdL4gGQWlZG4c
hEqIhZIc/DE5ZpPqRiQIo/oGzU2lwv3QmZFOguBlZqOvHl3gMLE0CXn38x8R5bKlPTgBAaR5TXKM
RRSEETlETSXHCkb0tq3FxslVkhoi+zvOARJ7g31UfTcVLNURRIbOLjR8kJq/kNYXCs5UcuHBwcAu
nsOxlcuWGcYqIKvV9MaTV7ibKu/BbZaxuADLd6daitz4WfU1DpRnYpiIuBas86bmh9ep9iJEhuEZ
j5WTOhsncJyV0VkLI/JpZ2WLJkZ51cYpSqN6WFWF/xy5aLaGjgpKhRrFcLuVjzwgyftq1fZEAaSW
3OZRcZoqrFE6GaDRwl6EpnlkiYAfsXPMCeD7NMSoKlCzpYeplzb1b/axpj4metRfJUF+VAkjypi7
Lwc0oW2XhTujWDssnMEGF84qcRSi4eshWrRd8AWan7I0PZJtn9qUhBW/yXx+SRVPBv23Y9CNX7M4
eLIQXq1E902tbhsvPxUoBr1imyVUs3JrGucMH0a/jjQFcDNyRzVaGvak+HKxflhjv7BucPhtocKw
92pTLa8GJ9DYJNl1tD3s2sNVmrmsR339RtN/xiT+7BPXb+9jiq025pgv5CbhZii+GQZq8MamiD/c
gDeFAZUfQmoSeSLS/ayQNPICN2iX12sBGQnzzTCCo/MJlhsQs0WwaNMh2gMDThaFikEJjOkiaZxq
ZSdE31qF8xwKIgG0SrOPg57g7oAXiFAi2PmW9q31b9ySuLM8QPFdTFq0PK83wlU30psybxZmnDL3
hxu1bgI+ljl2E1z1Wwqe67pt8vGm+UqqHvrNjTUpvI1K+aUQqlSgpplq1pkzZpuSdlyMpHBRjfpJ
J6wqS9eekVN3dhC61EZPViZ5KySwjFNmOt0hGxUXUUVrMNXVrgBucxEgTF8W9iQiKNqlEgTW0nW9
VWckxVZ36m9e1PwGctov9aIGpR5dt2qdrIahgu4tDkQEtpjrrnK9Ng82zUgqlAGx2z8V03ORRcTr
OCH+p6CisKgbsXeq/DfxYyejwX0CeG8zwoYjaEWOQb5xolMRtri2SvpxZhUirfPB7CAYcKgwwWCv
Mk7RWEA9qooJkmiPokc7ii/52AHDESbP4wZTjfdbPfY3Zg0ot5pyaxqt2c+PGED9LX11uEyz6pS6
Xv7NNgiEEuOhtqx1wvFRQfOEXU9jLAxvGmb7F5RX7IMp6Ey6NhG2apOcHE3uCzA7By2EwsjnIdHB
E8+9UcYrF3jZwvCG/NSn5m7onWFLz0Nd5rY+mSmbm5yjigzSpOVsn/kLA5/1aQj4JaSOBjAZ7Hsc
H5zDS9WbgOakNuigLgtD3tFLpfgS1rel7tvbcdwnY4BubijzYSEygwUZU+gi8qpL1d4nvm9sUDue
UGKAHkLku8oy495XGgSC47BtuyijE4N8q8HVUXvER9GZXY9h+yTxq170HUj9igN/gUqKLMqQICmt
RArjbhrD69ca1HIem98D5rLwluvy6BZg5p3hu85kBDo6blkLzDmUE0a3kicI2tKA3kanHruPsA8R
e+Nu7rxNWeNTu8UoCTH3m/gR+M9C7yahOO8MvxdmyM6h3tSilVd9RNNjStCUKvqvdU3oH71uAp+g
2Wmt/2ts3V+Uwi+DdtyaYX8LY/JERI6xsWvnECsFTG2hFMtagQPUZ/VdpinsFG5GhjCehk2t67ct
jUlUxc4uxfCzYigcTl1YJRd6gOgOyciF75P5VgMGIL5AUhWz0Li5SMWyZAQGVa8ADV25uvkVS5gg
1CmjfUD8TZaN3wAwA/e38geOPvrgZUNrkTbtMuav2nFhdUrWoxGxOt7oHUKtwISDClkdqONhvLwP
OEw3jf4k8JtTQOmLhSis7ILC023vOlCdW2IBh9rftWFNgoxiolISd6JhWlY77VE1vhN2nm5QaWyd
mnz6xJ2K8WVyS84KRpeSMEglJcPFx2lmOrVxG5MD1NqErV2bBbkRHQcYR5q+KcJgwEBDSvNAsmqV
OAdtgNBN/dZeeeZNC4EG6QLHZOdW8OALRdv1xslu6quij8olsXDTlLWx8SvDH6sfS/CkwL4Wqstw
V9fRdxYI2HvAE6BxddaEx7B/mDlRN5FebuoyJBy7lLtSDen8DtUpsskDDWV4Q/DAktEO3cMwSGIa
SPnkwFs2HuGjXUH8tAzCS2jp2Qi/vaEFsWgsuRla92E0h4xmmvMAe5DgXmJRLmCTLurBfSob4wDk
DQE/HnUiz81fSYnK1uoHckpTL926rAQIIMZwR8IjOOCgXMXWQTN9JL+FS25S7+BSQ7i2CgU6ZMXU
vhV2IxYOEW8XFnFrcM5VeztYqBP7NPtGRS3ZjS0zosYM1oph3vftsDZFcp+OiFlrUo8JjrQQIlHZ
9p0RwpSsWa1Xd2kjgXlNCh9H968iO+vIDDRg4pNLBxWCzOux81Z6Gl6XX9Ra669semhWiBAn49iw
IrfDnkZ6RN0+tU2w8sAJLAPTPelWTMiGpxns0Ooe81+6KilOYG4aQDTKaFOFwYObhPF+DBV0RvKH
JOTIF6MHTt6f9gwaV5parhFAXWX42TeStIjMHI7u9E3nor3KUmBcQ87I19ULkdcd4SR0uHQ7+Em0
JcnukokCWQw0WVVJ3y0jvdBWCAqko7ppwvTOpkDUMB7vTfS2PiDgyzQMWgAMWrOSXXrV+CjNPT1H
+61Cr2fmUFDWXtZ1fXL0oiSQQkdXpuXXhomnZUobcze92ZBYqJMiYeEIWgLRQJB520TiyJ342fSb
3oCcNibeMdDaH3nHS6mhvU7VaJiE0vuydZGVav4Xek8ku4eQPkP/ZwS3pIvQ6/S/406BTGcpGpgb
savSrl/oEhFxKJNmlZgVmprf+pSfpRYxuiNL3tuODzJe9a8wQ+INIDProrBa8iXS0AHkpqCHiVJ3
VzCFVkuoIflIW1iV1ZY+Q2yhJaZHsGvIuSBf7WjxirgiSuDmIq6WstDVXQG5bsykvmWMWyUC/7yZ
hl+QWT03FsnckYgAHfDF+aR0hI1SMvNpDoVvmlR8zUORb9MYMDrMqKUH+8DoxAE7LrJitSABCuG8
hgXTyXJ9w/JhocnvXVbo15WYhk5o0huz79FStM/A9RhMaOgWkbtEB3wHazxnWbfJqnwzeNJk4ZJ8
QVAA4yDNLz2d/kuXNEtdTW+NpvnpVdgrVTKscsv/GocONLfe1+ibFrhtNaCVSb8ai56h2Q/9AwKD
q6jdD/1I4J0UX0s8e2S3FuZEWz9yHmS6ZWIJRq6EeNhxgA+x30o/X0i9kptiEioZFcS5yfLtqd/b
eviuGO3a0xvcfnr2BdVZsEFA7y5Tw9vC8BuWaLFyxrzRQqsVjiu11a5DsyQUlpOxT1OmiazwMg/b
KyP4WdraVdlp5qOeWos42OcK8+0+otY9hr+GUcfz1tKRko7hQ7Ec2UdJYFYswldtIruZosFGtV1/
4WfEBBSd4OAj1YQWFTOTGwFBZhG62hVRKsRN1lgCPZcAhVAxJ7+Au6pFTKWhC1FPq9EhqBssNdCW
O2+4dEtfXaMlf/Sb0dukuEMvmkn8Rb3ivs4OkshEulbsYI5ojGXcUe4g7XBZRf4TJKM71UMYkbrd
b60WR8shKEAMLU6Me8rx0bqrht9d0usPhg/FMVLyaWLZ66tOIMYMMyLczGUoNGfrSfegoIDMocMS
2656G1u5xOD2g+DV6JLK0TowdLkXfXVZRQF0xtHbeVSFt9Ton4ysGgC5jAbeuZ3pu+PGcppfuY03
NnZXvho8txo5ZQUGMbwGBFk6XbPz4/pnmbjOuuixbGG0CAqNABYM3Ivccp5NJcFFSMJO6VxCJt/I
0uSMiWKscr0bu4weMg2EprDvZYUWsmWRfKFbw13pFvyqzb3wep4MGsyFpUZXrVodGaWDRQGz1S7R
D2vZQya1Jz/DdZ5ZNOlaUvbwm+ZRMF4h868uohqST6thzS0dfjJF3MAQU05qaLinfCziU0Heg+Kg
pZ83dX27Iw8wunzZJizoh4CGkt3rozwNiWdS9v46n55pvqEd9ad6JA+xqOFb+uNtVdxWsexOneg2
tVVqKEBIUe3GqL3ozDDkjXj3Cho/PCnMYsOisVZEGfVYlQ6G5KiiRHAFK9u7qaeLIXZvyg5NcpId
LK8zTvMF5chxEQ4jM9HM+ntbag7FZkR1DVrjP9uakdBZjeDBzaRYI/XSvU6mi4adMbeKEweFxpBf
Q8VNNO00TheUZvOtTYQC6BX+rGpfP4WlFVx3DemR/73bvL0y5WPA9JdUBe5qK4V2ivN+XCZdla1e
76trroZ6HmzrfJc3N5DnpzN9ed1iaKTd4LEnJnV64fkG10db4dT6ksVpvpw3zTcGkUpguTnczpsM
oumuLAv9JsT0G2qFmRUNp1qI4KYr+t89OqddJ+ACDGF87HtDnuYLm3yGRVabxvp1W4zlfwPJE+Kd
qoR0vym7HHWl2UdGZJyC6WK+MxEetHNc8KDkw6E1sX1+1NgzL0Yjtzcvf8OmLdZlFstFPt/u54bG
zKg/oa8D48oYAswC9VLRyJPjRMo12Zje9IfO8ublgqXVtyb0x/0AOgF8pzeS2Y0dZ/V6v54A5G08
qqTET4+11IxA1CQ4JYTvXuW4BF/2qDEHX9dDV3LipLrOmH3dSBJZbrQwu81drz/Md5svzCLT4CjB
f5v/nO8r7LTGINOpq/lR8zYNGuxSyaLLuOnRdqqec4qJ+TqR+jCCfGm+e27pnObtmpW0mHLDCze0
VT7HdDe3GXa5NXnkp0eyCjypgdAp27D/ZUOAB9hzzFORZ9YpT/1iJXx7BPg6Wqf5BlGH1U7N4SzN
f843eJGKBi0uFnoY1QoTf0hJVYL4sw0GZm6tcXy9r1/gX3SiytrEGkFW9hB6gL1d/yZPDXvZS8Ld
yLGCH23h8lwDDmzwFRbBTTNdyLqqd9SUMLz0vfoi6vs/2/wXqk5T/n93/9dxVgY//9n9f3nM3+1/
W/1L1YVtqlgkmDsiJfi7+W9bf0HyRL3kCA2NgG5x03+a/4LmP7RS29RUxAHSBF/3d/Nfk38ZyIsm
TSQBgprpGP+m+z/DNd8qcx3kAFKXglgCrqJcOtNRdb0KSTRrtkYU18siKYNrJQRygrbyuu5bsTRj
398ENCuPgasKIgULKLdFtMRrJ/PRP6CcvlJqApbtnPHcMkry+VA3I+QFQ9+k1a4W7WVlFPaW8K9i
g2v2MzHrGcrPwChjazY2WdW2+ILPdVdF4Y1oavp6o/JTLaomWEeo3i4Ussov8Iy3C6TgF42DD5HT
5ydC2nMR78uLI6BQVdhT/CRnoi8qIK0QiVFvyoKU1TbbFLGOa2rwOZMjOGtc7zo3UeBjsl+4OmXD
N/vaO9DId1+fn80BGsk+9od2A6ZRlGO8QbBjVydddiAaOEEvCH8FW0cJsox2RdAt1SChxmnQZPrk
9c90ePPn1/n0kt0bHde5Dq9v6wYNIV++YeAiD8v2i1di/tIHQ4DTACah67W3ZCn8XLZwjeDuEeYs
N7a6ShO9utBzZJkfv6X339EkJePgEn9gR+vex7KNO51ENFYSIuz9VSpkcfz4VQQH51tJOx/cQC6j
UfiQpqbb58K1ihS0CldZs+lHWE6DTVuf5m34kLuEv5s1y2Mvda9GYm1trRXbplO6k1WWPSu1Qjvm
OrnrcW+ahzDA4fnxe5v2uTfH9PzWoCIjNUJUpJqT3uitNtIoWk33Rd1gkPhpuR5mZMV/5hSEosK9
C6SqkrTMhP/jF/3zazc0PM9kNSBoQlt+ptV2/SjsbD1rNiFNLMw6iFpzfPyrj1/lvW+dma3jYCZA
ljVLmd7o1lWy0UMRIQ2qvN5eMgvMoaGY1UWsi+KT/ei9b/HtS52pokypeiAMsdHYkJsQkbdLrwl/
5iwamc+TNY/ReBn4wyewXv2M8zz/eDYAa0O3YdOa5wPyAJrK7joOaM1Smwv4fenWSdRDHVjJesw1
iS3imj5oc5nn3V1tyXA1FO2WocG5yBUrAlkKFawLlQ30Bw23rOXyvjH0m4y7dkNtfegBlwNyp84L
L2/qOJUehTPFJT1j6OHol97vSpjjdohOpZ0NGMCMEH6AFhxt5mj1jWiU77Iwgu3HP+0sMzvbbXVo
06qgP29pf+y2duWZuOY4cGOtJnO6D270GqeI7/GpFL+9qVVWah3uVKt17liKoAGQlHDT1qIUaLQr
M72Nq6mUjAIK0gnOZqpkS30Iq6UXAC1BzkQpuVUvqnKkYGFkV7Y1bgkwuygKdUmiu340NBle9tUz
RAIoNDZMQRd+A45ILWyOihY+fvyRxTmGdvq1dZVz1zRYGfw7O1RDJzaj0YjrDVU6bC/NeCAR6lef
DdlF1d2PYRZRw6EY1BlYn2fjjGL8xqN5pZJblVOSO3rZzzTif1X9pgUm5bNcfGOhK2huYllyDIGt
mehb6gRULGLrzmncraP+CBXbv096hPyEhjHLLGDHaIxmFN6HhXRVOAN1gjO9wkczQRplmNz0rX1D
eee+bo4imkISBrhJunWp1bgJUyqI/YEMXgcGmqVdBB2RL0174+Xdvd0eIrgRiyxpgmUmb1XVuKdH
c1uGBiQiU8khFpHZ2Nouza59HJGwWUqFnGwr15fA6DiPyuAhWJQ2CZV2TRHL9u71MDg1VntdgsiJ
p4Rse+iewTnkhIykwAq9AjpUg70r2mv2yaIlmihb0hruAJHD+1Dqa68LDiRQJes+vycnGJAYUqAL
Ftx7qULumykCA30rSF3KF5FR6cycZ780njP8VbRuzKwyKBsa3zVh3slRfrUSyHuK0+8SYU4hlbpJ
SZemeNk29ya4IFqDkLxgPNP+FqAS0rK+pkX5yV7158BlGwazVoZi6WDmOJvS9SxIG4Q4Ne5R7JlJ
v7Fb6nIi6O/cnpal5yOli+nzfLwvv/uqBmddAzHrdCL450nHKdk7nDHitAtIVe9umiz+3ZQwS0bl
vpTRY+SYXz9+xXfmPghXORMgHXcckyrzP1+yIrU0VeKGuZckLSIlGGbow9tSqatV+WRYU71IPag1
huzcGE8fv/ifk07bsLVpeu44qq6bZweu1xhtCEiTj2tlX/NSW4eDpuzkGCnUULS9Wm8tBTCelXzy
NZ+7DBgxeGGJz0CzsUTxVf/zQyeqqyQ1XhqUBhb5cU270hPajrE39DsyW58S1gwLo4XVGPvjVcXg
eaGnkM9wHRiN+Ozd/HnW591At8f2YAmLKdE/300UKKOAlFZtZqKlOg0bXk58M4BPYofh0cRdJa7I
NG0vPAmA0HXpieEeTvzuLgM3sSFoavnxL6O999MwHxYG4mgdQfPZblEUGY3nlsqcphNqHcfKKjel
WINafsi94XdbdYgpJoiOmABCihujn8i+DJarHqtYfIt64V1sK1nvqcAPxOhNrCQT7wy/67JWvTsR
apc1AYuAV0S7QcLg1m5yWUyGTwnvFyWh+8nXfK7Qnn90cPXTipDIeOMcpe+BOWTxrlcb+mvOBse+
11wJC/Nv2tJriwXixTak+NnqMrkgmynajrRjYcBMBz5l9mWlmk8k6+Y0W9OK2L1ll+f10pyI0WOi
LyESxGsoVyqRmy49BInzgwrcVKUnPJRqAXato9Nb9ZYkLGBMcgfQmGJNHG89vqMsALz18a84W0L/
ORuwp5Ux5lVLlwxnZ5ZRV5QObfOOTM2oWtQ+ybtWTMIGCtqxEEdaxuhvfLnzO8gnTZr2FPt/h1CB
DZ8Jf9tIBetZge/G7Yk0KyBI8d3AGGgHVHdh9jXpCUmnEUt13TfXdfxDsbv70idROMZACidomv+Y
+jLJMQvNBBhUTQg8WgLcPTptuVuN8HuGp7GCKhBHWKRjKmtLHFi3XWb+/PjbmGd9H30bZ8dZV8ed
RARfbbwGwyPMeZLhR5SGGZL5ZR5hfWFcyBcdDWFTTA17FCwLyzLuaRhff/xejPdGeibgnKQZhYR1
PvTZQyuxMDbVxkmsdtNJe6AXED02roNjUAzHwCD5GBYIHj8PHaUai+ukz6Jry8l3jozROIjy6GZ4
CyG31CxVh4PlYFkpR1ieyWQODtNi0cvoBw0+pFBF9lSLpt05mGUIFDMx/Hbyjqe9K+0mXI4WbFu/
BRwiEEatEjv4HaeoMVxLu65jkqyNhJZ9btBUdOoBGK3bbyJCHQdd3fkaQ5St28nSwKoLKaKhSKs+
6tJ9ElZ2Dz6KcztwZqpkjw2lUJ1UsWNQ6AtZej9tQVf0k++W4fLsZzZVnCLIWgxTpaTxz+HU0OBh
uiHDqS2jJ1im5EmN6L+QnemfLKTeGSRNJp/SYaHMs/5hAI4jMy0zUW1yL4WbVCwSmAAMnSe784kI
QHWRJmggCJ25+/gjvjPlpRaG2UVzSB6w1POFcwESPrdcg+E5NVZNG1aQAnqJWKB61nSEfqPtLi2N
3ppJQx7jgQqAbmAl7zKvx68Ie8eyf0qjCTYj7GcQ53RNsmDtoub5ZNh9Z0enfaqRvKozuWBh+89f
o/Zo/LihWm1S33PAmB+yKnwCwnjqFWMxIQYrC0bmx1/PuXlvGuqp+GmOLfDvGeb5GdVplapHXlZt
EHldqbRaGfthwgbL0bTAImMo1Uw4T4qDHaz2vsCr2AEibyGyQDzVM6r/elkvfb9u16XLRHMMhrtA
dIda+WwKNC2A/9hZDU6dFr+LVM+nX0FTt4bfMiZ1dlYv1dwCOhYReQAhFeCvH35mFXzv5VgigW+l
3Eal75+/BgBQCAZNX230FOacdiklr6ql5hUaIzAL7L8QGJCEKJ/tsH+uyAnyoUrK7soP8kd+DrHS
XiZkXm2SsX4kOQCMNKtD17eihd+X1yxXFsJj/Rn1/mQxxqkeEkcBMol1uAuwz04qk7Z+u1Zt4klH
NK4f7zLvlKJ4g1MWlsrBbENY+Oc30w2NMfpVxBGlyCdGlZaFDJG9UV5dsm785QfMjlsJ3wphg20N
t7n0UMON+You3kiFLEaHwFf48buS740wzJD5pVjd2vJ8R6691tX0VC03Q+ORH0zU/U5JjV1cjeGy
H5i8ViiAFiEZg2tM0d6SieMu1ygiNqGNeC7ZpEBPbuEv/aJH1N02wrvxER1deSnhazoZKLZ/NTLS
4FwsoIO7Rgqg0FKvUs4LCLQuaxsxWeD4zuWYc5pIW6ZwgTqYK9902seqAPPOCiFAvbehJ1c/xb3x
dWxi6GR6aD1ohfdzhJwctcLfdKnfX8aC05pejmgG8iViAO/fj8i2Q1oSgzGe3T9cuyDjAnhpZgEA
zljoiABXjRzbVZeCcwKqdBf4zY2plL8hwHwy5pzH/0xjDqZlaRGOJuB0nBexgxAuc1FaBQqN2NqG
aiO3AajpDWDVaGFnpth1JUJykjBJoqe+qU8cL3y1/35NxVrKgIQydSP+ODPkaT7WuS2LDeKj61Im
LbpHVV0FXZotLF889XYqrmihHkOpVZ/sru8tJnlxqrksYixq+fKfB5E2ul6YNbx4PZG6G8/faHb2
AzAZqCWv0FaBAkLLG0cQbN4690nn/Ph4eWeUAcNhOtIUppCGcza8MVNK6egZxQaLEApjZ6e7ixDa
BVreRFuW6qefmKWQ/ueQygxbnTKQSMVjHP/nZ7YjmTXeKHjNNnF+ZBqueaTT5qmnaLMO6vIWDXu8
FH3h3CkGjKiscX8SauMfrN4tNh7SxFOoPMFcw4Iyqfu7IJjgW7p3arT6WIlCwk+BLlmTNLSMLV25
t11wpEMJMEutoqMS9dZDRYmpUt38VvPjx2pokVdVZfiEtG5NCz2+qWICW3TAMZwBVZa9SPHuYRl0
0PITbwu2Sn+MpPzRmr6x6rQ+5Uhv7EtPTE8khfsEVHATtguhqeoXqjnKnXSZRlqd8RA4EXBNq3Ev
3QAVXJZJ5WSobXkzai6UpQ5aWl8X9/VvgiSbC9zY5qOtPzSjCH+11PUR7VyU+OMtVhA3xKUql13p
tos8SVlz277rfAktB9+BNxz8JjiN4yAeqlSQTzDozle3CtONbqHFqaG0XKdO/MBMptmVoTde9Rox
PDnS6hpgNIug6DIXfXgksZ6wJ2JHH/ohvFNLr0GRMDprHJ/Dtwl3MLm2n2RmxIwdWrSsR0LWIkJD
MF022W0YWM+an4/PakSGvB1/q5NAATMog8vBaoLLpq9/5kPVIdbtYnKR4c+uEB8gIJVxC2ovZQVW
x2O5DKJymAIgeqCigI+sWK8AJOXM6lH5YrFqNsS+gUeaLiziSBejK4kzVaFOcmYPruosq/fDZKSc
/hJ2buxrW4PYFXQEwnGRqbJ9uTZvc6N+WbWluwGMsw4j3SCAvDCP87XXiy7x2lXeUZOzDSCUA4Fp
F62WBZduNxDWIHtqnR7hwp4bZQe/VxXoAgpCpsIqv/dmxupldOt94HXNfr42Jkm8ivFXXEQ4j68V
MgqvkatqmVtcz1vo/A3XQQzSxR6jbVaax5qs6dPrBSSA/8/VmS23ybRd+4ioYh52JYRm2XIcO8kO
lZEZmgaahqP/LunZeP/6d1Sykzi2hZp7WOta24Ja5RY0Q06OcqX3iO6rw7C0mhpXuF81iaQHcKz7
maDSzTinLi4FWqpTpPqPhVcgyYMg29WWl35xwy6xltb6NPKuOw8gtpBukLgjhPE2on5+011/V3Uw
XruyNV4tyew4KsY9hDMHKK+Xvmd5RVT4MGRo2fmwocS/Lg8g5qCP4FMapNMkJ70+9I/zUiMxKIvp
dUB+bJJ6gQns3pPtuhmIwjkq0QMpI5QlKU2/vLudKu8MmAjgWYpnQgfjd1/lZ8cs1BljXLkdnSD6
qBGp7IEdBjsSj9IPvySToXXHhtoq3A++Xj8Wl+SbMlPrtSWC8sOuGjy3VnRvTCk/mh/145PukNdH
PbW8GUSAZln0XzO85l/8sSUjyOq/9gt5IEOVtczInXIH1JwVHS3xiw/L8+X5jNIVFnmISpcsGmse
qZHKxeF67Vf0sn31w6lD7xQQUoDqHm4musmNCyX7phBsE6Y2yr1noZriZyGzgG2DXYXBJoc4npSt
Y30hJQZqt3qdOjHsopUfO1Jp9FXlrR+bOsTQWPEfK2LQ4S7N4mosNtgvAVPTPltyrkCIT+l9VAql
iXa/qWk+W9Ad0JnYzq0buE46O9QQM5rxOjzowb7I/+R+s6CLyjxmEGafdJnX7NSAxh1ITYOcaLov
ofa/NyUC+EEJfTS0MXzz9IfnBc2HU0A8EwaD47ZU+7Tpw+9TfuptclLY/+pEA2g7DARtfPMgow6P
z/sOVW4tiAxRmmPVCSG9+C7CV4w+ywGuHlD4tfxol+IHB0n9o3VS/nr1pbQ7+Rpalf+Rl8QCFc0H
zrDpjib4mi8fwu2t91BG3UvY6K8ZGU9fvWKtbuVo/H5+RLZzQV5x3YKu6ux4bg1eDWavd24ymyDz
0y/R42EZkXISwumea1agsShteXDaaYxXhksHYVvL1yj13bgo0KzaQbd8rV2vQuJt/tKzxiLUlZie
dI7P0y3egDINX8bHg6WZH+guJBgnqzDoKI+xcxvNp7m12VE9PiynsfxStCL2Z/NH1EgiY0IdHGY/
+qadtqJf83kv2uiPDTcAJFgVv4a/vNDzQRkzAt45dF9TP6Af90AvDx7o8gftSFfhPoRd42xm2QNm
V/6FPBdgpiOGH11ky0sW9svL85nKKWS6By+XDOVk0Q77PBIIX3Uj8he//oj6LEsa5SFSdDL7bOKP
OAubiU3QB+QgIGY/oUyHsNKTMhctTXDGKRFXIr8FS9CdM3x2Z9J7zN0wlNF+XpDPVl6bsKId7vbD
BuZoNzj3dijOje9ylQZr/vK82RGYW8V5OdPop+Z6ez547A2sCualOcjs4kb9Lsws+0gw+s+1GM9+
jkGp7P92hvrtp7Cqa+Zs/ADnSA1HOKwyoaOO4i7Qu8IdM+yHIDC91ioJK2hOj/wnSRux8dxiZyjQ
lo74U1TVW1VhPJtqgtTW4q+xyL0UmhCp2d2Rhs13Qd2nMOl1AdYce2X5mpaXIR8+xx61ly3/lOri
ch9/UJ306H5Xhf9mGgQNMP66U87HrUaSElQ293zlZXFPDWk07gXDxKe9jK+YgtjOipca9SN3XTZL
qYuSBOtNUH2G6EhdGD22ja0QB6K2T6RscawZ/1pVgLgK/6yj1huiXEhtBEI6EW+0xcFIuiP6a1ah
xcbOOrULiEfaGkt/ohkqT1YH8G9Be+arNbZqcazkenSW+q5aQgVomWqBa610202pwcS3634ojB0u
kH2V+bFXs3IMlr90nHfhsF9dAonBSbhMIB/oq3agZPX4sURLrYykWI1qvvjiKxHZikgv7610TTzw
A/g4S6VUBR7z2rQx46EIf4cWLoCiaHKQP+O9jdI3fyESC6sOtMeSyuTB0GLIGGAlAHPfhS91OYU7
gIAjsPXmOELSeLhU2U0aL4XWP4vVT7xutWJTLvxAjvWjFeaNUQn8HJSMph1DFM3iaFj/5HAeWf7Z
x1FxfXFPUtveWMFVSkk0vNFf7QpXCoqQbtsL59Uko44kirrcKouEd/ubPYW3ZUD4ozwu1aqpxc6u
ymHX5/1tDow2MbUlE1ZVOBeAORJfb988gz6ixR+VDMomns3nSCCM1xgVXM7Q+We0jrkNPahM1Rqh
Yl/v5hDRIYPGIm/E37m2QYhNO2aHKh0LMPWVuc1yrHSqMKbdErC08FdyPtV00jlcp9XJ9sjYL7ZV
fB3XdSRszjsxCfz3YCJn+OKGqfkbluU/55EiOa+gviYqi02gJKntvMauGj585fzoLYHAAOm89+a+
FAbL6CxSnHWzjrVJXkdhw5oMkejnhkfMUzmeIyB81SAIdJvqq0qzZLX9n6g4gAT3XpVIHxVtPylu
u5YfW+UcQsAfL07pktph6m9wi419MM8vUignLth8AqSez1PHfUmo4NjYhSSzCK9+Zq7HoZ9wGfRJ
KZbijrr2RT1ckTCZAlLCBGS+edHn57OhMB8Y9+mIvf3KOAcm95qJs9BOdy4C2lzmjJ4lxLkOYbOH
S36O2p5oLjOQO4y/bYwJstmEJVmxTSbP4ZRJVAYDpJzOYwT//OREINwZz9vFwQy6Z3fTny3U45tZ
mH1sPujENv2N2DSzsPfgcK/B4z/s3UWcA0xo58bSHu/SkAxSyWC8c0PsifwU+BzaxAnK36wGinOJ
sPzs07vDxIMTpSS+LX7PZlyb1XD2+tJF3veQfUiNNrcIb11VHexMGuSJN79UJtpdkFXk9qipO6P4
F+eqZLkQtS4xiqQynnMvWA7d4u1zlu2NtudjA5yXJdDjLzzA26EEpOP4gxGH0XSAugnEdU5BWwX2
cH4+sBdMggFVvzS8nR6aAhG65yJRa4jhJHoo3fYyxNzsQcAysCwNj4+en6IFvxRg3XarbLB/Qf0m
l6o9h3r9EXoUS86EsIxBlNhNvt8D+F7HDpcDv+V+AHFm4ZU58+21xzXlPT82zrEMufFjiDtjRqxh
NfLMmvGuevl4qFqMuiol6MPL09PzoVtBSbutRcpS1nCceAFqaP6wrCOOyufT2St3jOmCQ98u2Xmp
qvz8fBbl68EoSNJNZzcZXGs+FAIHsOxd8P+y/8zFoJP/PjTyqD5zSU2YT7DFOjldHv7/2ihKXI48
4LQvzrr7rLus+e/T4eiGpOeUMp6B+LTJiG2FXiNFADhNxklCVbdoTHcsMx6pjgSAVZm6OQ+adR5g
wSz2gMFDdmjmzMaT+xro3ymuR8c4WLziG9EU1cGig9vZsxtsVwxyxNuHVyTbPGiAi2VEhnJvCJs3
OUS0bghkkmHZDK30zJAPz1wl5Va2xxKiZOKlqJonJzwtRrRu5yoEdsjuwejpVevK/D1Pxry1Rg7W
xYz+LETKAYvXO8x3XE1jC4jQyglCNvr29B834vl0LdxuOD8ZFf6TJvH/4Cb+R67weqvcOSmjCmOx
dqtp5v+xKQjYsHhTPIER/hSSBvKEU/yPUPF8BrbA3ZYReXLPD//7f/57fP7TzrBa3OSG3P73yeff
Es9v9/n0v49l4Mf2DCblibp4/kP9/Oaff/zfd0L+waf3IFY9//h/fzFPc3+ntfvZ2aqg5n58w5Xh
HQZPc5vOYHw/QwOez+oHhft/Hz6fPT/3//09pBx1Mk3t1+fnnw9zhlkb7Sxf4PlxkA0ebpj85fkp
QDXrTjbdr2FsaZXDtNs0UeAS2smH/3tYSxppTAK82s+nnOkYtiPtxWHtnDqLWhyYNqRRcLuY/vqL
Mg33iobSj8UKkL4ay0cqqZXGQgfhxnzsAnW5AC93x3+6tIhszSxvWzT+b25Eguz2Jd9XMj86TbvG
0CCdV5DKxDikrb76IZ24YMndNAxn5BBZe1eM9WZGYGVX89/a1OZ+zRvWpyH+Iy82Jra9hfkrpHV5
yRl10Gd/aYLvVGx5LDnIN32zBlv09yU6V84eMLV/Bz3epGffEawg+9QF6bF5+tkxsccauhqJuQY/
ouDVs8yk0/0vUvfqU7pALABFTvefjl+x0fFfS4I5CYbdw6o+5nL193CVv7Qj4qJ27Q+0Vq/r4sAJ
xBs4ZClp1gxPHGu81BJcQAhKeBuh9nP8FEyrqzfOzBK46CIislu5VUEjifvqfxVfZgVB203tjcBF
0EbZq9PpVzwT/0bX2zUNGX3cP/8qZaX7fKTxCB2CVQf3VOIywp7NFkGjsKCxY1jEjIWJmKRCGmlK
DbWDQBpeGkd819PLZLZvadXPe5mFYcwwMiK2rful2jIna6L/Q+jGuzH2C2mcs9gWrT5D4v3ZlIlB
Riqv7EOWOLmxLXNJ9Oq0B94bnTOJNuERUGu1s3GY7L9+m1oH3J858q23DJ7XRhTpxUCfcraW46I6
1EiOeYkiqK1VVGKnnMiUNfumJYKusLg930rxp3MzvRtogRPLy8CteR020IIsLmWqYE8W4wAw4ZFq
SxqdBXvUHmTFWMuqboYhs8OQrn/ROFa3wBXdyZXhuVG62OCEn+8OwrOiEZ9PPG5AagW7jolqx+27
a00WkKdc84hN/MDo6QNPf4lzCka9SBVrwJQoutWt3aQLyvQw2OIn3a2K2eF0+yyw1UsBoX+i5GsN
1vJiIrSh1YGMFetNBOk9G8WGFKSuo3dnBNbsJNMB/qB4p6FZ9gVrok3JXpak8js6pojKhNrgEW/v
S/+rIlcKfsZmMWokLmZcTo1xfMbOFLp1j43fChAdYMbbRlAHV4xsCQUgtXGuUUXl34PS5w6/kqzq
lGQHjr61GUKUWW4Tks3mQYsI5/CbtkR9Cn9V3SRfYLKUKe7C1bNvU8aEYdBGcSBI4mZaqD+Uh1t1
yHONX0w1ie8N0R7taxTnFcbTGjTMAKV2mxfU+xMLXNqK7WoVn45GXFq0OBbLjsYpJ3gDnUJbbwlG
SQz8dUw/ChEH3TzH69Iu+05Mr54N+zPni0TMuY4ThjHXHGaumjrcLW1HB4mJsyY2AGOVS2kPs5bM
IQ7m2vz50IAJQ1KM8Nuhr2OiX6//WlbJRld8NzrxDyaOC1YPfyqVvL9vfORazSqgfkQNbyP+faRH
e2dY+e8c+JRuvZ7IKrCceREF13zOc/TPeM17EqGgLbCTZu53QecEnwTBNrdON01cqYFWACvAnFtU
cWrPf4qiW+6cgAhh1DRtZK+nU1GVfbI88kvl2vhHg27OQvFNbk7+kuGdOgMcbpjq2R+u0aRJg6/l
iPHUowQyogN++3M/AdqCxk2whnb+pN61EzciDkCcKc95TILL17WzoitI6W2zetRmsuGt/XgXzU4/
H3ttvQSZpImLVMOOMtj7zoIsk0L52j8eZhhBLqO5dgxOYxC5e8gvUIFEdf3vweZsHJ3oX9rnFFgs
IXZmhBGNfpNZ6j7o8wvRx8vFw3oesA4MWAEyHOyB6kMuOA8I5880lDq2Q/YXDTavDgVdwXCdk+pR
Tdp7T2bHiECurU1GWywM3Pdjhq09CA7+0hqJLPrjSCwdnv+frgUsQjiiYE2e2/HHoFo/qRFhMdpK
SZ4Ic+iWMkPmymltLCWDoWg+uOb0c2nX/Bikiq9F4GQKpIb7ir3js7tQFGInJjuDhx4VWzMY63Ph
kP0K6ibxi2z4PTfqt01oX1FR7LQmbDmpW4s6cQEg7RwX39kv1eIzCyUdVxrigsp5r6hgXy3CT0t6
mc2EdHNDhgXqGrl+K+zMTcqi/SSk4ZqnLDWyuSn37HIMLjeMHiRAHjKmXgnKK7m8DymnbJ2P3o51
83eGjd6W4hbtjg0eXK8225xInnGFR9Let6PNGTXxzoz4mg708JeeX9+Sv1CmzonA9rvBDVVum8oi
rrn8ysgb81GUTK3zEq1hhLI2qBmpF/U2EPNtzoCdmIgsdnPz6LEIwDpFtbENjEm/5sMZ5va2s8fw
hRSIQ1Yb8i4dAdoz4qJzVXXV1fCtgoWxXxi+JN2kEo+p2Y46OYuLDmGcXESY9JV1zV26kC6DF9HN
1Tlgmb6rObTjLHPXZJYK/Ja2dwuT+q2H+vllAJE+OOoNgAL6ubLPucVSPSjA0bvlO5aO5k2xQIrL
qnW3Qdu2246RV0Lg/EZhHr9oNOJHlVV/ZisTW8fySa2NKhY8tfOrriOCpGbJGcus62DJFX93MEOi
GOSRucxy9B45MYMMtmoU6dEgSQFVlP4F6Ng592MZXXQUZQRfMZyRq82yTZMRFaD7uzEKMC8V5kOg
IyUQKHrYdLFfrKjTpLNOXfl6h+S5birWq4fMK2GOrpa5AvfQ9gHnlnx10jclneaLqLO4LjP7FY1C
+wVtfJVgvxxja/oup1S8e+RiXnVefOft1r+P8EDP6ExaSND/4IA236Bb92dTGHprPj5EGdfEJJdV
J5JnNeZtZgx9AIZWz9Y/o6jPIQQxGelY9V7wrVkGMDOsBrOcFAwHBPJLiCcPewN5GAajJC8ty4Nt
93McEH/14vBr3nggG451Swm58IX2kVHDOc1/eBir6zJUd+Lisxs709uoRfNe1NOBEZSFHK3+N3qj
2jqTzBK3Mf+RVVoi4r/08y8GEsO1KrFpjTXSyryNTmUzuVtvcuxdWZC3Zg0T7y4T+4YxqXPJMmtG
AbNvEPWw26LsXHqCdCI1sySheWmztDg4wudop0zxuHBPpv27CKedtygI2HVm7dwipcFNxx+20918
u+luMC5If25GffSG9TiXbQLo5DBBlEsMkfuvqvT27kLEGUvbgxrnN8/1xttSSpM7iKUSLLjkXwI7
KVIvOKLdy/eOaUaXuqeGndtv0s41FRJ8hNaKDo2wfwWj6Ryj0rlqhzGCg+Xfnye5N5dJnQgPI1B6
yGniQ/fS6Owv1joGokFA4EpJhGHdEjaDB/g45gVUrHqckPj7gLsyqGRputTME7RLykgSqDTfsEeB
u8WpS76mdy8KjwjutAk2jSjdxG6ZiBiswBCaLDu/cJ2tOQ/TYZV1ekTKc1zJ9ozrsEZWxUkxSz9x
GFXFXmeKo6y8ZeOny0feW94Zqyx8Yxspc66bKAFvUm/1UIgvVk0+j89IuUPdshd+Q3pbGhWEVTSc
W4zHN3ZPMGjA4s0yhyMnEpCQ1VcMPlQOmCPfmJjLBi/6a7mpOiqHyfDgeJtxKSj6oDbERNtze3Eh
jmUht1GzcY2d7U5XqzKWpJl6c/PoP88r7TJyV2z+2it+2IxYj+ST/MjmVF3hN1mAMl4ziCdJPYXU
Sb4JDq4ImKgIujs6WnkwEWs7um8v83JCOE3jVxJbHOSe3DtFsUeEieLc18e0AvHWD8FCuAHkorl6
Lcs+uMne3yI+0V/NYZuS8fxpabYygbyXCwZkw9G/F2rFS0tI6WO4dgnLdN1VyHH2vDDpQbqfaeel
O6NIjR/+/CcNWv/TKn+D6E13kaeXixuq8CjblT1clnJTr/JrDgN/a7nt16aFDpGOlfWm5ndR2Rgg
kCVcCaKsbs3IScIof18hOLk3+cR4iBy8q6pvXkgvl4WopsMmg3bUDOM9pYL5t9QyuBmQkizlIV71
CXYrQoPrVzBeUF4qN0Gz4iZ6PJBsOCYyWEGBTEN0i8w7a69Ls5iHTHbVQa7ru8jH8sKKYnmTMEyN
1aDXmErWT577rR/W8P58YGx3KCv7r+gclndmHSBChdpC7Y4ZKFve17TUV+4H6s1V5gki/I+ZMTFT
ayiqA5hs6DDRcF0JY6UvgO2CGohfq9PeO6eyCLSeZkbDEzv2lajsrkb7HIo5PFIxCKZyqXy113jy
kmeypwtQcRf4ZptMeVNenHzYjVW4krug5K6wTWejTWaepqFY53ism3sggdaSzvcK3cjMkrIvdXjB
O6qBgSLeLsT8t+jn/mGBd3eg8PXJo2HtimKIVd5jq20IvJhyO4MxxljRIlEsE19aD3IGailMS5el
xv/htHkiPUE8KzGkUCVziHlGCsMnbF+JaC8OOQsGJqDL1nfEN5bvnCJuWyRAxpvYL8blxekWIoJJ
oUzsOp127VTKbb6wDLK8X2hRjaOXw0AgxRlANwPf54Mh52grNJGngjDbe7N0xLVY1rviHX8qFeED
1WSCoClAAabZXwPz5mvtEFRK13RETNURwkqG0Zi2YrdWTRMvszPFnYQ0HvWkhjVjprey6WGzrFN/
8ATJJanP5G5ZNLNXcP0pLWZO4NpYpsMeZL/Y9UX4bR1W8AUdsndnlmdNZihLkfYbxtiRSyIqdrlh
/VqIIIKVXc+nkZ6Y8Jqwj0u/udvrJG+NKvRLmnbnZbHseGkcL2k5hfbtDLRTAaxFPZR/LgOoImes
h51jIOBLw5JSqJyDjWAi8eJlPyP7HyQj5zPqZnR9fv29e6TKaFeX35mri23KJTa7BGlWJoxMABfx
nBO7DLVNJnkzvzdWKa9w9VavKfYTDEAwgWl0xALDdGBfjao44LF/b/NcxGlkOyDHZmqPMfSTohqn
Y1n1SFcis79NZ7MJ/oaTjXizJ6TE9pZ3KILucQKEGJoEn6c2IuSmbXlFR/LXuhCdwITgDanNCAsG
BiLr2vWP/0hb7ViO0z0SG2MPUEo64J7sJxC+YwYhilckz7SFtQ+QrNMVVWOFKAcRHnOtFfxUmxJG
K6c2rgrrZ5/uBsum0jdY+42ErdbC1psU2Klwlw6hAZnrAp0pcTrrQbVCxFogeq9ETGwo20+x993O
/TebR/wjm4pJv5cWzqthWYD4e+PQmfWuqhlc2Zr5j59OV/J3v+tG/85sZiHNlE3bdl3AOK2udeyM
5WVVQXQVBkFnVkcqM2qqhoUmS9Se/OjWsYsd9/vHW7fdVpqQNUd/K4FrzGVw6seG897tYwlfjlt9
8AAYleLgUE5Bvtx1c6sPo4ND3ifl42gwkqGWQF8n5i0ARRLqu5LIsjL/1k8Gk1pm/DSp6HkEHDlU
QLca3OGJHNV9lS7BOfMSyxrQjhtDGwctwy9iWmBsRIW9gTbqEFwLkVRxjzp13viHeTiZPA5UaIzS
825myVZX3U/WZD78KYexloG1hipolxHIuCl889x44DC0M6VvPcOlRbOvnXAvnA015rR541tfQUOb
CA8l79pwv4ztz8B26xMyWLUZm8WKewgph+nR1xsM1tRYOIcFe+8WUlO78xiF47klj8PoqRyb4DM3
opDxomj3vZlD4RHgl5pUBwmn4ZkXS+NrkPQmJogt1Von7HfA4l3Is5yzXIbYyDYYodxtng/OxUWV
c2xmKJfB2F0AijH5GaSEK0PN6Y/6wiFMQhXJroTAMgcpmK0VZU9e5jC+U0E9QoEcxDL5cCTKrIxd
vPwsP7NdNspov5oNcgq9CfuOUKSmlzciNd8tNmWPiVRwsuy6iSHjLvTU/OJmsdD++0bKyNN676t1
PHHCndzFrzDdzD+n2ba2ZUmg+vCIg84BgEb5zu4p37LO+gWfqWbL0f4ZaNr3WrTp1uj+ttWQX5DY
hbDcyz+z9xh12Vl9KLHceyHoLhsXYeKG6S/bbl/S8jm3ZZC92OzJhhzz78RVTTCDf7Ta3CPnnP0L
8VDDNhuFcR68kkIWa+F2zVqXc7b5y56XJquhfEnXR8iUYlgUGiWDBaGvzviDGca2pBD5DObjMsrg
VFmjBUus5NUJe7aiedPvMPCfIlBLMijNpDDz6qTJ6EHIb+1skpSOfQtqSsPES6gj7236zwpkdzdd
b0ENEcpdK8py72e8M4NIb5g5wiOm2yA1JicD5nFjbaJjVQNPrSUAnnGBABNsM9mLS42zYFuS4xuD
LIuYJCDDmj2iYzrqgaJmGLRU7u/UYkTjViOv8uwdumCG++lpAicemF4vNH7VGIlNPK0JI0fuB2oJ
z9rhx3N16OMfAUZM6reMM1aOLxFB9k6ApIsJbRaDUHT2AcuWKieluAFgNy9WdwwNv96XjP0S5X43
CYYntxeoo1XMxTFwbx1DFsfgxDEMwj7JwprtiCvAHngj1/ITrM18wtjX7cVq+tuO9ZN2fRb6BOyg
IhGc+y7I0OdDPXt/BLM1Zn9FnzC8KI7gyV/TULiXXDq/qCnN37V0714KlS9f+jCx8uIaqLnk/qoI
Oq5C6Gkp/Q+OM17gIa3pNf0D85bis4y62zpP5FMyBCvFYz02Zu8jclYKprp8oLyPfTXUp8zM5LHV
3h0CnN7bPYfWWvWs97bcMnLQqjU6j98j5dokw8+0lhTns1PtdQWB7cF0pg5wvpZBe2im4afdDdW7
YCS0Z12GwkM5/a2Z5DtF1XLUJrTbta0/WmqkJR+do4ok0Ho97tKgok0T+cCJNJNbXzEwXUIM9n1K
Uv1o5ycJqZCpUEpv2BMEXAwVrcCKC8PKSCYBaHBBMpc8hOy7VmfhfcgBExpamAmJGj8ChGtb088w
jmu8B1i3IH5346G3O+esl8zbRPRiY8n4rQKLwKBhthJJmLYJC/sarRb3wYBojIxdzFIZJPDS6F79
CERlF9Hq4C/nNU7fbnVa+0kZTfbO7XmXD8JmQpO36bUx9cHUbnSqqaWPqsZl7osBvZNd33JVGwed
JXwf9OVG+bZ0QYveZslvEZbBvMQ/YWdWvW/YU7KC0sNxFS6tsnEtu4EATtMtY8daxXFsxzkJsXjF
oZlusIMoRpr+t5r3ymtjLZJSIT+2KKheGmHcmkWS/+lXwy3KMtAHIq+vM+/L3NHWyWs6xCY6BYSA
Fi6vbvkI3HWoPVKqycWCozoCgWtrTqvWLMmM5eAPFd1kYBDn0o22feTecSsWSkWzF69dVr44NkPf
1VVx/YhC4MUMuIRGDnIhTBjk05WpPBS9XvpfUp/lRC7tL11LjZLOiI9ADnuIB6xfbSna1yKAX971
7veQQcsWKxDfEv6OXds3zoepDqP6O4rRfYc9Ob6G5fjeDuin6IftbeVkNWGT+d/O99XfrmO+50HK
AySeHzyDVrhYl4uCUngcbF1dic/cr5EW37kNtmgQbUJU/C4/TQ7RqtG0BLe8QlOSZl2z1WqKM6uv
jwar9LSw34ciesublYvIpDtfOkdsMUgvSBYb5wYSMaUjHb0XJVaS6gERdIzyXvrHw2I2sNIGqV9d
TcasOZvu1xXV+CafP/DJRY8eF6zGXL8uwtGHQYt/DRz3bVgGvU/Tj6DIXfTrHFnZTZpmw7rhrU3p
fBndBGePOWccYmZgfJ+XW9ts852RTUFMa+0d+0EWmADwtq2Cul+ipS0patHBdTAURpo6ewYKJ7Lq
h+VZL7iTjT22zTyxJSI3jvsfgbV6VOTdeCy6OYvHQla7lXxlHFT5cHDxOn2pmvWf4PouQtW+uxHY
xJ4+elPxXl5NZb7MmuOnDCo0q+C4t05RdddGPoQtbkjYe7qm5wbUJfnJxQVDY3WzrUsmWW53o9Mg
IInuY511L7PfyVOluOpwDA3n0E/Nq3Lb4WYP9dHsuy+OZzB+xplzDKWkoBm9rR1QcVlR5nwFofjG
sH88qTCPXSwCUBGz9Asa4Q93DueNWfXVuffT+m4PvOE7JyriAMwcS7e0vEZlx/DPfmQY5zbxARx1
GKHVoYmsJZnK0b53+mkK9uJ+qv2L9rPhNpnm1eLMiIeps3f14y5i1Ixu/axAeYe2aWaB5dVrx1xw
Gt8yozPvUX4a/D1mq/p3xXhqSybm8Dqo126s60uNuYDGs7K+IUx8RK7LES/YOn/SL6r5mgo3/O6U
Y8f2h5uixfiH6jBgu5RlW2aW089Ww0Zml+meGoKp6QjMsy25J0SFszOxgwfz0p1H9OS8KhxOVa3y
11k7711IredaOROSx0PIggrkxnQvuX+/YoO4Ww7JIzBCTm45oCICZHxWCwToscdvNHjzhpZ15qrl
IRvpt411ng/1NO2VqqxjH3nlW4owzjf7XcC5SN6lWs8+A4zD4mczI5nmNBvYAkXkZB/yET6cNUN6
4VVvcTCC58Xr2v6oUwoRYB3FvWknez+wHf1gt41M785kz3erF7tBcNeMJxHC2W6mR/cMXUCqg4Ft
6Opm5teUhea/zum5BQbeqz8x6VODyVdNQ+fGVuhezRRDRMkuuwVKVNxNza1bVUH9RIveVcK8msz6
N9Dxv4wIlPm9tsVn3jPe6UP8YvPyf9ydx3LkWHttX+WG5uiAPcAZaJJIpCWT3k4QLBYJ73Hgnl4L
7JZu/7+uFKE71KCzi2SxmMyE+czea7c7m2BuOlrDdyhCh2Kor2tyAbcFqkz2UJKL8IrhbAvx4UWi
2sdieDC16KaNEdyqrJz2oSDzPgv5Ma2d3zmzB4c+HAiNSMeUOUkeAtkF/DPY83BHBPbjiO/gVbQM
PrMsuTNwG7IoMcWGcxKXB+jHWe1EZ4rfIIwzQfpUxWzq5yElxPtiR7Z+DY1pG2019kGvud20Z5Fz
wBtZqb/27RolUMTe2RqR96kuhhioDcV1TYTApnYc9RRzcDPszZ4RU6V7xoe0VEtENGgXGfBSZf1r
ZkU0J4Z+FaegD2pPOifTIka1rwT6zo5VvVVYnx5SoaeOEQ7VgNP4ruvBZq/HibwwUZ21PvyaGAfd
J2G67OoSoYL8mVeVaEzLOrbY3TC+Em1XXHnzt+tqwIQtC2UnUBnDh3Cn9k3PSckTt56cZYx9uM3W
qQsH66khbPrPD0XN/Q5a3Lxr80Ed9ApZeF5OxXEeZ8wCRfQ+Kyt5yut7whaq58EMo/vRGtFcpOmd
HGPtBvDBvo7DR6Y681VnyRh5nnTvADPHz8bPLkJN9WkIS1/i+3yM8+Wql47LOCWbH7OKSRsms3Ob
I8KgzbHOo4slipjn5nUJWWFhLiCCbkEf1rbMHCRqNsACiqgURQvtIMIuV3n54rTTvitGD39JXl6c
GR9kabHJnZGaBwNgwR3bXRSVTlddQI9+M2rw9o2po2AwR+tIRc4pQbGxmQoW/OGscZmh0vX1flp2
StLLUlvP14KC36+rcaC+04yDNOz+ZlhoeessMp9ndg+98tQ9T+x7blu5XZCHBIrg4wOBFN0Gkmx4
hey7D9hqsmANW3GToSj2MqDGKjwPEQVv0alv3k4GhBFpHDPs3l1ZZOut2LBu6XTtW9pKheXHORea
MwX9VGWB/TI7RfbYRFr7SP0WbX4w/05NfTSW9Njj0i8XZ2JQ1s/ui7J09YTElhbXLeY7VjvGZQlJ
F185zFg4HDaQ83sreuP650EbDJY9eCCZX/A51mSHtpHD3kuWM+9VfkKtZ9yHzilRKruru9A6h8XE
Nc2grRGu9bgYD73UzBfjM+/UxZtk9BxrZnQDUeRlErLe5o5b4W+LxxvVdiP02uUKB2woTyBviH9Y
mBvsypkSdcH4ypq41Hdd03Y/RIOzni3cla2OKJk6MW+VnX+kEu3llNbWCzqpGJHdQz/QkaTCiHaV
NbTXcVfeuPag3dAwIAKK4TFXS9qejUg7dTXvPNCUF7EY6mAPLghFd3ijszCOGMeIXRV5dJgmo9jJ
Cc9Mm0Mel+hAGZwQ0D3RqsZuYEZhs63wzuE2a59jpuLkXpcfuW3GT4u6FT3Jqxj/x2Dp1NdQ9/cz
WUnbya7Ga0gVp6GyHOBx0VMkG/2sit7eOLO2bLlPePvRtIc/DZf/W0GkLqSjvzlK/1MKKWSs8uuz
Tz5V//ck0j+/7S8UqWv8gbRKJ03UtFYn/YoZ+QtG6lp/gO9xdd1ygaC7ciWO/gUjtc0/QPb9MMps
04XGgjW2q9QaUmrrf0hMy45nOfB/Vmv+/wRGCq7zHw2ptocWSZo6QE/DdfT/hBRwsBRJUSUD6Sr6
gZ0FR37UXNnJuudYmMg6ff/aa99Za917bH/J6Vh6BnUTYIgUCiCeRpsJbef5g1e+EOJxo/feIwVt
dopoeM9D8z2p/GrwwPe5mrgkFTELenLMda0kB2CQ/qzQy8mIaxULRDr3iu3gzEasFCx1yuUpkYqy
0lguRqzd1ZJWsLbcD9JTn1xp3uWGtQKQRlDbtCXurc46eQRSUEfIUJgqRwZPcs2wGsddaBkfqVHW
/lxlW/ZiobfQAiT2nZzvh1w+tiMixKV8XEfJMRwt4aS/1ChvOhGvPtOrqUf6qbeXzKBrqXtiPpQS
ul8P7esS149En9yTUPDW5RjwdTQHeo9ZNHSfbSu+VW72PbQ8eeHUr3mVfFcRk+6p4mUGOXsnaufc
OsaVWfI6ZRHPOXLbV7sKakKNrcLch2EXpAQvrNpefOV7z7Evg0xf8yHcRwaNUrZ0ZASUv60GKmbr
HROdly3sKha+fAsqs3ozyJDhIdgXN4dFLGYWVdpEIcq7amcH+memQkXj6w3PIR9qNthpftDtkrTq
cTPFwgtq3Tvak3gP3f4zbPk+smEATqUaGdtoxMvC8ePQ7Dbi50gh+YvIw3eGrNvUbusdCBgKpik6
ikYka5TO3eLmC2+neVj/4RS9HfSAn6et/bbrlwgOIPsMiyyDyXtJSSchTQgGJfmAd13UnJwGkWJB
2oKgScvALB8d1lnjMDGUxYCXdCMyNMm8n0un4kq+/dnV60v0lKEJwZCsEEZW5XdnLTLI0/JQJdEl
cTl0+G/fe9halbuG+lTuS9tD1JN59BnmLF6YwD6mbltuk4isBMCBOZZcLLy4qtPUZz+37OwelbXh
zrfc2D7N9tMA3HVvdiH+H8mcUNU6iHfcSSIknIzyQ8eQAXPkgEZ89AAgWR26AmaqxyF0j/FQ+j8n
SyglIox4IGzBsP1F/65dhIoUyHfFwDnT6vKxmaIXFoqXLOH9NXiBdOduSNgQm+Acmp7NWzaH+dYu
uk3KMLf32GOncGfmEHOimX9OQ+jXNXgTQcCOBOi+ie5xkPQ+4chrXQNBfp1J5fIr7IM4Ke5rk7Ay
BrG5rX+LULASWNc5UZMd8xivSeE4l2nOvicJ8MIkZHmDfPLFGdkLVhsSojgT9BeDlFuO0WkzGFq5
tdsre+QQQbBa+0XBexVBztkQt/JqkKO9pcodOEw76TNRfx254260YxGB7GekRLvESed7+r6pi6vQ
4nBIrEdXEmQz1NkhMpbTkv3KmmgHw8k3G15rQle+dSP6tlsWnuOO2/JjAhDfyIxbj/2W77mcNO3A
uD0uWnJ/GSLak8YH4RmLLe7FmK8LL/2F4R+2ziQ90DXha9nGGDJ5C13bfTRbJqierQK+QrQARhYw
S1O2zQXXU6sME/QxI0lzYx5It3t1M36ucBsgmmras3G+YkZ7ycQPL+AWbANvbOcZu6YYWyrD4pfG
hcxP++ZY1FxYSrdAbhVjkupQg0VoEkw2xLUOeAu32j16+9xPYb4fii4lN6SGpD62M1nT5nrOqrrZ
zIl7mVIullXb0t3Jb5NAA18jI72Lm2kbAvqifQv3NNlnr2Mg2kcW+97l1MbIaZgKQsKMnzsyQIPM
rciJGS3y7dKS36fqtg1dCXlE9o74oZKbQXZt8UJsnAKMQHjWE5xVdNkP5P0GU6/ZvocR0Ia5ttXT
DDZAEfqxVla7IXYuo8Y7ONgO1PxI0MWVJZ5g0r90xezcM2LG/5vmWi9Qx1SK7FmdiS16aLYcejES
lxepAD5juR/D3vaB3weDAZRtIO+HmaO8NSxzZ1s3rFgsPDnllVmHnxnpupFBVmlcp79VmT9YI+9W
5ryO/VhsFjdbdvjw5b6Z6181yQKbsnMeB26+rMBjTr3cg5KGkhC2TPdzLYk6825usxQRZ3/v5vGD
3qrfk5qeWpGb4Dd7LhYiunWz3z9H+SQPfYYEFfbzphf70ab1KrqZ7pERZ2IlO1waXG5Luz02ljdt
fm5YOGeQmWg80UrrQowMyFNCaQ0+4Xm/rKG+meb+w1Xld2wX7ALUW9VwGBhG/lvXOBcLBqJ+ZGIb
t9G3JoN9DDsUv57UYLHp2G5S2ZynLtw7k7NvuNrPoTpqEYoNEp0YyrvXI2GssJ249YYDepU4DFTC
sMxFXBAu+pcu+mdviViq50xLLQQLCODeEoWMo464GWkGTilGtAyPxRpKNawKGTu/aKsccynRSrtp
8aGP2Utb6wzJsVVO3Cdp3mtd/3Jsxn1eOL33IWLLzM4juEEftk2NO9RXzvgW91W+bVun24RGA058
6km5ElxsZCaOUvHdbt+XO6MrD6Qh4GBjNqflqBDdyOgDVXPxwXL42BHisWk9CNChMu8G1foNYQa7
Zb1AiknEjEe4EwOZQv08sGUJN02ULhtcpoy4lcE1OR6j/YxMKTcugD+wDej9roD3sPm5HXLyrLzU
lhAebo5pQsiVZuwxwTL2j7THZe5fiZBnpQVYBZsjF1vHvtO1bMuwIN5JIHub2Lp2+mqt3ygbNKd+
0EZ+F6A9VmeAQqhWTVWjl8BEgohmncVi9p3U5jWR9Yy5TXgwi/76c+RIi2G5xxaAHusUlxrK3gnE
g+IWh29LZEG2EKHVat3NOIQvUFUOGNeaTXSRLruUwrZL30HpuGUyhNRljLc9y7tNzAw/Neo4qGDH
tUn55Y1Gc0ocgeNJDz965TAPH+IgRha5cTdgfJ+LilIp0yizRLZzJMKbisWYqId01xv2PS85EdFC
9Gdiuv56aOaqP7fjgHV2bkngagMxDfJkwWfzQDscqMDfYpQguyzqt11X/BTH44mO2wjGKn/BvrKN
tW791+6d2P2I2IHuPFZOxSZsF+MUdTz8+bHeAXyAhSw2JvEfp7jKb9LUJlbT0h88xJaneobm8ROG
Xrm7HodfkCgDdIbdqpODO/HEhEWdfj78eVDrF0IWJx2aMPvXaGT9ydXc7iTItPEFMwKCEc34nBXe
jS1mZ5d1oj9J7P2bNjWEr1ndWZp4bLV+B/raPCxugjfQvhhFTPRzIpwNs30Gv3aDkjrNlNwXaNEA
dFp4lNbn8uNKmor8yWnJpmx+vtBkHHJMvDUq74hRa29Ep1kFSYM6IzXwhuMBXo5JJzfeqomNSzwL
zNRLM0KXMRvRlSv6q1qhuUAOCA+jIIIo7HMyeUx9b8WWOHm5EidpW/Ck7OkgtH7TluVD6HyJqQwf
CO+kAJPDZ1W1w1UMAPVquctjcakbCyLrypbgpzyJ+L1mUHiysG8n0ZAfcwK0g6blgPE6fTrhRdYM
VrP8MXNNShyRf/98hJmJOCbW7BtjgTZQiPGUGu2EiJQ/5cgESzf60z2aVonaTab7VmoLAVEcrKtm
8tXVRbermECdxjizTsRXrFmG//GxOUUmRO34d9HPKEkT5iYMX9c/2pntz2AKCTHi52htbZ4MLRQF
vFl5JiAn2VLmECQ2eaTxFeC5qkE7t6ldnyKnxLPNR+aY0E6BaCj9ycPqjHRBO/88dOuX//xwrJ+t
JAx3ourdgEYl2VSAb0kc61mNj+y3AEgN50If6A1digDgtxjNwbJByHHWAM3ows7HORvMI894fMSf
f2Ly5W5tciI3P5/7+SuqCU9lt6BrTO3g5zOQWJ0zdlFO3rbGptOxDrAcSDLp8FXzZOtJb9+yNiy3
sOrEZQxXeYlEpzs2o7ieNe0qXZNvF3t8SPpOu/SFcy6hE20aa8whzijjEamK3JqVwJG9foih/mIV
SF/dkdqsHnXzMQfMddUtKG7GISc10WDJnksk6GhHxveaUC6k2dld5iBmarPprVBAPGolHXSyFAhZ
6VCe44FBtdJuYlc8/m2+cPsn6e//lKq4rZKy7/71X4wVpPvnp4+///VfnLVbB4nnWQKMo/DkP3Pn
cgZci1216tAXXQksLFh7VQwHWM9K71G1VDUWIZjJAM3cTrh7/f/8fNvwdFN4uouu+B/xVXK2zRnh
kDp07sTIt7m0LsUkjSBrqt8U+yZgio0S8Sk0lv1//7P/CQ3556/uCoSuGLB0YKj/+KMp/jVyDkt1
yGf6xLVh7JR8nPLZAJY0+4utH/QYzs7PT/3fOrJCbLq+MP91ds75q+zVZzb/fWD11zf9e3iO8Qdw
MgO1lgsR9e/hOfIPxzV5B8iAEDZJEPCB/z08R/5hEBFh6AyzhDANnVHWX/MqS/xhM7CywN6DWNXJ
4/mfzKt+DvB/OAFIABEIqSRTKyQJ5j8dBczY4tYDHHcapyAtMZAR81LTtYlJO1Y1WDEZnRxWt1yQ
7ceiRiG9eGWMBuEu0fJTqo3TsWQDs6EdDHe6G6Kgxk9BkyHJ2h3bNT0YTXcPY8XPGTUQsfGQaThq
YNPkW0pUQux0RDMyYQ3UjF9QyBNDLWQV/cdb8v84zU1bXzlw//h78kpBwOVE43jX/zlhZ+ocokbh
lh7XYgKwAZbsJCvIre7aU4hN8JR47Mh6GblbBFTtKTL4XFR5OFga9LvZkh9KQ38uQwLVHB0hfIvz
cMlS1o1UATFbq5YEqpOSxpPo3Q7pR/VQavovOy7s25+HvIgFWWmTHoTE6doi2q78gUQrdrkLvLYv
U8i/YoCXNS/ZeNbAOM6Lpg7JgsZqdidWTTjezhImFM/d/sisGm1iNsuA5/voabFxghBElHWvNScS
EHq91E8/D10/6gihKve4aHf/99PSXcv+IiqDlAC3TprLwUpMksHWhzjBfBkS2uOjYG9OPw+Qnhpu
8+EdllVjFwLsYbuNIYAMXOsNjadrfg0VIXczYfabqu37E6yy10pPZJDGZn+CDgP/R65xHiCET7UW
kckoJDPMNbN5UhQUlkILTWTJ8mnYxRz01V2eTSBHx9jbJUV+L5jPnWr61ROXdZhBVNcrHQfAQa/L
vz38fE6r3W1nz+4Bnh0BUFZ3SxMi8Xc7QQci7WBikdimOZf2CvMhvp+5DVyDv0wnPkfgKlyftRWR
2vngnH7+NAN+PnUvmdYMFMKYX4VDEPZqvezy5lBHCwLGeYxRq8p5OHWcDttRA9rmJbATbMZigNbZ
7QJkD1CP8YoYFKqzZdwx2lzN/OauyCN1RSQCGpt4AL+yPtR4GYCCAMgYVnQCLcsEGVU9/3zq5yFa
wRlDgT9bOtYdvGWGwey3tdPPQ+19G1WBXKaUzEHtd9a9w7Gi0nA4qBp9crfYn6Fh1ku7tUeHlGCU
TGa74MeTKhga69xW7RXBJNTCifnuiTdddVkw0eVjpqXe1nR+DexfEFgs7bnSQHjXo0iPfY37ME9M
4rLpTMolPbWUF+jTTpG7JECnMH5gen2WIi124crfoLJHarqIY5f28RkGBY4VmTxGaUv+LUk2/nSr
CoTrbbKm2qGkbmSEY6XxDqZkz8+5cXAhx22w+DI50CU/OhGa3BLrOe81il/m5K0PpsDytXYej2X4
rmxl7JaQEQLU72yvsDKerJZzaNKjgtLbxL82VXdazUitlvC6Yo11kahe+H73yNtlnhYxpTSGagri
Jp8OPYCRPnYwmUtO0WKIjY1eNfPJbHZIxuwdBAH0AN05a/Bum3WPpKD/EFApTpM6sJwyjhil/VK5
w1mNcb6Pk+Yhqufh7FjberBR347lE959vLE1/rSupykU0AswIgdONMqNyOs3RijWzizKk8sCdR9G
MR4ADbdwxEvEUSz3pmVwxTOa8rnsBQEiWb668j6rWaB9Xh9yec+FYyYld4FLnFe4XtYLJTfM5oDR
JAgbUJ/LVNx1LoKfQs/ajW2rKCiY+OeMvTpoK8x6mYJlBKv5cJ4c3zEGbWfV+Y3WWfMJ/BhGqugp
hlVzmrLyLPrsW0arF7A8qSzUgswcvtJKZxcKgBfVLk30GO/QsbzGLv24gd5VR4UFxamCo08q6MwC
z6PqQzgD2cQj3IHgG/HRd7Qs8BCGU0zgt5822eNIiKjXWE+lSTD07Gn7XjWXSjWdX3jh1+w+2FH5
HvZcfOto+3OYzzkYk6Tt9sIr3kudxGYi4pZThN+SxsnFbxd1HMKteAWVwLM0hyB17Z7jQVFad3m4
uj8qeBSMbelcGFI9h4nWUvuF96713Bl4aBm4djsSanIm/fk9UzP+ruucF3NufJ5MUJeQSntzzbvR
Sxy86pDG+BhkqLtkBCiHrY7u24VhbNNShxjIOp43ZyQX85DUDX2so4JcswSshMX029k8NG7bY0Pg
8Cqt+xxDw7YU+nURW2/2XqYpRq6k/hKICG1PwxTapWLbTs1RGqVzTU/jz1i0IHWpeouStNkQCcxS
uHcvhqXFgZUQyRdmywJNr4X3p+OvMI16B0jO3YQZKfL6LH9NabVLtCy8W6JWsX3CMSid4aam/7N0
0DpmJncpWhGHhfcpixvkc2Z5aPFn9fV8SIsCj7QMb1BNZvhtmhcTv9jGkeg0SadeI+jbUzy0v9w2
7n0rshgWTlodFFraB0k+LMdME4c0qg+xNc6Bp1eQ42NlHCDwXE+rLwZxFkHS4BitlZ9cd1AMALnn
zpLvYVZVeOFQMuayGX2p7N2wFDyNWXtyMaczdEPkK5AV5jIVF7rJE0MLBjxQvsVnGEb8v8Zq35n2
1hH8faNf9yUD2eVug4kwm0rcuGbnM3D3oaMhqG3Kt0SnMhvvJ07mjUAuRPRzeDsKs3kQdX5tuyQR
4aRFo223AXPy3Xopw/pX3UymIKgdASZpB8TCUO0J1NCJ6YiA+R+u9pn9d3aKFzKmyiyCO42b2zUK
znN1p+ttvocqAltpeHd655k82pWsSiK4g+47MOxM2+rEMfu1pHHGf90lCqMEmC4IG6kVJL1Quwaj
oa2zg2hm+LkNFRskoBsnvg/7frwZI++tKbt224F6DJCaZtW4Q53ymsu6R4uttSh8LHtvzt7iu577
mpoyCkKEtqwPhHELbte8JZplb1fhK9sUb7+GjDVjirR1sL+JUtqQXdpdZZ6OwJaKjJpGbeeKHhNC
6bzt3FIcU1Q02+5by3r7rEq85H247z3HOEJkCcqyaEDS29UHo8N2M/br2k6k8jBVjBudbMUK5x2q
ZthAG9zAJyIketKjG24hj7ZZmAfBHgUiMYpQXhgsCtJfuiNDuYMxSXIP2b6+z/o1usD52WM34k3K
DnqlIeToOE6dBddS7Z5d2ByGzH93HjudbilfbQcsG6uLDSaa6x4HNBiNrgyWxCOXOcPtJt1YfLhA
EghuXqJDZdrMnTrWuVnDfKCarwg1yLBC0uMr9I+FwwOh28U1S5KmV6+Eyv4i3iXG9w/RrPvNm/6A
MIPundm5zItbWwPjkBclANBU9wdpQ4E2nrqfOi9KD3lugE0v0arL+dcy4AYxsnhfOtaugcQqIvvO
XcybpXSNQ1ES1JllWsZ+U95EIbtEIsUHNaU0DDC2VoOM71nl11QHTMfE3YJUf6tK85oQlGtPZO2u
6kFC9RjsyQR7n6BcmHH2Ouc1wePph+hXRrBtHQdGdujZ8S8JrKrI+m6Nin2SOUbkgXtsIPVaV/tQ
O5aKGVqVmKzDWpigbq6yrdlWL/38e8Zhx0ZNXOZGtvuhBJWYqubJNKfnaXJfWds/4Ak12c8Mv3pB
KJi7FC2LyWd8DMw/bO9gzZgWQe/jlIA+XXFkt8eelaCfWCUsNqwRVjcRNZkxSR9tB7t6bCScTv0O
l3QajMakb7G5XIY6OkS8y/h3wWixwt5GjURihz/NAYtiLflz09QXhiJBGJlYibGBAcRLruwyilFg
IzM38G8COfiq1MfYmU/cb/aM1cRWOOq7NhGCL0gVlmQkgAhN0ZGa85v0tXEXFSUCPFibmpDXsorO
Wna3UGbfd5RjldUSpJ4s94aZ3Kckk7PRZgwcO59L+YbpotgmIWXQQO6TojCNnPo+ZrWl5fpTEa6k
Gq886j8SqTp9aXR8MQJLG3lkyxHOa4b3kOlQj39L6ZjSGrZtccR7ayxn7vv1XZhdDNTIUbYqt611
vnvfCkvfF7lFJ+eAV8YlsHMycWv2Nh6MkWWc0YA8iqmfUA0nLBXgSZbNYRFS7dhL0Dg12cRGFG8E
eB3FkoNFtUvMWx8nRzNrSKrMG3zpWLSgRuOAZjQaiIHtuQkXCLwlhWTkpU9NXsHUGRGZGrdjRj2O
bIQhMP5EuyQcq7UZu1fOGTIZLP/BD6O1q3JWGCKOvVAk8d7tJLsMWu7JIn55SY0AA8SrW0U3EwbQ
EDljU1DEtDG/9FTYO73iWtjrC3vRXL7bFpsIpjzoeM1NUcmFcKubcmqezQJy0ODgLAayw5Wc0QB3
zC+lHWYLUzSWJblXGMPKGkeQ1NGclFK7j0OdwPJm9vaabEl7dPPab1v7MWvWl5RroWCr3oX1vPJg
sLkxvM6yQvlaKW4qzUr8CS3HVnXtxVM5cmfVAgBNzI+oHKbAMswb6FGUbZlxbjTnCYfvtd56nwh7
79y0dn0BniewcxObYPaZItDZDonz5ti41XTIWBRWYBOMqToBCUB54ifOUh5UzgrKivym1tNNbsOD
pjfbaJE9XLg4LhGVY4TKy0v6C7nYlIK4ibXpW83J25hACYpM41m2zEDm7qTi8RMoV30k5IncmmQv
R4cdECnVASTq6hyOa1FirNKQMf9Eq3olCwkylbhZEsvxLFdgVNRRjShppYa7T3L5Y6J9dlV6NKrv
Me/mR02j5tBNY5tgZYswPhSFAPuaV5+A6cAMCEQSDMOZAGCL77QOW63V7AwgXNCpQYtzfZ+VmWzr
cBlR4ib2pg2RpSOXPeKIRG+hs+MPJXAihlaT72WU8G6BxddyMuIklmzf9xh2h2lity3bO/ykT6WV
eIDlqqDLsntiEL4sob5MehG7aM1A39nu/A6GluTK1OWkH99x6T8krbEZNBT36cBzyFtwFtVqhBLv
aLg2+mhxC5tc3Zeh9oop49DZNA65W2Ibbx74hymbQM0HnZe9wjIKamQovjG1E7QUiry+yuJd30/i
XPVvST6WSBpw+8yaGXAao4rgWqVHVyJz3aDEgklRFF0UvZyfjrXalGtOT7xw90+J6NEtIiwanMFI
AWFi01yiQE45SnCOYhDcOrIeNgx50201qWSzLPUj0ut0JwoziBFUo39U1IDhgrdnucDiWAULagKe
HJd1tuudNyaIHK5T4vdzXa8zX5RcyzHW41cyn7m/ahUAz8YDy7/Ja4ziHRpSKgZOB8oCBYMjUdu6
cDn91xcyq80X7wo/CC+GC03Sgk7pmOh09QyQudNNXALIdtSk+Q4pK6cWz4ETVvVJjqjg61x+53H2
ANUVge2XxiygmZwUwaYZbiEXkTEgIfUMvYfnZWEPV+hHavvntHJRUoVPZNvNAbKNx5Ii0rdI8dnE
VXinNdzIcGj6Dm0RlLf8plm83+S36v5yL9GuqdSAJldRboyl8PXUA/yDIw1BXLn4gMPkpj/oJlLz
jsEjN8fPxEgQwRPuA4CRNLQuM+nlkdJG0zQdQoK/N+Goc7JVnh92YUh4sz0zd2voyGt8xFMjnN2C
XHpnpxZEXieO9iGBcrVVQJ0Q9S9p8gtrcXIfrmdkNHRFIOv0HIcK+FAYMz4xuSGlz3VkP+eDgaFN
Nlf1qH2yAuYe278npM8ltXuo+pVSYfvZfM01ZFDag8NUHuVe8Tiv+dp2MBVszNhb89cQa6vw0k4h
AztkdplnveO6toYdAuzxm9Ii1pp7J0VO7UFN9MNmsfwQt3STgRHqNIs+hFXsspstXkCq/KfJKE8d
DLONx42Su569SQXvHam5OeAZ63ohlYa4U2x6DcFHXoXXdwy/qauGS4mYr0HGeMizMDsVUm4brT2h
+D10EgqvTTWfV8OErnp5sprpIeySm96z2XmL+Ku27T0Ro3B4Z+feyZtnO7bvUkw4jnquHPum08VG
FcVmoqZwp/xsu9lDb3G2DFT9cWHeF+02C92KpG30/2HkniXGqxZXa4m2H7rBW0h3o6mEUdV0dsg0
SuL+a2WmbEe95EpbHBXB8GQk3OjruWZVX01bvlQuvcQy0XEN/ScEOIN9qkkqlSlue9XViM/7x7Y0
n0LjQRM2ovVK++76+dqLvIRjkbUsR8+0zQtkSlE7fWZLfQCPEfmDkUNs0T4mTe9BFqEGNAs8mI7n
wzMoNqqLXpHqIUhOXJpo7A7Y/m87on9S8W0OAPcqAFi1EX3ElrwN6TiTqr4Rpf2taQUWNn5nbeyf
RJVuC8WF3NMTJHEG5l/eKQRt5AmbeXVqSu/alBsQ7+NusPGK29Mx51W81Pr1FCXm0UpBZlOmroKG
cNeW0ti5+hT59MG7vE5GMPkMzpjv04GQKQT5exm26GEYIabecpqpJJsx3zjGjGy6H5jq99ox0uRD
Qq9gNTp36fRZY2V1wKaIcHAxaDowwoD2V8epRX5dQx6I9Ey/QdS64hzJRrOrrdOHGM+S2Z8Q87jk
VnCnjzhLi5avqx4Q5mK8VTOxeyjPyNipyxNoufiQAEwB2gz3TyBTocRmhLmMn0WPBGpQWeBVwN3q
kd5cwOpjRIB0gLyWfX8Z7eaZoOY6gZ/UG+ZOT+xnz6Gi0Qact1OdX5oM4LmlLb/yeoIlyGGESLO0
sajnjDGGGihfY++IjX3pUqJpte6+CXNrK0hceJj0ExcimD8dmMB1+nRoquq96osnCcZuF8/Vb4IO
qCbuciSxRg3dfS5hX5F8Nl15cfsbXqb07cQ29hV2HzavmXsdUuRTay0fE0K+I3QG+4LakRIVo2ux
2MtZYpTTCjMlXjtDDQXq15y5h3AFLXrvJo4zWgyk0RvWke6+qkUS5BaW9nAx5kN7yDHSXpKlZ5b2
b9ydx3bjypZtf6U+oHAHAh5dErQylCilpFQHQ8pUwpuAB77+zUCeW3nerVuN6lYHg0YiJRJmx95r
zSUwrvegXj08Wvpo3Rl9Vh8EUVtxVQR+B90rJ4th21Fa8n9DWGqB9/X1lFJP0272F4ugyurZ0Psw
APvo7IWGvqYY0ge4uSErkOl5ZO4dVCKxmRMtMNQdlJhMX+EA8nv1CIWvxIYCTghURAoBq/DsJ98o
4pskMnG0pue6I3uRKpnTF8LnA9zez6SYfta0ZcDrgdir8wfATWgVlwF/d6jbB9dxxl2Yup8NEMLW
9cKXEnMVurXPid7PjayWectcrN1Po7bx24aLozEAsgox5nlNm8IbTrcOCIoznfiPFPXnZjCmfsvC
cbltveIrnUmvCU26UobHigAZLuC4On8EMWLdOfDNLdrX+yzFisu/cuwmvDpgR5PNhFc0GeR4r2vx
S1hqCYKX6aNLpbxtSo+6F4drYE02TnlgOKam65d4BAs6qWYlthFdgDCBuKIb8bjJG6o4Mx3sDdbq
SyLdEkpU6nPUutOxdyXlfuzvrNHoARVY83WuLtoQV9tUrwH/l/pObwxwx50MbFImQWifyoacdW28
5cv7ScZ3fUirhWGGrzGz027RhyQ3rvdmMhM5tBklvqvJ5a5v7W+jYVYXv74HuIFYr1eIvIOuM04o
IvSBY8WoyYvbGgBEwxF6kR6QizBHjcTg9JbWbLs3vR5VsC5/uv18jeb0Ws/xXbc4b2AbUJ/1byiv
kcmNfKOuynvopu7gJF+yK6zH2sABRp1wDr1fGH9AzONOQYwhKYAllJ9sPMMnq3ZzggIdgcnVqqIH
WkfjgVMhSQqd91QOGiGci/cc+gR7G7hrH9sx+QJ7gUEYeqA/c4kfs+plTIBxVBySwm8/SjyoBzUt
DJJxQuOn+2/Emz8L7NWXcKoRhUOB6c05esN2wgpFCbjxcDFkiQeGYIa1CZPktWZKsI/m12jJFOc7
3Cy1+70X5rVN4yD2TY3abg53Y2+bd1QQvUdtGJXuDINWPqamPrIGKtR1YjganjWfyDJwO/qYuY3M
vPZGa0Mm3dkF9b1rjDneuiK+m8b5aNuRB6WxldukWlSiSOgFoliOVWbv6w6TUJOP9yNEpcKT9/ZZ
s4CCpSFmSPqMwItc97a+Q19rXVvEd75LC9xRq8mYICTI7EhQbdfbFnH7ZWn8nXEKimZIQ0yY1l0j
6IYO3vKjaCu4Qx7EBfg9SM/frBGEx4j+qS+cfaVlSFGBrR2t3nmwlXuU+m4JDJGinBMCNAQuWQps
sqzAdkYV6lRSn8if/hVWAicPMzvRWzP9uuw+XAqMTvCXifPbu47/MdUGWbh1BY+w6oM0StKT23zl
45AGWpJkLMB8IBea5d6vbknTwjtVksbBAi+bTQ7PdLgAkX+PJvIV2lnfgoF4lcXwUYE7vc2Ydgc+
eBL2pmxv8mkNQEeYe9Q0dzqEoPSWLhnL5p1EA+rFDopVYM+D2c2n2q6grg9Uf6M1Pbv2OzLh+6Sw
8j3jt/4sbJWgHEMRK+We+C6D5EbbQWXJWNps270G+eXULXUZ5HX11GsJgpvx6CsCNI3FPBig2EDP
7ADkqr794mWbvI2tfRYyrkcZlgXfK1rVr/Fg8dttv2v0wUdhV6BW0mvkTZ0VpE3Z4zB3uNKPckda
1W0hxjZYkqo9xVKKwEjG64gx45SBk8iWncJIOiOG65CdZN/pcc+JSkPFm/o7Z/a/ZbnVHidk9wEs
GR3KaHVAzMDkRk9+UDYsQeclFYZrHLIybInDSYHeCCqQesBDmLrFNdMQgoa2L7cjWCjG+lC9myr7
CTxLbMuOAKq8c/lcXKULzsedNwiajanNwvRxKSznsiDaBC/kXqFgHmY/We4tFoSctLGfWiBiLNf4
AVQqC6bJU3ZTI3qFltj0v0JqcwLZSv++1SALmER0LYgeZpTM297o2d0eCX15ModZHpHT2mR8mS3A
afFZALXaJZl2aXtMrlT8t5rg8jzkXXwnEd87sgx0a5QvjQN8J8oNch7FpcyzQ2O4t/inaW/7X1n8
MbrZqdA5msglMgEl6Du3so7RSA3Yi9ECElrCKoWBgO+/cA+CILrYAqDcwTBCttjCoNTFvn9Nl/pX
2fSUyB2C28b87tsVHhkYYcQ09XNT3aWxi/bdBHANV+vQaJxe6ia/WQoRALyMiSNwWRSFlN7jvOGT
8jgAwk2BgmarQTsJhgrlcUOOST6O1yrk9NMh6o3sCV8lEY8s+qJPd06V+xKcV50uoC5a2vCzDxN5
Hm5tJ4r36VTcYmsEh8XCgfHG1ARzpJ3yGnmbyJZD39vZbT+9NWXbnnDQliDWUGw6MYDQoorwSNDX
q0kWDDC1dzfjoMUsSUFyurP2TsvYOo/F8uiM2RwAr/yk2tA2yPqRUxISNqqpUAkORk8IdYD3GBgI
pzMr5eKHAO7RVPWNgw+EmKBkh1XAvXdol4czF7x0MPOLIlrQY+gOcH+NzDkyW/uRNl1F2Ck5LWkI
0pZgGMSLS7T1PePsttZptJgE8/btvi7za9IuD8uQDZceHC9LY77OVC6fjCvvXPJevhYXSLcgGCOO
dnPMf0GB0+Jijm91eA54pt3PtEUE0HvZydGr6N62eq59y6SWjGJHYN1ep1V0x1UDJPHSXRyI3Noi
OKQzedfALbAMzhWt7qHTBTlWGH31YAD027iJStuSXnIcwvrI1J2hsUFXu5yA+vkcuQQQfPfT8mJX
QCJaqE0pZMF8EtmTq58XQMe360bT0uLWdkNWFoOBb4B9oUXDQRGLw9rOMAX4dAhWbW1TsZhPSFdh
cuRVN4Rtb43cHfZu7bwnlcvsNl7MB8hqnDWZK6IaYBLRYuDsJvst6shqzeMhSOPoUtpp8VqQKtd0
DN9LB9w4PAF0JGrSKZhXGYNjfEM8bM6XhhEhEmEKrplICc7MsL1ompQ32KHxYshnE+THrsWAF9Cp
g/1y1lqaXvAaD9J2wL8NFaT1UduiPkEP6mbTQ2YQpzFB/SDB/uJ4gCWzVtsvvjnuJGUgRdzXVAKZ
qehjjj1BdqbP9MCpo3bjOTbeNyIwdrFClzV0iAjxuEGXshz8sjhEcGnvI827ZnpB13oZSKpxiI7S
O4vml9Oh7pkGAjXV5LBKANIAFusd4+S3obxfNzrBJuBJdxCyk5MF742mf6wf6onTLD05C11Y2rzG
VFTOPJQHPAtwYSCT9aUXwqpozYcp743beBrPman0xUPM+jTsxo3nLifSw/1bUhEwJpTNQzSQCzU5
58qhdpo6JiBzdPTK0tgL9ARztNwgQX6JpG3fGnESHZi058jg8w9cfkSOkd7GbCeag3D2jcAY09eK
weZMcsdODsbtNHFiqmp50l7wcWHH1wqMzIsk86Tl4m6YIQfZMsSHXICKaOsQ7CiVdzRCHREY869m
3nlbATgzwpz95BfLDw/Ai2G91CZlba1t9bIeNzN0h9u08849xgOPMJND4hRgpRL3IWKN0MDu3vkm
/kFNwvWx4bKYWfLTlTrUZoTPu9ptrJ2dzFA5sZAEMVGV8GU0umH2Z174CG0KuFvAYR90zb1tG6Qo
JcwDL3O+lxBAMGT4d7DcoqeUwWNaAp1JLc6MOagBjH6Iv0hR2Bl2dGESwoquxFDoUQ8Qa6LGsAhl
I8Jkif8BGDkD9DembVukx9rgS29V4E4+MFADwobmIAI8NDl7mAsPPQMy2nfgFg+tRB5YwpPlKnbf
jA6IJkDJ0WLsQ5qFG3CTcdDE9FDqroGuLoIcbttBm918b+Dh6jHKSqOYT4wBGVZTHmhMdvdNdY0S
+E5+klhHvexFoM3ld8d7hmxkbPQhu61ym3lNSXeDvrqfnmyzLN6L3GC1TQ/I7+YrS/7w1KVMY4SP
wKEJjW0dNs3VJUA2TdsT3ZZIBTzxmRn2eax8WvGMI1gj99S3OtjBOPc3af5YtSUrpSk+x8j5Dijt
6XCP7cAUlEWvg94PM9HiCG+bp/qMk7H77mSedtThlYV9ol2kPXab0Oa8uxS0zXTP2VVWHT8Pzogj
r14egTglO9MMUWEiO9/0uLbSYkHE3ifhUbW8pxogZtJZP33ox2gCyuMwVuKAlemMWG0+p8QBZSC/
9yzg57OvNustS+/nc+fEmICh6LRw9RiYiqkNgCagwVCbVY2BNGFYtpg3GELHaIwaMy3oQqFSOrPi
YOCTVBSsMesp1GFlR+gG3WjmQjy1Pr9u2gn3YKd53/jTGfmmfKNnfyppfYr2IVb31oci2tFyAC2f
KmlbYiEcykEQWDk69YZzBo34rNtTde4WwKuclIl0VRs0hQhAUiIfktFkxTfDaabDjQ1EbV7ICZrP
nlKflVr67MJw3xNdsvx+yPfF+H9bAm2auhIt/5fe9r/Z9p+/sO237dfX3zXQf/3WHw20Y7uusDzL
VI75vxz7vv4PE/WziwBZuBy83t8U0M4/HE+gybcMHb2uQOb8H/9UQFs49k3UKeAEsO37nvW/UUAD
pv1vSnjDR/vsW7owHZKk1+d/fFyTMlKWgf905wap0miXp1i4Gn3hhn1TbUbL7E6d/rLuP5Vp1Iwp
dPIJNUmeSqt2qvWZdaMV84B0ESzn7wfXve/P0+sT62NlTzAFFn5sGfDQAS0iCBui6gxTCZTJev/3
Tc9ssA/7HRLZ0MHoFW7KURRnxDjleb21bvpER9LS9+m8R9R4WY8TgbHsr6NoDBnp7tZHpXoXqtCC
czhD301la3RbZNKf41HDgOtEWxwzYEm8DKoZ3EtZYNC1sdh1y81oovcscEkJ3c2HDTFgtGWNEh57
WdwIOZO51so5SJhvp0ROYk2PPlipoA+d6m+NwEjUZe4P7WJa+vdidmKiH9OzHU/aPrOW8BhrKBSK
3uLCijaQ5e/DaMX0HOZReUZCmDDQnhPiFPJe9f2GSN/1TXrQjSg52pzKEqV/7Tp374N/DoCQvdWN
eQPiNN1bpIbTwCdCMMqTG83sHycCUhKrs7fWYZLLsjfGb1k8xPsCI2E/TqQRYPY0CutVd/LnFgDh
zgkxFye5wdhhcreiKB7hxGXb1mVIZ2m1vff8J6I+ic1d6KYtwnsrudbUdTMpGD8jY3DyM37VjSjU
2Z0BF+TBFuMocnESFmAvath6u46Gmr580+Lr2EEVRvmFZGLZWHm7kaEugswcwHsuPUJDH29yvMjN
iCYPU/14a0Q22U6CSx6tbMNLLvCZrL0rKFajBJW9yFvIpUAh0ti7s9p6OloW4QJ4DNFlGD4a5/rB
zBr5SAqBPTQuqTmAXWen3kS6a+0xwOJbn2nLoLkE4qstV5fW6B4ky05T4skkJ82oc8m3asgZ6c3p
u5HUTBSqROwnAY+5DJ1P5CEoVWdCA6Y3aD7dsU5QEJje8p6EBhHGSLrWA2V5anNazLMxPVAqYTy1
IyugdDS3zI9+RB2lwkBFTB47u03IMKNMSuMAN+jQ9mG+7QznjBbt0BQoaDR9vPp6MzHro24bJW3U
Mpp3RWvup7jzAy64mNgHc+d1TnOmh7m3m/G0ODCDGme6TTSvCMJH38hOtjcEpTcwxmjsJyMZPqHk
psG8VI8donoKvon4BYiNnNb2Na20U4wgQ1BUipB1q4mhfOsm7bVsRgRnzHmrCcWsxtA3pcGJ0/BY
OiUW1D4Xu6kihqeW4oak4udGh5aeaOJGX47Ssn4mBoLLIivsI7yxW9FFpYLm0ojApUQhWX2ydyAu
6cdkh/UQJWxUxUEp1bTap3pFEcleTIekeRvsPrqx0PQpbTPWLKbApXUjAPD23YzsruvFpqqA4tqg
sEqDes7wsh16Lgjr/lFp5rWqbQ6Ojj+VHeixortGFshbO2LEayx867P6w2jmW9sepUKwxFF7KjCS
COc9c8N6L/YJl+VRFu8OgWYIemlc+yGFtLkf70zT/epttzs6Hu2NWlnVLIMxUZO1r6Bgi6NrDoCn
sOB2ixLElvoNlN1x19LurP07YcF0m2ErDt208e0SMg8lcuz7LDKNKT34DTMsdxQ/5XyKiuYti3p7
K2ozpWykuLc4NGIC6WVMYrV6k0oigxxG7YAPDVErpDWhFSzIGvuh162fqDQJIO33fTI9TANikTnH
RoWqMjq1/lOo+EmtixiknpPpiH/51LCPUWU5DKxn5uOGpiAB0XwYUnIZWaDZPg2YEXyrkXGv0KOP
SNs2lD246nEoNqXS4Q3ks13nKNQORpxfrNJ2ttJB29Hlu6it2RtjlBArPMByXsxJ5zhgmL6Zogh4
uVcaAcmRzBV6oN3YLfduybB1GeXJ6YhFg2vBvFOO4Q0wraEc0XmOxA0No/dlIUrcD86cH2ef47w+
ISDO3nOnPNUhVyqvKd5sxpaF7LZCs4ct8oRTCA9kS1iUV5XGmfzao9aIniZU/jwV9D4mMhoO5Eqj
LcRl+mDHxTYtWxUWzBxccN7sf9YyWo7hYr74s0sVnQltk7UjCaYla1X26gFy5IbmMk7rfD657jVF
rUgMZ7/1gGsz38e9bngauv+ZbM1CFFha08+lpomemZ19ExLP4xjvwyDfzYYOIkg22Aq06JFNxAyD
0vITiebHNO+JlCzwEUwX+Hk9Ci//nBIFeGP6F90V9PbKLD+5Rvi9qfTx5MU9V5kYXX8RH2wa+2Tz
gjBGPZsfNZr3aHfi42hbKF2ipXjQao2wQAygoY4jsXBVz5TVImPBhrL4phUckubkQPaK08d5SskJ
e2mKIdpr1CAkDzKFG80ZKcI0nRkiIxWx/SN1OT4XCdfGbC5lPOqYXOJnWXAtWowxPOR60ZLDy0lj
zH4RAc/iZFRQvBZhTKr3xql9pag/Eth3V/cMd7wZA/6Sv3q6ZW9rNLS55ar6hSBe39G2vo0DvIwl
bRIuKlE7X+ZseW6ctttnTqq4qAwyhKSfJ0zrGqFmTLXFJsMUpUnY3id0Lfaoll4avwZojj+V/G8k
9NNBa/VLkjYx/T+57MyKY6ItSWdxLOeqEVfm2zLDEmRA8qinczUT0N1lN4kz3zMOfOLIeVujlGRd
T4cmi88+9czvTUYhkbWpt3ONa20zyrUyZl8xymJrgKQiYzgbqRqbET+M7tHXiYZkY8bGe8ElHdGR
dxcKnL5SX+wAUc1jXNfsebH/PsQF0v2sAs9rQ3KPyFHelhZinqSwn3UQG8xgiE7C+LmDkRFoXkzX
pNbRDgFh+Vjd6qtHfcg0HONdUVz1DJ393KJJSUlXSGr7KD28eW4l96H/M5xbubNFyFTUF4jqRigx
1BNHsLyfnPNxGGjyEjG62keSU7+jkRzjjMQyo4LlmuXngAIkwA5rTtlNZ7rUyXxI7faxVLlrhZaf
sIrrNis/XZ2/U4RDUGjQ1RnlIPeyba64diigM0PpiIeBRWzimsFoUlVn5pUMbUbUDu2uxqrlWSeL
61Tynq2yrBUd7CPoFD0+C3u8JHoLCTUXR1QwiDHL8tlUlnvO/3e4BqezaxrDYWrTc+TENpFJ8YXc
4/GMsbbZEomEND7NjSPsDbTArjxbuNmIxfCuZdstJzN5muMXaK9kKPb0JdY/x/HJ5cyS+OT6RbLH
cAa1A3N2jHDpnML9KR3DOJdzDMNDA/JcqPBRraufU6i62L+opPf9pN0B2bVPRY/HL6ysTaVq96hG
KK3PRbYTqfiSjBYJ2Xbik8RFLl0JgVRCjMhDn3gc5sCBnrRugNao5sKA9Q4QDM6+8N1qw2/pQrHc
WujUOUh007sWndkcx1h/MQ28JURBgbyvzuPqOlH+k0w5UVLR7xZw//sOk4q3ulWUbyVeHSzKy1Lp
uFpc7C2F8rksGF6wIDIdpI5SThgbS4wcnorU+xoTzhcxUYZlKrQD+uazj5mGCCkMpNlzolw2g/Lb
oNanmYcFx1denDVk2Ff+HF05dRIsO8DzqhOzi5fFx4jVRdY2Kvw36kDwGhh+Ktqs+wwLUI4VaFCe
IOxj4eoR0kmoQDSE1dIkR+G5Vm4iKGDz2VKLCEQ7+9ghnTX3cB8hb8eHVOkuxpdKbtiNaGlHu1K5
lvQao2A5ZejTcDTZWJts5XHSlNspVL4nir56W5ekjxX+tVHeqFptxuhH7nozecxLsQfk/2KaylKl
K3dVjM2KVreKtacr4ikPFu3LM2QZc48o9jsVBaN4DFsuxi0mZijJlJerUa6uaCq/SeXzIsAmVr4v
JCZPg3KCVcoTpqG5mJVLbO5RHeEaa7GPUT285MpPpmEsszGYwf2y9khe9TGez4aD1izzaQH2ypdW
es5BeQ2OrfKslWhLNzUNsLOmPKJu9UpCyITrBHvnelBbI1EqygeHGDVXGkAi3hsMcvgMELzlBCwD
rUZCNLy7KemHYV0Qi6h8dhGkupyG9SFVHjyh3HhRoYx5nvLodXxEYQcKzSdV5thg5CuUo4+V1V0S
jskZOYty/I0Q1rauGT1Xyg3YKV8gbUuHSZ0q+ejahMo96MfuS+SaApACzsJJeQxtCf4Az6Est+Vq
QuyxI3b9nJ4iQPGbCuOhVF2pSJkw1918Vo5GTjzZzne+u1gd44xZ6DDXt6khbhzT7HcmUsicyYit
fJKJckymyjvZKBelq/yU9Xgrlb8ytt4L5beE8DUE0vu1JlmvG321Z4YYNRkisY+qtesaf75umFG9
DMrhOSqv5/qQXP2fyglqqk2o3KFEePe3EJDWIn23YCHlQgr0RLlKgaiKHVm0H7ZynNIIRcmkXKhc
lkgyKOVwThyrP+dLjF0VBvlRZWU6hUXvLMcJkq/u1teEk9EZkJB1TmSB/1XdykYHAyFi+JLrECJT
u212EdGMOE3QZ5jKT0uKJDQDJlfd2LCstOSDj7fgoDvSPS7SCVzp++dBPfdnsz6Wp3m+iTQMHb76
EalcvU6aXkvhuPsJxCDG5EdDuYLRBM0/iO+zUcjiGU5X+3CFkVgqpwmjcq7MymXc0R7elMqHbDWe
t7Oy6m1Fu8zkuKB1xalM2/orOtTYl+ueXgFZCKT05U3Mzux5jyzFJDBTr/69CdVVUsRUu6nslvO6
0dNhOUJ7xp/hFJw2KspYN1zO60ZbHqWpIYtSl7U/D6M0rG2Oobmw9bOuNktfP5ed5RMk3Mtgxtwd
Kpe3CPF7L8r5nSoP+MI+yhS/Oi3KH146yipOwG65qydw97OT7/1yQIan0br3ofbgNM+U59yMmQGs
m0LTP3WM6bZyqHdY1aXyrEeY15OGOZVys1eNjVfR6OoDiHSIIgzVPZFx8jvMXBCcrD6KEDU3USx5
/61+jpVDPlZe+VC55nvln6fbxPVbnTw1KgEio/DZR3oLLhLKMbJy1KnqsM3WHqvqtla0XdeHuIbN
5wepurLrZlad2lT1bHNj0QMm1c2ZDMTmTIgdr05KrA+ODdErAiFM81tSXNl9hV7tU5rDmeoSN6pf
HJm4MauBprLazEbzwGps/P0QBiiaZbXhfOtUF9pQnel1o6tbHs3qSnWtCVfmFB0/8IHMp/V57GT1
GVg77W5Cm8gjUj1wZ22HO8qnmKse+boxaJvPqn+uq046ym6a6rbqr68Xq1D13NdbuerDZzTk1wq1
ohxF3EjQEurd44T5xBHip5BejC6pOBWD4x+Bqfs3RtSSsEn3P/JZDofCYJk8l4xicDBshgndndb5
PTIzVgKyP/T6XBJZFPO9aw/MVc3tEHYCaYZEqjY5X8M8iZvZ8m48LxW0bRa8qCOm0eoak5ERi5EU
MJXokobZs7OgiVvwtjFjZ5BjhjDc6kpeUKyxF0kLeb+0HyKwursBx/PWnsfwrlbhxLju2bUr5lY7
DVMBDIr44nVMw8vhgKHxJmK8yYQDy3UTIpSpufTG0UNvug94BTJ8kSRwSsIh3NS9Irn5RTMC77Z2
zoCD1bHe7PIlQUFfD98yMFnU2gy6vZ5ptc1ar+ErAKM1Z7tkLo2d14LRb9JveWJ+9TN5pToZAYgw
4g/WXxdyig6ZT4JeTB7svoGPbtAUwhAzYHTh1Oq26BP4ljJhIjRm9EpXiNGrHU4bq2eaCRqEY9Cb
y6BO+LDdBRG822ZI2U2oRiQhYvS7zSykD6DZPsvMP3V+flvIeaQVzb/vL8AdwSBnO0mMxEVitOMf
EHZQt7HEWB7UNOcUtIKLUubw2+RVb6plueln9OhuvzxNAkM+RUdKKiddx9aM0Hmb9a2RFbSktFRc
lOC7MBhM6l5CsgtNOjTDqpFADIjJFTLz5R1ReVwa0q9Jpxc3InOf6OOi7S/ek9FnCF6QsaLneaCo
1aLVbhCfAyjqELpbzdNOhvTNa/E2tLTr8Mcn5fiBJYeRu6G312JJ3iKuZteWcCxa6xDcrK6gUchl
PMmjJwq4FHXbjLQvSmLIVAxRrZAz1WLb25LEUtJy7lxqmaFFGTOpL1rOlrzFuDhVkbOxHOOHK71l
73YvpZ9D3S/cb7TsX2wLKlvcI1N3O1JLXJawEEQzLtj1vYw8ppCjVgR2ihQoDt1TGwvjSET7Hemv
dDmwLG97fe8102ufJu5JE/Oz5+V7gWIpqDlnKbLcrRxsBn5IrDKG9zRhsT/3YBRjjQz03HauuWYQ
6JeTk4Hzc7cI586hhdK2Ou3uom7ORUuAQZGHj1l4189aDw+0gR9Bt1sn0CSYHYiysyZZwI32TrMz
UJ4Cq2xEi77wTT8wzC/CyX6aRnxvlABAgeHnFDTfI6ZyfRSe5gjqoYFTQCdFccOCl8aD7dL0c2bG
2+OtKExQ+/hrUFYmGwogyYelc1LBX68173Zj/Zp+lEx3NnlU3mmzbt8WUfxapj9YYcQ0Xbps12Xs
3Z0ivhiU2vUD6a/mZvHpNli4kxmiP7cWO4i7PEkgLtS5ZoCiFbFE8g7GmSNthOuK3DMVI2NIlY7d
EqhNmGwT9LlzrlW6h5pDE2uUBAzty12kmyIIWR43kn+lSIPGeKuwsxNLbH6zOuNTWSvRTegoA5bq
pSxocYoeXV8i4htSiqo9wAJKHLpA5Sye8U5IDOdRyDFX99ZzmPjNMXSH26LKnhGgWls/XcrAGSqk
3763j1OklEZSfkQCCGttO3QS8C0Qoj1shYRJKY6AuGA3mOPewWoEOu1bZtHWT+rjwiw38Fztquth
9xRbxms1+9/LDIoXf5x/6Dilt3DYjDD5BWo2hQUaoRypS1VYo1kTJA8UOPE2adQSqOYVA0c/a1DU
jec2pxeMqkjDY0a/z5/xCzomIaNahctvFD6SpQHTYZ5on1jHDnYYBrVoI3Kza8Bek7B2HuEsG3c4
xLb2g4OdeB2dr7GcHJaDBosifKyucUHKhxvC2Ug8jtTVG6epq0Ol02QmdOHFzbvkwFrntHg1wW32
yQK2RuMFIik4rtvMX8h+yvdxOV9aw9vhDcMOZMaQkJu7haqcDyJ7krX5C0zJkYkIf787fh/dDqpA
7PenQuZ38TPqJM6GN44NfbeUDh+Dz0sMcS3vQg1aiJa/69gPN1rSvdL8tbd4Pi8pTZ0TyW03EsDN
xlowGpsWFUjeXaY4RoWMv3+LSszdLzu8o0pSZ2gBR33TxM62c0tzN5XgNaWEp5r7P7qw4pNZaucO
MOVpUAdUy9o+BDsHNWmDy58yzq45RLhOtA4tOgh+4cY2yKZoJ9YOc99Su+ruznO8YCxJ9GQ5xV6I
eDB33+lK/YAvT6yHYleOJxdb0TOyJtr4sO1MviRC1H4kc3eTEbhyMhYZLIRFODq9fd+Ndt5P5H6l
wjOR/b7RUrXUH+iNjiQEoS/PjfSDyYjcYzaeN3Rd7cDS0ieEk87GdrMriUlg7CYGLSWHdNAtM7yC
GsVtVmb4Wtrp2XKrc1E04DskorUpZnIUA2smiRZzP2rBExL8Ch/zJkE1s9DvP0eNu0dujDJsVnCm
0grkBOoyEm8S0TK1oJNu5CDuSPfdEx3xYf1I7dwkC2L4rinDaGNX1smWQAJH19kxSnbQALfVzsYj
jqSt/cU5xt0S0esRIzsgqqYrPHHOOIiBjlm89Duv8D8rWguAr8BijQ2rdO+eGZyyMNDyqQaryr1D
h8Ll8JsgpQrd9ZaryuDUSP+6++exPz+HTg4lr4gwhUI6IKcOitG57EiTYtDFzQQABUtbO5FoDkMF
2Ch4iitbdQa6yAXxz8+jTGFuCTayXn99/Zm/3fz9curHSaF1KE45PIR6Cc/sL2IRC9MX9YZqs/7u
n7u//4g/7/e3l/6XH//9fvOIphQWNKfqMB236y/+Jv2oFx/RmlN7qbcWToy9fyEfpoiMb9a3ye9O
qVisQHzA4qNBoBYTZLJQxPzrTTK52jM2F2PX9f37CqNZWV3rJvUcBvDrTYa8QEXXm7HhS7rq6ktp
UaidC3RJIazdqrj51+fX13NLGoS/XyVX77b+0LpxjPSfr/T7QRJO4H5Bvq+VyU69w7r582f9fq0/
9//dz/y7xywcBye3PUjVr7QJZT2PdHY2LiHmwXo3VrtX+1/PrrfWx9Zn17vrZn2BP3f/3e/+u5cq
sOBTbvFdNKoXzVyDZTxt2oj/lv1S3f+3D5p1w1Lhz/MolcDM/vml9f76tCNZtPTeaVSd2qZnT2Q8
yM2wcue/bq5PrRs7IedNQqNTL/fn1ddbfx7D52BuVhXL/1VUoYFviViL/1mnc42rn1//cWrzj/Ln
36U6f/3in4ANYeiGcFDYoMvxdYQ3/wzYEP/wfAs2iwrXWJMv/havYQjUPUh2HFYqSi/0l1jHEpAM
bV3AHcPA/L8R6jiuYhH+fww/pDumbpn8DfxdpqsYf3/T6cgm6hsMqNURNC9zvCh+h5Ls6M+z1xkI
SquHhoiI3Ww2MKjLroAqiOgQ1+QJxjDi9dy9T9EiFg+eHJ69CryZYdMER+BiJrdei6Sclh729Q+Q
E3eugk4hXvfSu5iWCxFEpp08SpgMI1SvrT1Oh4GOgM9weSMrzyM9frkmk+OdRf3YjbReKVOChQS+
jcA8GxX5fa4PHTaFqmMInxONjkURPQvyIrQpkHqCZOr1rdTosmHo2WopCC2dTsog7F8dauRSe2di
N8Go1V80UEJ+2S0biZ+p7EoMrFSuFYGXFA/pr3SekM227n2dA8cwJvGQ5fmxs9yfw4zx1KcgJMwB
enpLkJpZ3BlRt83QdpgaAepN/9xZvHeqqO7F1zjPV002O0b3X7PNKAZRD0PFjQ0bBTH3E7PwUBnk
7jIsOhHRHhuY1UFZDo+U1ncJq6qqtI59SdPdxrwm9f/H3ZktN26lW/qJcALDxtSXnEWKFEUxKUo3
CEmZwjyPG0/f385TJ9plu13Rt11hZ9jlTEkkgY1/WOtbD9oozzEJX9i+D7E+H0pfP8OvIl3I3lmF
PAcYuUdz0+TGDdQ1WI5m3bYSdWx2bLr42wB8QWrJa9DKS+z1VzOy74wD1jlBWS22Bg+8CYlMU4rV
Lvkw7PkgR15mWhxHY7gAw34wwwcfoaCg/RZmSk81n0UiD4kzoglI96yV9k2i4RhMjjGKT9uIjxXp
q1nKiLvfdKLDluvuzGzc0tqgm/CxQenMEp07SKONq8mzPjt0q696BuPGF9G3lXMdhGSEYaZ9CBzj
ENRiNxbMJDDaLDSBW9jyjF3Pdy7bYGZXh6K0q1ZGZ91ZiH9ARHykN/Q941xF9q7qIoSb7cIww73e
pEf1CRvBeOtbE+Nr+inSjBVu9F1300W9jch1brXHRS3mqzJlpPqX1AkMgNSEcnMrC2fReOhrC1hb
ab8MLSQzBZqDpmT+6BCzSob0orX8/WSM52l2dr2M93ifU8Mmfc4+mRHvYDUdjAhPSSgPcQTiGVIJ
hWG/jCfMAoJAAnu+qWtyru0d3NOlsGO209OXB4CE6eyUTlcnkpexEvfIUshHItGq9NjUycfv7yFp
6idpMYGDeD5q2bKvw++gpaQj/WwbTtmHq08HMs3Xgk8lckH6DCxZuf46eR5QoMV6fLf75Bv5CIeE
gsAne11mR/a8e4v7PJfxLuB5jorlNs1IbAainZL5HM/pMR27DVOJQ6k1L2m5HhKWx/Vwwcx4bbT8
OKjjwPukuL2hz7rwKCrD6WLykTRO9tGSQyW7fTfON7eeb+oTZAgH4TM9Qgb9UG+Muh4NYDluPK60
cr61sl8NBjInqCzqJTE7XU00aJYrdrbJR4O18jy2+pn9CaStjUlJH1oNX69Z+bye1HdR/THlHu07
5KC1P8N/E94nGps54kwIRI93K1qpaztNp4P62bKQs2wcumuMrh0l2zZJiiMTo3rRs5WH/7OaA+71
Pu83eZt9T0Ig+L+PQ7s24ulqGt1GXUx+3W6I/70FXbgy8xsq6i3UtPtU1Vwv+nzTxUOLUzys2k1j
JzzQITVZPcf0fHYJKY3s6Zrr9qpjrJ1PZ62XNzcZtx74pQX6kQ8v1F4HP3wmBNM+iUb/isjujAPA
eWgBlxZCAcudvnwYFIXNZslOvpVB2GTyTBoqcipiReEOhs4JiUilnYOxfLToth2CeqXZ7WpQ/5nn
nGBpXedaP7Mxqif1j/aOZcrB+nSS9BmCzr5rrF1tZse85mefuD1kxCXBO+1kaPffW0QWfY8Xu+qu
bTsj8XEZmE6HmRtB/Y2DcFNSzlhcXhP7DeIY6Tf7rzZAPMS12Yj+yvaCEYeotkE0rxvX3qnDKm65
rWajx+YeZkpCfVUHtsDgFJbJk8+TrUvmm0FyQ1eDoApufT5dmcsixRfTlxn9Ikn2IZyck7ol1Zmg
UmiihM+Om6jF4U1CBanJQ+jd+17lVYC18n1xBy2445lI3oLeXRzBPc9BRYL2OeqSj47vkRWcbn5/
jCbXQX7icKvlRLqN3B/RYxOd1PfKTff0+44zppNhNngMNPHeadrJIIB6jen5iWAd/AAJxX9EHvRs
2jFyHqSik9YRdiOtXTaFwVK3u1cvqT9AZw87hnNfSYgIghzPBb7o6tFCfrg0R4fVQRE+ppHy0Emp
rx1kM6nr7HncMeudIQcO7SpHtrPEk3zPp+nsA349SJqDjoBSS0OCYwVMpQGR8dAjPBP5ZNyB6bIn
wDamwRJEv06K92okY//fW7Xf//T7/5Mzookx7x7w0D/HUWJu5sSxWODHYv/7n37/oonmX/8qLPVj
L/RC9R0eW3dCY2kq3PCVJE3yX63u0e2BWurgcBaZlkFBs6PYWvrNDPVX/TJKVnZ5wiIvmO1XVJfw
MHvlewZ3RMRCFOMNJ8153HtottggpEwQ0GtIPb6BkYgemK+uvYidpt/rO6IoN4an1u3DClbbuhDa
euxxAhgEv2h32mincTbplK1lYS8TSezEAhHDCn/GWnbmo1YhxYOqXrB00NpDpfIhfv/Sq8wIfjgG
N257cqNm2lAUJYsOVH2EgyMjdwLFYLmm/rrhnMnsjxkBU8RTYF1H3kdTGN667gdvHxf9O3OjJbp9
6IM+QB2Vd9E7E0/jTNycye1WFSsFhBrkWDQ2AtzO7nBHc2HPifmVael+KOyTJ6puEQ0kATberqzk
HVZDtJi5zZOGw4NboJD9JffnS9hIUuGbtQwodOB6vCGbgi2SrH0OG6Ns1x7HH3wZkslT964C2ux8
vJqNZEZYnjIHGFegPOHxB+4UbWwOwkn3fyjq/wZ2bfy1TPZNpPGO8EzHtV2DAv6PZTJwC9EnmNEx
+affpEaNRnZF5XENvOmEbmrW5KGmjprcev0fvjNy/T8V6L7JOkO3kKoBtXf+BBP3xdgXjiTEPQgh
MVood2XmPGRMRDlfKHRiPCwTynfNd06qVPoP355u58/f3rJsz+UnwHzt/hmmz/R+spKgKndmRxHP
WVNEHar4auvrl9QYL44Vf7TlQwe73M6BRnCqUdgyqf0PZH3jL4YCz7ewM7gORRsGTPdPn0BoFX7k
tUAL1YdvT8PFpjIhcsFz9SdZURhk3cUlRRhZCPZbdHJZfylkvS4Mnj4ZBasvdnEhsHi9/vNbpLwW
f32LSDvUMWMAehDqJ/9DC0Xk6Tgn0it2fk8LpYPsi6xnrUXLOI1YjeAtMGrsP39f3lVLfZ7JLyqx
a9ieSzv5ANv5ZbECXPwuD5EFn8Ot6WivVTbfOh5dViKJS6EMobYD9rIl1GKrShDHJ/s3sXdw0heq
Stc77pRsuuRRsvdy/Txb9q7hs4D+ucqYgEbRcEn6BqLoPQPUWfPwC7x+W/Ry23gQViTxzQj4U0wR
BhLVaAg2hdOAAm7XtdXgVAhvWijh8uivziROvlQKkubsGf0Fdcp37fd8+eSjKclsoko0BS5Ql6uG
5CX04xn9X446m+XPcI2asvjvwcLX9L/CX+Xf3KF/d3ngaTFtwzF0G5v6v38IZhb7OfDNYheZ7UaU
+rn3s32eff6urKeb0TUP//yxk+PxN5+7wN5C144Fx/6zxcUfDY/elDszdOShzZIXJDNOYgHsGi8t
D74NCdYfEgP0YkaYqffDlXaXsU++t6jr4Z8/GPMLYn9sZsc5Hy6+D4rbLJ4sV10MOgVpNsizBZmh
8UxG9geGuQQAFJI3kUfHWDzOnIc9pZj6uiMZeaxh7cHZCQpQ1RVkXAl+lO8NcwJgAyzBnW8DXVVu
N2sfYKJUCnGVPDxu6e+3IsmORTxs4vbTUzFvBsNm33GhxLCBNt1qF0vTWaN7tBkuAugQFWNwNXEE
qdtkPVcRAF0PYwm9/hc6d5JYhqsJcJew3qcinW5kGl9j7K4DLRgVuHU3M6rjpkQWZb01tKNlFn+o
orWrRpSR2SmX7WvTy6/BpBwrYlr26FI3D3FMpxw+wMo7h3ZyxF57jDxxN0sb1c0+F/Jx0pJvzax2
ODhWCLE3sso+jCzYu+aqwxRbWbtI2juogwdwa3dnMM6q3aNiOUjC1NcCyPbvPql0oIbNHLsRiqdn
QL8n9Tq0kfrNCU+M0paG269cA2Oop38Fnji5BmOCf77SyKX4y/kiXM93Dd0jjFVlZ/zxfJldrayF
ZhU71b6plm7iY2fdE1Sv6iUXTrUr/sNp+3enPgE1PGw9kmIRT//7t8RoEbso7TlsUxqylsYUqdA/
vyp++L++LoI6TCHUrz6clH//JnFUp12m68VOeAPBZHbLECdDzzyl2xpEk8so6DnV6wtIVHQG7Xoy
9EMbkYJIlc0G/5B0zjq2/LVvg7U1GUdo5iml7RlMcXc5CF3sqEnEnykbmIbJJ8Ns6qYhPXpUdAJh
lDqI03y69aF5GxKO6qaB/WyygpL5sXV8ZEf9xeLz74P0w/QlbqjuUBb8mPRlrjXf0Hie0krsJouS
vC2OtnuZxwnKy3BVP6RNHVI7IGwt51oytHDC9eBVPyomDJ4P7hj3OS5g7FVXw8UVn08Hz0mORWMd
IzNca60ETuicgJ8e9dldpXbzyOVxmImLDhh9wA5DMkiXxHRvMQ3lqwGAiE0dOaITpZduxt82jwsU
GcCV0uMwpXsTglnGJ+ll1k7NFdS305VvfUjse+H01xztWVq7d8RVS9WU+FO2JARwHQTjVZ3gAKUO
/+ky+JsCh0vMB3FPeSGE/acJZGFW3VTKvNhhpyKFMB9gQiYNmyv6psYV8BRT/VAq5xRGlg7MeLwd
2+oBn9uLCTB8xTbx1NDmDbSGvXBOvfD2bXezIf7WdOiqdRuGc5tPl0gLYUmZ8LGTNwKC2PZ1jOT0
U2LFr9JLPxKTr++avKVj0bM9DQjCSr4LnM29yZlXMwIYuPOpRlVR0TfTpQ/skzpV65lEL/ZcGrw0
dJZfLic/IQ0frlUeBeTJSnrAfEi5dKetwXCB6V2gTRffGy5G3696e9rk5btqUt2UQAeSKu252wDi
gLXbb3Obaof5i1NNtzrSzzR40yjYB41bVY0F6YC8laCx0D4VJGcYPdo89B/D+CXxdKsiyG7VyMK6
+wlZuhZ/B+6WjcQNMXi36ENuCSt4rhjRdd5namsXavdu9c8f9N+cYhRu6n+G5TML/9PHPIY1++lx
QC/vFSsS0BaicplrjuNWXeRWN52Fsw+q8D9cX6Zt/fWY8SifeUIbhomy8E/HZy0saZmihyoV2be8
yY7qOeexss7IOdX5MLIc7nu3UvMzDADElIldQ8FTSQYvTDhNbhRLxezO5qpAWaeK7JSxZgNNW9Vi
hvPpMEhhxb5Q9ZLHoNSdzmq6UaTefUBHN9bJXh0ZY3zsNTz6g7NlC+6O9EMZKp8gl19h4Jwi2EhY
gGj7lHA5O9q5flPnLsbpUwJfPiwgy+b2uoewluRH6fe4tsYLkg5AEoeynr9M9TAq+DQT8UjeMECZ
FDIm/XgyXwihOuQu54a6h+HvfqjXbM36bSaCJ5n1Y93zuaSfmpsdEXPiVmNCFxMt5zZrEzTCRLy9
KnTcCYgHl31L58qGsa+zU9cQdxbcmQdyxw7eXU0oQmD3XURaoiVO1Zx/q3GIN0xPBZX5z7L2t0M+
HY2uXBnjd5MRgTjmR0dQdRAH85XrayvgJEq1JSp+LZ5Oc8ddqcq62S4+ZsgQ7SifwihwOP1GnB61
sZgxzLW0u0ma7SV80sjTjxXmFuwWJ6CwH6BBTmpqbTCvU9MmiTJRk2KthnD0Xl/qRRM1ejVJ1K3B
xOku07Skv6gnfMy9MQ72KQzkWf17ZcoD29aYcRGs32PBOHmYnGOkqJwRnsU4RT4YRAQGZWKnTl81
WSvpF0U3PBmoflQTK/urJ8cvo0xeZoYzRq+/aHt16vYMyfUgOZqsDojx+xBxcjQKYDFe9AE3aNNo
Nic009d8kPjJErITw4Nt23c1acsLfgN3b6Hbdx7hhyTj8UF1WUUvSe2AAedrZfImMnFPQvIrA3MN
vedriHjUUU0MRb7XBjSJPnNEv9mYuARDlyQn1CrM2rouY7xYE7q5o7rdV5U8/L7gWXqoMjLmMTyN
vJ+cXoKpgCiKterGs8o9+aRWMENcmvn4oB4+hejoIO3TALuhCL90jbm+uuDU9DXhoVpN9A7wLLBn
gRWDHbJo3eGWzWx4IAgTocPhPw/boWbqzHGs5oRzFfz651PLsNy/Oz5c2/Z12+EQ+V3F/KG7y6SF
P0nY+a515VfR8kbO44OFWYRw2sXc499UzagHd4QxJjuaEbhaQYwkqZVcWG3kO2Tj0gN0PiPicswu
WWr/PrZ/fwHX/KwTCtyGsHVffiUeIhR7OvHwflFORbz86ArHtHlkHoQJ8zklAGWhIy2aYs3cC6Wt
KOBBrXVCxPyplzuLQOml1ffnHBEMCBpwuHZFyezNx6KM77h3zEeAnniKHdDuhll/oIaMVmFSkVnL
UKMpmYV2JbNN3QKocipYJi4dyGGTWW5H6Hg+U+6kkzf0qdEwfOuNheeaG1ydLzB/HtCDLdEtLNWp
7ojusDY5nNSZ8xJq+kmvyTNqEIF6VCHDeLP06QIjZdeB1SRnayiJouAZnmGvDqBFlphC65FSTz13
++zoc0Wq+691/RfDehnYa0D5OKuvpsqk0FStcbxPnzTc1iU7AXVV4NI5qS+CLhvBGj0OkwGNdUJq
TnvVaYh2uBogoexSfuF3XvfM7XNZxAyfNrumogoq+4v+CO1RXxly3BJcxrFUrcO6/c66/mo501nd
0J37P6X//6/rcjUkoor/v6/Lt7/KJoxJmiPhL4aqR17kv/7M/0At9P+CYww3wqVEUGQLmoZ/bco9
+78gSYCucJkBOS7Mif8T7Udr/q/duAX+AtK149tqaGV75v/Letx0f2fY/XE/DhCDnb1PM2QIYdqO
GgL84fbHXgNLqfSyXZtXv8oECfZMYzvX377tMEE3KZ/89Eec14+6RSZyhIPNi4gSgKp7JItl4UbZ
gOGQfCK2p9wVZNsAi9dDbIMJeIbAXQeNby6MFqNgOxrPXq+dvJH85LC09GXlWd+NBHZpCffX7GDr
w/RzSCwc9fCzoKcn4qRpQ7pqBaZ/YzIICnC1YtNE9clKk3adAWZaoxbN1zNKxbXVe6fcxLEBUg1m
mWqLhMpCOFeaVi771MYuZ7VHVLweTxnMQPzJAUZeAnQ2sB6yISdRPjV/FhNmw2Qm4S7dRXo8LpvU
5KgQ70ajhPDlTFTS7Gxkon+ILDrDHUWW2RagrnMC+EY240nvATnynoauXcYgLWn3ijWPw3HpurYB
S0LU4MGilyEfnuuA9CBPWcya2Pvyc31l2lO01ocgX3XY9JUgfuantC9JSp6DXf1A3joyHaFZm+cH
gaA3b4Fxz7mEk1aJnNUF9bOPnZ/uIYK1L3+JjGzW0FnFeEnTnOVfMW/jCZJEgu8/yirOfPZD/GXK
7Dl19AeCRR/q3ADVKb2zznoRT2oCaB0LVz9jkwzLYd10MLVGvasAjqHBaSKyXx3cIzmDA4kUlkPV
+5kPgKNSDVY17hoNt2CyRVZMA2B/+SZq5qJ4LUKP68HZoqf8Sl24wlpXPUleVjA3Z7fvXoNcPFYw
lWOg4tAXqJUSryXWe3IAM/fPjKcxgOceDAyBnE/BcsstcE2zw/4NWjDt+leCqh8lwa2LwvV2TmsR
KoX/O2/Fo9BGsa7hlgSyoZ2Mf3WZ3HhuRIlFLoFpVT8hrG+FiHkm5wg/JDzTMt/DMsa4M2UEfYFt
PIw+MVB0CLjoI6rkoX0Y6jA8OFn7YgcoAXT5Zdm/WK2Y6Bl1f23N8FVDgd8m4F3P0i7euEZ3bCuB
1h0cChD67Fh5JXkcfWBs8sI2N61N0+6V8gL6NGeOFUTHXk8eRCr7F1gdXpfWOw6W/HmsD53amHQs
WachxDHOkNVqFZ0jtIMH0rnvKKu1pScBEEwwsusIMmiiiYNnTsdhsOwlIZNo2NtwNbtEM1uhmEiy
AVnoReZB1/ogXPBh1uQOw8/o/TUWIWrboL22Xh89RBFgl6If3w3qN8Ii064m6aGeOC6c8tim+nuh
hf6DlMaPZIK1ErvOprGw3Y3z/Jho8WNZcu1OhjOjr5zfosHP1xGyeAxPcsO+c+kgCFl2QjyVqQeX
c6QypzzYBWSjrQNOqU3vts+DF+s74yfZGzgcyCdcGRDFFj1h2IuS5Htfps4BiCcvuprOwJygV0hQ
HfwGtDd1gFPG29rEO29HwyCkqm/hTkZjuMTjXYGdsOarFfHW+NFnrLXtsprql4k++wkzGVwy5rMs
YKtnpmc1/402JUnSw9ghrk3KoN447j3VfONkwwLInGSD+9l+bOzwq+3SYRuU5m1sYmeH05VKpCef
pg578p1HIg8sAbrQa0dvk5PjJfPSW/QDVpwuBCI6mdVb1rv2RmiiP2SMN5vSxBbyJeY8ZrOAwsho
kjUZXjD0DTDdGHjooKEtLdvcfRy1huHlrPF6wrRbaulBcw8DVRfqpJ+Bi0O/NiBuV4QOJCCB+dMm
EQRJhpFYJ6pg0IEnpM6tE5a7QoS6GWoTk7aZbqYuai5lSCBW6k9rvYJQ449OtuJZeGhr4jBZ/tVP
TmPs2rD4AaGXcHXf3VJ9lIdStg8iit95gOZr4D+XGEOoCZT6Wa+JBJqZkqXO1DyOooWDMccMVeYC
IUFRKIHHMZnE+GR4PFA8P/jKE43v36Qrr2ggqEefGroYcLtzRa9EPgjYhx9mm9BLaxYdF+GZXPzr
NgYY4OsjiTZ69eRxGZjM2x5GpAQ+rfnOhqSyighyWre2R4CU7A/eFGabPsABpNU60PfoTfNM8ywT
bx/RwW38AdUSbClQiu30Frl9eTLc8Dag+0BP5BITUEpopeAobMMDz2FqF3tuSY0M9SfDry/RyLDZ
d9rxLswWsmzjXgao9fup40c1IjiXljtGK8NrcK238fyj1HSEbMzhJgA2zFSAk5C6tiqTmUY2HqY7
TMwjD7R2ZzYWZtqKnSqZPzIVxk4DsXBwet4RE0FZSvrDlrFm+xSVD2ZQpJykqb8tAhaWif0BoTZ+
yL1s3Vtd82YDKl9GROGuLMnnV8jxEZ5A9BSE8mSG1bzuCCdatXYJu9ZzXmdX/JDmNesGtghNDNHI
9F+GAnuV6TWvpOp+DVbgkzYbuCuupd2MR8fBzQR1mMiT3GZy4f5kKAqu0sH9gZyXFKHkNPp6tR/3
TkdTRVQCwnShpY9hK8CLyPlQ4dMdteFSoNNhTus/eVE1rCxfQV+MOt97PIyzvE9PDB+Q99X+nqMa
xVkkT3rhe6tea7Srzg29lLJ7S1w33SBcK7ao3pm9eNLijQ1Dnse2vfIzF+HzrEwPKVapHmf42q7I
Rc+dJtr3CYaDtHuQiW2qLEHSMDQSRmzvoZl5Bg5aFp8ctHn10JCs5VNm8DgxPdc5TDExZM5bXkY9
vvXqTfez/mSqX6Ref3jJjD10M1Ul0fNmShIuN22VAyh2BDte7NkMDgLwENKrUJOUOe+MD6JxxucN
tzJ5T7WBgwRBL88lGFFYphxS+9x0baURAnbHWWvBzGnJpGnLa4hew+bWR99t947oolzpfjtsG7e+
hq7pX5Lu4Edq79a4+bYsKSTMyAjXDQFkJK5kcJ6cMH0S+VY6rvdQFCGF3GSBG6IU0fX21A8wTHI5
aXszL+H2EJDYuF1zwI7+gekQY06kPuM0qw51QmpQdgAAoKPAcCbEfFyarl5hY6myX5RD/r4La7HS
U9xbKZ6M5Qxof6fN5msDnWLdWZigLU1DyNdxq0DObJrOXHaV/VCVTFKwR3+zm1sZ7m5oAYmJfDK2
Tk5IUjXM1FilA2U2GDSqLyKpqCsDhFXU2Yi98HWZFYElRUtzbIU7q7JZ6/RQKXK5i6HnIKIZj1DT
UdEykwly71ldMsTx2s/05WOt5WvGIg0e/s5c412HnB0AZeRiWwriofa+iZkJxsultxymXVS3G8IF
j2zyOUGnYDtWDrI4IHZb0p5Zi3rupsLPeG6KZJV67bPudu05V2TxDqg3KiIbJb51xQ1wTR1gxY2s
WvBlUFlEREiAkVkQf/A1kY/c+WvDJYS342fbOk5pLdvecbkEqs8uLNPD5BAINMb8Ntsy9bWit1WF
aT75znsede4qqMxs5+Z48aN2uodl9Shz8822OAm6MSqWpLgN3Cj50tNDb6lJHtIMyY2lF6g9eMWj
YNLZDnrTU0k24Aod6/sgSXuq8nQ7zwkwE8DlxmAu7KZHEgP4ktJFyxMQav4lLYYPB4qOFgH46WVw
1Kril54z7qpvteF/ug0DhQJrrGk+pKP3iSrsVwQ0yo7fEOI8yVjuZrDvzq3xQRmVH4SKPWhht50I
mYtt/0ht+qQhbAsCR5lpn6Zp3DWRvgrJaFx0qXa0KCJ6sjJxRi8bZrKSgMqOwKwah5U2N5tO67aE
ldygXIPUAhSN10mBiIEmzPOOcfHFArQLCdf9tPuZNWH3OLXVC78RHSTousqsnr3cufKk7SDV/Roo
vBcZG8kAzFnTwzWN+uCQ1uPW7DyXd5zdEWjUY7Wq7PqmfpNZpT88VDYY7fddMl5qETx6Odr7Qhgv
pdEcWoX/itF5L+KaJ63lHzLpPJcsC7iyv3vbX4dhrKhlIPywrwAZYSvTbyrW8/UMQK6pXroyfB2b
Z9JSEQbk1y482wk+QtQ88xweakv8csS5BeS5UN+wttqdQYTFxPps4r/bA7NmIm5utUh36vvSUC9S
cM+jyzNekwSniZdGauTJGAXa7QhjL9I6RfPLyTpBdeIBUxoBVRe1rm6Qo+PnyxH8iSPjgxvHD2Xp
0xCDtZVVvGP4tKL1QFU5ofDWS4STwkfw62C/jI+5aLsvLHWx59lEVPm3YcKVUhhvU9vex6Z9nHqw
d/VH2ww/tCVEiQuoavNUadVGonnVfKgh3jvU+NcgimCC5deijy9kXb23YjppVNeEUTyibdyKKdpV
bflpSf08mObRaShYICF6TgSL2JUvxeRdHVlYWy007y77EQeZXGLggQPU0oFppsShoFchOJbiQhHJ
6a7tIrvaQ7aLniq1U5tBsWm5JVdaUyiqxgMdWYZRlJzDpGTcFVeAam3G4kFz1sz83AZcKaB+l41O
GE3nogdvCaqDAk9N6ZY9t1PfAa8w/CWhdvZIIPdlqNQNaZ7r3tyji1iEHBF9mR4jyRKT3CS9Di9t
joKAHdtL7uGknfNHl32uk/abpDM3NunGYwHMYa6e9BrCtunmy6zUdp1Xn1CeLQzaMCeOV45mPzIa
eB1wsWoOKY6wPblykN618Vuf6s9ES2I0wYbtdPvEFhdH6+9tOjC6S5fD0P5iQ3MQWnH0nRgh7HTi
lT6yhN1NRCHpRv4uXesE9RAqev2LHXdj5OeaiPYWYkI4/+j0dtuMFHpzuxCe97MKiYC0jDM71R84
Fx5iN1n5ub8ve660AXD0VG+SPOAd4JlKptS5mTyQBYLsm5TYMiHfhij5fWQWmdi0WfvWavrFYcCu
w1gPciJh+68SZavuWC952aJ3Lz/RaG3wCq+aob1CTY7S7MlnLq67bH9a2q2cXFkRP5dFqhrGH/ys
34YdPLMdetfrhe9N725X30IOuDkFOtw5ZHo7EJL1kOvf+zHk4odutD/9TvsMUdSCjVuVgb4qff8x
Ie3SGb9Ck5AXpq8Ifvwdo/y3Mqk+Oo/iLRInSA/5Io/udnDFAgcgSCfAEF8WCIajKKtDNYwakiS/
weHNbS/z9rlUYWaG/DYRdeCa1F+LiflUaqsKGBO8a9y7DoJwagMo9E8TxURR2XfgEZiviT2vhlOf
WiTbveHP/yj4TAI/fenLaJ34+qMUJeG5fgFCAIojUQe53b9wYJAkR+i1Vk3EvhV7sDhnomWJB4i2
rVXv9A60DY0FRKqF6QcvSRJBYTcYZcsjCQPHCIyO3QObYFc88yPOCxfYdmtq6ljcuUO9jtKaGQLy
SPak7olB45NnUo0wHBt4+ozIiuNbXJMJUmV9x7Q++tmYIRBk8RSnATQbjQwzEroWkmoJUPzO8NDy
iz691JyuOR7Lpe2bJI9MP/MsQXkONDX0fOKxkoIZyfgswaMQG6ddGx6biyCvjrIx97VubUrDvc0V
V7Ws8m0R65tGRg9Aq0+d/1wlNaG/Vrtoq+KttcqNm7ABc8gcEGJhklk+Sv0CIuChJncydppXfypB
oTQ1g6+CzlRIchGwvwpJUoA2AujQdkzkZjpiDg6mE2BVhsVUjd1W69p3o3SeYZDMhXEq4uwp77Cv
avrW6MYngnmecjsHEosKPaU1mkC2pT/EWP5Aa3LAr/rYW1AgDaAtbXH35XxNcuMFs4IHIeBYzRo2
oQBooFUn8SJPaIlKey2nfpWrQq8OyLGmDRSEMHCYOOTTmE65ZZyzCsk1JGOjzjvsCjA6EGBP4mJb
47lxi3uUP2lxcUgET1y6P3RzezmmQI4gUVl3AwVSWYpDyzWCZH1T2wHqj+auD8kVU2EjtiFnxDC5
R0aPpzlWt33Z3jrK8yZu3z0nPFIAU2mNQGjtVTE4z3YTdGv1tQpdPkZMKQpJkCW5FM+ms8rd8ifm
qXVi/b7w3THcUTjxqWTNarTFL52ONgz679Z0Qb5Yq3SG/O7LV0STzwOvrudBYRSHiUB7wFi/wtRp
F9I0QFTOr01dHEmehbeBNcAazo6DBLfWKkmJD8AxIshtmh7V51X35dvgDDff7N4xEJy62t5WWcZy
f413+WJWCf51nZmaUhAW8mcmwu84wcINuD9wDUI1G5Gu2IxcgpRWWMxY/YPWHFWNuDTA7EYFv1vS
RSGApaK3gqdQc1+KMXgm3W+PNR4N/kTWhFaWL13zMgdLu5MGUmoCNVwWYebU7lJRZDsj3rRMslWs
XoJ8iyTFomI82WTknZL0XM71hoFKvKztHuLfqK/9YrRXNOgviXhvgdbRuVIw4er3XPmczZDkihdi
EDmuhvneDBZuTlCkcJ7XtlM86Zrz1pmobiay9KSV/0xbuZ/6X2FdqAP8lg2OWFlgIv43d+e1HDey
relX2S+ADvgEIibmohyrWIZFJ0q8QYhG8N7j6edLUE1K7D7de27PhSCkAQqsApCZa/2GWza56A0A
CYNG3LRsJ9zjo3Iv7VuXrQMNrGJVvxK+uzJtHXRJv9CaDshi3R1z7uVLLOvXTTyUCNECnzZhSChp
KK3GIYSV+bjuSxtJMaLbOd6iecT8yHAcEkcZMbBG39bu1K1bxVMPE+9PG4HnhUUK1zQC99yY2PKB
qECMdkIBuGQJv4kLiOzkUfVFO8J2HjRUXEBcOquucQUrZywotbq+HXId6KdDhteq/W2LNs2iDvw7
VgRPEy40mxJnvV3bETL3E4CcFWKkhkMKTQ+AF2qleRfZuCVqJe43pnG2e3wlK5iqrqF8QS3F4mf0
7yYF0IaXfUHZAvZeE9crY8BSPWggYkUFVs4J1rtQyzXmzRlqz1GEY5YbrG0NF/G4r7+0cUKOcxTg
2DxjE2bDrmLcqkyIDorB9IelXshcbuFVvrI2yxtLUdtlVUQofrQdEipkMFNfTZZVzXrKQYhjgbYH
Kn2Oe1GW8LbacJSKE80JD3fhrtyg3FVeZ9znyTNJhu9VfzJbrBRMcV8VGMxmSKZleA5ZKbIhOppP
Jm+0Ubq3W/bBFfAmbJnD8V0W45kbLgkaxEsR4PwET+R7UKQ8wWm7szRDZ/5WmLs40UDxp+XOwJ1l
Rf5zjXDBeIjGVvBroO7l1k5PcNB7tHA0QIalQHOhrizUcFlzDtxKRmyigGt3JnMoEZMaBp/W2ene
yuPbpE1epVQWivuIT9pcXmU3DGr2Gfj/j9RxGO4e0jxnBQAWKjHulcj8kgcAQENLua3lnVxVpEVw
eWJM1MwcbJijr1unQcrWJriRSfE8sQlibrZq6q0FKdlF2gYrVqoBSfk+qc5RZNwNWv4lQELMPFdT
sRdFdlVkzjrWuGWtDtHN2uu/jZrzMmFc6qRbHGRL2A7eyOx/N+XJa6sS4Z0Q+cHgbTFaPv5kQ/al
6C1ofNa4a3VzjznaE0PcUe3HYamprHDNqq8Xfl0dc01nCv6sXbi6eUb64inV61VLIn1FYJnbwo8u
Yq++YX0N77NJvrRChg7xbVm4gbtCqO4lKciHJQYO9AVGOoBLQ2uLwCEGqWKlBsqF6RuLhp8AMM4W
ZcrdQNLBBMjTD+KuM7tvXp0uAkQrpiLemba1s33t3sOVbqEr2o4h21pwx5x6p9UWJAxB0uMy3g8v
LKtIXbXJdzuGV5ejA9MnGlKHcfYNy5OdM/WrXtVuUF95UbHF8Mfy1o+MJ4gPR3SimGtlw7M6WIh4
kkcPWZTguUx06F7tGX3c6lnJH5AdgRvJyFs3KEWZPMmEpFEJJGC34W4MGp+4rLXQHFYXJcgzi1Ex
8vAwjnTlSfjqJcpCNxaqyARBSPcPJ5JcDzbRQhw2hlcUuq5Don69c0MOZVWq3gaFwpDhorqFO3in
pygiILujRsF13iZ7PMWKQ9+oOyLMHatESIfEq1FOgSpbKPblmCPPHtvVjuD0CxTYbTz4l6ySViKE
N+kCVctt/VhK7ibzeylWdN3H/cUA3cZXgQ6p2m6w+9fEjr9ZXvNVVa2rRqnadZAmtxDZ0Mh9GbNX
PyKgkTFvNBvC6cLai1Q7wp5Y68CnDQNzaoSFTpWkvozwmXBb/Y7q9QDeUsB1kYbQapQs7c65rVHD
MkXx3RhYarkqJnmE68nHIFJV9Ue8a9D6qeq9q2pwZ4viVQmrS4TANtWkn8w8uA4b8Q2H5ns8laGv
JDFe8eiNqD2TkQrAlQKrGibTIq0afHdIKUbdRXkPTPQqEgiouFWwRSwYE9Qhf8VbYKcN2bnLxnWo
NWRlsdgVjVbzDdcGWQow06ZdB0hsiw79DzbQclEHeC8qsvip7lPx02HzEW8nCOsL/PlIPaUOU1H7
NozQrlQnvkIYnQL9NGQ6Z524jFwBKebpJou8FBV+xCsQjkXD8/fNf1E3zAoeHmERgWP8rpFODGMw
2StgAYCpsgyhOSkZN2/moitEsxPTfQUUv9lHs5TcLAviDMJHSiiFJ+bBuliGUhV31rYzh9SZ1vMu
NuAofs27U6NdeaYzbDwn5KXspkN6OW+U0PtzDyJfLj0mDOk2oWJ85ABZR2ZYXubb7qy9O5eLEchN
T8hCFBUebFKHb/BzlP806XwhN3PdvDc3CMdHl+OjuZZ9RBInS8aLfpmbTq4Ss6SyyL6YQ9eQ0UQ6
eNYPbkw0yUyp7ODHqE6QTkWFQu59bOa6VOpDuO2TU3RnhH1ekkQtdnaVo9nlxAfHJxwnjPBpIn0D
PTTGQKsJmnXY+yjlbWMXjfiU4Bv4bobjmliV3r/GjdOzSmXjsO5J6rzcF9o4rlwXE2AAk1BlMm+V
DlW1jGPN26HTDHmxGC8rc9xqlcrLdexOcYWcJRytAYNB8W2AAK8hYF6wWl7kg/WgdmNy2bEIiCYr
P4l0RFuu7kZpXxNf+PYOhvAPFREQY3DMS7ftx5MzTDcO5K5L3fSafZDD/x7LpwpNjm2XeTFra3j7
fXaqy6I9NWbp8ka1YRrzxic4v86tbifKzlsOSN6tJ4xMedz4MfM0jTY+mUvmpIKhylHqEzhniFt1
SuRDl6R99drotfrUWdVRy0GNTLm9K1Bs2TEPX9zbXpIcVZTEfJRsTp1uGKex8Xn6DTTIFcwTjeKH
SFH645D2lFoxQqQYfSJLg/J4fg6bwUG6yPAOsQ7RtzDQRxoeNZcwilPor7XepGDCmL9PJF9grjeC
/yNn8IgWjHyrsUv4N0D4ocd3tR8gkUJ4yK6UesrwbfyRI+606KoJWS2ii1Gnokhm86tYNa5zhorF
BzJQ2SkQIsV7947s0nC0JsTFAlTcljbhNnzVhg2KD/2C9bk4JkSkj8RId36Y3eh+KQhllePB3rqO
+gMfjeVEig1jKxf1MH3yV0TyGpTaUM8l6Dit4pKlBHGAdK0VLDeDdDxpGI+MmK0fQnkl5J4UsnNM
bzQVopgnYD8Nts+v0g7N0i2Afum+m5ziTv/KeKduCdPdMQEBXMePSEYJpAkJlZScHL2Q0YqWcWkb
67nurXlusVIRrIZW6o3tp3CbFciLp336gOvOS2tPhzwFBOdH+a2Jg0ZkVicvgFarePcDdl/K8N0u
jVe1je7G1D/G6Qiiotz3g3YXNn66aEztS27EJXy/4lHoPeGbiahsOd30U9fu8aFHS0o9WA0zRc3u
DzkJmK2CMlOZXBZocmAjli+ictMGCaFno0IsC/+1UO0sxBa6BzPXt13c1KtE1YtFA63MDQJ0zD3m
qUJxb0o/GZZ5GJhLXDvIoGjdnctYpQzOdY/PAsGG8YzXGUbXOrKWOHMNOVOwxvrSe/3RGeNvUv8D
pcVwodr1GeuWs6pVl8mW1DbTksFdI4MB/D6qcRM2iqtUHBvSqJ2x6lydXEoc3haht0pawladKCHX
ZTG4d7d47ksmYSJVH9uiuEhF6mKBbHQ4HyK5iRSVNxk/LNZ2i1IzU5jhw42HoAJOOjmRPrQ+beYO
mn32Ol8gsx9uFD0f9n08Ocsh7b62tnFjTjdTwG0TVP65VXTU/lwwG8kAoFVH67TL9/DP8VVTTrBX
B16EJtGVEj++TnnwCjKvepCR24VCWlnTd8/jcYq76sZB/K2PbiywxXl1hwE40WGR3Y9VulJG44Ct
Kx6gln3tQCUumujZ1M59FyDs5ZCzyJ3mMQPxEWPatxkFS792eM2K3N1VZEjOyhCIVdGSUlN1fa/l
G8P2UcLz0WK0WOeBAYmuJiSIV2nP15DgbmDpBzViRlnru5ZE2JBpLXJ6LsK+WMpreFssDBY5Bop5
CyOfgGao0zII+2Pu7wWzuFWILO8ySWMco4cBj9y0fBW++SSEB36eXKXaGsQkI/cWr59hG1hoCVeZ
BU3f/94hA/nQWgRcrPoyFQIB/nbA5idWHjTlVDI/K3IQKGZVviSlxmu6u8yL4Iem8d4XKnzCKjmD
iC86ALLt6IMVU0JtIVDsq3IW0ArKxEnFCBzU06WcStaGuh8tUna6CPO1XaFmUA1EIsIR/3EHQz6/
gGaNmAa3Fxly/8Wp7WwvMjwmBIsflEfw3x4IJyz00dkKeyq3rHazm6ou7kFMPSH49xq1L4ZpWTCS
sEywJ/wUC9YoKV9WahHUy3Tgeqz4yQcM904RjqsEDw5iZ02z+a5aWbspCS832Aesx9LNl00zXGnB
0K7Rto9WSKcVqzg2rIP1PUD0YGOxouTnvip8zfrmWYjhB9OVjUnnDl6Cs45we83I0C+qwFXxI1F5
thtihbbOtJmgRzAWPhnNVlmkjYccqVG4wIBMdGO8GpP4ibvL9svrhKXnWtErhl+P/EwlRlTB6mcd
/0lfgb6lTNGONxJSuFp2snIkCX1Vuw0s5sw6Vk9LsD3dUrTlNmhMXOCT7HVQYnQDo5HlMG82Qrr2
MbKA6OTeQYVRZ/oFyDcXaWyrrvBKktgvK5DChtVjiwvUhV1U14Rl3S3M4auQpFRlBaCsPXQ1yVSs
XdW/IWe9JTLknHyh+NzRBWqEQTEtAIalW7dg4uJYCgqvOCQta/RlUSX/YSMrkiKdy7ntS8vWD603
Rl+S9iow6xcfAYsS7AETtWrV9aq3rjz1oo28M1EWzCT9kugzrqK8bUwAw+hqQt9+gtgDaF+Tq4XS
fs2JACMXKPr1oDebQXVf1AZMZtcqPfMf6ISwEECoFFszMx34UGAc04TwhMeSOrRLKLzZLuYvW1aN
KxlymocWx2tWC+B1TmysSIzBGWXcRVCAfBNmKw48SdU5YkMF7cIUS3XyzHWehvFWtVCcjxsDRxhR
tyvfKaV2gNpfioxYTcGPKOqjDjDpMvK7E9GX5ALZF+dS7StvXZYxvk0IBWOigNyiCZSrQ+E426R2
VGEVwtXHShgBPfBTnB0fBqnC/lYjq6dKrgKCO3jo0zJT23aJ3GSyt6uSoQpNk2HTVuXDWxHMyUVl
av129NCDYpFNclFO/kafjEUc7Oc9myDytrNwMLWQdsBFCwjnvDtVBJzTxE9XBorQ2E43ZA7pMm9E
56FxnbVfKTVbJP7BaKjJvsbMZx/IvRA9KRvh/N1IPJVHMNupxZTti7rOsaqssIDyJpb2jW2XvFTs
Yq232H8Li7ywGKbHMQ0yXltltuflvg8yvF35gQ4Ff/2+kptS8fpNYMH8lqU4cLwlyBJcLBrLRHEA
B6ZdqVhru9bdLSqwG9DM9X7edL2nLocCHUeBKDVsHWUlKpu3l9QE7xNpHEoYZJUMGGf4XbTIEAv2
+cXBAyrAsKSzaBQheIyZaAExuc33YEuQqOEVyH2dPml+pTB0xds2dE7w3kgupgNYkTIyV7Ea13vg
jkiJ4xq8SENuH0sFiTf7xxl+HnKN0TPLVu4HUKT7nuXJMhtIXEQV8rbaQMAElvEee9tiT2yh2Ddq
C6Kj0C80w8AEBdOPct8VKt4d8luu/RapO2jIF3njH5qI2RE26dU+s2opqevLt4tPImSuFFEGE6Yl
CB66iEWrkJmcTAr/jcE+dkxiO/MHhkTcSusyx+Zk38kvwR9IGLR1eISJ2u6qEG1Nee0R4af9vNeE
jK0tpkrEBfD+8dLwuup40rTqWffVaeeS8030sLrIO7FrcnXYqGW/D0xIRmXBfEaZ2qsm5QJCdfiq
k4JflU51wA/Dkd6gthy2H0ubCFhdWshs+EznYF9/54veTD1MCNLaxcpxNjk4IV+xQEo5RJPsAQ9V
z6+xUugHoBL9KkRIdmNemzdez1xvdMsL1AMfja7+EqUAoSEsbtICyGU34U6o1wTMRRT9mDH+/1tZ
DBAU4Qj+zyQGZjFNFT43/8l//AfNkzZ9+p3R8Hb8n9J/9h+uCoHAQcjP0B2p1/cnoUGIP5idwOtW
DXQBiSEhafFT/M9w/kAACGija8BzgCBN058EB+cPmLKGTiP2n7pO0//9P7/JJNSfyv/J2vSch1mD
86b8+N/I5S5RMAjCmgWHycBt4xM7ctSyWAvGQd0qDKtFAZ3/B+purU9amwm1hji4akbYDzgrT3u1
am737rZFskidXnQEfGpGvpB708emuO/PfbFVw6um/Kqh7tuE51++5r/ReICt+TdXi7Qszz1fD7Io
klL+Cxsjt2y7cByfqx3USw09kAW0jLMqUAX3zK+4ph3qLgY5SOBZbJVUvRFM8IrpNDrdtlSaJ53Z
a2fq2wmGod/jy5l4xzB3Nr1hAyo3kfZKFyFkgzYDKXkljFe00wlGE971rjgN0rKL2EMAG7VtebrR
TpeerKNHXDE5LfNn2acjXdsUEVpd9SIHANS76CtNCqd2MONpF4VxcLp2rpJd5CnLQruQV+AU/Uae
qrcwQnBacMDPBKHeL6oERSevSV7gfMFlv8lVBgVgG/LCMRBa+CXmMb0NPIy+uUIKvsLcXl/K/ZL9
uveWXsP8EyebmpQnenxXsk+Q2mtyD2XAoTSbSF8j57UoZVeYER4kkLHMQNFfmTEYQeztyo5/BFjl
0WboblWMlOy6TNbyHGGercqgIFLhI1itL0tGGZz4Sq6qT92jPJ0e7duuBovVIQSnL+Owv8ZuZJE3
Y8yox8/RqD/AtBKpasF0X1n13sw3NUfEGSfgM+br4sNLTZDNfftT5eexjGYo1C4awtpZt5VNJNTm
/6Hnq081+Ee9ZCIt/wDOYxa4Vyvhhfx65N8uP3yuV6J1CZxD7suvECDvRrbV5BLcHNnzO5VLGw2i
bESI9Qpgqo5nG9+XepFiCdAShYWUBuea9Wp+jvQ7z06xoOJ2aC5D11vYLHhkUXauWQnktbMdEalX
mY2WCFqaOJK1Ea54LdMG6iF8LDqIIhH2nnyGPC8gmw3xjWXM6eQpcCBYuogSA34izsdn60Bufx4K
EGLJoL2Ie2ksjyY9+7KtlKddFyZ/GWeLzRDEm9bcqvgxpBwur0Aehnq47X7TDIUovbftSrTh3cwk
9pN/T4FruDZmolB5AP9y+2Of6kt98dX3jqR1BX5iULw714eonhjFY1yn60SzMSoyzl6afOkLO5Ls
m0XmMDmpwbyPRIMqIGJ+u2wQEhWBfmwH4u+ZTKSM5UUPGRXIs3MXZ1919FeQHPfw4oscwhBq/5yZ
mB+RvmbVwgOjaME50Yw1vsDcZxLL3FwT0SSxURNmQrQ5Nq54ifn/K3ypn4FBNdV48+rzEP5KxkOM
45dX8l9cqe+zsHl9+c9t8715rf9y3M8Rz2bEY0iDOMdKTEMc588BTxP6H6jtQ6gTFnofDIrv453Q
YO2ZggHo5xD5c7DTGAcNNH0QDdCF5gpd/P8MdoYmJUU+2HymDcFIZzQmAStsFzWpT+MHIG2EzvrY
ei0RZrAy1bgfykRfFQGwbK2z9fveBDuUThWoRNmqYgX81oo+pPHWmiQA+f/HY+dTzZ3/7ljN/R5K
51i/K7BjkRsnSUqAIu9ldxhLOPZsPtVF/sTw/Fap1Ac7a4atb07V4WOTFO6vxdBMlT0pS6yfjAe/
SNID0xAfp22K5Zip676HnaTbpfmgi+YlzsD++MO00AJo4QJxecR0x0erAPfSaO5D5w8YIEUNcpWq
gPmfeJO3H8fS2897duF6+8zzbRw2ZMtcjj3NuOxYccSj6q9NgZ1JA4/JXzn9pO2HRBPlBhooQTpZ
DmwgvyDenoo4jLYjzLsDzIv8gKlWfgg8bKJ5Ys3lp4a5OG/ssMoPcRErRInlLs6aDPKHuS0BvLb2
gyECUjt2G9A1zikCSbrxC885BXJvGmDkgUYmiKJd5LVRf3HVUjk3KKZcxAouBQNRvlMnNx6ubidP
MNBCS4BX1PQ+hoJmysu9YMVwYTTNSfMxbWEANW+1PKzX0Pv8TTVU1m3gF2QHi/q+TFOMtQMVeY8Y
sublEEAPtOqbFjb3DX9Ht81CdCPnunkjnxW8xyJ/NxftSfdv/umg+USJ1W2NKs93Pasb2OVhO6JW
FP+6mesKXbA4e2+Y67Bjuv/5mzskH6IObak+uYL8EtyydrQuatMmbmbawe1QA/vpekJFUkblAm0f
Y48gR3tZiL7bOhoZcGuI7HXmTPmNPjjG0iJN8hAnxFT7we1YupdgHXUUZ6IedtG8l7zv1b0SvtV9
7AlD14lbBvZagweDFFNmXbhYOwbLuUzshpEkdf0tqq9Iv07ADpS6D27FECOmVHXQ2AbVuSlqsCQd
uPaXYOjXaEylj42HeU9gKuHRanTvgFyGyZxoRBCmZRaTFgRzgFfiDsRNnwM81PNTMAb5ifVljiAM
m1KAlxjcqtjMDRUZL43nhhYlaCxU6opnvHWOpZc86iy9A4gipeQLJo/IPEtmr5iUS6PNH3k8+YPe
i1VmVtf1tINdl+7xngMmY0I/2kdZgn1TE+cEUHtG87nyrT2qtSe7SAOoAlYIK16xl22nRHD3lGcc
KIcjrtHGKR0AakcC0bkuQY1CLUPSb6AnpK2CxQDqW/F4dicLQU+5wUCCI8Jfa3zQMnlZTRcehMvz
QKJgMPXxIhE+mFj4egRKq/SZDOF2iNrhgWge9rEl4AzeFvOGt563t+R7ZC6m88vko8wPeOVN8PJF
pUWHptOQ/apMsWK4mb76AKiIjNgvQTjdQiIKH1LH7dcqXvGHfKrSY+gCj5q7dhkcSjPN/0UHUNN+
V5qBc64CMYH3bbo26zldUuF/XZ0ILQ3bwA6cV4gfyS50pXWpLhOvsxc4XiSU593P5c9dfyn/Zffz
sbU0aVOawVwjsqDeI+B8U1ojHsphGN1jOuCRblyCOvLW2H8Yp3kDb9TkHZbGhyxp3upTPQ+Mxdzq
yCMwjvbWc7+Pw96P+Ki3SMRhk/PffUaZVccS3brb0amQ9ujy/jrUq+qA7me0suym+O7H3aU/GP6X
FDXynQmnbONXTvEdQ5HQj7/XILE3DasoMERx/UVRsGwDnthPze3gT9kZHo2F/mF79Ech43hWsJ1s
21xromm/4qJLTrqCV5dKSFzlC22pATPHMGYMHlHSAK2hqsOhy5zxlhTGWcj62pFM83TydmVoZQ8T
5Om5vnUjsRmbSL/w0jh41JorQkPiqzdmyrZrK3M9V/vAr5uoCO9914FtbE44/fZ++Gjo0eqXidjf
rI01lA1+n9sQKTZ44yGZYDDD4Vb8/e6bIoMMhWqHLxH+cxJIqZwjNZ4eTYTTYYzpzBkwZURcxmEo
z8dHDOZtnFSb+oA0gIERnfIw8sButB7f5RG1r0NlqPEBRN3PvblOcdJznJHK+FQ/9x2QiQXBJY/9
aI7s8oyeEt/435xurlPr6KII2mthIVA7tG1/UJvUOiAcG63TfPK/NnZ0JeTDbXnWucQt4WHuijLT
z67dpP/SNReJeMkV4xwVqfZge2NOSlgLsPbGCTdAGl6ZiuzstP2OR1Iy/CMfMZBooyYmsVq/DX7u
/d76uR9CZBtQ8hzxe7/cqbVLvWrNpZOBglfG6deNW2i7yJAYp9/rP/rGXqEe5qJt5YdmSCHDxbg2
Lj66fBw711lk5fU+GbbzoXPjXP/5sNRVb5RYhziex6gZJ+Mdg2e01Byt+mqPAP9DsBlPftEcp9gP
fJSUJPFJARmZgktqLLe6AdNXLRUru9eiIbrSMae6fy9Nrm/cY6t7r3dpBAGXkmybSzoj1UfP/+q4
SX7C+1k+Ps/nE+bSe9vH58m2j9L7lcHMEbu4CDFY1MLg6ODiuCTXmQPiNv3jXDfvfWzQjKHBT8wl
+bmf/f6uMwbW3vafn2Txu+IQyieGYRAtdA1bM1256Pn9QR4CpH2CylBewki9bciOXDvEZFEFIHE2
P9FMCZ7bzHCumfoQoX6vd6iv3+u7CV2OvNRHOYV4HkTo/tJ/rjd88Zx438PKvXGbBL4lD7d28N7v
2rc9WadOeJ9HONyCmawRvprvsbl53sx327w3d2R0hIxqSAbnXPl2cvJT5DImKHxKzqS4TLB/zIgf
7MmjWXBsDPUiUI1wNRfVzEmuGxwC51IuexieD0d8SPN9aD2izgBEfbT2SdnUV73eY0VOEOS5tIJl
5NnDY8o0ef3Rw7ZePOuy7hx7JyQZrtFsJlkf5cL4l9mAJfWI82T080yq2sy/olzs6rql6q7zF2OV
oh1zwTvIeVF8UMAIs4KlXs8Lw1y7SFpdQcGaJSVJFUJ9yl0BXvQ2HL93qdjDMfaPti35Tu/FwlO5
4Kj33lrdUFTXrj+uVMYbpEj0gwGjdVsXqn6w5J4h6+a9ue6jNS88JOje+817fdjfaNkUHnrg2Uth
6sOmKav6Kp78n5u5IW/dgUXhn3VzF+jazE5lQzGTZip5nCYr59PMveeObjy6i39+Uuy/PimoLbM+
1F2USnXW9L8/Kb7VhYo6BMaLlTX+ssZP9tC+b+w65E6dyw1AekY/f200YX35UVVm/DBJ2BnrKbRQ
0glj9DzxXouMoD6aY2uekCn4WR+So0ESQzOXnxrmo6SJd1PpOCG0rtLs8gn91JOaQ3DFxPVrOYTa
zsqt+qoe2voKnbX6StbnANq2b33jyITNjQAtgGL9HhSZexYi3Fd9YdwbMRIzsq1UnV/aalkyzf4u
575c57pS7uq+iPbzHpmqn3vJ+95H68ee3wsSs3pdXfzzb4MO8l8eAEcgmG5bpCsIB5mfMguBCLwk
Irj4EjfZVJtrUbhSDUA5Jk6J3tDQ7ebSW5XQcGip0KJe+YaDsNtbWfae26M4HC97Ue3GzIH5mwZW
dzG6+S+nmRvmvqGN606TA/HwCnQVonxSvll6dpMXlQaE6OCPjeB/Hx1gPSsfcYPzl7Ax1FsV5b51
BjD9WALx3WE0CWrTDoxjzKC51vqousVuHvo/Kf5HecYgFlD3qoMJcejGweL1wlQKoOJ9mT6bcPzL
oR+/hh1sggknxUsNqfrz3APnxR4dCPgQzXy7yttzMFtVUjO5Z/tyLIA/SXGM95aPjrneIgridziw
90Z9DQ1skZRDcAswMbjVe3yzQ9eRkjXUvffAqDheaYN3U8r1ozUF2UZHDGYFHKzCgYlNmIh0A8ok
wk1crjj99zKJVZacss9cp7j4YU5aVF/PDR/nSueFa6abEFAUKKVlsC4bJzu1/sB6WO4JpAhOhZVZ
ew3v4E/1c4+5UR45d/04CKRQjsorR76fdu4x18/d9HB4O+1c9enw309bY3f1z3e785eb3dJt07Es
cnI2r3zj05jd2KEajXHmPcd4EpP1A/zfYkq8n1SW6TaSQ/u5CClNg00fAd3CvBLGgGz+1BE9EyGW
b93nToPsNPf86D6fci7Op3QKC1dJA80jyKGn0DQKGCgeuhbFfq6Z4Cif4rlaFJG38XsSAwmDug4r
hyPmdqK27QK3Xsj/Wjie3pp/nkUjigRbBPXR3F+DT4A42eELedCiHOvleXfeYP/p7VPUGWUjRARS
2h+dP7ohv1UdAtVxgdGuMUHldHPV267XhgxA0Ms3Xp0gh5Rl4wa7pQJ8dJcf57p5YxFZgHEp+zi9
OBTqWO3soEF+5aPPvBe4zc8zzEW3sNx/U7M2Py3+hYpCpMnyi/U/byjjs8ys706RhTON8hTXAGGJ
XWBXWjmQUECXruYx4mMscToXKsXjXBFmBV3nMWVErQie4PSz/1w3HzmFEKa7Z94k8qxylHo71+/n
f/vQMBI/BD8pOcn6GmQ6Mk8Chy6zPL/NGeTEgSX4R43vpPG5iA6S3zfwu1yjym3dukrnoyqXQ5v0
XOs2m+xob5eYKs+tA6iNW3mA6fEemKuIuHJAj88WQm8X89xGcVGQ55nBPEJOddCMald6ouVbVRYD
78/WOfL+0TrH1udWVXb+dKwWq9l9Dp52NxXDD2+EOR+oQfa2UfzuBRaOtpur5sbWSbpdpFc/Uq3O
zsBap9Xg6gZ/SZqDsIsMbI7kzDHq6ng56qN1VY5quxeQz6DOef5jLZRl5QXG12nyYKiWUFXRwSC7
WqFOVxrBrRbDZPYb5WquGsIhZyJbBKveihjj2h4IWtNmm0DBptjScveqNF3nSsi9wvIlTHdKII39
2TDErnksFdSrZbeP+vkkbZN1vzQQK5wWhopm7yn0zGnfVSXRjZjZXFTkZziQz80ohq9jl2eop1kj
WDmcWLw2v7Jbp7+Jg+BfXoTid5lnUxAVU01TNS0NBh1LmE8xsLb3nEotp+FpqIj0q4tsACVgm4N1
ZJ52nUOtK5Ygwn4YXeDup0jtbgnbktDFBxtRGYrzpivupFTLzVzQQ+4bZB08vH7oAKzYwvbXup5L
rZd1t13o/YiTst3rnVKciK2ab3GucVTWed8r+zmG9RarShw32ARdEi8/+hlzFMttgbK5FvIfl/Mk
LMUT6CIuEhVmEzOt/Peii1TTCpYfeqS6dTSS/HYO7s+bIk7PflcVp7nk8ROskX2xpTsW2YCosj/6
5xhvLzsmqJcmSm+QONlLbeQnyhG5LhmnmetNNKYu3cZz7hoHDtXv9UavMh2KwmrZa6rv/dtMzpJZ
sV+XMppmo6gJ0RkUC3jVz7+pU+p1M+Ki/FSPvbPKwC7vmrQ9RcMYj4shC4Yj2OXhOO/lKPXsoC+d
WM/V1uXcWRYRoYhG6KM3CRbKRzcP023husFloyD8LBCLXIssHW4ZLOAMhWH6XSDDFbdFzQQrcbDG
RnVSjCPYNRWfLGKCR4L4GREuZySvxIyknFQHhGoyZudMknLEdNGmEBcDpJzCV53M5iqDFLCc5NDz
sbGDsD5AfCUK9t7QZbCwNFAt6DDhecv0rrnJO3uXedU21QfjwYiCfDUWprWzEsV4aGzn4OlucdMm
Y49wk7fnFRh/KcSVEFMMc5TNvDdvnAm1GnLmWAnUOJbPdZWL45suUQNvy2YST3fQITzkFokezYvo
eW3+UZzr5nX3e9+3bvIAWykA0kP7qQucAz82U4dec5qk2zRt9K1h+FJU+b3LWxldx1vN9qadFUH6
nRAOa7O0PBqyNFc1jDp7tYHMIat4x/ys73KQZmOk9suPurkLOZxHrR3ri54Yb/UUGWq27pvB3hmZ
zfKrGP1vqZEZS2KX/4+y81puHGm67RMhAt7c0ltRpESZvkG0hfceT/8vFHuaGs13ZuLcIFAGbLVE
AFWZudceINkl6Sv8vVt/5rrZdvDDEAcdz3/XsopYlKk4cK9S+AV6fTWnflCwZCsdaE2phEdhpiIE
Q1dbII7et9jcP6W4sV/rbCUCT3qliIaIH+m+7U8johFP07z2wzQvoDIFyfK/Lxc1+e+FTNNjkmej
hZcUTkYyVUvTLfehkAnDiBRe56h9o0Kh2lq6bB/EQbLHcIUiHR+CP326Xw8tJSXl7zkpUqwDd57x
Z4aY+6kp5hvyADsz4b+EWOLJl8YBmrxDYHQ6DAYgUJ2VyL3LpICf0go13RRqpt+m+Ro+X6YM3FH0
wUdQFkbhFCsZogngxipBeVg4zwU8gqWp5WR0p2Y+6uUGxRd8vakZQtNBgoAxhWg2tqGcWlk/ilbk
j9mzZ9wuFD2J2W5c4AKPnhN8D+Uk3aMmQ8eu95R3T1uRYdqAfOqTpz6QGR/n3fsk5KezW67t03WN
Zg97o0PGMUoeMJskeqnaVlrCA+CVMnju0RzldhEbkfwuj95WVhrzx9+nRhZvH32aahRtuwigVa3t
0kf6mLX+gz0dCplwrgz+0Q9i/8E0ikQG1saAaHcYibHZ07cSiGoZOTFznNbwH0oJyqTmYwH/4bpC
Ui18E6gDKHw/Pmlj/WW0HDj+Jss0PSE4Jppl3ulrK8ISRDShJwRLze7c9W1y7EK1i9tyL5qeVLxh
ftecTK9UXnwI9jZA1sZFqEXpoPE0GEVwzE3lTbzFRBe5uT372+BkZY518CL9og8ZeU6xIVMwJJ/l
CrGk+07tvi0To2pB3OjTfg0SQrbtlcDeOaPL06duBringY7hB+CUULVJuQ/VXpsOXpJXJAw5G7MI
Q+EcPfefLnEmpokZoikOcm1Ve9dV0KxGyOxCr7HXqmtpABqC4M3MMtQ14zDiT+q5L85w8q02eJNd
w92PbgprbWqqTqKDOpKTrWhmdbpvU8W9hGWIHNz8GimYAnum2+8cP0uutR/vy7gdvoj+YOpXdfl/
9lvE1HcBeg5kyKRDe9OhQm9qipyoyIaKgXva9N7XjGABR4SFlawdXdnPUJ5EMklvmveD86fpygaV
koUerMWoN4nyb7PLQg2PY7B1sRg9hs5E/O/1FCivZh97tuG4xXbFO4ED1LIYkO2xz3GveeNyswfF
ux5J+jpU43pVjXL+Dj//GPBmf7J137ldPk7TPl2ewI4Q/SyV9KURhCDXbQqbp5IIcaAYHHVUYmk7
0WQloJwqUNOiNaQWYJ6RVaKNocnJaq5Bj8QPfgPLBJ9k4wJkfonLLAks0WeYChkM6+o02d+mpcYb
bAqkB34uOWd9uIwE9zB6clJpEalasDK0xn+SncKdBoup9sFtzdO/vyGov/206FLZwlMihfAMgziD
XeXf3xBWIkFNTNv8S+7qE8ixMvdyG6RQdQKF4+3cdA1j31rg9lUfYoMhhm4TxNDtUBr5OuyCeEby
s8B4I41vgeh8atp8N5diy+VmZr7OpCpeig2Z2Wa/R8M2yc4Ot6qoXxD1DOKsqZpraUEyvfffSyG6
vwbFfFETcZ8GJ/YajtUlU+GkpVFwjcJ+abXJ+KYqMfdUkEiEuMrhzelQ0zvEeB8ip7tNk0arPSag
16nGJL/G6kJeoXYCqz41Rd99JfQpo3Gf/Gk59al5/2TeU7Ap/3yyWICpfXuotdA+OaBFRF4yoXJV
Qcb0qpdGscRgpj44UuQcMMzzlxDfkjfMax8g5A5fgUETIE692ru4k2GKAtriBHKkf+pUGRtV/tO4
zWA3ATQKPSpNMU2llOmQKzhYZTDGCWv3yeP9u+wNybXNqYm+fZk1M+83WsIeV0wRh3r64kOXvjZd
Ju/u/fe54jNvN41kZLfPC7MhmFejX87ZpEYXItHKoq8AE+bYAF/EQU2CLyNsjr1ouZ1iP7rRm2iI
a3zLVbdaDdrj3vfpc/o0kv9jiWV8qmwn80IxIaYd2NCr2hSW+7QTjXoqTF0/y7/UvprsiMv5x1h3
IHtWA8WybD4WuCKlKF2nzv81LAZgmL5XlZ4jcWGjWTunxvRafJ9oRNBTFiqYoLVoSn2jYNvSX26b
XBRcP4vM8g5taWM1pxjB3O17o1uETuMttCLPFl05mJsibF4Dtj5LVLUU8IyjczL0TrGIH2qvSHOw
RZ76zCk+EA4SuTi3WIvWOCDOo9aO2qauzavLkGXIZlPX0c+Iopbih0pUIg9yZPpLsVt2s8Y/k8ie
m5nXPYkZJTxjUC9xthXNwjLtXTcFekRT0WIqoSnMXsf6mB5yvcfRxx4ezHwgaljUxBkVX+6WXgM7
3bexKl2IIWh6X5zc1jeD42Eg43k+eElMb72+Vy6+heXLSHDn4kVDu+ins3Dqy1xbPQJqZNluRYrD
OzIglY6BgIGr40mbDtWUXxL9bPoeRWsM5CV5bAf3tMh6HKX2XTw6qswbV20uJWsU5t6+qUNz66fu
uY776ihK1moVc3bfKSnDnh7p4iAl7jmKrOooWvcZouRNXPXnM8QMVE6A17jjZ/fnonjYqUrlH2v3
x6du0bRa1T8SqhKN+yNTPB/FmNv8uD8sxVmhH9vKLk1chADX2WF00MjV7dg3UgwTgsCVlYxiGQxA
iff5Ab9UIwQurLeoOYvsK0i1RyfW3V9m/Q1GCH40kpIvMyoIf1S18iU1nfQdBJk3T0l47HCHRrwg
adZxUEPrGFq1dQwMbF7xPTsjp9bGhT/1iYHUfjJ91oCtLE0b8N4L5ynG4et7aK5P41XmtEe+BWeI
VPr3PyexF956wr9OpqFasU4Sjup7U47to+RX6La7ktBiY0glWxE6HYUKzkUBUGaVApI5B6Fh7HK5
B9DbwDabVzoGFZIcOSuxOODpU57D4RRLNjX+o3G4P/8sfhsr1nvoJ8R6oa0utY9Fs6VQZglZJH5m
/puCufs3cMEghBSSPYbuVDtLzrVlUZJDslBdiBlZo8Ahx0bwmDSN9WC6ej7HT0/dSnbGS9d2jH3O
znVfTgfRvB9KCKqdFvvbe1djgrfRhjLAfbysmjUB7yXBN/9BJRv52JPJhhATmmypRmvdWjo2o5mN
YsAvTPSA0zDWUfpj0PshOw+PBGcRrm0EkTOt1Zw1UPpxB5olPWCvoKwapeTLo+s6/DvXei0s43s/
GunPPNIQU1DGNxu9Ac552X9DvAmduancBZx26r/w7XnKJDQz6JXOcWUXT1nYAM9sogirBwY1WDcn
V3JWYlB0oQ9G8k9Aciuakhx3e8ODYpV0EY4ZWGJd41CLj+OkGMkN6nGBlsl4dySkQ/yY5IqsA3XC
nINT0SkO0TR8O8MtNsPkj+TLfY5o8rg117YOzjJyfRUMsl4G8NLDtz6DuOoWiXNqp7NCDaS5HOXD
Ugzg/9xvJhYZuqjRmqMw5rFi98ObqpI5661XxOcu0kGAzykhniLR8R4cUxAojaGGF3HwpGvjFu6j
RND5Uhtpv1cGdMx/xrVSt5dd3quYAnKNKldf7ayHTgLmBkO6eACv1HlAP43ExJ1VzQ5BJ1sPCsZE
c74pyff/MSNHgb3qcv1NY3t28Yh/amwyrqIF/eBDaxpjpUHKeZqZKdLy3prGBtOMfsKGpOY7a8LH
hpq52/1W4N247omE3pbrovAYs6y9i10ZN2kCuESRXgy7mpcQQ55dqWovspJuIcRJLzre74dCi5VZ
N80K885ah0iHlmI0BpW+8Kuc6uKcEgLx0WoWx49YzH7YHLRdm61LzNBufaGnJevai0IULbZ26Ef1
0iTWGPOXCeJla5LqVTq7uogD+dIHsO8GeLbqZIjClbIiQ+YHMMOdafF364wHI1u3KqlU1wt5hZkS
ezM1Sh9zrU0phZW6E7RS0XPvvk/1FSN5FANxokBx8lk4Szjh5WgjNkEmq0ti5Lg+mGb8s6K4TMnc
n1Zi44Ni1vXViJHtd0ozHvpcUfZgvPAKZJEoLW7FPHGwc8yxvUKbKXctuJl7v46H9zEb8Q/wEu3C
y2cux5rzLCItGTJjJ+jyi2iFrvWmtK57i8uoBEHRoxfZTgy2Xu2gKh/jtWgGGtjyMMBTV3wahMkB
g10JvLntVnBdspCQpkOu2C2Ng6yTWSktBD/gDfxv3HvnVom8K2Jxe5OribaSg6w44oaiof9K1xX4
hh9WrCF9i+LmyR09ad34w7ChCqm9xKMNmGKaEmJ+SY2a/CXGnGAxtj7Fa2rS/kcMXP8cr2MxaWE8
pdgYLZmG9tn/XaOu01OcPP4SBNHMxJfiERVUdYlqFRO8Cq00dUr1RfTlFp7KUQGOVDTFwAj0/dNV
vaRshgzW75NhtqBw5nbvJLgzNvcTaiuSsyZ76pJoFCUBllZXe3FwE6NYZYb8dZTg3Kae1edIzpGD
I4X8PUU09bTmOnF6v/jDNeJz+qF8/4/dqyjuyD5UP6kW7yHUP5OulUq2z7+vqpQrv0u07h0uBM4o
nhLOtGk9oUwHcQbQnNd6INeXEnjzVvQF06KiK8Cxz8gDVGtL0gByTJ1NFNjHRNWsQ9RabIGyCbts
KqdPZ60aq7e+/s/Z//+8Di5HbXjjWuQpDQqCZ75OYE1si0XT07GqEYlJ0Yz0PvzQFKP3yfdr66wF
hfD3yfemV5X8Q7GEOLBXrIOdZdkJZM4mmSo5xIF4vTZPHE1bE4D1n2LsLiDYIbpTZYBV0YDClEqo
MzoNdZNHbCJ9TBrZF2gakNbW/BGhEOSv/QP6N5SPuA93ucIj2cwB9th9nL55A498ycedQTRTAIdS
ZqVneEsFSWTtQXO05C2Is2rjSw1SA9EMR2zJO3c4dmE7vGjpzzAZ07cO56q9ptvTN5uPRmkQAKyR
q50YHXRp7vhpScGo3LOd4CcQHyYnAbac009wa+rOc2a36blx0uJSYcGZeL6xNIww2MJTUxZlD8Ev
iXP3MQCrObOjIvjGzfEe2Jn2pMmhtjWh1awqIyy/2NY3qbb8b58udBvl9d+//6o5FTd9/P5rSLZV
i1oQQ5VV3RbFUR/i+6PGUxOmYPJi9qxFXnTF1leVH4LpAZTYtBgHSKbm7v22OPuep69FS/STWbNK
EOuMijZqGiLvlIGhr9ZxTzPRYaa+DqjEUtFBWu5YbbXW6C9FYeaPmYlPbBkPF9GVZn27aqW0Xoim
GNAxi4F2Q8HgdJGFOOdQ+eNVtMShd5UccRdRlZaS32WooluyxspaZ407LvuQUkkWmROmvo4PBsUI
r31AVYKdDFcq6bxtEVq42bStUU/lUONcxdt8IW7i2y0vbuWgzta6Xu69RobmwmtpHTpjddJJet0O
eQT4VI+N+MOAP00RV1jTFWJympvfQJxNRis5+rh2gkPIEzACnfXvs1KMiDaJXtueY3r+vc8dCr6n
iUjJH2rZfPwUBxDNe18w4JuEGZroyXgdfQgZ1MDKyLLBDvft1N+hAJFePKCuOs/+k2g19SnWM/ua
qG6CY4h/Iu0kvaiN3+9xVAzmpdFIL4iUgrVJqBUfQN5xCHDSC8/q8FzxB/Ej2XiSQg6F30HKARe+
F31J7gDCwOjbDfN2L01ADykb2r0Tq3Y+u7fF2X2OPc0WTbZ9Dz5BZrVV+s1tE4evm7zz3fwqyihE
4YQ40/HZmvWZQ6X5gA4fMlL1YR7+mQrK6xBPsl7RT0pgGHMTH5ilNjXFQa4945Tq+Xmq6N0NpQGK
tW4j91i2Lqywv00LCzj3N3XcxKnZR1Xpn8QBeAg2Q8OjaBANJOxMZPkla9Rxm45dgr55mmsFU/JJ
x/VENKEWx3u7Do88ccJLj/tJjB3ro2jlZpSQvwimp1F4EYckJsU1oq9iefFXn577rOVze55ErY9R
+/CjcsEJR2Zui1YehNo1lMYPLXJut1aVqCrVvu6HMYAz6oLQa7LwcnPcGT60FnFWd/14OxN96DC1
Gc5aFOg3cbGzDBuWY6a4pNusBs7I7RyAb7ROQjhJFjnvrV0Mw7ZPmvig2i56PGlwH5ougWZJqvOS
JXmw0HEPv6ZGYYELIG/Rt8HPkP3kdyNV+Dr3NQoA+FB6G7DpqKCHWJGXgCGJm0NSSPY3069+uWZt
v6VO5mDnrSTXDJXYwrURI/37A/Ufyl1bo6Jqgl2oFg9Thj9Vk6I391MYb9bVr0F6iVdvlzfFPO7C
eCfC172EUjWX5XgnXr1iFBrN71FZiX+P3q8Vo1hJQhjO8vP/ul58nLjAV6kwNsoS4+e0gH2T1pjJ
fFIEYPwYdGyGweDcglh26HQHXQ0qPKyb7pqXbgk92uyuOpv2hmJXSVJPGCfmr6MdjLveAtspmkQK
5aXtaQMPSUZNz6KUvqiLI+jR7NUwwMoNBZR3A28gr/bBjNpVsTZa1bw2o3ERG8EBKybQe0H1FHaG
gWmcXKy9OrSuUqtdAqRSGEhgwwzdfydXWfpuSJTmByxzj7qWqnvfUY2lA3r6JanMFxHl/jM1qbAL
ElOBJqHbnabaTv+adbm0QDFpHXUbWfJCidFOhVmzrx2fNR1YNvuokoI9ajWOQGoyXkxuym+yBibO
7813LQdP5iTuiKFlhSTSNNtrbyHCSBy1eYrDdFgU4IfOslRDzS98/ZSmUruiMNh/cMtcXveNXuN8
rlsbVeqdnWNbyU6Tsn6LA6K8t4si2wwmYkAnyIJ10+fWQx4a0tK0h/FRpSyYFGDXwKbNsMsM7Pq5
KlX28mravfDg0mYNvlVvgQWboco76Ys1jm/8T8rvLACO1lhYP40uWen4X+w8kjabouO/0wK/Pw3Z
UJzTvPjWh5ryPtlaLipPKXZRhRBSibuZ6E/6GvcnattWvWfJ775nbPzY9p+75tRzc29HZwg3OVJp
lFJVgOlTG33Xscjzi6j5ORQ2vAmzya+BG+Nfakjavi5S72h7BqQFufBeo8586Zyx+SlF4appDH1l
ZqG6GdjTzCGvNZdkwrBrjdzuLapZeSB62G+Vfv5UJXD+Y19LvhnFuFLysgbmFcRzK8rtPYl/63YQ
TZN8HWsQw4eRxYBiwaGdiVM5CTkVk26nznS5VgPRioIPHyMm20GNF6ycxVtVcqpF38mAMuVA3TVm
qq5guWF2lGDnVkl6+lPz37vRH79D4AKJX6byWS3GdAPw3N7oePg8Sr7NrYehzbfKK+fimhQKf6PK
2TVP4OE3fPX2ICe7o6SkFiW8fk84upR5LYbJjqfhUyBWH9NBm1Ypor9sxicqP3933fvJSj6JFj4Y
OInEQXX7jP9nn/gQ8S/0bfyWaJQJmIFtLBALec94V1YPNaxMVQr9Z9EFN2RXkUym/oYu2wEXaVCD
vBaDoWEnlJORDBBNR4UcjnusbslhBd6uXSKve9DisT6ZmGQ94Zy99+KIMJaCe1GhGNqynaJaSKfD
Was61amAh/ekNt6Hac1ApWXivGoRGLGcMF3idFTxqhPFqjeoXRMH0Uyigb+fYaTAWk1gH0rmPYa4
whku8UrRJXXGF0126t99o8mNThlAsRSjrDLy/b+/T4gz/H2BbiMYsanyJLXKzakon23dCy1NxixM
1Sv5T5IxK561uB+O9tok7nYuphc5+Oo1ss3frWns3prGxMx6eq33f5v5z+vEzGr6zD//wp/rgkgq
112ZQjBqXdIp7oQkNp2DXLXUTNrm8CB6xGGgWGothXhgfBqosNHd3gLFto0/slOmOz8yUDJMaTpu
8OzBKN2NaImDXgXGmgcFVHHDx/Gkre1m3jr2sPZTkCvULaEBbEAgDQEEPS08B2nonESXOJMC0jWN
N2LZ92eA6Fa5ShNveAidaqkno/qIoyCFI0mRY0osFZSdpAb1m6G8Z/2ArUiifsNXIH4OFPvnWKv+
tVTabjWkrrJT3Mh4AFjvUzHsVdgIds6SaBTqrdq4WLgyPkV5ilOzmb2aaRcejIbYoGj21Cvy1DKw
aOzT/HXAWmwuKTszg94sxWmyICalUn+fmdzmHYxor1yOSkXJaCVJW5YS9bJNEMGuh3H8aqhZNxui
tl4SmbavTa5eNJKt35OWFEqfIQmhNMjcYB7Ay/WfM4huZosalzLMq3JlNeY1SQ01SY7sgfNlksvJ
C++yHwhF3J+q+t7UTfUYoyzWNzjJ4qCq5wbRm9h47OJM2YVESpaILow3OZdWfm8k3xUJLw4xg59e
3k2is6Vlkr7CfLOa+0nEEnwq+SWk3sA/Za+s5hS5UHMaSHa3v5XIuX7jHYKhP/SyVwAUIotSSxV6
0Co0IHd06i9P0R8IM0ffSrS9kIwc99XO8R1kURo9D22gLLA5kh/jwKlXKaXjR2jqw6avKWUZgtbf
u72RbTI7s4+EG+NViEn8mb8YUAaNhPLgJWa1Yg0+HrViQBuhZtrWk6XhLep5B+S9Q8zcLY89+oOZ
6Nfdalxofs+06cHVFxhr/5kmR6DE6+kJJg1YRGW18XtaBKU8iZxfvNqjV51fIRCF8t0Dd7CMsf6C
JViUD7ESAfhCoPdNgTziyeb3QJaz+VhHJGFBwe4mOBw/rFq8RlnykJiR+T2J45+p1JXPVlHk/7X0
NT4pC3hUQZTTVYVwmmzoyN3+XglS95FiQUMdrlTrOJdSf7G1hgcvuIyd0TooBuKoeE+CMJ+ZEqaJ
bVdo515VQGvQH43Rsh06oNtwPLW8j7ZiIyKaAV5JH5pi1MzqfRHkZ2e044OrBBAp4a1f4hL+dk+0
411LxnMg6nIde5sbVvGrMrFAGGL7VULiOU86JdmS/PlV15W8hy9I8qbJhy+wky8VxKCncur3KcZf
eLo2fGkPRehmJxCqv3f+WTTKq27MvLnY74u4AAmu/hioOajI2NLrtZHJ6awwtHBtgascKYXMyFXi
V/w7mG51yoJq6fYA/xHemi/33UG0XS/rDl5v4FTq9uHnATHFxFiV1fY0Ea5qv0zs/lrrJqBqqgtF
7SEq9/gwdUmIBs5+bsUgJuwOvKQqH22rhn4sT5uhyQIKRkb/ow5Qrqqe8cuyi0vo2tIbQAF8HcNS
eRwRq/P8V4jF/bk8cKkZE5fzm7tdDgpS/1UG7WXUBu/U6C74/aBPTxWyglnmmelbWQY1tuxmspZK
bLl8y3xvXL17DIoxeHKQzYruwUntDfAEED/TRenA7k9XS/eg+3L9GmQbXXOTNyfLzT1Z4nIumr00
PKG/OYUTECgt3QcrNLCp7ep43ylQtkW/l3oniuqKZ63G29wZlZkc5yu9rlmCs5I/UDz+8XDvk626
W+oZttpiyn1ANKkU7ZZolqxF2lXDoleT+OwUKXxvEr28KIN2HWCxc/CKIdtGLAt3CZULe40bdKOF
TQMjJMGLwmvRUoRjshySsL/EMUS+3E6ra1RnLs5PSvMm+xUOHOGgfVXdKQecZz/LHFtR6Hw+jnlr
26AWdaYNWHJFHsau2FfuLdeqvzde8KTBzwx/tRRTbEXGrK/IC7hNdJanbFpmBzuX59tZjJHRuY1p
kyj+z5jIyf3zOicqfQjDGKZ5k3rA0WHeupnjb0QFJtpYbeJgI86aNNI1fOOV3sU5pa58I5sn4Mf4
iXveL5SKW9/NgndiIQoPij56iJ1Y28mgbVZJqFpPdkkWOwDN8jM059z91o9SKeTZqKbSxVbGbF2z
GIB3DC7JK1hvFmo8vGeFB2I4ro+VHGlri0jejMCn94uSU7wItF9SXr9j8Ky8Wk2UgzhtxhNEY6xf
NTXfam6jryIpBsUaxsEq9itlr5VKcJRrGIIUfUWvWhe/wAFoflLlsmoi3f86RHA7cnPwHxFG8KQp
Un/jla12tvzIZ1usGt+s7gtLZuQGcap1x0DIFMw+72CUG/Nu0iuIASqCfp/pytDDNwBVLw+G+dh2
9XuZO/1baw/DykoBl+tTIVatYIHcSM7zEHfFAV1TMJdrPXhrspByNb4eG9F0xvLYVF53wT6uPnc4
NanTLODW8QbzUKA0U5PgHZFPyf+eGl3zQD6BX0WOGOleJDUGwMBhyhDL/1NsNTQw7UFOnUSXlVrB
poz9NbkCbR9HPYILz3LWel7xZJDBPFdKM/kQ9+ZMLtvuS+3l55BvhzfLYfhFEcTINMTST2u9b/UI
7F3yAkwox4fbwkCKvvOgfoGIqL3mtTJumiT1l6LpOAAsJYk77TbKf6tLPfPh39fp5j/efSBJCRCr
VPArjvwPhbfSjUikzUJ67hyc2FJX02BQju1J7pJoVwGfXiGXzJ7djGWJribWj5y6QMwzMeX7M3dA
17gdogeWBUwP8vQ5L2D/55lm3qcnMkQq8dExAtfdbe700VgFwapxMZC8CbXTsaGkPo73NRHfn2Wt
4CqXRV/qCoOooA7TRz0q1U3GvmPjZUr46KEanZtS5n3BimTvsSgXF7WdFREFpU5jpG5CnZ4EuZEE
z5Mbgzpl532AV88RplBCmSDG/rSGaPw8Nl1HlYv1H1gZSuY+b5RQnGgwDGTK6WTQKp/K6AjfuDrl
hNazRmp3ETVDlL/GhjujxCxaUyhW7W25Q5spTsuGdGQ9HW4jmBM4oB+ndlyRiRwHe+4lBpWk5ngU
dS6iHEacfaqJ+dTsOmOAHlGb+gaJFGygZnKzJJ/2ZGFEuMKNotkrUmEd6shslxVojSuoEm827YJ+
JvkBGIPxQ1yUSAEXWWGzkjX2/OKiKvK4LX1bu1pxzlI/Pqlq7v9oum5pA0XGFtDL5uZAMQzqvq8W
ttJvjlJXc7QsxkUe8EfNosA81qEubdAfyluo2P7RoFxgpY+dtHN8/cV3iZLFFNkcCNE5e+pDw5WU
jN1ziiaOd2U3/HQpb651viDU41Hv0YbXLnKMZeCUvy8iEI43xXQR29biz0WDqBQoQXWVMKdvF4XT
vzRtm27/kqtK3bPsmqRIKABat7qDGQWFncHLWHtfFcNWDp2GA9iYhw6LXaKMmGPny6rvvY0+xSAL
Tc5mRjE4txgkeKnZVJh0zWMDmzLqNyVJMd/y9lc11bnXTd2vSuIpG9sIram70MLs0dOjN8w5XPBo
aHWrSn0FY+g+iC5xEE0niVcE3sPDp369UtV5k3TlMh0uUaMN8LQBIJIBQUw8nd0Poi/y2nwTpQee
UHbLvk1+SqOp4Dh2jYMySVAtk3paFXvXg9qa6lWMDo1sHErnySv7agsiV3uNRmdFks58knvLP5d+
9xRPIrBMr5yNkkQmLG9VW0qwSVdZXqabjvj7Qty1ij2kG2ewm1tTjCZmvnWVYW3k9S9j2pr1FOqv
COOYdNGUQuVYUP95cbMf2mBJhwpPiKNY4PrKKrDk4nhb86q2WWNiht/FguA0y5kIulsnh9DTKp/q
apZq7DK9BbgC/5CHfvJkjOHH/pFdX58aydM032gS511XD/FAhX9So7GNGn+pi58oSPItS3970Wmt
jOeYwR8g8cdZUtf2sY787CrV3lLsM4e0ybcJ8eF5F6nN09D7+Tq3tXAlEoVulGizJNKdQ8Sv7DUN
H3NZGV6oPnu+FcFQ66UtRk2SV6yNrV3iNtLRbmu2lyFQaaOOHr0p1tmG+c5MUuO9i/qQQnEnOBVu
4G4xoqjWgefolziN1ZlNrcoPTK71qPqVonV4T7MLweAMEeFfJ5L0uefjUEr1AljZD3PSorbeZcR9
IuVA7cuUI7IIt05fp7QiZaQGircSoy0ySQxAv2EOD3A/+e7y55wjJagfYmzDDo2RBbDXKuu9wXmo
imvlezK5fDt47p5jFkkUApr2Kg4655rU7bOYUSYBG9YgvtZ5XKwbOw22StwUl2YKvokZFuCJHF/3
Y84zbVFPvJFyOnQyYhrZT5QFVjID+3ozpNMC2RvjA3NN+uBBU+PiUbx8MlpckD+Kr/E0dm/Vmveh
9ec61+WL+O9vf0e2/vn+n8ptyPwoJOr+yULSDKmSPLkfnkdnV0pK12yDhJok6ODtos1Ccy+EEeLM
a1w2QDoap0VYuRK1ZK27alKwP4hT0OETm9gXem+TPZefIyvC0pZHFdDtOlyZbkpUeCotFkXG4cS4
qbEeSAsEawFQo73Jk/XF0p2X1I7Uk2jJXo//UPgMTrh6VMzU3fHcxrI4tYx3FNc/LArlzrlTSQ/R
2PazBIXZw+BIBTGI/uzXbYX4r/lhQKp9L4msUbvQDq+hBrY5wMsmGrzuIQtRoQe2nT2UjuXiQN9V
W0yHZwl7yOXQFO1Tr8rjIQ6aL8qotk/wudV5iKkcnGayCjnvuh+OiWMPv7tNpITSpnDBlpdw4KD/
5/w+PG3RKU75VeFuT9XcetUH3V0jB07XZpE3Z9/MjzGlvO9xoi1EXknGqm6OHbr/aIXFuZP8cNv3
gbl3U7Qo4sDrkwrFrAC3NumEJl1V+6tTed+SoQkK583PXECbmlzubWuoT6TEeJVi1or3D77tJS7c
p5Kn07xzC3tld1QUzFBtQ21qIutiu/JJowzuq0LBzAx/q8nKK8/Z8AyrTLZffSNtv9k27mxFhzVV
ODaYd5WyMucJ0L06JhbUpe633z3k8KVX4O7WaM9tqju/jFY6syne1GTnF4OFYmGI8DyulXrWJb69
jvTa2Wd91W9MW9q5Y5YulQEVe1y1M5nq6tcxbTA0oy5ulbkNO/C0Pv0fbWfW3DiObOFfxAjuy6t2
yZJt2a5yVb0wamvu+85ffz+CbtOtmZ7bEzfuC4JAJkBZliggM885ak79XkXR4Y8m6h5tkq2/STkR
s7Gctef69g40SH2KKYsRaD8c/oQFpsPYAluIz73nh1fRFIWs3EkRJXzTUCRJ5TpIbGObG5ly6awB
/EGXf+lt2OnNNH+h8PZFKZ34ARIl+VMmKZ8zT7Hu1TCvLoNRPgIEoKQ/CUOOcL9DuUnPcuA9OeC6
j56VQA9eBpl+lghAO9vRN5OvnUnUOG/kcie60mA+2DnHQ1Ntu/vGrNFKktL0qy6hIl3KjX+nOs2F
Mk2b+mdYxASMxne4KuBsinLf2ydD9zYujBFBTMI1k4vowzb2TbIgkm/d4ROZkfShiMNP7E6q+6EP
+SaNnXLquqr9LNsT07ccJ3uCJL/43e2uid1ql763Dqia+sEaQi0Cejol6JNRRkDmihq4dcrH6Ac5
Rjw6GBKOTgAv2dwPYMRdDaAmV26fQo9OZPkz2xjIwy2Hn7Wpa2qms5YdpTmm8DPvAicf1l1dSdC/
mFp6N19aOuztLjsue91No5HHD5SNDKPf3eed76APjmraEBoPdlLvOX1udUf7lXUKO7yw/tHpRvs4
1km+VjO73JXB17Gk0DfkpDM0YfVHpz93ttV9qiLfOaNIDXYY2fpNH6EyjEJJ8QiFn3uQO+R4c77O
j4nU5I/pdGXpymPCQ/9ODAljm1XJvus0by26FDcl95JS/ohICWeVZbyUkdwiRmOWa9G1Am8k8hZ9
D6XUfIFbuHtKmmwdT708A7EZeG2z7eVeOo9TQzXZ21Ucae2+9c3vy9Ditvg6IIpJbXD395mWWd1R
xftH4eb2qUfJ+mg3rgMktE8Oga54ly4Iqr1fatE9qcRhp+Va8TDaaDU6CdQeXec9OvwyH7IkS+7g
I65PPl9/xG0y+6zBlLpTB3l86Is627oUfzw1YwT1tN7JL3l8LUuDqgN7TK7wWoeHVi/LY+g59cMQ
NAFxr7j8qrrpRS74pkcxtQVKWn0LywYRPUtLHjXSrgcKqeRDmzeoHGQqcDuiqEfFZLXOkKafjK5Y
25amIAxsbFW5NH/befKssIdAw0GWHzsI+CEXyf/QAZX5PAu/ei2vsPOj7NFIg+ZQDvW9zVdpH6k2
+rgGtTKyZRNbMH31VTaqH6qZhH+k5oUqTQgW+DI/muSev1qIfiHqoFRP0L2gPhbX2dnuyzsnJCfo
elKF6jkFqkhMRT+KrF/7WRn/llHEWzkpexLT1tMd8MLsbhw146JSR7LxnU75onfDhRiITaLSUXhk
7yrZLL4HPsrpnS0XJ8KU1lNadb/BVvCgJGvPibgyr0nVhHda4MHkl7TDfeJMxxfD+BEquQcso0YV
1K+bvemxRYKy6Dopov90KJND/zUZnoZE76gwL+VdmbbNK+EJEiR4BNPG2S6y5Kp2VUYdQHWQLS9G
G9Yxj8oYZmf+l9F+kGvzwdELZxN0E11VHzqHQQ2Gc5pTjt8j3/Bi6Hr1aJX9KQKZ2mnodReke72+
ji8BBHx7Msj1VhR3ebyXG7MLiqMo/WogNqdSxK4htaL0q2rsVQOn6Ysst+mTjGytltfGnVG2SLrq
bXdsGsXbjraSfgWI8ZusS/9YOEA7Ms3/FUzPXCNyECGU8nWgEocdHNk8tkGLpF8bpU+e2jnEK5vq
p4nABSzFym+JlEUhB9anQkZeTlGir/ZQ5pss1ZzHZGoA2KPLGfJBdU1JlVYEgpTNWFr51ndL51E4
Oo6p7+0QTaNlDGY38C0GD5ZpFeEWG735aM9rz4vFprL3qGpou/F1kBCpt7M8vUgeAUAwg+yfWy0+
O6HzzYo05xJonK/96nnUtGCtjiqEtQ4o99I9WY6tXHIAKusRfm1KTyDFd2LUC9M2Hh7yqUGAc0jS
HYfj4JBzUtjoZqO+Qnf6XSv7/g/ycyOVymxUOG2XUpygDudk247YN4/L2BtPUsyDWpeMa89z5CAP
EkJahal8MkPPOriRlELSmPJ9VeIvFMLEm9FGU12T8+E8ulSPJJph7UJT6+EDirKdjdz9OSuapoVJ
qXk2Mis5iLGlUSr7T5fKVomrWZR/sRuBkbCqXu2qq1appQefW0jdN21iaI+R43NEpRaCeu59qI1A
BAAkUN8DEWSnFt1qDOpLV2ocAYlQPSfkmVaAsvujGFMSBL/bsZ5UR+zHUAus3+SiUEFY165nP3ka
u+RAlb/LkjScqDwdT7oE0mSFqjNqiVNoopA6NoLRF6kK4q+djB5pSznQVLhsEwD3T1Slt9CcaeY6
6u1ya1JDb/gBCUkvCc5y3qfHYETQBgUraVNYo0pqz3GfBqt78kzvAjba8yEHkgiwRM3eVcrsSjwN
SLKE+qKk1MDGTXZNQGrLT2Y2hJeeuAahkLr8FOWZfe9E+gufH/NlHEDzAAf/EyFuTWwxCxSs4BS3
KVoSwAIgLgxhUbn3df5TdEzfl7eZ1UUbyyrHxwhqrJWm1D3IBG18nMdg+9irsU3txeQiDJwW4EiR
4IBhJO/QMpGNlA3wxJHWO1Zxbpr47QpllGgLbaQBzVdXIQs9+cyXPIn4XMVyu4MyH15EA8pJSQba
nSiOexENHwPn2IC00uAWuRilyQ9AEl7rQor4+vNYZAdrXZURFUKXd+ZolIZ1FWO1nZ3UqBoPWWhP
Uj0gu5rYJAvfwwYnp3CqFMM9WSftUR4GY625vnf1edX7wRrig8TRslC9ETTaMIUQHqhg3bToTvEz
TeWmk6tgcUL9awuo7+K3vwYtI9HaDPnOsQnc5kFknSq3Yi82XSkR9DnzoOiLprbuyfIiONME9Zaw
KSmKHCRkJ8Vf3ciPviEmMDGiSPVnnvcKgjGu90wtSrDVw9J9MGU+FEH0ncMVCfimpHi/Mfhpmbqi
6RyVqlrDIToArg2T2lvmKe02Uherj1r1FOgVwEbZhHrF5Q2GEgHmZNkp46Nrqt0kZSwF63wkHqBH
RrwJRkm7iqbwgQSy22p2iie/jZV1gwxnrxbHPi712a9TlHsSeuY5QjFql8M9vGksRT8hNDeuHDis
XxTfrJ66CkUuSHBfdKvdOpEsXaeNuttUyqtGxeqZAAFaz1PXyJNkHQ5duEvUPERtuUUBI4f+H3Ho
OCYXm/203TBDOaDrTnzXAk7Men81YNJYD0487g3Hte+iUvrsh1n01IGQ1JuyevGGoXzJqEbKtVq5
zz2pfHG0zli3cFTzhKWLCou7V1pCM27t3hsZRVVAt9z7NDR/KeMYviK0Ux4D2Scj5HjRqwlaZqt3
VXAQVhARcHf6ek71ClZkJmC5jaRnxEDlJ34/KGNhuLdacIt+Zq5MDpp3ljRSMNga2sHQqngDi4gJ
YiqqIGyiegwcuPkpIZSAfoUtb4jrYx1kZZ9n/LxLkWUQYvHh76RMdCvmqk7r7XMlR9xKzG0oOuPX
njjf5MwOr9plI5Xxwhq1xP50JMznLmVa/GAhqrYTzmkXk9/sdegMp6VkL0q3ZUNgbJ7b9+7GIqG9
F85aW6ubEu3H2RqbyCmS0y0O89ygI/HWkhISf0I0+mi513W0R4znYFhO+9BCfb9LgjE/29Ed1SfB
i1StW0XuXiTFal+Ssv8Misq5ZHraH4oW8Kak9d1DU0NBF7QO8CIpMOexWvlejPCpzUMtZAX3Oslm
ZGfhuQ05MVNo7p/szu4exBppGcRwnqTB3kbnNbHSji1eYG0on47vPA/gN6i3nynBqe957iMHkWnG
Q+Ia4SHo7VNdj8ljY0SfGjnyXsEjqyd0LWC8dnrvtYyQxCXWjmbxZKV4oFqTI3ROwprp5XNSZe2j
F9ja5+Z7VSTeQfUzeZN3RgljiFluKnCr+yokyYmmBTRITo46yDZEBPPtMp4udSUp1PUHhw+XeqKg
7zgQPvCMJxcQ5meTP4+ELGW8veN91vi0Xd04O4meZHT6Q+gNT6IXjikUqGn3U/RK/mjg20FBurXw
P48l3EF2T45OrBrWo7ZzqUzZhKakPQyu/Nbo0tGSOu9hGWbDn59i1/sknJbxWG+UrT+QKb4xZF6I
IpoLWmBxFi7EIzjrwGOGkujb7dyWA6NRKson8PC7oKuHr/ZoupuxpqgZ3UD5IquEu6id3thwvYB/
L/11MKmgiAZdpberWDNsvt4pv+EW+ifCqrxfIbnrbPsWQMmNQTgLa9dI3gcrYB/kV8yuIipB7HVe
tUI4M65GCvcaQMUEWIYxPUEX9taEbBVO8dSIq8Ww+C2GG79/4LIsP5o1lW1i/WWe6C4+y53+gcvN
Usvcv32Vf3u35RUsLjfLV95UmHdjvrnTsszyYm6WWVz+u/fjb5f5z3cS08SrVNph0rYPnpY/QYwv
3b+9xd+6LIabN+K/X2r5M26WWt6w/+puN6/gv5r7n9+Xv13qP79S6B1KdodatoYghK1dMH0NRfMf
+h9MpKKYlcb226y53+hRNq8y9+cJH6b92zuIQbHUx1l//4qWuy4+MnnncbtYPq70f70/hxmO3p0e
sjtf7jivOt9nue/H0f/rfec7fvxLxN1rMBBG0bW75a7Lq7oZW7q3L/RvpwjDh5e+LCEs8fQvvxkT
hn8w9g9c/vulqKlvNgMKPys9HKr7pvetbUlFPJKcdP12ogzQ04rKHbrUaBlrubDdjWRXmbqPK0T9
qtJhRzmZhWM/eNTEUbxyBqRentQMzaaNMHvtVtdjFE2tEgSdGGpHJ74rHHaBuZqre3XQrI1OUmkN
7m9NmoHSy0mubRZzE7puQrkNzB6UnuLS6MdIWi96bqr1NnEZWqTgXFcLYTmu4u9uUElHHcrndZok
0Z6cFPEoOcmeqMo86EVa30O2lD5JRF/OhlM/CpvwKvjm7hyz7DfAwtMn4aZGSIn5BFtOwkV1ZbZI
KVtTVhUOcZ5Rw6WHFAtONxGGf3h31W4fLUN1CaL+mzs7A8xLqvvDSzUicKndXUYqsYaVCffHRfQR
m/TXfey8mRcDwrdvLqYu4ZL1uGTd25iYKxrh57yvYhSRv8t0wLvKJAuvlSFZAHEpGqKEkJQu/Q9O
kW1fqL4c9h/mUHn6p/uHUcgVY3vda3IHTR8c/qi8mfetElj34ipGu6Jt0+ZyM86GKNiwP+UzdDOh
r/1zG3mwNfy5hvAQTc7xFhYos90vY+LKj632AAzy9824WCSv7LsyH82TMIohK+52iTx0x4J6e2om
yRMi5GTwFlnr1CydeVwYxbi4WhrK68w70R0FAZ64tEmmuGX4NldMq/TA3QRaWaN5lvQ7SgDadRCO
qoPKrlM9IhJMkARRI4lPLSXUhO3Mfhc6Wf3YeXL9WCq5dbJa+0UMLePQb70YSW1z1sBVNAnlyDtT
R2p+mGaKsfkeYqVlUNzHtrxhvo8wyPn4JcnKai9guuIKHqjrG173BroLCZ+Tr2bbfC0wuwK9Cy0s
1Q71xoGX0yeHe5JrTYvhNS+S6iQVksm1K8nlX65rRSvltXB367Lt72pFNVde1SabKtTeENOR1Dg2
0Q3Q0Uuj5RVknUTzxdAHl1vktbB7oQ0c+4OrJrmdmC6A2NAXrAJ4/hFOI2atawClq9g27/ypKAKF
SPlbgmazUNJYPHxTUSAN7pK1erwp+okSis93YtCa1ELBvxoEQDbZe20QnEZ3qemROZoigHxTngKy
qBBXQosnGgjZE3Tl6nYmzcsFn/TkV5MNm/0otei2sJ5UUMfl1XViKNgFdRlufKje/TWVginlIEm4
6VDEvubdUF7FmDKNNYC6kRwiRrsTfWG+WaeXw4eqcb1ja1bduZWN9ux0ZIhXoh/CQn9nq/dZk/Xp
ZjYQfKIeoLeaHz7iNiTu1Rb+ZS/fLCs0afi21s2YP63nqvc3w6YcSHtJ7a/Nuxjoh9+VNxXR0h3X
xBCUD78w888OKcC72Uf0P8ycf2Q6N5DXHkVPaxB+8ONKZEyTOHjtwIXt00lsTjTx+9UgROWWvjC3
XTTPuBkXXU7Q7Z7K/y9V19jjisAnqCkHEHOiB9JlaVK3euvqXr1qKBM5C6MYn+e2oHHW3liO22Ua
UXV30+aFsp7ZbnUAh8CgOsgAdS0IKAJWiq1kVV+1oUm8U51a3TkNUw6mQVUcwzEujpEW2/JTZxA7
kHs7XQufcnKMBFRhcKiMbsi6EYe8F0O2r2ZrNqMd9CCVIiPxrZrwFffWeOBnTnkAzKo+iKsEHVB1
DJrLMq4i3XZOVAPuIlwdmaLaldLnxt7iZQPxY3BpCOvxl1D1vQkkSKxnc6A7UFW+3014V9Mt+0wi
JcPdlhfgl2l1bit9vtuH8TQuqI5BF68b1eMYBwUcH+juOE0CUaXkmr9U5Dz8Jul+2HXarUtA/Y/u
u2+gWeONb2d9KblNXMCn7CmkAJoKcrTYqQgnpd5Bg6+pm82FGRCRpNLhbSwDWJX1BQo704x5slin
86egXuHbq2qylPCYKRuxotn7B+FyO2VaG2htAOs7M4Q1M4pNrFpWbz5Qs55u7QqiYf515i/TByei
RMV33wzh9TCq+KEoI7R/ETPcGeBcXoSvoGv5q6/cjgZpGkofJLWUVpbCT5LADFSoHgCGiehOZcSy
Bq+asAq0gbBaNoUOwirmZg15SNnRdKdcu6yz1smTr8pJ5YB4PRH4gvqppSusxaREJaxJhqpMqVPQ
VCmw/DrNSnfj6gGiEhA809ViWMb8yUoFh7I3Q9AKwk80HWzMswHsxq+RDN/YdSRRlwniFjcriVsM
sJ3ACM3Cwnm5dzy9KKqvqktBWZNm6fnWHCjHC8w+/AoOCjkY+avHG0CyMIBquGuUr4WhUGSVD89D
1oHPk6KYTLinfLVS2SL5KbsXLx5lBBD5wE7TxappnZbHnnjvP1vV7VW4MSQJfR82j0ejQ+pecVuQ
2dRnreAPa8+BGnivfj4evYJof22H40tWZOt+IkYDP5fdqw2yUd7kBWiRvbOJxoywOpFa8KewpLCK
JUHldWdhDXT5w5LpkJIoZg27zn6RUojJMDgZFfRW8yRDOH5sbN/cIXZlfpbG4F78Di8eMYWfxzyw
jJ1fGZAu67BTdatyNIq92CePYaDd6Va6vtkrA6pkBz7KsnZnhG/WtzFhCaryg2Xo+flZzVt1Ej4H
Laueo0m+UYtjWHT06lTLndTdv3dJinoX0YypdQQcnV9MCT07FsoOlWIHT6JxKPDII2rxRA9uC/VS
6PWd1uoIwCRD0u+Tpmt5yDJh5Pv/ZCVxvZ70t/YZVHSIxNTyKa8b6yJcBtXt7k173C8TVHOMDjxB
QdWLCUCZjXUNffrsM993jB7yLPPnRTToHR/8gcSneBUWZfjItrvGSviKhqrpeENtU7fTp+VHyc7X
PaoIz1K8kUN0UbKm6p4Hr1TXQYfwrRjrqbg9UxX1y5n4XsVQkelQBSXyxZqGOqrTd1FpsoucujmH
vifN+CJswl0PwZE6CZCdWnb105C4X+EO6e4cz+vuBrenCl1ciobHuySha/HucOtVvFuEj+i6We0V
K9GH6izYqsbYzmsuPkkWDu56mS3WNcrh7XXMS4h+nlgvcld6+xsXs5L5RfWcT75RoqTSOPrJbqWA
2sFR5lI0S1/YhacwW1BlvXmKvrl4zibhSkJiWCsePCPCSawhrpZbok0gaet/ezfhyRnVh3WQykRZ
rfoHC4LBTdgr0VZ0W8dnrNX6h9YerVUHB8XuxuB28S+ffMvxdjzrT36eKHdlWsYmcios0tvP6pB3
957q1RQnJdbO4WR5hdS+XLnl2B1FVzRRYz/JehueRa8IQ+XaGP0mRUDoIZt6ju55V4CZy5QCFo5L
0xgHd6jGYO00NSwDTvJdAf4drOF4GfmKqJD9ienTjXvd73ZVkFCnVJRrynu6a2nJ/jNAAOoq3WfR
aKFZU0FkuKd4GrMrClXHUULcZeqSrW8eUk89FbrzNkFtKWEwEBIUQ0DRkq01ttDGTv7U3qbnNrP+
WPyBBlLeZaJuNzkUbTGsvdYfDqI71nlDMZoZrEVXsmPtKc0/J1H8djdYkQrCl6Z11OI6ouom0wja
2JNuGVyiIX9Z6G2gWEexbBoLMoMi4qWvHzWAcnD14+BODsJLdEWjBWZIHU3mbW4MSxftFn3nGyY1
gp81xUYnZ9A8pFJskk09PPYGhY+buqvGHVl4qOvtwL/Kgb0Khzz5F6uYqyPJI3xjzfaexXzA/bfz
hYcPOe3ssdzh/f7CuKxBUTBcvhShO1D97wwfDq+oREJvZQLeudhSvQWZ4UEkYHQ/yzr0TuFUY70S
3o0ZWOvB1/pH0dSwpl5yt4LWvh4eUxOQRxK6yV68JiimkWQwyvPcs0mjVZLRryLxdrxbxatL/o01
JiT2YW4zze2mty6VI+NArtoD4RQDvYny8kS5INxSFMA+9f46DqaE/zSSyaFzMvv0D2GanUq32caF
HWyXOV6Xxauh9d7WEQbIjP8f11nu3f/vr6dpR3mtGTCUFbGhnbNK3behahxrV2O/Fbetdh4KlmHr
FWvn2NTCUw8EGFlI7SyGOmGdfYR7AShnq9QOWJJpivAUa4uu1KMesSk8CJ/qqBi2YlCY5zsK9x4Q
0hbwVbkK7CB6e0rnA3U+q1zXhgOaGFvU7wJ9TVBDPwVFYlC6zTO/9vjJQ2KCviOe78JOLGewt3lR
14e3fY3bB0eifNI9XxDvwW5ie9dntQbX8Z9j8mRA/w5kTqnO4ynMO4glTy4omH9pVSM/ivliSExQ
+Phs+KRAizLNF4auTeyzqQ7SLkx68BxdfqZWojiPipGf/11XGITLAKu1WY5Aa/93X7FSHHjfLRNG
tNJ8ziVNWosrnaKV+SqdxvJYQvzv3fqf/dCDlagKJphpx9sbbizRVSnjldKAgtlpHyeGRFP6rfdB
hjumtCB2NWjbEu+iWB7gM/LLup5Q49zrGgXM4bM2DbtJE50GztJr0TUKoPdwJEkUMI/Zq6oQhCcK
BOHo5MyOfl5jZE/zGFr+swdY6ZUm4murs49B4cJM0HvbZ7n1VLkmapJLF3DIsfUgNNlLlTNbPcjK
rqGpG2cowvvHEZoUY9CaO0jQhkdXp6kCCRbsIlA3Vpvz8OpDMzqP9tsEMUs0thbPU0VPzO+NKNxa
lNJscruIiXU2wz5TAu2aA7TaNjlxMt0wkNSbxlxJr9d5ZlazizAMLLCCmS095erwu/EM5URoWLtC
anqSQ1++KE1tB+vsdQArdq0n09DU0kUx+0OtWU6AkHYynCJJ/WP21AFrUZ2uZ2txz+XFxB5c3yFl
MTk17HdiPK6del0g8bGfl1pejDCLFxha8fxCluWyV8WJrGMaqh6ECRzstOk8aQdSe6DUH9yWxJF+
tQwqw0jdrTgvCndqvvGEtH72WZZYDMvYsgxqP+Fq5HuK1n3/mRDaK4BK6aXOBmOfNXp+qJMyfoHJ
74dK4ePPvzr0AYIXpUdYRlABDTI4GQ0iL0EGKPumtjGL5GNXn7rCWViF89IV1pu5mUl5ek2N9bpr
DO2SRNQD9a79hfpWxT15CnTpgHhg+SpzaSBME+oXYrvaRXhXfb2JSq27y+o/4szQTz4UT3cgSflX
FRI6lSBDsxISMUbRMe/vCAkJ6zC5iCvRlBUgqdly2zeDWjuZ7U8kzUxw0ZOfWE70CSI1QKGLUzh4
0LV7UZsAg6bRRsWXDn1BwH7kd2TdGkVq/xHHenJHNXBO6DNIkruKiqh1ZLnKWkyq7NjZBk0TsLdK
LUm/oNUMar0bQABOCulTF9ao4cHxXVSMEcWarYbcltcRaYALALxXTp3ZlyYJx5WSBe5r01COpLTZ
8OoWgbFy6ip9dS1kB7PMc1BRqKSVZIDZbTQQTaQNnJOCOu2M09bD0J27iqB6gIbmQ3exClzdP50b
x16wtjqO5PWE/tQaymO0MlDYKzjWxZzYTkifUcU+kDO867xiK8Z6Si7HzWyepiRtpmzLaQUdQNfW
UdRya5dSfoA+xd5GwHa/qlH4uQJicJXbQn3okiJeifE0afVNIlNG7kxFvcCf2ZopX9yxqNGnpKSO
cq3oK+i2alV5jntPLeD4lEv1VYx7alLsYlc3CIxxk6Cqd41OOVENz+Zr8E3zw/5XN3rIFfBYu7Z5
PR5QPykOsp54TxwHqaE3U/NX8E2t4T8RntCbDVczhBbmbWcN3yTIJzQdN1BYxGCgYqJGQn5eDAI1
iLfDYMUXqvGsh7SQpLXkGfyavV95KaFSMRa8Xy3W+Srss0uTQo4VeObVZ/d65LOo3YsGELt+b4Qu
qo0oB65uDKI7hO41zxP7KHwXD3jeiYQZ1Jy2sfcEuV/6rJRxuHVlyv6zCuBYKOX52mit+Gfdh+tR
H/pvHupi27GMPnpUk9j4f/QQPFFxGKyTwEdN1JMAfKRQbe5ht0n4Fkmy/+BOB47Kd6yNIcMJNoso
++JwYk3HEGF3PfANUmDcOXCGNhtnMgirE9t8aeLyMkh5CShkOtN8mDatTQ64v6vKSz1J7aotAV+t
cPKngcLEY2dL6q4fc+kzEazZQwP0s0oGiIfMEEhUSn5YmfjWUQH/TupZuYNZt36CR3G4h/v8oKW8
7LWcDdnOGNRuI3xFo8nxdyjslDvRK5pgBFPZHuBzrx45XK7bsSQt6SLmJoRy64o4XKYRHRmrevhk
qelGQKChR+U4jJzKRqCcbdVSVrZpyhcAiuvYV1rpOXCHYQvrfmaClIEWVzS+KcsnyZgaas0TniJc
Ulurq0AKmh8Jz0YyBZNFuE+Y9r+7TD1EIEvgsOBei6G/BtPzGrIvgxxObHCsB7iQ/h7dOt0tkp4j
dbeo+xVoBQ7WQYzfqn4KlzTU+rt48PXVCAvHRjgKw7KUuPKiah++L3XjFtkPkqMkVbCHckUNN3Vi
bOraTB+NPOagqUfhvlTreFOpASdNOQY438jojOrljy5PnJ3ayiNSBOhTC+1qMVY77bjupb66CsPf
jsnTXBB+QFMXHzElLqtu3Qy9shGJx4Ugek5bfshj+qgX7dyu+ySylrN55o7+1+s5valrSNLNnNNN
1pi7Nms+2cEG8suVofbxpRva1t9GElBPK/2XbjShjNOOCF3c1nvRe3etJyyyeJi9j4sVRU+MC493
fzGuTwJJ7/7ilsLV+WYWEDDlE2u1aLLcNbdVW46rZUxcTfyZFzVzoLEVPoYNLyF4/bd5td0BChKe
XVQgpdVF1jYroo8+y4o1xGt7slG/UD4wT0Vh3M/vh+jCegUsmjdg+YvIss1uYshOLZ7n71PnrrDc
jBHx/e56ZbFS1E7eVjVPNsEukFfaLwrq2weP0mJqWJWV4CCovCI56zo8ocJLTLK8FvaFicr8XyfV
VXR5S5UogYLSt54Cd8ujAQ0pZJhXUW72F9H3kMfZtQOpRDEmTT4fHUFdb3laWfNsYSYmrJBZJP5G
7bUG8VD4WyfzdpTSQXsUzVi31sbqKm+7jJXA60ghyt4qSWWdYzFS7d0kEiYaotXwrZbEvNPehcFx
Eg7zzUhDjPqbcPgw3LTKDjrbZC3GljWIyVH3VFnWvIYwmKniXFSPreZ0q+b9flQBxbtx1LtbA3uO
n6Re2+OyeOHwNcj1hg+fox5gUIISZqJVg9SwvGpqBs7a0h+qFIFXxCHL6+QghoSDaELr45BwnSZS
rGzME/+61rL8X9casvqLE4TKyVb9lWUabxKToZKheK+4zZuuTZ1BiqSOjn5s5Lh+atvEeWwTf4pR
oSXTeeirujLec5/AFbn4VHnztoDjPGYcZW69l/uJGfK0vhgb9N557Flf9JpceQ0S/7WPAuvad2z3
ikjzj6IroDvOaN2BQqsuAsOThI53DZU70RFOPsz0YBn1l2DC/YhxvN191FI1VRqAwdYN0nkbpeKb
I2YIHxDIb7dalppuZRHERXabF6PUmX91S3B+0xoyyKtzx20SZ8psyW6682SfIgvq9B/9pL0vx3i4
E0OiyWF12iOKrULmiBuRR7jkQ/xkg+KBSLKKU9HroYWSMLLbB3GUiMRPnLgUDRyO7qZWFGUljili
TBxLxNUytsy4GRML6GT9VrKdNVsfACglQ/CFfSANAyxqHUs5RolhohMD7vpGGJYN5dYwVCgyW8QF
dxL4yV05JUjHKE92wAyiXTFlUxfr4Kk/e4UKGlJ6wRqckrW9KZMXXWHNSTnO1qVMXpTTk6X157k3
hnmpyRqNfJLRNiS6BYoITaPPYw5Tl6vA6G+3ivHZbdRvCDKlD8LY1OoKkjz1pUhK52lQ/b0Y9hOE
+LQOHG6vBubnPpOrYyrn0UZYDa+Stp4TkkebbuCifTzfYF6yt25uQDLxww0Cu7J3UJlS9QrMpT4b
frSmS9hFdBODgr5BUddx1J4g8LTPjTsEm8oIgh8FQI5Rhf8UITh916mZCalFFn3qpfIqHCigtCC7
8LSHZSbygP6PQuEQ7Lj6l3hMjB3iLnysDFjr4z6BH2aqWWmnYpelEWMpwivQ26b7ZdwJym5XUChJ
nAtxsJupoiuJYsppLjhd9KLeFx6ewoAPk9F4Zb5qJn0K0ZhZQ6BKXJYhJVj11CxmMTaMnr8ZOwJB
wnC7xLxOXpIoJgq90dTSPC9N17TVqc0pXXof96hGOms9RHubPy+BHLZj9cEnq4N+H9XOj9brs3u4
ktVLKe1EB2poZJ5NtuPzeJHsxbgYEVf1NKeLKvXC3mYZ9hCUhNOOJOtfFv2w3jL+l0U9BLHatAps
a62CnJrOFOIAYri2ue/76Nt8RBGJk6m5OX8AFP6C6Bf1tJOR+jJ1F4Q90eK/+lrTaoUffJtPQMI6
n2faottQ0GTfhVpSENJJy+cqBsAnSyNglKSw4BEurJfBBJkOYc0fSNjZnxSen8TwFPc8hmV5p2oU
QqJfpD3znncrX6rlX1L9P6x9WXPcuNLsL2IECe6vve+tXbZeGPaMh+C+gCQI/vqbKMpq2eNzTtyI
74VBVBXQstwigaqszCvpfOk5bsPe50SWEZ1EnECaO6vU2pJqqYoKp2JktN86PJ8XA0hcrq0YQOdh
xjh98WJ6Ez64H8AXqZa5AJejL1W1QkUlvQJ6PO69QBlb5ovqPrDCBicf9GHZIeiWNXmYSuTdOAj2
5bdJVtcaYFt1qvuuBe9BoJi/d2SoCqhOYAOJ/qDW32Ruab9k7XjJVZD/ldkZOimxe3sAv2aLHlNE
cMO0X1o5XCh/9qeIjzX+YwSa2IJliS7gVdBnz+ClKO4I6NCvTVS3XlwlWjSA8ScCVFTc9A4jOLZm
mENR24B6Qg1jY49gr+rBt7ut7XJYVpUDtW2NhEjLZF6U5ncrWlQBLUmLEoYCjZ3+vGhvqX6dQrQE
0GJsU0xf3sVmU56gbYATCMTJ5iGJ1BNvrAUTcidgWNHbHbJrU5ua5YmW+FiHTBD0XPqpYeHXDPp+
D6BHNF6B5CM+TR7LrkIL6fWcl3/1HIipLgzf1GRGqxwHrTnC7cxhwQHSCYG023giRQPVRz4VdADi
WtW5BQdk5BTlT29GFzzYkLk0cHSh2SjaNAsGzgf9Qo69VTVOSK+porgWNbhESde8b9IRgKp/O1rP
wFlCO2Jk1OYZ2RDiW6wdcVo7J2aDh/g8IlVVVMIUj+/5HWn7xWZEgZr07lbRoMxvXfYKpdDiL2T6
zGUSquliAd90QgM7KMLeA8ohWbe5ATyfkQZb1fUb1+z8o6ci118hXZJtShApAmUEjXlyJwbzjwn+
PaAfgl5ljta7fc7QxE7/MsCs1zbQ/6/9CKaPmx3cOGsnz/jrH+I9bWdJWAHZKMBFVoHeI89a/JXq
nCSNzSBuFygbuxC0Q+4irK1x4XhFB8nYxn4VqLy0HZKQSA5ceNvXC2LZBM8KKK0M8B3S0PGc/z6p
sRyA80p1RpKqAv2tvhjgqQS8EPoZ3fTTph0pZMqgCCMBezK9tQK7cW0FzSkVSt1zfSlHdy3qCuzu
ekQXAP6dRGDTqS1h0ZvXHrViGoHSEXwcQPZBEjk+3kzp2BZHOZhfyUQXrw+rfWCybp4pkpbvy9b9
AYme/gjuT8gY9WM2QBy06pcgQndRY5I18u3aSB6KpLs5nMZOXPwoc9MEXiYbTzgyWetmGuSCsJaW
RPcN9uXw0Jhi6I4uYEkDb0F2uplB35v2i7rv3ye0AhLbzWReM+ZDysjoQh/PZIPhN9e30Vo1cbBK
M1s9iYEjj+qG98wElouPNdhDPcs4knOSpomGSgitkzcA/dMOotXRkrwBXjVnT/nf0FmsnlxwQT9C
DqBq27ZfVq1xbSS4xSiyctGd3ajS3NM6rMWfjnClWpOXiV4eLPS7gg0TPxFwHOldyuoDLUsRQEKC
sM9oHmiUlCCixJGzOdFqyFn1ILFvFGi0POiNOtDDc60Bx7CJs+cIzawoeCSgiYIS6U7ii7y3QaN7
Rlc2Hs1tXD81IMdYmBLKbBV+aRESPjHkgsTKjNNx18clABc6p4rjtLVMEt6AFQ/DglXcXgDNkJ3x
UgJfS+2g2cZw/FXapdYyj4pfArkPEYCoKTZm2UAFWJfgDF2Ci3RpLkcOKBzG7kImcnoCBDZm6MgN
RZDD60HkRPPJdlvEcntgdIv+QnZTGBKSNNDMQr++dWr7ptzVPLqPJsMB9RdRWsUFA5GVBY7UKUr/
KvAuB7mK9nAR4hZaMNnGg3bwgozgbkY43c6hoK4s132PshTkqVdh+MqrTl1vKQBlOGgLiBJjR4kD
ciTCGSGELdoVHrD2HTlyJlDzrqxXEGTkB7+qSjz4QrZ1ij681B10DQo3gaBCNE1Ls/XT104G1cKf
iuhbEzQXKZGQX4zTW40DH36rVYcOkqH5kTnFiyuz8q038F+L/mX1jPNAseJlLu77oUJCwHGtc8DH
aadivz80Ziihysv+9cnV6Hz+ZFd/ssHrS60q5Fmq/A1F+8+fPPTZS1oX5jItneE6JeUGJGZg454c
Y+tUyvhmS3zPwz5jIMNugzUo/sMTev6HA+roEBWUqXmXgdBs6Yum/uKK/lWDtjH/H1AbodI5Zd8M
yzBf48HPVgx/9HdxHhlb9G+nhyRLxXns0mnthlP15PMIhNHcsb5DSOP9x7DwYxhRHH/vbSQBf/sx
1BT+68dInKD65cdosbE529gnL/sRf8+NhHwFihDFE6hgq3u7w2NFj5zQxAVYvtJX5YVM2G2JVSjs
fktDms4nYJVo2NnjPB193b5Y6qloDECPOUiR/clJVoPN3ceosop7HLUATOjcR+gJuI9DrJMwEEE6
kq2NY4361VxXIDl+BMKouPei9+mQBEM9MXGRTXB689R3zvtF6LsM8HfPGIAu1SMvGSbkVnIbiVPt
ATkPVHssc2+CpXJFug6OhewCSiDTCWyw0NQz/yIz1EUhFaOjSKeGospJqVPdmPfYt0TLpK7Bh6mk
054GzaBCF9YNA/bHIINOQP+4vzkgjYBo8yNaje266qId5Dr7pY382Z6Kd3kG7iswTAQgQwXOmrzg
vA73VPgr2AQ53gD0sl4UrWfgwCQ5X0SRDLZVYrX2ivTeLW2EpkKwJWF3EounO/IysLgtOu1tOmBn
etlBdR0kYdeJ20+MWGr1SHnmE1HYkk+Pbj4daX5E/joPAsNzZG23NhrJAAuLpKvWWQcOJdoCzrtB
Mo5JDZ0QvVmkUjld5mins9Hli9L87RIqQ61Vjd2v5N4udQwbIIVEvQHYtarzMHtVSVuj1Q924qbN
khBMFk0+2wOlGcaCSL1p+y3eYs4PbN8knmHIvYyasZ0uXcbQLSL7BOk22G7eWMcVfjcB7ECnxTIv
+CW28OLqOolOC+WPX8IwilejXbADVXf86m6alHj9LUr6qa4tHnKc4O8N/Kf1tofCRZD4ziooOQqc
WphV2mK8bxT+S6msMTCc2ai8NtqGf587pv0Ilp21gfcNNFPc/mTkOK+RUg3LLWznGEcTkdaxgexL
CWg6F0fydrl7UKCteIhj7tAaZB4gLXriBdagJW3kwYBHyopFwasMClY9f6xV04B+B0Clxk74YwXi
fpC1BMtpBPvssrEHaBpGkb9pHO/dm+FYTVPJ9Kf5OoKcPhrs1i40adA70Ppdrf8pYiYw9yunOeGf
ImbOctPl7Ym8k66MkxfVcQRz8JvfvPTXREPus89z/xRMf2t4qmUneSwTf1yWXmg8GbH6150a2btN
ftz9Fmek0HIfRTtuRZnZRz4GIN3RX1rgIB5UPapHd+jsY92rHKqG+HK2oPu2cXr5ZKcvc/QzXqbg
Ap2GSnrmuvZ8JIhAYnKcBGdHxTpvBUl4e0G2m+NPQ+QSWLOgeTe3XU7equNQyP7NYen1c7xxV11g
Q+LLsPiVLkWVP6F/1Qfi8aeJ7sDrFi7BKZ+vK9LLJGOdCtCmeAEo0H6NTjjA7rn3/Wa2VZzcPqHw
q/dP8F1gtzRrXLhkMc/XNOMW7BnFYyyLvWGAZRPdS+miKcZ000HlE1pyAdt3k9lcTF3pNXgRHs0e
EANd6cWbVjwI5Jwgs9BAt1VHkKMQzt5CD9k8Ce3F/UpA3ExZU3SBHGm3MPKw/trVKEe6rODHIhrq
V+iRzfZWQaUIgkTOusna5muNvaplVdWDXUZgKyoUkMbaPujp6ICKb9MbSK4+xl7/ApGLagXtvexR
mki30B3ZpLYpbaO7/5s4o0J6oTTBNT2O3FqG9gS6ff1Ec7fToLovDuPqqExglsma5YW1HCWeKDW3
oV+x7ieQYIcQ4TFAkLdpRWptSehi8u2La1XmQ1aM2V0i2N9kpqggCcxt6Tjqi44yQ39rF8DDVIbz
iL1mebRcPARQj3cfyVZxvhrR5Hhvu7b7mEKoeeUDdb2lCJrgKKQ7tQDsI9n0hMEDe+ucBwhYnADE
l63B2s1fAZdu99HQsjXXqS8fdrdzP9srHIvedPyf7HLKoT7bRAs+8v6SlTLYZGyo1lXJi2fQGNo7
6FKGSx51xbPkLZqW/dhfGCGG6RQhKVGDHpOCLRt8PkMhL+TM6nR6yEBCFmPrJKGztSriij2xXib3
0u/kbsi8wEQazusONV6W+UJacbR37K3lCjH8TQ6jAt3VsWBjd5jDIdsHvRmIUAE91YCFZarHi5NU
/Wu38kZHvpqG6CA4NeYLGsZ1rxkmDcjAai9USWuIK6CVhYbFCAWz2JWPqEyH90HvncmM3y4YimKA
3OusxZIBVNAKCMHsyOtb6i1yVLfJcpzvbq9bZEdytUiQIYEWwKfXML1tby/faFzrpt5PAeTjpMAC
5wSZl/ldTRMZctAJyJBODtjdcYa05GbQVbaiH7uHZIo2Xc/jK5l6M4DeMW//Jh+ZbpNutl8ndePU
HK1e/k3x/7+Tkh5oMbA94EfrRYA8qT9ewzQG1KMW0m6+qzY+Gil2m49l1FVPZRb9Y+ldV+O3ySLA
ZvIMOkF7Hnq/Dsl7C0bGSpxvQ5mh48zK42YVGvvI0Z3Fox1MdxjF1Gc8/HFk+2W5kLnXPAASwpZu
wdl9wCy1gax0ewIR3HCQAmI5oR+IK/LL9soAYOJ5aiCkoaqm/R40fC8s4G0XFeDc4CeAUGhhf4fy
Dv/iMZ8tM5Tb5iUHQ9M++uX7knICYKmX7vuSaCk/xfjuJp2QX4yKDaBmxJ1CD94COgfySynwmXQn
te2PcZU9gSY2BGHpcuwKviG17whplbPng+KiAXHymoZt30IoHIqcpBRGmmF1wfzzh52kxTwkMPAy
zlLsBc9BCdngBW6cCO+fBaQ65pvPrv8SYwLwcximxN7Evd2v+ORH+yQM1Rcfcta9rOoXYVXpOQdD
9GKErscXCkuSzNiDIxg6m46/qNkQ7tKMRVuOZsUVGpOddSJr/F/X+dSv7CqH7geNVef0oBVxnPUI
USHognrT2jb9LbBMf0euivfEWw/QVXeluw/7zUT2ybXmeKK4J5OrASMj7Hirxnuyk4mc/9P+2/r4
jn/6eX5dn37OkBAdH2tL5m5CdLVtLMNz8IX8eRlAZKtYf+3LDLzvjQxQuijT763tR9ka2Hbkf9oe
JCN6whxjTymEXlIfqjApntL/Xupm+Vhunp6C0tcbCyiEazUEp3L1t0jUy9AK8g3ZSDuhB/PpRebm
wh4YeLHxKrWd2NqjNGrOuDEZ5M7CFUF/9sEy/5w09vsLOK3fw2YYmQ4Lu6o/gzXEe85+hk3d+K/V
fg2j6VUU47/Yw7ffnnAwhgLTtatdaNLbjX+fiMS5B9pTon8YX/TKPOUdmC0oUjh2t/M8OwBXIsOh
RMe3UwKqQ96C65ZilOF6i1YATcdQY5lj9CeAfdn99Anmag7PZTSdQBtxR9G07BjiuWXPxSFTjIfR
B2rFiYxil0MH88WsUZKI/Cg+0xBUf9u26JJHA4p0j4WyV0r3uGa5zdD1JKoFDafJsncgYzZnbz5y
AGHGstyRl5bkENw401AvqXJw8tGSJeh18j7uzm4cgRbFCJGs4EtGeRN9EW0BmDjk4E6US+njeoIm
XhJvaGhlXB6ZCc2ioeHlU4y60aOTz6kUCmgbUD7fpgvRmMvQ79dWZ0OlME7D+7FBqxrTaqG1HEA7
4XcAGvcD2B/+HSGD7tiOeNX/FgHkFNLiuuTxhzV8nN9XY2JDHx57loKtgcRBSsWzHVwnTbs/pMaG
iPRn2+wHqT5I9psWLLBuaVhbt3FQlWBgNUUdrDn5NETJZB4SwoYwNVy6s+mGqfmYRGgdivow0YhC
PyYytCOceIxW6pRV1z7PjpAf9B8BDfYffcZe0MbVnkES60OyvAnWyG+Pa3J2vhGeFVJWnXaSqSzz
S+XnDKy0mJ0lbrpGS327oemBKSycRNvv82w9CVIaW8D7kzsymcGATRWIn7f0E4xD0B859IAX5KU1
GGpwpcmGezLJ2kAHkfSzHf0IUNduDi7zTABAfv5EIP2B6pfxQJbOLKD6NH2P0mTYUwJOgCB3OzV9
PSfwZGJ3F7xo78lJXzJUYyH6nvJ7+oLxrEPbx6/TRVHXK+4x0DeXWbBP8B4AdjfYd2FTPLksLZ8K
7JPsMRuvcWPjO+4yZ+kyLnbkBEJ62tkgSljShI/peF4VIHFV/jrwqvRi248EmmB4Ca0A6Z3AvgO+
+6xBUbmVY/IdNLjfvB76PiAaCfcFhxqjn+fWGyaSnyaq2ghWbgrQTLkyzJTtXQ3Bt4xG7VAWtzT0
QtyjLuwuorrNNwFYCyRkkL70WWKD7TRHBSPXSlJaykXbgaxln+y/xqNmeGZhy/s9WpdHQFgzIBV0
5u+3HGDtJ/XSTlDQuDk+JQtbygT6EqyaZYJn+DBU4NKQ0T1UvKJ7z0KVBdvjcDtAxvYeHAHI+Xto
/ZJBeKIIFqXW3dh/m5Trpss85J6mD/8R+dJLl65mB271khRLa9CSbtNCs09/QjMwJG97qHdHA5re
9MkOzyUPMn5xt6dhy8wVByvsc4KTB7Yt/w6jV8XgQkE7LLo/hjV6NQIyf4Tpc8y8GtnpQ43eEbcP
pdX6AYzKQyYBnIAw2babsuwIXbD8WFiGs1VAIVy5rABjr6zgsY+Qum6YW31lCf+acFn/aFLo3WX+
yBf2CAh0y6sffdh8VQYvvxZNmUIaJ/MfFcMfc23w/AqBivdPaazx86d4TpKuUQdrQX/81tjmO2sM
lKblEZgt4oj5ZIY25Ewr8ycbTdIUHEFsQWIjDNY5cm+PEImpDi5KNhDmcZ1HssXiSyed4UFaeB2E
LmSH2wlcWLd4SF8B0ihM7FJbq72fL69DN0G0tHLuXDV6B1tvVj1gNzZWplKUsSdxRbF9BNr1V+Ms
Hk9GW0ema+cwiiD4u8rMkwmWk9uN71mzJfx580tMlYbqJemaN9oj026ZNspqgNi8iMw92WUYXLkd
APuQT1/7GLIDt/QupYG13WEQO3e8eEOdB0q+1DGUKiAVYa0S1BkhOZdOFzsS5pIC3PAl6xpnyUs0
q7cizpdiMuPNlLjOxQDidr5YIeOnUDjroYiQ3iIHhUjILS1L/JFtyDag/29lukkMYbpeXAcJupDO
zcZNVQr8/prKQAJSqAM2jeoL2HN9SFS6xqHXQ8Y2TTj6rzXIa45uAPU+rrWjrWLyl70Ahf/kGyWY
sOoftbKNN30TZPX7jQV+3ExAEMS1UF0srdx6aYKuW/FeOFdpQVsga5PigIIBGB2iKVzXDKoIqRWV
y7wG+U6s5elKfdcHQHsDyIOxaaHol46mtf7PMRRIlzQF2wnX0bfF6I4X38qyC3Hcsk905BwqPt0x
YzqRDFmWMnWnfXTCJF/L8G3Rh9MP33+bBz4UsNyPzlsLWYYFiI/4I7ejYKMCYGwkaAzPLA2Tdd8I
66Uy+m9FNULNPAEPHnZ1f4Hu2V6MepLBfk4C+HY8o6EnBbOmYb5M4zhPgqzqPKmtkNAC3MSIhuyY
NK6xzCeZLpFzyo5xNIKknTxdlKr3W3JNmYkEiltMB3tEAa3UbZWVgUbwxILwOrTAklMYgUHDKET7
YDhpvaxqwd9UIa++i16vxSC/DSLofqBl6h8euMGLn9vgYQ5G55r5ZgbdJ8EP+M3W50zZbC2cwH9k
qXhNong76foRXWSlQmBrOPrGaZzbKBdn7niwqAL1KebDzQOuDjTqTCjOdyqctgQJqkbolA8tMnoz
QkjDh0DJ8meb8MBAQaLUFExx48dcQh3RehT3H9dzW+zRg6w7gX8D7Smmb6xuGZbBMZ/Akg7MjU7S
lA5AgZXrgapMo6P1hSZF0HZa32xTGl4s463BsfuQBGGNU7JpjPgdxqt5OMrCuypZpOjcTUKkC0Cc
lOgLOcBkFy1st+TbT9HYLa9alQ/nW7Dra2LvrH78FAYh92Q9ukULLvBXEMSEZ1HVrr3okA/Yh3b0
WjMWXZTAuWUF+P3Gs8FANoeg52papElk4OmiihXwRBA1uD2fRpbXILNe04OpI7ujeudS5l2xkjqY
PFGOCtzCFAAIpmIO/u3hR6sXzLZAtoi2dM126Gl6xJiV6MukW5OID28uMkordYDqAzZDTyENvE9x
fLAqvqJAN7HQHmTXvr1njpxt8wq2qnctZNocvijqAnITluXcJdnU7Nyky/el7arrBCFIaMSlzdcR
co++ERs/AtnsvIr5b51fjEuaVHhps5O5BeaRsFdXG0vOkwrTO9MTwSm7HXJE3jwpAq7tLkzVmkGh
b1HoTgVPdyrQpR6bJZJW4dl2pAVcjT7ag2uDg/4KrQcgZHyPw6kJzCWiboA3R8pn8THZrBK5hT4a
5I1RzrkCMzxei0w2Z+ZBoV6wwoP4DihQzKRVhyo072nkaRPdgbck3/Webk/QU2kRcpRGnG3MGvA7
P2rL91XCPO9WrEcmNbGCKFmXDg6aY8ZASHj7KNSW8NMAQbOj1UaV7qI0FRcBUoV1EMhkTX9Rlf6z
MpPyEUpu7ESjNgq7c9n04P2Djy5hY8q1B8TFOq3Cdxs6V++jygjmv0V01ZbnerKvFE9/iiCPF+uY
y2Z9W0hG4s6GbPGZ1kFyGPQbyk+RZAKlSq35r6ws+UfI1L9zB4h3iwis9WQXnusvrdZixzYux2eW
8m2nAutrLi0oWZet2lJYhhJ6buFg304DO/ynZSdm1AtPgoaLli0iWR5sggW2Rm/v0DUYrQt36jbE
QkbDFLn1T0Ouh0RZZrZNtL55I4mkhFn+E+O18DxAU+ggMvwraehwZMsrL0AjgvamruaI5DVwiXpo
psAeCk3TT0OUDJJzVnfZPIyVNM9xbfyYV0LF45LG5TcaxcJ1L0NnvvjTND13peiuBnTEyMctm9+1
eXgh3wjk4l2rbHAG4BPBqNHcY4O1i0Cw8pwYkwFMkdqQrxiY9eCBMJDm9W7fPqouWZKvnuLkySv+
qfHN28oUWPc+KodHWZQZaLny4ehpcifAhu1dypwaWjrgi5pD0E3T2K57T6O0zBkwgIm1oeFgAcNd
ZuGFRjSpxAZ9gQTBcKQhLekH/b2fpU9K057kQ5s9GDprW9bc2WKDMUDuhtf7Eb37FwpBUYZfoEGx
v03oCmFu0QgABIVehC59kYh5kbhohr0N6PICDBMhStm1t0ibEGjm2nGMBTNcDpEtEa6cforu6ryK
7tAtme8SyBstTIppGNrsyrq/kJcuFKwOZRh7d3NQ1uLh0uI7MK+bhWBKMt0s3t0m3T6r1B9jpaCw
DbPSXaHhChiSMDbZ0cUv52MvUMgEaG0af3r7j4nK172PJHjdmdu0z4edh26hx5i7f/N0Kv4qzRCV
A796LkCX9qeArPWfQ1XVcwBevMOuVjh06RVyHJYefPDILBIPmvalFddnPzfsVyY2U1Qkr3UzNpcx
iYHT1ua+lHybATi+QTHKfr1Neh9it54ikzVN1XF+M44sxN9Iwiu090Ee6dOljwB444OCyi8crX63
0h1k3v0LDjyJPYYrsoSMYZ+TVdU2ykuo4blOCFnXXKxdwdJnUWArmHRx93eFXJXBHOcfgTJW7av0
q9shqZEDn42Tdo/jIbbfB6tu0Wynp0cQu5mnT4HZPqPkMazTHLv9VmMhPI2PEK2D16XfX2jkm2BT
mLpMLC1lAd+hvX0g371xjHb5xq2AmNJTP+aHwVhuzBAMpgkorJELQCP8oHtUchu0KvgDeUTdPgBX
FM4Cg8/Mt14+kT8Ct9uK2eF0pIm5nthRc8s0PjV5og6+bqtouqC8uPqOhrEX4e80Gk7WBK1tsHCA
n7Gp5InCKGIy4mrb9SCL3QN81C8Dt2hQ8VTG3BsQ5Wm1SCxT3llDUF+AfTGAZkXp1JN1he9nrcVJ
f86w4yy8ByEgOMxz5y9fBOJIL6e+TcILZNC2HcebftmyeNiASa9d3bZ6eoIn8+5IJgmavo0Z2ABJ
Iz0qUm98i/J6D+Id44flWicIl05fBZgFlj76/a/gzTJ2bm8OO7SXArWpJ/ku+hZTs9lPI6+uU+SU
i0yV/JzrrtQsATxaQhJoHn3YXeGWYlXI4lDa4FK8kcwAFgpdH6P3wa5qlgdy5Ph6ravcQY2fRVBy
7U11bsCQ9tr/U0urf43ZGIMjF6xoYRParwL8X5vUkuOGgsDa+j6HeY3zav3lxPlONmVy3zc2f2SF
DWB8boK+qk2Tx1xU7QlPnK/knDivz6CoPpejl59sleUrKONCYFEPwx5vwAXd0iUyUjzCtEeNGTw+
hDu1UI+3JuPgfgckLr93lN9ccuBHF90Qml94OxqrqmHlnoYZKhZQx5TPmaWPYMDZLjiYYb5EaTMC
W2EGe58H6RFdp94S26FFnwnxMhUxP5uGCkGgCxgAhGS7lVEF8aHSQx0mdJgZN/yMfCU00eIWxTCg
sFagsuEHGn6EWXo1gMXAjUaggqn9js4OMGzV1bfQQ05dZ8xTs5VAWvXBZQzL6oSOOG/1EYGSBFoA
UimXno6IOlDKUwQ0iapvcfO+BkUYUJwDFxE4kvFAMh86FNPWU4MekLFqrAe00lsPuQg3LbKUV4oo
ktQG4iAcF8hOgWfXT71pgaeN2lOwY6MxW6gWmCtMpRmtXhPpyHbtVHIqlrVnbMbB/cqgqbXPQMe0
6DQzjDtF9ZGGEKmxn91evA/jUSWbBK3Kq7ER3q4uIRhGZ3UP/+qdqGSyooM8eWlIp/VbsNPJ6Iik
TrqgqlbndKAKTsthk7SBAZBy0R+EYwdHE6ituTqWRaDkGlFhpQlkp9JZq8Zkq4ABmle6Tfh9TWSK
oEq4yji2PSwH0I0XQ3YXZnijjZN/30QlTMAQHEcWvN1MQ+pBEsEp5DLu8j5d+rwQq9Toss08ruNJ
c5Yn9n4eWxFevk1VXmiJqvCyOzX2OB/qycDbzevnaLEFSd14yJNjEcvshN3O+2UKUoB9fh/zqh6O
RXskO83ootAGjapJVDP2xddg82mIIBjso5fSjgy2IJurHfjvr5YlQFHrGw0I3SGNjjIqkHY8KR4n
V7lPowBMRiXXXhjuE1lsY9qDPqK/E9o02GazSOveP1JEiYrEqhVQQmuN1sOOCq2SogGHFE3lkJI9
oBkrXNAQLbHW5X98km83/V0CiEuLKnzY5y46paemOHb6kow2xr3iBTBDU3GkO3JXTj+CnNgewdv4
MSemcPJTZD3V4PP5/Zb8Rjs0a0hpJVsnj7MV6YbvC90dVuN7smKtKc89APhnN8+zVW4y+zh61Q8R
Zf3Jkv37JU6d/kQ2LwC/nuvkR3JOOqIHWwPyaB8h5BnRQQdKZ/CqFcb9rUw1DT4/mqr5Kj46yx2U
GchEZSq6GB0oKnUUjSiUJk68myfOFa2fa92W/3Utsn984m0t9vMTaWVWlvYRvdh4fOJh1GTovCUE
b/AxxHGHPacdHis3L7YTn4fkRUGc56w9O64hzyMT0R6vtkPHUiB2yDbfBgCo7FPLOpCNLqVXo59Z
X9BmAJLSV97hBAHeLuGrZwPw+yA1Xuuuqb6XdvAa4IvwHVTQ8w3wpPPNLy4zGv0XSGUctLvUM//H
Ev/nMZAAQ5cX+LvXbu+6p2b0nAURPRQ855sWOrUzO4TtQ9mlrk330uGf/MKCp2Ri9uufJkUBa2d2
iH9PGtPafo1tJznJEs2XfWGMd3TpEj+HVubyZpmQiLvzEr0hz7gWfTU1m2VZW1srwRnVk5b6NDXv
l0bUVNG85GCBq8McdVJCf4LO6d01Ebe2WQQiWLI5qFAu2s4vQQ1a1usBPfX7yBf5izKmbdkwgFq1
3bSz8GaXcfVu98HYtm+Ar3txK5whP+y3+F/tVYP+NapezYUvXb0C5SU0mdVcLGtAW3vqw/bpVj/L
B9ZsBzcYl7f6mUQJE1nYJNjcimK9E3/NY2c8kmm282UVoaOMam6TEWUnbtdPt4/u8cDZNg1Xy9sy
bTR8XpocysrnpWkhE1TOd73HlpOFDkHhTUgM5oCkXPLa85ZGKwr0AYzRZfbgCaX26Gt5LrSN4loW
QUERCJItrTDPpQU+VpFg90FDk17044Lt6bzSzXRbs0myLd43/pGcwIE9pG7enwa08a/GwseOW29k
5p0HXny1clCa1aYAPNO7Kleg6tJD2q64ZYxam4yyI9m8AAQHAIVfyTmH6XU9lMI3N1vJ/rkta6jg
87I0KTSQzEqlyHCOwjaIlh3AaE1OunQfy0YCRwVVY1c1doa7rzvs7Gg/E8TAQdCQ9jM09IJBohEJ
pYnbkLzoZcPfS3YKYpx6BnQQb6Nx+hZ2OBLFvjmcQCiOPR6NfW2kO7okUQmJ2Kzd0tQILOt4begp
NL6tEFUg+LeH9uE3+7zypw9ReZgs/KCUG6Q4hv3ox4/MGcw3H0KsYeQmfxV9OizbMQ0uEPztTqDx
QDuhqsJvVnOmABeqxMvKB6d8M9b1uYSOyIoc3taGxtR3KDs3K6+RyTnkcXHhE7AHKG0lf3nsaait
6ZuNpvQVdGxLvW2OtigRI/cgINyJd656K0xHLJLMju/K0nMu5MARAL0V2mGgxW521Ab4lyOGPoqx
OfgWB7WiqyFQo5APZJOdC5SdGtRDg8zgxo4NeY1yzq5Wa94LvalNUUqikewMvjHAmA9FYIg8xr7P
Dsiq7Kmp5dboQkOoO7sHkJ/PToonO10USksHN/F2v9v1smCHNg6V1e0+xWs7fUA2GfyIhpzZ+dt0
dO+ifmzK+ce79dtQGCCR5XH6f5R92XLcupLtr5w4z5dxwQEA2XG7H2qepdJgSX5hWJbNGRzB6evv
Ypa2Sx7O3tEOB4NIJFCDiiSQmWutIl1fp7VQU3+M3W5eGnV/FAIJnR41+Tetj8c1gGbRXZ14KPvN
odjQV56am45ZPMm6Aoyvq9LProsqgK5TX70E5ElK6O/aUYskyST0Q++QDIqxS0nreeHZ/nekzlDG
nSavffQGjF756Gg9LEPcGg8lU/neRHZ1NboOFpUgH5gFmdt8ta1gboxp9h0c3J80H5wnz+gR3Efk
/SQMxra5A+i+xJ7sHCu3nXcNMz8PTrvthJl+Z3Lc6cErP6NoEwJdYD+Uup6FXTveM0vFa98pk10p
6+TGccNgYXpt9xmV9OuhSNJvbAifdRoPn9quH7D7NNXBM7VzwJWdL2Ur8yepEQ6cXO1m3EbSDfdl
FfF5EcQaFNi83keuOd43tXkPng7+GRrNUHPyneYA/bDiDjRtr2THh0FUpi27owJt3bmqQxRSR+7C
8ACuAwFmcDIyFR1LM8Rm37bb14ovRRypryiugUzW5GDVYlgDQxkuYytRtwC/qNvcB8ALAYcC8Xqe
3ZrQXnNnRYZ3PKY3ZAKGy0BmuvPscNYb+SYwmnjVTUUf+FMbZ8tNoxnCxt3Onp57lw4faIHRz2+p
FQo/P2ZWeLwOSnM89YcwAonnj4kUEsYLXEzxyqASESyo3ycmHxma9Sxzq69E9jZOfJxFood9k80U
nyjfLsRvlyP50OFDu+iDcV+j1lWb7g4SNjMuwOKRp/bpUrMwQhoDwYF4RTUOgbLqIwAan6iTTCI0
j5bdvvvXqHBHmizge6Ny+ZzoKJy8es4jx7yzEDQ7/MHeluqjPbaaZ57W7/4lCoDmxF6B382z58fW
XR8ATXWJZCm/rd/5XZEEOUgBblCqSSCoWgb+haZqwD3hO7f4YvLHFpJMmwYQ7lUz2ObziBtvoGX4
ikcY6FPqxDgMmo83UKl2QZQBQPI0Ejnd/LGfRtY5AkOBKC4jyYH7AIHRSBsVFTc6hui4/GskvSaT
KFGkkTx02XON4iNywEoP2ItgmQWVc4cK8XiFP4Z36JIIfMMQr97YtV0gLxDaUAvXDHrUNuhVbSv5
Cumi1VDIMQAmMVyCo8v8GjtAFqJiNv7ER9YtPKuzbvIuMNbt2DY7UTbDAXl2iI/LvLwrcZsHPK9V
L1hGPPgJintn4d2oKzCGFbKYVEWcl9pgav6n9zZq+7f3FhTsw3uLDAMiuxP2i6BbYV9n89oOm90F
nDU1UTXf7Aj2VVvGHXAk9bbokqSbIbIKCjkK17mVLJd2BMaAi1Egbbt0+9CYIY2tsGtt5KqHmNk8
7H1862Ss8wjP6IAfxknFq58OSjO5qgOIncuiX9u9VDsDJSHHTuj+SGd00HEOhjJfiMW1oyz916hm
/iyrZL+y48DeurII79xhgrQNoPpF5ckBEM/iiTwGx7aQ37Qfgf7p5tBjD3Y9biX2Na3/IcZ/OSWn
EU6UApBxxFddH2LbDza6AcFdLl1gUPx0WU5lxbVdNzOzQWVgi7KgB8FRIu0k4zO5+Qw0p7woEIFr
sdeIoqY5NZNbGwDLNw3/k1uPK3+tUIoIGSupH6ssWwPKjbwerryVxcNxnU3NLi3mMXRDnhJVsl1i
CciOGyN7Ybz/NsSee4tEc38DNm0g1id/2/TEvNYSmatp2kyrNfkPsXyfNkfceDNmQLaDWhsMuysX
NWNzZBejLW1tqVmwON5eNr5TLxAb0YcmYpnRNi4ZMtEl0KUuFa4GEW9nptnypac8duBU7YqHRCtW
gGfcvr8i1Gn2QYM4TTpazQEgE9BLZCCqPkCg07dWQQFQeS77bkX9dDBk9CUWhbXulaWBYcEhUkF7
zOsyB5Q/5WCQcUU/I2OU1+8+ttB6XtQ1sr+TN3VoGfTgv4TSQlIgeQutdX3UnY9iQuhLzZscEo1d
gmp+pO5xipVXswLjWzNzEZrsZ2Ssph46c1Eps81LeXO1F6YF6o9Lr7YXZoFCwx4rA47H+L6mCw2X
UHhsEgfXHJ2G7n1hpzEUzhA3pwNyVGmHkO5f7Qb8Qgq8/mT5MJLaYxKZ0Cyf01zXMRASQih+OliZ
tJdOn4r0BHqwZsXABX4qTN8+Mv1oTuVedCAznY1hZ89FPKhlhJWKxB7Edw9jkM3JJSHb4KkK+j2h
s7zOUEXsEbuTEDR9rlYzA6pkO2860FmQ8EaBSUHAiP2ctyRrM1YOyncnLy4dKJ3Xw4Z8yOTw/K/R
NOW1TT7UzPOMO/NrjzBlvjAFBCWrDgmjTkXvhxjRyAp4ebTT3i1BOBR8u9hS6iF3Xsl81WbGd4pA
fghSJlEElZ8Q5OkNqtkP2Dt+jGb+EtykwS4PHo3I+IQqaPtoGeAH7OxwgFL8EB/LIVXgXtLGGSA0
a142oYUYTxrMwBip3vogWaJIUaH2I4JwDffDbzouX/NANM/VgLy9IUJ2hwWPC+7JmuHvmCdbPLRa
sOBUQPPLZCnwcMX1wBW+i7gbDpdTw9bGzqywplJJCSTR1EMH0aEyawAtXo/dYBNZAO2BDuMFhZdn
iHVW9+5YeAeABas52Q0N8sW8CsubxLfHW4/3WL9MA0JwBSBjlPO9A3zxg5tDTrdj6jHIx2rWg5Hv
QIehM7IDmw5XGzV1p+s5T61VPqIgvFP1sRZB/uihCvaudv05s6oQdS2LSqj0kfdN/ojIK8obC31H
jkGenlAl5d5Qq4qrt16Vw2US6NWBVjUNcR1Oc+bThhY3om5LzXTk4wK1QM6amo1bID2IAPeKmkPk
19iNVe7Cnl4UXKHRFtkNe069yMQbuzIHvQX1uqKNjk2DFSr1st6qbhAyOFMnlq7RrOAD22SGYY9g
W04qADKqXYPFAUJJWeIf8dvyj3RmdMUz+LK7jWXmfJxZpd8iAD+ACd7MsDHMoMw8ndEhgCrAzo9w
uDb/5HcdRiPIhYZdm//7qa4v+ctUv7yD62v84kcdsu70tjXv/RAiywZUQvIZnV4PIP7gi9wu+hmE
EtL9tUNGoKQv8+yvIdS+drvTjNcmnf36AmmDjKQpwXL499OE5Y83Rq9C7+RivL4qGUVVOvlMOOZ5
1BH2btObuA6h5sWFTmlIUcRPUN4st4Yd5bcNpCE5UkEHNTF20qEYOKpADL+YD5b9buvoLE5WBkSN
jsN0BaA2WterSifASvwYSyPyGNVyvbSOV/vIgN0eU9yJ6FWvHQPodTrRJSflhliZ67AVy6SIvPnl
FX9MjCgVgNvg8O7otVOtsEsuzXhxmYoGh/ollV14c5kq1WaxDCOjvLh4hneyQUK0BsOE3gnN9O5y
JtP2/ewPNnLpXUemuLAxjg7qx9nVJqZprrNSx9VWgiV0Hju44kHv5t0VrQQ3VQgmdWr6PPHutAUJ
7S6xbsLJo4S82iZseDunztJxvbsc8Zas7NjxMqjTUAoEiAeRL5SIKl2rG9e2T6BJKd+KkZ8MwYo3
R8tTKHGiYHH9uD7IKAU3k8f8raz6RypIpzL0YKpFRyTgYr+ayIPsWTneAGU+YwM2BCmPb0Gg55zj
KJYn3JCW1KKDMYLNObWbt3YIEmT6GlTkFV5Zz13hg8VAZsG+Sp1pP1+Kl+bHWRKb7zY6a1NHvITh
kM5YnsmXS2+wZqZ3n2idnDnnyRm81+JQN+OeTBCHSM4NCvFvfNzLoJrXB3Nya9tzCDKmW/KiQ1PV
m8TOuyO1+ihOzpXKn3KpwKQxzUymvgZnhTCsYHu1tbldzd2YJWtyoY5UZwBd5ADxkI3mDEvIiQaN
kyyurxpIba+THgzU1/kCO7W20uxRr2W6eMNxPrp7RzRnGkYfCXURJZRKiw+zmyVoeOPLW7h+hAQ7
yg7sX6erSfnVbe/J8HB9Z1r60cwETSIwqfjCyLcWlT8zDCE/fKrS8lFGaoGuilzo4I3gAKnN2rx8
KppUth5E97JMz68vyxrlbowSdevXT9pWrbFjbvd8/eIQIAXvv06313fXK+7d5MELzXX5G3p9MUVd
h5tLcyycHRg2uglM022lBZEEI8/6L3HdPFhpljzEkGzcScZQoTvZoWdnG3lzGrEOR/GnW68aUBlt
3axwHjWI7siJCcucN4JVx8jmxsLgeTbTEOC7b3vzU9cM6thNLVF44wq1ImBOLj3zvhJ9deuC9Kpx
E/OeTK0Jaq8gC6I92fo2KDZZlLP5ZQC3gvveXPlam2DiRIke1tVtvKXJwYmb7BAVMWfUpAEefiyG
MPszmdoRocS0b6s1TQ60SXaIbfWNOuntGpG5Rwo3uLm8emN3qDaLxJImc2XSnZhTnMifDl4cf8kT
aR6o1WN5uPal1YJOBB9oNPrgjEqVBXWSKYdE5syp/H5HzWQs7I2MEKwjF3oLHZBxbLwngyGh8eKV
I9vQGwCtB9sFusdWEnuqLnpikd2eR0fq22Ls3vzO854h7T4soQg4bIIezVAbC5BuoUYz9rxDUWVQ
4AOC+hk8hQ4ocbNmX7QRStes88XcQoFPlyX4QhCjmb/vuEGhtrnU6V1r8xOkPvatKmYfCvXsuIaY
uGnfGXjbReA/Uf46YOpV1zp/KJBk2+gaEj+I0noPkwOltrEGfHXqzwaCnK8xRwFk0jnfEzu9adLB
etFxM0AP1FJnYUft2i2tfueXIkGcImFgDXT6h2SAMq6CQOfXaTg0Sp3vEYbLDMFg/ET9lW+n+Gmk
DJCECUceuQaYLcwE4LM07D9BowJczrBf3boJfZ56EmlEBNQubgLYe3IDOuJ9tmFyu84WxV99IjqA
5PEAmm/AO4xZNrxlMkR1qWc9QXa4RFGimW3qvkk+la1zkIUZvgLPk84LlEeftLTYMTcHpNbsIXr9
MbJLIUZBI3MRoGzbttnCiGMkiAKVfqIzFYjkctb9wfYnv4CZDPfNIv2QZzOEPezBDLb5kNW75Nj4
cG/wUWwpvXbplciSLblRAmbyI0dHzjRLWtYbsvdxOlMjErunoi2KtQD9wJOVFRc+K5G65jKx3WqL
KiSI86b5hc8Ka2nY4wYE2pZnfJr8XcTJgFJDmQIfcvAoW0VnLafa+XkoPPBgl2HyH9rdPNYzP9L+
3ksgO4JSmSQ/ZSNHwsXsFtSBPGF+iqAhaC/isV+ghsrfX938gYerIUjlvHeA5uxQqLHXWds+hJ2l
lmAp61eX5ggiNkdUeEuWbB90Z44gcE0P1EmHToIwDKCuM7Votj4x32dzzO59tsA2glWrVYOIl2sl
M+LMgvzQoXPN6kStmqX1Jvayak5NOiDIC2LOoD45pYeCzcmjBoHY3JmkRMj2hzkuHtOAn+f406vY
JbRfixbck+HgFPdGYu6Jm8GHOukmAdZq2U8XBTT6oikW3d2UEO2+d7pxzyD+usTNUe7DOgjnjTs6
hzrJ7U8MdOkX2jqt8h1YKItFgKq5Z3Lz09I5mCxYu1beAlQvXumKqWsIV5SIWZwbxpp9E7TuggVJ
9KqzY17a3uc2Ae3q2IzRjmWpup8GUn+V5NDQsVAuZEeJ2CYp5hG1Jd4CBHzCsOlekS3t5q3jhbeJ
a5oQcx3BMmrnI0SUk3dfDkUWDTlGtTCRPG3B0AvuD4ctejqzsVXtlHYRLsDZpXc6s8MvvOmh4u4C
JjQdQIqpg3WNgt41bxwkZTXuRA2WEeD3l+Paw33mXEqk1ie+tMsfI2yGRS0QdKW/ZRq28RnKcpMG
1y33GP+cgmsXYordZ2vs2VwncQctvaDbNKI1NgyZzpsOkPA58nLjS9n3B+LQ9hTYO6O8+8zKFHKQ
wF8YXZw9KEDvAd3GWVAVkA3FLfnBiPW77dpLZ4qxetmpCsxADm6UgGhkO3rLvkjTgyirL5d3PH0U
UYDsizyyUG+gWBA/ellxyHPDe4hB+LTDHWW6Crvh82RPGZ4WVhg6OyFBlfKzfUQiY5abdbnB7a8/
YsHfH0cuOuhDO/k6sYpoVrIeIgTUI8NonDUlD9d5N0DXzIAOgutNQa2pebXJJB02qG2rzu10qEGs
j+wFbNSkjqstr2W9Kn2rnVOVG9W7YQ98lo7wt1TfdrUbMh7XDLXDs5RoWq/KVp5dnZFbq5dK4+4R
GKZ1oxJuLKPpLBDD+xnZ/tSLwlLQ56BWch3j17NzkTpY1aMsHqtKvdmIMr5FZb1CIK77bGZ+skD9
1HDSrovInpnXK5VKMbfUaMx8NzMPLjEiUKCY2hwROaxzgh2Z6CCnKDKdIU0BLddihBAtildXsdRA
K0+AOyriIhsIAKB/Y4sjAjn5yZtuv0pbL9bYsE3scNySC6NPtg4z8JQoE2igt3XgQEzHjN98XBWu
JfiXwgvjhcl5dvIS5u7DMa+XvVYaWG/gxaHm+ebU2fchb5sHN4yate/n2TbIOJTSpsnIY7ShuB7V
/AtC+/HCl6NaSOYOG1AIUo06HTylyqUvubWkZgfw3p14d3BsvhZZhnLxobkflQ9ofxJlW+Q0ADCE
wsMZyiDvtlIeDT/eqlAs/6RZ4dt41E6d45SKlypkC5QsdsY9omv4FrooKBaE/U+Qutog12vhEQaV
JxApVucQwZiLjZrUger2ZmPPDQkChNZprUfAwNudYxUTN7WL8GEFaYhrU4BAEd+rfYztABXSrvDm
ycQwDqnWT6KugnvJm/TQDok/J0Zv8Zdd53Z6yO1JngkR+CW4fFOIEhYzXLbmK/g2NGr+rfRWajGA
6wV/iJRH7T1zKxAOTbfaIXz3bUMwGtuWDu9CE+TV2kciC3vD8bPDoMzT6+EJcjHvdirEAEfmxU7+
o4r9ZWCMwBg0TbJxuihcIcmBvJ474r6IXDnYbQAKSdJ0YyZZ80weYRM56xjifDMstrL5hXq+MVi/
/mObiOeRLwNKhrvexhKghgtFDfUz+kp19bFJvYj4d1v6/suo+633l7FX53aaqnQNvR6DcdcNSLpC
Cr3c94gArFRl2vcKJWGQOVbjW+7fFH3nf7PH8rvNXfdRpyZ2lkHvH1AFXl3G6KwwlmoAUomuNzY4
1To2whyxp2kNpKcFTzcdUm+054x9uWKmr7jqAmQS26yEuI8D5HUnshoCxYN+R2Jf/aDJgLV5mz06
rGb4nXYVuGkye5VyFBdHSVkcAYJXS5Q9lZ8qaX4laKMhvuK2lbxdx7BoDBeGz1+0wB+TUGuoMC5X
16ZX9+UK8sjhKpVBcOADoFe8f6Lq9zxvIU0X+sPJddzuYGlsZKLSN7/UycXB7u9Zb86QLShRIYJL
IscKE2FhpziQDE02NfnUpF67BbaTerFXtB6p909jExEic5EpEKga6oRlAtaVEKC1yt7dl5phqTnZ
u0qAMGBoXkrt5vZ3nUj3Dnq0CzDcBtk5DCYAg44OYOrmzlcFDPECtBrOjVFA9W8wZPIYpHm1hJLU
eATkK92JIhHrscjtWzsu+LzlInxpLXWXpbnzHcB+1Dd6+i0s/xouQ43yjTaxQOSPZwX4ETyEYrzs
wJvWR/VA/4kuf7JbjhJrWVQX9SFvsLJbYLv3SkEY6SpIlBVhs+Y6BBnuCEGia4dZOBD8MG7BYAMm
qgJV+wiuzEoedXtqNkP+3iToIZ4OH3uHn5vUGzPAw/7j2HxEjU6psgWobQ+8lmrrTQssVCNCkc0t
s/BIbTpMLn4+qm2cyOhgYvFJfAax7r75PA9vRdc7d2xMTkSGYKvOXqNsNF6R15CN34DSC26xtr14
kdkabHj1KbymleuPucBfcfFSdSFW2q3tJSKUKBDuK/YU2eCGw3Xtn1VYg48bN/8jMDLIQfltiKBL
Zx9HlIpDHLG275q8bua5qfrn2LO/tJ5Mvlllg+FTHoqnJbZKLHkTHoRW+4AzCLIFuKaDGtwo3YA0
SWtGR980vqSG71wWlG1iZoc8Dr/QMo02CC5QrjPXbpMdLdY8B79BgOGLJbF5Ea+X7v30aFR4VEzM
X2Rveg1ox2R3Ond+dSU7ZDpTPBi8cgbC3nEN0Ez2JCEvrkw3fM18wKAluNhOcRp2JxcAapQaNOFr
DGkAzsC9YcnIX/88MjGj8VZl9pPCyuYICiZ1xKpXHbEDiTe8Nz65dhTt7ThaBVZW3qdp3N6KRKKg
pYMyaI+Yy7zyGdtQr9Hy5hAE7udLLxvEWw3wxx6LI+xahGNA8hIRMvKlA4jrVrxTxg21otITi3//
6//+z//72v9X8C2/RRlpkKt/KZ3d5pFq6v/+t2D//ldxMW/f/vvfjufaLucOOCy4B/YRIVz0f/1y
hyQ4vM3/EzbgG4MakXXv1Hl931gLCBBkb7HyA2DTghKhW8/Z2N7EqgAk/V2TDIDhai3fkDpH+lx9
bY3FZR8bdGGyB2JlndAKq+O83aDUjKcnMYbZ2iVeOcilOrNwKKP1RWUwiZqf2sARn0IUwlyXGXHC
4wWyMRkEQsBMRIcg8T/ayLnM0gXDb3wHeWJUz04HrrL+aE+HPm6qVY6bHhiZ/upNK/0MMv1sw1uG
FTvPRIV6JLe9uNBYcqYJoKbAZn//1TvW71+9EI7AL4tz5KCF8/NXD3q83OhqKe6bLho2SAIHqJoy
x2XmGOVLlSBpMi0nuhE46NJ1qlvyEMA8AarNUCb2Z69K+cYuC90P83Rsotmwew2xYmPHeR2+pFFl
LWI76Y4Skpj7sgBPxoDc1KcRpM/4esXb5Ar+adR4T67Mh9JIkA4HuszMarjRYWzvHMfCPReQBvkP
v0vP/vXLcRiivvh2HJSGCC74z19O5yali9J5dX9ZpIuCA5efO5+QocjPUJRtz4DqP9LtMKqVsaJb
HjUnL5RrqfNQQKvYCr0viAHrpeCZAmsabkyhqiHWwHnzbOnqKKc1Ih6Kdypm+RM3CkgGFR1ch9zZ
1/I2NPLqFoX2KyTs+X0+semX4LYF3UHi78kGyrBk3RTgf6ReGlBF/YpPvPyImkG1tooc4PbsbI7g
VLwdpQJrv68Aeex9cGbYXVLNax8owrC5h3Y9v//F1zFva2FtXSh3/LK0J4U5S3NvN3WS/NzYBkAn
dQh6YPnLDqYTfas6L3topgMihUXFYxCAoZFFop21gB7uMq9QD5Y2q5VhjvmSeml016WX0TnIe28u
8UansNjScprkA7l828jprmw2K+ooLRb+wy/C8X76RXDGXBP/ORSzJWDI0p4upw93KtxZrAFUMsE9
xyMK8nGsP3Um6JUJZxiVn0yvtr7QIswx2v4QcL8/GaGHJZpRQQoyTo6kKntRiSXx2Is8LJ1WXlEU
s2ZSe4tQBAjtnTKGuExS7mkQdVDzP9oukwUs8dd17aLKZrDddCO70dwzxzX3dOb0iV3OVDSg2gqJ
IrZx3Hh77f7N52JwKr3+h3vPz7f96csEAZRwmHA9C0R0nvj5y0zCiplpxvw72dcDUrGZNzOBX7i1
IsND0XdmLtvUUy8540ta65JHVYVA6XVOB4ZbEM8ijVi4wB63xaZGnmG6z1bT3fXDASCjY6uh5QYH
MkPjA0EnM0Q4LRjVvEpM0LtaLDubXhLNKNhCHSwz3juQnYkQJQCtu+FoNY+LAlw2vpeeBepc/v5b
8eRvPzHbkYxL0wLlLnPsX74VrKicQDWpuGOQyz3ak2AGqE0SlLBNKrfEiRqIOF70xTkSY7r4QL2c
Q9CA6JLJBv48AGNdUMkTtbIvB9TB9aJZ1FVsgIs7q+dUCphz0HNACjnY86liMA7WUhfy6epVC1Sn
SQbpxm4KDRV+DFKMyAg21NSTrXOBUAoH+zcb+RVTqOniPPmRbahdLLUd46Wa6L1nMhide9yGoSti
BTGYukS5pZ6ohMaWX0GGi3o/eHtOXUMg1/EOobamn8DwGT+nYhVb9bhRHIUqk53lvcA9AkFFsKZg
xw/CfhfF+NydtbXX31sTgKQAEBmpW+yUptbU1w1QUEobhOUgERYGCvTOnelvIe5dnHQTgWZ+bPy9
m8nnVOnmjkw5Hl2LFDmMFTWpw0wBoWLml7//jVj8t0vHg96GZ0JcwOMOduFT/4f70OAxPO4Gu7wL
Q3OKOqunuK6iV9Wh6NDvBbtF5idCeR4KgMGvF74WYMRAft9/KZBWWkE3FSwZUkQPP4/0qpZhAzMc
vMyIgHEFF4vo4goxKdDVUtONxmVY6PG+DSVYRQK1iiZFvCI38iNoYlFqOjWxw2g2rpxYbqZmVoF8
tHR5v6EmgEbvU1ITUsjLCKVmS9fGr5wQQZFv1ctoFM0H6DXQ4lgZVdUFOIRA1bhNHUDdLtBrnoFI
Akpg5gV6DbW5/Ma3+QfodRH09VJ3mb68BL3OAGAO6r6tRL5YltRnYXnBTdIC/9oDxPNiawtK4Yxl
B1QoyAczKLd+WJgvYBVpVrin+mtyi2PwnxfIdXWNi3qnFjsIsgun+XKd1g5GRICn4TRtofMAofji
UGtnRN0opBuHsg0fwLnuoD4H0bpK1tuhRkYAsAI5B/tF9Iblk5plY+k/Ju1oLXyjT28UakM3Om+t
Lc3EG2QArzN1LAvuvKIHOBk6Wa3fzy2IxiE4DWyyOx3IzqtmWNbc1nNTjO826iC/HqNsxuzLHG60
hohVfeMGiKAoR2efQQC/I2XIJm72vB+9FxQxinkshxD4CcinyqYyN32EgL1p2TbegZt9dqN6V/vq
EWCG5IbhdngesDGC5gUErnnePiDPFUDOLsgf8mysIRNQtGtqijLV27pF4Tg1IcJs39Y1W8Xazs+I
sJuLnKXyzirz9IaVcm0OvbwjUx/5zcK3/HFlTzbLKWsod1zc/S5VJ6tQWwrWQjQI7Iap2FLAKKQM
2WRreona6JYBEI7FkgvqthdDmeeo4gjq5fXW9qvye2slX+x4dIF5rf05tunObWna9dpJawP1QCPo
GoDiXBWRzu/+NE+abPusKNcIWLTLsoUknoqKu2JCo6AMEirJExBFGTlEG+tU4ZKCjQ4cwgHkK0bc
pdyoRE6+H57dPF+MQz48xgkAGm4pTORasGPH6tYBQCPHg3QiN+RpsQCwqN91VVMhA9e1XXKs47yc
1ybzzuAnDde2W0RQnMmHQ2IhOo+SRHkvLCQKRB66r8BULdMscL4H2tu3DTIyNBzlAN7ZCcJojYKm
cfX3d0L716clVg0OsxkeDMI0TdxTfr4RIgxVNlZvtBCMNxFi7XyklwgyALqpWy/U5gZUYYiIkK2F
dlTYtA9jI0oI3oAlX8jCPMetwnqgK7OvOX6VKC5znq4eqOEPkKj2o42cKFaIZ0WDZBX7n9ZbEqmK
ngRs6QwSjhDGnQd1nV3WETaqj+faGZKTDhvrljoYMiC3f/81mL+uS6evgTOsG6Z/QtAO+8PzQPY9
6rxdpk/vNe3Sm5CkuOQZlI9B4oUwgG2N4Mu8XvRpYC+c3i5/vRnQiCJFkT9d/WEBPjtkyuL5379l
x/xlnSNN13Rd/OVc3Dyc33aeQJqaEBqM4tNlQT/6sgITehB9Rkw4nYLyYNtJ1qXns/VfZnrGVyZK
qX43B+BtvJiZraPPkNq4etdxIxc8KhU4mpYU5sykFz1aHFwuebocwhrEwUh5LFRihndGUL6fQQjB
WXQaMA8VmM5imM6ufgoSef+wHaf9wzUSwvFMxzbYwcbCFp7D0P7559wNYx9VI082gw+oF5/bEGVp
R0htSyw0EUCSd93YQVB3Apx0OrlF0Vv16erhG86I/JDVz7rAh2qjBShD1PeQcgpBMJ3imQMUaB7e
c5aVu27qpSYdAiSCB9EHh9Bh0Kr6MV51PAFO2DRfWbf/+9+ANUUXfv64uHhdCZYQx5ISmKyfPy6g
FtmATFawuWC47GJ+icggtu8drUAhcQkOlWo6JGNQgwcc9nZQwLSBoHqWCLA4BroFMR+TCFsHlr0e
wOUcYr8A6O6H9rWfMGFu9Q+/ZvyR7Cka8OHDcGbhk3iebSHC47jur1EsBlXfXEZhvU514uw05MLn
qBRCBVvHg+co80CBh8JzV1ZASjp9NCM7KoDkClyMSEBHKnz2WJ5C7IiLk4mcw2OGvCi5qZyrfRAi
7ELNnIOWuo47BlLHCKvlvil2yJi9otgq/p4VJywa8URSgY2MlO++TFTDc0QG9Z3jp80qY2V5aNJW
7pBE7tZN5Yy3wGYHC9zKradpnrbxo+/j+D6PZYDpUSCZWBQnMwjxAAGDZHtCof3RDZJ8Z+HqNqfw
kAYDVaCPo/FYgXfjRF5kpuagy3ED9PMXspOJOukwtKW/MLHsn19egYz1NGVt9u1MKxWsyfbhxVzZ
rPUQ1/sPtqxV2aFh5YJ3JfQmaQi9FAf4a22lVfbRRj4Gr/JJA61FwOL3dw0pauwJXeatsdIqtwED
C2IK5BhUHE3gM91ULYD2s/ghLiyE6xPTB02eNto9tXM3D+ZNYEZY3Q7L1K8FVNXGZJiDQBlPFNFk
91KH8jg6/o1wQrQmk059c1Y3jEMrhGfI3wTO3nCy71ePjrPvIMGWuLU7CdaLGIlEnNw2EjLLNIc3
TQTidJAWaH4kDyctkw1i4whAT51ksxNnidBVeHt5pcwbVtkwjIvLHNH/p+y8ltxGtnT9RIiAN7ck
aItkeacbhNQtIeG9ffrzIVm7qaPp2DFzg0BaoMgiMrHWb9jxxnN879S7qElQilvG6Y2bbzRPczbX
GYqgejTwt7xN6mhz5EP0LHdyVnMug0uUhkfXUq1iDR0QR4oymPaper1OGwbmCeuWd9ldzjOS1l+1
CGkeZTEQrrmwdsB1LrcgD1WInkZq6yc5KnRDZV+XfCfyrmSdoUNHINd9kf0jM0KcI9CELz+baQy+
GUUTnVy04XjG9FtdmOYTQo/mkzEjhYWfhLdpbUvk61FJVji2ZI+yCxgDAwobbqSRrhcbPTbbndej
Jtyk39MhTbfjbEYHU9HLt3QO2IA46XcQkI1vt4V+h+vo+KT0/Q+tCpLv4KLYSuStdnFDL7lnd2qv
ZENuj7/6ylEeo6BITnPTpr68AJHxO3eBMxb9dEGqDxn7ka9CXiQNXorSM1BfHdNdWg7erjGV8gPr
7fWk1sFWTxuopR5pHKW9G+KK3ENHMHDN0yU+aImjwrHmIyPyqK7KMVKrdcBDLNDC/FG2anbU+zZv
/jtZFIoHngnj1etUNf/DFTGai+t16jOGGNE20AnkyWKV1+o9lMb9tW87ws/GKqDYBo3xl5zNKR1l
h8muteYtXHvWldF8yow72XatyWFCZCDerrfqKm1+5J0Fq5Xlzo2U9ytERKANNSyaxGO/7nmJicYk
63byPrpCNU+GmX/d82C798CJ8+s9L/8OW7QNio28amqBYJ8dh0z6coHlIO+bePNwva//ds9y0Ngo
/+Oew6RGsJ+8232bj9tBSaxdV3uHktwcHLSuBNih9Gwt5OmUdjWwVXIiZeRYe0+2uEoBWzFPsXW7
9mwhdcSWG+LatuBCljkGENXbIHLfE0NgJC3rVORFxUmeXmvLXldXQO2CXEl8EbEAGMlz3FTwOWpU
3tiCpM/wLtPnKsORcvAeZQdAA8ZGhUq1kcVSTfQnBsuOcggOYK4/iCHfyrrGJVncRWusUKdD0afr
r2HM24gWXE5Xobut9+mzGlrt/aTZu1uPrJo6/syu2Mu5urn1znwieb+uyvJO9pND63DEjk0dm4Os
y0d1OE1m/DlXc3dwjSr1iezGO7MdraOa5Nk5HGt26qMf5OXBTQrsrdQ8W6WinH6KeZvmTvNrSue/
eIPW39yC5EJcBzmYcITv5sbkxVJvw8cxQEcm7/Xsm6655IoZBGCWN51W/x5bBkL87Zw9ySuPU2Ed
43i0D0gD7krXRl5In527NhY/jUGvSJMqiFvarnWOWDW2ZhlqsOmwzJ6SylurAZgHpdlUJsIcKSiL
726oXpDQXtKfRG3ckQ85BiggIr34W+nCvyqcXT/sUU3W5jAFzw36lD42DCq0j/nr2rD4y+Mf1426
0H2EDwFtTojhDZQwBGcNRMH/dz0suuHzFU259aYSBXPUz7c1GiB+kGKhk/caG+6p175DzFsFvd58
eg1Ue4Fq3F4llvHmmfaxypZZa09buzNGR8bYa/d5lJDLkSOJRQaimp4DTyuPDmbSGzkgy3ezHrvf
oJakGOQMzQGYvvsye/aDbJ/tmJiuVg0XURKeh92I3/lypcwLEfoynRd+du1hVEWyrfQ6+BbU2+tA
w+03ejcXR00lwoXJ38f1RkDNrpScDy7hheCsk79ZF8uEAJeORdTlb7Mrpr0OFXybtV33mZTTSnZQ
DPh5ePdld4gvVU+ei/mUvFRjQd5u2DU8hGAgTjYKmL5sUKxm6/HUfO9cw9y5SJXuRDIq74XJN79c
E4m7yp+Fm5LCBfGDR3J1/bgKjNVX4F3CJ1vBoSZYTITliDoG8UMg6bOd7XA3zmW9x4VkepsLfFaW
DzrJ0FVAADM727PiAcGL9dXMkvRKsuq1mnDwiMAT7IswwTbsmvgm+22hnUA8yyZ1uQjByAYtdJ6V
EXPOZTWtldh6KpeDm7K3q4xY2cjlM/J6Gty/hD021wW1zKJ5V6D7s5aDZK8e9O7EdvIsS/bYebhu
DCzDRaHv2OZqRxhUKwdUzGtqKspjEpZ3WtCH76NT8OFA9rzGIutaA+akZuNGttpZmPoKqbuDDD6C
JP2Vlq56kaVlRh0UxWu+zIg8HcLqxC+tiuv+hyyeCvwmIYWcwJ66p87q2Z321ajvB6e715cGuG6Q
yH5rVsZyz0PfPsxljIcduCz3FFj6f04nYeOyM49/h9q3wQwR++76jCCYZyRr4Yh27bJG7ipDNZM1
dow7vXeNSwPf5GmuVXE2MvX+q3OukPAbu8y/lnXihTA0qxanm2WyJseHVI0f08hLn0iNE/AX3s/O
TmnTOzfb6G3Dv5m8UGMWf3Vlq21Aoqsb8M4GSlx2/J6Gir3JFK/A2IZiNSDJHoikPMniaOh7MGjs
oorAes7nclNMefIeippMxmLqxUY6ecctwd3VavDVGqdj4qPYNB1ka686381C1PdyqBJuZkOFsZBW
5QPBl1d5nSw3q6O8qWyZH8r4v9+UbM2IPsqbUlD4ZLOQVLtgmtWTRHle8Z5LMScBvgp4k7mKBcgu
VxmB35ChoRIQYF86OVJM4DbRtZOcM1o6WVk2+1UbbnilXwNLip/BgcyvBmj3pIUdLEvqULBFQ41d
llzNOBizmlxLaTmdjLAYHmRb0Hr36HW597Kkh+pzhbTktQSq8r0bHe0i2/Iw+6EJK7qqhqs4zJMb
MYfz9RJqna74bQQnqQ2OwGq9yr0JQMhyc0FXoFmgpe6dbM1Z51daZpKnka34v/ObSkHadqH6ajte
us7Uc2vXyYHUWPEy2068SxRV82UxTNX27NbBh6PaEf/F+JSGE2pjslFtuVRhNN4xb5TiZUz6YpvH
hOhl6xAY2amZeKJdx7bopLjpi+ya5UiVE6hn475cVHRDv8HxISX7zkQeCgxH0P9pPTSX1MBaIE0y
zSe/3lysCp9fQDmcxgKMxYRjw/ZaWQmPpqrRHuKsNw+EHiYs4ZY5VIAgmZF91IM4jDMYdcQR82fN
G7JLFYmLqmhKAVh05oVNM7ATWlqtqGnvggnEWZBVxbOsw+jqm5XpALGWqsgbMI1fXoQmOcGkwVrQ
i4anL+NHDehUIDB3lEU5Qi+3IunVJ1mjCfZ6k5UmW9kmpmR4IAxy7S57DCOG111JJEkWXcKeCPf3
T7MzfkMqpz3J6lYB1sg/aH+UxbCpTJhG0AVkUR6GWn8x2jQ9yyt5M/SKiNULyhI3Kg+q5eO94fOP
kj4M5qhuDLXrNzxpqm3eFo4vB/aFpjwNP69/bVN5sz9BNgeWxyxzbOj3SRrvdDHlz7K7lZOY1dVZ
/7p9NzR5B7LevQS/qTV8Ufj44RpnJ5S9HcN4SJwFma24x1uVPEtGZwuSbzzL0rUKww3ShuO4g1D7
NRydfwPo+NSvUTo4iHJ0NqkJz2ECBfvQx252PQSNuxguBEevK5CZyRrk7sYx/+pneN2w7RyM/TxR
Rv6QhNqZfHZ7BgmY+cmYir+Cgwwz39pVs/+v7XI8S3PGy19abMlyOX5Fiuiua+HmS3f0W1GK6NyK
UIeQn1k6Q1OkM9vv11urHNsAy/RrTx0PLhms+8bQfsmUsO0KJNrq2t7JlDC7tvOEEcFTyy5U9gpi
53Ua0CsOs8HbXj2UdO2176L20TO96jE10jeJhCnj0N06ZeltO5ZOUrKryYZWCcm42N10tlKlzk6C
15YkiUQJCug/XaTGVjKKykcKZ9xMQ5FMK8fLH9A9jA8SIHWtkzApe2wb/2ruhuc3AJFyRAHdVl0+
NISUxWwC2c0hzqD7Z7zKVizGMDjG1yFNhnA7hsTpSmVATVPTC/UsEm+jkR17MJbDhPrFQ5iVPya9
To6yJOvdTv8aKuvkQbWV0Z94abu3DLSOI8Sp7yan6V+spGs2bSWa7bAUTUVzDnYcRmvZWpixd1/V
5lE2yqqy733PULVHWcIvB3neKSvu8GD/fTZV20ZhbT/ilN0+Kcm50/PhUVvsz4eMFLoXtOpKtsk6
O1SwsYoGAkJLf1nnJee27vRTH2eX20B7GtWVLP4x0Mgt0uIMgg82EKaYv64kB8RZHuwL3XXTS84+
AdEFjRBW6OwVJdfv8mCw/8cZO/yt5gSgv1qiR0TSiFIsLATgAUPVWydZ6kbFusMY47ssyQOQ/2kd
43S+M7IBoe7eDZ964qnLYDlNELXK8uuO/L5JUN1eZmyFZZ2GQRFPtgAkleZ4QM5vuvyTYmStfVPY
LhKofHzyENf1XWoYylmWpgEe7Thob7JUO0N/qgt33qVkzk5RKHCUXA7JP2dW5HW7Nqk+ZY9Uq756
yOKUpmvLLGNsCc0WCVpIQDOWtSsPtezLUKXevbo0ZEtDYQJmRRAWmn4xePeQjb9GwHb9NZc6dB0r
PfQLRMHQZvPRRP1y1punbIEpODza901JGEV2kHXDIgakgIW9DmoKxXx0vG3unG1rXNuJHgGWzs2L
PAzeiA0bHrrbHkMlXuhpEO4CdJ6WFhP+4mgQUpP9ZCvgwpceV7a9VNbKPRtLFNu9k8JanobG/ko2
yPLSqgThX2A+4d8LvIRyb9Cfb2ehMgm/XOqUkFYz8X5vvfUbC+uE2c0PMQzVJ8FZ0iF8/RfyrvpT
RTZS1td40BM2a8q9OkbVp+A1KRtL+63v2PAgwckr91J/G57jUnNXA81+aHUUa2Z8nN55kUAAfTmr
lzp5Jutkq+w39LX4s9X1hq+xRR3Ua28Q+k6ZDUhyrUAkCSX+IwCUjay61cuzwm7Dc+eazc6zkvnF
TIOzgknH38sJkMlBnmAKf61xapx8r1bkAd9EF3fiqNTaQxrwDhHJb06eNt6MWY87DQRI+E7t5SAb
jFkXR+8/I1z+0suVCuRg3ALGw5h9vRjb3eBW2gtfpbIb0jD3ZTFtQBpbhG1WstiMCa9p7BTCOtK7
taHo22GIY7BDDPVAOK4qfnl3SmtoL3LiOq4IrC5FYTOxlxNrD4jwohM8uQ8IjG1KoY8XbyEHJSMW
oaoV+j2sJ1LZQWsa7yiGIWmYZOVa81LzXbFzorVKXsFzq4z3umw+J8tIH0Liny//MkjRJtXPC90+
59hqK0qcsFfywxDUJb8YP5Inw+yzYtl727Ctbabo+W4C4018nMVXFo3G5M1qWXxlscVPdT1nonqc
ptQ86qmnrJGBmj5URJPWfWdlJ0Iu/TuYtNzEM0H2EqWpQDfzxg/PRbQXwafsZPSK7CUH/1svQ4EL
kmu2IBqS9O+mcpYzlG33dVlZ/OOy9GrSodhWyqD55A+zy+0QG+jBler5VpNprOMrMFnrurbKk2zA
XSS/QH7vTirCvh95xm+ZdeYVlzB7n02VtU3IfH70deOnC2YpdjAxCMvWPcUowd6PPZbnVzATI4M6
Tl7Tqv0aqQXZdaTskP4zstIz4zpSop2wmHycinYf4VXxvcl3I4JVv2qcKFdV2duvFiodm6IfonNd
KcldrYz61rPs4plIC7ktpzf/6uZuJUclxfTZiTl6bwnG+6DKxEWYpFY1i/gdJNjkKW4CsQ6ztPoR
DS4qD2TOkoAVVSmbjznyKjRbGnGPXGR/cOvik01/5lejSSwK4yX0nib3GxtOMLVd9GsxOklgvX3m
measg8KKHrQ20Peum9j7wtBIEoG/x6Z3GD9Nu8DGhrVVU4LPjgWh0yzvElRa8dJDIViXeITsNa8o
XlRSVdA9vXldmqJ8GaZBvW9xS+R3V7zIHtbo7sN5Sh9klV17zTp2XXGQ/eewt3ZVpqW+bCWI316Q
R3uUl5JVrhh9rHa6R1lqheHBN8LHRM4dRbWytfFURhqWm7FDowAEW36Tfcciqy9ZZMH4jhQDM50o
eyF0denTvPhmRGCkTSR9jrXrgq2dIXU0WvFtCibUPDuTfwq8PD5K9Yfsrmhgk0aXjb0sosvgFO3w
WRhdtcdZr9nKanxM/daMM7gUmX4odFFt5KS9Yh0Lfowvdt5CyTPMAxiy5CkpTHx7TMDdjdPjT1X0
AUthxVpNNPmpbEEZiamH5JUPydoO626PipdCgnQp/y8HX6darvavE2ghLqBxW6C+sig2tDD70bN4
jTXEyDqttFayPtfG2S/Dwbh2q/Pxt26tm/7ezWazdFDZJ5+nSFqCk0T8O0pab9U4Gn4J7Wy+qzjv
5uhBv6mqJ+5tuxKreXmIsj/odx7cjI0s2pVFHp5AwUkWA+O1D+32TRi1eRmzMCGNyWS9bUEm7pA4
jPuVTc7/L9jsvqrnBCcANt3Fmud9Mw3c5LBOVJ8Qa+m3Y9Iqd4FXdXeQu92tEZXKYzwh+CbgeH+z
+u6iy/FzggzUENV/lzkWFaPTDii04j1cBl5+ccqpOyBjPe3joGnvs0lBVRgrkjcSRD+zuBe/QnVv
6Qb3UWn6q5u6I240/PaUhWQWx5W2gxnQHVsx49ba59YmQvvzRV0eFLy9jz8Uu0HLmpgYfpH9PjHU
YD8pdei3jW685lHr7suKIIQsTkDK9omSxNciJqfGXvea5FocQn6lGdZnvlrE5muqjmTLjTxnfaXY
WvFI0S6unR3S1fsKI8Vrq12H7d4hInQdKwqHfV4qsBpcxpY22ZNm0rB/XO4Kek+GbZzSX1szCyJp
56qoUC6tnldG+1BTpmtr6gXKLuw19do6p3GwI8UOGWOZuXZIhGAJblxbLQ2nZ0tHcFxOJSLV2Kkt
OqqyyNqm7eauQbZgGZuPw7zTrQDTlOW6Wq+PO+zboGpNzaFxy3YfTPkr3kPjuIJl2Zzlga/36yw2
7p1mHk9/9pDdBJTXFYm8dCeLTYnJcC4sTJMW+8jM1N2zN7fgjMrgnsXXcBBHsaNtFSJ+KitlP3kI
i/iHE4EslSXZaCvoT3bZsI2X8beucUosKo3Jhd3q5Fmrqy96jqXpbe4GZ9Y7V1jHJgpY8WS3IIZz
W6GV48uJtYyHzyqCPZ7Bsr67XSwosB+plOIh4YX8t+tD4WgQOcrjjex7u5ijJwfLbcrTrb4LleyI
dvWbvPJt7ijX3TWBMe06h/McOBpU0cVuRR6UCKcV4eGSPS2ssv9Up6mw2pUs61hl/HNqkUpDvwXJ
AUPJfBWAxel6Kru2ZaqsRIsfn2z5L9O1abTTg5DUwnLJaZnHDjveimTZnBQXiRFP32ixy94MHVxv
0LxDFfJfLou2lTi8N4nirFpe+Fbj4SbrtdE1DlWtso0FfPWhNVDB7Aa4Myhn8zUjGiDrk8wbD7MY
IQfKybHlIUcCrpAYCBtajVSAPJRt7J3q5SCLbWtVWzWAKC7rhqoiSU2Ov1ypumoSmYqdc+y0zjlJ
G7/zjPmORdgkNrY02IHTbwh8sa4kOfts2VG2aBG2jUtvsYy91cszL9C+hsnidWwdWkezQHP1R5U2
u2nSlROQhtQ1s7M8TGaEYNVykGeyLiJh5IODrtd/NCA1DgFxGSs7x0q/m9SyOP5RL3vIoaTJg23N
dvl6xX+7mByr1d4PAohLZI7QbzoE01Zd7BGn5QCu6+tQSgPFFFrJwQ7VTS2Ltz6DEapr1VOGnd44
8crSrAhD6To8OGWW7gYRpm9RkDxKSsncBDH/Fu3vPTzA6P+9R6BUrT/NLfKwHgqiXtcSvGrD/KSr
zsY08Nq9VTlpjDjCrXwbUetJtzeK6gw9JjvJ+mtnZ1Idv89wtLO6rn1Aax5mi4ljx0jsxCPdVzt7
bKmKVTVZ7cO1ssybHYC+RciVumI5NHUabXjHVn05zbVBc/CPSVDTntXFxmnxdhqVSV2nadCtb3Wx
KxznWi6kd9OtSdOQU13JkbLyt3ZZbhq0MP6Y7l87jssdyBZ5kDPamvtVdyvyq2Nhl33cvMIRZptA
QPM9Mi7jqgyn8jzixkhmp6jUuwpuimoIirKlCxq988O2hlvJt7yVlXZtL6YgkxH7SY32qTE0T1Wk
8izRI+fgegnhkqFOHnX3Q7bJGhCn8d4h8ri+1dkWPh5RDptOS6z6SYAVeCqeZHd5SA2PbbvqOtdr
yDpTqDGiIaLZ64U77LVMBQOTZemZYFx6boh97AUqEFVQaAP/uy5H2SL7gOVswWP36DgvvWUD3Elt
W/QGkmFZqh8LK+mblyDD8NeqsMLz3PA5s6LxU8vArNdW1pKHrjClS0MAEnkzHacKUj0bx/ABIU0M
GhUYmAmvzqshM6e/IdqvIaEM4SrtBrBGhgdmyURQII26FyUgidcbNdIdDtLbaprEB2XZd8FdKjbG
OI0vZQOYPLJR1tfc5HCdCaNTgisBgo8dP780yy/BnCGi2pZ3hqWTx3WmtCQ79J+yPJOHJmqKvdkY
iD2F4dn+50BoDe77yGMti1x9p7rNp2y81f/Rdx4rsWDb/nWO21CRuP0RT76NnPtWL89udXPpRqcI
2ezlDv640q1O3kwyI73s4kL4T1c3N6NdZecIbYVWc0YYFqN6JzS2o5s1mzqewe9nj54DkVMpWvel
zPWHEvule5VE6kvTafNqdtr0rh8y72UOusYn7uLwGdBqNoO9Ndj+b/Sl6C1eurMCBEfOFPe1hm+M
+C4bLaSCngJ+Luy5T3VildiwhfzU8V7nGCxytmSgwDLIsjxFJn04gmhdeB+j95oF+Hyn43CRJaic
z1muDvfXkjAJbLnjw7VkO/tsLtRHWfISIiQ2ugG54byDP4c2PLTzvTzoAGE3eWCoQBSoyyvzq6EG
UYnliutuWtXqbBj+SwuiKquQJ9T+NkOFTsB9HIpdnkaY0f8zM+R4b5MboC89TDihO2XmBu0x+6EF
dPNgFk68n0wHZllfAi1ZDgZRkXOG9bwe8DbCrpS6zgh3Rj2PbE8pyb5xZOqr2o6gq2Pv89BhmhQr
40mNpsHPiGz9QIWn0uwfNUp7vppk+slQSucy9aTVZEMF2xzfTvWzHyw4nHP7E0KWu5uatjhmmDUg
Ang7jYFnH0nrNvM6DvXi2Go23l2jEhywdCDmDKHSturyRfTAwFnh6wPBvfIlY4Ozq7HC9mVrBrnw
XA/ZG8HotF13w7xyu6h5KpekKioz88pycHHsQw9TABhS2Ip0uXpstGC+HpJ8+L34Q5ntDKFfJbwj
KgQvZTkL5kL8VpQNf9SlS7/SzbGglUO0ud3wbLH2NXCgUQgyHlMmNo5Qa1ixUfyoWTVMmKqpfjS9
/eKNqvGSdKO5Txwz2KZlH7wr0AhGoDQ/qhnJ0byf2kusZsZ5JNu5ruoxvx8joTa7MISJloPyQg9j
CA5ak+AV2ejBg74ceGuqLsNCZIsJ92/AwLJJbwZcY2iU3ViifxK+jo9yDnkQdgQIPNxCSwWXJswZ
b3OkDE1j+maUJUqbJNJxheriXdSDCA96S1xidBwuRSXQfG0Cm0gExVuDWIqZ2QJ9MjBhujUotlWd
FYCbTpWjnJs3zocRBmgti9q5syEWvw/dD3upDvCAOnRLcJAsQbUCwRzuNbiuKGANCu6otnKCPGxu
hjAj8bM0yDrZamm85iLWTh/gsNUaDcKVks3OvdeCEHcdM/qhTulTU1XKSwm0a9/Mpr5Nq1z5yC1l
LTtMOGz7XZWYJzkyyIHqSOsVbEaeMk0lv/tlBdFaKatdYtzHtqXfE5EctmGm4CDyT508q2NRrZdw
xnbyph4OIW9G/TS6/GMyVh6sOtUvXvEiC0bBA2KVAfo7jIXzt1NPXbJh351uTBh8/m1UtYwPjbJf
NVPg7GSDvJUA7AMWPiEi84srtgMVX+ka8Tbh+X7fl1q4IqFPwLmep51TNc5GdnMDUgS26bHuLq3/
51FWH1WvHeZLiqH3D4gT9Q+wEZD6MPBJJpN0utV3UU6ieJ5dXgfpJhuSVFVPhFgPcpCs5+9F9KEd
lhCXY9yT7SbCPrj2u2qpH1JUJ/Z26A44P5WwQb5fc8s3p1Fsv/fA1xmhaA8NjlF7kFnGvVU2X6P5
RD9AD/8ywu4n04Xnq86fVAB0FmkaYeHiFAUYet6kAWVD24/3eZqovp5qgIEb9zxpqKpJRaq413eh
GrlnWZL1S5Xs5c0i2F0Tv3peAPgzbfFcTnrwqGRPgIShvCyHGUsmP67GaCuLwEUXG+Vq2lXxjLCl
250arZ3urTlDyJKs+xpK1XyQjZEzTltcmPONbMXvdrzLcnx4ZGudoeg1geOSjbIKpgVQW3O6lyUr
IMYQNKeA15tc9xe/6XSx0+gBlPopgPS1LN78qq9GN7I8Ln2aSmnX0tNaddwRbrQ2Pbsusp26gpEp
W975WYHVw8vE+DotJVml6vobMrHpWfZv+JfdYRPPqrP0cIERPfbCJIDPZB5kCkQ2QIrp2Ojo0QV7
LLaAI0+fMn2cVJvdoxmdyUupPjc0PCJrp7OxXfHcfBzrvgRcqSfrKZvw21N6XAK6j7C1vIfkaPOw
eXTgdqfTRLY1zZydSXR96zqevTWL9KOMSwWQvq2sBenJPenYA0LA0aMX8HDX4Ch+cwl0my0KzZpu
GmhcmONFnikWcKOqRMBRt/laY2XIsG8vF9Fjb038iVWaUCyRM5bkQQ1wO24C03cLnShusiDJ9874
OHnLjshD2jfk+khgTMXR0Ot5/apHsLyRzzjy+x9XwNj+KpDYeypVIzyEbvbp9eF3EYfeLog0b58E
CrEtXodZJSP+i+ZXK5rSnb2gGdxmPMR1yd+Kfo4bYVNsWqsJOamHEibiViB7kASgzyvtpTO0b56m
uysVRJhvdgHRTsVZ1QYJInUC+DOE3bof+PUQJcjxnGqx7UIzRH3wPBX5c/KEK30WEIBIRGwAPTsQ
T8ux8cl0bIahY11W0/huBLa4EkV77gjHh0Ts/06sHInZymg3YaFV27JVstVgAjDV036NriRAp+hT
s7v5e1t1O/wLD81s3Rtlrd55DdhWFqd+40V1vtKi6VfQfa9z1Jd59/2JFDafRfOJyuAu9vL3PgNM
opcdVNziSQetthpqzOV15T3Mk7VVVywrVYv9mDC/p/kHul9bg08m9zDNG53mp8o2wbfMN9gA1RHI
MW8nmL2szLgnZKAow1qf8xSAlfVNj/QZwDd7Si8qxJoOn5BJN2XOAjtlmE1VZXKJbJDVc0jezkrw
KBiLbgda9Lsy5PlLF/yqkNDdQUJ7VYiOsk+YL+VIACmLFsGpMWXxmB1f1fQLeEz+krlClYnwAhDJ
4Wcah/VFmwzM0NKXru+1V8M59iAo10ogXjR4IX6BsoE/8gwg4mkesBe/mPN4LISKE1eSXYYWzycN
isxmTvgySPT2uwg86TEKD17Vbhwd88SgqLHIMYfHTotqNp9ttYtsRAf7vnsA+uGb9TSAQjaPWuEq
KzWKMpB23bMzFyQsp2L2uyCvjyIeDnUHNhepJVKzwNeVTt0PAxyzwswBvoLrQraebH/kYKFSkiZq
O9zielwZosC+uA4wZ1xzRFfZu7aL0M6M1LUNAlIgvbCfZ3gMJhZAKy3ItSOv5e566BS27kF9IIa9
Mqt2AsWhHmNPwA+vqkjfVFPVHLsE4fR7eVrBe0tXv7XNukpFXtj9rlG7Q1ES6AIdySg5iyabrxOE
eATFgb7KxnnYQfbIYTub9Qqr9xEdjbk5Ci/St1an3qt6WR0Bks/8wiIXuxTej/1mAmTS6dNP1iob
mszsPTZiUZNnZ7Bi9QuPto64Qh6ug9LBgyp1/37Cz+kzdnmBm5wqWuX6D912nkXQrXRyeocQrurG
ifu/yoavR3jzQ2naCPiWaDeTgS/yRSS79+7rNInQD8Z41RYveTRXm7QDiFx3PzMHzRKAug6yqWW5
mZXIve/r4JDNrvIcIPAbTNGdZnSvudUWW5RLPts8VTZO0PDlIeyI+k9/Vm3Rk8InUa01xXMT9d/C
2mxRMozsXWKTUCmHbhv0db7mfpO7LBt3XsQHkpVotuiZ1Z+rgg9LS8VLNpDX1yteXQKxS+JsOxNQ
3tuiOWVZgbRPUrwOpboWizcMPpXYROGZRkYz2bZFcKpLVCUSfoyq1j+UgfYR6Q6hmqa+U3nfWHdz
329gLlpHRVcEMfvEPKQCkYu6rX4JrShWeFIbav0LlZ54NZox1uRNimFq+NjmhrZHobcOO8tHAblw
mmc1FW+VqUYrzxh59XWzS+TY4bY2BvSFQ7CptZcddI1NQuImH23tzasucae105zKNl259mSvhJdj
+J6V7rYg3XPpgCzWYdNecqsjmoscCWJq8LBaoaJJ2XSvxPTjleitD6MIYWQRcroXqrcfUjRP3OZY
KNNPz0H/yvI+rSHD/tMYDjmZp1UkSBezOI/ryQLOV+ieuyYMPe5580rJrqFmk2bVXTy0PIPd0dxi
nqGvusXp00i1NwjdI9jV+mROrufHZf//2Dqv5baVLgs/EaqQwy1AMIsSRUm2zw3K6aCRUyM+/XyA
/hlNTc1NF7sB0jRFdlh7BbIzMsSpYkwvWzMIK71QHb3kRWsjHbYLaLzDw80QWIAs+YWt+L1s/00N
68Ma59+tLqmBJeYVMvalRoXozOCIpu02O3wQvnWEjYZOmb9hK27dJpZ7X7Z5e6zjrngpZnh4StLf
Rb/4Zl/kYcGmbqcjzMIUKyXhSxvh0hZ20GskKze6MDAEcrNjW7jxlViaCLcfI7ksXmGdInZqZ5Fk
2jkdDRSaSblcqjQbjyUmyFeo4cZBE2J+GpIiZjOLrBV6TLMfRoIRqTVpYZ1mzksh4ySM26emR9Zj
CptiKgGQeGewJS4bcg4TzH+DlQUZyEylbm5CibeEsN5swyMucBHNe9cdB8Umb6BM3XdJ0T5oHavH
bT/BY7iHBmTMRDJhka9+WxpOTlozVN+Vhpqol8npVFumtUPy2vmS6fL7ZKH0SdC1fEdWLCEnw32A
p0rqXy+M7yxgJCsi1fo+2X1Phq9Qyda0yM8AF/keY4jiM62P38HTObBlzfBd86LBL2BJffcsrJCs
xW2/xxVTBD6GzXckZBOm2li8xYpxJnBQv+E/6QFIONFu66Zi0W+lgopoSr4vMqsDdEkmnO5Y7htz
YpE1zXNicyaOYnO4SUxcbx3/18vktnsIZ5yVWYB2tVcgtcwd64m9NoiS96IsrfImMz6y0QwGm3eJ
xVCGlfc04pGMKUwfGysKipsP1ChovzEJevZkaoENZXyvqkpHcEr30x1ySsx4g6Dxrx7UdOb9gJ/I
DqaQHZCGZfiDZuTPjTU6/iwyI8yAgH3DGg56lXlkkqfjfqlvQ9bMx75Lo9vC/0VJ7Sucxfc8icQL
QGrv40nFktUq6jNW6Dj6lcuLbc4s2FU7BwAJsOtw7qYwxUlWHdI+QMwg98YagtqXaYAiPnu2x746
eQtJq1g7ksFSL/9UfUXOSLUcGlL5wrn2PiAH7/p2TBG+8PuPFhi/c+MK/is23BACh+UCW9uxwyhL
Yj/KAVq7Fh8cwcN9miIZEhEeX9qYv9hKdtPXqTvOAa7som93Pd6hCj5sLNwC4QOAAF6skRX0XuH4
alFRiGR5kGlkv461B6huFfuuN2p/rAA1Ki92dxkBcH5HZTnsktrezW47nDHqsJ9SoaV86RZ4Cx1w
mWYyoZZsoZ+dKr2WRgNJ17jOWNOFgzWnF7QdzYGNv8U7e8Y3rTlqOGYIpYsukp8q5lD1b9NZeoLY
hHUcsKJJkhQIeXa0UMqoOlSxyAMzfe9srXmJ50n3QdT+YfamwjyK+Vxa/jAPtZ90sfJs111/m+xJ
8UvK9U+dGEWAZzP/cdU7J0RvlBUwTybbF9BuyA09xJ+qxYGytAjQdjQNZ3o8L31MaV1Vy27IG/d8
Jaab7Kg2EqPonePIJTG1cJ8wcj8MsZL7g6s+mwA6oWHPs69J5Sy96l0I27mWUvnbTvyhJksznsy6
KcNuzv50BvydFlNxknNeqr5Nr/kwTr6Szo4/kTIgWfdxhWBZUe3iTJB3FM4R6UFiQCndRxGha1h3
CEf5a07meDEj6FtTnQRJP1lBJ/ie9LVenBUxIAE1AEbnqTq580AyiFs1VzzHbmrLkcqAKmIQiagT
uQFZlh2ZKOxLO3kkukxsnrR26A6IbMNkUpCsNWI5FlbeQa2s32RX3RUVwhsG293B6bofmsj1wGg1
k19Yzo/PM5+XfkIlt8QnNya1aMVE+yHJQuyg2cHH2rxTOX3UXiLOaJRUqlfLP11nwJVjW7DjR4GG
gpz1YJkm0od670celaYvnQGsA5umKccburOfKZVOtwmSIZ5F3T534w8Hs5pw8nTSTEUeLlNscxge
+ICGQeztOFJD4eQfBAJNuwbILMRyVQ3zBDZhpcQYrej1tZzww+oilqjCNg3fwRJur6SDE8gilYGI
kgMYXH7OsN61Vd2+sMe/EnYpsTFPXwxNUw41PyQ/ml9yCBxjkYp7x3k2tig0Gy51E4GuRDYdJ1a1
1dnpc7KrjXg6FLWt7VIINr5wsZNNn2MxWWxvuiEoYEjuLCe7J5642JbbhhKLXOrWhbofkOMdF0f1
UPxicsIcjpRmyIp9j/H70tsVdl4pWQz4qe+jWQ07x2195Mr5PvIsZpJIxCEuTz80fHfCpu/Gh1YA
CxWobxpdJ+rL88gsNTD+aqJ02hH++OBP5YKxuD+BP/O9UEi6mI2dk8ORiQHlYOs7LYkmLYZ2elRA
85nERwI+g841UOAGQmqXbTCwpdg3Fg7mDU4QsMMr+drkSLgMCoEeNf92gkGfT+bsq+ykzZ5oMOaf
X9gsjBeR5nclapZgULXoSXTGD9ukDr8M9TntM3EqZ6ZrU4HOVVHNqJ2LwykT6emF7N2dRgpd0DQa
jkhVhHQugqeUdWepl5C8phxPx7jxIwxWD6rCmWVorPazsRZYEGZVEI1kW/fIy5Y9Gk3CMDIEqf2i
cFKfihQigNeciLzsz9MohvP26KuJbbM/FynUKTQ1rNQOcDv89sNc5u6BP259NnK1PtvgXXu5VLcZ
s98zlkjLOS04tHnokoLt1VxJMaDPp0NDgREbmgvohesD9d+E5rXnrCk/WrcAQCnNsT0uScER2UPV
7OYztsT9fB6NHi9zpyML19aKwrcs3Fn00jwNyhqIVx+meSnPrCIlh6ApCq2++rATWAFyiCteH6il
I2e3MKtASaqEs5QbnbeG7Sv70CS7WcDu+0hR2/PSt/hljdahZTo8t2oGdzFhW+o3bfWWZvJ3J8v+
87PaHm0fU7JYeJ/P0eLi/NKLQ7SmUW7njO2Ru3bXaD7+3ru2LifeNI09RePZjt8RNdVMdKGG1T+n
C6qynpN+GGVcakGnNtlJyoWC+7LTxuyuKV5Kmj3/MYpvFjaUOEGwg++6KAqYpNY30DwPVXfLFKYL
LHSDJJujwk/UKDoseXMcuwZjhZJUxDQ5jRJdosJmDRrsZJy3d4CZB3VhZ3mnbFeTV2G4S7A97LSk
5vgbGX4iIVFiFYL8+60qPY5WowleQyDVGaKDfhZozIPaQcfW/HKX/Be4i8snG+EhN+iWy+mYPhlY
xKAm4rT9rWp9qs7t2mzdrTEx8+Brvv4p/7/LEUH0/+vu0fG6/TwKwMXyoNVjQNjyDw4nfdCZuMKF
tmJiMFJmx6EpPIo63BDX5H9XbopZ+uy3Xgs/UzgNlDuaAcbffv4jyJSgAjhpirxGeZ+ccqXAzv25
JyZw3yfDvYzqa8Y8cMYlm4S0uviJnVwMUN4h0+rJmF305w5veOBwxQ2drFV8iNGUE+J0eY2aomTu
Xoq9NsZ3h6pYVDzIXX9vVdc4DCtMoFpWcZ5ibCLbVr/MGtE2B4QIzqNv+Q17gwtfsqjevE0GSfxA
GSOkHMaTUtkZPx13vokZQzbLUTp2TeCMHuYNzZCfI1Xgyy0VtlWIsS58NCe8YBTLX6g6+8oEScs1
dD/zYvOB41FZ19nZq5Y//LHJp4G0ejLHkmxNPZW7hBKZPkrvNorFOAAq16jGgpQjxM5qu+pZLRA1
DhyjApHXqd/ncfVspVScMbLCtL88ILRfdlRhPO7C8NmYcLYl40Z3l+w7rP/2EpWpGRCJXO46ZWmu
GcYZhlYpHzXT7N6ZWveUk0t0JzuTmrS1yN9TJg7OIsmel+bDcUR14CdQHiNw9I+qjHBMSJWffWTW
Afa0A4xRkd8UlXNP5w1hnSfiZ1wn7yBJAQnc5o8hFncMUZ2/hQBPY13QS8V+ziO2L2WcNn6rEttm
dvYvkHkXLIA5ylFlfwQseaU0iMalbxBagZbsqrjLTjqO8zunMJcjLqbLYaF0sIOlaewWRXYh28dd
VY/pQW1WvMMDkSpBWqXo7RtEf+IKxfBaoicx0ir5ESm1jRKcYoL+yGq1WsUrSaga9vLajeoP2Wnf
y1E2uJMjmKTaTx2GrJbUTT18gMZyh+dydhdpViBuzWYmqVDORX5pinq8WCt6N0P1HY22OXpDq7wT
fR0KzwBSRbG3i/o8nOI0focp+EsQNPVktrryZqiWQnyGOoZuX8BstKpkn7eT+6MFv249F259F80X
gM94l5vYKQ1UkI848u9cnNx/dt5oBE7maM+cAIxTWyfdoUN79khMieqdSvjfFvtgy0v/tAQSs5/W
jLtX5fWaPWIePWMQd6OJgDYUUf7O67/YCiTUSJPaX1rbe8A2jvZx4iAYbhYytpZseQZi+DPr8rTM
Qj7GTrr3HmOLpITPTNB0e8AJnOloq3/nvNnzVvPOqKXl/lf/8/J25za49bdmu/3r2V9j/+9LbJft
JdrmeczKlFMM8on6Yw01/nxYjcQdb/3t0bbeDInKTVv/fz38uv51+za2Nf9nbHudbWzWZLkz1Hry
OdvleL+VZc2iuj5UHbYwwKn/PWoMJhuC9XquQNkNyWP7T//zqZ+tmCkDKpayjzPRnLemXpfZ0aww
H9v6Zjf/dx/3anaRQ3qtZj1+tTSVn4NbGAEkovh1G6sLm9k9NcfDNrY1Ktp0NRmj6+dQYWcvMdPY
15MkyY0nEzf/z7HtQtktLfWd1et4ffHPsVTpfE0b1NPXGCfOADN747kycy1M3Do+WDVW45XSWDe1
NtVbVHgJS98kf7au9lFARH7oqjKdl0gUoU0A0b2aF45P8exj8Vb9SGBcHFICII8URlAto04kZG+n
6d6wG9ocLCUqn+xq6K5mmh9c1tgLSZ5skZYsP6EcO2Qc+S8llq0HzF3eyzZ3bsgP1VDh2MW0EttP
o5xSdvjqUzbJM2YoxYX0XkGkDkRuWFRLaHiaTehJgX9ctfwUDraTfNDeA0D/qZSt+gO/tXInRrsM
1UV7odzcc8TssWmssinocDc8mG1FpUfFkEnTEcqx9d5lw6C+N84IYVRmq5oCJCknH4oIqtj4ntZ/
jK7vOClDaOxj62MZzXpXoJ17zRNMCuqp+gWWP1+2oTbW+5uXF6ettzUIheN9h/R7t92/jclef/es
ob1uvSGpFipM05OUswdPTYpdVWTjaymiEhlsMoZKPI6v21hSsdmFHHXbeh6pnJekKf5iQ/OfG5YJ
q2pQSTgo62tsTaH/m4yWuG8v49VLclKJLvS/bhh64h5Mpc1P21jD7/YqlejmddTw52qHX2L8oi2F
SohnNu8dN17hCabtbSy2kntRUkHdhqxqgHWbV7+3eX0bSsZlDtRa0w9bN5276nUGFf98hZIIbB2i
0sZ53Uiu0EFf0jp1jmnH/Iply3+Tbj9v6Rb251r07Wv8/94HxF9ChzT0/fZ6XzcOWvKYqMZxsinG
AAen6gnLQPNkTKt/TpNM/ja2NUOlVk9ybeJUgc6pz8vq+YQ0538ufN2sZYtzrHX15WtoezTnUfX0
NeamxV/Va9n9tInnu22XPlU6JWNBWO/no68xW5GQCFrvvN2hUGH6vK2Mm/yo6JBhpI7reFqbhKGo
hXyPAYLCiD3DfutqoipIQ+jRXTtW9y6iaCX5rFjhenMyiuKYCgGpeu2Ooq9JDIZnglUTZy9hvxte
Dr+tMkGY165JUf2odzD35djb71PZjkehsGPbruZTlx1lW8+72EQrP0jbOUctmxI7A51TFU1gkpbb
b85QcgTzxMfWswote6x1gq2XuJH9ZpgWLkmyuG9DVR+zmyjq5bp1YUyZARmOPxp8Hnb61HhvVjIo
WIIlSmh5nvumsTU6qiWbuq1bYfWC/xqbnO1mg+niBQXDZbsYweh4+6bztR6CcTb4XdX1i7q+aCbZ
7krPK6/bjcQSs6ebe5KRCC70t7GRlScUHS5UHud7L6kHRDQsedO2sG1rk6s7EXDnWsaRA3KRwLD1
5ejk3V44Qw73M04OJW4hb/F4r+u22HsKwdD5uPpejvYDkMCi+Kv1YQUr613JBtCpXP3Wxxmr+1wW
75Y2zezzmeUIjcnZixvOZUmQO+Mjmr8PykSxxYs+sIMmgmPC/NnrzcPWa+qxfXOME7NjEtpkWTqw
gs6OrnvItzKsqMtIvHcTSFbeUJJCRqMftTJ2AkFNYEX5nGCA6RImudnvgbFWbMxlO1885t4oA1Mv
4qOn7zAfdV/sNQ9ma/T8aJjKs1G233pdIYrHbeZn3jQ2HNUEXp1zdlEMZJEpxeMgtmukhjoegrhm
VT9lObxEUaO+kWS4MW781vSiRwGulTXs1VWl4fOZNdhFa7M9Eusew67Mp7iM888hbYqSs2IMr2mX
/65t1zh2xFjchIU/3MwW91I0xXf23t1v1xS3YSq0v8Rs7DOvszgsPXfz4rMhL6lhSwldwsp8D3Pl
b/HKvxZl68dkY7ybaXdKIPL+1gqM4ZSXnBiTV92uLjjzlvtKA6ctlbQM3TGtKXon39j0NYfBRcgg
pCfwp8/kizlULUCAnfxuxU81XuyD12krO790d7MKRlimoiI42wW0VWHG2ot+X9KxfBv7dFUX5uK8
dfMGv1FIE1eU9/ZL1M/UofqxQathTC9Ja676srTbwwpOj12DR4illEfinghxyO32COjXhuYqK+dk
bryy9eefX6hBUqDYQYIKU4VCP0Wt3E91mQDe2L6p30kdfI0XZiCDqXYfR3pF2ncJ60vR6nfdkXjW
FuXd4rT2Piyudpedvt+uYX3qXXoytP3J/tMzOb+bwvEeRY09PxEZ74NlzKRoE8K8XpswggNrJtV0
7an4Lb42A8j92hsoFr+WJPFuPfyA69fOy/Yiqq13WTWE7ZbFYbvWe5Z6d6L2+NmrzeYux+VkqpmK
rYV+zJp8uRVrI9XxsqRSB66hV/fdsB9cxcbLSLdvk645nHnnwgfRwTNgGzTWK6nFGjPPxaXQW/um
jhpXo1kuoZkkA4a1a3+7tDUUMIl5Gm5b5/OliqazKKpWwKjFKI7jUABLdoLANNdqBYIhnMO2brX+
AxQBbJ690p6pWkAnojtJnbsXV11OvZjfPrvbFa2th3NiZbciH76bVVqdChCv2zA0/2lwwHRCcuWa
4P9cGFVvetJ5K1/3SsPRDL+btMaHQI61yPoqiQQMmvQUwwAzip+NzJ32YkBMqeVq/MwvCZGAPSzz
dc0w2sa2+1yigZ63rtuYLyjuQBnW53+NL02HfVFrK/gyxi1buUjbiTkSKE5pylSWEIyRWI55TRF5
HUtMZk+MgGLoHLZ8K6zyvY4acdt6njdHK7WSRPL14ihT5aCMdspBuuzfVLvUn2xyP2CMSEgv3NFA
S+Vw/Ng6oqXGhF/9ct26moTKgRgvP2zdei7TUzR6MIfXZ2LjWTwvY/L5D29DtjUHSZvHr1vPKkYg
1hFPlK2bkP0e2uYKRK9PF7ZVn9Fi2P7WzXXHemmR4G697f3JWD/mdtG+bO+9WHlek5Uq5Gmu73sl
Fs26VodbtyZcnq9mSdrN9t7sAhukFCOotbe9WhINL3kNxEthmdKapZVqoDRde7YpFgAkzw1ztVl1
R9WmMhQT/vnuTNXsp3Hs/IRAfGl5RCYdv6fOWv4Ft/iYQUJ/1D1yEYry4kHON0s9W0OfjM76BoMj
P9aVHZ2lsYhLFCnJkTpkeaww8XzWi/Qjx57tj5ydV3Mmr91x6z9lUdlELmfTWasJNXZT2DdgP8mf
E4X4DgSfg4EWu+ktn8oUJk4cXyiRHtJpebOX0vCx44S+Uef2k1z6avGLRuPrzS91yIvnrVFsO38G
DcUiO/rp4PAYDBkKdHdsqKfFzQDhCuo5GjoVj80eFYsnpwtk+eXUds0vYjOVk6UV85vVN3ztpheN
PPgPctd+l4sbUKDHubuO9sIWf5u+yJ6TNMG3NneUPTJ99aO2Uo1Nq9xrrm6/C/tASSz/ZizLuDeU
JA1dJb/Eiveb7bp6Ntvkr5lUv/pJmJR3GueowRilyuYSnIXR2NSmOQ5MiB88YWT/jBSJ8tlyoSI1
FCsdfthZM3k7XVBeaiACvFbVAUQ+peRH6LksU8JfcCemSqB9a5bYO1oelU+I73nYCOwxTQey0ggX
vuuG6Gr946L6vo2l9mqo3RkheuNThYr3agUiZmF3CfAygfeq7M1bx3iepn90Ek+MeyVt9zgXPfaH
EwTlNgBnVI6aQl0NTVOzRzuvYw8SGeffUD3UWw4CtsNfyd6VdrnmyC4nlkcsNu34R1O47WPRWbQZ
0p8dCveQux0BYkqjmJO4Tl76ey4JXZxGvHOJWvx3QQZTS90jDTDuAmsQ8k7xVjtYjSXOsVWCyie1
u4tL1fiA+flrtNL6XxMXTGpBf5O+bxB/C8D6qsYcYpS9r2JSdyK5b3xVKy15aWCpbL2taSyp7RHO
A46td2xNVOswXSbvEiFWecVGRYP2lx7hRoQpWQzPg2aqj5nSaujp1Lq3roWR4q1I8YJfLw6wCx+j
gRh7sofrNmSgPjg4id3sOjfTHt5gSFieEIjW3jakGRaGbzLPztsT1tXnZLAys3dJjpUWrW6fdf+Y
IyitZlLftx6ZVHGYuxEROuvFiZMN9Wp53nqervWPRMlhCDhY0m9jOhkhp8ErbVQ0PGFr2JTs+WkQ
L7o+IXaVOcyaTIWNwB3sqtOXXqf6sF5U1mYaAf4URAOn7Q6g7vEcVbhAfb1k7OZnzFezz/dcJGMV
JN78mFPgjtnS9EcXEY1WtuKcF4KVrpLpv7a08ZVm7/TqCPs1H//UZOK+gWkGs2FNRJOUxls91b9F
htHEdg2IVg0wp/SOMEbNN1sjz1AZvDHc7i0NPT43xNQE29VRpdJD/Lp1iMwX1vsaMkw7F2dPsINA
ipa8bg3mKFXYZFEVZv8zps9J4ceNh3m3rSevczzB8oo8vL/NQy4S4+FWvfHIFoVJH07Laeumitef
tAV6yHaLNtrGgwVsdork8/6yo4w84dJ6tNenN3G7h+4eYYiOtq1Reud1a7K0Y7brxunkxKnzKvFG
v02pgsxch4BWmTHqaBJpDtvNIILijpccZ5pIlgGs3y7kA5pCiM3/eb22/7cqlChE2Q8xitiUV7R0
OhF3Xf/Z3cak2e5ajfVs6xFiWh2WBoLdZ1ePeNZSHCKIG8/b0GQslPP6VCXWo4kf29i8RGet5Iex
9VqpDEdptRV38I9uzWDPzzXkkKfPIVSQJFqNnm84ZfLiuPzMJd5Z9qybPrVdKsXGGL9ujaeKg1oZ
y23rTZHb3ZLWPVR6nmTB0q0ocNs4/na1Sljlc0sHOuuydP81ZnjZX09VWfSGurtrCaqyvw7ZolOn
vm4N3yMcPAaq1V9jkTm+t4k6XXH0UV+HOEqvrWZ//7oh45yC80bXHb7GXOLK5PT5ot0wYliBjVBg
TfZ81ZP0RU5ecWMNLG6U0M8DIojz1iMo01b97aGXi1dNmvL0v8a2p1ld9auVUbzT6qaA5FM6961x
W1BCB0EACnXGalWBpEstph13GRrVR5tG9SPKauA1L00O21iRlGCVKRRzUVZ1MDeR6vPdj07bzaZB
RmuFS7FhQv+pVeKwcqbZMO6T9tEu9asEKHzC77V9VBkmt6ZQokBFDkrWw3hxenPgA+CigD61o5AK
U0qz24c6t+lzl7qn7eI2RM6YBnjfeSdtHuvbbE4XuxUDf8/ReO/MsT57U9vDCprj4qmN67CsQ0Ud
613XOe1Os+IF4lHU7U3FcJ6GDIlGOkTZGj8WkuP2rTOiCj38cI3q4ckaYhzbBTUpdAm/oj7dWwLD
g8zipFOxA/BqrTlOif1ncUsYbO1JHWKUE4qA060O+k6yBwk6dh+lR76QXvgLLOFgShSEpBGr+Vbt
gx+Dut6Eg64q4xnGxLvWOskhZkEA4FahpENSHgb9oi54zUlNMSguoE5ylUM+6R+cu5hsYC/sakO9
FX1+IoxauTZ9jTx2GN1TMSCAM4z3tBtTjn8u52TYnsUg3MdSWNp5pqIN3iEBE43KL8pZopny1Ykk
XdyJKd/OpAF49ZD5cmGN5DD8pA53TXTey2rCNyNisOfGRPcYG1ezS9W9QjCKXyUfy7K8URHaJVKr
95Ut3ctQkAYDEMDDr2YecYC3jeaCadk3GBYTKXRy2NeOIMdV16PbUP7hZcQZuxXDx/d5DBzToHJb
Kdq1YK9aWJN6N3JeeWyK5WJhOBsLSCKFQuRipqPJm7Njp43tue2jNiQ+ctx1jhNfc7dddqrUv8UT
+QEwpvowXpBoqEt9t6B/3BvdfFfSpDkWuDVesUmEV8KaEuadI691VYGS6CP6rSUK4mYerhAJjn2L
IaNss6Bs64NXTN6pNOZml7Nv4GhlCt8gTStoh/5oNSsjMO610BztbA9B+BdWTT/XMNGjSZU84NMa
AuhwfYA7Gwge3xu7U6DrZVJeNFp8EqBr4SXBib03WO0NG7WN+qvJ9BldndleRogGJ2UFPIzuvu2o
tXVbzRaFr1FPHSQXGLOUGZYRySjVd734OdjKLc/R+WKOEuTpHfbyv4trNGfqbyorYdbiuaae56rR
Xk0UHiZfe8q9djtm8G+cJjBKkVz7sonP8cQOo9D4/c6CXJ68r7HbG9dvb10AWTkDnhRO8k5QLxvM
DAzVbtr2IOz5l2uq7nVyMxkABUoBFPpJdiBbjdqS7ZziQZAIESOm0UpCy6p2RUq+IQQogzFN/nRF
TUp2Yh5Zy4cMxgr2Vu2eD/TfNiciZgKGp/pAKIdsrBeAEd1PYZftorR7eG6HxsztSH9TjeokWubB
VDGDZRy6oO7BBNryBU9T9TokiXaVa+OYBFY6iDDz0hd6HIVmD1NPaDonFMXpmXutLoyzzA0gZe2T
Kv6jUHnAiSHBUQgo4/dgjfWHxNacRfvYl8TYOS6aJj2mBqJOyFM9tsdPcQeRZ7lzIpEBdc+mNm/E
mhc+aQDveaoK/nnHWinUuxlx8fPkAbC3ej9TFY5fMVZh+ZQNDKVI7eHhm+l1gnnpE5vFroJDYZ+p
aHhMCXi95PHe9lb32Wb4E7tRgUGZAb3R1XNIDGYJ8TA6iIWoRh3BvN9rSJnk3xHRYALtN+w86Hyt
7YA6O75ZSjXAaLoK1aqHodwrBLBoqoJ9JH4xcRxRWKjdx9zMr5OwuytQYxEs/YwpWiGfUS+/gjR3
voWf/MmbdVigemSdHNs9K9HgnZUscs/WytNp0v5n53rXOmGaNTuFaSxvmuOCwxIRqv+MEFEPTd//
Q/aBgSbYjkOlzuankayiqwN4XK0C4jjXH7njXuA/zOyyp4hPcPxn4tQOuhFDX0rTUDf6yO8qRBRF
2gBUyNik6lZbx8ZtKt/KbHmAul5BivMsSDcsBnvEzGenpCilV3huYR37qK3eBeWptF2Wpod6luZh
aBvve+69oWXqVRn9Xux2h+adtdRbKTLK78QYgtIq4rM+xeQjNmq346TuHQeIZwcLHii8E0pSSsTh
rUdw71gVoIdq7tgzPnmTNb7kIx5FDj3MZLJQmvFbWSj25atpxsr57Nrs/E92i0SMmK+bFbF39EYL
HqNbQPRsPG8fxZEXCA/3NY2pL+DI7OtqzE8xMo3L0qaUTdl9/MlLPSzjbD6rC/ZNGEXdtTT+a60J
UUh1rvgWb19GTmcsxGuzmueY5aRdVbOV93GQ802m68xNz6tjeW8TtrpNmx/q2FFFkDv8GeGEnRTJ
+aMfcnYeVvKR5To+h2b1YhmTvZ/KhPP32kTu0+L16NCkloZdf8+dLjsLjgfnPHKSnVEhAECNnVws
27zrsYF6w5v4RhH3OMK4At9Lw1Fp7wsBlQB7HM761eBMK44bB8xeK9JIhaElmtaadQUD838apade
NOBtWnnEZRgCS62ohqkxFZ4EZiGvwcH2fC0EKIse6hGxrgRuoZEgDNRDYx0PsLHmeJw5cUY8F2jk
iqH0iS9qdenM+UUVy4S0I7J3E640wbx2sSmYg8Hkj2XmLkQzR+ToSnqsJxcNdpFnVhcYGcdxRpEC
XenWm/1dkeQ/lWaa7XRCNJdg48yJVcBvwT8LnXEu0RQs7m3KNY2tYF88e5TmzmnXfCzQjd7J2oBt
WP0UY5K/qyUpMZ7841YRX+4NJXBWqKBddE46OV8ox3O1p62ZWcIgWHnKLtruxgOceLV6axXInhFM
gbktzfN/MXZey5EbW7p+IkTAm9vyxaJtsu0NotVSw3uPp58PC9obHB7pxNxkpIMpIJGV5jdyGlwr
36I6yK9ZXNJlj51zwLAbeAhbCoDginlfoJgWOYXNd2HvTbq8h0GD0lsDFMB/bTglDddDcsR/iFlg
vSRz+CVECg7x0dOEtdzBcUYI7gveCID2IdF4u+j/pso+7evfzGvaWztk53qs+ZsEFZg4WFqrCSSh
Fh5nXV+d8HuRl8ZXJORR5Bw/6UlgXdJB+TSzCLDQW9VzZS7GA/EPtTMusTeG7NYfvHj2rmFkPcZs
pe1THVmlVs0R/jNAjNs319Sney2N30aVWWpYBcgohlCGF5OmykfXJmm4HlCgL6sCRJDV3clmwxss
V2mvwhHp9LsbHO0V2K6LNLYyMREw6ae1BVefp31zKFLbe4YF4Dyp09sMgu/ZAIxg50FzquLka8nA
APnKCGhlyWaqJOdUzxjzlRkATUU5J50bMn4yUuAv1iEPOmNflUV/gR1RvHVm3VxG2CJ7SeqJ04A3
ri38QpXmgeEyv6ft7INeBn9OtjKdizidbwh/PPczYG/TtZOnACmXp6DRanaGkcJ0eic9WrVdnUto
4EYAO0NJkJjLuL2FqeEOSAU7IZuMRbBz5jE7Mot+MljnoBc/ZNlTFwIW+5nbb5iWtddswcyUC64u
BGFxNZ2naMGN1sakXgFGhAuSVIJJj74oiuEf4/9mSb5Uz5bPrr4rA56r10Kn22VFSihAz0YHOa3V
VXDwTxOOkBcrfIsbkAL+69gE6SmAzmu3BtyiYXxFqBx1QzzvVl0NwQgJbigzmTC4sYOS9yK4IQWd
n0KSHP+Y3Ca4A5dlzUcGq9yJROWLtiq4ZBeJJjMrSLCw+HlDXYD2dVsdBaFSOU8LpJCxbHZX9MCt
gwavB3+XKNqyjkBuABbryK7Kd0fJD4ka4JD7p9kPoJiXB9csZ5TYhk+0tUSdjwJVlMxxzqbsIjUj
p+XJIIsY/H18u5xEammhOu1sJ0sPcpcJWtNswCJ8trj6nYNGPYvCiOPtIbkPVzCcv7rl/Y1m5Fxy
1KhlD1iCRJ6/RGOmyGxpYXwnySyrzmGp6PjPLPeUg/sM8M64yCXlNnBeDqNqQJykr45eWf4px6Vj
AMd8eY3rG5ZMwUvlPrsu1kIa3fLGUu/OSK3gyQToY8X+SmuAdssO9Til41HV65+CB5ZgAEbd1fDr
WE9FciSrBhszospJ6ePd5iib3ivOK1SDHz3MxaPXhLxRGwnRU5s0r/Lu7cR9Glj3Oc21QbduDRF6
ewzd2d4q7lKH6V8botm2vTSwwzoQ6iY4yOuStyGxEo/PZCdRaQVWqPvsK3c7r+jzO3wdPdBnEl0C
iAi0DeVc4fVO3zIkM0AEYM5YDWME+i4qRzs4UoBEdo38bo3OaQ8ayo4ucr2xaVijbg5xm3ydR/1O
ntz6lKCW7gornQ7yrOWpJG3B/L/VEF9ZMADyTuQIiUne2hwkLYGR4hjSdCEQTUQfh+6TvPi1acqj
2VqDlNSsfO4qMOwHeRRyk3pf83zaoND3rKAzyrWqP9rFNgS5y/X5mrnTzwCvjFPGaIBW96pVeQvT
NjzlM0TnVp8+6UvXIX/bWWw75zmYQQJjx7dToXOihNugJ2QlefH/XPjdPUgU2yvI7nqorzXXt4ea
DA6lvaEfpAuQ//cOufGLDSBr/JTC5V0f7gqnePfVvANVfHyCBtt4RQRrcm5ORphr8zF2wx9Kl6nH
7QnTCd7pjgule+tc1P45w8TyJPfS+9VTas/qCY3Gft43WXjfDroCzGPph5bPWo6U2L/meV05IxwQ
JgdpCX2cnhjCMHVZGoI+Iu1kwrHems9Swa5mKpj6fkCC7SIteOys4TLlFtOS6pg7A8ZH7gKu/Nfr
2kV69UOwwl5uAFdYAClb25vjB1dfAIxGYdeLvA3d29ItS0uS5JZXsPqz9EiWPjtH36kGMCvpsxMo
9JFSX4Lta33XRNeolM+VN1y8xtxLS1gPwVbgrHxpGzYIpC9kwt6cUei+bl/41pYlT5LB0grVvj81
gPTOoROdpMyUxi41tuM/NkFJy1uT2HqMpNfoh3JJfshbm21Z2fbfXQ+2cmzwp+Y1gCu3S4HHFCkg
t94G4bz8cegeRNNAZ6I66Sd8KNinZ1wgb3ywdYxBnad8bl8cxgbMD+91VixmtcBjO3nJAaUMdXez
FqzqPJYv+eB2J9OcGUo0unpQg4K1mx6BmR0bvCfhHUz5YhdpzkN9CKLyycG8eHvxclVJrp/TlpbM
rZl8OKQY0vbSYz8ojVGCeumuJaYn0JfMGM6TPH05SQGecQKzQrPrfWj1e/lKYLWTK9F3uYNrfMst
RJRk3jLhGnyEVPfdFi5FyAPrYiW9sg4ONSRe8A1jon+OeuDuyJgc5RlLIK89XoYnCOUyR57SP/JJ
v/NiIzup83hLzBKBMq+7SCej0Wu3cHZL1HMPYRGs/wBG+yek/OwqJ5Q3LzF6+nZhw9jR8Oc8eM+Y
xbkrZtlP7Fcfz7NTLi1i6wxUTXWuHLfdn96O2qGfIN5vT7HMHHrSZPmbydzMOvgWdCEhlcAL+AYu
2WAk7iE/KlXYW4NyYqCLMmrWcdUxk8EWeN3qPLnOdQKYw37uGXokGsWRvc9wDFtHV+ssKtKCgj03
XVs7YbjUj7WRGCc5v9yXb0fjtdWfZiNvT6ppvMhb3V6txPKu+xUbU7QbiwKlfyjkf0/Qto5Dkf9+
Sa8DO6anJY40TB/A+B+1zM5h57f58IAgu3kBmlbdCWtniLrqjrbwuwyzbH2/8ia2PmZ7MfxB/5VC
zzQnrz5YEKSRxXAMHE4KPgKXHvyAQuCx5JHJm5FmHaisPVrAg/0C35D/duZSYevRtze5Nuilv98e
wlYqMany/z8VY7UR9tLD1tXLzUhyHYtvaYmtmXOE7QcDWoQZZKCrdPZFxWNRqshl1yGXRHHY5FNb
o+xr/w2rX/8o5T7fjTLWY8vc3QMLuGdDEHsM/uhl/MrmCEvX8pnMBXIw+2Ayf6C1wnpy2CeXoglD
9SjV16i//INGgEG6IF3HcdJSZUS3BVveNGdsOWgoRWrAxJZBmPycLVhRkpJ+N5Zd776cR5g4D2OB
rltPvAGefrLZpZr36PUWbEL94cqNmPWd7urqVYZlMqiTmATrqZdhoSTZCELzOoAAslWWKltSYluw
vcYtb7vGh2Oj/HOHUAd9GH2mdJwdQID8Imn58njiCdP4pXy9+bnUil2kDOq7YaS8wrXlzT8DiPZX
aa4RSrqAppd3EHYdkhvSUv45KkevXRWgnObilunhIxUkgCmyTeE+cEKE4CGlW8E2B5QCCbZ6khz8
X4NW59f17peWvJI9tm9mHc+sjVlyPT3v2D/573cnsbWWRD+m5aD1rO9qfbzAx6MUjY2N1n7TZqRm
pV/ZRg9y7D/lbVWkdB1nS3QL5H1sSYnJcf961nfTGaktFT9c6p/yPpz1w5WCpcPHaK7uQhh9yyeO
hzN7FdW8zlXlg5eApRTImdCImLwvy2xbsOXNGZ6g0O+oU7UG0bWSdLdy8q3quxKJ+mYAQogt+LVF
y8ci38n2sWwf1b/mbYfJdyf1/inv/3oqf84Xcn8Rg/YbDy4ObQxrl7Gw/HFtwTqT3dLv1ir+qfqH
vHU+sZx2vYKc50Od9QpD4t1ryvBb7bxwL12DzEEltv1HSx+yJSW2Dci2yh/yPiSlnt8jGND/0mok
EZLChsjHx8neO8NbacJrVHIlPbOUzbQ6q7KT7hWvW/cOmAra+JZW5oVGLmnp+RkLBawoWZnlrktH
fmC18166B1b/kWRtUAb+m662dhq2yhqC9C5FOUPCRPzt8E/d7dYUHJn0b3W2ZrDlfWgukpTSMWhS
lixcmF6DOpuHztHTeS/z3wSAActFyfgWtEN0Wr94eShbsHarW1oe178mpWD7dCUZsJDyd/ct6Q9n
kLw5S8BOaAmf0dbZrwPrtVzez3Zkg1cJk7fsarEwYiwrJO9mjls1OVYCGRhsSYl9qCed6Jb37odL
yYdDBq9SjrPxACrwuYZKgWuA1GCl3NBAcix/XCWOeO2rdF1+lmTZRZ5MmfR5dplVZ9dkjnWRj317
o+u3/24x891QYasqMXm9UdGzordWWhe5cgfREyOOkEnR0coeZq9kOwY1F216lE90XaeUFjDOetx8
kw/571WtWg2OWGezddKwOZjn2TVBIhiWOKQ1CeqG3crdlvatQEH/LLR25aI77MwWBmR0yNvKh6Vr
wdnU/Ztwti02ACIV7Rp5qvJe6gwqk14Vb2UMz0T45PrygucW0Z12Xc/88Pjlob57RevUdX3qMmeR
6PqZR2xOzp45HeUpy2W3QG5gS8qD/ZC3zuqk5COZc6spxdtP0sNQ39tY6+2wMcQqLsj9L10Rj2cD
IcCjDmOWJNQzBEiLKz6TlFo6e2eGg0zPUup5wDz1JMG7qQ5eIy07a8s51KTOHsqgbndSa+6y8aLM
pXlQ+wyQ3jAUuybiU5fAy1xzb3sAPDUwRfdp4p7UKLTyI5JBGC4zsz+yKglqeHKujR40T3Cy2GtG
NBbieebgXhSr96k/vi2I9k8BMrCf4N/UB1TjRlQ5SEpehuBRlrA9UY+oQMR2lX6KPQdlQbN7mGK0
EBxgCyedvf2zZ/nzc1o1v+A7XnpTK7+MuYmrVur/yEuG5DU+8Hd+oIIUz5q33putnx6r9ezs+gEb
DlqLOs4w7IKmrr/WM5hepuTlZ11N7T2KOsCrImS71GKxBTBZSp5zq0K/SVUPFRLBKEOV4LgxYqwe
x6WEpSTMBAYcBcJEOzeFXT7OU1I9SkyCrCgcdM/yHGFhFuGtIg4OZYX8kD8N3002z86tukj5ZWpl
YEeCEsdhWQDeuT4zt7iIUb1WIXwaPkaiKgqGhzYrwAR57cB8uCncO5AabK95LLa3qH5N/RQ9D0sA
0SV69tXkB7KaylWyygyTbnQXUeUqED4zLHZrnOC5QQ37WWUn9DlVNG0/jWPADIKC2PaAVqU2zzLH
UhQP2d00DN2jlnTe07wEdQZsz6Ztwa6mxlYQ6lm610oHV7SB3RlzwmxuHHV0Yfy/piSaH9cUaA6U
fx3a3HZ8FVneEyoz0b4K2x26p8bR0SzzME1NjsYbYPrC0Mw72wHqDKxVO+i2nrQ7rOCRwcABvPTC
8r6CanffLMGWpH2ek4I11AFpIxtuWqnf5bOZGnvNNLQ7CYop+E9m0VfKfvJguXthymIzogZvvQ9g
1LXH/nsy5N8MttLBhUP359sy4TODTAStUFSoxPTzX2x3fg3zRP8+NQloBQRx3oIxA3aNDtbTrLGX
bE2JdavcvL/T+7i9pGlcPPIKNCj/rfqpGRUaV5aaD6rRv9WoBj24UfI02FUD9VWpP8U9G0cOYo9H
SUoBW6GfkV/Pj/W46zHu2E1L9VhLMeWLwXItx7GDTZajQLulzzi8O9jKfzjpbN7kVHVjao+OF14g
h+HUmSGLduIPpzpsd9AGye8wnJP1vLUxt09N1x5zFVmbvY/Fch9krxgVzizaFw1zZdu8QbRoPsE9
7x9ZOr5KCqPd9hOmdZChshGxpqWG5DlG+fGgxH1TXfS4cA0EqA3thxWLJarAoLtHP62/rweWlcsU
tRMpcFCyuCKDmYBm41HoptKeEdvU9pKUx5Ol6vJX5YAJW56PPY4AXaploBef7fH3+nPSJPfPdlHD
OVueH6rTIPKyycOfnjYzDibKKRKVoApmGO5bWlrb2CIh+S5TiqWkg9xxGJ4AzoDAC4YduC4sFcqK
Tkmvv9V1EF56ewjQeA+rH2V5kvJ4COtTqqPaVM2Kw4K14uIWznrgtQmi4L5bgiFB98Q1/PO7gr5P
sZP5Evh2fITCEN/KMcPDcAkkJnkms2wsG2wU1WItavAb/JeKcshaezu6GzEH/L8ckroD+ApVO388
TdsViNy+jI+lymrg/sPdSW25yFSUenOftguPgm1H02phwKJI+RAtQY7AxIMkJ99HsTDyB8jraszi
+lJcqiiX77ZKEsNB78YfX8c+MgfHLqsqYVl5eGJMinLnfLGA4qMsJaUfDpWkXLhFdfTiIAS+HipX
e3dEppvHrgSg8bFguaupjCE7vsyF/S3FnhTk0uymt3aq0ps7RgBONJQ3u4x9RpXdimNShNqrWobD
vavXf+Shpr4OdqG+6mH92NHBPrI3DdMF0UH+/XoD/S+nbvWbDbTki5txKjZzyocUNYMvUaV8hY8c
PEmhWQYPfhHbz1IGUviYQqj7lC81x/pLMmjmm+ZHxWctuUoV/nOyV7VpoF8+hnU63feBlj6MS4C4
nz7szKQmajfzjj4bNN6SlDoQTdnI8d2/1GTAvdRl7RLmUvol82p0tDWj3UvS6JvhYuCaeihNC0X8
nW11/SdsrJAuskb9GEGo/NL02CKo8PXOC7/yC1Cw8mBnvnkZscx8Lu3xDQhN990qf85u4361FLe9
y8oI6SRb7743M0AK1bHyZ0R00NIN+9+BY7ffgWzphznGRdxu/DcN8Bkatu0A3pNYHLbHGWtY+ML/
yYIW+XfhhzzdckDFZvN9OXj1Eb+2EoU5p3jLFMu+a9JuQnO7L950GNOfsH7fSaECjO0NBMZXmLzq
g2TZfsP+gjuUZ0mOqElcNW9K9pKsY9d8ntmlk5ScsRvUBxWtNx1G9C2YZnAJhRUatxqtGGjRtY8K
m50/sOgedweweMh6Ii17rPzBuZOSvvW9o6kNFu0Ot5PZp+dBMCb60qtVv4fjE91J0olUG5hC1N8k
aWNEhA+k7t9Lclamny7/+Y+Smvrsmf46fzZi8D3+GFzCaFBe0qxVHyIfGnHoY1c15NUzQJ8jshP9
S+m1n5O4VW+AFYYXXW/5VGJU5avEvZcKko8u4qlU6uxRsiQwUTmKbAgMdadjuFrgHpvZwYtUj6Gj
PefmS9MUJ7dzKwwL6yMy5uXNnpziFnWQ5Rax4PKmqARNV7nIzKrTIfZ6RMftqHkKNQcr8Ml6QyEs
/a5alXdEN7O8SBKODpB6vfhSmiOSlEYPlmCppvWTv0PTD1RNPuKurLYAxav0Oyjq7Awd3znp7H18
ty3jlruK9WqGmfNQJhYAi6VaO6l/TaAlr/y1aQ8M6zTciIi5SzBrqb9nBa8Bv/ufvK2KxCyl/avq
de38T8frLQCYzo6f6nFuHkelAi5duEjfgeoy+Sf6K1f9z+Y42F8aZ0QfKNeL+yw0bJSNqxRE3DB/
7Sv3RaqORnpfR4b3rW5y9eDWsfWQlh4GLHWNWgq6sJ+hI/1SEL86xsXeBTZ0r5Z8VO4Y/+w0AGKW
4TZPntkFd4rtJOcoDdVXVFXqnZzemb+ppdf86tg3AkZkxugwTsaFNdsS1d3SevFsNMf53B2ELbV8
l2R1gTIuGlX3JX3qvV2Gh97X47sacfK/C9Y6UlxuufBIAD8j439Q50CND1Iegnu8l7PFjkumXUEn
rBzzuialWPe0ZDzxaUdrzUDTXywzsc6qPcDd3k5hOebNBl5+54SWcky1QseWanAuFnjfK143zb1m
mM7JTrLpecLH5dC3avOZr1EF+uM6Pxg7v6DNo/xuvDd3SBiSjoV1enm128L8BScRsUiTfp7Wx0eb
JQ4klWA+1lVVP8Z6W19MoxruIre1cPf1S2wJOgd9LMCqdHwwM/USWSy/97/Hwfg5iUzlLwWk5Xqh
LNeQiiusP6d0+BkqivNNs5sMtWNtfg1ttMEZogRPUKjdc7aIiquKn976NLbOLAekTy5UIDDOjcX6
GR2Z7c/hdzrgH5APlT/1AB9k0EmMsBmEJ4Fr/pWhjKx3/VuANUfTfuo7MMvoFDdvXsucsOsr7Qnc
Rgc8B4cleFfOgcU137/ouoEH1egskgZqiluc1mU3iTlOzRYgEggPXYKsC/41nzRn8N7y1PumTbHy
YPaexzNAvrcO0/pOkp2B8lzuxN1Vj3uEqTTGZdeuBOpWNK73OYCQvquGUH3oq9L/HNXzd90K9EdJ
zQsC3NGtJ6nqac4t0iz/WVJhH5zbtEw/mYXuf/Zn9hILq3ktDcf57J9HP3O+x/xVnttRbc9OOwQ/
Cv1cD7X9owSRhWVOVV+GYCi+YXO3763I/cQ88h6Th+Kx9hXE8wPIG10fars1bymICnaccdZdmCzj
GbGjiY8I4TUjMv4Su0MLMbXQCbrPW4XGqI1DZXfWacBS8LFbAhrGdGjwRj5IUgrYsC0emxm3LSyr
b4CduHLQVaAbMBzdsXZXPBpLYCPFe3MV4yF3qvkTqwDfujKafkzRAvRo4XOgA4XkXqp/i+dh+jHW
kbUfl/xoyf/f9V0kl7b6vutzHuBp+yZwEXz7z/m3/H87//+uL9fVqwHmtmcezdyK9wMT9pdymOoX
3TH1s73kIZdRv0hBzuR3zZMqCEU2L+WS9+FY/jmRs1K8c6zznyiBtbAtvapRT7SM7O88FftoLzdP
WzUpHGPP29U1fIOgfFKy1oIwCedr1OohODp864ceHZtDNmrFkwSjyfsq+i/6Tmuqox4m6n1QQcSj
k5IECu3qfbsEkrQNBdL9ms6qQ890Da3H/5RK/paUIyQPbbtbHgFo27LWM23plE5vHt2nksf1s8f+
A0Uy73sCn4lGVeZXz4dLqo/Op8nuvZ8GAnSsFnrDk+W6GI4m6K0UqRqx+wqbGOLxtSmVk6F781cU
GYZzx1lF8PQLtKyrXCPMgPP1VWs94ITtPfqdxkbXcm7MK550ntpncCMWrgOGcdKbdrzT6xDN7sVw
Rxx1VnMdKywg5zL5kgIJerS6jy4gK5jovXM1U7NEXKf1XzInUV4QiO4O+sXDRiyZZzRdDLRjECF3
zB1DEHgx8ViflSrrz0z+kMU3fldm+wOJkeFrFOMEn3Rt/xQ1vXZR4za7+mNqPoaBjieGUs5f0jD9
Degw+83BIXbwd4ppoo6F9e8LfjJnY+yCx6pompdiCQyV4WFYIJe4VDD0hYrUANmw2vJRS+HFI5ms
Hgev6B6lvlTD4OmIaeSEARriNMniyQ5kHi/ZPnkJEOvAV61JnxEdwiDCwhjN6NTxhA9a/WgFXXKu
oNY8JBmkCmM053vHBVkMO96+OdkQXQukjG+eGVlXlj2KO2+ah7usGserokblLTMKjH38PrpPGh+J
p8Fx75Nywuu1ZpEk6hL/FLetigODWp9crxghuiK6jABU/8z+RHlMY6d78VF7QjcY7CA9Dmigqu9f
5w6rH8ydx7fIQh65M3d9F7IoFRTq54Y96H04qsaX0XXR8kb39CveM/2uiqbxwceHCgnqPD1UUxih
hIV+HP9NED78dP4jadyjjx/ZN3avG3RtooVrP0evYEl/R7Y6/6Ekxh8s/EIvtwIWygNXP2Utf87+
YJ775QxujH8HOLASi4eRCZU9IdIJxOSPAlyi3pk/PbAGTAGz4YY26vhcY6S+qPHPiK7VD541dUgh
8wUwMyovWaMhJIN43/gYo9bCoHy85KYSvfmK5zw6GmxaMYIPzR7KneUPlz4dpm+mzdxJ04I3t+BL
0aa8QDZAHb9FAACPQTn0FzlKj5NrbQzaXe5ow4G1xOIORlDMVHVBBlsehhx+u1uzzAlBRKkisXeZ
9lIimR9LtupjJvqEXGA7j+RVlQsPjQ28fYZj4KNVtlg5tkr3pcPA8m701Qz5Ch5Jht4265YDTI8l
iaKdd5zaAp/LJambE6Ql0yqukvTTWtvBTox3mDxAkrMdJgVLoOchfk+lOZW30UsqHCyISbDVkZjk
4TRO7UYHojTkoLH+D8fNCEaVENT/17kl+e7SDj4CV0ZCu3d52yFy/TEq57ss/dZMYfhGn+vvitix
rroPt6LPjVfVc/yzMYTKfs55zY5XxM92VVwkJQeZhvfadpn3YFnKBemi+dHrGiiFbd5+7Uen2hmD
E/xsA+UNQpH3p6lpp9ylO0AHfB9ouR5RAVHeLot/s5jxhDpI/EcV1TF/O037bbG73ydWVz6wzn1T
EXF/gChQPeRaFZ6QM513ialWD1uBlDLA+rueiSVP0Tp7tfsCRAbn5uUMcohU3JK9PTo7Z6jZs/zv
RT6cWhkT+EK6/yUFo4pg5nKR7QSSTAf1wuZXfHdwB8W578YAAyKsQ3F8UfoQConuPJsoOT6n9tL7
agUIAzN01zyYvlgqpe7FYangwVExLolVpP7X5JKHU/fwEC2B5AHB1I74orELspRuBVJP8qpazU7m
gCuAJFvbyI8RsjCHLp5Y3q/qPyKIC16h1t+1YIL+1pfTF6dk0l5Pjf+az3l/ACrWv+hdjBqmM2ZP
roGoSoyI28Nk9cOlAFWLgmMEZh/bqquVemiCLL344KjRY56q1SljrvusorXLigGr16lVKyysF9ln
7i7cs+btfk1sFFCs2TR/4Cn6zW9S+1dp+XcqC5kBSjjwmpI6YSj9uShbG/k+FhnY0Oh+j5N37+d5
8cto4p+KySo1vSUAelBDltXjhmUitWAh6ZnN2fDZr4cGTXMmEFI6OmF5CzOogFKaY+F57/dzs5PS
OA0zPC/RlJPSqbXTx1oxfyTLmdjxyJ/SunqVsth0WXNCaIkxefRUtqryGOMkRDyw5uhJYhKoWfB9
1tXqumVJDDfU8BDj47MetZWqTuacYzaidpLnNCFyk24D7xRx0P1Wb7uOOmQPjVnYd/6sU3eOcaWC
ifQ6Jl7JFpHP5omWajfP7bSbCo8KznqkndMZqRgpkGB0UQ3aK0udWlGm6rQdo/nKr3IuUbb772ne
VbGcGA6ZnHw7W49Nx753pvKwnleK/TTmEu9qzrai7LHDMg+G7UEEW06vDDUUQRis7w6UgvWScoNh
pvonzzS/rHmG3MF28clLaIK+06nXJmwP//ibttp/n1f7MwvQbVjvYXkKEnt3s8vNrfckJetFuzJ7
ihF2hSp+tlpXvRVLNangmzXLPBKVEgkmefwSNd0O6YbhD48doQelG06MNrBTG5uHJomqfY2BRRBB
NQua/KdVNBMaemAae/Vqh/58drzuL2C50yFFWFGNfvV6gnWkaeNH4aEP5g3dNUzbP+vM906MmW4u
EqZRpUcHzZ4WKVvvl61gkR13O6WmI0do1kQO3/VYY2xwt3Lr5AvzzAskvM9m03u7ns8OXY/prfYr
wMXdZy0YORk0PxSxk8debe6dGP5lBeqJBZ1jyupWYeo/w2K4V9j1nAosESckGMplw69Q2HRI4Pte
4BEzTfWSW6RoL3WbKM9qzJS3xM/oufJvJmMR7OWWrGHsoUmlycOap2HispuLIbtuRwWs5B2yGskl
fFOVZymAg/aznWFcVW0PlXN+barXJjWH54GBUOvUaKHnTMmHGcgI4mUxNxJ8VkpMVnDIwfag6hyU
HdpxN0I1NT3whlb62GsjDmBLMKX+Sz3A48+KmxMMFqh/goLV4j0cs/GkF2iNSV6OAsN5xmWNBdP/
5HUzAwkkTfVzhYte4Vr+U7YEyFF4pVM9tzZyTWmLLs7IGOZ5XoIoNcqLOznTTpL0IMZzjBoFhKFm
zdryG9v8GlmtcSdZrlLp6JKNM3ahTXGUPAkM3dfZJkKzUaq8K0Axz5ia9cKSbekF+7tTkV/lwpLn
h8PO9lrj0E41O9bLTUphlKj5zbIRIFyyLJbVHx1HOQxBGL8U5bGAEPzcalr0wp757zGq/OugGQ8I
kaf3I2ZVzxK4M1r/yFpZpy0vnfocEzeU+RNViRUojb6B53V3l1iJ9cxiv7Ue20X2cS583I/CtsFF
y2XS5qd4DM1W6Z7XNA5J1akuUnMPzpfysLT02zJ4jhv3afYYHfRzxV5R1ZnPnpcoT1Z0C5aEEcV/
B6NVf+9YtbybzHSZFsL3wf0PYMZWb0xQOUpnul45kaMWNt4V0TOGd91jWUyHtUXNZRSANW53qCI3
T0WdBS8mi2Qvely8ln4w3qSaBAzJ9B22QOVFklJXQ2X9YFUgx+UoyYNRkUJJSB6Yw417Tw285zQ3
vGd0uec7w+h+BH6NSsiSrztZj5NUvPNjF+a/VEMB88rOffggNRj5PauRZtyimfZXTFF7UQLPfoYs
6jzjIFYdtdDFy2CcnWcp0FrEPdWSzRlJSgGCKeZjlTJgxHlDQTk2bNlKNox9H9H/Jr11v9UNWTvF
zKxxzqlexSd3AjGBnGX4UsKGOGDPkhwNB2W0vdNW/snwDJTD0W95Qeo5ejHbBm6okbB+MLIe6hop
pkKLl4kEjF1m3LJw89TnkdFGGWCHp2AW4i9KfT7Cw3/HliT6el/zFi8/vDU88HeLtYqPOfSdxLBr
zti/vmsXllC3QBglJsEgQMklYFILcFIyka7tzp7OjvcYI/hSTG/hCrxacN4qw+76m6rPLLO0zGIX
4sMWMEaG6iDpTFgPvZl9NRfiUbcwaerlFvAmgnlkC//IqhB2Qw2SRQF0d+8k0Kt2nDE4qhf9jf9G
9dT7FSU6GhhNjuyjFPf9DENUojGyM0j+JzHbHAjns2mHyt76xNwJC5IEnZHYtdlClKe4FiP2cltW
Zc5on2B3AMMM+oJ5VCZDgWLX/TV15p8+ahFpUZ1H7L8OlvYa4Ot4V3T9N4fHeouwAzu1mvkjnEzv
OC6o2oTTFN6NHic7yu/dnrbE5A2whxUezYBnpeCSdlM7/VAngXlpMWq7s42ivNpMEpIqrneK2p0H
0/6c8qsta4ShD6lD5Q3TBLSaMbmLIP2sWIe4hsS8kNLyBXHtLC9LYhmiDccKWRD+d3vtrkHZIqhs
NrqMEiW+JB3v3z0YKMo8N9trkFB0tL2iZD7r/Sy4VaH1y8xC5WhY98VQj3dNaA9rYJjReOfry5PL
ph+Zpld3UH6rOy+vEB2XaO56vXaUqFivSkyCxPEr0E4eahgLdr5Y7FhKo4Kgw6DjHxtW6Tn5NcoQ
Alg4osvPlEB+8JbsMgNlGQ3fTH/hMM0LRlEeRyGcU4m2MwteeeZMh+3NSDvdkhLztAF7Kwi8dN4F
OoEExgL72wKrM8NzZ1q3ZMHeSzuQIFqSA1scpzlq7iWr9C3MHQKX0YjYGvTiaGArPe+3L4pPqdbU
uI8aORywhTW2Rp1OH64JIl+Q5Hmmiz5EZWJjIIEk4wgVYi1SftcMKYcbxpDtbm6cHlcUJR5vjlsc
DGy62mKcdkGGtW6IP/VBdStmMbrqn1n7+dNLxzftf7g6r93GgS2LfhEBhmKRfCWpZCs4pxfCkTkX
49fPUt8ZXGBeGt1qWbYlsurUPvus3VzButQj5MbWBM4xSr/QOt+Y5cjcaH4q6zbxYZTRKF2b5Cjx
wpziaAjot/f+tJTn0mCLqLzWDj0oq7d6qwKWjIYWOspi0w4HcAPXo+2q3zN9b+7XiQQh6ZJJ67yq
TlVbQRMGF/swksXSx9tUEUQpKl8bS/oj2ARDNlwWjewiTEMGi7Fom0hTxMKM5hb2P3i69dkSxaFq
GvQ7IonSXry3U0tm4VJswS+lG5tBv1oNxyTudJ/NkcnkpK7DnoGMZDgCfsVPktHS1XRar3GGqMIs
VQCULd1O7TUjWlm4cJEoaE4Ha2NO5Bu7fdiAqOhdtMZx/usd3hh39IhK4evX0TvGS54FKQFbUZXp
cE2JKE0N5OpRB3xrZdDxCc1sx78sYiJbx0kVzKvt7iJYN1qj9spMeBPg0KVC8k6LhFnxfhL4YqYX
z71KlwRBUo/1Pw5b93VtMQzYMY48VPnO0hYGgTX8/sOk7ago1oD+4wfFc7JxF+b3G03msImw6bgr
tadgNscFj4Z9k188rrxln7v3MwikPR1P/YiZlvQMlwQGveKDbpjSZWZ+iAEGu7Grk7U1CJhTTD0l
2p+KyJbp5tP1CjIzqU5Fsv7a/GdQ9WyULYdszYnOtTl8tyV0JJNbNDCmkbCmZaLfmDgk5uiZCBFE
j3Xek4ArmRNjgjsskBMswVD4mutFINUVKQJr2Z9N9RqxX4RQXn1ymckHLWnhuHwv2XopTIh1DHDl
LBC97NPQatsy7qP7BeL62rpfTUGqXqzHn8uobZXLQXAyxvBaAI7SSm7xym1tL/nR4LD69Uw2sTGv
b16LYIEAaWi/DhGJcI2s9GAZKHlept9DXHADaynCKBmfFsPdEoSLfSTBiqUJnW4rJyQt/85bY9iu
7TyES1I0W819SbSq8u2sjDZdUaHPjNXWllp9XBNecFIog6lhXOI5U6Apl8Ogf3LyTwJvccbN0D32
OVGtHXld6Pkb6TXvhhrBswBIci1Cj9X4giPXAnaUJQEpnqVPNWgEK/xV3yMw1VfLXPqZk+xtoen+
CLJLZuIFkFgrMEmC+Sqoj1o9rDLSV1yIobox7A0rtvm/5TX2xs8objugTvVPtr6tZg58rUi+MeeW
YW8+E6H4POKXpOsCLXW69UCmXnsbah7cEK1tXgYHyQwTsIzMP+QbECbyPZvscz3TtC+8ozB5WmlM
J0un+mdNzzYjqcOq6Y/ROhAgWy074nkl6bJVsl++SM5Gr37Kq+HDGAiU19VyJzIq/2G94nprhECi
0Wn0CVboCsjkgGcYsGHMNRF09QAQLPsceZP8riEUWLO0QzNTZCXCaAO1473Xw8JB8CdS4NZqtl1p
R/dkG6oNrZ0smFvnWc5laFUDC4EGhrYo3si4L0LDo+Hddyr1+758xS/KkKPiDD3nKXlJuDdlR5Dw
NScWZ/S86bXiBZj/Peg01+9fRwmBrk1z5u6ng5uaP7WW/5Sp+d23FmGBHWR+nTMUCveumoZl65Y0
C1IDL7tb4CNKlvjNQAWdS2B/01I/6ll7bq9CVbVcG7G/Vu8QvTDxAydYZftR+HDvus2syeu4c3MZ
k8xPa4lacjXqtvF8qA02hRKPkATeB+uFVVPGQWYcujK9OBgx/Kaoz2Ve/5WWc2hb+dmnHLxmcZe4
RRkKvdhjVEEPihR5LVPEXL073SjSzGJQ1WGLA30zWBlEnmnMQ6mRRm9qavE1u5rDyNK+XchGSTRi
RE+tjSBUylSO3C1z90TMG23oUuxQAXb2ipKZVM/VrG8Fqd5bN5H4h/GspDaXmVa/eXqd3YxBnLhX
htjDaCXQxouXZVVFCH/mKenW73qWr2a93I8yMEvZbmU8n1bQnLmEPNeTP2lIearBWLt1D2ewNumo
if6QRxE2bbmbUi10U7Lu35e0+fDi4kk2w3GWeBr16SVRxb7Hg5PPXBOZ6rcg2UDTjMcEcCCGNsBo
XWGHecMJXOtCq+P+hCpvF/u2rydE3AVmHHxooAFkV8T2x6LmD7KpS98ptOfeBWSjUvO9L/PvCZye
1c7vzJf9YtvFF2vt1jE9DKJ8WhgjDwq9fmgG4OUpHKYxx1HN+/EoCBHb1bQB8PxZaEf9uqMBCUyt
P8TDcE+mERmCLvr4pJzfXvSgKdhhydgm6r0SIH8BKPuamIi81CuwTcXRVNV9DprHN9bJ3gjP283S
O7yXPYA+aEOHerYVvP0cs/yCPSIhR5M09ltCMeozc8NY+Byw6SZ3ZBOh7KAKK/tbL9Ux16e3gR+K
o99rigkD0mfx4nXaLSvfI+ayxh8Gh7c+Phsk09e2uVPZtJ/raNvv+6na9rwtLBKc/Okdzj69vZT6
fwIF7DTnFJVqr8hT03uCxWbvmNewPgcrp59SbaeUu3dyo9+iIEI5x59Wzd2rHNTR9NTd4BYBeQ73
jYo/7JJzIyNkRDdMxbvDTD180noMaM2Q8iCI/ly5NugIgI2vKBs6Y6KimTeupWMwHnaCc8bB47Rc
l2eiRzvqgFRHq+J2GV6lQlReC3f24fBcimzu/daBCKgLDEdWGT/Vsvht1Nz5pSqmsPUGEiMZOuwS
/TDq3oNjUUQuCeTsKh5vrZ4quxmij0Fx362DuZXAvJ1+PFmod5BT8hDEndQKuqFtBEoU7xTI3VcY
hBidYiQ0C+2wGy3eZIe3kciTlQXdKMPBdDwG/l3XH7OpDMvHvoQRNeaavjUtmA19lz4QAK8i2PZs
cFSS996PPg/D0QBExmnM3ruRetLEAnbTGz6EgjS+aCm+l+Gj671tPIIU7VMyir3cCwskgo4GR4Ex
Pqx0jZuHIqwVWdDGKAKDrpco1vm+XEf3QMjkq5MC72EHH8bmx1DUxsvE7VnD18nSo9BqEuYmGIoZ
l0ubPhgsPyHTSbiayO9Z0/YYp/UfIaOJL4yBtpL1HPUuQSXVlwG5zl07piQMEsGi1CWfszoNcXsr
KRZjVZ1Hj6Yh+SKgrk4MEL1Qa7+4NC0CO75mRZjz92JzAsjdcT67HluNXMLcHa4Jg+zmkgCprIej
2r7mZsvdMQWyW/WLPZYzxXiR+8KlBpMFvo04/RvRs9WtXV8JWfYM722enu162himPVNYEZqROrAd
5HCnTXNzSLX8zoopyMmkrUy72lkoU227ThS0ybhjSNvqZRkiCD3LJP6CbwU7NcezlxgtdwAXjfaH
6PeZ1vkhktZMMrCiW3kuGzBmIO6FX+C23a923IU9RExvyoJstU/d4OFNHX5t7Yao5WNKMGuFCA3w
Ee9d3mwYZbzLRiG2etW+A1m4GaoV4nN9RTR/tILg6tkzGNavk+dGOFRCeKBcRAK/1WPqzjoFM4kF
vXJ3mJZsoiGdKcgkwz1yYSrE/swGEJDjtJDZLs2tsJYnU5fHNuMOTHiHc0GoBF3JX9uJxrBQEIfL
TWLIXSrnj3W+wTnzXOBI9ckFaTelwftElPiZSQxsIyvndcmsklquErz9qkHmu3rbAughb2Z/qxlb
SeCR79nao6jFdgRwe12kah8OKqNQCwbq3ZUuR/pHzsKmWbegA9/HxPoypbZsI3MElswIKURDjqdF
Ad6OitD2uPprjdkBChNiExPmV6jxVZrASMqtP0uqypczcr8NNYl1EwnRBi9o6vepq5tQ5ZwwJ+XU
1zyuEsc2PxFcfslQbm7HnK61SeN+IaooN40HgH1liFWGAUrLCPW8tq9fsEnRiEPTpLHv5jthw6U1
5nnvGKNLHZA1Aai5HnqKesuMFhy1utVSrra6E35fNM9ZUTGOJG8AY4ZrTf08KY9UX0QKXxbJbiJx
HGrnepZY2Bvxsxjed1OuWYiRreEyHe6danp3+ukbkuh+XZZAmsZHPac2tOQJRC/DF9Hc2fBJpiqg
D6I34nHMnfuhdxnLyMrT6A40UFqdRrb3ntmKRPvSeorUwyB0UN0wREkQI3FHd6JwTqpTYYujMCS3
bqzIc6KP0enOpeHUMdbVFCapfkfgyLM5korpDdU2TpaHJLJHvIDOPQ0VAlyyCGbz+uZ6D67UMImY
VxZfqeZAqYwCmwITfF0cZmYdLlBsiTn3x26g35DstKY6VcUz2DyPZme055oMuiaxNnNmcBIbDZ5q
ptVGM6UVuDd9DLAT0Q/vAtng3oDnpHI2U6u/aUVBq2Uwd9EMc2+OCMMrwKC1zhDEo/pOWqz3tnWg
vuirggJjcnybqpLT13TR8wOVtA11uCClKvUCox4l34Y8hMLTgghvbtVaRuC62c/iJG8JfcplGcpA
G2EDZp65HJzltRZpsYnMXSFoSFfMoTKDGm8kOTC1GN7yKr4q1Jz8o4xPzZNdwIZAr6QzUFrJq9N2
GUOki8yf55nd2ybVe9tMlByjVLQJe9rDCSHRnuPBUP5pIjIy8qQ5qzjZWgSJbL1lvm1y86vQGNhN
MsjvV95Qq75xJD3TEK+3Gh4Vv+WO33iaw9nQ41aapv5cLVsPCvCyILfj52rDKI+hs9WMBbZMIhR0
tbKe2b8iQgtJ0586Ko66owE1zxqShSKb1lPa7xMAGz6mJcfvavNnssBOFc+GdKpdXBsfjqHtnXVG
P/Fw81jNT12DOoXX/QNv5pOKetq2ZnJeQQ5D9s3zgDRYKATrpUuIcL2b2U25FRk4rD6xxGD9Hv/I
tzxHHhHLKWuUQdB5OTovnjHfLh0wEjhzZMlb3WXsxGfFhwUS5T7NPXOnXSOXk2Y5FrYO9T2thm2a
ck7Tqf2bZnrhHsUGgqn+uhzKTRcvO76OLvgQA75NDsQKPeeGqYUkYO1eGCSN/KmNcA/9ePNr61qv
aNtPTjlQbWJMtVccZ0RXMzpxW+Qex1SWqMii4OXexGSL1tt22GvedWl+tAZeqhLPBILtQ82b51eT
da8VOZKhsN5G+pZGPI0h6T9XnooXHxNbPMWr3BsFBbqICeVjdaICgLTHGdY1Ybe2g4XRGJIwgtWd
l8T3zS8Lb0TnZ2Kyck7G+0JwUpMd8zTZRCyK0N+SjqCGxazJg5qeAJAWWzxcd5kzHmkrMOinFWdR
xCrkEHicruTWxXo0PuPK/XSG/qXXuTBz+4Xsi0dTVqGIySkkAhgKOEGyy03fcbcw1oVDfN9b+tug
7C/NGdGVcbr1Ftl1mY4Yk7H/O2tqMTExHtrhnLdwwFkAsMFd4c3Ge3Q9vLpafFwhFYLUPuamXBHu
+u+mnbeto70URBL7TmJNwVRTeOs2boaIq4UqZqhqj1Fxofu2KG7qSH1VghGKZFiBUmJ/6oZHpxC3
Vin7wNQGaqoK+70OoHrONC0U13zewTM2jIITRZ/V30mZ7AFX3HRpstVz+ydxO3Sqji4gSapEKaY7
c2nOuSRQtGuLQzMSmTrozQZX+Gdu9NhFTRK67XST5TSeM4X/LaoAB9sbfoTbIbk4aYVJeDpWmgHf
SRqJz9BjNFkPkWKEIor+1kp7MokSmmWdPGn5B8zEyl7NQIt13FiTeV5gj4WWMr6dQR1ML32sJzrr
TAD+qOj6ZifFx2KMr3nFXDVpC9Cvan7ndDov+XSqM+x5UfxJCfFJsGriO/W4tZvlY2iuc3k6G7lW
ejgC1xr2uInbjtr8qlTOO7p4SWgtSLN6ahIAb6ImJB+eTSJF3lfHsiBOqbYfSncSdNC19zWejnoL
QtqrTiZLuHDcnaprNygnIHeV2qRT+pYWnQj+Wrv5tq3iK2oavJZmfV9Ca1ROyeIiO9KWbAUe73at
pk1EfjwuJ2a1jeaWOaNHUxsxpzP5y5TFfpnAEiZkg2aZjqg3VCNXI57zVVihTk8VBlfMLEg1BXqg
1jkjKTHNt2vs3DJB+SlF+1Gs62WE80VbTZ64Q15lDq1NG0KvqvFguvHO7LLAmQYMxxppUdl6Znjp
Bmrtumtta2ODN2D/McijLALX5O4aV33ck+kARR8b+OwOQNb5pRrLe5gdxBsHPcW3qOi4iquTVbwM
Ig8JUL3rEvWWjLTAr5fguhAxhbFE38aSC4X5ifNaRDsU8bfIUWeU20sEKJ9TAnNoRWtsSCG6LUT5
qBLzvZyl4KCXUNYyT+V6UJ6EYmOs0sd/VoFYR5RBPG72nMYeCdV+a1T2zen3iSlQdQCbT6byGoXM
vbzZzbFronfKA/wYCSVKhFB/1GjkdAZhK8Ni5xu3NPe4jJD1ssWiZGhj8iG1Y+002pmz5utcou2u
g7MlL7sKa1tOnOlnb1uuoGhWUeT7qjtVtUaDgBfYuLn2zbnXX5iFEGnk7udVY26yBFlJSFY8u/HN
mE4cGiEn0NvXgiaziS1e7N3Sl8aNVtDBaplEoBPhcFBzE53xDGO3LF57YDwu9buFDKbZsMoHbemB
xjt5v/v3z/88BoY+477siyh0GOEAxN+Y7FWKsHGnrMkyuKY/zW+uSIFxE2AhnXkJWm851A4j6Qw5
fUh0ZEPgP3WsQdvz+2xXg0J1EBFKHxB7jjYva9H1u5EKvZvYw8YOATJVj+QLfw6quE52sfus2nQQ
xujtnOjPIbMzWArjEx8Ze02P3S3TRUzOcfGuDQBVa4vSXk7Gb1S53DRU2GUUfVmZGAIkIjcEGyA8
C4izXvE7SZYlt71Jp2vJlmi3iYOHL3K+E8/8Hnvs2wuLcDREB0jMANJRrJRnvno50G972yzaqb1+
u/TagbEk9qkJ8r3nvsDPA3tYkSyxVsG4ZMdVlw9lc2kyMfpZMT1WMd3nwnUPXSOQNJ1LbjJN7rg/
3WwD8Y/bu8Uu7rNr68DTSmTDubsVejwFfWdxR3ikwDNVdkM+RhW2cTvTw1chxfXEbW0dqlEQqGNz
ettbcSKATeDs0CVEAsNpYKLmlgOhMe42md1cumx8m8tr0OKcjbvIKv+mdO1PCtJGjLyt25yUrdhj
g10s+gOWtfES/S1dnJMX/5m9RU+2Iw/N5cDZpG7F8pg9ltNLZKXQhVzOaElsxT4j1v6sYDnM9Ry4
XsbZ2bEnn57qLkt14zX3WK1hx3K6RWKZS/KhjPRWDKgvchRnzthPUi9f+9ItNlonUowW8RuMEUbY
XXPHNJMeYPRgGbyaDh1ih1AOEamG4Cp7bkaTYXWTz9i8dltXjWBIO893BJnyVeatRS9sq7vyc2WS
v5yQKqOR5goIFUbc6bhPauYMp5G75FaFG+RSGkw0jU9GARBQt0C+jHWDrQrBym5+8qyF/VJN+2JB
ZzYK2zuY4qBKNfhLTGOqXxGfHCf/HBD52G1qza8wPfRFnRzibLwW0Oa7zYiLj1oZgzuZuzu9LGms
mPZXfW09RR8tCktg5Bq1qzr2aJbYZLubmNHAgWLkPpJclVWN2DnozJ2M55H5ugCPSrPxKhtK+kLb
Q14Ta4YWxS9dh4l+GRcMZIR81yVQKijv/LnLh/uWzPSwJ97oCuS/RZc/xXYbFAO6zQxRw5iQNaml
mkM2thA/2BGSVkRBO6T6SU36tqSm9BeHyel0JbFc6BevEdZO6EO7hRB5WNvM8WVebRKTwJY1ZnOI
Y9HfTujtuYvBPcvnF1lhMtXVM10zPv9qxfqDIhulfXZT1MjqnFvh1GaS6JVxC4sBikRbpUfl0D9t
O0T7xpo1hmLhQRZeuVmVxWY89W8gejaVfa0/a0bj1vFg56ykRVq/VHK19o5Z42YW9XIj+mtPqMNO
Q/wGHj4n76hrC/LEmd3YiITLQpsEA9g9QiA3Gscsab+URVcGjlFFAciVCi8nU69NFhDZVgGAut6S
l2LmW+QLt7BVdHYghLjmKbRHW2SvSvLeRoaS+yzNMTBx2zPm89JJfuPW5lsyT4QSE0uWNVoy0h1f
bc/GWJyXR1Cf821c3+tIKFxRlR/xqWySvAf33Xcc9/jeRrNsCRoZ6TpTZTn0ejbSbeogi8e94OBO
vHBJxOogqh3NYgtGzNYbT3VCeAuzsp+6FOqhNKPNmC2v1sTU5eiMz33ErCc2oG5XEUTDEq0uc7ry
JO1PkBKErBN/NZYcQscdbmJ6qAiHngkYJV6QzWXzA7+Zt2jJ7kZ90AifdpmAGV1iNyoGE9oGP62J
QmcSNjKQsFlxJdsRuDVuJKb+m5NYFMvNXJkHQCX1Sllhc82JxviZY/tTN//Gef0BPUO4BaBwu71b
e6lDxonQoaNP4Ft8tTDlVi+YoKBlCL2mZ8gE3UObxvNEj1mS4pMl46ZPtHevE+5mMDoC19K8PtH5
czbF6pKOJ+jp0PYKdINKh3MOw71UrJxrd4B9RAATIw/Ztg+ZFS03MtLpbXD0ERWWHCeu560GCx4f
8qPSCn3buXcwLigM9eVlnI392uuownP3rEY6InJSgRlXfTBPnkGhWKz89PEp6dV7IWmRWX/mmN65
nPY5BLMrjuOM1YjjwDDTgE48jZp93zE3fonJI9FqwqwJdwqnXvvp6vHdisn1KqJTPuCtFMPP5CLo
NxkSPO7KJ4UoQN6bB/e3kogf1vMYcTzMoDdsGND51K7Ta4mz3M4O0QVllt1rooGeby9ccmtT+zVW
lNAYOfM5VyZ+31S/ujV9qVGnYpHT3mDt2V2h21NdfOHdIL0S+in9Xk7GptM98BtlXFVJhvxiF7sE
BC5mwzDXsn2pE+jcRdZd23vZTd1zbVttGPMm+0vjYQ+kCW60nr1J1DSdG3dj4Z4N3VmQtjF8Lkt9
YYfNqIItXzSMz3V1hQ+k2S7ZdWBXce4gtA2D/Nr8ZAxZcVTIHk3di4KkRXpNajvlbwgnRVwPl0oy
mat9o7VPH1q8p/uqg3YS57GnzbbO1bfjXNksgqNR12OsG/lUDH3dxd7aX9LrHzbqW4mT9ubfQ7Jo
iTJCeWhyyW/bXyNoonlfYn/Ek2uylhKs7moeFP9uXMKmZR2OGuMpG9KM60B/7cFLhIZpOkFs7V0p
7VCs3mucJoIpNzTtui+nTRdxkCkn5iAyv5vr9tDO/dPoNOvOzKx0M3bFecYyRu+Y7pzVFe2Om4dg
Y3fI4QjP9GrpxFHCscYypQ+mAnV4Y3X9cB4b96GoeEOrtfDLxujOylMNGd5bl03fbWCyKNobUMcu
XbQg8iMzqmT+mgYDirhDWz4bjBdL4ixs+o+mheTCRBelULnxOudS0hELm1X0AUXrJmJ0cKTFCjPn
GrQx/WbdEkZyVMQX3uTdMG8Bf+NcjM7eGp9iyVmFY9k2N5skmLQcPcaYbgzyByhy5l+WXOBRjntn
WN19O+TIMDJ+KRb6n4J9KYYg3WnL30x+cBZZxjm1rTFUVRlvtYJkhNZw/xwbj2apXmY1Rr4Agxw4
ix44/cL6bK0/Ynb3nUVMdvbnSC7QtSy+25nZWt1R1H4aIUbVEt9OVvPc5ZgpFBeX2T8xx3HrdTh8
4ijZRGkHxWMwfccT39eJEwpx6CS9Z1pBZDpHE+d1Qf9lM8by4GH5uWFQ8dm4xozHjUa3veYNcMRP
XzBsyRxRjfi6nSMXqE1WPHmSPrXpkFEEC+RG1stltOge2CJ6T+5woLCqBNG0bgYT6/7YnZYhL3bY
Mg7LGF2IC2H0BS0iN2asOg6vGS/La1nZv906n4QYLlSpYIuT2zziGVydGoagfpuLgav7Wp3RR7nI
LBGUs32JcmLtW1sdjJkc9HJ+1JbVOA14gUx8wNs63ZcdJa7yrF8ztwa/kv2rVqsVnStnM+B9M5nM
bDE9dW5yq+ilobl9mkKpo0FYbJa4y1ZTygv7tQ48kXC1pPcFZIYgZq2vux1YpQOeSbbyXDeZ728+
CkmcWDRbJE5rv7E9fOYi/1JdsnL1m7up5XMRKeGF5K1v5dp/xBYiZJZdx+kzOmgWGU9m7caBAFGG
wkDH1uZtHrtxi/GJFfYmU9kzn/+D89U1nRfG6AXItIj+vaf72sSxyo5/535+6E3ntynUq7v0j3Qh
osDMNDj5DsFZHkSpNuI4IIyre4c+qkZqsBRYsok8cP2hXFuO/DpdZyeybgGlfRnR5AZthU/s2s2q
FOP5nNSKkNidwzhL4A83i7XsHO6gKq53JQt3JLU3a0j/gJtVKM/tvKt1bG2Mvyfdb+X0r+RMoUZX
9aUVWyNi52RNh67s7UsxQj+uvszcxZs+bwY3xVKni4ZcBuZOm2v8jLZgsIuMH8f8paHpbpLVO81Y
0sLKAI2A9TptdTy9XnIz26vhZ2lyamqN1EqrPEqm1fKqLXdqsfUNtjmb6mIKhkrujGmOoY01LREs
7YPJC0NY4/bPxU3HoTRmopN0x4TBa69VrPC7pcl+k7q9QqfUwao0fm9SOYVExaG85RB2zUBbphdj
TbxblI1g7sked+3U2MxO9ZQ03Z01EAQBppofIw2nEq+ri1rOvLd9kjlHoZZ2eZAuOsFVVn6EqXeP
/Rvo39zQsZppYsyEO+Gc2rVKazZTc1GrbtxW5bidKi0O25yirOn3dWVQt6IJp1XKpzdXGzdZT2nJ
AhQlbbXRG3UTuwS3xzqxCziODE/rN16hMa48vhVzt+nGnhJAxXeaQdE/VfVPTEOvzQij9GItDbXF
/JSqvQhd7UuvWDbKoN4tVC7RgyyGhQqILNF0p2LrqxG3scWqSU6gQzvsz8PjUAubMffR+yUj5RPx
S7TuCx2U3UwMHDMttxaH0iSmjJhj88LAyiWZ9Es6Dbg9jEMTF+XWQB6QpbybTe9q5aEcbVqCFBe8
rk1nvvZz+oTDknIUDpWtRgY1KnmuVusxsrIHwZqydZ1hl3frzmuMm4idnGHRYKhpkBFNucky1EgS
O7O08812tkJslPzLjSl2GnwxfYlqzix3Wie7ZTS2jlJUJYiNHpkFfqMVRzF3P1E2/uQ9vYps9Y32
oWiHgZuGkb+ofjMT+ZPO9u8w1vD6zdDSi2YH/J5+2QJYoeXULpMvJFka9k3VIZ5pF6tenxLbecmc
ea+b1qFNKFU1ZR7B7zDuIfDoDGyIdu8O/vHPENqm1Rs2DNAQoye2dssOq09fXQU2MP8SliCHLT8g
6t5LByWuUPXrGnlht6xilyjj2SOHtW2992S4OuLT5KhNGCkw2pECUc5HuyT3tDYRuEv3WYfiNkT1
BeDRiPNqfGxHtBgVMwxbO/LE4BiBdlHzUDLI4HvrcqwGL0xXmxQlnkLH5GjBSaHN6m5tt3uw7PKz
68kq03QH1j6GNH188gTysuUxVmC7j5MyKNjskCWXDjSMBGy44jknoJNxE/BittV9VvoQarhUW1JD
59S8SMMhMxRuYIbmPjTR/rrl0Rd4Xavc9kVSMZvOqE/U2vet1Z/tbnYDeo0cuwmt87XWuisG2W8q
PD2Ti/NxVrfmQDc4pp3Sad+QHIh6RFv1pw6CJL5U0+GjneiXF4XBudQ5IMGzNqZGw7627gZjeCl1
JDCoSNeJ9J3GYHfvSYoSCsWJaZVrGxCeVAp2Qo8XxAGq36j/aF1jO3TiODgOPJSGZMicNRughVMj
aA7qNDVCnYw6HU4IECttvUnbYx+Z/F5r5kPZi+YhE1r+wLH6+vd/D9Q9849witg2ZQQLMkpiI+hs
vd/973/zRG0eN8Qatpd/D2EHoA9hi/f/vkg2xRnruDtv7LVvHtBh2gfsYo+NDrzj30MW8a7n1tP3
/3nC9VkFAaZbftok/O8LIaQzpT+Z2uHf8zBbz/dzS3z99VX//cFsyT5hoJK2NT/Zv8d62asAh50N
xuX/HitSNzCA+lz+PQN214LbJUPQtvPpIubxf//gbHfvimq6+X+PC2oDUDoTDa3/e77RSigW4kif
1Dz/9+GCaLVzjMPo34v+e7yoF6KnEvuOs8i2MdvoLiPT86mNME7VzaRu/v1TenV+zYBbN+mcDU9e
Fxe3ZouWWMXTwM6h3HsyEIKC8RsVVM58mnQW339funReH8SY9Q7//pkVXrZjsEGE/3nhOJqOZBUi
ml2/bVdAncuN/zz137dyveaVros4/ftOU0pk4xq5MYIET5+GttxznNaCf/9MmTw9TZ75XLYaP4eu
X6zW6B//vY7BVyJldO3x3wvZFaa+tvKi7b//VZkdLHh6maop6vt/f9hF223z/2HuTHsbR7Yz/Fca
8zl0uC9B7gCxLcubvLc93V8Ite3hvu/69XlYdLctdWdyczlABBiEilU8ospVp876npKtBVSW7x81
ZgbWRZdUR6KbiObsli8MTktqMMPFxzFJsPGJusKp9U4nqoYefSBdYqRQT+paC64xsfsnWdfHN7jg
x8iBPL8Fos46zrygvYuA1DyuQFW4H8rCPHLJvnlA9iqPvM6MH2usb+w7o3vyN+DZWbFh/ZH2RnoY
S032VS/zV4rKki5Zpk92GybPfZ6SNhhqL+mGQPbYzv6seySKBJ8KHo7sqJVzGMdGvnF7JJrD8hJr
FSG5CSg0uhkSfkBpYsSdltGbbOnjC3nFEXGh1ZviJS6tW4sI/29BF36xU79cy+gESG+V80XFd3sY
hfFwEuQepVEcpbilmDy4mrEFCxoLLot7XpSTUrmREH7aorgVHYqnWDAJN1+IpugoA4xDoRdLiDuQ
msblXr8wCTE7Fs16JJBZqr1oextEvR/fQa3njPBp/GhGV2T+0aa05BNJU0AhHscI+g4+wWVfGO30
qqIjrdxmmVb4tMQQQb+XZOL8Wx9/f1YQz0ZG+ummjSgXiQv0mmpByWlTGCElQXN/xTaTFrXUh/eA
GARHpWLUX5NYulKNvPPwEd9ubNf/s0iMNQHezlNnqjYlkGvSZjsrxqriFBdSmmkXltrZJyivLfs/
UfGLa+0fndv+YWRAufjGguwB/kGbaHObWrn5pTfV7Mjzus2dowTZiWMmwO0kVXtOdL+9pGqze01Z
0+pYKyL5kYjCEMAk/6aQo7t0o6pXWp4AtKCZHa4JfIFN5BdXLBwcRV4WXUWoTksNrIVVFOnxsilA
SYlTHFxJ1A2ryNDqpZYSVZDqOP8bXUlWSjOoS5BtvJXiqOaSjWJdRhGJABkMl112nhJ0ssxJ7T/V
jNC/RRpBpFMs89mLz8GVMF9q9PDDqvaGOzE0MDYSVpnvQ/u22hmqkeZ8J1Pje9nWBty3ie6Jngov
qX227FywTUFbxpwh7mHwXLZF3vmLjnKhx3kp4/Vzu9tEraisHLqbhRpsultxobysdaQBJ3Eimso4
TmnJxPW03FjmsDYKd4fYskH18c7UoOin5/wQo7KtuuU5TvCXDdX8AKrC0k+s/02dO8DekKeENmif
ZlRRIcayIxmYvIRbDVThY4J2+oW412W2e4t0T4w+iJv4hBgn7lmddtwNwDOJVue7yRUQZaeiJQiR
n+achlTPI5wZGuJi6IZL4Wb20Ps94jlLXLmmetb8GIf/41gF2u5a3ModOwXSrTzNSkqo93FcH8tq
R3QFBpT6RAp1/neUg/QXZCOSjyltImxZanVtcSwQCDDexDYZHU3tqigB4MOOO40UTYDzMTWNl3cS
oiMzvPraxKUO5rQNDExXXSvuIJ8Kw30qxbwEC/N/uOkZpnwqKZj4xYNioLiIDvJQcQePD282OeHj
kWOeeaMCWvildtVi/7n2koKwFlADv2I1rHDyGNmNmgNUYWzIx8kaHI6alb6maubcBh6JN06BPV3c
TyznHrgP+d4Zxd2iIC1G8hvGp9lFloMKZQxUm3aHtFiI+42PRtQ1+RNeHAtwop7yqiGuy8Sg5Kzi
d9JFZbGaDsXHeqByadq3QJkb0oW4VYYRvaI9fRR33/tbh8S1OJH+3Lkvmjv3DNVWzpIiWnQ2NlTq
Xg0Xvjq8XWS5ug0afutGJ1488S3jDyUk+UDOo/wrTrsXQ8/NtWSlj7Wi1Ge6qelLWwn9hZNooH6A
Af+oZwruMzI8UtWGn3oKuExlHDxR8ZKixjBMojKkRaUNFzYoW+4QasdEhcP/0v5qKIrkdcgB9Wwq
9Q/PqGQiSDMbjb2TzrunU1VpgRWVcd0fyp3mnbpJimpdk9plq8k6d5Qv1CeX7gDMzi5SFZjBwNoQ
kNA3J0WSx0+tjBNtkGLlRCKF66vpHkEgWTRPbenl50pRxicyCWJnWeMlj/YwnGGMTNdKp2VkPbnu
ReK34Z2re3+Kr9uoNv/Bos+urSxpr1wPL0M/PjC+BxGU+LRCYgNT09OXwEl+C4EkXYmLlvbNqtAb
wmsNG4gDCS29IEBypamB3h+KMeRyjh8J0yYHTr94a/4gIYYnef6UJHF2+k461ggL1qW2XjQFqQF9
vzkDt8W5Eq00IgHNaoG9F82wJIqF8NSzzq6uLByC9VmFBYToMDk4ygqpfBpa/KphqhdfrA1+66CP
q3UWJ0+EeXTPlGheNcijr1VrkpKVelSwzzaHmU2awKGEIj+aox2P/JakJ0LG9vQx3T4hT7wmT3kE
l8usAoQ5VckPA0pLL0XzvSOKpYQ6yMRZtpi7r4NHqaWMuAYg9aVt+oVzUuWE+Ha9WZ35WnMuWuIi
hhjjONEsxuwivfOwl9XWbdDL0llqk9eVkKWOlt4CoqCSfHUcjN1iTCm58lEcYxMtDYMxHKvPqPTS
+fSIqsRHpeoZ19Ng/k9XCpUljNKwbkkYgsiP75ie79ykZGXxHRUhBRd9XncnRzVx2HdelKR37qhy
BHJJrM6Pe3bV1McRJjBCd4CEI3NFvSll274s1LC8JJflCZ3YeJBJqwJvzLzJKwtI2ZB4couFeCk6
DVDtj4kDyU/lnDjButXyZWoR7xrXmvc5cDNrkbeAI6hhTx4V6Z0Uz2lJdesT82ETE2XjZJ70eoJ/
zX1NW0RSrayNhwRaCwJko8ve0PzjPIxJICJS4B5r5qKH1o1maMb9pnQxnFoqGiZJdujmgLpreh0e
il5Lw9M51JZ7iXsegNEgiK/yyiyvLCLWcKGXwbfCSs7LNDQeSy23yKnwgAPZJMFTLmFAGAdY20/i
S60wqtv+N+JFpidNONZRPlTqDb4lLO5WET90MRlKAHgGt6Hrghul1BkukthadoOpXoScEYTDJA0e
7TC7hL/VyyGRrSud+VlYUaTdZjHl7wJZsh76EbIIPN7DotDtZdW4m+EwGWswNNagrHB1xhguQd0a
b6VE8K/y8TKNq0s9o7aF9PaE6KmHgQrJne5SgpDkdnzcCyISmztTa/z73ASzIgDobSGa4sIA3TKb
OyT7MQsI4KH3AeIeAxQdcyAWkO7MdRqdyrStd2Gmcbnq/C5ZRElcP6pB+Cz+1Yr2Z2B0/kvIWsWY
PlDoYnzGBqroQh+fiS1sCmWoV48bbXQfdO6rnk7PpE6sHKp28vZMYRKXEsXpBSlVzoVSD84FLk/8
W52KQ6IIU+8k4mwoqYZNVyq6dj8iBGvHUhOcxH2RNBQp0Mnjo6ruYcWvB+WZOuqDBwjDoSHbXNPx
xvuljgMKABP1+rAhkXbR9FRcr4Jeu8xSNVoERig9kSR/3bEKX4ygvdGrTnsibyHFLV79NNRNmmsh
uup+f5M7wdvQHar6RqbGelZEmBHXaplqn2W3zB+89kMjaNdKa6pTj+J86Nl9JnfyblmVLkEom6Kl
sngl95yxZPzjEJX1hfgYKQACBOMld0IQJu1rGdyuizIa9TXxMQWDVqKm6vZd0QYZvjzfaJisnUE6
Tw3vgpQRfRnjKj7HKy+di/skvmM8FTeVpLfBRR5H4/Rz0kMxqjGVxjgVAypxV3wUl8I28JVZTXiY
g5zxNl70DIr3tXFK/2KAz994bI3TuMcwpyRFeuOmSnojPiGFPtY4U8/f7/eup5zaGo578ej2WKJN
38bWYPcegnHQADtseytxMQD6ZB0l+sIqErBL6obcb/HxfUw14O7YHSO6TdkArKWlsExAmKH3IAH+
fpGmtYx9evyoSkR8iU/iUnmcXYQn+Yfv91rVHorVezsyN9FJmIBjJh4mxRGkph06mCtx0lSVCbuy
8ZF9oIHgZB2lQy8TX5OTqwVcX+sENwAZpDee7Kc3RTxY5Ii72rEzqMnHjtO6BcDv/W6uadYxnlbt
WDwoLkArpzfVaTmOFDeqjvgwE5FjSZ5GQqWZpw3uxhXFEIpD0SSVKVtWGkhLoqnqpIxK5GpeimZg
BscckOpD7qjqTZToD+J2F4DdWuvUkAuHdHiqFFy9qBDWmeiVDPmaSpqbWwpl6/dVuplIO7HeXHRh
k4OnxEN4PIYFuELoo+NrKTFogpkhaVcddZWeVJfKJD+/rT6+LWKYf4InqX96f1tBMuJtkwqA5oIs
/aVAQk84Lk7qzCMuegRLn9DRRzz192ZR+WSiOYTQiF7RseljOLtox3L6JVbi9FS0hqS4gFWS4hMr
CydE1iUtMAhuwHbrjyvs2Yu+sgZCmfzkyAWo4CpDFKJ0kmvgfiiBzxKjpwctzSd2urDHuh7BjSFV
wQ3xZh6qRXcbUf/iEgD5i0bq7SdZ5esHpyfryHFuijb6XI23U4c8mzLCnV43kf3U11p4hCE+uBS9
tRlSE2OIHj2F6Olap8RO30n2U0nS2Elahv2JeEpVO8yRTRheOVLsPG7CS/GVttTKlyC94gEcv8oN
Qxy5ZSotRXOIhi8b6s6CYVXlD5XnLsRXOjW+MWVD5eumjdVHnayxKLBXdazh8ZBlkospZLWiUra1
6goD30uomC5xofr9MMQ6cEM/unuJGIb3RzabzQATBWLf4GjVDLJO/Pbe85v2nkJLmA5jgkNdjyaQ
NxSQ6Yb1+wilcT93oRavxHiqnlRLrSXRUjTLkeDoxR1piWe6MjGOwBRxlo5mLOtmKK/7lHx7BABC
7UuJ3SoDktlopvfi3zZ+m71QwykhTtAbaw3oZNtuaptE/y78bJjVN0eT0pfIVQl/MYs/NNUoFjXI
hJdYI81VvlEKaiA51tdQKo7F0MLGz6d2sn23iakNN8gBJ4lRdneb3GkPxfeZJCnGrVms3ZxQRano
EcakyLioSKpcZIFpPxE4sBJD61D90toyOYiqqfBSWHTEb8jcrjiy0KO+/4YIHWr6DVmCTCV+Q0nW
0OcgLb4RvtueuEWkn8RytDklOCA5VgH2+CyabRmlx6ovq5/1unrr3Tie9qEpR2pxitMoOSHbGT+J
JoWPMnXSj+VBLq8Ihu/OCiWqToFNBkdUCuJjC9y8P4ahfSIEWv/Tri6qWNq81gVsAhDykIRynt44
bnlVYc/MGgAXOi1dd0nhL8HLSoC/i7v8EsscJaPGTzvNBpBnygzr9RF6AKOLohvIjqAMtFsn5lWs
aAu3l4JL3Eb2UYzddSHuF7ZKLBCJzumlZmSLrO4oGeE1PKE5AYVfnN6eCHRnmqVTVUsZy+tZlnyp
68SCjq0i9Ijiycph6mxLX1mUZQsiwdghhohep1WzCxwIoOiHOKhAAjuJS89Y6dg3V+Z4EU0/7syL
DcUlRUvcFyOUBP8RTh8LZOo0JPV9fLbLqHHkG8mJT9WbIwHATqbr5xyg//vAI2CyUoizEEDo1qb6
bDp2dI873Z/u57F11Chq9RW0DbLN2xfQxjnDCH+59XLdPfWADlrafpzeRx1OjlqS2xetk48AgG7W
MqhNx8A4KldAp1IBrYmDk76QqsdSVj57ZdQBqUOhrCF1noyQGiqhYkWXTV501ADRBlD7B+8GHYNk
7NS7Ja28u9TU2rw1xouuErdoZLdDGJgjolizIgTzgvw/Yi1LPSrP1A1ixfv4pqqCE7lGZRP3xGOt
TxT+EDTJUjRFhxyUr8DWG+fvwywiqawqS65J3jRv48Ktru1WOnofALIMolk4PL+TqTSrWNYbkvrE
Q6KjaYL+OIp9l5QLCIl7Sp32FLsOkjPRbDPXPEmDnGgImdo4jmc82ah0F51DEIBoVsPgL0CqkU9F
04qyzzXurhuSqdx7MtRPqroxnvLBI4HNuVP6UF/hugCC35P/JAxLXoZljkoj7olLEKTVJTlXpC0z
Vt5k2om7KfOzuk2/EAtM6rnjqseKbId33ZAaN7r6rcG2QOIM5SrOgDEj5XXszMosupP1QD6W8Q4t
xL2pw82/aIOqXIgWUIrGjZN+E8PFncBQ5DOE1o90wjiTiYqopUVptS2JpHX1xSOHaqKBckG4drH5
QvKLfVQ6eKZDXP/KyIAC8F7v31uuO7UEr+pBuXjva7daP54TTO7HSPEcPqfuXu3wVY8M8MfI6fvG
vhFw5xfPOb1H9KPXnXndEK3IbIxWRuTeNcnQngLHEq3e74tP072ix2HWEdnA8PfbaQmnPxTtatM+
xx6B+dRnWLmJka3EJ3GpigFMFTVuKCD2vcNV5KD/0Nat4DSTveQ87KhDOZF5p9BW0rBQwhG7b6Qv
LoIWQkF7+Nunf//9P5/7//Bes5ssHrws/US24k0Gnlb1j99M5bdP+XT77OUfv1lENzqmo9uqJssk
kRqKSf/z+i5IPUYr/5bKte+Gfe48y6FqmF97tydfYVS92uOyqOXPBnHdnwcS0PgslDXsYk5/rZoR
meKEXnxxR5HZH8XoZBSoSTN7cDD9nUdC1k7VtuWAIbxWDBEXOynso7Qk3rc4lILOQVChSEB84oWR
flVuDG26JBvlSoe1nuMbZq5BS9KviMrPl5LiNYfv40QHPjcKaGYBkMl5gFHUSE+L1O5WRpr0K/FJ
+/FpHAFySooYR9ypj2qyclXlrA6a7DYPCKV19eFDy0nlM8N3hpO/nnnD2Z15S9dMU7cdQ7MtVbPt
7ZkPjIE4Pi+wXkrKuK5MNcmuukaOr6huMX4me7vCvzHeKRbGQGUywjZ6oEPGy9vtsHSADSwqdyXh
3DxOdNkA8Kavbp3AKoFQ4F7vmgbhpHLrk9X3vZ035XMRlw3VZ/zHgnD96wBv+KOsPsZR3XzWSJq6
i4jlFnftpg5XikuKoWjGCk6VXpMAzx+fMcg9WHhxVZK83xiPxFrERxsrjS9Eb5pFH+j3+Qf6kiaf
dU1JoqWrUPXUdWvAOqp2hfX5ryfa0X6aaFORWeeWbiukfOn69kQ3dmojsHrpKxaRDrwY5k/MsJc4
TKoBlAWJfaDliTl+7+4yYFGrND2fxvlVQ6YwOKLnvr4pLzHrkA8bseASc2gomjnebO0xflh8dF19
/Gipb6Nyw3xtC+SuwsudMzCrtEVr15t1XR8OFfbwDQViTuREbc6aRLcfDFe5Ef0JWg4WczUnk9M1
r0rgjY+q1t6s3Sp66LExP8ADdgjGhB/cyY5GoOFRH4NbujH6m9ay/Mumy1eiBUjgcPN2v72hzjMI
fG2euoetBvIjYS7asau/D+HRWk+nR1VJL483yCenWUiUhw90CBD2QX8nu8XD0CsKBd5abEl2Pf4W
T/rDshZDY8hfZND/TwkWMqemOQRXKTms95pNkaAgMxIKpvL0r6iOj5caWAhiafz7FvurBDt8zvKh
DDy/3mn+vnzNrtbJa/Wf41M/Rv2+3eShN6LH63q91VikdVAPt81rOdy9Vk1c/3Xv9PUw55GQ4MoP
2U8k/qlB37n8rwl9ehXv9TDkr//4bQ2QFvZWqrQGz/Vvb10j/9dMR7U+bKcftMTv+Ssa8Zqf3bxA
XFcPHMcxLNMwbVPWxBHCuvPeuiX23oFhKIaqaLKiEjbN/uSI+jCf/9M0/PUv/D7b0z/7x5tvTedf
/YJpgsZZUCk5MXcWNPvAMVRDJXDfsjVV1jhoP86CZR5Y/Hwc+OCimZYysvs9mwXFUNSZa4FZ4Mch
R6CkqMBbjr/y4yw46oHO/CBu2EyW5siIG/s1C5omq8bcWTAObB2BStUUR9MMR9uZBds80OjXbZlt
w0p5+8J92hGGqU7bdGd3/V/4gnxgjxIl+5//uGyPAtDHtWBZBzaSj6FaOinA047Zr7VA2fZRXual
ZsyCdsD/31ZU1TCYAvJrt2dBUWW4I7jNJp+wjesTI9qntaCro0g1axY044B/MUzBVlVZVXQbGezj
WnA4Ikj1VWGQ01KYGNEezQJRWvbsWZAPHBK6xg2hWrIhWzt8wVEObEMhR5xZsvaSO8LTNXnmWtDl
Ax1RADlB5rjUTXmHL9jqgaWwEBwqlhnOKFaIL9yjtaCZqjwd3/86X+CkNHVVV3TkcFmxjN21YMsH
JoKCgnIujpCRb+wXd7RMbfrPzJoEx7ENgHgJv9B1Y1doUmT4BlgtiqYrBgeFBtvYr0lQ+RfNPSJG
5ggKksFqMB3nZ6HJcg4U29AsR4YFjefk3jFHwlHM6V8zYy1wBCgsBJQIQ0U82j0oLTaMg8Rkqaoj
y/soOiLuabMFaP0AsVljEZg20tNPB6UimwfYZIFNlU3TJilr/5QpslnnKlMcEQqi4fti2DkoLf3A
JAFXAaZIrIQ9FKA1NOGZB6XmHGiwRZYCllnFUfQdlVJRzAPTMHTkCdM0ZWX/DkokvdkqpT4qS3BH
y5R19r9u7ogLjn6gOLY2atSWKo/q1N6dEYrizD0pdf0A8ZhEOJ1sgVFa2FkLtnFgYXrhkAA5lnN0
D3cEi3TuGaErByOurwKnlS22/+it+KhGWPQbuoYhw2ZfmMiP+7YWFFj6XAFa46QEDU/jv0x9ckd1
YLcfZ4G1oNoWMqox4tZgf9g7qYkNq8+dBd044B+tIhEo2FJYWzs7wnQOkJVwbWH3h4EKeWK/ZEcF
lX9iVjOkJpsdAVA8CENCrd41NTkY5EBSRN9UHVjHHpodyThT5ipTcEd8aYruoC8CcopHc3tHKLJ8
gOJqyIhMJhKkuXcqJe8+2wSNIR43FyqELk/8b2cWHO2AKgSTu3e0ze4fd8T6I8+WoDEf8OMmnVqc
g1u80UFkMkczhiWsbeNK2TOuoMry3HNSUzEu2JiyUSIIbucHb+8Hm5WAum0gNLFasEHs3X4YucLc
E0LD9CrjaECXBO5rcrlsrYXRQK1ZpOBgZ9hLaYH4gNFSygL9108IeCNno2Xr5sgYxabfmgQHwdG0
YBlIE0jX++eXwlpsz2YKzoGD0CFzSGCNZ0vsCI54ZMjoG6uUIKABnL13cqMGY5w7CawEGXeLjCTA
vv/Z2mbBNdAxQKSTbQS0fZSYEJ5nywrYFhTMbdYkO4sFv7Mh8EFYJuGhsoKzev+sbYbhTKfWv84U
UCHwRyEWqawrnRNgR3hGY8X8zGL54MHcr2NSVe23s/tfnwXUyVGRQp+02BjjP3v7mHScA5vQX84Q
doSMu2aS1vfIEwHLHrW/eQeEdkCcLhOBzCRiE3aEBZRqw8ITYyMuEC+ojfFT+7UWbE7wmZOArU2W
8dIao2PqF/YVyzjQOSWpYMO22EfRGUPAbM44/qM5aGB/2FbHY3B7O3A+WNoYQIdtlkC6PbQrEF5j
z2WNunUgaxqhguiSwtGwyxplWKOOt1o2MDrso6wAI5u9HTA3oiqO9lsMTaam7hjgxzgeohrQLPBQ
qoq8fyYmTUeUmc8UNBRFDCiOrfzKPako+CEIZsIWaeylSwoboT7bDYFR1SQeAclRU3VOym2uwCGp
oWlqmN5RN/eRKyDmzI7cgPURuUFEFzqENa33LaHRJOKLOfhui9xDhZrK8HO5AqxRR01Ei8R6MMb3
7RwQUywT+45NIdTNSTTZK3kJ289MrjDOAhuCSB7nl2rUaGzECkfUFP4JVI2Rd+6XvDSKtHOVSRXD
s6MaOOS+SwPbbIEoHszSKr5sSycG0FL2ztDmEIQ0cymMQb+yiVFdeOp/DllAlOD8NFEip3DYvZsD
BTPA3DnQD4gPxB2HJY3gPhyw2wsBBQqzAhsC2XJyxezddtAtZe4BgW1Fs7E2EsoE5hDnBFzm4wGh
KJjhkJjhCBj6kaH3kDXybjPXwpgKgLGVM3I0Pk8K88dZQIsiFWfMN/t/Dv9+zhoA40jYoIJt+jEh
AmPIPzcHOxTe0yHQJEc/1Cgvgs9APOeOqRGPnINsjSL5Hs+wX8fD6DievR/UA+JRcEMhGCv6z3FM
o1EB3YFgBpER8n+KV/gn5IkfCTRHfhC/iPya4LX6kKTzvw74bnL/mcCH9JlxtWwNHNNtJtLv6Te/
b2XfiLyXD53f82DE97w9/vYDf/7qre/6/qu+3zwNXst1+ewPomN4e80xt+kfv/1XvP62TtYfV/ok
Fb+/yU9ZQj+MSv8L4SraoTu69mfTLQOq3W4TFmfVfMLROq3W1fdXHPN/JoV5LuWjdRz8mZVpsPXW
k7F2Nu0szsr1S/bxraf42/mU0/T1uQ6em3qLuDAnzSV+/Bqvwcx9/Uh5MtbNpvyWzPYp+/PTURY3
ybftaZ+Eu7nfcsKsBy9b/8832XkuZbIOS2/7ldGeRsfvXMqnzHgQfKcjlrcmYujnEj57WftbC1CZ
5KbZdGNK5mbB9o6cHD2zSacvwXqHi0zexNmUs257WUzxG3PJXvzMm6YgodmEIdA8R8PWuphi0eaS
vsyaoPppmqd0mbm0V+sg3eIeb5Fj8+mWQ7xOXz5Ox1sW6HzSVbV+9pvqlbIg2/SFWDWbfvDsB956
W2qdIkznk+YsqLJ6a2W/xfDOpw28C395vsWb3iJ+/g7qWVPukh59t7NJZ2m9w0Pe3AxzKV+9fivX
O9LTm1tzPul2vX1u4SkcA9LnE+4+na4T4M5B4flOTuRQT57Iv4P++WtZvW5xKtzQY07B30F89doH
z1vH2Fvaxt9B/EtWRt9fc5oUoVPPJp2Vtf/paF1mnJTbm3NKP/p7vuB4He3ufTLd/gaR5NoPtmd8
yiKc+9bXUYxEsq3VYJQek1VnkwZiatcwIHKB5xK+eU3TCmS89Y6aALbOmHA9l/ydn728fjqrfjrb
puD7ueTvqav664X4Fq/393zBzwvxLUh4LvkHZv+1ql63ONdbxv982v22Vvnme5tL93O99r8vjJGn
vDk255J9fC0TTrYtylOM2WzKAZrNzvJ+SxCcS/ppzbmTevX21tQm19Zs4q9V/enxVy8/pfvOph9U
z1laBVuS21uE52zaQwbCi7f135ygXf6a8q8sTT+gWX62P32HXPnVY9vGtXHEc/y6Ln//bwAAAP//
</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Times New Roman" panose="02020603050405020304" pitchFamily="18" charset="0"/>
              <a:cs typeface="Times New Roman" panose="02020603050405020304" pitchFamily="18" charset="0"/>
            </a:rPr>
            <a:t>State wise Sales</a:t>
          </a:r>
        </a:p>
      </cx:txPr>
    </cx:title>
    <cx:plotArea>
      <cx:plotAreaRegion>
        <cx:series layoutId="regionMap" uniqueId="{4CFFBD82-4921-4124-B7D4-58078DC92372}">
          <cx:tx>
            <cx:txData>
              <cx:f>_xlchart.v5.6</cx:f>
              <cx:v>Sum of Sales</cx:v>
            </cx:txData>
          </cx:tx>
          <cx:dataId val="0"/>
          <cx:layoutPr>
            <cx:geography cultureLanguage="en-US" cultureRegion="IN" attribution="Powered by Bing">
              <cx:geoCache provider="{E9337A44-BEBE-4D9F-B70C-5C5E7DAFC167}">
                <cx:binary>1H1Zb9y4tu5fCfJ85RYpjhu7D9BSDa7RY6Z+ESq2W/M869ffJZadKivVHW9sH9xbQMCQi1wUpa9I
ron0vx/afz2ET7v8QxuFcfGvh/b3j25Zpv/67bfiwX2KdsVF5D3kSZH8VV48JNFvyV9/eQ9Pvz3m
u8aLnd+wjshvD+4uL5/aj//zb+jNeUrWycOu9JL4pnrKu9unogrL4h/qTlZ9eEiquBzYHejp94+f
Yq98evxwV+7Kp+Ljh6e49Mruvkuffv/4quXHD7+N+/vp2R9CGF5ZPQKvIS+IpBIRQiXGgiL28UOY
xM5ztSbFhRRSCsx0IoVOmHx59nYXAf+bh6UGtXt8zJ+K4sPz/z+xv3qTn2q9IrH2H8VKhrF/ulMv
+9vrj/4//x4R4PVHlCNcxt/qV1Uw9MiLJ15R5t5DiX7/+KVLgOC8fJU9Iq8a/YeIEHwhpaScUSaY
bvyECNL5BaWIYmToCDNJjZdn7xF5w4BOY/GD8dXo4Q2/ffzFj/H/T2CeivLDZy93vNjbvXyi/x4e
Q1wwggkiuoTvzykXryeM0C8YMhhikhgGlQanL89+huetw/obkF6zj6H6fJZQ3T+1u9Ga9urF/sMZ
ZKALwjCnFOsGJlznrxGS8sIwDN3Qua4zARiR1wj9cjSnkXlmezXw3z/efz1TROIYFuqnp5dP8w4T
h14IYug6NpBUM2M8cdiFAfVE6LD46QbCo4lz//SGIf0dND9Yx/BszxKebZKX7ofJLkjKd1zaCL8g
MHEkYxIJSaiBXk8cpOswsSTBUkcMIQMDgns5ZL+0vXVUp0F6zT3CaTs5S5yu4TdbdGG9e9ctiOgX
QjKKQBLgQuiCgkx2LLNxfiEMwSnmhFEBiyDgeIzTW0d1GqfX3COcrv84S5w2XlEkVe69fKd3WO3E
hcE4oMRAdiYYidFqJ/EFGdDDhqCYGlIHufsYo7eM6DQ+B84RNpurs8Tm1gVh/8OiCHfx48s3+u/x
ISAjCMER7EY6lwgWtNEcgnpKDESRoJQwmE0vz96vdW8d1WmMXnOPcLpdnCVOV0G4c5PoHfcjg17A
8gUTSGCsY0QECGrH65wERUgXDCOM9sscfo3RW0Z0Gp8D5wibq9VZYvNHHuzi4l1lbAJ7kJSACuLY
YEoWeIUNrG+GELD+gSqEkT4Wst8yotPYHDhH2Pxxe5bYbJ/q3eN7zhpQbygjCIwHkiGw7MDuf4wM
QuyCwZoG6x5jTEd0tPP8ejyncXnhG6GyPU+VdJPE5S5+R1hAuNYNgwhEJZe6bsgxLLoEwwKsZzpM
GaKzsfrzhgGdxuUH4wiYzf1ZTpdP5c59Web/ezEAzJ8GNrgBSqcYbKA/qTwIXTAOUhrICBRAG4tp
vxrNaUj2XCM8Pp0nHv8LFjbY1hHmAsyfFINJYBC9jhcwDhY4MEVLjkERPYHJW0Z0GpcD5wibz3+c
5VzZPjUfNk+t95C844whF6DOGKDRMAFa6E9CGdLZBdIFrGA6Y8qK8PLsZyPBm8Z0Gp/j9xkhtN2c
JUJ/hLvvu3eVmfEFbOsUrGxCN/he7jqePIKBFQ5snyAXGAAQwPQanjcM6DQ2PxhHwPyxPktgNrui
2D24VfFUlu9omgbnDghcoFPCboLIz7OHo4tBYpaYKc/OT0bQNw/rNEgj9hFUm/Nc5QaDx/AvTd/T
fgPzCNa4vYdHwfBqFoGsRhnYdQwO6xzYB8ACN7bevGFIfwPS8fuMIQKX5xk6Sa9c7x23ILB/EnB+
gmdUpxgT0HNeCwgCsENgFJAczDZycKS+RudXozkNy55rhMfV5VnisU4qr/DeVb8x9AtwHNDBJo25
TvWxX1SiC1j1pA6WGnDN/SxJv2lIp5E5Yh3Bsz7PFc1KwiTfPb7jlAGvNQRxUAJiNdgGTug5Otja
CBfIIAj8ptwAU9vxgvaWEZ0G58A5wsY6T3P0Vf7kJPHL1/nvNVBiXEgwlCGMKQVPzk/aDsI6hHsI
Khjkhr0GvNnHyPx6PKdxeeEboXJ1nka0jTd4eN/XGzr4o6UBgTiHyKdjGUCSCyQFyNjgRsAQSzD2
sr1pSKexOWIdwbM5T3/1xntwPWf3ntMG7M8gIyNOQFYeonBG5jRBLzjEToHdxlCe7J/MaW8Y0d+B
8/IuY2zO02+z2eXd+/rWhs0GnJoYNnoujL3/+XjmcHbBIXQNgWQGkVLDBHq9pL1lRH+DzY93GWMz
OUs5bZE0u5dv8w5bDb7QISRASqLvvZojuVkaEAsqJUR47F3WY5/nr0ZzGpM91wiPxXkKZivYeauH
oHs/TAwwdmLwoEG8k8G5xHIUrAbrGBacYdj4iQooHAlmbxnRaVwOnCNsVt/Ocq58fsojcNq8HzSE
wHSBGEIswZl2IhyK4wsGW5CQWBcSQtvG0+UNAzqNzA/GETCf788SmMFq+y3Jg3dEBkKkwfICFk4B
gZygao42f04hBlcf1rHTwTVvGdFpaA6cI2y25zlpFmHoxYn3nhZO/QJCAwGe/XIGToKRcUaCBRRW
NA7RtwiC19EoaOMtIzqNzYFzhM3iPE3QX3aFCycLynfVNiHEE0xjkgnYToZdHr7+sWi21zZhVQOn
J4Fk2I6Otc23jek0Pse8I4S+nKc4sNl58TtGSBN6AQFnGFybz86Z0bLG5AUI07CqSZDi4PjBeMP5
5XBO4/LMNoJkMz3LzeaLVzwkceG9r6oJ4TTP82EfCXg8ZYQETZNxkKlBhIMDUmNt5k0jOo3MEesI
nS+Ls0TnLqn+N+LWwSUNJ26Gc2wcDUG3crSoQdw6QEPhtAfUcVjcXi9qbx3VaZBec49wujtPvXMQ
cy53UQobUP6eC5xxwSCcFozQEHY2qP6j3WfwfnJw2QjKEedghB4pO28e1mmkRuwjqLbn6cqZgavA
e8/4QSzACoApnPVEhkDD+ajXswm8awRCbyAGhBM4g8AR1B+LCG8Y0Gl4fjCOgJmdp/g2eQp3ze49
pw8Eq+k6eAro4Ps8YfMEtYfARsQgZhpg+Slk/S0DOo3MgXMEzeQ8hYRF/PjOzk95IcEZoMMuBM4c
AhE4oznDwIqDuJQGOhXb+YbxnAbmB+MIl8V5ugn2R8CsXZ6AVrp7WVb+e8PncJAAVFIKx3bB+vnz
YRwOOqmg4CvQ8d5ePdJJ3z6u0zCN+Udoba0zFub+F9ACjyhYduD0DXgJhoVsbEEYjr8ZHI7uoiH0
5qd1bi+QvWVcp9Ea84/QujtPtBaPcDrn/aYUGEcNATBBRAHCBMINQVQ71ooQIhAiBZZTWBEFB71o
ZEj45XBOY/PMNoJkcZ5StpWA0/qh9B6q8h2BGWRoA6ILIWIA7AhwkOA1MGC1hnB3AORFuhvJ2G8c
1Gl4XjGPQLLuz3KVs3ah91eSv+sBXnD6QLQHHKfGEKhL4C6JkaEHIYgvBAnv+Kj8sYj9tjH9DURH
7zNG6DytcNun7/muCN5RXoDDoYNTDlY2uDwCgtaGK1aOFze4QUIgOH5twOFq8ex/OMbnLSM6jc6B
c4TN9jwl7ZeLcj4kf32ASLAq+v7Od7HAiRwQENQ5hJ9Cp+AcPMTvYgZOhv0h7JGm+p8O7jRkp3sZ
wTc5T6Fh/pTA/TnvOLMM8JmSwWkHZlJQkyCG+vXMEhCCAOGJYP+B06XDJTsjU90bBnQapR+MI2Dm
57rmNR+WT3nx1L2j5ACeO7g24nDwaiR3c5DoOMgUOtmfuhqHVA3mtV+P6TQ8x7wjhLbLs5QbVu99
4BrMcjBlMIXQquEovDFCBy5qgyM/sNxxiFd41nGP96Rfj+c0Mi98I1RWd2eJyh+51yfvalogFxgu
AoMwQwjSUWGgrxc0EBMgSgSCrkAo37vtXibs/jjcGwZ0GpcfjCNg/vjz/w0wf3/F3o/rBye7cjdV
9xYe3bL3z7Xq3eFGxRHrs8H5pGVo/6NfPP7+cVipjq4OG/p4ZamGI2tHYuOB42lXlL9/1MBNfgHe
IlCjlAKrHHsNXL8GHYMSRcDhp4OdHEPM1uBwiocrmX7/CC4MOOQ96LsELEpwzAs2sGLwev3+kUIV
hYsQYPsD07lSmV9e7zoJO4gq//Etnssf4iq6Try4LOCiRg7vku7bDUMdHI3DxReDhg22el0Y8KT0
YXcLIQPQHP0fwesuiiqdPPVF+Vfeds7a7am3raswnMgc9TvPZ2aASv8xiytsMhcZN7lf+AvwvdTz
JE+s1m3aG8et+2lVRe1UUprc5Xld3FQeNm0RpncqcaqSWlUY0bnrdOmdk6VkU1FxzTnyU6usZWkW
gV4v94010S0r0hZm3zuhJdIwnRle7Wz61LSLMNkcEp7WyUa4pduanadJq2iyaHKoVjnVRuXqmmtr
u9h3osgxtj/nPKpmxNGaSeFm6GvI0ZZmefWEgnbVoar61uVtPKlbyrahE4TLQDeiuUNL747odW9m
HNdT3sfMjPUk30TYzjaktNNLO7E/HUiKrpIDLRPhtMioXCq65rFi3VQ3mpEw2wqztF3FQ1IETrtS
RfilhZcyj36iCxxkZpOkYQafEVqrZF9O2gDqVEeeaBZ52FSXcFodaHDMZuCK43YRU6MyeV7UJlxj
Wtw4jeNYpNNcKwpJtNLqiiamG9TRKugc9nPW9qJoRVItXEjL4ME0j0WzYXHUblSub5KgM0VR+Kuh
VlWUWeLMY1qKme5rrpkHefbN6208sevaWRLpiK9pYDmRTL9JO3XmbYIsLqt267ZRZzYdT78h5Ekr
zkmxEn5FPiOcWLxJs28tZvElN3Jnppo1nn6TJMS45T5rjtgzpyaWZjjuPOUV5ZNYQ95SiOx6X7S9
gGyZrWVmZLN6zmJdwyYRVxDPZ8MESWv4RWTaJIMrT684SuQVHRK4TmPlVoisDvTKje0lx86NIqmk
6nt5RcKgnnhR89yHK53eTJw2mhWx36yrIal1Wq/7qA6nWgu/r1GFanKgFV7Um4ZbJNOU+3xVGMSd
oyL7okpVT8rcVNlx2dVCqIL7Z/kqDCNuxhUxJoeWcR5hd0JrzFcHItwrO7UzJzBruCT2ViV6WM5z
rvFtFFflbZWicgUWkZsskv5jjYptp7vRzkg9ZIapdD51RWRMvITjK5y6/Zy1KFrZfpOuuOe0c5rI
auXoqdZ8csvKzqc2jrStW+ixqWUdumzrzrveJ2EcrOMQLY9IQ6UmMmrRwJHTQ4VXS+/6Ebet+8w7
NIz8wp76cUgsHyeRmZWZmPpI3tfwQrcqIRhwrphLpgeaZ/dr6WvGJqra8jYnYbXWhbZnsj3fWXAv
is0uwWQtqz5eB9FcFTy/9+o9fZ91u4KsO5mKqZMbzzXNwOZjza1N4trttDMQN/NCd7eicyLdzMjG
r2Ddq8LM3ZYDnToI6LYgjhl3AZnv21W9/VwfFfqjEaFlV7vlXCuJflvkYXfLJyq/Txqczp2i41aW
BehW0XoOq2Ng5+tkILVOFK9LHnw9MJVuTq1Rp/a+g8SprzIHGQCjG1+LsJz2Oq42dg+lPSmoipnf
8NpSxRAV8bXscHRoe6DTLi5mkabVlgFzehn1sWf2pLY3jY+l5bY0ehDJRNPC/rtesmyiVVGwEV0I
DejzrvDrBtSfJCl1zCN54MQmCya50SYrIc4KI3CpIgYOCbjp6PUmmxQMJWXR0ycILKkuS/j669bI
0Rrk9JrNeEjZPIvKTxpcgVSZEUmDaQkS6DwdvnkltEnXYnrlVAAaqmmy0LuYmPlQqWiug0qTt7G7
7BuPblDkLyKSB2IR+/73sKeupen5PO2dXYDhFxrWWXuTdvFMlVTS1IuQVdH9vpB6a93tvevSbbR7
WtLQ1KWs1qoyjZzGiuM8X6iinsVmwRJpcl/EV2FItaXRd9o0DXX/Sx9m144b+Y9I974GQYU+Jcwz
ZrEX8FmHxDpya2alja9fez7h8zw0vKVd1GhDoj6dMluPP6E4TU23aIN5F3rVxK9wsMRNXJpuXZNb
rYIE4nprE1Yte9G1/lCsw23UO2tVUs1EEWaTMIVHdwUnt/tmiwp5geliA2QnUZB5y3xtLkuPf4J7
Ra9Y7tTfbSdAJvy6+us+y/tVJR17IqI2+W5vG46qKYoKPunDFMSfMmDgTP1xp/aJHw1cQzL+0UAk
P6IQHgGHLcFLMtwtdyyZcR+3UVLkzmMDHq5JWOfBbe2g/sZwpoGP68DKatmafZldM9FFs84uyqnh
t9G9nkblmseVYzaO366MLIRfQE/sFawn2gpkUWnakYYmWVLbq0OFyimaaqeKI9qBd1RxqvGBBhIm
NuuWL0IPx9PUI3STkkBbgPfBngc1qa8jLROWSzTytePVnTQa8lfeOGZaGM5D5UYoj03HoOvGDYwl
5YWxbHJdRKYquyAiRCYfqPusorKSFnPseut984FR0SVuWjPwqnDd+My/zLBeLFI7Sq+kb4STKDDk
V5GUVx1K7CdPi+eoztJFJFlkIdno2xBX/bTx68Iq6giKZdRjU2XbMLvyUxYsVTtF6myWTGnkwzYX
8Ai2Bvq9zQK5Lg2Ya30SudMiqY2p7evBjRNAoqelDjSQCnKSBDdGrQU3grjRPPB4Zimaake0TLuM
RF2aqqiSRmTasvK7rwcSaetow3tjYcAnn+C8wZfwFL8x08D4FOSpFbWMrVRCjKyZ2iHKzXgQHQ4V
KqdohVflp6urPMBmi11tMuIrsVPkJiuMXR82+ZpJ54mELdq2oqKfeSgtx3C8e9Q7zZ3bJdPIp9pt
qmvJOpWGY6HSRd8hVOXSdgT+wvuIztzaCReN4+p3sLk8qAY4CJ9SSos7Sb1sQTqiz1LN0L7klZiT
tEHfpe34loFlc8UCka5h9+knqiKcO3Ewd3ocWTGEBlqJ3TuboIvdTcdwUkyoixdNgZ0tiMbuXWaX
117i6puMMPcOJZq89HntWqpSJbWWX3c50jeqdGiRGR6wD1w/+lAtcBzb+z5K3yFmgyM8zeysj00R
2GK5z/oJEkvNEEA9yrbXfdNpc14Z7jSjlfbZrt1+AmocvTRcoX2GS8RiEFVhN1C1LG8nGhfanRvE
2m0TVXM6tKrjPpv/atl6vWrBCdZBnYRj4hBdJOEaYDDNHq9athu0nhaE8VOAZX2d4Do1G98uvqeB
u6qDvHPNYIu8KHfN2qnXfsnxJ1ElZFn62toNRR9ZntHqEzsNk5na3UQQGsuic8OlV8eJnPll0816
HoQmC+IGHB7/tOoOUQHH6jAMH26VJmS4GBduv4W3eD38Lowy2bPWftQaf5PJOPncdjGorcL4Whhp
tYgbR0wYXNH21ddBY63rDBQKUJjvsyRa9HZKvoLb1Lv0EkNMVdGuksfQKPJrQ2jaDafO3Z47jfmM
lK47V31nMrkp9A3xqmXc/Om1fbF0ILBypee4S02V3ZdLXqxULqBZGs1o2hWrMqm0adLF9SRJEr++
cmVlFdRlpl9RGASpFoGgdW62dSBWXsj5PvHboslNVW58kU36FCOzjrTOUrsfsZ2pV5biK0FuMWtx
0i5kkuZ3MIceVYMcZrfJdU3c9n3IFzYc3pkVrSy+hVRYxJMBXI7jBrOghSWO9iX+1MNFXLO4SI2p
XrPjIumYY/qGdhdx4mx85LkblVOJm4K6KYSoZqMKr3cisPr+E/wM3NZj+EHnhSv5KZzJZuAQeg0/
MpxOl63PHutC5GxLvcp0apZv2ki/KjyvuzVkCQmXZOJ62J3RoagqQq2c+ph1+2ZO0dgL1wkrkzWh
CdbwRWhqJRY3vhbYN0HuypVeRZ/rRNg3pG/smw6lwZw6Ell1mHDf0uPGsALme3PFoRr2jvMFFmy6
UhyKzkw59KoIsUOE6lWVFIfqNUIutg69uF1uWD7NvLlq5wXJMnOKmWFkdImCMiDWPjuUVU4ljXDp
smEg/5sqW/n9RM8NelkFQTz7ZxQg9OMnGMDwRSAKDkzVAiyeo0UEe3EYpB7Fj2Fa5JZnZ8FVlIe3
UnjhkqdOcKWSukPBle8ZvpWkIp0pmmqrcnnJjWmDZG2NKtqsKRe1230d0bs2D7ZpczciB8PTseOv
y6RzV4f+VbNC8w0Th4a2f7qi7ROjDqZFVWr7px8qCi3uL3EZwdT58SIqFxdOsHFAvznQDw/TUDoX
MdJWqlLRPVJGS1fk4TyKsxpEfxeSMpChuS+Ps6qBDYE2oTnOHrG5RpIh66fOhs5LLdUmLNXkpMpb
vmF6KDYqxyMLk6rdUL+681rnznBysc6SIjNFUyUz6pZdbeLEFWtVA7GNYq2KHdinZmXjZWbgi8CU
mtt8KjD60svCuQULVLvlCddNrvX6tzCShYXqAK17R8T3aYhXig7KtD9rSpFeRq6HvmF22+E6/8rA
SrVIUa5NVKsTvaI46yf//MOFY5s//XAl3GoH1wlDlCAYdJUieGRN9ZMEBU2No0cwegDCzG57s6qw
2ARNPivtPFipUuJjV5+4OAqnYHEtLUU8qmn8y9YOs40ilZ3u6ROChQQRlDSTQ+O2d+S+TZEG0brz
bbN07WquN7Bu4aCae6gtt6hvxA2c5QL5h3NL8ljeKFJcxsWS0MA3SSzEDR6StGf5LPK1aKJoql1Q
isqCW+CquaI1obOKYD9eiDymqxg1dKVyh0TRmOvGM1iiHVNVcJyF+T57iu+omgZNd6lJUGY9m4z7
/9vHHZ6eFbAldmxyqqksS74M4Ruter3V1gmPtbXKeV7xuQ6oNh/R26HZgWbkIAHLhAyiCdiRD/yj
dg1xUitvGJ2MKpIks2tTdVg4cTURMFrriKh6ZGAiu5RgR3MrSlZ20JAVmKj8VS9XThHkxUwrga4q
RRt4uRkZHt23O3CA9e3GtvVufiAd2FSfLpl79h1Yd/W1gLFMda1sPpeYfjMG03fQskkJdoYdq/3a
AiNCNrfBcnndOuE0ZyL7U3Sin4RdDhpGlfG1W3A60YjNvkkw1Ci1n4VuamquHt61uAkueeaXl7Hv
Tpows6+w3V+mgqeftaJwrtKw/BbZSfbZd4J0XWV1BzZXKFaeyxdRkGNr3zaq8Dyven8aDLVNvtD4
OvKSzHLjqrk2Wj9fdDrr5ynVvLsmAZN2zEP+qMtvvmgLsKgjcEloXn8rsl4sal9UYHc2hh296m9T
uGvfZH6uXSoa9Yv+uvPEnkGRwNhfzWI3qyaO4/e3qifbMW5kmrgb1aJuE3hBMHFNHTtrLCZ9sBJ3
uZNP9iteS9va5DZYgTqUgSoPK6VKVO1hZTxUBLC3gC/XWx5IjerksKAennSgqdboR/f2JVqofdvp
e9jHSxnEptrX9+Vhc+8QBZ8GsjcH0mH7RyekAdXuIByMujvwwicIn59GUOP+QlgYLsh5LbJRA44D
IQi8hlvDQHYfSewacjSehNx4cAxtxSAoXJipF9SXQSRSc1+WnuteFxkpzNYvk8s9UWQi3bR9PuVl
FwjTdQ33utd7Nuk6sI0oljJAtpUnPbFAd/avMhLVkxgk8omhMf9K0VTCQsnmhaenpqqgQy3PsTOv
RW93zS/MicYg/Ry57OBetOF65+Ef/Kk18CwOm9DRJmPkYZFLPygeSO4sMPPSdZjaeFZl/lOby16f
0axI1/usI7+UqcaXsDfoD45m3yewb31GrqFP7ZbKVSF5sQGRnkyiPMGTPMjcFa8QM3HB6k3fGvKe
RXjmubr4GqM4vqzh6Mi05a78WpJql9oFuw4TJ7xxpPMNzPo3/7yjDj7Q8bvCXddwpxiIg/DnFcaW
UyQDgVusxw/Mb4mV+y27tQPb7AOXXasSnHXB8xgsF1aodVlsRSy5cRBAq2qjhuXLEEe5aYNffRZk
vmsFdm+v2i6zVyqXGs1VrfdgiBro4PFkuamyKqFdMWF9py8bh9rglGD2MtPqfFUGpT6vk7KEC/9a
EDLACnEv3MyxKpkSs8pj13ILocFzqeesHQYJWFK1lcopWk+wv6i4PT+QDs1U2yqoncJURC0f+vK8
eut0XvYJxE4648KLZ72faZ/LLtKtkNjFUhXhD1J80TRJr1RJx5Os7cvPstWN6yrrb0AC9S//GSY0
diPDbxIu5RvusYAreeBm37Gx0taQ3qY51b57Gk3nVaz9aYR1fKMSm7YhOGj8aximBLOOF+kbT48v
q47FNx7145u8cqKrgEaW1DLbsUrbYdeesGqv9jrwKu9oo9lXqi809CpIBa4Ekm8Pz6AeYCpAxFT9
Kbrm5Z8cFE/KAPc3VepUAL8tV5VN0Srxy34W2gzfhn7kWl5TN7umRJdRmJC/RNjM45CJHW6YNB0q
nbvO78tZjWJ7pQe8nNZ5LiaEJduDO4j0GQzVQMGxiyhnt/BH+oy1chF1Mq42IcpOMnlVqYeWBwx8
YFD9aqKtNsNTSjdEoZV2wfETqJZde7RprDRLytsoyqpN7uVbL9DLW0WCSdFNM9cIpqqIapnMwIzi
tMkk6zhbEzt/ioM0uW4MT960hrhrYFZ9zVnRz6oW9vvYrtjXzK02dS39uzZyw6u8EbGZDvQ6ar0p
6US4iO2uM/0g9CZguUtWpAtnrGy0zSFxdfZczMv2kx3UYGO/c3FtrMCO/ZxgmxirsKIyM22nIIuQ
hhNFU026MjJWbuGieaCDrSD3k+oLfsh5bXzRy6zbRJkOjuuhqGlpO8uNjs1Y7hlfchAJzKaOne0z
T+Jk5BY5Lpu7jZtthZERK4TXeCjYptdT/U8vSsyGafW6zqvkjnVg3tD9+M+so92EehpZ8qbsPkHw
w2UEPpc/DfC+TDUjiBZwW6b31YcwBNU+chGH2ZkSECmBXVJzYP4WG7CGgiG3glDPf7JcwDFxfbwT
wqzjcGUm7IEQqCr2XqijfYE6TZpHVZ58FwXocEYq2BUakqx3W6uMdH+maE2V5uBM1PFlLmCfOLRz
Rdqs7NBeZ41RrgQYf8yKt2judJX8UjvN1K9xv/NlVEwaXThrktjd0ujihaPh/DqmDDakmC246xXX
ilQSX85rWiDzQFMVtGcwgcN6Y9vAmeXSM+FaHjSDQHdQBiMDwi7AXdCskCsIOJ4hjkQVHSf1M9jT
u2a1zyoqYwW2raMGKpum4PPx/XahSuXQ2771wC3zvDd9O2CrmmhgKNXs9I60rndZBAIkhy7Wb52c
lWbc89KiPu9mfpG4a5XY0HDdpXFmgSMjnhxoKieG2r+lGUETrGx2f2ilmoKPrLOEXsuJmxY6uCAr
PtW0TPctEvLMrJiNF3RQz+xBeWNpOStsBCEqA6njYXKlRf3EGEqKVNRxuATHRGh62PavMW9g2wdF
1EiK7luWh84lcYxsVqWs++Z67gqDAHlvhwEBt5+RWaoZAEPNWATetolt47bOya2iQzRMM8077ixU
EYNO5/fRN+oLEwKYTOknwcqnRWHWnevel0NSI3DAy/JuT3Ejw3TCNl26LKdXQRylK5eWK9xWOUAA
iUYAm9Bt/GWPWH5XuI6+zH1UmKrW7WuIbtC7dKHBH8mYdL7jbSFMJV8WbZjMyziobnGvSxNUdPt7
k5WWVxL7ibHsC/i08y9N0dCJPjBlrlZYzGH+LHS8KjZxHoBqqLI8Bi1xn2jgh7dU1tBte576eWuC
DTszJpgSAV4oeemQMtDnqRMXptCiS+XbiWvwOFKIc5orx48exc0CAmCWAqJyvoAQEVptL8ON7Yr+
Dky423gwXTh2TKdBqbUT0gt/SdueX7uklGtEtYUqZWnCr1VO6Ikl9YRtReiBV0K0s0D/v3x915ak
uhLlF7EW3rxCeluZZbqqX7TaghAgJIQwXz8bZd9T5/bcmRctwkjZnQUitGNH5ETm1Oy5MZ30Trn0
w+y7QUOSPwYj1/O4mqfWPf61P9PAuw/9GKR1SVu8o2qyLhI+3CJe8lUuXfpaJUj0KlYXHz4Pf0bM
bn+MfDrouCZ5mgw3i8066xmEUGlyMUMswvpUknBtRzrwHgbLCsiFN847nT0ks43B6hP30gq9TZrE
PpFpxhDXzsmIsarmHtwGyLILu52I2qeH36J6WI2Mx8N+TDF+uMWezFJjV12prPjKKUo/m0tbP5vB
QaAP2tc95MhAkVJUqyFkcmtsOS/4uXX0q5F60uhnIcvvQVXYmeMB9GzjgFzNkIiyW8Wgoaw/dX3I
rOtAkk1ed+HpUx+xaDm16l/4JOvq2gJnTuzldTaNgbMxSuNsN7rcy7K5sIirPYgg1fvkJTsV1Mh9
AVR+6vvyu1GX1GdbVqt+Y0SNGz0tsZldw4bEL4myVkav4ogfkEVnK5S2Vu9sLJxsYnTYxE6Og27I
na/cahNgqdgImnFKntqmBjnMSeQ3wpCGB30nv4H7BNqCNxD8e/Ww8SdNVyOx1NEMzA29Nv2UR2tu
snwQ+UovPrUx52XbH1noqqPTRtW+r1xrLUqreYoSq846adGfas6iUY0/kOMdM5/Q/srLLkRmtcc7
jFXR21iPN+NJXfutHJL4NXCmaWNVpDokhf3XWnnsM4Dp7VM0zM5xqJxIbMylPzJPpOZy9Om2bft8
j98WdY6h/tGjt0TaJaHeR3koXkXtqFVYDXSncWh8tQlV6wFvkA3CVvnKpxhfZNE5a2NN6gHvfRLY
K2ONYsn2Xdj4mRG7Glua74xWasRC282p14hTjNjgDxZVfnjPZ1EAmtPFryQBO4sMXZ7aBGANWsl+
LUmTZ9SJm+e566x1QByCZ0PzgxUX+W5wMrfPnIpFFzG1xXpIuPviN8pJVdROIK7ax1561lfm+nuk
xPKXsCvip9mb1vgh3LLLuMU+SNjVZ9cqixduU70Oej9H4Z7f7JGCnY48wBtmqk9mcJDve1wZsXei
+jQsw6eLRcJx7QQNwC+VTxunKdc26J1HMwD5Vke/KJHqUnGIhFYdW1tL+v3OA2BwNQNParrX+Lml
T5W5mi3pbHzKnZ1V12pFfW/6WrvJFUQc9qIiKo5Gny/60rauFpueRy294wDKzkrmjGTFVPALAGV+
MVd2JPml0tMf67SIRmesSQUqzEDk/O53RZu5kx1cvHDszhIpr8xqO/FdSyub27D+mPJebjq31vug
Fe5z6+Xf3BkRMOiiuyJR8sKnUl7MlQu8b4VDdpgBK8PfyYphNpY4LJHOywOJ7Ri6T4OZPHWBSL1o
arbGYHSPFQKXPkcI0ba+250SvMbA0KVX8OuQsxax9xCnLh8eIgFUn4ZWexrkSA58ltNRtYMAIhSx
p7nVAxBoG/90HJfTsB/7p05F5Yo5NADcUnqvTRwIYJJ1kMr/Fi0ZDhsyAdarv5GY4yYWtfdiu5x+
aM8fs7oBo9hXVbgZhfKPvLK7Y9JPdFvFdnsDXcPLZhECAKcF3+LJra468d8a2th7b5GMCnTm6lpF
fZmFfSk3TYBUOL4WmOuCiTU6lOCLleIct2FxdwY9b1UY2RtQmvuPoq5AJwv7F4fq6NTaFc/cWugP
FVVWOvZ0PFM3nJ+V65+TOu4/3IbXm5G6II8s08HfSS3dlDdhlVuTuAdAER9Mst4MUdEkD9EYuMnw
f/r4FSlWTSDWjtX7z65fbnSl1ZcKz+exBt0qI36hvpTe0G6GwoofVvwpnbQTQ3QyVrvpssar4xdf
CfLUCPD6ysk+c5uUoGJx8oS0bHnmIfLXi2RUZmiaj2kMvasPouDTbCXtnlXJk80auhJuzfdEdN2b
Wwd+qmoZHY1YueM3NQ3BxUgNcXe2Lcq7kWJrnUdj/2zXIc1KIVZeG4anbhrC05Kj06lYLo1sBjqM
JBWyq9afjsbwl9hH3AM3rP3Xep+L/OX7v9ZUAjlQe+gLxCFVcO3dnO48SVVKAaywdYW4OaN+Wa9t
9mUK+/Cn0nisfI/mKcC0q6CV9dElgcxmz8vvw3K36sGejlPVAnnng7NxJpvtyAice3Sa+hi0SMdL
7CJf86C8ytxqX4yeFvSPvnGqa4A46e7qb6qmxZMYAbu17Si/q0BconLM3wLSIVhvcAbrpnh6k8Af
jIMVVsvu749XOpXOKZz7Fs9H3n1vApqO4KZ9ra3QX8sy5genqIZ7OJblY+24LH/mbt0+j3nn7f0+
qjYd7vGPmevMrO1Ji2SjmlskI/3o0nogVTfLv2qo/F3B6ZAitVmmVgkuuCGEm8Hwvw1V3Fx9Gv7y
+0s0zoIWLIvDMV99LmWu/lrv8zPQnEuAmTe3KxrabBPwadx1YlIfsdxw3bOvXeiBAlvhz1Q6MfsK
kCfTJJqAhXozOBxCrI1bzdUpAYjyQsKKHhrPslOqJnkch0geqc2646eoFx2LrR4BznJp5IfjP1M+
dS0fh5QzSVb/y7lQku5kQEEq4zylzMNd4CbOS9+VP4o2aM749WznRU5xkLEhmHfKIl5qUbyyipSr
OsoMoISvJ1gFISX/gpzikR4FDYsHyBQnQN7Kjn55IEifEx5yaeXHbnG259Ze4ZEuDpa2M2T4+gJn
x/nP1aKz/FL89r02AwkiOS0/WnxamqidjPg58BzEd+X8+tT85TX7Y5DNqhpAc+vTVvLuzhZu3AQu
Eeh8qj8Y0VGWj+CSJasE1QkvoYwb8K6sj3IAvC+8Ockor5yz5TB7ZfGk+aiEPBSMhD+nMXrzwnx4
a/IwWPuyc49lHdnnngp71aGAJh3a2jq4UQ2GNnFo2nihdQ19/WcY0fEyHXBq2YZOlT8Zg7IGdbX7
jRGm0idRGk1y2AC0O3RJmTUql6mX2+yXow5tkVS/NS1+UTtGdstiOBUU83wukIw7yHmot3M8tHdQ
E4tsxgv6ezVW8MAkxEhPqk3Cd7vzy1XSBNO1D0Ek90Z/7VC5KUjSrQprVt+F3hjGMxVxlI21oJdw
YfU5KMuZ+MxvvlUNqes37nc1W9dCMfLqKOpvA9tH/Moc+erH5N41Yft1jILX2a75PWK6udtoYJjh
eFttjWgMlux2NWoyLkZlRTWy90gEKu8LTsvgPTjtT4d1X2RNUOwSdWrjJfl4sGc2X3E0HLOSjs0P
nx/jmYmftRZIUicOu1XEEnv807ttgoT5S6FKmhqXbgq3nnKGD5RyhKtcROQ0J258GvC6W/V6Vh+B
rnfmcwGI40ZFjHpvAxmuu4YMlzGc/wwc9K5jnWuUU/xHn8RjCTCpBMNf4NiUfTp/+kwD0gV8ckja
s+BGiV1uy1EUbwj17FU7FvXuIcZdnFUF/hNGnJ2yyUpSzQcjBsyzU93ZyRFgWvEWKPAbhMPk2Vip
Iu8ApKMLtlL6hmPwpR2j/umxEBLteZ2zu5mI/ncpGVR966cxe7y3a6SwBmY5qXlpG10/lMiayvD8
qTJ6kOQGATRZhfkeB75S3X3ZF1vQNb85SoM+KqZK7Hk1/wBxeN71dldfucCDIriH5OvklCljXfJz
QpLZnThIK8LrLj2Q5K+0CZrMnkV/J2Q5CFqg2oZkaI4JwItt6zTqBlTdzmwQTlfVHJNVSCZweQS4
1m0SlHczJH21t8GEujwk2gGnDa19OFfs4RBbwbz1St1nkeJp3rsHK2Dj2QzEVdWUmsspeddzuZm7
nLxxEhXHoUNRmc/m5I26U7Jxm6jYuIuYDCTKcHsle2OVXvWzbfz4YqYGlU57G3AZgI/27lXBwymM
W/fUemxOzRyeh9WuqZt8bat8TXyEJvPgy9PAp8TZTG0k1iN2p9Qru9jBqZB2J7vkqEozJp5wJzX+
nvkT1FPrrPKqdrMOgdDV6WN9KL36ZiQe5Or633rbHaYAsR983aoajK9XuN3DDZzVf61h9EY10mk4
Aap65Xa9NochZLHcte6RQ4/cmn4Z5+qhr+3RXYecy32y6P/b3+i15PxF5jhyhB459roHi3y5cmvQ
y90KtToWA1g+Tta842LGxvRP0BngR4VO8yCORhVHcfJkbllJDgoZvr1ohSWRXhm+/D/DO2NwVfCr
7ZwCcdF/xZOfoWDPBgfYc1+lXfgO0GT4AAKudyQok3W0iAUdrsBHEQhVpXvOO6R6jN5jCW5sOePd
ZofNi0acL3HeyF3v1SpqiiI3H9UltW19MNf6KokObugaxi40kTgILPowRiCHo3kLQCvRa5fr8DDY
CTng1gPQ/U/dRudEVVaxSe0M0RXxhvVEXIG7HIUepvajLW25mQd3XBldHQXuei77bu0IvQYZxX2S
owyeyypqV0EixRZfb/AM0Nw+itBjad5a/rNx+WfCCDonjsolKJqJXb+Mbree3Yje8CupqP+Q2BN5
Xb6U1jCnXRcddDgDtmvUSC51VBOUGdVPY+DyA3gOh6aq1FHnYYr4QZ2nhY5nBnc5eLEgeieD7vZG
VS4HtGIZQoBaGRifDAkapPCsmVjpbOVTsmp47xw8Mp4fosEPfdaeaRu6ByPJ2cWGGscCNWBkiyCI
PJsBlM4v3hgKlBUk5HlmzrxefhJ2LRexJ4hY/Nb66jMVySxv2w2iq+nJ+HKaJFk599ZjNY8uuHNU
BqglFdaz52r3ef4xDnYoM2vidhr6VB9GNQSbRCbh3i/fGvBzftsEtSpJoN7zos1XURP+DGnnr9yy
xvGaMoUkhh9ebKfsbrLx5c0p+oeqaTTO44uHGlV0MUbjtqhi4hxQ29HucAIEhQ7lwPEpCnkhV9Sh
z7a0+Q4BzQxy3UL0MOaHp3DmeTV6Xpf9a6ZxCvL8Jxt6KxsBq91l591q35/eZxtHfcBHemNE1At8
rbB5PXV0fng5CpharEA7pzgoLgNiGtyMswZx+B9dkzfFHhlSgTJG5VupXc2ptsHtHUuEpUNHj2QM
i6MRzTDzvEFaqeKp4C1CYaN0KqsoNuaSgYMTZubSzFQb5DfbnepCsasK3d1zUaD+1o/0T1CjcOHq
73Zlgwwgve6qSD8ccgevJzKEoBZq6ytSE/qnW7oHwpxbXdn2oc7rPt/2OkAKnSLbHzeyOAOrQ0Cl
+/nJG+xh7crGe9WoYKirwH4KGtt7HSGxRTK2ARU3xmYvnoutlcx52P7vecbmLBzof+b5SQU2ecGK
rGNtl3ljg4zaRPo9WObDFq+B9pl7SZfyhc4UWnnqAxMsQ7Xua+p/H8CLSqe+dp+sWfLjwARfO+DD
fBWIzdrZ+97ny5/cBpahNWUX0EzdzBgcr8hCBycmOeChkV3hHWigcIOKCK/CZe2qHK5jbtG3wgFs
4g4O3zmKWSeQmBiCXj84lKIODl2l/1yNId8Rayh2Hq8X4s/i8mk1V5/TCr+1UU9GygvC9XQUXvie
R+60bRkbt2NSkfexdtKi8etveE2ptevU7BBie37B1/QUYuNL84JUqShn/UJkAXIa6+1NMln6xSrZ
COS8azJj1XaHekTAEV4TEQUMrMuG3mP3AOW1L6iTBxBs+/Pxc6UOPz6w4cvC8E9RniaPkrD+VKND
Z5br0spaI3YR/vjLoOPQU6m5fDguSmaVbw7upK3Rfw5izm9g26HUvpVv2Pa733LBHFDZ8BMhr041
TaqXNoxyEGj79tSN1D76tCyz1hovTEbjTUf1dBsriZAIRAGjMkMwiswtuv5qJCDY4+1hNRMKiQhB
2yr7XEMm2L4rMR4+16B+PB2TQr4ZVY2t5OK0A0hCSykwCOrRUS/lwmoZPsXayr9QW9FtbiqKjQG8
fltt/KV62Mhm6BhhKFYSmVng71X/JZc0vwvXj1GQHtQ7ByTilRNZ9hs6Cqp1qBy9Jbly3rQjBKg3
Y3AQs1PtpwVcz/Gjn+uioXxTNUX9WkTJvK360FkVYVO9lo1w92Ehu2wa7OpVB6w4hY0n04dYoErJ
TfirkYQF9m4ipMrmhImjLD1xNFefg0VjpEiMXCKXFT88u7wXx1KpMqVt76xDq38hSVCnda6GV9qV
3UGOMcuMWIZBdWzcJkiFXY+vvEArBuL7qAddnKPRik96rKq0CoPhdaBxcEZLiR/NIjWAOy5lOb0Z
mxKVd01o+2Qmspx4T1NeHI2t8mlwE5G1MTbettGd5Og0sKySNHjjqeaXMY1+wV4d7EZ5SaesZLsm
qv0X49dMfVpKIKLms6PBXyHNHq/wK8jo0dCHzSsZpj0LkKpEtQB/nQv1xeZJdzG2uAQN2C1HdjJG
POZ1VieyPBirFVG+8hFR74zINXCCZhztjV86yPu38bEhLT23/z1M00rbg3My6rmXLRBqf/7jVjqo
n0ILh1WfU7dbGR/0G4DPrOZ5V7ny9kc0E43dzC770t6Qwq9TIDLJoQ0H+4BwAJgTXtmg9ASVd/L6
eMwsJNNXingJ/lSLchCSgHdqnGIKJrU9A1wc3Pn8Ocxjbp/d0q8OYPjtnUUyRqNnE/BvVIgncjvM
fpEaZeOgij39dAJ+Tted7JeAxvqtW7DbkPIFU3dw2IqPYXUyQ5GDGK4f3Eczxr2qH6ZaNHc6RUs/
jn98zKVllfUpwpfNo2m8smjSmUvz9iD8snujAm/3MQly4DEQpSvuM7PLJyP5fbWaPT09I3rBUYOf
WC7QqkEKviIuEuR0trxlx/JvhWDTZqJ1viqTsigzhDrNytOcb5iPey6rI2Tacxt5s4fsyORa1PF8
qn3Xv5l14hYv8MZ7mpf1eEnVJZgIKOf4CKNCwdV8mJj6bVQP/VyhZ0nhd5n5RxidjjnKenXerwvt
8I2TDD6iJuyRbM67az6jWtQn3lktBy65DEZvoQVFgd5+Z+Pqi2EIUnxTD92nm5n1j6/R1/EkTo6L
+75v6fSVEDQ0cLj9PtJI7cY+UZsStX1Gn5Nwfo/lrHaBLfpN4guaIlApTr4oh0wJ4W/7Wuv7FNXD
vXB2Raz8m9EgQnF3wDmtNJoTUmVlY9vIKQXd3sojffdB4ntycP5/WEEIQvERLZLMTC5q9kuDSrwK
+4m99aPYj03t3ry+YigsDFG4go3CqWn8Wnwzyo7G/bPUEZIvmNCMgCt4qI7GFiLevybW9MXYcsC1
Z9ftmrRX1L3HOnjLZ/nTJVy/lCIPn9tw01kqURmWe7USYp39xRZWXZTFjKudcdWxN2/RrKTDZgFr
PZPk9M867tSZdUqGeHWgKB3uHPfqLScjsZyW2sZ7dsrBOxsptxWwIDUOa4vjsJRQIi+LvzHyxd/u
gr/9gd8Oa2Mk3iwv0eRfo7oAaakiZTrHY3wI24Cl7dD6d7yk/DvaFQRpOSV8r2QR3BvHza9TS3fG
aNwKZ/RXXQ44/nNWMDxzFKvdzBy39frtzKYg+5w0OvIeE7c8mznE4vEhXj7YXz7zrw82Yl6WJybp
axhq5yoD2a1sVpA3tEv5nUhv/lV4L9zyKlReo/LYid35Q9G8B1vFA/kIr5mNkMF8ZJwAWLNwCOJg
SN5oNKlswG8Gv5G23uWNRvuHsX7ulkHmA2pOLDBkGl7Vz/gp1O7i0uBkJOMRiS5K0cZP7c2sRNfl
SU7J98iPAo5lOY7MTPRgakXDHtXAbeqygl10PLr7OtJXMCJGO5VmpCTJz479YTweKpResouRBbJM
YMbZR2dRGX0443DSlGJc2bzXV+51OIJUTHzMnSdXwnamQ9d55MsgX+LabT/mwSa7Qat+HVAmgEFW
KIphc4ct1LIzkbTtnS+DT5SdFnPR7o3OcxwAvjgG9XF+RwEgvxOAsGB3cJ0am/Fq0egBhRniHAza
u3rLEDSBzoZAlRuj6xzmXdFMwrtGRXTDwcU9fKqE1/sX6tzcDnFBaqa3oIrjga8zPNEoqfk5hyw4
mcGKE0Bd5pJrgUvu59Oqxuko+3Tqxv6PO/K9ASLQ/4hF3u9HZGb3Pil/YN/4NaJZD3DPeT45pKB4
grl+RsFvhHS+Tb41YbTFr95YvwOdbKzcFt+nMPTSWtXB81SwZD1bUXgqvc45UPRTWmjV+Q0tFw5l
kIOnFay8sYs+iqqON04ZjFtnES0k79AlKfgSeyTal9rJ15whyc4LtKSoZuLtgsryviR584oSw+DJ
HZvyZUZ21ag7VpRHq2jGzIi5R5JVrWv//zvJa1mTBbMEewvgdOsU38MicFetUh6ehim/5k2eQmjf
ca788G2wajS6VN6FICejlg7qEiYpu3VPK/HesHBM23EIkWAe6RsyMY/ZI342Y4M9vX+q4vowIhnz
ASgGHTzAE9pU7ZR/eFPxRAZw8ixso1fA+AItdaBHtxtnhQdjATfz4kPMm6EM2veicUIEGnO5KvhI
cHTxnTX4liebAEDRODGetePSzFqy23IABDRprzyDOcte8Ho5mjS3pIXezLEKtiY5jvq2bECW502B
9X6cWpmvjJuH6h/Uvcnm6qOTx22agnezrOCsXqMFEqhMy6f067gn4qOr0I8qClW5Npl1PZMPZLYH
YJ9dhx11FqlZdG4tugrADth30/dA2+WUOt70XLLC27XITfJt4cbFrkHN02kOkEdgvUq2tip8lDUo
rS5Ko4RhLIcjwFXHwZ1ndJyeVV4hoQYp8LXeIB5meyucrKNsOfpoDXXyQsVkXYOkOhmJef78svQ8
WUyxHvoj57VaYAtUE6FE78Ql8vS0R/0iQV9S3F28eK/j5EerA+snIV2GZAUtUoVAJx7k9AN9Riq0
oxiCN/SOoQvBSICaO+r1QEf5PFvjhFZaAi0nFlGjMvkpsYvV5DgK8LYHtmaDgoV14RFyad1YP+eg
VmEjv9NxgDDUYsU8NDkwNqtox3PhCxRpwlh0DB7M+cmSiZ0YSgo2+FwktZinslbjfDGL2r+2ve08
SGDuKH439lSjfwCSahEC3JUhhzl63DQ49H9xZNfuPD8A5230wg/JAbl23Tc8xeO6KlBOjq31t0uK
CXUxokILF/Q7WnXehB2YUQRBY3QwA8o3QMg0l3DEJZ/C6CCW4W/7v1w/53uq13/mG6WZ/jBLBbxA
NO4t7oEbjS3T3yIbtJDI5ktjgligtwSI2sWVJlbxzc0bNxXaT16kQMU3mDD2FfC4s01QMYsObLI7
WmVXpGhUWx1kHZAbWk7pbZEUiJhHRW5GN6AaIsO97G10YwMYrjTuwwr9d5p2FtselOf3SYbfYnRY
epIoYXhuam9bYIPAabWfMzaHYCJj3wvX/QiQCCyG/kTcbojPUwsaQ1IMq2BCArIB9+OuQJLY2YXL
d+DdWPdiwDPUIm569ZgT46npauTWiPwyt+OYumHAzsEiWomVipjTV7T8AcVUR3ejVs2Y7FlbFyuC
WOEL3vEEpHxP74w1ToLfKMtNLsZoVEZUfDj6qPh/Hcdh3iUDi9f+0DsfQMTOvSbBs9s4+Tkquhc2
xlHKbV0uJAd8uOuUm56PydpdRHDs5E6ShqEYFSIKE6yDRZAJR4Mr+urRNr84BXB9K/hoePHFDqbg
pesadwOuGF93+AJePLIwaSNZZLqzgpcYyYmL35av1dAlqauGcWNJ79QHUf+sF4ZngwY1IPiW7Dgt
JFF0k8r3c2UzsAdgNX6loplEAHgz0jC56AdRg3IZi+QGknB7AM8ufCpABcB9240/nF7geNHUX4lf
FmvE9ghv8Ot9l74N3Mx4tOgqZ/HyhwJqlXUx8vFkBqsjkpG7mhO0ber6KB2s+RIKeiKya96j0inA
FmP9IfBI/T74cTbgNfTaR6G+DG2BHAK+iHddBWSNSNTdenKSaZEDH0HTrzydHVBcuC7WlcBtTl2U
uUW+Z11KMDsPY4vXDJ7/4MXNnTz1RNve/Kood7VnWedkcP4MdiXuAXpy7D/1CszLyh/VfmoGFxUI
4/hhzfzag+P8m9RsJUO7+tFQIHqhBNkJVZdso3ucE+3RHo7hjA+23Tq8q9YlqYvGLd+j1t2UbjD9
9nJymIDGfO1cLjN7ypNTEJR5ajHZpzbKq9+o15QHtOaZMiPKIgy34KwgS7dYXYaOHEVNgg34afIN
iVu+ivB7fbtpsYYuAKPQFwB3FiuCIdQtK/wlLIATbzM4r1y07GZWanvUIPBueAFNZ3qZPL4w3vAB
ntvsSMvDaz+O30Do6n+TeO/bqvuFZHCdjsxpX0OU06y7yW/OtQNwPyjqZjsB573ZoEtmUxHwbyyW
O9Toqd+1CPYDgJavZZHLrKFyvjGXoqjbqtWhaYvp7NuMo8FH7756S6o2RrHqr7DPEP+p39gCftYh
s99UVUUgEyQcdxxq4isU325HdG54ChIwgN0y2gQdvkfQ+PXBal5AGnXoXkRKHtGtpgOmNUUlUiQ+
k0czGNOnGLoUpKoYfcv+NaepUFXhiMTa4fXBL3IZOnBOVo4c9Ao9J/kF+BIobMbsdDH7l4XiTIeI
HT7GiqqW1wQnCTXueYx38WMIeI7oaFAbMVTgqy6GQRAQM5rO/UDDLLLvjSjLMkYXQhBWFxc7mH20
xyQayReHHpERlzw1l1PuLJdz02050ZeHRWhCj1oTUWzM5b/8i/g6AWC5JX63oUBHvsy215yRUwSl
bBGpyrud52FzcIjOv9i9660Amsw7Y8WbWqQz74ezsSKpjs5dlv0cTEI8L0uOyrHezJK0n1VqRLPk
gOzXyog5wpvHkkZEd4ht4Itoh2fQPnQKaFWOciw0KbNp+qkzV0NE5kMwyLF+WIzyL5//pUPAsusS
dUaGx0czgVfV1igI93T81OdR/BSjlqsK+Xz61Pvj6KZ1Bc6E8cD5Nn6qFlaiAhKLDNV/proSX40b
6iE1fuPB95CUxf7MtkPRx2e5XDlx+efK6HBU+mP9y+9/WUFKiB/r8So/E3RzZcyNDmpEPSE6EaFC
9v9w9mVLkurKsl+EGYMQ6JWc58yaq1+wru5qkJgRQsDXH0fZq2vtPvteu3ZfZCgUKEdAinD3QPFu
QhbmkJAJqw5zeHcwvkjmuVEa9vJ+qrG15nxz+K+TkC4J9rXjd8sxDQoQBax2y3sAdYu8Ta5TkSTg
bDhYVraA6TQlQ/Lxz8CYBckZ9PmFcfuyswwas7hfAG6PUHUYmeGOuCegivXhy88SLt9LPr4Nvh/s
upjZ60Daw97N2LDvfVJCKm3uT2E+7rldxWT1NU7qEuPG1Rjv/ve+SxIXuECAQKH6FAn7Uobl9D2p
aLuy87Lbp5zrR9fp3ow9buvIH8dBuqDmY5mXu0lyK6RjXcsQCmr4s3fLVlILy47Uk1ukHm2o1Q0Q
nZ2ajh6Asrx7m1OwuGSXrH4yHeT+cJb2rTVDiutkbKbxcmCLAeHFXcVO46gP5Rw8nVmykZYlQZAn
Y7iySmvf6wzU1GR8jr2iu9W229zyOnshdT2+QTMB6oTrJq3t5+65jYP+Wca9h2M36/tng3X+fUw9
CE8WyXQBTTtcCFq5a+3VLvZXEIoCZOmz9VRwdHk+PPEWCM3Uxu6Ji3h4wlI32SqswJdm1JJVfpIT
+zCDeeM5WCIdgEvI1YJP7drxkos39kA0koadTFMoJLkjPx67TW8xEd37X+PmKGjU1ia5u1cqs9Wm
s3i8rEtEV5mo+4PfI1YRxbGlDqYfzEZz9JctzF1Q6RGZxEIM9boh9gK8T+jxY9cHyUWF+nfjB5AL
HsTUrP8aAGEAOldNaEdfA4jvJZeClOKE/8viL7uZM06rxxFaHTvTG6irj22MQPLMDTJsn8nR1c4n
Fbha/9B+jN3HJg1UtC8iEXx2Hvy+TPejEOyhr+mMzcz5x9eY/prdTZODQxu5JcOUWWAzQ6zDj9WW
ZYWowURQI9J0uqp2fZjNh+iboxJKqZGX86Ob1rj7BLF3hoQXORN3SqAhNC6d3qrPdIwhROzw0lkK
S5QA3c+jBOsH3bNITvijAKuMT9eO/HV08TcqSV+sTLeM/WoJ8ZZmB9ywePUc8enO0CYzmPkPuEqC
Z/jEVyQYr41j8VdgGdme9pAzNE7J0LS4XTUu0A2YH5d1vgAeUh6M85DGpxbp6FtIKfJp+E8Ysyz8
FrK0lN/flEuwl7O+3aEPdfneZDS7GkgD1ijyBgsYPPn1C+kADPpflsp5F1mfXQEWlne8xP95nvvr
SP/taw49gCwGuvJelSMwBQg0p4fWjke6AIAe0LC5AbOxW5ZTjvtEWSvQFS0ljgUIq0dz1BnjNFFs
zt0uxc5tdjLjXLrdb/+7lzkhK5BRh9QZoLl/TWKG7yeJIM2Oal9hR3TImJKbXrEnBHitQ0oGvz2Z
Q67LBAwrGEdckLhpgNQAtF/QA2MHoiP+BzxGNETE1oEjOhJV5XlgP7swFss5jFhHJuloMpH/PSlp
hgAIaA7G0/LSdafbck/YAIEUEFQbd0aTttif32XY7v0/w9LWlj7/6Q4cOtWR0WZzoH8kl3k2LHTj
Z4fBEV2y+VJy67zx/gLCR5bl/Kd7nwEKRgPkcgoNUuekb8479X3vZpqWuuokSAq4fYq7V59Ka8eD
tsBvp7xbKXNyy5oEjBErthdfNoZ78FJmARKv81RmoAraOBpdZBi/bLZN31g2dQczk7HjvrqUwI+D
RoQzPacSVyto769nTG1ISqRn1YM5RwQg3Padu+PYY4G8Xw9Hr8P9qo9ZjxVqI6ISgh0KL6wFWrv1
keyaHcY4WVq1GPbJfGJtnMxhnCDx6IhQrr4WYu28svvq/j8s2P7vLjKTXQRAl1oPPTY+E/ANiUra
Sww4M9SG54bqazL6w17hMe8DmAZbUwUviMCSnekFWdteSs9pLgFrfg5+A1T1H5PxGF0vB5Jkqrej
DynirK+tE1RWeRSn/fiaT6BTDiruHgZd0FVeW/GJdb2zJY7M9y4EnI8ynJKNV3Xt1SK+XoqCF8/T
1GDT3PvhS66G/mApG/goJEhCwDTRJMVQHOvm4JScHd04wSCkgn8PGg/XHcWRuGlkY2Ns5764VnNi
UXARnEPar0zPNBbuAvvc6372Y5IJwFC53tSskWAsxHQpaU72MgHZPOGptSHjFD71VotNa+keOh+Y
QqS0r4yfA9/PIP+IJsPT+NZBurcIg+5iend7wvbYC1pHJCCmmWsnv8WU+3vjYed5fgshvhwhde1v
SZDYyQIEDUASZJtuvma3CwiB6hKJ8y9bJXNrNXl5sTTTmAlVo8YN0ur4RPOb8udmKLNuV6dpFd3f
Aio3Ym1AnScipzFZoDyJd0q7fvP1nhX1ymuF8Ol/fjo9jBCQKQCan9+2cYcO+/3TfZn+fMKvdyBI
iJSISOj2/pIlthsAqmD58PWaIgigwFMiA/f1qj234hWocL8/oZmw5eXvT3j/tngaQup3/nT3uV0/
wXoHn854m/nNJ5QQTvt6k3r+hEV3//3uX4uuQQLPht+fzpyNAnB7KwmBipq/CHN2VZTfhNv6+6/p
A6Qdo6G1xBIwvOYRuKOZ72rXp5qq8AGpskfpBuwd5Bto7JUxAJZO3LxWTrmoqVWcK9TsWbEJpQS6
oLrgxuQ/li4icukU4y7DM2Q9c+IeLcf7bgZN0wCM4flsvPu3PUjzHQKga5MP1SJVx7DOfn75Mwfx
QzzzseAM7aXyLKz1mlmmvRiGpRSh85AmlfsADa1jOHTWScy9sQn0PhX4as2gcaMxJOux2k6hgwmX
uEshRxFC8niewzRuVw+rog/qf9niTK4ZDeTl/iqjkIj5x25kXsac1RGOqiC0LvamOzijPAPcfO+Z
s4YOckYNbSBH+uf9pq4G+sAJr8YkIPiwhZhEtfh6v9AM/1XZuTwYj7wT6Slw5f2dGhO03REHHbIU
2T58IGPz3rOkV/evBGD/emOLAjB+79vATl5clmdpOSCwjgm/mCM/L0Cd0m29Nd3Az6Hk3rhAIHDS
ieVf3iyzh10LtuPXBMbDNHiFuBx/v8KXmWa1ABn/n1f4Gsgb9ftVKpBQoB+P9ZDdQyPZTosVoMwI
bWPRsXZ9ywOlPsl2WM5DzHpiwwFZ5xDp9rY5M4ZSCYOddjcP6IIl8jn0yUrDZNF75fDmS51GzuCN
H6LqTm3Yx7/YhFxNmQ5YE/bIKmNplkR56AI+Zac/AuJ8dkFivaUFC6FHpspnF7yeZQF91RuoS9ia
ogjcGW/X2dC0Dw6B1Yc7VobtbrDwz/WqwJRhwcrLiX/g4hqPgGrVKpKmdbDk77y+2JmRwWMz46hE
Ljly+2I83q0ouBQNeBCsgKgo8RN0+JXLBZcd4v2Wk6+Vg+XJoinndLZzKzNJHhroD224rHe8dThi
piy52Ax4EOCLLQhQ9vkic4vuNElqPwhbPht7mGTeUkxtt8fd3QGn0luWdWC9A8/qrJkbUySScfqg
T5WrILqrSbrDpeGsjBk7xINuBvtJ3PwpDUEDo3kH8VcGnuUay0QEIZHxzQ96IPlByroDR3k+nFyo
VoS+s9dOUiG+mC552NeraSyLZ0aRPlMDiiOEAc2fawtlFWgFfIfp9gqUK1HZv0xvsroQCunsZM6E
5ov/AJX0BbSR8Syem7DcAlnSPZmOzuoNlNu7mzm3ENMzSbh9Nj18EigRx6k4GtdcAwSoEKrfIXxg
PRXYf+5wKdR2RGrJEatH4w0OX9hB6a0mzn/bpgJ8LihcSwCFfYT9jKMY3H+GZ0eqpnofjxXwxn/s
tT8HGno7w410eslQbQWw6iZ/7a3Rhfw/nvym69WIeXqCJPsEIK1XrAFebL8RV9DVpxflL42TU7L8
4tU9/seYIXQF+EzUwUpgPiUPfaTzrRgogXl0dHBz1MEUnszohPw3cEjJ8wh01c33unPb5cUrcUJ+
mDreIhyPk6p+qtYUGIu1OcmvbQsoX47NAyqsHKDeH6+TDDRM0whTl4dx1OHJ55I9xugBS4joKKRg
pqRtHwXCWmOm3JvKvBZqyzxbVfiG12ZQj2F8QZ7x3jOmVulkUeYjLqH5dIaU9sHpfGS8hhoJSAih
PlsqEdgmYCYEgtlOgFwABPMvx5cfUHYA7IfPNHES1NeMNP6GxtPMmRsge2jhkc0UlTOzmkWQ9q6/
ywD0KWdOozsKxaIAXfpB46aOsqKyn+uUItVCXBeBbMK2GgpRO2ZNM56k5itoyVbPMsfWDH9K/QPx
teV9pqbMdrXuyfeMgKlAQQx/VB2iXl3Oi5NnV8jcZUOy5XYQX9LAq5ahkxWvnFo/iyDwP/Phdp8H
Ra9uFkqtvCtfdwBf9daNQfVhGU8TqjQN+fOEslZPHPUgnnqJSlBZUD4Yk5BkisDaALJ6HmxU0awr
hNNXZhT3xuzYEw2I6DxaQ0/5qTt8zYV83BzVyrqjGQ9YUaxUgD+Z9V4y1T+NfbFsIOD8qvzQAfyC
e5HperUfrGmqGkh3d/IVOzGUcsoG0CdmZ6+I10h89I9OXLQPoFbdzQMt0kNZzejo2QvVbL0V6CPD
ZrSVf9BWl0fEt/Rp1qdY2jLVC0Kn4WRspgEUYTjlczOJji5R0gku8xka0r0jsKsYMX3XhkTr17Cx
mVHIwQE9VdKDLXOxUHqKz5ImwamrgmExelP4HSG4fTLE00s9oYBDFctmA04mf0vIhNoSefjdAqF5
WboTOfLeEdcS6RvQet3geynGVwfFJxJkNqI0LjVwjZpfv5qgi08SC50DyIxNGGUhy3aTRdPIuOQ8
+O2ccKguE7s8ZRTUpogiVBc1fidx/Zs+dhfrpsDXw/1yvEoImu0nDSiPYQf0Y/6jnaCsZJgDHXqA
9KRQcwKrYGT8h00VPxt2wDzWzZ7/H+eZWYg/7EKn5Rd7AlXAkkjEx37GHlJfs4dQAj4S0puxjDaC
PpDJ6ZZmzNho2K0H1k0X08v9LNtKDeWyFEXgygWN5RUyvcNJzJNVsRuuJ1SR4q5PH1LUWIGEZoGN
idfRB7eawlseAOaCMWOR1LdWMfjsy7ySUG0UmVh5IICcHKCyw7YVCyGy9sWpyt9HxgaalXoch3oB
DAX/xvQvj1btW1DTcheA4LYy5jjhBxYogmQv7lYoHQMpg0Lzb2Kyf4Cy39/STFXn0RuDyPjL0oNU
RBXoMyo0FrfYJZ/G7rM6xjqgoZCtwXXGwuZo7Li3dtDOLNRO+EXyJgiS8/PbsbSVb3JIsG1MF+/O
//PutA6HVTW/CyjMHBoV/H53PZZSC+3GawkpFdHo6rMJnAsistXbJCp/SbPBPsUdaw4NCvyttebZ
89QDooA4TfUJNvgi6wZyUZ5bLBXxYkhdJigCMh99NYWyxg3tsyOj6t9240ts8pKQMH3ue3Jwcuq+
xUMDHbIyS0+No0CPt+Nq5RZx8Dq4+SXmofNTeNUDUHHFq5fgY+m2sg7Cm/QJ6hRgjpJUvgMrv0uw
9v7pxPU3lOYiz3ZrleuwRvDd45191snEZ9HM+FtmJSvjCjkkVHRitXyqwP5e90QlextU9gvUo4aF
64y4iEfSQ3x8jIFqm0iw8wTbYoORGbGg16lsu0hPY/7Nr/lHXcj4A5GEcwWBjs/GnVY2bvtpxPoT
RE8qESkK+RswRiJQP9akKtpPltpXFFNTH17PP6c+9bcWZXpto/LIYwzwXlU/Qi6ieuzbBhvQMXbW
xtZPpL2AOLYtK13dPSBXmCxYThDGQIW5seIPaSnYpeY+UMzzEZj4cqnyiq+6EHIiqxSKY/gF2KF1
kZTG4xX7Rr/JHu6jXQxekgg7vsoCiBch3a0wzz+n3G34Vu+nmPlTp3JWYuDdOg97KxJWbl3iULuH
fARQLkuq9nsvXoA/Dj7yVsULiI07J/xg9EQgtLxo5wE1/ijAQ/4uqBarpMU+gI6AqNS2hrxaJoKP
idRgZKj0rdZZv+ahsHdW7dsPoUhRMmr2GHr65IGD+cxLkmyhDxoCvEfbZ1U4j8YBkkRFBFE/QM6k
bDeuxV18BcgXAYoJeJ18C4DJ3lp5Ua9bFIIJVJa+QPHf3eWE6VU42P43OqolD8rxNW4Hsg1d1A0x
9tb+6AaevyuUc9sowI82DuP0W14U/jcvRERhyO1g0yidv4/5hxnLwHFeY1vtbVGyZXodPbk0dsfH
RlXIwkXMa0hfEFDempdAfCdYcotvPJpbi9ZPUeoMe4mDOarn7pfNDJC0/V8umjACPoUiy7/OHYC0
30PHHhUtIfFnmlYAp9zw2vuXrSx0dcGbEBtkClCL6I9zPg+gPkEInW3/5192twPlNk2601/2GAVG
TwqI/z6j40KCtbzQWr+WvmxvzcxcDKHhc/hjAutd3lCc5m5Clq1FEAmsWAvb2pSMzrJGRb1bUvne
qiMDBE96xta1R+oTw05vC1bscLA7/J5Ii8e7hLL6UFRpv5VQ+Tz5MRR1uqxGBsNCFb8MWsjXVEho
AsRt8lg4PRRiBRajwrXPgAFUl5Z69po6fRyVpR9jY33/LuxxC40E7EwpLS/GZo7inPl7MIPOpucx
kUDKqEibk0RCiue6vNxtoi1QQrCw82U6jvYjyODJvptaAFhjMjbY66ULAKD1zYz6edcsA47yoKbr
ZaE+1mP1UbWF/ShJq84QWzzmSQzVXldwZHT9bGu6hDg6KmsR30e5njaEZfEDsqfJU+eqpfEKJ6xf
WoJ1vA22IoBf0JoZ/Ql5Qh2LY9qS7oWTdpGNHuSYA0QKJ9KrlemqLvsJbvx4DYs+u5XYe/pdDpAo
I96qpk0H3UucVKBaVYWMydauUN81oL58aENEgUnOT8pGQcSs8/mpx8PfjJkm0V27Um7arih1phxA
aHUlPrU3CRAku5LHxcU0Dmmypd1QFLTzqvJu491UgK2UpKgCSgFnnJ2NzRyBwdlubYUE55ctttJ4
CbUXJwLysJ5WfT4gNzJr8BRMFXsBUtMmR/+K8yBn1yuFGxR7Zq4X/+L5Hg+M8FM08S9XDfZL0VoT
YEkyvXSVDLdQhOfQWqTkrB3wd2uvbl4cUXPkN5r+E1he3/PYL68VT+KpbG2CJ9RI701XBFCo64tb
k1Uoafqf9n4e/MuG2AYqrqgo99NfjZ9I98yAZwYlw55WBMCCUzV5DrCR4hMC5yNUXcbxYI6+msB3
io2TKbCoUd6NzU2KdQhYj/Oh8Nqn3kWG+KvQm7G7Fnj6xnZ3/uNnRr+ch9ZpVrlN4q0FNtoGxVZH
oI0of3Udy4J2oO3vhEz4a5oV3zll8oIHN38lcxY8ly9JHAwIDReP5pSpke4eKUO9ME45drBAfoHt
gSgsnikjHhuTBrPIHwLvmQriLItslJfccfOtYzcF8AsePTYiz9dpOzgPAUhiCw06ybueggcE2Wcg
P5ZfSFpFMZjsPMYyJCVeuwDdsXsgEk+QonHsowOt2n0ZWsl2auzpUqfluBxRyPRFa+yS6zfcc4oj
8WukAITUEQJcdrYEvDU/JjNNiilQISPTNw0geQIIBzWhRmP2z4iZw7gbn/s5pu9aUGzV/fsoSXFL
Z+lrZ9DVcSibizGJ2QQEgn8SutsYk2k0cdUFsYLInPNlN0furIl9t8Hj7vpnfkiDbe4T2gXidEUm
L2FaVkfjb0/cWsf+JAHE8tjGR2DrMDWi2XeVZgjBq/QUSs9bA9+WXaGLHy6xcRkfq9HvkDD2mvmZ
W6M4k5csQwXeGcmIc4BiC0QMilktxGm7bG2MwinD5n4YJlBojhFNGw/26AKC5mA/XSVKPvY6BxKc
xAhWF3axsZWGMOJQk91YtM2unCOTAoqM64m1+bW2TCjbTZ6IXRULasvmDXWEU+iEIrTYQ5gUbM4S
S+VxE8+bqAjAwlWvG0iNxVWwCcIx8mfAR99YfI8NOOq9zd0gVXEEvoR1FHnRv/xxUwHQheEAxkyV
er/dYkljFC2DG8Nsxm5mo7MbcC3/dsMqhAInMOXHrOvajZWHSO5no/vIKW1vKe7gtEv9ZhG7IAX0
UCTYtyx3HwNautsq8cHkn51DFLd5LEHtmV1JXVQLB1i3rXF17C7fKwtwbdMlQYeCl6xxtzpASgiy
QfZjkUJZ02d+9lIn2PWoyaVvncBiGD+/8z2bICWRds5Pq+yx5sohtI1YRRQizCWipN1gm4Giq8DT
rGRWNDfLkmQhFajmreih0aQKhA6RBPgOEvmpShXiFiLcJm0V/kJ+7jkeRPNeF369CKyGPHhAya07
6KieqMi8nRoLb4sSDP3ZzAipnxKiXDFUs/sh/d5WWJ3i2TXHju8zNgXQO/OMpGf1YpxFCglgUTuz
x/lvu6C/bMiINfu0QGh78rcpSIqiIkOJCjtjsSqgPwSVbsurixvv6uq5Uc1zpT33PMZ9+Yx3WQHc
6CMiMw9OVgWpu9Br92Y0UFJAv9Pvt2YUWY8G6k4xRX1OnIswrL+WiHUPUp2BoWmAf/fy95DbR3+u
ukIDbE+SmL2VhM5yo1ydmZAAZvZOjO15B0JY1vSR9ILuc1rHiVV/tnk+ACACSSy71u+gdrBjbLW/
m07JcZVXuRf9NfBXl7YSuy2QI4194hW0QxhKCBYTYce0Qxga4uvYtAofO/yGDz+xIoMg86B/Qfnw
BQXF0zdWQCcYvCJ9EfngbyV4OeC6hPWlQEJ4CZltuqFkZAs83vC1z40CweBAnRA6coOH8uLGWKEq
KgpLjxky036M59fEI04SctRSxk9xoucLxe1QmBHdomftqlU+Sl7MzqgSQDeTRyC3MXdTxaDjjGLI
96mCmqlzaqlnc+qEXfEDBI8WwexKO6UXWPrwdY79BHiRyZQt6xwbz8qzBu9VFbj9yCX2DUMaAZI8
oPIDh+iAv6yzUX/atfNYIsv4Pe6pjNyAshdUMBsXqLlbPNrK5isITx9YEUAnMB2h2SqmajcAiQPl
E8eqFl3b77HUCIFnx6gTkHxj+WG+rLK4fCzmZkRmAZmGm7HYcXJkwbSzMXRKU8pOrlP5E+p2gz5t
07hYAiKk7aUZb0dEhKseesVSxSeBuPyiIUMYlan9lAVgX1FIMmxGpJ/WNC7bhVEWMsJBYibAdlU9
l44HrNWeJOqr5O5LQPDxwsy9mJ6NEDqQ10+oqSqvDjSH921VtsukDPz3sa9+BoVf3GomrTPkoZH0
9jWuI9R5mKORN2ST5UeRqp8+vrN3PFwUal8CFiA8xRdQbL6i2rw+VyAxrXgYAknMApTMdLTctQno
1jH0JkdUC0KBIXs64mr55ky4QaIOCCredX2ypgwIS+i98Z8MP4zXWs42c4S1RQDwY2whbF4QCJA3
0EP/zWWBQmTp1sErGUm8QamTckObWt1SWp/yeHRRhszD1r8tftgdlF0QdE6vgWhu2krFbhg4PUDE
G4qQc+Pnl6T+XjVpl0SJBl+04v0v7a5tz94MvGFvaRXrVefZ7SHEBuKS4C0uhMIiy4OCwxpVt8ml
nVSy0IhFgi3UCChFszSLOpUFoH3aF89R03dnLrEK8ZQyioO6xj9qXFd2+JpCa/cjDDmUVTQIZ3ig
iA1toYwS275+ZRRwrZak/Y/EHzdt0iBxp7ynviQMLD3rltBy2xGILYwBREfGzF10HYpM6yINNxk0
yQ/VIIctDa19PFXlyhnZYcplH9kIeiAQo4Z1zz26rmL1lgZlhwrvIY9kOfIP6DJdQ78JPmtcPJBy
Rg1YyKCvmdV1e0i/7hn4zWc4zMXMwVA4lyNw6RlgIEOSiptpIFDmHKwMqvSzKbMsyIoVob9Cbsc5
6WB0Trau34awvja0RDS+ap9AH88vEHa2nyvLeYFKYXB2RS1Po99etQCUpy6EOHD2KWxVHm2ITjAx
jLskgAIK4P0VOVrnWIGpmNLiXQOVsQE2HdJMc9ca6WWObD1Qt9dnRTsQ1y2A2ogl+LK1VXpwmTo5
nQqhWT8jDmdgYspwhCXCz6xOgZEaIV9g7KYBGQt4euNi+iyV37DoL6GiPT4PqKZ0aXLx3DmVPCPQ
iitp0sjwadm/2GEpIpAsik3L+58hMiE3lAn2TsMQgNpIUr7AaqM64uhmBiEar2+oiwC48pR9IKwP
D+34447xrI7ufe4GQzRKNweoruxX9RA2L40n1AplMOuN6VKP4vHDHOjLJhP4b6weF7oDDRRRNq88
3A8D7FoPMQHTbzGDKg5ZQh6QCrYWqUbZxZTtSzlem1H4l7AAqlV3K8K8n9jXNZEtug9N/P46dQXS
ThVkPlv+PrW4DoXlLkYl5C9NHnUYQOUnS9mxQZopggpVvxwykGeUQClybql4i9J4CDjhcr4WUPK8
lvMR0tDXws0bkDhhMoN9BaKU1rhXmq7tkuJsOe1HBlRPhUpnT21m93gGQRbKdAOeTKcxRLAMz7kn
YD71Q6GqBWgQ9Kmu7CLigAkgcT78u5rcNHfzzMNTN6Xf/1sxOeNhBhgeDztvxKv/qVkXQCl75Pmv
Jq7D/dBA+zFUqG8D1k2x5QQMK/AzwUxuoU2GLfe49mqvuUxhG4BsaSvEcJIr65pqW2GpfihD5OVS
XP5bPEOQnKsgpQDBw+kCUeZqFXNuP6gpC1BlSNtPdX5rWyxA53K9t74XYtsTVIQXCesuI5+TLyxv
3924PNkNrvQsH1BtHXAmRLm8BQ1Qct1TPtmqeLK3wEqjknnl5ivHD5qdQzEbwN3zI0M3yExjXQrW
8sq1W/oZ1sWjM6JMkKxsG2VrrJX2Rf0Lu7xzinvhe9LjHeo0qyDRxNW2HbtziEtpk7mh3gx+OF7t
IEyW0IB2X20kKF1aiF8lPSGTBeg4LuYrHbrgPUihc9r0jnxAgkmtm7yrgHVpgY1GGAtrLnmtJFGL
UgbZR1MNi7Rq8087bVEEoeT5MwU0cN1D+uQwTR5UWnxgeVOmHeT0x5PbkfApZMzBLXuNKFfznac+
6J2h3exjogPgCfWnk2S4UYYBoPi+pADCK3GAFLFYIXIzngtG66j3/Q/h1MkTqIjj1oFw6gaip+wZ
e3RIRZbJD8hYAEBYFuPDWBAN2k9rr9uyV6/QRd0bD067Caw1xOdcLauNGuTWDpJ8B00IunOQfzji
t8yQ+uvoBdITbMkh5L9SA4Luo8vHY4mwbzRwFj/5hCAc1A77GXuiPSgENwPQgkOXnziAemDUtN2q
9VGmOsF3uaSo+LnDw8V6UWJKo7APkf6eR6UKUXHGJ0+2PWuRxhUWRR0epC0gFR7p9U4pRK+n0Cnf
WR58aiBNrw0T5Fp56U8Uay9BgGZRDRz1Ajw+KCwwm+5QRGrcDH1WPiTuHLmulPxBIZ5VcOV8Ypfz
2dg8eG4g/bRynOw9HNt6ibwnuxZzA8wylFSRO9rG1HIt6HtIZzm1wCylccuuxpExCmi+QBL7y1Zb
A0X0FzeWeRbjliOudA3vc98nyymK66jL0GsEm60kXYVVXZ6sRKIAwZRD+Kn38iNQF98CACZP3PNX
VSofIUHNF+7kHifJDqRAHDdgoXOqUdR9MY2ps/S7btiyXLo71CEZL/Xc8G05IuQClAHf1gnjS0KV
+0pH6Om3w/ALZLgp1dixQ9bquUW8PZIdq1YaAkm4XebJtEcGYZESy0ehqNrb2iNAbHlDHcRqkmAb
Z1a5wF8e16uTv6XMhQxMiCIwnl2Pxwlk1UXhIR0tqDcstZ8hQm+PASh1SvVR1qlHiAUVW2P7asAK
+8dFhq5e6UB7EVYjJ4JUwWsoNcIwAeEvsxrlsi9875qxlK1TkLPjwt8gIzUdQTAqt4mPijfabaD4
w7uTbr3iEYoKWFejyh6wV2TYGZtTAPoCdVnAQa3wiq1A8Om4CENNczmy8CHxsEpGtYnvtmWN+5RU
0x54bHw7MTIYHKT+owL2CAvB7M2SSDtokHBXPQSYt0UzhDcbBU3twO2x6UGlefBeESvl2OOkXC3y
pOBHYIbLHZ8QsAgB81g2weQuvZTFEHfRDwmi4cynSOFPwqKnDgjFGHy1m1Ul1f+wdl7NcSNLlP5F
iIA3r+0d2bQy84KQ5mrgvcev36+qJYLDHV0Tu3qoqMrMKrTIJoDKOnnOI+/SotoZ2YjZ5q0pAL37
aiMEgLhhyEte2tavqHyRRE/MF74/NhidNQzv+YPbCSXl7tWhGPmBzGd2ayrOpTcVDGHbSURJR1w1
/n1b/ikHSLuqWw5Mk43j1PMDDFPeytDakVMWY3642VTL3uupa4J/JUQ62C2YVwuIpLCUQ5ysVQsB
91bp6svoOdWl69KfvRSqBRi6oWGE9BqQsoy5dbkT8b1K1X6X8iS8qy30jBXVKveZ5vlUVdLwNfCO
XeuQv8/nO6u2eQBk8WNbKQl//twWeYN10MCFoRthE0pIast5lLbWLUg0NtCWxq7ONqnxOaQjqwvq
bz+reb4pqum+gw7oQYXZYG34YfAY8qn3pOZSTgsHWPOD+cEFTHThj64ZtA28giaPad88e6We7dvY
/NqHfXIX9v8iCV7fp91U7jzXhy0mQoGo8SHdlD04laHJkd2laZ37sRonUqfIj4y2aiM04cBXraRf
fVhR/rCQt1hZptJ+4n6vrdvYD54rt0apLa79q63ypYgSSHui5Gx3qBHrncWjRQxlM0DqQRWkV4zF
Srr0kbx1PmyUIdUfjOYpkuRMqp0iz8MP+MbdpJKOO1IVxvHFTFEJu15dpPoQcJMES7KpQo3XgtDu
dlqgGjcCp7rtkF8ddfiFBIWTjBvQtYIv2r4kBTwCZRykm87RzFMbUa/vAeZ60UK7eWI7vVLHrHiB
+XELTFJ5FC/qftdon43Uqy51Fvm3oVVm2TqehngHgQsaK3k/KlvkWpV9Ckz3qTGLPymdACOWD8OJ
v7VoNXBS9WgVCXg5L533lucDuKqVTyHaVk/DlK3Nrm5egmmqX4rMfSghE74vA6V+8YzBWvfT1HGH
Zei6mr/niCLe+K1/bxXlcNeXk3+fIy8PP2f8Ocji+hipYUnhRpB8thNyk+Qho4P0JtRRg5HnqEx6
fQXhqjxRnlXXVJ94fhykeXT6/JKGBcgmNpoAJOcQ8gZOMC2jSTfUQ9ivVppA4K3DHU5Flf2aNeS+
AZqpG1cMrUnV9mXB411JHOs1o0oJSKiWbuVc3euDPQzf3fY2twM5zNPegOGXYN7wml0x+wE8aSyV
9GMEaTv1X3KoI1K5hZlf3cngfACTbkI7evOqQZKTugnL/W3uOPobCH/UvQw2KKbY1KHr37yp3XQb
hzL7gwxWowHQUy+OYeV151BZm22b7MGNHizH6699MDm7LJrLi5ucCzJ0L6h99Zo6vIhKmpesHj9x
PufdFTALHGB4gF3fGIdr16ZHStq9s2MosLFIW6t9q2Yqs26m3hiSexOkgq+WegR1aW6eOR05uQP6
2jI+r6N0w/45QrAddRMnH3jFizgnVuMU2TrOLjJt/DMvrf5bWYY6wuiGdaUuPT5E8Ea1HIc9dFby
2qlIhdlerp/Iqffr2BuDzzWp450Bz8FOerUG2Y+2SlEXEd7CBNLXFP1DELnGp+5bU2XBQQ8LSMsH
0nZxZtebRqnqPchlnltuME8nD5kKaxtbzq9uKrqmllX6+l3Au66ZaeUuEdVegfWEuG3wyea/R9Hy
tFGgAfpk8G179FOEiMRIsQbzGgfTkxzFc17cV6Dz5AiMlXUxUOhZRYJefa4heXLHEb5zsSoCncZO
sGttYlsxrpOv/mxM5egolBwuZl74y1PqA6YUQYs9NeFcDKfIXn9wFEGsrio/m/ZLsAwhH8Fex4Zr
/u1yfs+G0ao17RVhgh313dNXd7b9zdx6w2XScvVO1Ul3dTrAwZg9cjhBNhEJRSHZVEJWSPZSwxI8
GAjDzg6KQtKmvfXSQhwy98jTfnDIYOmFtRfRD7GynIbmbwCPAkQW2xkQ9W3VhtwysCcOpboVSOZN
Ms35qWiinw21gfmJzHd+kr3FscQtjg9x/0XIsjxwMwjv5frLPDlcYpYr/RchH5Za5v72U/72assn
WEI+LN8Eyq+P/9srLcssIR+WWUL+t5/Hb5f591eS0+TPQ+sn9B3D6Emalo+xDH97id+GLI4PP/L/
fanlv/FhqX/6pB9C/ulqH2z/Hz/pb5f695/UDcKat0OjQLR34tUuEn+Gsvk343eupAmZlXNGeJt1
G3dmUrwf3ya8m/aPV5BGudRtlf8Uv1x1+dTqgArNdvG8X+k/rfefrs9mhq33YMa8nS9XvK368efw
3vr/et3bFd//T+TV22l+sKqh3y3/2+VTfbAtw48f9LdTpOPdR1+WkJ5U/Mo/2KTjv7D9FyH/+1Ku
V0OdWxvfJsWKzp3SC4ZEwGbn9K2RnmSaqpNuPEiztMheIycssbZfx2fprjlAOnopsmzGEDwVRmeu
g8aitqq1lMciSiFQa8cXdsEQ2YpRWlJJ2INvEX45Z45M+8Tp+1/SL+0+PFG7uYYRS9pk04ywZdgm
ILAWsv0LdNFXSD3Sa+Uq6XFwPQSfB+p8XTu5NTBUpndlDgOpiDKSBCU56Y0cBThboF5uNunWE/NH
D4CKzFkHtYxcqgxH6pxLXd3eAn1YJTeNFbnwJFvUlxQzEjvs7MFhIqa6CxO0XF34bizq54fqapI0
4Nw+prpHDKfIqa6VllZXTeuMfWBWQNfl7N5opoNfgWx4N9sZPYDJefcVckFWlBMbu0SWyGofl7Xk
0uFgNCQ1g/NtvSirukucp9Dy/rqkDMvHYbzTebG4hZkzWzRHP3hqPVLEjF5QINTtb2L10CNTov5O
uL5Tqb+ap2Fv8Xs7A8oNLmEjtOx9i0nSKKcv7gqciKd45ikbOlAVbllRdJrD9FE4x7JywtvA0yIP
NIywl8BxIbgieXWbIY3LNMWZkzWHHu323ZxbZDPV2yHN8vPHibM2hccuVh4/rCWHVmHfkem2jlpj
oVWfIrQ2q0NwH3VZcC97gL0CdFvrYO8DmeVcG+/ikHGDNyd3M5WlInSZeVvI6J9cN0nJm0bmSTYz
qbMTysjmSfYQTJuOmZKtpDN7C5ND3zSDnIITZhQURyM2q6x6TwVehtpYCPFYV+n3vaJo99LaIya3
BVNrrKXj5hXhsjfMKilvPbjI2CWCEyd7p5RQeoDX+Bm7eBMtfEZkSCdh+zenMRfmwdTdb4vdBk+o
w6eVF5zy+OpeepaLeWgYgqoboDARn/rtc92GOaV6lBq6W/khLCfQ+YnUGQxbrn+SjVUUKNbf2sU6
JDbWgpoQsoUiNgPZgvD1hPLdnA7KuwXMqiRhkA6pclvwNundgvUI16sCQ8NGhxn9bIomjsvuLIey
tzQfbNTpQRvLRmy9OP6nBZZpt2voo7croLbL2fjU4yVji4gCsp49hGqYP8RWzu4qRlBCOsi3JWhQ
I1JbwJEOL617ohRgzldyDPb0p9GxwheEFtSdtIMe807LjCW2lsKWchk5d4n5MCyDkWoMrz3OavJV
6XJOMkoLJjczTp4jAGpH1yFpoPIN+1z1xkFGUMDlsef2wgdHwNjzguq60k5rIFUOFP4CTtILOEk3
Aeop59Lm6FF0pbEVHtlbYuSUZtw5I/JNS6g0/9MwkhCVZaVUne/9vp0eZ896MNtseKnYcJ9KU6+3
U53m3wLT4kgJgBWpswmSN3EEpSb+l8oCuJpU0K/FbeuvlHY6SrCxRCHLpm1cf21ZXrZdbBK2nFNV
t83Ab62l4wZP9j0/3hsuX/13oOeg7ZMjzIvfb4EdVdxNBGMuAlf+yas878TO1cxXsisbuNgtIAQN
mvY3a02Z9ljp1s5YIiE79ZHhFDGcGyETKxo53a3aCIAlaYHSbkYYQ3MI1dU5aJHNiZr7uoT3WfZk
U04Z1ba5CarDb346krdeGgBygMnZ3Mtg1TCQg05COFFbp7mOefop9j0H8uEUyKmSTuiG/LLFHGVd
pSMUvd/ZszH/lL6tkfQvpC3LS+uVyR3c/8ldVzubxiP1CanXT5N0ztUwgydptPIICe1Fnd1pWMmY
ZgBBzbknyvC5l1AfKNbK+raJ9rKbdtYPN9KL/TubvFT8Vwkv+EX2FVKm42hkEN2Z3ikTzWhrMFIu
Y9lDJxhdErs5fLQrvXf6J9tohf5JQfQJTXcRc1tVWuVYzpFNP1F6spaeqprUA6fKvWVrD6YZlp9a
8s2hCpDdTkPzlaxHa3flpyDIVRTUB3D9avFJQ0L+ag32s5wRl256V5e8NJYm2Vq740ZjUnJ9DvPQ
P8teNpR/TIFr7+RomCr/HDRAknm4/wqJ33qLbQBmihqOj/qE8C6O22S5jlzxw+VaqnU2eZsJTvy/
zVuCf86NVFQonGinhlGxr2YzeFTUGhb6yku/kL37ao2m9hfi2p5lcvTrBvFz6iTtV69PONKJ+/Ap
jF3umVasnO3WTs8f1ukg/TqHQw3fDV/ii6Y2znFQSvJP0A6sWsRzLhHyEtNdByvgro+BXoJFsOvP
caJ42xS2rpVDopwD0yzZwjvWXTrRcFj3vllsMkRTtW1Su8pxscsJy1CGSVteGvZhTjy02v62pFXO
76+wzDdijiPaLHvwLYtCqBRxBwdW8r0cpmqZ3XtZeg/ANinXXY6aRRCithUaLTxfIwpcmhGNK0i1
Bg7O/9YU6PWi92rB7b2SrnjQ4LGW3TLIUIGtSKu9M/pVYW+NIQbl5jXdLtISTZQchM+y6UwIJNC6
f5SjoIIAZ4kYRNhAROTMvyJ4awL/qCHvrVV5s+HYMbirJUlS1aa8tvvFuJVGqDPDu0kSIqUiSBp/
H7PMWWIaQbskHXFsBAcVrB4MQqXxCldI4mvla9+gRPdr8MtTKZWyy6mOohhG3PeMoNjGUDms5W1w
uSsWE8y4oXAsttt9VDjMySeRLm6rslmWWhzLtGWpJbhAsIl8bZZzX2/nZ2r9x5XLiftpTtCL0TMn
4KyVkqLU8btq3cBVEnb60yicEGO4604DmS1jR8W2zlEj9G4Lo684VonObq1HV+mNSn4jeQaNuRw6
nMzfm8F4RjhIfa6nbU99TAOSDsiCkDt3C2Pjd3Z4zBG6uGQOLFzsicpkI7sQi0/Nyi1AdlKGWu/a
KR+bVWWoP0Nv/mWq7A2R4GCY2KvIIVl2qplGQHiJUjy5VBvf+62hvUwceq6NxDGPoKa0l7B2XNju
Ax/F6RKqMNUc1rY4fbWQfD1aRvVnNasu21VhA9MYAALr6uMszmFlYwaaeYza9k856sSZrYyNKN35
x1ix5jJd9uS6WqHUR1i60vOYDBX167xPafwcrmYNYEbaeo1qzdbzvf1cFcp9SZ3udmp71ObGoFyP
TaadZtmkDQCnQsgJrqThnUv4C7g+TkHW/+zJkHfRRhJ9yQu1PoDeqU+6CrHkm9qglByUwyIqzhyL
hGdpaqUqYZNxdGaruaDg/6VPKINrm8o5ZdSBHiNZ+G7GqJVny3aC820B6VlWmXPorjdvH2PqGw7K
5yBdW1H5g6PU8pkTqOpZUdI/OOvvL6YYaao1HoBMImUlIspKr56LqNtAfT4/yHitmhEiHimRkk7F
sptHvSV1L6bLSb6fagCO0Pq+XcBNs7sst6jtN8pyPZAqWdmJV5xlMCiC+ahPVArJ66MQoR4nl2NJ
iKud3vjcNbVx5yjAY+XQCSBVnluqcuSw8pxmpZqJc5cHivr555y+14w7JYNn3K884/Myh5fY+EHX
UfsL4bSMnPR7BgbnWoiGI0ztGuqZtR2Feulik47MLNBJSFD5kUPZyJDQjJ5H0ImnxSR71IyONsmZ
ZR3ODt2Tn0P5+3a5W6ROrbk/emBdxUeQzeiYMKjn4X7wlfZssfcsYRvQ27M+1gd7CKaDq7Ut9LSY
Ut02qFqRY9mV1tscOd1uOEQEils123AG/9y1xT9MKFRqPpNIOWgdWwjZpH3gg7oS40ZV9JuRcpef
7iXwg20WMzq7835Olm7TSPW9Bi7/49JW6rkZ2p5/W7ak9OVgTPA3wguSbhIUZ75onTfwpDUR6bSD
4ovmvkKK7HyC6Ky+a2IkA50xzb/k/lRu3YDycrbYED3X6sopVG3jCWQ+UtD52RLITdmTthkgOrBi
4ZFN8daTQ2jScHtWCi3PIB68xXBUeWe+wEvdPWhh1j/omuVvhgHFm8Vmq1Vw15T+XpoGii5hmRWU
rsbkjkdplE0MMcTeBtAheK67h6Wxn+PWLx5AZzpsFS2KOIum9gDcc8EqttW7zALNRonpJoZe81By
Wv2pa/gJNbGF5LBQYqb+l+pqv2vPphgOLQhWKoT9i/TabvhtmLzpXk4FAXvNar16kD7XLPedaadP
0hcp7QoETvqieZr3OiA/DMOLZysvEUx5DwA2m3Phg0gVowxqg1uv81JECLS+OUrHaAX1g1e73QEm
Ld5HRPDi6ELlqGpmh+AFYTIWHFuw6wKAKUusXB0RuSoJw9vsmy+sgWMohrZVgsDfeUMID0EaFFfZ
qBbSUHOLgK4cImj809GUDdQ0qhrsluBceJGcGDZhUkI997ZKMmrFNQh1bzt0JQJBbw45wxrI2sWK
AxmTqexsmLaPXMc+5hqqMYKcUhVSe8hyoRUsaS2X8eJGuBDCSzme2rY6NCbFy2Ey7wvO/2F5CvoH
39D5vomekdzFaABeOVP+aYn9YhBZH35BMkA4+rKtqWAATEq2eOsrKXX6sQdPIAS0x8FrnYdJNFTl
ogJckx1Ltch5CDPLebA039m3Y+KsFpupKdqFCqezNMmpMhYam1Wb6yEYRVaTTi0IottlFttyGa+n
4riHm+bshU5/pDCb4vS0nD/bvHJvMrMjHymGLmxUlO2bj2OvNM+J6ewDVZ/BmvTBOQVhuo7k0HSS
bdoFzUF6o2r8FvviqB50zmvFt1dGwa0C8T0bQkQrWLpqtHwHLUe0l8M5rkBRaqF3J4daDeJTyT/n
Rtjd86RKb5PQZ4F5GKaGrYwqDUtZ1TV4fjnMHQg7dQS3zYqvrV0WKC1AB3RsSiffc9M1njls4E4O
kcC/Ihv6bQjxv8MROK4dpL6vH2JNeALQYiE2T1F55/VxQ/Gut2nV2Tj3opE92URIUZ2dKvQrONDx
KMCtVr2RtBBuMkzq5snw2vjzkLRe/FLmXfu5VLsfWhftXKeqHstB1V8oSwceWTe8KUah8TKC9tgE
1uDvpTcy2e+jWmIAwCB4Qvn7nPjApBIRXJNDfKAE/CSdcn5c/Zm67IakJSzjr0GtwHAtopUSYv8Z
YnnVstRNyp/ak2wovlKt8Gmw+vKJYs6ZXJIK2eXsJ+naTdmu5qYJMepbfNsXeyO0rHvd0X/4GYJk
46Cl16HgTsnrJOz4oBGvnWikY8xz+xiM2WtrV79MYkKeu+VdbcfrW3xnB6c4nO86SVEqyOdlb2na
f7BNmfWf4pZpccz3v1DacWOmQQJW2odxZzKpGBY1p3oT6jAG0cheX3JOspLjD26woNEhjPyLtN9W
kFM+xC22dzElXB07/h5+aGql85LBhd9daZkiex8/TW6SGxp5rVv9NlCuuKwt44xQsbYVdxWYutEI
WA8urNJ8a5NyZwluaTmG2iQCPAygcbENo4GG0buxmNhJo5yzNLXrxKeyHJRHgIPWc9/kfyqFNVzk
iJSrvmNvZm16vjfPCIccoqQYL3nnaqjkUKkx2bGOvmmuX6VNNn1uQXLp6sVWDktlBrtb9fORnC3f
/64OP4GGjqhQ0zq0Aot8Z3pTd5ckjUedShScFMH8yqIkrgEIhXMdgEEPwqvsWTpPm0LrYEf+uwOV
MbLHvvVZ2u05i6GhECFa+lczcJAk18gKN4QcYtS5zSk2CrLUht4WlrH1xIGB/2eKMMk5a9Pi7Izx
Y2Ra2T5+M0l7ZddhufrYHalox8oP+jZb+t8Fva0mbb9fsvS9X6u3ZbAH5ORutcHL75o06iFaoNKg
pMZkFdl9+CMH5kkR0V/8Zr4YcGN9nrWi3fiam16LAiZByP30w2RX2tXmHW1j9125pnTf4/ChnS+h
CTx7V4eUEjmNM27eGWVXNkYAQL1vDR+4FphtsN36fFncExT33arz+TGhm/xtcUTQw6LEhualmhVP
PG25HUNHKkdUSpjnppi/ypFshtIUX5qh3urNVDxJmxpBBFPPLn/cmHxEszmqjbbSZwoT9Cf6flaM
br3Ysqx1V1MPWH1ZaEy++xra5bdVKQc7USYXr+Qa0pZ7cMv66RjvpI2Xo2hd6VF7gGfkWpQTEh/I
LD31nj3ewZt5F4sRZfLV0wQL/w7StHkjh7Ihh/8DoHxMdpKwtLG8q8+Jt5wkTS3V1nuYDfp1DTE0
dcLjBJLMR5pxLPVrCjreLOfovhUjaddD2zzz7nCSI1edTVCK+lTtHSS3VtJ4axpVv/o6UmFGB9Oc
tIWDatybU7xqsjre2p5S3Uelxeks1LyH1NGMe/7fLoBnR3vtbQ5Q1N4M/zWV2jqDDIVi7t485WZU
fAsrClddWKkgO1KUbTJXzsWEoeTkNaq5d0iKPPTUQ26gYFE/W0X0nROu+i8n3qOoEey4z9R7h+q5
h87T7XVRBdjsrvNWBe/ml671TtJrKwmM9+nEVxytUfuggoU8pkjcbAy9ti+Uzf+AUiGkgEJD0luY
lmax2XC0Hwq1o96cCGlXxqns4bL+NY3azf+X5f7pqtImPiH7Ln0bgJSvxfFlK5pOnLzKhmKjTQzg
97KYZESgT9qu01V+oSJW2uR8OaQQ9Am8u3WUo2VdqmRyuED2BeVSpw5YuZBZzl6qPqVY1PkDKnvv
2nDCNjV5dSh0NbrPh5bqX8uwH8kGoTzl+ZAroUO6QhbD+mO0uuch4RusjM3aGjjjZJd/vvGrvqNa
ld3Jy/RtXZmUyghmVd2waGRPNDJkFuysnchaR3P216yX05U7GjTXY9h/p1jlVFFW+TmA3GhPfXl/
qCI/RsZG/W7xHTvkrgP9TuEUn0YKkPaeO09bOWzGtt8i1JTv5dCfh3ijWkZ8lENPF+RXCF2cJ26V
nwKYrCg3gnqrUlXlDv1ncM059GuV6uqvo5b/HNYi3yqHXuL5UJH1P71ymD2U5nYK1B/9PHswv9oq
qkOpCda3zRPQ0QM7GFtDsYT/zCZTevVOjmSThZkgstB/xIORZ9vROeo2iX7SBgblMKpx64mXdQpj
qoFDIArNpMNEyuHm5U/NpERJRKe1pW9LfYB79s3tVZZRbuSKt2WprF1Nua9sW6Ri1n3aFycrydAJ
RC52M4M//65akDDo3h/KPFjbWQujU1e7+bORGN8R8cz2ZRCA0+mC4k42rj+2l8G9ysHUVFW3WZyG
Emhrq0Ziaeyq4QCh4Sc/rygm9Gp95emOct8KwRBOA4JrnsK2ZGnGO3tZ5YG5GlzIJ6O2I29AmJwF
A21/nHuULjm+iL92OhyVtuV+a4eAB11SwhPfU5fRDW0PZ0ThfYMm6JtW9vWzaUzJiVclbQvF8/At
4fU4NbxvJpk6TmpLFSysrj2Zs/tDzmMfwOObspPHkYpHziM6k+duZN0oydTx2dRs7Q8qStHuBCJy
lFtH2WRshUKn5DEldpOyiSrKPtW2QiA8d1yYhsvZuSs9eyM3oW4s5NryYK35rXptkli9Fo3/tY4C
7ShHspHOOPFXA7Vxd4vd0HXz0pXGXCFVqTbeJ3s25jvbj6ZVryIqOEMyt/X00d3LYaZYr6g6r1Fj
RRND0NaYWhzyU9PDi+wlc5g1K9kNAjdpVotLdVs2LbUGMpwp7wJ/dpH9W5mt7cHmOI+XWDQBWZh8
UxvDF6ewu710oL7lI30SFZ9tM6fisKzDht/1AHpIdkNBuxMLUQvxwLncGsHkcxvfgjqO3DS0viDE
EphpiYpu4HPT2H6GDhqj8FIrpIrRc531Qyu0exrg8jzVY+PQZrr+qvb+Ty/Ud/FpGlCG4z3BXVFL
F3yfnWRfx6b5Fwz7xybuSPJB0sD20T/ajVM8yER+qlfzSg3y8CyHgRaG20qFmsxNnNdmnNFHSuY/
bN8td2k7knz0nPqLsBeVPv1BySy0rHyFOd5ZVyCkToU6Rl9MN4HM2GteugkWyCzqf0izmw3hvjTG
lZUdbPZoJ5i7YWoWPfPvw0kZByFfiPvWvYWHwK2QDoc8923Oh3Vu0RryAvlqWTPwnEeHOoh9nTvD
RQmKAcF7pKysQbt2aJmbiPlik95EHYeLbIo6f1HGwNknTWz7d9IGNQgYGr2sV3IGIJOI9LRYtcrn
5KBx/lMi/orWNzVJZTrskrdiLn6BzrySXiuKvxaN2h3mVtOpahAzorDlJKi0I6r03gJlFRiUPjYA
s29sY5MEasueF5qSl5C65RBjr9SJvSvhM4PtWtfUTRC0f5UlqXwlrdAJpO6FyopfYu/8X5F974af
DikAf7MJhowPDjd3KH5dlpHRUiX+Jhz/9/X/aZnFdpOPf5uRWzCr8LfLp4nEp4mEPLSMXj6rFepP
gZkbK01pqg05huIBhbH8wRE98AUUMNlXaZHNHKIiVw+28y7US9uJ/dDhNuVthbGaMm5jfreVM+XS
pqv29xO5LGkysz5E8cIySSNHYbybYyvwVhrP1bvSHbaaHMp5WZkWHGeq5k4NKBunzK/vLhGI0OWT
yatT7+tww5/7/eLw2q4/NyQdbx/DVIUImLJByNl5zEg7dR6JUt2q3Me08cw7cC8n6VOFqRgciDqM
ibcjMZSOtuyGba153kaPeQ9fs4PzVw1+oQbt3GL4pV5tyHsuchXuCt0jajaLH+xfe4TV5c5xk4Mb
ddZ9axUpz9eMI1CtUYHowGxwH8+mdS97blAbx6Btn29xckowpP/K/Xw+ZPwzSHwzw+FP4tA2RrSy
xaoybllK4EInpyxOt0tqcGVEVGVtBnHaOPRdQAleWR7kEK1zhIAtSpHk0M2g+qi7ZwQD3DP6Es6t
+TCUDmnrvTjalVMYwzwI9s+Ih3SFvk39iMZc/RjFnHmZpU7F1zDV/JhpqDN5b5PBPAXbTTrA1iGH
Mk7ObWPePUwSzLe5H9ZrmrDdlw212Bqq52ez6H82XuecB14aKIGHaYliql8OIVleIYQAHacVN0W9
g7sczgloBiutCjZyhXdduayMlh4fBhH+0JBGmlXEoxDfRBKzzNCEb2PvQsk0SbbBQi29HDJ1cxtT
hepeblGTF8BgYYff33ksOakQ82E9Z/tNnSCv4SnvK2btK+eZqkLer2ispFSQYebUD0IfXTslYxld
IupcYZ83TnGW7gJynIfYoaxqLivrxJmtfQjM4UkxBqqsYUVeGXPf7thATX8kZBGoP52+6AGcCHxD
2l2d9jd7btfzzT5k+ju7jJ+Bk9zizbRT7lBVhJJlhD5pqKr7Wqjrpgnb47acotMstHcHB2kBDQG9
XSPEdg02Lgf+osKN9AZQs158O+EBJeZW+WQ/qEp06EQs0gfuyQ38T1CYzo+N3Rurpoa1By64FYzd
xjdD65DHCPoIOnOTEle90Vdp7CX3fVSmzyguXSvYxL8Cs8p3dtAoEKx55VePSmbyRyXFfmi0c+CP
amJ2R4lmfQd1NQJCFSJAg1vfTIEdQlDESX59p9UKubQMeLYMljHSIYeyKR3q2P0ARZ4gFJwvS6Ds
KYLSuRj+XJaXZrnIYhvC6I/O+ZqOxbyrjSbQdtVsU7SosF3bIERarbmPNrxGCZcVJ9Vl7Azu4pkX
pzsSSNnq/5oFlio+GZ6xuS0i17sFmUn/WVOM+hAbcXS/NHYBinqY1osFeqToHh5LtBLmyHohJRkc
pW0Jkb2mdOe1r2nKZnFok8s0sqbB3uoz6g7FxW5G2S1qkB2wN22M1Hz/KQyHVFxXdt/cOhlOgT/1
J091fjbSJofSsQzfhcSVkq7ejd+WUWbfXPvIaq2ld5n827UccWGlLcMDms1HqD3mfTQ64aoWFFot
zP5QAbjlplQ845yHHtRbkmorgTTqLuF8Zz1ZEclev55UVC6Zoxb8UqZZP8sQ6AcimJUQYAqC0jqM
qePw9lgrX4dBO1I5Bxu3Go4cfgnucmGv5uqHkcDUEcWhfl+25qkJu92g9Ke4sYrvYeY2PCUN5TWK
zWozNsrwYKtWtHfg1ji7SE+su3QqkbbTIb9v229Z48SvRqk4DwWFxDl0b68+5zEvRXCSLtlA/QCk
WW3QDSSa94rHpjFXaO7+WaEV/JIYOs9PQ1nLkYWY0Ysz8kfmJt1m4l174xgrW4mS5yDs+udkzOKN
m/ntPs3s/lktiviOO+An6ZTNGPh/uLwtXuQIOg5n35jUbsYqaaE1i7liMc8Jfy42N2m3JxF8N3Ut
B35zwTuMIPHpYcgGcyKGMJ9snVbfVylsQFGkDDyEfynxSGEcLW0gdrbAly6Oqim/IfPiQLFMFkDJ
Qk6ZxuRBIq1AGV6rNkseJAhL+Boxkr4gjq+NmqqrqeWtw7HakuPCRF2B1S+fnMIsnniXplgin/O9
HEqHUVAnHMfOvTQ1Vl9f9NZ5ucWLSYEi5FIDNj3p1MfpejDb77EXdGcZwkmGe21ne71M0NR2rXKT
vDSauUocXoKTMuotqIJT/+hlyjWuA4XNEsDPeyTL+vtsaDj/V1OKVnyoPPeGQ80CGkX13vc1gx+i
36wrK+SITDxMUz2B2zhG9keMZCOdhYhYwv69bepR4RsbinsTZVvYLuyE7Kld6Ea2U5y553EMqysa
JdUaldbsz/8ckbHG+Pc1Oq1Ck8QogkOVpO1zMylffD7jpRCjOu/CwzyM2lpRzObZKMb2OUm/6Gaa
PEmLhcYISobWsJO+aPKce3OEJylo2sc01oE1V+Y9e1OUubO+/z7wyA4tJf7SOp6xazwjOhaJat93
3AzswfXPNY+5mnJduuPsKVu3BACJ6rsLHeaM2NLc6q8T1Eu3od7b+mvX+8674eKVwf80Nyf3d4Dz
Npv19iIbT4X5gIduAZXjL5vsqR2MF6SCfU5BcgHwnDJkdVWYJTc3YyfQpHHn/B/Czms5clxb069y
Yl8PY0jQT8yZi/SZSqW8SqobRrmm9yRonn4+IrtLVb079rlhEQsAU5WGBNb6zSF3zPk0V6hjK1H2
HgcknknuszRm7TDJHqh+IeJ3vTbXiH5GXwFOAgeLvRfhJlgkVmBwUomwqxlf7EETlxQFGchN/EzO
eVhtr51O0rlHJ9Q/RVAaKPUEr2XLLcJ35n4vMbDZlP5sPteR1d5Q/pAr1RSIg9/HbYpJT6P1a9P8
ZIiqf1J9DQILqVZHF9Uyqqlae5c55lZ+jwaOdzOlWroGAIC9yORMt7KezTV2S9FX13R3rJTsT7Kr
UBURKGQ5kxa9Vosh2DJAzUwXY5JmRNFJzWRpHX+da3tXTK79aRiGai/TbRQi/T2DGG6+xzU+h1Nn
aK+OHL42dpPeqZYuXtu+01+A1PUPFNdus6zE+bsPqGSKLFyrpiiGfA8U2NmC03vL4ccf68YpZlD2
2nyoQF2LjNSQvhzsaERz6ufZmKOUwWZg2KkOdTCqzLmOcxH8uEE0bP0xP2spomB/1LcoQATRzi1w
0Rq9np1xM6UXv9cFd8zMeESpeVinVevxps/hqnUbCzkuc1xXXljeOH1de9fTPKjKG8OzSUG7FYqM
2rfeRJ2bhFuJ1dAIDHziKVWaA7Y4fTc8iWDxDM+t5FsWBGtSj/0feSLvLcSo3ueJH4xl1tV956fV
QQ4OOUIjFxczqfVNZFCwR7P7i5o0eccKFaIfrj3kq0gvmpdCYrTeuIFcNSEO4NQHJYqi/ObayWoO
Xer0z+QkFq8xsO2qtymjkCKP9U11umXoP/HGqC51wO78Ff9u/1a1TKf11qY3gDhbLo108T9eS3XW
2uz9fq0YwxPLNPxba5msrpWI5zDLrY1Ku0m7z3A3irs/83W/tOWoeeu8R3GoXdbWnUD7Y0YP5oBW
hP2cGYm7q2WRbrtlrS2TBulbjTuwXJr6aM4XstbUfWlpRiWexvRBTVQXc+3qiIPHwDOPfgyCatha
uX+jrqWb4z+/UvhShTGPHjMMrodQdDbQ0SiNd71s+5Xq8WX9Z7dqXsfoeWscwXkcPyYnFTuLEP2g
lTGZ3EYbMG43wsHbDBgrtcCM++sSChbZcz0yphhbJk6vo/MYcK1mJKcZiTzdM95tPQJm3PXBbgjL
6bM5oz31V7ivUdpVYd39x/Bvo9VFiiWn99toFY6S5Ltfom086p48sHOy9ylq9M/WFH6TTjN9QyTk
UUOA6NUSiQ25ytZhbjZsf/p5XqkRyCzuBunD5gyiCkB7/8lMjHFtUoG/ZTWJ8qqudeWtavfgxodF
F8ofvrG0xrartP4owuqCr4z3PogGt6OarLZLPnXfoLNzctteO0vpi+1cDu0zwuYDunLt+K1szOXG
Y/1BYmiP6vCqL/z5WQJsQZ9EB+O1vGt2A9zjH+J4qN12VqU/hx5asINt/zk+xijqY/xHfBkvl/GB
y3h1ffWG/j7+43VDrvO38erv+X38P1xf/f3N8ve7U7kdKaA8m779IzL74VuPCvScZvjDeCuYdDGC
/3ZxIGUgvuGf/n1MLPeEyK1kwWnbB9SDkl3gBdNn9NqQYmu0T65A87he4pgXT59R5FlbP+MFRLtr
fBk/e5Y8kD3pVjmGKzetlTbNKss156YeTBcDDyk2qkcdVMdHU501rcmUv3WXSX/qo3E8fMQnY7DJ
lEX6E7bO6DLlqXivZPviUVX9A73dXHPRG+vn4TDiUbMekWHZZZXfIO3HAT+t5qya6kwdtIFyeWh1
LUooPJI0KFrV3N2qQ1r53W28HFQzsEd7jcRLt/mINVZPHlu1Q21OdqYVzis1T01RHVOFqiyczgZ5
f1d/l7OJ1VsTvpSeHZ/l4BrX+JQgcTJmDnaaOo4k7A2sixyQf0mz/FS7PS7qGWiuvV9g3I12u3Ym
0QtvzoWKPJuL/l0xP40x2xu/ZLvlTk+4g8xPHt4FUEol5otLDNrNhLErC47YgebniHvIbdNTN/pI
4ALLQPnYb+p1OHowCjJxUb1OvPCsQIltDTOan3qEuJbdMIvJbm3qpv+WRNMnA13CP7L03kXJMFw5
DviIeeEJIqu/7TPWLaIEdiD1/rOA4TbscZ6LLkhALVtMc8DKFyWu8aC7EcgAA2E3va5OqjWSGrlT
Z/VdK+vxeq7xjN3YIuM9GwECweGHNZSHUM9rmIm3TVGN5b6RE0tmBPXWFCfHWxvaVoEWFEo/pvwa
tOV6rCYLvdtK24Z6Hp9SY5gfWztBchZhucOo2/7W66J25404xhpaOL526SL42BXRUST9+Dp5ibFi
A1jgw0DvXKc8UTDAs/J4xKWk5onx84AJ5J9N9kfJSfNr9OjRArpAg5IvrduvWYtQNUkMbhtpiCfO
0oRnj+idLDbJaPJfMt1FXbMES0wKfutUrXirtMVDvE39OwpuzY0FugRvKE3Cl4yiHRfvVnUHO6Lw
PPGgDizu70zdQMowRLvsGkd2wNKq+xbk9kOZQUyJxYzs9l9TrLgeyBtGbx+hGZHOg26S0P64DHVS
jG14Ml6ntghTrrO5LzZGgBFyAxjnNp2F+Qkp/jrUu0+lLcKLh5jnSoX1VOCgYTlvBqqW1Pu9HRbs
4KZSEoobTSxwZb04Nmnja5s+adgjlYW1m6WR33lpWFwPOVYnGEMjge0ARbmUICv3uokPm932010e
Sgf2jeF+RqJ5V1lh+aMcureyMcZXy9WHrSaS9ozD23Auu7LeDKLvnmWdBxtK5PGhNeL5lfwCMJqw
gXwxGNNr5PWfNbAm0ARp6aHN+iYfnqyis551sFN8vPNrgTPPfTT7j2pQvXxl4DwYKzdGaVkU/V7T
x3RXW+j3wX0ZX0zpnzWeu18cDx1McwScE8e4TkLJRJduHLov9QSFrnQz72FEWexmMMABTCC1v9Qk
30zfrT6hvJ8dQjeM921nd+9LyUgNwKUXDdypkKdGCvEk4vq1J++6D8kFHJpF+LXzDeN5QRzt0saN
T5j+QoJEzGqN2Zf4Omp/1EKbvgMo5e4HX/wx8t34YFaxefDaQH/oQrS9ER6bv4MfQkBL+9aEXgbu
phX3oYttdStdLGeBOhRlm9z4i4K0OgTTrJ/B/uS7aYFWfMSuZx4i017HF+raYy8DI4O32DUtgu7P
6/DeOBihYq9WV8V4CmeX1OLfT1VbHYRljScdGsm/D9I7TafsHA7jyU5qrgKAMQIjhFSCDsjMjA15
CZvYfqiaUd4n/pfEMrFVz/KoOIdT8Kj6XL+zH6JK6oemAJM6QClI1qkdWVtZOgY1rKUdojK75tZc
IvvGcN9C47Hy9nmNyt9UCeMwN5SkIbO7rIMNKj7tDP4bA0vZ37dtDOxfHy6qheBtf185HhnmIhVb
FVOHRU8BrwLjgpEJl1KxLhBvuaF1p+sI+03k4YkMxYyWqIS7VYK1wDtmwT/Wwn2gep/cZbqPyUzk
PeRm7T4Uud2d8NSOV6oZuqO4w02RFJ705i+tMZxGAdJF89P50GmWtWPRob8DQET+VDu2o/ZA5kk+
jG6dnjxb+KswCP+wqnRZ8i0e1vaTU7M26aibrUYUlF9EmmSbNqhbXj/DCACU4K3bsmBxXSjret54
N32kt1RsS3kXLHYFSMROT30PSnCytPwtDLFtdl2E6hwHdQF43g9V0KZfcfELVzK3MPYYkFRLvVZg
BpEAzXBl/oxcLF5YfeI+9CT+ttMI/BDauLHr6hY2BsCDg1MI80ay6D2GkrfR05d7hO50B2se0lvo
39yKnDG9w2qRxyK7gIdpMTOpw2p+wt5MJz2CIdvoejbaK6Pxhn9CCuOQH7WLkG0XufV3S5+OVbGI
8Ac2jOF+xuIgj6aVIw33ZXawx437hk112MCQFunGb8PmDQQSzhBmifiw6TZvVbZiLxS+TbpTnpES
ydZqVObC+TYzD9uRZRKSLxsvK5BFFa282G3Q8Jt2GqxQa+3Vi3xIkT7ZiVLIJzvU1vp0juyLzKoY
z5qxOAkslL6ZVfHd1u3kXTeAL8aJh6+s4VB3zbIZoKyD1EUeNhdl1yMQ7Xcdr67MlT608s5baGSK
SasYt2AxJXL48tFb6LgqNKQh6iyZFCffy6qnGe7iCZNpuaqbVB5GMHE77JH0u7SLY/QrjItqgZQF
mLIcUC7s9in6xDwhQyvZ1uYgVlqVO4/IsYjVNDrBZ9nXd7hAeOGKR62zCNryqrdxkcIcqYt4V5gl
T8rBTDXAURmeriJxIWZ07i1pKnPehBCuWCf252uzloHYdTaCTB5laT6GJNl5qaHrJz1t8dlCZnSV
iaC+VYd8Kd40vPPjNZgWB9RrrLPq1HML9RFyZNvaxswj80CFdFaYXDIz3zka0vcTODB+xqV1n0jf
vI9KWV8gGKLq+leoXc46FCaDcXJvPuJjqllrp5XVzojTEJ1oDDsP18txRwS7M9nXS6kLYznan9tm
+MNoZ7T1x6j8kV/awet+aKndryyvnp68Zvb5n1rDiZ2tvxm68isrAAcXDUrIUi8iKmFQ7FTzo+Pa
pHiV+m1x+7f4aPX6JkFXe6OGfRzKkhSGVdyriOXllbcZJ6NfC8svtmNw0kUoH9Uh8nhrAyH1o2qi
VG6g+IsSz9jKR41v4SMyl8U+9Dzc5ZdZKoaaJux1I/FPatzQQXxJ52B3nbAMK0VU7No5mDZq1tBY
8rFp9FcsScuzCo0eXrOyTS5qEti9EreR6FBRobgYA4m4ycC50mwGkrHI8nP3FO9amIc7yzHDE2ll
49GYkXdVI0a3/Up2S39qda85NnY77IIOr2C9TI5tWdkmJi8iuNQdfP/et8+okiDhipfAxrYWkSqs
CTfIwDZH8pbem8PDJa5c6zWKjeQ8gEFbV4HjvZlRy61QbxJ22aX9agfYn+RetO5KEPOG4aXHNjeN
M/i0eJ8kyXBXdl21RW1UfyRb76yttk1e6zo20JfJ0aV3ps8ahhDfWpkcq9Q0ebZ50z4O5gBeCYc+
4ubsF5Ngd0M23gkQ1s+m98DOvHU3+/NNnUr3Jc6cbVTNxNFf2Rszuql2YY7vhSArLZF1DchE4EJu
UgJZpk8lsLCoGqu7vpqbhyAavqjplSecTW4jyy6oXqdxfkuy2Tz6PlDzvhrlxXTdYhvhtvts14YN
hbWIv7QO7tFqy9MMx1gOzh+IHLzYTlq+x2VZr/XWEI/FOIU7dcWBrcf1ii66rRctHzCfGp3yuR5H
G2i/EX+xI3krUsEmiisWoCq+G1S8pm+L94wpIu/diU0+j8Exz2YeWU/RAAxjyNz3wQTKoqE+cLRQ
kX7Sw4xdJAIFc6UXGHoVVxRdWFj9DXeOfq1QdKBa+/VUfA28OsaAKvDWjdGIQ+jTHGSGWNIw4JpM
vgYMdWftYw2LcNU7puzQIiDZa9Vr1pDaXaiFePvZN5ovvA2axeHXLNry8De+1r3RYdqV62c7brO7
SbOKhao2Pi8Is6oUx6Z1phf2+tUpFEm0VcCy3+PxEldAtN/jFeuFf4qr8dpYNVQkc/ugZ0m4y30j
woLeTF4iaWr7PkX/wA2S9GUQWnVyBOaXqrc0Mo19x8QTaen1fYGb+pjdzsZSxOnarwruYWkyOw0D
MgUf6A8Vo95JOf4n+kMbreykYgogojpam7pACzjUNRE69nFou/VmkzKyloj32uPO3goHy5PqvcPx
+rVZBPRJAqJwtgzNftjpri9BNapMgTX11kWdieUMQf+7UZuzkwp9xMvC6fbDz1mqg4L4n1ODzv5l
lojm783cWgdhGMldn6fupoTus7ErVNZVTB1CqA0HUfm4WkHiuWsb2bPAhfsHz8tayzmV/A9/TsEd
bO/XvXdzHaeuFQSQJruFuPJLUNMDZ+PO4B16u421jbTK5tAgdLvK/DbCcHN5hZRXUNdW17nOXl7B
qqS7yQODvJPZ+w/ObMC0M8bmu2/+qMpk/GpXhbnmbcjvKC3bpwiDsJ3AbvcuMlIbj7TW3Wq5z87S
kMWro0vYObXoD+PSLOwG6eXUa06qFzEHCZQpGs6THhevdp9/9pPBucDpLl6thK08v6pTF/G10TNe
tZ316h0MH/JGkZVcEs3Pn2AO3am47ZUlCA1IwzOOSu/uUG0m3ylesX23bqoh/nN6kCMxFqOifjGd
7B+nh4Ba3p25vE5HhN26CV1frN3cBI1hxsE69cn2pObEXsDrk09t/+YjavTSNa12H2YU0nMv+dSb
kXcixdPhaVOln0Z2rTvdbUFL8ZmsfM1p92IKcJgzm+gydrizj+hDH9oJiyQtnOSmiyr7dY6dP6oM
d4o6e4CazBJ7IWHA11glTnnxTGs8K6dd5ce7hPi+Y8dh/2XR+zPU1HgWDnkSAGFt+mOT1Y8J6tT6
Hk5A90sT75j+iFXUY93r5SVKGxiGgZ9vTMtCAXE55Hn/OUMu5TjJGuPAqUvyOwPF8XXiuv1ONdU4
fenIJ0ERsTGL6wWasdn4ZgYKT5rT8xiQRUjM9g0HwpoK+WRvQCMtCQUEt9Hkzm5HHmqvdpetUjvt
3izT0U/B6GlrNSsMRb/ObWyiVa/+NiHv90aiJT7nGU5qcLw7Vu9JvpnaoDq1se5sSGtGO5nxBEdj
QDrwGNmBudb1tESouwWQewY/RJZEUv1PozY/motMzoa1t7fqhobnOxpla7KPyYvXpSCz8Er9kbcg
9QLnewIMgbSxOz+ZBTa042iFN5YNnw2piHiruXDu7abEr2gm3Uw1HX1E++vAXZjSYIi0JbYJ+zGo
3CPcbefSxn698adMvDXCvlMvZMXRIYULiTUcD9JKn4EalEFyp86ctv6uaZFLIfC3eN10Pgb2uIvn
pD4Po8aGU+q2PEunHc7qrC+SP8/cwdZu9BioOAM+wn8bijv6cO3t5aKr4lQkJlPKZmkf5QcfK6tr
2WzgA7qtRfKmOqsFLlLGqynzsmdV/HI16wtLpeJWdeEfUGwE/hZ71ckSJLteq4597ZSPlJOjVIT3
mNjZG4yagDbFsNlVLFjOyLtvNV1QLsal8BqvA9EeJNXblRrxMSGLkZby3bEGpfnXReKcP8WLEflZ
XkbF1axUetbGT7EjVx2/XJ0XtO7iRK8e2Er0L23h3caTBAmytDwjf9H02L+oltuW34N80eSYcvni
4uiO12Q1n+2lWYFnXtWWNwCdYKaOaM1ahL489e0sX1IZTescn7yjmkvGG2vJxJoPau6oc8Oehsja
X/8GA4WRQOKaoOZ6FLl2valnO9U7pIEN9HHx16ux4GxyBwtFOVSvgZMcZl24nx1LczYZ4AfIQ1H1
DH/w/hpHlWOTsp8/62PRPXqW+KLi6jrx1KLO6XfzvVPAvZbd7H0ee8vgbts1d1Gc+hdH2A5pCAMN
wS4fN+2IrWTtRcM9LMzhXlvo+Q2PyVn3gZz9jNvCjjYULm1WaIxQHaFtYFZRoMCyhMJK13yEXae7
ArOSGxXLrTRZcce0N/WxSwB/G6zit7UvpmNKYfN5KOeHrhnwCerIBU5uK58dFzIiDgHnYWldQxFq
Jg2as6qVwFfDyzwbblRzCpJiG2bRtAtSMIhe3zu7QjF39CjoV9Vyinn8zmpktCxhiPULu8cA11tt
uiQChLPgcI053ef+fCoqV3vvuKXaOStyttYHREb5doGIfO9y/4CJWvnCQ6K9QSF2cdgljkbQtwnX
G914soeijDbTfVTXxk3MMvvGhCfj9WTIBTftlT2MzWOhFf4hmpJxPybZ9JyL8Rupf+db4nAfQS/h
U1lZ2c4DeXEimR7fI4GLnIyTOt+84tHRx/5rJ7D4dQMnu/gGoIC2BfWqubl1gzZCuwpY93Cbo6kO
QTpYN0tiBrj/Evzl1FdRs6/zHfVhNB+X/s420rW/bDVZ3q8xJAjO5K8tbzO4eryJNc3d9HnnXnDw
7tnzJPxaoqo+SNN0wdfQEdotgFFpj5AUuVkfVJCKlnfttqMIsonvyNWIUtemN9A70U1nfsQ7194v
xlJYeE1dzt14/IG5S4NNQzI/hj4bTkRWLqqlJlA91DfjslXVtarPWdj26zprm3s1JOAZdpxLw1mZ
qAE/2sshFIhvhEXqH1XTlGF2ifQDjOd7KPek9ZtXG/WFcAVx/lHnT36PwjTFLikun3S4K1s9x2Kg
QpXl6AZzdGS3FF4yP8YPidzLUxTW2ooffvdZ1tmfVxTUQP66Yotu1t6fC32LVag4WEaKpkXTBG8I
Mf9oHLO5j2ASYPfov6rwZOqkV/LZ33vLqMo197aIjWd22zOm78LmsyYu0cfdjGC5TzhTtW9FvlH/
xtl5GB2TLS90Ores4GJn469N3C21FUUoZ51PM0ZLg9WcEw3C6W5aTuViBaQOrVG7eIcwpkIApVup
4McYE+XevV3l+jouSDsqZ2BDTIeio1CV8Jtc2WA0XyY3E9SBZnjAYRluh6bzXjtn+QaVnzAW8y/h
EP9xbQHaPLSs9jaR1ZefpjrvuLUGxTEMtHjjBYHcaTW4a+Hj1JVLnlTBIPd8Zcu3AtGTfkncWlBg
NmmVYv+JEO2DHbrpCmuz+UsPkpQnWJ49iDTNKJ+GsBV/SjWqMyW4eFVlvPaw0WaVG+w+xslkyNex
k5vrAm++oS+G+2k5ZLVHHj2sfvQ5GiCqpeJmGMMirSfWougvX4f5WVPfVfabGvUR7iYWOLYo88NH
R12RwEpcAIzqaur1Wl0a4F3NIv1SDeHW4tZwydoRn6t+ih8LsDxr4YBCnRoADENU1p8No3vF9DL+
UZhUQ0XPXdc39kVvVGwBrfAkvBZTKc3+YU6R+ebXU0QGJx+fxZCOm6KqrXuJBMxOtEl72wsYJWKw
FkLnIDcfeHkZjf3aq3woehTMqLAMUXurulv4oDjDDD9aNoj7mnQwUjxlik1c+TD3Dj46BjCuQqvI
vacC8zeMJvm04+7Ug8d7g5mnhifkWY6pbKN10w7lgbsUsottYm2i5YarDl2XVNG1ndpN0azMFib5
v/7rf/+///tt/D/hj/KeVEpYFv9V9Pl9GRdd+9//crx//Vd1DR+///e/LNdgtUl92Dd1X7i2Yen0
f/vyGAM6/O9/Gf/LY2U8BDjafs0MVjdjwf1JHWwPaUWhtcewbMZbzTatYWOUxnhrlMml9Yvu+DFW
xfVKvPBFJXfvBXwudq1DPBvdZzxRsgMF5Gyjmr1hi5sG8x3ecnpBJgR3ZpCcVWtoA/cZ2jt4o2uv
ycoSycs71VGKEWpVXaJr5iHUZcls23dm9RZ6sXf05qzbqCZag8W68fLkPFpV9dZvQFTnb6lJMSib
jWytBumplBufVOjRKuKXwisuczc294YVVAc/LOXKMEvo4ypY1B50tSg4qxYp1ea+MbRpW7R+uvHq
vLkvXfnlP38u6n3/++fiIfPpeZYhPNcVv38uU4UaCqnZ7muHcg6YuvKhmhr5MGjlizKFNwswRcVs
OztlMZ9I/VWNYjeRsZlmRxAaxY9q4cyogy2NHk+f9AfQvOaBj5x4kvann6PsJVPyM6SHjoUqr96v
qzAZXzN0K+aAcoFqgQ2GjBK/Rl3WPxazB5mXMaEWtJfEtsiK3P/nN8Nx/+1L6hqeEL7pGcLwTH35
Ev/yJRWAHmfJVvHr3LTdzrD6fGexNjySxsxekqG886xE/1J4OQWW3o7JZ0fJXeRn2kp1VJ71grZu
8ATdODnJ3J+26Vhjs9d0T5iPYlk5Z9Gj7JLseG1GS+lA1Q90ErL7XkswnomyHg7mzx5VY5jQc08H
rMo+Kg7qTGime/sxV836uOgvg5mvXleN+IgHI3BWpAP5vgPluKmKKbxxYZqX13ZkYmPJu7VXvc4y
5GMcAnnRdYavZnx0Z0leOGtM58P/4S4ixHKb+P3r6puuYdrCXTbPnun8/gm1utGiZw65W2pxvRty
3cc9CP0fz4dQSZqBfSnWaJckaOS56nxI+rLs3txWxDdmJouH2E6KByPD/TMbfOuoYteDhPkRRhWG
pMs4FUPcNid3Ifu9avaTUzwMlfBIombdblIvHgQVRd2yllsoIQEyGNCUU8ssutXYaOgymymnNYh6
UqReu05dozr7WQUP5pfTDsHhQzIH94HegnZPCt7xIbMP/Dad8zzW6X4czPiuTDKxBTY6PCT8IjYY
MabPoSRFxS49eNWqAYrZOGvvWRR91XTA55rwzuhNz89wsR4by+gOM8Ao0px9ei/Idd6rM7gy37kA
yow/Q2WHyGHS5a+WP4/edUJVhzAzc3ChH/M7Ca0wIA0Xa/way0XwbXbKOv1CWgVisovIUqjX7tqy
B3x+hQ3tdzlL3RmpdnXazrF/DaomQHPr1P1hp9R+wzVY7XRJB2Zbv4uAMKtDmB4sb9KOFDdTFKy1
1lwbXoQFACT6MxL4wTnTOnlDvhkCPC0Vd8KGNfQvp4Cat6ixz6ePMaXPom2j2o5wviZW2O6DsjvG
ehW9RHpfbWxy7+dytryLT314bS7J7j5fDCUz+41HTLmjemgdMeSmPhr01CsbZ7rC9BUyfwxCLPo8
qJwLkH+SPnnWFriR6gR8m9wNDXx/O5irtdXk02rSE+yvlsFm51NmLeLPYLy78+wP+gW05J+HosCA
hr2uu2efOotVK3P9khjA8pBt36lxjvFDn7rozu1S73YqsGYfAyf67A+wPtLJZrshW/veHdFx80sz
/tzIEuJR4GXgYyztiTLTxZJB8EJORq785ESNaLpoQaOHW4l3JGVNYGR+Xd2ZGrwBJGmxzs7n+kbF
CrCcaF0a1R2ZipehQjuiYQcabtnikdgB23mYECkOt5XNok0rwEWoeWqKOvOjBCJNxv/m41qzhyB8
xo9lm0UZb2wCtmxrzUG0cVkub41O8ORGNf4Cy6G8sYPGuWtd4dxNCWi6//zksMy/35dMU+iG5Ru6
aRkwuK3f70tjE+RdOLj2lzEItubio2AsBzJvPdt+zmzE7QKwaX8Fa2+MNg3l8V9ianQPOuwmLTUL
tZFltmqrs2hEVl6fc4pPs4m0YNfvyH5nbCGd9NJE3PbUQY5Fgl+GOkdWQdcR4mGUaoeND6solDdq
jopfhwAhekHPKkRRpzX0VWkX8NlMjK7/8/uklhO/3b9NxzV9z3Y83xCWp5aJvzxh7TrB3Vhzqi+a
lRRrl6zQvqwrvEUBMr1LGwU7dO1eS8/rb8gno1+wxL0EpUS9sue7bNaC+9C2vg+VM+FTy/6F5UR7
ssWof0rqaqXiUWDGB7Kh1U41jQKLUBAcz2TtzLMVjc31srVRsSDv9Pwy21G+y4QxYLyQxTvhhR73
3tT9NCBvlC6g2L/F83BtVX35OZxSbztgDHTM0F38FOvlFWCcoFV6jeNm3n/KyCcroO/fxhfEFWDY
j7UEHYebuPHKp6UuuamK2NqppjZ15R2s1ENKvqtCeFnA8I5keUz6snrCIJsKS9f+mCbN2P7nT8v7
t/UQz1qXQpjN52ULyhi/f6ubujU9qpjRFxn1OEEb5afZaYOHJK/dy1A2w6qz++F97CPwA6HvwFb2
jBc0cnZYYg/vthyzvdeLeG9bebdtI5AuJviSG2M5eFTWblRTnalYZAtqNa57SkRa3LPeQdJF52dT
44V8j1ggdrEjN5eh1qtzYEzDucIs46Wb7LuoSeY7RInKF1/YP6h3dLeqFS1Jyq6K2hvVzPt4WDe+
OxybZWYdslULZ9Pdq94Y3PjWzJt2F/oiP0UL5AwMZH+WC5/IWbTj+3XXDu0Z1B5QSxVRfR+j6kEg
I+6xWyhalKb6ZPjOTd9Z6nu5cKiPkdt85DlWHdKkJZmS6aQwUp2hZiqXoW0XHtwAcmbrT+6ti5Tb
vLKt0r0tG+vSlPZ0rJcO1aviRue4/8MHrz7YX3+mghylbeiuqVts1oy/L4QHpKjl4Ifm50mEzaZ0
KhC1tjZcDylfeNRI/NeySZwdW4rk1qk95yGfEd51EVhULerg2Z0tLeCgbIEXUym5LQMrXhUtuJpp
QMpMHdCKKi6ey70/7CyNxSie4x6qU6RaxotkSXz8z1/qf7tVC9vU+TqbOkxY0zSNvy0hU8uuPdNI
jM+uEXxqITXfdtxlfjmMA+p88B0NFnKzu8oRl74FNTJsrCLw7+tclLuU7T1GSmiQ2kUZnGovdk46
EJqDzOb5NpBjs6uwZr6HfjasBnPqbqrYIBdvVe0B0DUooWzeekEeHC3weyd1VumJvJ4VP8/+qfcj
9jGOwlr6PzzS/u3HL2zfEZ5heabtL5v3vz3SWMDN7Nmn5nOS5z+K4o70fHA7JolziRcsj8Ln2CJP
Nyge2f+fs/NaklPJ1vATEQGJvy3vq73RDaGWwXvP05+PbM30VmtCO+LogiANVKsK0qz1m9VHnTyL
W0ecNAy23i8o0ahZyNNomkHEejlu5A1kZ9mAks0c/fCOI0nr8RfUu0NhoAzGAK0Vpz+/w7/lqTrU
s1TTmKx7YqDgDiCMCgA9cMNEfbWljslcZ4etdn7vAurrvajPXXw0VxZozY7IwNbZTVWnD8IxjYM0
G8KJOLvxVbPZmYjoQsCiKA+yb57G731T8P7OwiyDducrw6aPRA3d12m1RTuUZ5DyzpdATbCndwDj
ESGx2cSaL0bju1+s3m6WMBdQF9F656ZKEGMVcwNiQ4SD8yC7gqzxr8XkIbo5N2Qja7zGGzEDN4P8
3A7qHB6iIZqKZwNA5N9fE1u+B7+NARZrGhdgq207gBD1z5EBJCsTDS3bL9YAcrysQ4JfuAusI6W3
n0rD61dmXVu7YC4qPRhuVW+ys2xl6sa9l6jwWJjmQ8YSU1aPFtgpJrc31EDtp1YD/+HkhrqUja7A
hsXjVeEwtzr5bdD3D7gTlRezNO2z6Ydi2aKs/AbMHUaVPr5MdQHqD9eUfRb6xUOlVM+yQ6dk9cJq
x+YWucf4GPhTsk68QfnahAvZIReZuyrcYDx6RebiE+8x9c+3xk/vgX2A9cAqRt8NuoIbmSReOqlF
2M/v+X2ROdqqWlTfjvMB+s+vuiozqlt5QCrln3Wy88e1StTV7/0+6kSEUhJrit/u9fn+pQ0qiO2k
IHt+b9vqJYAT8pro2AvF5ZDt81qxX/oI3fjafu0aOHRJp1aoNXnWq11iBw5lkQV8B64EgxFEzqiH
Xgk1oc6smy4b0LxOoIa6brnvChJ/CIUkvCa6j100dP8I+lw19kcWHn3w5ObNvSPAvoi8fnIhCJwn
o3HugbPp695F3C3Ejfh+9KsOmzt8jyKkK5YsXECYD+1V9h0mHLySSvFgrdLX10iGVfmULGTr+yFv
loYbTbcJG8eTOWj6VvxXKEXqnXySP/kQWcFIe9pixXzzUSUv+HT9p+Kn27Uw+lalKayFvFbKrHzc
L8Vy7KAWWBrldrPu+ly/MQutIcHBx+rz2TDXyVa1cMX72d/75WiGb1yVHJs3Y9wtCXeXp37uPeqt
Zbw3EJvWTq5EyMtWZ+4tz4rBB5xCv5gc0aRDgphYi4GiVqNbeci9BjEDL0yXM5rmva4xjWlvZzNc
eO7Xzge1aeG3xOL6cWlkt8pFTO2yj0axRt3o0XDc8dZWp3qp9V29lUV5GDKtXfSdk+67pphuZZ2W
Ag9WID3JkqwvRnefO8V4/qhqzQj9/Da6yXSzuTGzH55GqrhOcDQi1Dq+YOv1g3yjf+MqmnE3aMGl
Ge3hxSwtHTQN6k04pPyzVx8z0kCtvIxpAS4fxuAyGvW0XCb+xUPa7M5VleG+9iOiDaQMt343Dfei
HPXTzD903C4riU/iAQXOBaQgfbtccSCjMDlp8b1gjkCXf7xlu1zcq0Pari2tF2tZHN04vM3GcilL
7z3GUlsavlC2MJYJMfrEEhD2squN7hn6MRQdq78+22ETae9Mw+rrvWyQh6QH9rlxTX3Wsuqrhewt
WxpbPQdJUd5pLuLZZWP259h2tIvXAkgCRFq+JQiQpcg6Pudpmm0z9BR3ppoXj1h/3coOX0Lh24fA
rpUQNTp4HW5jnAfHGYg9jcMVCmx6gQyweO+hsZI5KrFx+ughu/lFhoua1YBMNlSHxXLlEEUIsCYf
zGH+zpLqqPmIyAcpxcRqvH2W9foatYYSZU0COvbgpW86AjplbA3fMSoCWIyl5l03+cjjpI218yJ1
ZOx17PcuCe+ca9nfLJLKkl1xk2XpuGc+TlGseG5hemHSNyAAWOe/Du5c/KgrUoOfcSZabkC4uYuA
XO4LVn1LqRyQVja6eypAzKjM7WugMi1LxYBpTO7stBSnoudbnooexWdUG79MzkxZ0pThkqqE9AzM
RITBJhXk97JotPILvCHQR4Gbw6Vp21eouVaSlV8mQP5br56KrSwm4lAMHvCwYSx302jUG3kxkpDL
HJ7bc68oyDt58biW9UEd7ppIMx+LSe0OSW+YK3kbrbIvakK40Mt6pANadCcT0zJgC3rDq4GN8aK0
pUHRNN5i5P5F1ms+2G3w3dLYYHiJh2MwdxeNou5cDPvWslehmlejtkj5goA+61ahoNjZD6+j2SAB
UC5i/NaWfeyYj5ba2ouhqaeXxq9j3J7C8asZ+fDWK/Fdj7IdaRIfEKbyM4cbGRHQuZbs2IMFae5N
n6fVj9hPb5Wh028nP8xgTJvDTQZsfglhwtvEsZi1fZXW242iyVnrDUG99qJkUaGfeHVNJfMWugZD
sOIr3cSZj0p+9CoC1WWHVVbK2es15TzY6IDFojzKqo96eab2Xs9/igXnpwYj0JX1xIdtq8HCoWuK
r04SIttjKN7jmOkJiGZXuXHzwr9lh+MsdCgcZGKps/w+u5giuCVFeYpUvT/qg2Zc1cY3r/iFxLMs
21pWyUMK0AablqE9kIokgt2yZHBVLXjsYwC3QF9iUCRt+IhSh32Nu5LxikbLi4d7X/+Rl2H4WKii
WjljiueROzTnYT4UIkLeIat2qpc1Z9WxOcxnslF2Kw29WJqQ+Nay7lO/MhmwvbQeIO1op0qo07F3
0xIDnTp6mAbS4D7gix8hvhmN4f3ozCBceEhPkW/1p7UPYuz9Igh85SZKtIUJVPpoC4RjNRhpHYKV
erdTjObmvYiqvHEaa9RhFvbagG/32GQYGFQFr0lkptVjCVFwjTFYsHV8q3zMdOQsGdVt3GIoitLA
SNTJEb2ci6Ft27sALemlLDptVx5YYEbvRRQV3SO8RPBHc+d0stSzKPzviXjw4kn9ChT8WwRE83Wo
S2/hV6b9kFSiXuWOFdzC/ss3UT+o50EpB4L8o3pIRn6kxCqQWMHPZ2mpor2BYRvvVP7tLW1sLpDy
zJVfjRqb7O67pgX9T14NpUqSnxEru0WMNcJTGY7BuiqACP90MpGuYivhDVAjyz31pdhhs8gLUBjW
U1Zm+qHwxvFmLpVNwTflB9kjKOBkoWj6hIipmj7avgEk2leqg2x1tQzNRXTtgcTTKrqhR+XOnTay
SNY42vYE9NbTmKWP6FEZi7RV4pOb18FVCO0ng2H3HAZpvivg2awthCmf/dzVCPsVKqostLpdcBJB
k981GSOI6SNsM1fbpVEdYTPLAbV7btC7XRdDrW5lKw8LKvdJlYDP4pZ9v6qAKT0ZyOhd7d74x+dC
CkzX8hq9HTYCe0ZL7eo7HMdyoMklll2xFV58pBZXTpXWz8ilP8NM4vmM+iUZb/fNmTyAWvNFJtyT
7RCYWIXPFwUOSC0dW+PnKUjeL7KcfulUhfPm9ykCFXZU3/nzJ6Ui+OcnAYKrn7PKf7YUX/mRlt0/
PglW725SrAVjqQlKdE7GyxS9PFRps/mXTd4c68hlsv49K08aTRiqReAMANKfcZ4284pAUeFT2FGg
I/zZxkdRZeIpFdHr5Ef1FeE/8RToMQjWunoYSpY+/eitZCe42NgaA7V+vyRoxkNkgCqSxRkwuUWF
TueH4xbOoPQrtEn0nbwjEpGgLIqYJN3cOobRNcaC5kZjV34g+hNe8tzLdkGCzwKrNYQ/zCk8+W6S
L4KILWUeDrBL0wFnrMR6kD384RnNt+5etgfYjvDZzUWWQo2pKB3V5DC6wZNTuxaCKTq7cdXaepWu
zEBC5wS3FHrQXKyVLNrFcRSBN6LoJuWAvKZr72TRaCyYoUUjjoEz3jMQPwnHyu7suMvuYrYcIDHJ
ZHQF78LSj3h5wyw9ylYQI+3577+gpn/OPMyZUNdVTWI1Fiwh81M4K7IZTcra6dnhDeOWAOGkk72d
GBi9FHGsBjPt6NyaqnG0qoyHiv8rRDuPRLM1mjde9iZUJ7orqjy+KzGx3jux2ZBGjCCWu2iJqggT
b2s1VNZjXnQvasfE3KZ6c/VrB7WVYtoniuhepq6fdpMJjDNAHO6l1FHemAiBXSwDhxzw4e+XQw9p
9k7Nq9PPdytaGLKuY5XnHnuSpxF4try8Lqb8UJBFx4CLbuUMp8iMtDqloE+fnV+f6bp1fHTczFjK
Xr6JoJ/G6HiU90ATiaTmuFKcaFgORAJvBApzNwXmCz7D2+WjyjXBxOgDom2yTh48rHg2Buq675ci
56ydjNJ6VjHRPfn4K+5yPUXvbT77qPtfZ3/vZ0fur/u5/z37dJc4dM0t0Glyrept3SneNgrCcMkG
bZp3adOtlgbJxmy7fPVR52vttOpaTV/Ly2RDZ4hyaaR2t/2os00HwbRRlBuzn76DA0ces9ZM3jxf
3Zs6YazJ7FGqrkPnDv33fGllQfsqOvMB/FgACEdZUwGBSXXKi1529Ze/P99/JPx1nT0CaTULFjph
W9n+j4RRZrHJCUUTvCJUE8YHy97VevYAwav5YTnt1hxr7YvqO+YyELZ+LdHU31fBZG0h++enHPX7
RQ5wcAHCiod8PijI+q+sGCSoLIq6ufz9T9Y/Z0102zVtneCmpTuGY5ifAmeWpvphQFbqyzQOq8id
aiAiHIykwPPZtpsd2+R40averzp1sLH4xs9uIVKje7Wz+gi1D7i5BsWKNALkqTTtX33w+ovUTNVz
j2bYvTKmVytV+9ei4gcSWMrs0mAFbbrwM3Eem4rQ5mDgr50nTPKW62jYJtIiz+RBdgSp0ONbFeb/
AtXQnU8DE/9xx7YQUbZsg6woecbfk0ew6EFiZLP9gMWAaSZlfiI/489G3pza8yEVfn7yCjjnBLD3
n+plUfb46CvrEjNHqzUx8Pqbb/Kp30fx49rchbgDqylCE9bo73TEzY+B6b5CHCAGUhsjBg22b24c
o6Z17gITdDnAnL+RVaC1hj0j6YQ2LY3yJr2KjVPthMYOObrhTi3KHjGNGzPKuaXS8Wz6VYtqy3yB
vInilcEC+IR/lDeBYTZeYqzjZKNZt/HaK3pDJkqOCTFClpzAGOL5IM+a2sgXyCy3608NWYpW+0J2
tHhVlkJDSLZqCxs5vXhaBnrYPdiJNV74Qu7atEPdaz6UwyuMqfj+vd0iNMoiuT7JNkAsIsuaU57g
eWOVDVqufqDh2aCrp0Qrf53JOnmI59ZPnWWdbK0bw96bPuo0/eQXR9VtCT6Mya2pFQVx8f8cZOPk
IHi/yY2xOMryR7MaIWlM0mAgSevit6tMykafZ15tPqjgVyKtTS/OPA8Do4nPU5Nd+/dpGJD8BrPW
FpzC3Dq7+SDBmZFJBFUhb9KVqXprthvZJnuF6VTtUV0dWajMc/n/+lStG/ehZ/z61Cgd1KUzmEA2
0mlCQReDxgTJvdcaxA+stMK9Qtx0rrLYi1F5FT1RfB0BhlM3iOyaZs1X/IX1C6ryxkWeWZ7BDhCX
DKssDLaJEyAc2RCxz8dGoi7XsvhxkFdU6Lp+VKkkHxatFiOT0vTKGSAQYmwiczaBailnWfdxCCw/
WPpFmByIHsdHNLxwAJzP5KFWvDFfyFOyVskGbdRr1AbJKfIzFLCcIls7/AyrKiqqdYrMBqoS6EET
5BogvrU//TJHP6Pvsvu6IW7dj0Jdvxfrtr11sQ0SuuHlSzOrCL2URYcfHZ0Dt28vWTSdCP4kZ58c
HrKnprPwGkN/HgZhrVuznraymGMOuDCmMb6WQe0/VaxYNDcxnpNp7CAs/3aV1d2kkGRYbjYRcQFR
v/E2H0bAfc+elVfbvGf7k+dBgaJleCc7oPQ2LuzAs26G0O2OZpEjITy4xRto0PkGTqE4qwzg1BFh
IXHTjsa0kA1AxW6JlDSPnecXqMsgKBtnoNdDRxxkB7NEk1oh6NI5+KkWyzj1jO6hd9m0emi0sXOu
NjMJ5+uwQjgRkFUMgY0ls77zQmE8GTXQrLk5cmLQ3Bb7lbSvrLUTmMNhBhfD+0J6TgmUYykV5wZ1
ldmIZ0lihl/E+6AuUni5bnMccv8XYUMM3XfyCcUtHmjjpSpL0lNAMF9rY1prYaNc0VsY70aXuFIB
hnQXZ2K4E6gs3rbGSbbJmkqzC9BJgbWURWIXt4ZhWAc8FYN9Her6Jla1/GXM6o38Lqyh7ZZBM9WX
NClJ4Y2m+f71IsS8yrI8e9V0XmpcedT9EAzlvYnhk7wy02Ik0AoTTkINUEkxfHftDmPwBa7G+w8h
PET2egeNTh2vjqualNnSqhBGUDokLzMDbdO6hCcHubV0309GeYKT0PvJf5tG9f/T58+P4D5Z3Vbz
suDjIxRfmP8yLYs/Z2WcqXQVkKth65b7eVY2Tb9xU6sdHg1jcq5x0l6x7yhftRZ/zA6Nlq0sZsh2
WJUgYFaRGVz2LSHIsV95ua90MV+PXSwzBPEgCSoRkPj/nCmG7bLKGKOtPHtvLa1/SU0iU/L7tnVe
WZGWtGwMcoEQ6Z/3POwd6rIAQ/1gVD3Cm6juqpWu7WwDMU559lHn/o862c/Nr7iGLkYlJSuFZkyy
DwlOH7qpJPKYuN6hE8V+zKZI32qDZ2/GlpnnvYw7zQY9YzRRhuS1a5tkpdeVfShdBEXN+j6ylYRV
mZXtwyBMGZ4pRmP3HfdF7QYqkw7pL/wuexEBSNe6g5OZLFbegw2k5bkAVrnpaqeyLsmQlWjNhcWz
aFl/1EGD/+NcDIt85ete9eCnk3HL+8eabwbojDbOS7mL42bATs+JvWQboOR07cnynmxv2MjSGLfu
VZ5VraOiMoafXmwjP72QlYqVvqKg5e0/OsvriVJt1PnS977y2qRlNpaV3YDreOjrsGR1zdv6oVqy
VumLZ0LANkiAIjnI/0nkundkLg2Ct2H32DUZEV7+RxZ+BUs45QOKW5ltvhZp+DWIpvRbOEWvRpUb
LPsHjwfUAQGKOeTD3CFknngMzZKhrneBzM3LpfdTuYYSY8wvq41tvTR0/oiPhVWltYW3/FhKoVCK
5wLsuO3UGunGCadyz3rceSBNfKvrof61ML0YxURfv+h6UFz8smYSmhvaYLoUvFiPrpr5ezusuk3Z
M+DU0TfZTuo5WE8JlvRGo87eDF6/1ln+X5KEdUWvucVX4UbPsLw6ZP2EeSCRq6xkPd/6MsIe+GXW
Ut32rV1v7cJVXgLEa2SHBP+otej16oC+evSQhQRo5huqvlEtnXFyzrCH9WtddKRk5obWI+GLkpVy
K7zaO05pWq6s1HRvoh6GC7qkT3WV18iXFf6jyd6g8LXxubPt4jRWBvpJYzY+Q/MIN02oZyDyaQ0L
hFUVrJ8usrWC82Qb2TMqS8OlwjaBLQm94nCatqOvIIbUhtNzE7XxUsX+5igvsl1/3SLd9qDUvXJj
ZzjJyg+G97K33aBbyYswXUxWjedYeyTN6nMVoc0yjRPAjnreNYWR/vhRxCfqV7EsvOpIaOmfRdka
VoQc5LXN7K4Ulj4h3ZTco2uQ+DcD7xD6nfnrlKmvm/2pS++gQeNW1n+0ySsUz1zrsaWCCdnHmeeZ
L+VQV0h2IDgHUJWQfUyCphPWPslnaTqvUPGVsqNjMXrmfTw5d+/1iWsRdQNJ7DSDd8tq+oesr1mS
LNMaQQBIS8lN2hTNIpihJsqIXUsaOMbVmsr+Ak4WP4gIWd2uBViDOO/azhr78H6KX419kGWPZMwW
2000cphkEcMxztmIjGVdYtXzXleW1jlUJ+XwD3DNXOdrtyOQdo/BguUrKLcuCt+q3r+zIy/80fXl
FqfiPFgU6VuKQXi0KNorO2MzWORxhKKFP/2oR+9qVU7/hvvO96nKtVcxGQOqYAjcDYS9F6jEI7Pr
2TaSggk7CAhsLvOQ6qGn2TkEueZT2Ume1XqDV5TjpEtZp1RQZhZKwD1SeQ8yCOEW/c6fsvnjOqfH
eiwIpnzdeemwcJE5h2sa+2vFKo0Le1wVNqum7TM3as/gtpCJM4P6XglYKztT1X1BKe7q+aAVF8rK
z7rund0UzqQmyWySLCbfT7VjMIH8mflPzYg1haWn+aKrBhsAGgeCfdBECjzrXD9iIQKZVXD7GxTU
uoMf1C/a7M8mD+7MJG799IxBvHKUVbKrFSAK6aFzuvroawc4D2pmsEuiylwJMfpXkTYT7lXWiDNd
YpybSO3Wws2zB3yxBNxb3X/TByAwNWvoRRcXqxhZn2/5EM8KfJrx6IaIH8o7Vb726075bNCqW4rY
Wkplnglt5WYYnJ25kLAMPaf9lCDs1pfhpraV2ReBFjsxIniI+HMuQUISNYmaHSfpaZjPIq1MT35R
NbscB8L3s+C/dZ9ac7/u1ypUftAB6sElNgr7Zj4NLFU9KCYHWZQHU3cya/3eCWVDU2C0QVcntrRl
rhXhTYf0ZuLoyTOQH3FwjLZeCQuqM3oZKIMFRAegq6U3TqLjwzo3oIdWrHq3dQ6lH7hPVdIuE8sY
8EiBIpH13biRRXBfe5zkzAe8fSLSxRDAEtS3W/xc+apZfedh7X3BtD1cpvksUKbo1SZLwuyELC9Y
ZmR3t+Xkd7eaO43LIIC9riYkH/Q5wuTPsaamD429k1XPH1XyzCl7YxXOboYqhj9anDonHMkdNv3w
5lCaM5diLso6eZgKVi4LOIdYRDqI86EYdFsRAFtq5MMQ0i2QUpDlaS4PtQ+KSZaZxf9T9tPq2VAz
NL8y9UUFP5xWavaTDSKinZnJfgmgQRAb1h1YYWsTOEV4tOzUP7fOnHBSmuqxzTPUL1D2/dG+JUmc
/8wEGNKqEs6jwrAHcCBpzn5fiUNup/E2Kdvyjl0nEh9pmbx1GG7Kq7SuuPojoxXAPW/J0Lr9e+RP
mL/Tk8gSGq4tVMLCrmnqKo/T7zEvYpRB56iF983MZ/mDSfePKbE+ODA/Re3Xb2k8rV/MFpnrCIP1
ZRyeR4E1nlZDK1ZMLby2YtjjhITlX+nprMjySxhV9b51V7pdhNu0yIO7ILtL4uaa675xUBVTPxAt
wNAlL5Jl2LUgYAxIGeyajFWujqh+DYnK0MHtYNCi8blpnzVDMVbNiH4bcbtmC/2EcLJeQalpAmwt
tIM1g29sFfYUgtIvQkNcK9Nfoh8gZ/WbKX/EjM4F6YOCsSC/iXOUk51UzdO2adU+Ku6EUZFPAhOu
vbkjm5ouIVYqRzu6J+iBqrfo66s54sTlddCRQlSkj4pqk3JHIXWR4dO6SUGmrnoPfyonSJaeqeUb
qG7qpvcSfTOZ31pDZPuOUMvaJj6+NBEy3RABH5Z2VbD2Ntu9N4XJDi4uWJkJ3FBs5gskeiF04qGm
hPzJdU6OJzbRcE7LxaCG032PaHSk4N44Bsz50HvRFBGxvQbHpKwB3hWbUXfEIg56UvdxU65UBNlw
fkBLRunF1zhHsq+zsnKd+V62UJQyXaW+KO4i0IBACsQZEWtxbuCCxVrY4sgQLFG4GQ4Ajt0jDoYI
n9cQycgZBvcxpMllMghCjvi6AUIsqz06fCv0MEnmR81+QscesYZiYQ1EDKKp/ZaqpX4CPvPmB/rW
DlgzWWUeZQuvG8sD0XC/8dNTqhtPQ2TpB79R7VVsIt/LqsVfRprb4B1p1eRYHtjVpSfI/OmpZJAe
A0RfWxgZVeQV94FRPJhmkx7MkFS1ZxwJX1+RxbJeGHv3gYO5O77jTpCdc92Knisl2Wp232NqFdbL
nHTkrQGYrquMRRLYoB+KAAM4HPRgykaLruuac2sdJmAQ61nNc4Op77lNnOkc5ABUFJusOBS2U+Hh
MqvCXNvYg2EeijJ6ylOvP3sjQdkYzQxHq7xdO4pbh/3ogiHZ2SNbiii0GO61qGov8iBslBOHMsOC
L6gAXZWqftTHGqicbp8KsrHXHiTKarQC5PttbGgB2y57b1o06tkvHfMJmubCCYJjSRT7oKTKsB/d
7jWFP342xAA2Wudn1AG4LoWOsTA7esCN4CdXXYVAgjc5Yjuwkl2lwl6Giv5N7cu1CAXTyzgMZzVL
bxq4i7jTg6+FJI88xqg3qzhrMUJPgzUBC3eb+Ha+QkR5ZQ3+V0vo3b8Ma9rvMQNGNagAuqmZgMGh
KPxBuiSy5uYxfLTvKfJaBxQArSP4kRWu5hEWQQnqTFiHeIsMluqC4KGHD3eCwbZw4AuazvLvg6yr
/bb5l38NLuEItrquRurzM5N8AHIuOh7v7y5rYlQ42go76fxH5wQzhWZsVpPhxgsrQjfEGZyfuhJ/
a5tmOLW9O+1zw9mWqs0KmiDWjpXKcPCUAPhTE9obLShROZ/QNmy74AVEknqpp+AS17YG1KALz2kr
km2LL4S5lptxjBOflTz0FqKIHsK2vGdMddd+0af4ayXmtlL15zDBdjAy0BAzrBgNszncHbVuy9eF
JE5bWupa87t9mtZiGZhqtxx9rcI5yobUMhcry0rWdW8ffYhIuBCki3TAmxDZyJ9uEwZbM2xeRTYh
9Ffkd7ljuAfha4c+VO5RqoqeYp6hhea4b2mOdJ0+tuoRlIixy3yGs1xJoq3pieoY+etqRtm27U9z
NK48nXCyqmQ99qiZVl7cnoTaNCA8XSwE1OLYlG1zTlLMgS0/b5eo58aLWHVCohbaDVL+CtmEEN/M
epx+/v331/6YY3kS5+cRdLohbNv5NMfm6Hbapeln3zNbHW66yi0we/KMfkmW4b4OBIv0ghivmJ/O
osyDW9OJ/oUfo/0egJLPoGmbEMWJo2GK9BkbjzZfZruVm30HiCee8xGEIW5KdqdAUWtshTAENH5U
1daFxzdrdGbxEycZexuwxsM5KD5pahwfYnAnbdiN8OiZ7f7+NYk/XpM5WQqog3dFJwf5OXGqKXY9
wJOdvmt58g0btOYE3CFBji31gXUirSKzuSKuziAjtmxZ/H0wasOaGDB44T53NqEp3lDyb88D7rJo
qYzKMYGEH42Zuur7TpymHh/Nv//Z2qfYHl8tUt0qTEpHaO6cPPyEZ9Bi9l8AgezvYcX7ocbmV7ft
xQqnPlQ1PL/cZ7YFpmRqnsxgTbR7j9q4/iV3hj1zHSxYjPuYtYv+onTFgnCle6jtMVlEDmL+qP8v
NR4r1o6O9hCWmroeg3yHoJK6amr/qDmINXh4/ll1usJwxNoP/lSvCDU6294hONY3CcIkKQabuBnN
utjJs6cM2cbukS8OSO4eS/CW69LzkC7xw+5kWyMJEPKucHzx8GzzqF6U0fiWGSQDAyiEy1gZ2/Xo
D/YmN52AjVvereqoK6EPju7Gb/VNkJvVrd43KaT8xF4PGF1tPMOImMJdlnem3xMOmxoIYnq5qgy/
WXoFKz03+gqTLqjLN8UwzHOZsCBTFPxuNQenzRL++8KOwpHgkfcAt8zd90b4s2WhBM1HLjaHcY9m
bbEr6gb4LWGKLVOsdkB0NkRl95uq44OLooZedRhR5U2wt+bklMH+FLvIEEvGwNjXvT+sezS/lq5l
ZvcuMuY7t2t/mGgPpqwChLbTYJDdFDVLuyuIHTZEKkDTgzeeXFHEu6DstcXYGeFEeCFbmmWyHPEK
v9FtBR/WEvHHXnWDbEGoX7kNs5fMIOOPdYOWHjGoZDGVaSu//4k6d3pf54a1M7p6WjbEbFVTu0ER
fvYFgn6XT039LzPVJwbN+6NsoCdhE6920an7xKBqVc/lvbS971YVBiw/umwR24q7iYHsbDQ1bMnS
dt3FsszuYvgahpiRf8wTOPOMLZvB6O672aEPqt9Dyo/y9zdN/I79kn8dAXQYPpogeW8bn8idmiqS
Ki2L6MeAmSIuGNj09mp+y3OSY/M+9jthYzxWkDpZFoRbN4lWL/QecLJU3i8mhKyiER8OPdnomlVv
wCgQ6Qub9DZXM3etToHYTPP2JIv7kJ8/0ddGamKblwfPDUPOv/x3/hjvbJILpgvgQLOE/YfAjC76
aYqHPv7Rh+0V2LB2r7nA3SsQxkuPmXI1tlVy06CGBk6iW2pihJGmOdqyMRmwFR1X77rW8i+D04Kg
jW0dEGTU3dv9g5s7b6M/Fg8+Of9/A4u4n1czfPG6IBOj645rMJD8vmO0tLBOaywLfig+wjcTkop9
bj82ScRSAfnSjTWIYREoXr6Hs0N6CFjsPWrDN3biHjLNMvdyM9Wp+lmpB/B62V70uGXlLfsdDX+K
hQ+60m76+qxrxT4icLjVHH8WLIFYg2Kae6j6SV3oXr3FGujbCFLsVY8dgCtNdY5Sr9oSG44f0q4i
bMZg2rTD899/uU8INvkgOgabN0c1BVhX9xNeZkpblBOGOPrhpKJeu7HlM4N70L5r51YPi/hoDZq1
hiv1Y1QwimqHgzLW5jEdqjXsJQSI++CsD2p1MtOgQN9ae7Exrr/RHWWPY2GnNMb/MXcey3Vj2Zp+
lYqcIxveRHTdAdyx9BRFcYKgJBLeezx9fwBVSYlVN9W3Rx0ZCcEc8OAAG3uvvdZvHiD74gYJWcMF
vRjbdZsNDkkVtE+SsL5ciuCpF3v66IBJFTzXTwG8nlPTo0X+97+V9vNvzxv8D0GLbNJIdUn/0Cc0
Y661ZlgUL5mmiS5I2vESNrCF0fYQGoeYMPMqj1MXnExxYS3hndpFr0G9yE4qypqfqVZ4sS1Ki9Qu
yj2IPWggK6FbJX2f3tDzBofKbL9gwTydBdK9Zpd7sdBcYqg8IVRBehR246XKtV2rCA7FtK29pYZ4
2meCej1R7rtMiy+xcWCcznCzxMcBVYPCUmytMqG7isqnWu+9gBq9kqrSCVNysPzdIKK0i0tYD26m
gB5fGQyN5L32QZhETo9piN2GxVr8YIq13Gp5Yc+qLmBqkiOVAkHnCtmH4tytqkdhbtVY2CMIDpaG
C9N64UGYs9qlRHEFfrG8lKf7rlviPVPOkDy9Dqk7LypchofMAQguO4vyiZAQiGc7vvR6f7LqBi8f
Bh/EwG2KiulVRhhtLwBavQTHEztfdfh1rcGquC4uidmtk6mX8YkiVml3qartpSiYjrM5v05xL1N1
KKRjsDq6BnLxEvU1UhfkMW1MA6ZzhUtHUONL2aHtN9Gz+xpRFxQ5Eh4i4j5rKlTV1gzcMBg21jOn
aWgQFUuyB11t8LRcHXhlk5wbmCG4MdKpjeb2Qh1eKdB3VxnBkI2MyAGtt3GnBk36AND/GDTkiMv5
q5kJ4ZkevPanEFXvBmidncxoR5AbF0/auoAhbePQWp3DoPqKRtFLAw98L5XaJcLO6q3a99PeQE11
RJf2So6BVE5a/q3omwtVR5W+M8PrEZ+ta8RSnVbKb3GOKF+NkKFdvyS3b3wupEW3Z0oPp0KULydN
ku9mKdrNZpVej8wx0Tybuz3dEvntMRqxEIpg0oLX2+sxqX/kSYktqtzyEiKTE4j3+SLsSVUtptVe
h/if/SaiN/5tVmHokqZoDIaGJYE3/NAPDzhT0urU/kXHPsZJo5koLoeXZVo9fSgR0JVp1jTI1pfx
cq/sJETwRJdCN8KYcafHy7d8irVdliI4n2gIjz+R9TBsZLKsQ5qsGSpmTgznZxwiIYMghUcXF17A
zbBTvRhxfwl0W1agSYfjbLpSOCPfn4/zWWyf0qzYK4A+b5EIKDEQLPoLNEg0Pyml1001B9bIDu8S
5aBN1ICQL0u/5O2QuVDHGEX6iGkI3zXmsebDiZF3kAfghoZxeRoR1UpXv8+ibfq7PpElZxnucypf
6K5NiScWSChFS/EymSCN9GnodmFAQSldm3DQxJdDMswXsa5dd0vVvM1h/tcvqnHtpiL3rURWDDBY
92Hzv/berfe/1zP++sSvn/+v3Ut5+Zy/tH/7oYs7//7jB375o3ztj8tyn7vnXza8oou7+aZ/aebb
l7bPun/J3q2f/L89+I+X7a/cz9XLP/94/p7HhRu3XRN/6/74cWgF5BMGyEw1/xLWW7/hx+H1N/7z
j88YFiCZ9x/OeXluu3/+IUii+qeoreBTbRXawwvpj38gEbgdkiQOGRYpWmsdb7U//lGUTRehzqf9
KUqKqlv8J6oqQekf/2jxK10PiX9aFqINIlpbIuOWJP/xr5//Q/Xv7YH9ZxXA9SV6pxto6wjP1A5n
QgmXJdVSuISf9dWkRW5RqqY4qdSPUecY0PpqwS8mBC6uxfw3Y+2mBfZ33/ZhJolclVhRahovgws6
bZTbH1BQLTM7uCG720Ah+Vymp/BC2ZX3cWWrj5UXv4S7+KD666BTOqYTnccH6Ty5xkHEfszBs2Yh
B1h65emnh/jjPv2sjijp4q9xILdGMhlaCcUVFTW+f6sczFIrgdNVpQujpYZY1Ut7LNaFNWJTisqV
0R4HZsVgrGTIY8W9gfvKQcjnIbP7WmuOnTQ2x20tCS3YVlODxKOswV1WMduV+xhmx7rA+Rj/R1V8
2sywCDqno4K3iJMnFX56q4FWEYy6Lelz5dYANShN4zcV1PXgL5irIN5fg/NbF2YbwSIoliHxiGux
E8zM4shoiVB5TMHouG0PbVciaMVmJQ7XBfUnPw3l8qhr8bIV2dDMFOrj+wLQf3PEEEz3w6W8JJyo
j9sib6guALLYv+9qpBi28mJIhMXKZLnS1FRHXMyrY29UGfelr7CNnQCnx+tXasYo74saGaklKI9Y
N6Bnqm/LbYdYFNVxUYfYQfZgdohDgp0yDEBRq/qoDmp1FJLox5q1rm2bbYN1nLT6zZFjzzFNgT4N
ZAGPexaraOdRmgRqgmJMUVkQm2OAYjiFd7XPftou1czysin4XGf1nghJ3g1S2h3zpuuO+GddiHEX
+NuuDoOVzDaZUMAujhH9rFvSAOmrOSR0z+vWtmtbvG9KdfKojTAhhXolRq6/X1sXSRdOCyAMfvn2
VMwmPBttHu+237v9ym0N5AQFuG1VXBP8+ZKQafvXL5Txqv7xs5loNBlCEP13eEVUoeu2OZoT8lM/
/djtNkhqlu15HbxZ6NujICrtcVuLQSbuBpjo5lSHvmVoD9uxDHuRQ8vgOMitylNrBYcoDCvgIuOr
LQQyfLMvH942me0Wx3knry2BIKs6bmtb66CiJ+9HtYXHyP5tF08chxmLNh9aeI3ZtTyVxzpAhNGR
oo6JUjuAXQoJpTur1hCt61JXiOoYDlA/jTiCGKyGELy9eAFyMVnxdETrZTqOwI3SslgIpPiurdkO
6zW/rS39Ta7hJ/BTe63g8mRQb2jFbUn+DSuoi+1qECTlkv5aaEC/jhZTmrd9QavwxpW4wGKB2R0D
k64iL2k52+a2mNYD75sfPpKpVWo3mMy7asnzEvHxPIZ5iosBIFwqXVa5YypN/no9uqxrHzaLYKai
bLU4kyYDVT/krmxFCSgbbqfo0mJ4VdY/vv/5ba1r42KPo9fbp5oI8NhIyd9pVO7X2PLmz+tiW9v2
zRh9ZnbRYAWCvDzYxPWDC6pltlZb5Kq3wz99shNfhEEAW7d2V+mMVMO2NqlJ1Txuq3NIoIqiCce3
BSWd54ghw2tDwWRa89eB7ez6fef7X9s+s2ox2FmBC99259O/bj/0J4nXTr7tSWQdSDiKJJ9GnnCo
rV2UlNfWfgS/NG7XboS0j+33bgtKOenOCsXT21GVMm8GQWrt9d6OR7LpAWEiAT0Vnp4o52A2PG39
I2+f3T61bZeS/OMvb5vbgW3f25/76ZwC/b7dPGYnvIGMnSIKPsLrvGT/6c+87wOBBvtKbrrv1FUr
V7HIf67N1By1Ea6G8bxtwZItj+LaXjM4Ou62b5Ro3Nva++LjvnxiUNE1Jd4J3I1cEELuwHpesUSv
8/rj/+O522nvR8rtvPftbe3jV61X+L4v7FXo4dyGWaYSI8qv5Jkr0o4MuEokecZUZXsBVIMaxNDh
12FuW4zrqFcj/WRAjpsq8tEiTRTqS7qUwuwsIARtsaPOOKpNT0fBwgSvrCQ5EhBrb/y+EI3h583t
QBHXL21cVd68fg91n4TCMSy3ZB3mChLFoteNco9uS9+4/dqGt4W8DtDvmz/tW0e9BgkZ+qtsbfZG
IHqFyk1Gu19y+7mWnVZbMH5G+x5gMdLoPRpYTbem3QfsycUzVONsF+vGZBeMLSITUQEupnqlUmJ/
+86Bt/1obG9QrZapO2ELZpuTVXrUGUTAHKlHfdvYF3HceXKHYW6wjpdD3lJk2FYjdC2O24KoFqSa
Hi6w2Et/Iqezr4Zv273RkOwp9yXK5odWvszWO7LdJX0d71KjvYKQlezCttVQ7Nde+wQlxT6mLjKZ
z3Ubhf64TmPTdt5b+BFJZXhUw09RwsvbrhHWtIYnltEj345Czm1cDussm31rc6CykMFvxaELr7+F
hLp8HiWGkBawgUuwdKNL1gM6K9czJqAA8U440abHoc31HRWPA0Ut+QjWR3pbLGqPaIGe7odu3qvI
eF9W+G9E8nKPQ+3gJ3N+HMbqNpYIcAASNi6JK6QOCuMGxf3KkbtJIsetYZK5LtbO9mjl04/NtwP4
fjhMLlOEVgP07tbFWwvYVmOczQAQj4MTRx2DrCFcGhG5FazFG7eJ1DNiCJZjyNDrwOkfBnMMr7oJ
kD1UduJlmbhV7w3QiNm0QyViYEDNpdd2EnNPXge5bSFto7QV/9gslEHaLbq5K0r1ezVJ10WmDMfU
FIbjtlbDsbEhejfuWhU55vwCzHYWnsxP25ZIZ5e87U6tqH07ZtJ1DFqT7d53bSe+/Q1q64RksDMs
8lSlBimMsaVeFxkQsMXZVns16TFlGTrXUHsiIhGNA05aP1WlRBvbh7a1aR25trX3A9vn3k7B8ul7
lpDt3PYZdb2aFqjI1hT0BOtCXAqV27eu0tglW1owKiBm647bPkxoOFw1Z9yNtcO2azsYhWO/hnbd
sRRS0Ds1l5f1mPySkfSaMTAPRa9do/yq+rQUhnQ5QrkyGHejDuLOedvXNS+hGTaeXBGZb7s0TGMB
u1gJAmSc9X7gfXO8IrFmgZLIvGGyh9HDgYgGIEGVIeE8XGa7MPE75QQMVUMy83PxgtXMxUopYHTc
gV24h85vS7eCR9Ekst0hvwW7F027LkHGwZYDKmuE5+7c3OIAROJhnSUlbhIe5+Ghl59xKQREtstM
DxfcKH1Qkysp2SHUnQunMrkykl0n887sDOlkDjipkfQszgil1gADpvOS2IBo8uDUkTO2HF27CSF2
WG4YH9L8kM5ohkw+FoiDrx+Ls+lA6UEJrPu2hG7t5a8AgJpu10eOITw1pa3x++86KG9JglPq1Yzf
ffpZRlcf/3kXLQ4Msb9Kgq1i5S3fk52JchuxQezNE1uRnU7wgUyrQHhEX88PfeWFwJcQkVavTKDJ
n5rkuhW/ZheiX9lnoC/Ppp1cTjYwYCyTnOWoHDUneZrPrZu8zr7yDOgF5UVXuNboiQp7erJ2k2Me
5O/STeGNh/RRdKuHGjzHtEcIJbpS9sO+sws7vjY8ErT6NZNO/C4OmPxdSPvqa8zEsruUMI6uvBQU
T+wHOPuOtn5WBreCkESE3bmlYAfuVypGV8VB8xe8kxzVS2+Ey/Bl/h49VK+gxs5wkmD1ePljgcUi
02xEPFztUr5vH1X3BbHq06F/wnNmsePdsosdLpg45FheHxXSk7sKfWTVA+tWlgxZwJhsQJboTNSP
XbKPo1tsHmQKoo2v1/vAtyTTzvIdVQPbMhz9biE91jnidxWduciZv4QgzERPV9xldqfcxsx87PeY
m6ACMhnwiTzieox4k9ZZJK+SOltsnprT2bjBBP2mOOhOcadPR3Pw8Mo9SKMrBJ/R9CnDHehDesiF
xvGp9xfAynvrRnYxOPWnJ1yu2u/yGau7vHVTax/GbjW5812Wurrld9O+g3sdHCgal/ot9M/iWYE/
ufhfutxNcHhP91V5CSXjG7b21eJ5ESPp+j8wuvmr8d3ACHJ0EB9MyUSKp4BQGJTolYSz9EM9Oyd0
FSh9nSS/csvP2veIcRCpTqj71hk3a9FFRa5w5sDJniwMHZX1oHpS1f3wNN9b1VmG+3om9rrJnlCX
hnhq2uJXq3DwP3wWaZU1cjQO0c8OX2FEasIDlrmJ7kQY56L1KDFTtuXPBWx0d7X1ftC/DjegaR/r
w3SRi3Y12hUFgQSQE3Ucd7wbdBsGdP89dJoXi9dH8lCZxxB2kkCc+aq64wr589nIpN+RLpQjfvez
M02ele+B0MUvMKefhW/ZteqVDpO0e/kx/J7e19SDSpIFjm5TOb9MP9efy5N4s7qd+JHXQ/CzSWrv
M5gGj9lBvXyYb7U7Ya9cJy9FbRuho9S25oqvpPz04+SXXt2Rbt81n7rdcCPvAcgB9rWbBzlyh2dm
xzinupOtesLjqlzkB25n925/H49g2W3JYVaQzDbJ21rCUg9kzYFGj3r/U35oGhvH7AQputgWz6FL
n/pZlY7gS+9KRGd1ByQsEDpbZvY72rIt+8gY31hfMIZ+mDzdXfbpU77DlqpyYvNKQbGRcptDp+mG
x6J1KCMh+W2XZ163xCdJBwqbJBntEB6fjZGrR0oCiXnckZPdcklZx5x8bTfdfAv24ZmZ577YL7yo
WeqY191ePIwrst2HNALIk4S3aNmyW99xTw8QDCEsu0BgC1pquI/5DYOb4fDLa31tPdYiGhXgJlD+
9cmLo2hRYG58iQKH5oAqQ5ed9M4u9FKn3iVfRqAPn5h7JQJSKk5h+dpnaXBK2h7q2mfTDQ/1OfDz
o/6Avo25w3VoP6XOlZE74DUqv9orjCmIabqGE5KODJw+8V7mK6RsntXr9FN4Ee6irwV6o5eYi4Lk
+2tcNAsqiWvMRfxHt5EPWbcneXREVbfZRUpwKZkENt06UwlK5uvqOjfqx1Gx45YaGgi5R5RHiK33
ZOplW6kqPEHJgB2H9ZRtLVwnJNvaqKGvuX9btUQc35IMerjaJrt4/Qz2ZwTs//3ZSloTxbQyk5IO
g/cSxHHalegwG69RWRhMqCKrP1Ko+7FIGrE/CkqGD8C6th1o2+pJKKkdCTWyEdaIVn+4LH6E9Nah
JXNljgL1g0Wlp9xWJ5HcY6tVWKnraqsiAU3AOdaUDkNzmI4RRULgbAXAPV0hB5Fs24HBIQMiwZym
8x5eJuE0IDZSoSapom2ti9ZJwft2Q9KRSibQtkEFx55hCSRLOcqM68KICWu3tfd9kjWg/9T0GC4M
bizR+HXqeQ7TE2a6dSHhxYl8/i4Ir8KVOGBuRAK9kA5J1LS7fo2lt0WXapc1wtv+uGYX3hfhOhV8
36TExV0aMCdf5yPTOmvb1hALost936nq+BzCH0PPdp0F6vhFiuqi7rd0cLemBLc1fc0Gw+ARQTKA
xNelu0xUAjwwSE1hXpw6c8UwEfRVfWpESfJVhf64f5jqeTyM8egL2mTt3hNIolngC5zq68sY97kd
191yzKFhOAruXI5s1UzXZSJPKNDupOFjtm2KYzxgo6jdWAO0xZU5gZzfSMy2SPdVY2JXpNIQqANM
R0ualJ0Sm/sQpAMwF1X7vGrnekM2QbhN1nydmipIeSFk4Jp4JXIGT+598b5vGMQZo4ozZpX5URqQ
5bNxvZrdWa3vxba9NJj1KLi97Yc1Ebel6NYqiKMNA73emk5W2zWL9JY8fk8my/LwpIE/t0WhXAnA
E7iVuTsx943oWeuvSHZZvCMUTfyyVT5DzpSYubEQ88QuxLH32kaXvC2tuj3gbfG+Cfws5kcyMRSJ
ybfHK61Te2E2JCZGtaU51Tzi9kWJlCa4Jp3fFmuaVasadoah5OYWoitK3QWOsEhk6LYMayInzfFt
20R98q00+j+qwv13Rbb/L2touknR629qaHH7rSx4RX+tom1n/aiimfqfQA+pjmgyIiamJVI6+lFF
s+Q/TVNCWMxSUXcx9JV7/K8ymvEnVTJZNSWO/Ki9/auMJv9JucuAFqKr6ClRf/uflNE+ALLRQUVg
Bn6JjAcOGkT6Rxcc+CdR2muRfsJCqkEtvpuu1O5Wk5Dv01CB8nldokvYRPjWLwrG4tXkFOLsxYYi
7np1/A2S7AMi9+1yMM4QwS9RyNIlbv/PZb2Um1LJVa6dFA0r8LmKKj+Rvw2zUV2JxbNVBegGmsA8
QGReoYmRHX96fP+hevZr6ezH16s6dxfeqWl+RLpaib60ZCfUUzMFX0pz6O+0KdjrXYsFiRigEI4S
qTtU3bnVhvg3sLMPGL/ty2kqtBU8EkSD6umvv72JxijsU0k9paSTnstgTnc6yLJ87k0Xw2L5XgDT
hwtsWhoLJaPku55nJFmS/JS0arfDXLmxQ7TFnXxsl/3f3xhprae+V0DfLg4MGO0NVBxV3A8V0LFO
h1kUGvWUBW3jJW39RcsIeOo6kHyQYALCz3QnmPq5glYADIrzHdoZWBMN8l1GpvKAjHY9Tqb/99e1
gdo+XBdvg2TJGpJlsDE/3DT63zY3plg9RUOg7sI6QJy4gwaLvv4rwOjwkyomO0XOENZAPoeCwqAd
szpn6tdA30z3LeypvdIyG8/q+TTPncHcLUCT2AiTK1E6WtbgqlPf3CllLeOVilSQjqXgaURMVo8a
/aYvv+h1a5DoU/fxMtekosPyieTPJxzZ1Vshra55ydILJBBdEaGVGx1vSZKJlBYRO0Zt8HVzsQ7Q
lSGUM5VDlBhfBF3+LCIsfv77uyX9ChlbnyIxhqljd4UZB4J9H6ApwJOCPoMRewL3J/ohBt/gvSRY
INxGu0XG2V6mOnHiksQCnL9vZRBhQP7/eCGo1FOm5k3nhfqAvA8TLHmxuVYxs+nGYy9GTNMC5Xbp
ye/J3d2MZLVWze1JxQOp6/JDZwrT/d/fjF8RBG/3QlpFtTQDhiKAwV9ft7irGkEve/U0BNGrwOzK
KBZn6md8FKxrNU6wuax+1739Sn/58Z06cHSeg8SQ8KG1InmnGp2cqaCmtP2Ewp4rtPJdGZrXZZAL
foJW9ynXkku5o9STLsaFSG6uqSXloWm037w6H1C7bxejAB1ExEPlQZgfGoMZKNKwINl5KlPkmdJR
OVNruTAzyriw1m9Fc/4GnjV288KInSweKdsPxQXTCfLhSxG7KBdAqOpAW7VIqhxHEwsFsLm3ilho
h3Imv1k3aXAgXDljhDL7aUnnLcHg43Xrf4PQkP+95wZvwjhGtpkV+WPLpkIoB+gDqKdRncsTJsPB
VdOAIdemKMfvF3vpwDLP1VrurQFHHLJWA3k4609Kicx1uzp1AqCEVp4WvrkYigM+GexkFQ2HflTI
9soCJp+hF4iRBV8KRVixRypZmEPDzzAYszsdqwmtAhSLF3Dzm+4X5M6H3ndF08BQstbmanwkg6YQ
+Kc8rWg3qVbjYc5sVBS53LHA5bAeHvtwKt9itV8AU78ASdb2/2vPqjMaoRgigdVRsHH59f2YKrMp
G6NGRFyzpts8DJF8jZtrqULGxtJAlVtwl3dRpiCAti5M2VH172ld5L8ZlD+MPQz00DhQx7JUIhSy
yx+vpIq6MqvrSjh2QSr4sSTeAXLIdgaJZjJA8bSTx4QUpmmS1UEU4kJuW0bCtlH2ptz2OysL3RCh
xruCIP83g7b2a4+6XpsB4h3b4w3w9G/6MVW6QHSTEEqprdzRMfH1JA39p3TAXAgjoxnlxCR3uLYL
cbUqkrrerRBZu1rHFRTYZPKKBm6BgyKcQEAG5C7jvTaEClZrNQqbmoUOJ80YjWxjP40mWgE11q7o
zHqTzInJrOFWMgenSeq181Rn4YWV1NKlGZOpnDsT1W01uEHVECEA0wKapx27pgr9NjFFJGhx9DLX
uC+NQGrgsO6Dbc09wqPUnZcY1+Ck9CSw2ns1rMTrcR9L5e8ASzzCX1uaRugL8cngxcUiRNGJ/n5t
aYU5JeoEm/TItCQjhaF/AvG/+GWsk78u8iukWkYG7Z6cjoDc2MK1O6WOJA0RGglvQKvjMcHy+ljj
ze7FJqoQYlnPgGjmlIq9bmfdLB/jbkx8wq6nXM0PS5Jidz2RBwXFqxznBBqrZeg3E/Aask5k2VQB
9ow0dQ4ZCeNYmCRHRn28rENIAHk4yDxsps6RGs64QAXJmqsgz7dBLvCsnMlRr5WobZuqt+K2FilU
sVEYZCrDNP1gaSAIVtFByAbEyyqlPMXo59lm3FjHcdoH/ThfFuPigx/JT/IYFk4n651PeEATGlN4
c5hKL7O5p9+Ib/ROEXa1klgkbD9nyOEeMJ6BxKfd0q9F+zUsajKSrfHkzVnU3kUy1kFDJMqeBXDZ
qXQdzoxmoBecq9cdfejVKEBzGuolAgxUjQfi/12dRJB6W2oHwKcML1UyajJza527sKns0oKc0Wrw
INWix2lrySAeTAhEi7mANB4uO0ktPxpitjZgwN3KMD23DMJ3WfaUFMmjou1xu409aZVBMoZ4Orfq
WEIgEz+XQxgeekl77rs+86o2ATUNW59iJcpkrZEV7mSIgt3lg3L0ywJhMbVCtgAyTNwrOg5XZBmn
cjgVOFxmnWXcjeECAlcP/NrEvwLHT/04L/OnpIjH85Qoe9A90UHM9ZdiMge/jaxVG4/yh1LGGEdI
0MmMqAuvhwEmi9jHeyVro6e0mK9Us9jn1PVuDZlnPioE8l1/q6cDcN0McdhQC4ADJ5lBGB/dq2lt
3ERSgL5OSOCR580O63B8Is06c+Mie231NkRnNHgN8GqD/ZTm3hBllF26jmBWyxY0sh5S8NNHrGbc
uC/wrwhwe4SyaD6OFeW6pEDVA85nANt6R6AKwzIwViDFoLghPir3VCs9q6mwjMVU0GznWzOHClpG
06Wg6eiFAkdYMJMB8p4XB8lKGwdaIjT+6lKul8ITM8r5tDXFLZueeEbi2YAaTSke4D2apdno1iGV
p62FN1iwd3lAS7VYk+rg1Yqb9lQu5XeL9B/In6W8Rk7tkp5MdqtosXahkqSO1orz0ep1CR2ArwKv
xqdA+ZIU4y2OGCt5kMgCUoy6qyI1OY3FcCH0mT/Wc33XKuEuRDj4utM7N5lbge4jx1xMf4kLs/PQ
d2/8VogkxwIQfcjDBey9gRdokkS+viThzZzUz6oytfsGB4h9G2bPQZvYdBjW5aCq9TU/kJR/0hiH
QA6eVSuYT11evgp4SYEzl0TKkgqiVjxVG3BGfB9qtLAiPrZSPD+owV0jx7SKvje+d2dtGaLbUm6p
WJgE3siuNVctFY9Fz/NjJhaKo9ev1motkGntc5t19ZWKKE3eL19DsRiR8Z9bT0sRCk/j5jEWD5Cn
DYzJmqdYCty21KIrvSRnFAYh5U/TSi+CcHTAnVHoa/nCCQoFbAm6wKUmAUBK67JXm3knAkzxREDt
iH1EIopaQnIua+GhYTq800ajdpqsdegIym85IYWdQuHN8WS6rtJwreanKAHEwYUcUY2UlwJfkyjw
4TEdYLk+RRouP0k9GzZE0+xQ4/MW1MNTE9kJWiI7q2gNh7lRA+ZllVLvJf0cm9J+boOLxJraG8Ui
z27Kvt4NvaNqTcJrV7Ze0678lFKW7gtjH3ZGeI+EMfojWf6pURMILdBDH2pVfQnFaUblek6ZRnMl
Q9ErN1lVmXauj9YDsqblpRLQIwGpG9wiEinJAgzZx4ZqT3iv2VJQf56I0GyQq82+ge9wzgfrPprr
mPdt2G1WC0Kke5Oamy4CTkhlFNp8H54nkSxorootpR/xMi6t9GkIa1S8ktCXVObU0FcPbVsLh6GD
YBjUnK7256BtzQthuWiASfjb5AxvX9OXO8T8k6aJKmiZcblr+sJwsKXFyly4W1q5tKdJrQ8WvdNN
GkAVKSZPQonlNKfLddE13DK5GODexY0nJu29rpswxXE28OrUegpyvbzNF0pyqIWOnj7iEIwAAulL
VRr8Kpm8SaBzUjD9RIu3fVnmNnRxYhkO6FbBrWc2ZCPx33tFuRuZM7hRpM5eqacTjUS+CQUge7rG
XMKS0VMm3aB5ht6pXlVk94YwZWelPc9DI+ytsu5du63C+dRjbUK2aLpuzRXBV0EvaAPtXMnCJ6vB
sS0QwA90YUhhqa+YxqcNY36D9gKSJCkyjaYzCUJ+nERDuULeAyqCASejHikatfPjkMXNfsrVfkfa
+osAbPkxRIDTCaRcp1Sc5vhtisE+xarDrtbJhamO7fc5kUM6yFjEeHWpcW8jawRu+jVvFSSVBQ0f
oMi46fQ6vzJbKvdWV02AxM3zMHTNDXH4wtchYGYFULSqJjplrVq78PhLNIf8ypiKo7Apf82eJi6K
r0O1A1ylRK0P7N4bo1Q/IPjA7BJxBxXH6V28SKKP1pIjgFbEAG6azgNCpghQJA3PsUfveiqZ/avk
b6TabM41kl3aNGEhOsiZ0yzDCFRzJxZMiS1jNpiPYyqql/i+SJZ+1ZR1jTN2glCmGnWHWZfEE265
l1bffK9l7GvicA3A5F0TzViiULpR06S/bAP0+AMptbxmsC6TWiHRt1TYIhQKDuIdKS/opit7XAbr
MRVwPWe6xXBIzX1Q5pM35CXAkBb3EcGCp5soOWU5JU4uZpDvFPhqOL3bNyZ46u0qHXW3VPuShdK4
2liLDpk81V3kRDtHyxDbjLzyWUVUMO9UaF+zdogi3ICDXk8vJkbwnaLDIZsaE3hZJlD2IEE/LtYL
JDhqXgOQLlN9Ggr9e1UlTHdVQG8oq7igW7+mQhAzJUFRexTgM+ed5lvNRPuXLb9qlAZngOUsKngL
6z0TFRUNBsE6dNNJmGnfuVS9qJr0pFgyb5esa3aw6m9NMWOHCtEF/xh1yB97JBn2Q0opTywx/pT0
2ymfwJlgn+vWRfSk68g/h5+mSIkwMZpmZimvU7FQVZXzr6bRf9ba9GCIuq/HE3Z2ZQ5YrQBsMcah
3Szt3cQr67VGETtj9dRCvQL9ANx1xsE5rBFKz7Ak9hsVM5C5z50ApRW1bgI0f9oLAfbZHs0mdFo7
37wfRnhKzaQ8mPw7Szy2sZuftCnV/TiaDibgRjvT0MUNh/JZzOfnXkpQX5G+wdGWalBrYnY3zGPo
VibEVrVS93nzgEuN7OSpBWxFw/Op0b7LmVY4UEQyOHn1YvcZfH4eRqlSFsPBorbLCuuPatIu5yGC
j4GTCYFxqjlK1ULJTwAPNVQ5xxnv6igsbgYR4WoDfr2kdF6gCJJroqorzpTjQfxETZx6lFfO9QTf
NcUnwYZO2Lhgyol+dRdr7pKaNHS0MS7/D3fnsRy3snbZV+kXwA14My2gHKvorTRBkDIJj0yYhHn6
XmDfiHPvP+iInvaEQVE6R1QRlfmZvde+awuXdGJ9CGyEJN08PI9yJcVF2fqcRFGeJibp0JjhoKW5
U/UgBg0kdJ1BrCGOXrWk9xDePvMAJOdDT0RRySW7YYK0V+6lQR5OLaaU0AQE7hbm21jNaWLlloHL
80geO/DAoIJoFeUEz673qrwznPLHCDANLBp8ZX/242E0YsdrwOR0R5D/Q6wjDnQ6tYQaMTyg0IaA
7YKCVvkfOt4TwTnDvnPTBhyN+8bF8EAt+tslwp0ziZtbBDKh7iT51AgeQyPPj8jvD07nqUOzKlx/
VkPYNcAj7GAHKnTSncpzTeIBRyinHNA8VuV/Fo8Ww2mRMg/yHbEZkQ+Mkjxnk6kKw2LNbz+TsNkl
NZRA/ByEw+FTjmunfKaruFmnvt0HsiEHMIUbLhyI5K1/ikaZJwVhANgMBQC1MaiPafkbX9ofYsa4
MxwzOPSgaJc5eMlThQpHZVwERbqv6wwSthAgqxzgqgOCGVCCRLzVsMlkeQe45ElSBHN+DC49ZfRL
GxyVumNMj+UKX8LmITV+zcpPHO09OxN6MKKhXqfO+e3Iur04I4PzOqiSTuU6UfZhjsC7s6mN17al
cmy5fvoBLL41fjnNw1plM3Izw0ugTQnDh5PeMN/1nBZNgTft2varwgC7GxoSZ0v7d6knlBut9nbV
WiE6U3sLiNC1DUlBH6wf2va62B+qK/LlDoGnPkErabEuyICTds7eiUVU/V2YejpGwklMl9s/2kC5
9gZ5MNs3cvZS/hW96SMg0ilsz9hf9aF0ZXdXg6PJw+Cx0RmqPcerd6ZV3Xj+D7yzqJzddr5fNPFs
toV0yqvjQmfGboKatuPRDXn9yztbi3rfWbTjLsMqqAAuOaAbetH6yn+2c9Tv3Hn+JD6Lqz6iUg5t
bpfRiRCLNQNKM9erEdZ1LoFMKqDjEk+uP3Y7WTqoM5cM5KXwrwWGgkNtYUmugncHpM6sjlp01skG
iBP4SHG8j8oefhtRSXky3GxXmD3DSxO9e+mdvIrpcvCGrdYVEgkYffg3iQEc3J2yE3i6t8aUfy3B
8TzO2EEnglgbYEdDWN1BUNyndo14J/IfjGGRBwdNzMp4+hTAyIhtM3qaIAVWfaOvjECnZxG1FjRt
wmPsiCmRs6oOmWRDmrhRFnvL3LwyVrkxzyNgBu5PJp4m0kxnyyhBG5WhXT1ZIsRwomfzMBoAraoF
Wq1SwQKcJIcy1ao/3hYC4fvtVXMM31g5hXYSBQdTY4S3zRZSuDsXKPvC4u77M9jDxV0m6gdnydbz
P1/vB3cCJr6gLMAiTUeF2AtnG8bg7ZffH2hKJPkMPjeudJCNoZytdnOPfVRXKruTjoNEeGhh3wDD
PQ/b17rvry1D9jtr6uwELVncTbZxEibSAlLhxd33B+J2//2Z76TEswjklbMIX53J/3ARC59G0OGk
ivZTdM6EcWXnwy+DSV1L6fEIgSmPLPYEKidTKq/kz+rQylGymK9qxOd6ok1EntYEessYKNPYrs2f
dMXIE/HJHSLZxKXPj5CMHzAov/umgMtSFkPcp/oxnJCV0v8ErVsepIG9PbKoYTLTuiw99ze8mxv+
SRrK+eiVgDUMILYwlTM9FEnF8pCDs3ZRyxi/Pa+7rm7WIw9hPuZxzZTe+FwU4n6sMvPothn0fuue
oYyI85VuDltztduxpS0PeYFOrNPLS6+czwWtUUJ78ndcgY/5ruINtM0YM4fqH3VD7TGlJuWen6ns
gu4M2D17Ci197W0nexjRUVswPCe3Oc45E1Gn90lt4qSclsXh5hYAbZvCuWAlRJuFDOTslXSD7Yq1
m6FHeJnlOFxxD5u7dWzu+zUHliyq9sglNR9zhzcPxB3jyRutk2tD+qGJRk1kzt6lqtff3zA8the3
gT1kVzzYxqmTJCHPSxrd+1C0vL57NMsgOnWUFru1toJn8i86CKAWKd4EVl56r77vPY/LWlTTqaiX
GvDfEnFiD/MxaCIqGslbNFPixswt8ID4KQyDZKJ+WMn87bP82Nm6fTAZle3mANFeHfXXtFj3gT29
15khEtYb3rVvkIAqde/lRXltYbmj+/dvJ5lnh9DmW26Eja59VdPRVw+N2Qf7LA2tRy97Kqtw4/3k
Al0JWRLSyr5aeRhC9LG5nweJVJ6TGPagIQtNP6B2wTCp4MRWszJi6EbdCWZIEQwc79O83vJ3VSXE
xG7mHhBj3j1Xxbmy3fZCcvSvbgP7ulWbn1YdoruEnxnYHrJgHbyttj2zAAKewz89O8qa0PZ5Fjft
5NxQqJbHDjY7HYrrX+YG7BHNbbkhKablwV6dzSeH6JaVZLRDXjTGOSEHyFo4snuvW54k5f2AO+nS
ivbdbvFQ5HPlnYKgNK6hgg60lIfIaNUh9Ln/YfTU17ZmfiKwmA5zJN47mX4aoZ3f+G34tOCbuSK4
eMU4a12sDZXoM6O7kavxaoJ1erIc50y7HSatstz4u/m0W5C7g/ZvmRSJh7EHIFc3KQe1IyCIMz+8
xaZqQtgorNue6O4d+9jo0PdEpO2+v/j9Z6bG07fhc7NSvSHZesxcM3ueSIo45OyAGVhRAmAWpjJp
6uFRR+5w5iqsdu1ctSoZW9e7EqRJ3qnvgCas3Ubv9MwmwBknpiONOAbhiyWJ4XNBXThru2V9tste
0f6cJjIWo9SJTqojxyhou53PWJSQDOAEoc0OnG+dvZY9mWdZ0D5X6YaVQ//Lc/yENOvDnD+KKUVn
uPEYXae89qap+RlkLW+D2YgNkWaJ01B6cmBBxbT2yE6dnHcj3y2HHDmDgpywE9I1VLU+JL02+507
LZfqktguumaVujuVk0FTu1EydvcRDdkOZx/KL1Vmvxwfq8wKt/WmyH3IID6cvt6wb1x79M+meJN6
XG6+P/A+elrd4pdrhJyk4aw4dhm1rJuocpxwkHx/1s7bDF9uboqGuQEsEoF+l6Y/iRwk+zMILupy
j1elChlpwniebnQFCMy3MA/2+QVJGUs5+v6JbKKRNA8dbh4WgOm+mM0dcjSUcJL5Sehc0QDWF5Oj
2RTGfIgy64zpF4RHVFXnvqMJsRf/eZn8X70IkOH73+er9TKp2TtqSz5OHQrImeN6P3vzfU5oyomk
tizteZkdAJjtiIxYuJxfvYPDwBiLm8zpqfGcod9nI3GB7gyZpb8Y68SuilI98WvvXJZMo5Vo/3pd
aVw4/U9M4SRqUHc5lUBeJC3f4jsTWQ1dhcMkIiA2yB9zqI2hJ/6MRJtBDuE7nj0DiuLA6UhLBlW4
E7eW34w7UBySnPaCKqsp2l3dEjpCFyuIZN4pTk7ATykcOzWT4NZVtwyayr05kDBqMorYmWX05mjD
vsATeZ6hIjIB2QWG2OjLDPdDyKTsyaJ7s2RAFVXdT00veS5yBusWyTmB5uEuFpLIR3c/zp7arT0h
QWOFH90ukApPpULUwhhssZcb2s6duxQgwqyzMc09IcvZUfjuk2SlFXvrqPbGuAFTMWoMeQTJ0XQZ
g/jZsSb12PKkmxAHfzYXo4qtAMtJajg/css2QZh2t2Sw1OjYgYrNbXrMJOkKg4AUUEt/b8+/GM0Z
dGuM9HzKUOaLgaDfCVf122RIVFcBI1y1jXzmethn8jMo7ewumx/XbHFPa2k+WEIOR5QzPWvi8C6v
Xefc2htS0xhRJU4jsuaONbYFWtDuxJ5hiIa0WCfZarYXjajYGMOMqg4UHmz9P8olZTiIykeHPpvG
pyABoX33uRgOYqLrsVwk1emPOgJOryzyihgOCOwqmClazqV4lXO+n4OE+OHNAwWr3CEbNyH05lGX
aXqw5FfPMPzkR9OpzSICyvwn4aJeH+z0d+cbf7bYJ5jqIfzmSv3M0fPsjIji2q1YpamAPijPghuT
cKMDB8RrZtXPsJPEXvjpjwneaFLoEHR0x5RgIpWaidLkHruGPc1QByd0r/uocd5SIX5EnTPF0oFZ
1vihSEDQWUkbwUInQKPJckKLypRlqoPg3iAOLGzmar/St/e9Y98FS/E2ZA4bj7J7Krrx1zoPPIp/
wcLXJ8XayYZ1fUkbCQNwPYQFQ5F83K/mx9rljPBzhUa2RH8tw+WwRjrfG2TLBrioLzTw/jz9iuQ2
4mAjjeeTBOZO1UeDNJWkymO/MI9shLnxqhlxlrVAh1zyAzKyV2/eIlj76s3zO5nAUaAb8iiaI4lr
Ia99lZSV/7ga7s/FxB4BWAcEdt7sF99t90R+djFz5wlOocth4WyPt/HXKxYTV4yq9v7iekeG04w8
rItyU+fI8pUzflG/kYjx9gj738RU2Mk8zNNuKDKZ2KN1KDcu/0Q/HuETBRfDIMMMD2paX426fYxA
RGLxH079MJk3BDipvXQXQJ3mpdgKSYZfHddDzo6UqTaLOEgVR2EVzzMt/GVqEwftHLA2o7zBcEZN
6kdljLIGCu/ke7HhKxf0cMcTpNYfgRiG1yLPvHs/0/ejjsSj3WPtwoH4UsUhi9Uu7XwwRpwJqSGL
o22wT55MivjaXfSGCDzaAdafsT4jtJTXXh2byHttwvATTKo8hSSwq3II7mU74gnqsgPm3QLXPo1F
bdM+WX11n6/6Uo/O/FyzMsQGPrwQU55eMrcBpT5m1FcuIOAo3ZJFoqMMKJRk3ReMnBz6YJvuqJY2
z6Lat73POn8hiIO9Ac/faL1W6TRjEyyThhB7Q7vimSjUP6PhMMpp1+a2buc7bwyn42I7am9KME2r
psUo+v7kGOEnki17J6RjvtliTWNSO1AfE2oltwzJMtyoFaRoU3ABU2Dy4kbv7bbsSG3x05nbdxKk
cLYHkzhRlf4ixR36iSaaKSTCFbHT2mPQC5o9hneH1az1YAo4kU1QzwkV4HDKpXGwNLkXZX5otlCN
EMo1qK4oJgQui9O8NVkFsyXS/EUvG9W1DcZfrjLL45Bat17rh1fy605YFapzF0pA2oRAVFnrHG0L
p4/jcUOzQwqTHjcB1YQUJ9iapCmVIZmhoyC8yAx7ZlYj4VjK+WIfPcSsBx9DzuKjE0JbXIhWw9Ta
oT9sBli9/kLmlIExBuPAvmN6mXuSDdfsPkLyOvoO/WetSsQLWG5zTrfRpfhZ0ppqy1X2XkRQhOVi
Hcc8eho7b4scIMRczKG/R5ga96q+bbxJHJelvEGrQ1asEdQ7qE6sJdmHW1kNTUFw6abZEhyc3P4B
Jj2NM8QRFW5ydAblGaok4T45S1EGuqU3VKQ48LSnpAnM5BlZ1NBMBAGJ9qdUGdmNs0fzblbsM4tZ
Yb8bFQhrSpGWzU1sokvd67VkXhDohavGhyTVCOtgm90Y6xV5VLT68hJlBU6y4dzo7qML6uaot92g
a05h7KWYDfNF4dpyvmavNE9juN641UKHroRIhn45KqGqa0fGO7ZvF0NanomzYZTGc6qOYeklXR6w
MXTRjvhB0MXNn8BoYjFLF8TK7CdIVNxdY6D/hHaH7+3Q8FOCGkep6nRc3qhnYjfrTsYY5GzPJoat
BGMubNaGnqSezAcf0pIoljAGBTJKVFk6W2jNFO1176cnpw3Hc1HSUBm0RcJmJW6gU4qZjdMgBFl+
yGuaTxG4e7sro5uQgfEDIipsB3CM2hy3+eQah3CggivImj5aytr7H/ZcW3vmMzWpCkRnzQV4+gAm
rBuZh7Tz/qqwsfZFiGTQyk91XgNizvLt2uhRUkfTDRfoHb6io0tbeu/1mv2o1V/truvIlhBIaEd5
1X53qxU0EaddLq5uqzsic+k/VwschG2wN0RLvuuWGSS8njfTWk8gkblYSarVa7DwVgmN6lWaozxk
KV4Gy+wvKyzlpEWXkXikL9+NvHLoaYYbvE1dLHuAdWsUrkm6CJZq+XhGF3MS9nByIkX+h8IJxEAC
F6Wkdy06DKyBCyklEsiuNtU8Qc5sUIh/jwurbvdLESzg5EyKzrQP9+GorqgWBjAE64PhN/3eoQuL
bVsibAiGJo56Uhc7aS1Hvfhy19nBnAzFQAvqhOlNqd+K2O9N+z5ojSKZU7MHFI+CJNMBVj9cZbbL
2H2Z2eRIzc4krPWTQCr4XEf2pex43ZRVpButJ5Yz3g5Dv+e8fDFETeJZ8L8XIrpMc/TqrcWXNWYn
6sKRq7f4zw/fX9P//RvfXzMqU3EjOPMuNEtjj9nj/dsu8s0pKgIP2sX3p/8YSVQQYszs/SkeCQU/
tkg0/6f14/vX/3wx2OgJirurotLm02+TSJ/ynGUDS/Y6COi/J06LXVp2C9t74C51s17Slmuy/MY4
ff/12fe38/2pWTf1Ge/B/7GvfHtYvj8oveBa/OfXwbKZ2/zi1zci6dvGsoK36CaQhK7XekfD7o/f
v/fPHzAVPr/BlrjhNsfL93drAV/GDWnjbvn+kG2fBaO+asKbKOt9/IjA7qAA8LJPvP2rGsfYN96I
teqzKh3Aixv3ISrR7hF1c/gHfTSFTnvohfvs1kXNCYrVUZRle86ZsA4M4df62DpLftIpa1ZVA9Zf
vd/f//m3XUsCdD9azUvvOkxPZopjI0Ly8C12/v/XeWNv2MT/i/MGEN3/ess7kTf553+7b77/y3+7
b4LgXwyc0DZHqN5h/P+H+ya0/wXmxUV/zojJ5g/8h/vG/Be5hhtbNYgQwPqbYPHf7hsn+BcscUT0
AWJFl9DA6P/FfWOjpf0vla23RSAEG2IvCCwLX8//9FWgKJgqyLHZeTK8guFe+6fWqodkScRpMHQX
3trVvpItAuZx/GQvXp8X41pO1ninD0vmsu0fafaZ9OTjCrylKdPEc2v8+ZM4SD/4zIv0fsQ9idZi
JtBCCKoRQsyOVZERRytSiIvEhdH8L+YN6/oo7kRkxCP30j6d1vfp02fZs6fVDZJxPTH2mGhG5Gky
2bmQ9K4Oph/R5mN2V4qyam7PrmtgklkMliDN9BkIopZclCqF34jYSueLFtV6nRiDrUEJFyFT9zU6
9B2C17hiIZoRLoAw1jqD28iOTdrcGq2lNh6Uv7fs5xGpauKUoz6Yrr6la1sfZr819jWNyh69Tcus
ldmCtZSct4NEJ+tgwAejWR/dsGXvK/DmVzlqD0l+B96n8ODlSadnZreNymN7/OzQEGCMHpZ7BPl5
UlHWJxLNF5AuGh15203zSM0RGKSiMA6zuIl3AjFWIpgc8HPKD4Cji0MG1TqxEdtmpHe/ODp8qsM+
7sk2Ps+kniS2199CrsBCTM3+IlFVXM3MeLGAXS1D/+Zn06PH0k1P/kH5TJCwojadStr8fbVp2SLG
eCaqYcnwmqG2HqNXM5CfLkmbWi6IWUh6GsoFgcQQnrffdSrR7AZGTASB/5yKaEvGFYhVahZjpuXe
DXk37UzMTgdJ7Iozz1aMn5X1TGZRNPs3k+ACWGCoADWpLqGpb21tfuRtX17XBbeWPTMozhxIyMrU
u5xiIaHvgQAA2/dYaIKFEJuPiD784Vi4/QFnGTKxnrlwywO+GzwmtaYKvA2ioz5WetyhuQzUbzxw
ok0UiOIEFeoUK7uO28UWx6oWOc7xX0MtXky7lqimujGZRHlrd0RlpKbzJC2bzDfv0a6iezQS2MCn
n+CIApaGxYeSWXffVRBm8nU6GQQq78ox2Hn5HO5HPAt7o48OeWf5O8RN2Wb62tXsEg9TY3GvMSUW
DXw+LVf29NGRRIwlUaXPLMsxpiPWnn09ju92VdVnkbbFnmCHhJOAt9lMl4B8mC1Jek07LPk2eTyB
6u4zh+CZnvugR2PTug6zEyqaqg5CdnpE+fQuMyqmAvHQWzslg7vBrdVtkOuDRhH6iqKUkKC8Q8Np
MzxCwrEz5fq7GGAkN6392wvVXZouB9SXvBfdvj6OFf0v7tFxt6zdRHr6kH1M3kNKfX+K5pwJ5to7
+yEFd6wxgZQfRfGEgSLfjZNMdGDne8fy7oKuUAeYrHG3wOud/0DXJqFC42j2Z3S7nX0ILAU9Yhtp
sE5IsllDLsoqJtjINPS2lQWRnRRwMqwqUkc/FY/Aag6RmT72+j61+3XfRRn/h+qOQEePA8B3cM/b
TPRcFlZ69eZEoBaIIyKxSPozT2b/GS2rF1v95zyTIh2QUbQI89Nctx+QAKIBWfQQpOMx0BlHWdGL
kxEyp/JE92u0zQoNgeseq249K0Dj12rSCzjC9GlWUfqaYb1T1XOdqXZPlf65jBmLKvq5m76hM8JF
/kdKFK4wN+/zCSFH5QT3pL3omzmb3pDDw0hy3wBQKxT/DLSm8EzQR/ioKeRKiUdm1msNMbgTCcZM
SdebeUhoB5JAvD9+8ZftwFu1wlKoF3gaXmn/mbYM8prx8+Ivy458upeAIJj91P8SuQOBwWvLuK0Q
/KOcOiAkQgMbfJFah5p92cZ8DgfWgO2lCAnkkZxMql1Z9TLCGytXPPpEL8FsHgzyF2Qu+el2WPxS
DwUF0sGdNjaMhjKvZYAusHS2VZ13ySJgYJn7WksTHk2Geb8vzsta5Tcpc4mwxf7gGAMEO4RwNb6O
Q0b0o+kE4y1l0qsyT32o7if89bOkmjOKRiSaWzLtUvuROWOMiqDhXVBPN71noNb39p4HNNCIbHRN
814Q68hrA2ZNlVBAQKgD+WqeO0z9MYIlNOEIG/0o0Kf6b1QNH7ROZRxU6rFnfXGG7LAiqgnL5b4y
79yKeZs9c7wMkBUy10ZxODhhkpsbpVJ0CDww5aQRU/q8EhflpeYDcbaQ3ByenfyNu0DFackwgmG1
daczxK8d19pUqwen7DGAsVhCJ8/gLWg+ZoJFLn5mMJ4O8vM4NGz4O3xUuS9v+1Pj+AYuXfYTma/v
AnfkhmQmhonmOe8N56bVRvlgjCYfqqk+G4UPq7w/eQXmlGF8ZmXw6rnRS5nyoIjyHWZDuJvD6T2y
eCytWR0miQ2uDaC4KZ9JHiGX29DprHK5nnR/5lxVh8UAHLCq+5BG6LEML5LW3VFBdxcRxE4GBo1v
GPDnujU6LDp6XB1jeUxHxSqKJBkCgWlMZhUeeKv9lN30NA4L7B/B8x8pHTMDFzE1B5aT1B6wOTg3
zJ5smr1N+XfvTR79JEmS5EVnSTtJoLvyT+u540HN7R81Lj5S6Q1+TZ/Y0TeRQDNZh3YKb/pyabDb
Zz/q2XnpxrA8ION+EhQgecUAfIyikWXqlvPVItuuTeJhsft2NbY1rqO8M7D0mGXMpaBvA/2RM7FO
15kuSC07vxYnVuD1vdmFcASZe6kASSnKq/JkakVY6Zq96hbyyFLbP7M0P6Ih5IIvYpCX87vfbQG8
qn6xyuDdG5HvrXPMNgXr8clhZgYOprGZjwN/XwU/0NZCejvnnx4bnI/OFL/azGrYq5YYXp2LT+oM
byBeMRMQHDio6BVtcxLkoX+1fdc+RGKyEj+AiSQ8+62uqLsIiPosBnNAsMkSDt0+M42WPEFDP9XL
8FaNemUFSihmO6RJQKzxAiH4SnjsBs/VryrCCLeSsxyTvFvetgwld0GwylsWa4SOsVWUX2aqnDun
MXZegCKfqUhxsy7Duc6zx9yS8IWk9yk1GmSrWx9zgxxmTyAZEh+MMDgR1U+/M14QSbiJQxYrGTEI
m9PZQAYXZLcMN/tdVq2PVb4BoVmVPrIX/4tKCymdr3eUD+G5o3yKO8IGzpLZRRUWoJzT93J7UJmg
HtiPkQcIH/MaWjMlEmddPqXdoe6Zr6EZkvtQeC1xz3phvjrzfHW3Ig2qwxp8FaWcdvNUySNQkaq0
vwyDTl/bcooN2/zqhf2TsEb/zPrhHkZzfrFqgpvqVRJ6fN+YHNE4fiSuwuYpZf1vbZYTbyyeivVu
i59KXSTWg59TUkJa3TVRCMlq7bDjtPULg1WY8u7j0nR2Yo5dvCi2Y11vPrWzboiGEHGQUaJHIffY
hDgLIQiHe+Gq47p1DeOTZ04WHoDuMXC8Ky772xQpB0vLeTxVDE52U0qguWv0PbfsSqzAzHCYE4nl
BRi/H7Wr3il5qe2wd8aObq24kT0yQJhrWBYiFFrZWbqOeimZGuwaXcCex/u065kt8+7m9WZ1vJP8
NyKa56Orx9c5sNg2NhC283BOD+tQL6RwFNBhHUbGs8MGfp0hvxX2CLXmL2dMQU0+1j89fQ4UqQrO
+NYxsDGKgCLVte+0CB322i4b2rUlv0gShaiBjc0RvEmUBSwxOVcDC+GYNFbAuQuMoMEIynsW1SuF
9ah+KlSjKK7leFpTtJ+OIbBIsU2NdTq9uXlwXIPmFu40K9ihnj5SWfzSBIghV5vv+0z/GR32N2wJ
Ab7V3oNJs3H1CLDucqZLNU49J/Wts9h+i+evJb747E/5V+/oixnyjJa8AZKssr+y6mrUHn8VuXGH
bFLvi7f8sVX51Bem3CrWBgmQfSXswfCOjWpuGwsBeNtj+vaYoiFTCneBmX2JckTvUKifdd+dQ3/h
3nsgDvumH+UnXdSjr5e3yegOuEDWxLYv5IH+HIwJfH9jqV2+Rk8s+sh+YxqL0jMzC4TVglSU9cmX
0ZNHkmDIEm2Oun3ndbsKeVjSic/UGM+o9GPPtQ6C9iYAJmGXlb1LrTGJdHsDP/TGrAgyqRG02hqw
pZslfu+f/DT7iqzXeV33K92bnuUPHGGx5UevLiiAHXrGOXoh8uoX1eePQHOGuGyXDPnDtm4j1h8d
4WUFV0toVvQGaCYHjr8gfViFfWky+ZYbGhnttFvD/gFJCkzKKnjyCBYGNcuWyYKGkRUlSZ/MzYFg
90KDyq6uRVU/StBPGi+hxfgICKANbtCY7z0/u8qpeyhW+6Pp2lMxTVBkEAqmnNBGuq88ZAaNuGtx
4WAhRJ3MuUBWz8Dj6G9UUPuxNa03R3Un1O34d0rvq9Q4i9rb1UCSnqvyBcjILTDi+4UkTBvTQe//
GGW7N0rSOsM0DnojkZ27X6XMrx9d3hQHyzFfsobxesGpbJ3TljDNtXDv2aL9VK1kGG1vCoy7sdzb
hMiHklnWXP70Io96T3lfYx1dqX/Jk8lmVHvuuKlYDwslTokORlrAH9TMVUAh4CMF2lK9i+YusMd9
3We/Im9+JM2eiQAcPNMOHrwQCazULzlSbrXlM28/miYnqCuqD3V3ikiGb4GGGbZ6LlpRJhYhRkxi
WagSWCw3I0dr3wyRc2L5Goee/R6u4xQXnO0TN9L2mhtT+NK1LiDk7CWVtzBPPwPzmDf2QrKpT46J
B/tviR5Ge3oTQH4YTWPEKCRHUMwY5JWy4o3pRUUZRfdMFvhD6euDKGDkQTT3np8kSIhLY1jjHvmy
JGazfCgJMDw7E/UUExf0VKZ5RaN+NFG1IR/i0CC6VU8rfVTLsibkx1SZ/lnojc7WSxplkkOcUB+5
+8cb4Qy3uTDv55EJABcX0l9Z3/qTQZATmUMZjhUjdXHz9EigbR78lviifYk/mIT361qyLWgiNlEo
OFtQJ9Q2GpV3eFjnoLrvVfAe1VqfWrqIzJ9I1x77gUeChMnVWO+qIt1hZjjZI7sz08w+cW48birH
tMI0bBJi4giJFzunjGPT4GUFeoE7P7ztFGVBkdk089ktteNXoJ0vA89ERxlXTNwW/hDBRlT+HUJA
4JW0aLu5QlUm2y+Z6/Bcu1LHDPgmuK9IHAlukQJS5rAJEPziMgfYtdLe/OqMaXkx83sVpmIXpQ3J
L4P34orwlqvvQZOeugO9cgwW48XXxv3oTG82oTMcikyrTBkdjJw5v1dxL7brT2Syauc4mYt+jrF2
O554Lg92hxUAEQsC6aYkzD5EWyEsvNo24jyZ7bs1z26MEsl+WrJjVBPjJp47j2RmRB42wIGWIlr+
cjXopbnzk6KtvDMS831hOxibyxb2y8blxmCzBtcyslsIpfnw0uTlOY2KPcja4VIx8UwwqUJNO5oT
vqlc++su6AFi+yU8P6hdDZFcxxkJBWO16Xdd9DKuAqLysrU79ZJjw2LUua/L6eqgUEKaYV9sj5aj
nZ+LDP4mO3X2q8NPK7ShtVLYTFWH5ACWi2eR8CC84cJKLNoPY/ohXB+xn4E9pDTZzvZ9snYOgXzd
dNfm6FYNlhtoS/FpKv8vLl0Zj4Gik/T0hz+U9AsTLmCjjkXXjRDokcj3EV3JBFrhEnWrf7Cl8ThW
dpPwp7Fa2DR+tRcccTmVJ9tO6e5W78SdGiDNshkI6J4ugeIsQtcPzIWtZul5p2X2b7qsQjVQIxZ3
U4M5CuON2lr00zz+bp1pRiOBEq7FXuuEzq0a3RC5sjklkdvvWxsxvqzn6yAZVBKRfjcV3UMwt0fr
f3N3Htuta9kV/Re3DQ/k0HAHkUEUKUqUdNXBULrIOePrPaFXz7dcDY/hrhvFUrpPFAmcc/bea81F
K9ae5nH2SCHJpOZTw8PIHZx+rTNSoYyCzuEk+mmE2ndhSKU/5SHMHNNIj2MtPrZWtxOFunPVIbr0
YvSgJMJ9aI5c1RaWTHWbhlLlcBacB0eCIoSUN73UufqZ4G12zXS8S6rotEqhn8mkFcuDUrgMhLHI
1xUow0zYl/JTiF13HQ3+w7g1EdHd56hd8br0D3mlPJF8S3NgEd5KAUlMYYiHfjQUqjE9diJROIUK
JxOh9hNRbxwdqVknKlBailF0jKAN++eqI1BMRIlVW8xB1Gx0VFnpHISLjYtgFcwdY9TW+hJE+aav
dKT0FIADIpQ1oKG6C8diFxrUHUKy2cpbnG4RiJ46QiRmQLf3kAKg3RxQSI2Ws8r7JrzbggT7tvls
BVX2Qi7lrWR6sHLs/nD25EPU1TIw6lzzdam7KHMv7ZJUclDCc7aoUFBPcfePj9qoXb1pInfBCgXh
wI1CRUit40Ko0Q8/D0WcYxNXZf0gL+SbIGrhO72VLI6scKt3rJmHISKLEclDt08VuTlgV72nIaP5
VYMsoi7F2KU1I9v6xllUtwclipjR9SOoxqXc4PRKZOGlM1FkQQvaqUsCgXMLe6jXcTcVxRJgk4Hj
vsWI/Hw09RxqzGWf12xguR7vh+qhkBhredifjpgyKEV+fvsP77xWQ1cvKwtkrUnF/vN7f57Mz0e0
xCvedp7Ln69xCnXntJZ33QYVH8l6xdZhQFFtV9ORY/o+tKHlQ6nL/3iIS8pWJitYJSDvzRrI8LjA
no4ikA8NMwG012zcQ3PDKSY9+08pa3dNQpgyNkTtODL8DLjz6gOpxCRz1PhGSDlXHWljN/48DNw1
3iSL73++JGsmOTclJnd5oKX25xv1QiTIn0+hnUvu0rO0//nGVDHAgIUHUaBmeYvaLqCUrA5/HpCE
ocn6+XyjyjctwFFcKIi/OjJyCnkQAmMQYJ9GvdtHcuaaRfNo5GFxqvBaI6NhN51oYANcPxZGCQMZ
8moujiu4Awm6+lgobtsziB8wCcfZvpLSLaWbnHM0KPhdBIGFJxMCdoKHgjgtUr0H8ZqH7X1Sc0ZK
2UvhpK9IhqcpuTPSaLWLlSavLmehF4/69yojU6jLcU9NoN0NC0r03iy8mq6UMD/KEUqTgtMtXUhM
Rar5NHEbupJAV3FJituSdlOgLhvxM5WOqap8JjIbywzPx8+W9EkK8/pOqIFGSgZZuhnc2GjeNoEo
oc6cZK8KhwvUlg7kcOxJ1dL6Narv1WygxM5KuutpDTm1ER1WxULKOxNnu46E41mDSHYdIhCocwzE
w/FXIxQ3ce5IKaQfBAl1mIoH6kQFbXJt7PNwoFxqSTwTdYV5EMPhgYeKQ5wcfVD75pdakJDEhSgq
o9wZSqhgbVl/NXJ17sT7SJV3DaP8VlmC3KDvWWjPmdSPdtYq34WgP26SU8hnxzxf8r0Cg2IU1BAN
YnpSFPmWNdZia2QAAtvVkcMxPEkIfRvnp24xDmn2NBKwbUfKdA4H9Qp2YT9Z6b2YLAjzq2ea8dT7
5TJTSpa3RWXFXaFaIpJ6iwvrsv3a2pQYlZAMZ+hQzuIk/Sor/GR08BnELa8hcXZFiEYINuSjphov
qsAEZ6Qpi9Pjlaz3hR5U+4W77LXnL9TQrtsgNZD3yt0vhKN01eTHFhzUAJWARqWB/rV72f46R6Xd
cMp0fUXB078bY3SxENVolcazjJEScZ7ox/s0MqncVLsQtaeN1let3B55nZcBqb+3BpvEKK9Uicnw
1U09xyvqXDrg7JXyvhZV4dj1T3I6h7ibwfxRA+7lJgkSufVYG9nlm6K1p6T4zqDWMzEZK7dc7DSp
Wlya6A+oKtBPtautSMtTLVufOCVBOtT0oKRhwm9DgsNZWHQEcVPDua/XqO7jlo5DoKHht00B5TKh
peOuiRP9UtLFrDSYeyKzjLwqS48gpcEpV/6Eksne9tIxKFLeG1hQoyK83RcVVSrieeS6g/Yq6JMb
9TrmwzRgSqmeZEZw6dgLDsAqsOYSDd+wObU64Jft/WhRXPpt3FoIdLuTtJgvOAXfWSsVt6yUX2PV
mtSy/M0NsR/5uHyit6htIfciFLxBP+UYcsL2SVczGgiLzsFGOROVWfvT1LQ+/ZrMTrA8k6JDOqJR
iYe8Tz+W0mQW0j0kevfbyGiEkn5rL0WFtZccCCexMAZmDCJE3kVXmSO7jJW3tTZ5eywTJa91t1rN
NRyUr4lsV7sL6blW4OHrHty0ygfbt5LEaOA0gyjHxk22/LOecJMCSuF2rJ5bQzpbyzj5yFInbKRC
kDfPFFmWozC7d6JcRZA1teneCiNcvZSURaE9MVFHAhzR/LUmg8pNEeg2Nh7AEKTA3cjROUnc5pc4
rAiPwB5wnfCWmO1RM6oXUdDuURHlLm2ENF5furHZy+p07qXIT3qd3wz7CeHegPJbk3ajHj+lMW5V
U2+3YyrDO1NAbRotnI2FhoUT9TggNRDhcrB0Oo0ReaB839HNfhViHG0hpJ4F0Zt017b6W8MRrNNK
hb00c8PavDaWjhGbyQ2XTakM33K1PtTNxZARNAF7tmeAtnSdhm9iYRgEN+HrdsG38eohDvQENdor
qgAQuKI5MagPWWa4wpK+d2O0s/TK56mt7qDTi7Mm8bKEdGI4LMiutsy3uKpbB7natcjyu3r8wLfR
2ubY75HaEAyKzVrfUGqqxPCQxAWlG5xVG0Di1yZ8WcNy8UPvMrSO9KkeiGG/KHn/UA6CXZZYn3Pl
/PN7F5KIke9n8eYn9VujusYdgagyqgRp5citiqC7yX0JbQ5InIiyxR/U/GbEs8XUNepQEyzfgtUH
lSlj56SnYs/EIrC9NATWXjskfvYo4qkyW/Juy/CqS5mrLBOxw+q7RR/X1jXts2bdQjx06NrmljZp
0IFY0ErhXrHGA/ylV8xBF7RpNPtpFEV9zAqmEnyQLxte942k1N9m/iFWxNUxO3sq0T50KdnypSEB
9GHq3oo7FlfSU1o6rLO4I0+E+E5WlskEZGD2QclCK5TNexoVV8QU5xZcb16rZOOOYe6OhbF6nEHu
YjE6QEl90kT1pa54zVC62pwt98mCF9jiuSxkl9qbWqpGSlEzhrEF2qecyT2mr4QH6R7jQGDNtIyH
vL6loLDH5Cpq/acYccaRkUJPm6NhvGOjDfJ+PItsBlLMyEZd9nVFm1ha6UviISucRmLa3gqU8Qsz
MRwyQSuiul8q+WQmibeI6muzitv0KjxWYe+WqBMG7GRUicxSRM0xmvpXOowvXdajvUuSsxKDjOrT
5GHqyy/TpIOUqcOrmTde13cfzQKnqymfy5xjwZDcGn38pRpZZo/l/MBZo/SpHw02AFSV+ZS9x73i
W0wnbNql9lC2HxrvZ2jOMjcDXnIssWYuZWiwHyMYYg9pJd6RjiCLsCuY9SlbDm7usNOUG3tmdTRu
JWKeN8O/XQ9w/8sp4UrQ2oY5Zf1KQx+vcCIy8OqZS0rZe9+gCAjZKBiLYUnpm5NYMC9WeWGQE6R4
/xCRTnL0qxN0X1yaY9lz8lFNdkokJEc6r2RqIIcz4n06q+/TmGEkWZ7MRXqnaYZ7ZBoDAdEs+2X5
ud3fYYV9qet1vP1F7RRyD7tS1Z9U0diP8cjqs7ECJmW50wwmbWaLQVyXjYWldNhFYNvP3ZBRgMrC
Z9XwX9GE55JVU+yawdYLzi1aq74gDcDXr4OD0aVlH9My/jnuG/2XrNOfwnFPAIYgbVvzuRxDDioN
Syb0cvDin4LKs+gECVNH5KzC5K4WwcXpFi42YnptNQtZh7TP+Hc74dBIyS2Ty8GPqkyjsLqIWZoc
ByYlSrGNzVYmMpAYMAs9WYn+KsbMBaJwPi1AfHpxPOqdmXlS04Eqx+ealvX30kCcleX1oUzXwEiy
wu6wUFSUQ3QVGIX0YOcNhbCPwXgHnbsCf9FcY05R93dA5LN5V6K2VZnwO0Q3ETVBG8RmejAFlaC9
NGsy7ZuuoEsnMZ80kpdGXs8Dh8gAFpEIxSZ74AiERmExXhHe7Nq1JbkX5rsT4ii0K4UZ97DZeEEe
5MP9QnN1HED7zaL+NtOu8NaKdYU3V/VLIb42KJ49YGehjelAr6JzFXev8ppCIZmV1RUQJnXkasum
EQUSIANe/eFgYWk4ML3B17l+MQw61h1VRdVp91I4kkRmzjcuBUKim4usTSDe8upBMNLbJOYlfWu2
2qRkI0MN7KUzdgrkYY3LYY2AmZK/nCVqX6IdChf6Pl2Xc6twr9hLk3HIAxGFEsEa/Cktm10d7VdY
InZEQSg2CuN54FycF9WJPoF+scjC9istOeX0rQJmziIOt+yq1cpHHWXpnajtrQxXd1Y/DNJ6nONI
2TMy68WVt6Qn6WxmwyrSkYyJyFz3ar1i9hA1CBgpWim6efVmymhi4C3WfOtpC01yee2r6a4ZZd1h
hv/cd1XhKtqrVX/qPRlbQgeMUZSTa5Gs11KhTdcys1y6aLqSvmVWkJjpiRgCbbGK7r0+5JOfr8Lv
dl0ZKSVkQNbrbDmVPO41bfgtW1BAcGUHaireVOEtz/RvePzOVMrlUSlRzihjcrciU/WsSNY4vite
MpX34JueVY3LusQ0J9BsS9fOLcy89AU91v0BjwIJcfejNIuuusg0B/veB7+SePSjTVsmqcFeFQhT
w1Ji02YP4V3jbJPuu2HZ5oHk1eQhKAkr0GfVJO3MCMz5mfYMPUJdMNCgjx+lzFimqMPHaTZeJXl+
ph1xG0qyldDCtIFQ6Pdzibu7W77gFL3o+cCRBuk59ZWeOMUQwg0T9kDkhiAzh8mWpoiUk2ojluTd
JdXV2I6rtnSNbPR72LGNRa8+MtP3FceePBSvE1lMUji8weHzIVUxl6/DhgPVdGIgfiJvTXfFJtIf
mM0aSvmtlxjus5CpxzAALJkoPxHh7rrVOJsJyvliHSVnYcve6at8xnbOQYtWp6b4Mf6EcZIzwDDS
x7RgTMpySPlRumPvi4JKug2WWjiMiRGf5EXpK0Jsm3lxSbU45nQ2Plil/DgaX11agHIxY0AjtLD7
gXAOQsjbAnAb9IKe/61IlogPyvMgDNc7RRwoc+WuA6qlHhh377JE93oL1C4+eByyEi5T05soxNrZ
A+J2S5LBjgsFCbnaKi7gYETruGCG8ndDgrpnDSD+8TF8YJiq7axIdW9MpCv+4n4/T6TNdIv+OnyY
OAJ3WcM0iRbjQHizrS057Z6ekqvcFPyUtNl0M7XmFMt6Epgm0uq1XFytuSUhFierWB91LOmHhPuX
A1+Ov1rG9ziQDu63+SB7qGQC2GRM1sqdpPSTw3zrcY1CmZv1rLV01qUweddNOdmP8njuBILg23kg
w2XGYxgn8+KumMuscjSuggYlTCcjUFAmeDtcuV1VOgPkQfzfKnLFfMcwJ/SqZRp3mrCTMf8+ZBHP
DHMjCr2RGW5Ue4o4f/2oj/+/6qsl1fzf9dX7PE9oHHT/LK3+xz/6O9jAIIdAV5SfTAMZXPzfqQbS
f2giWQb/LLn+O9VA3r7FYEKVMLuboooY+m9dtf4fFlYcLh/rLzH2/ykcXDOl/0naRlcNVZx0cJEz
MpRxw9p015/vVwgu3X/+m/TvsA7AhEhdfFCHW1dZ1h7P78b3YQzxuqg4hcdClV2d0zQVDHPRVtQ7
z2xwH6pZ8qXP9e+16YWdFreNIyzIUSJGyFNiXZZuLA400K1g6PGaCdZhqdXiDtLwxNkQahLqr1pK
tWfsSjT8afUYj3Oj3a3CDG9OM9YrdH5MO4UqkSwjhheNhdia5Tgomrz34Q6kFA/LBAsVRBSGbTxz
rxOQ6j2+d7se5bs5z8CLkT4oTemLtViym0EPdXOor66hqY0Xifm70FJDSbDoA6HWAEqk+bO5QLcU
lb1RljIz5d3Us1+U+hK9TvpBAOTEmLNsL3JBUJemWHcod/ZFiHfVmDZaFEwVnGfEFHNT3/Vip1z6
0gzv61ix13BETLyMZRAlk51ZafuyeTHp7IEqgE0nBkqtLvZA7Oqefhi2m9Qzu7C5/3nodXlvNhtV
SWx5DrwauTz5C4mZu6ygGYjggxFNCt/WLBEMAEa8Enye3mv8vq6t10CTpmPdbiKRZbMeryEYcm0D
PVE0qhZ73jwMTPTRIC7lipZZXb4xkOxFi0Uk7wTfMGGI6NCG1LlHGSjD7jXgEsLLNaDxkA89Vr3T
jILidKmKaFBQGP0r1mF16XVgspJVQonr7qmYoLoKc3lUywncRpvmfqyXlq1MVQhC70zEi9yWym0V
O2bgVZ54qqbv0gpHPTk5Ju8gMkgtLV6ws53NnBlcFdXHWTBexZAB44S4h14ECDSVKQkyMuWiyzjZ
S8N8C7V48ktFQL6eA+6zjMRroGJwReJnUawJHZle565MeXIiMoJmE7U/pEu3nxOZVlVf3JWznv/1
wJ+mIc59HBP0EXVn511buXVUnyO5/BWGnVvNYeFQd6+2YMLMmcJ6VzRAHMxEUDwl5mBQykN1qUba
a0a3DSrl3t2scnOWNadIlK6G3jI7WPuzSU0H9TA5ZZmCiUaRPGZXUBuF6Qng0GaPRMCYURPkmOo+
MlhWepneIQ/srktXL25MVUEaCc17eT9itPrWzfhUhtKHSoqnF4YceIVyHM+QSC4CtnTMkduGIg4x
x0e8o4O+8dbm+2jSrUNZJA9Q11JvHjj3At38NAssaQJ2MTHTQmRsZPRaFoJ0Aak32OUCFNPdGh1n
+vQqgqcpzMd9XaTIwzBBems/bGqjlha5jqKKsohORkzPTKt8cltzvP7ORKE64fJeV/lTa7MnJI4C
uueSf82gGZCG+YJvvePtBMIUM4006VYhtV1fqlRCd1CCmVtqkDIUBvjXG3euEs6dFHcSdBA7Wgwj
iIr6MMseoU2bIJL0SZziasH7ngnnGB2AS14QukQOuCvpQA6q95alESixDOhRVmp4RdOHrFTPcl5L
dtH0O61BhhKqOJl1AVpcPAMBoxy8V+jFNzkjG5FrWy0ZB9NqbTZhdmx+tPEvQ8WV/K0Xsgya9KsU
CqK6KJMvfV+esaxPTtY1r4u5pujySBLO16zyE1UC7AOQ2B67UvVjItW0Ml4vInzkJpoeG0bPGSwZ
JlOV3ayha4ZE8inDfMwaWoaDEn/kMwGNsZp9tHmzjwi2goM5/W7x8rtiVn32eY3PtmWK3LYz+WRJ
5CqKpqNyQRC8JmUwWAbSvCK9gFubkTJIKtXnYxHlv8dR4V+pi0b2Fx0pGlkXusOBMDWX3HqKNzVZ
rK0vlgqdrs5DQkeZL3C9Ld1wr9fdDavDWzknF0g3vRPpQrTTwYhRPICbDM3hrQiX5FCnGnANeaFI
oDIbdYOtCrNtQmJgMkN5VUE2uOV46NcFNjkHubb+Kr/jKbrkcT4zrRTv9R7VTj4rx7QwT7Ix77EG
czpdlICupuyaOZpzuRYBxkD4BUmnvCAiesuJBCHKbPmqgQnX0/JriwPzm1F5jbJatvsmeZlF6T6O
By2QXmsRVEfTRrLbqQsxNAlC0iaBUq/p3QtDfYrzENxwhGiuEevEVrr1cS3H38yYGopuRwnDB02i
YyLIghOTkL1CZuwny9zVfVqdLUAonp6vB2nCxFKZr3KuwyHGHEL5oFn+jJXbtuLpLFr3JhJDR5eT
kWZ/6Y11+7WaKtFFKczTnt/F0IPMPEbUY2K+J0lyGiXCt3AnoZup9ZvQdo/yxM4KxPMbpvDRbFN6
hAYJ5hZBbtohbObVq0tWbnrK+POFdTeV9MhlGGp+jhh7FZgZpdwfdVbA21p4ksnvpNPe1cFE2ZWo
t0bukU5BKsZ/I+87WueO9QpA5LpEjXoaYoPTxcJQWEgeWXpM2igubeXMndg3wDscS2u9LQbyKwuc
J6f5szWZSIHHZ12sIFSq35DkU1/OM29CQauSNpjIy69mUhCC/diCsFjlJCqjv5TeOEZU+yF9MZKU
96xlVysbgxAAQ/5FQnR9z9Or6S0umAbYOAwtuyMAat4nEk3pflvDp2G5qdwY7tQ4fVR8cauueyGe
2IsRZevbGLGQOco0RmC1U7mjUQ2uXDhqaAXoNZffk5LvrYZ+25AAIwx18RWW71XMKAaiWv1saPs1
CsGTOkOFodBUhIcmIQ9afKRswUCsG3f1sEY0rhwpPi8rQT19JIbsGyxdqfQNGOE41wgNB8pftNSw
tFh4BgMzfPEhW/m515ST2JYfcq+9Rd3zPIZHOZEAEMiepnLJDuZTmO36WLuNOaOVAcVSqRtB2Wc0
EHoyzEt7zYqT0ZaHdGrfsURB7ZovVq5epSY6yWb1JTc0tPDeE+9yMAnFG7T6hSGP4ulcYmIjLDZM
Mq5Gv2ZKGoxAYQPMEqjOS/OjHH6TVTgEVQe3FMJBQXVdfc7hYck+lWEN4sysXCkyXrsyPHWR9qUb
QCXm0PhO8vt6GoVTv6L3rVK6H7lm/SIqL3QVkVcshmPX1tpu0oSIONXysuSYn4XQeEtKVESKjmh8
6E9RrcmemTHy4VWCXGbJuJVWB8edwwXryOPHaiGC1tcHo40+orG/6alwwH2d2LR8DuWXqkQXDJI9
s5nCZ7x2nk2mXnEHPwaNy5oikZE6YV+xgtNiswUhxib/ylD5sq7DHXAtT6BBAVVAQgsSwnGdp/Wo
dfmjkWrEnUbirZeI+rQKlpa5EJ+Gpd03pr7PpnR2+vmFngauOCsNd3Sb0ZQY8m6O8QCtuobTrbcC
yUpXX7YYEzYZpJCESgDZDTzzlcAJqSynDWxLV1SwghDBVGOpn3M2Br0qv1lZf0oj4cOIzasmAYAq
JQJliTBso1VDjaXuR7Ik7a4yQfM8yhnqUkVngsXk2ZkABYdjd5K7VAr6nLcfEz7oiXLfZix0alIu
fkI+k66wDxYbPQqeGMOsLgq4ZOB7wKqirYOhGdwCcolmwpLy86FmDhbpVRDf0+3b5k8m5c93fj4H
NQOTesiVv376zzeQe4J5//n8z8PPP/nzqYHcLZSwNf/L1//p1//88M8T+5efybL0qMhDGWRD2Uve
z8+xw0Ku+vmQdR+z9p9f1TB/o/GKVr8LD1o1PFZGRm9i+5N+HqAs/+OjP1/TK0zofz4dWiU+EAWr
4X6jN2K+Fz+/4+en1P/5o399TT2InFMpk83yLxXIsOlB1mLAiJmANcPfwzD154s/P/PzoOHROczb
gLDTn6oYPue//Ps/n46ZtDgDgkinwcWIWeC/f5EEFD1oeIWqTSPzl3ymmTkllwn8ue1rxkjm7JTj
1srmJESj3j3MP5ms8SYoiotNRfTz4SBEaEELtxiCZorvBPwR9+xWq3ainkjTm+mlW3SrHQLYsqFQ
OPOv6UF5RNNwrjBKOuORkws46VuBD9epX9YXTqSIAatPptgedl5O0oQfS5stoHg073QhSPWDQRXk
YFD9Ts/WPVSm9WU4zbXxkD+ZSLBW+1NJHRmkIHAizsMOKhN0Z7VbT/7wzf1LrTIwaaic4o2wzeRY
IUQwdsk7aiURmSnYFKDYB6Q6fNh/lhozfVxwCOrdanwDioLSBg8WVLqP7kQ8LGPWQHlhKbFLOrSD
jfLNDp/rpwxYGwUyBiwXG52cu8IjOhvma9IpD8zel55U9RBLwYz8SfV0c7wvIueSn83LymrBLDvA
hiMigI8oZuNzcaiuUe9X1y2qAGE+Oo67EhDeusZ7WX6F7zeLSHYXdPmnbbJmMD62u28Ufqs++Mwi
0IjsqXv0A0E8QS4yOtlZ8JzsBQkzYoOWDpst4pvIyIuWwY9wrBtEmxSbxFGfQrR2T/OV3rLwfukq
H3fOutM6RzniUXxjgc4vCT7jyskfy8fmIXaw3xAsY1OaRTvDljnk2oZdvFv+q2GdUWrB0qetbwvh
IfcL9Pjo3EAsRrGdyT40QnTLlJgkGbnpOySVXestr+q59nDi2tGddUI9ubwiK6DRbWd3Ea2+h5fZ
kc94vu4YOMwHTDTULopLeWjTxbtAEm13pnvJnJEvY+baHqvUFRz1En7hX7ZNF8j0r/DJRJ5lB/ol
Oel7/av84P8nrrX2Rd/nH8lNaoLwSxj8/kXFfI3r4gLZzKbrZ28vgLKzoEG/xY4cHpD96u63eClf
CG66sCtWBM/vBW+2K4pRN3kLf31aN/PCLGokVMMpCHDYh9HBqlwEq7J2oYnEsNrwYVnldgBC2CAA
0atuzXeGP8LxRcbP7lt1f46ur5oN5w2n7ZE5sQRJxN7wjdpOx+CR2Ex1QNibsov7xqEzHEhXVAXJ
LbzT7r+V6zUZ94LzDaC8pZVsG5WbnqGC8dsZxNyeUpfYFelII5iSlhvvYY6D/Bc94YJ7CTgVGPTJ
IVkeZ3wjfEcP5Xnx+rv6zPSYFO/bhDzoCI4TF9AxmXmlqhMN4KOQ+Pvq1tNMepNW9++v0tDwo0NB
3G5PL+U6VNwBPjYrF/2DjXZrdZsb/9303AQNgEHSv8kT2SXAlieXkKHnDqc4KcDPakCfhV6Ps35y
sX2e0rvZb93RZ/KR3A+n9tw/9khikuVsnmaVa/wZDs8e8o7/re5bBFp2brkJKdsAT7Yr5TtzAsvJ
qVFt0JHtyyd40Z3gmE/0fNi/y568eZ4K/rGeeF83O6GudVXBBr5N1267nTd24H48CqkTHbYXs/ve
S3x7umUerDe7PNclYSl7gx7HIYLbeNA+kVLPTrZHpkEG1Q4w5arv5maf3McXLESW4VSn2Y7eaJKQ
DvWSeJiA/ewt8bLDFuF1oM6pHjgw8cpVAfr1sXjwJ2aSHwTnQTw8rUQQHP1Kx5TmFvdvVX2RH4bf
5CvzqrSCjwaj2SHN1ZHzW7xqleU07919cl2g3XP3os98A++No1965qRLK6sZvSSgP7m6Ui053Mi1
HswrQSiOpb6PX1rnlv2p6X0V4Jb9trri6pi/E/GcKvaHZDMClVVXuEcCk91Cd34hhsNM+MqIk6zc
r2BBt9c5PqNFrxzuieKbDBIB8oKjfEzfjHVW2RsmjyUs8SA9nrhYqoBXxYsOGlfTLX4dHiYGh2de
nfWIWxx7r91+mPgMbWojucQG4eeU8WSZMTBa7tTxV3WSeIs6J33FDlNqAbovel4H7sLIqWaQ5nfc
I4knlldlR9j2TWJsf1DNu172hCtCYDyhzG1mlEzYoAO44TNv/fSduhyvth3jUflgs2QLJBvnSLY9
i8MU7as3ZFhQpiKP16AJooeEjd6fPxZOqqI71y7tHxZoZ3vvadVU78UB9ecOEqj4pbgUS6t+iv1x
p27XXt2B5nwugjHc3nYskCjhrjQu86c35tfVe/SQP67cUVeeovjdPvIHb3/0iaVnDvdJvON+26cI
xfedTyrCet/vMCz9/C+a9gQD2dIx8vzuxoQwMezVpc967xq5Ez6Ul+pW3UBAxKAbJ3ubYGHyqwjw
9mY9yD/FAcvm96qeNQ67QerzDDLUf73NAbyrHCKZUB5CIBRg+fM2FN/sDCwjLxDBGFexn0+RU5+5
ztnewkNjE07hRTsuq/TL/K13vkZOByFoR59LqONeaQI2KJ+dlD9wtosH6aP0iTBgsP8hf6McZjnP
rU8Dc7zshPTnULulj73lr9o5OYAdsUvfh9+qdQceD3oTuEgImbvhbjMQJnoI6+3wYd0n3xqR9fgh
vMq4rw3s9+Jz/GSBguIauM+eKLw/+hfxxo36jV6bVf2gHJs3xvEOiydrRmNDDNA+YAwiG4hsPzoO
7/qh3nMbvOJsexOOyr45Rr7g0gAwHZIebGCK3aUhXoaj3kV+j44JBx06IE5oeD8Lk8viRIoZ6j8n
f75AqUdUjGmKifV4z5vT3Uwp4CV0Fm97ExW2DBQi7tN2mUKjp2tk10dTQYbmsTp2PhbFHk34O6O6
lbUO0Z7fBWaKPtcxL/VRYC2kaCBuHull+LxWb5jaOPDwKBa7pbgA3jxisXUFeN65q4d3I/HtpBIW
O2N4NMygnh5jWr8JBEZR3Ee8tXq619RjmvjSFRe98x2YGId3R1cMNJuz56Nl2ah+cQr1li354LAR
yqBgG96gXpB8eql3hheEPt0sN/QJpnC4yq9ocBCqedPDfA6nc9R85IZTfDbCU4uGY/5SqCZlxToJ
R6T1UAcdIemQlVykAaJvU3jCc7pW99CcPvmrzPco7fAVzYGw6433HAEj573a7TERhOuTWueeuEfd
znZFmwrEFy1OjXh4zVY9lNdC+Sk/QQ7odQbIvoxJ3dSR2IQnIJHjG6R1hxsIvvXMOSP3y3PK2HKn
fLC2sZ9wkJYg87G0cfsPvHPFA/YWQjQ5rjSMWAO89qwsHFS58c6sPLE9xYfhu3Ga22qzhtY1CweT
aFIPGAKxeFw3G+e10YmDYuU7EBQdjd7nSpot4xjbBDmOQw5ScEeAIWzXG6IQTtYZs2NO3H35QExR
57SPkNZqX/1WvwXCzRz9e0IWwjHiV33mPjdeMq/fox4Y/4u781huHkvT9K101B4V8GZiuheEoxVF
URIlbRCy8N7j6ueBsqqrsrqjez8RGUpJP0UCB8d85jU7KiYAMWeuZ9lQXdnkDxJdVbwxOpcicdPt
KZWkDRVoMAHOFDr6zF5hl5Df2cVY8fD2bP3aIzpLsD0eNHoRVIJKNyl2sD5BAe4n9UxJZclOTewJ
D0FyF042zYo34yVQHVO9mwaP4Ru+BMn5YzzY+xCQgJ24ii/6nAlVuWO0s7NA4nFAaaK6ErpQfhSB
6qggxxg4W1mfpcvy79PnVXjRYz1jh0HjibP3UR23WnhcgRO2fpr3Ipgct1owx72fDuD9Ma6xvA6d
y+wQid+CekxiNy+cN5BgOOKJhEWwUHyADyjmcj6/JLnd3zX38xMuDqPsieUDEqZ16oOPoKgiPrXx
Ft7ZipnRCdJ2in5S2ussPAfTK8xujHzYXABN5m+duCEivHVUmAnBgQ+hEPWwnCG7Wp5hgUd3CTBm
P+zPBKhYCPuQ9jPtTKHRAB+/W4Dc+omDlHh9Qh6Kwx9r26fsKqSPNHX2tP7NcadBT7ej8T7z5pL+
AfMH7AVm5w7g12rb5Bc92k/VVgkeswQUBimcje0iTTfATOxmkFa7ggLHRwMOScwOBtmWct9LZ8IZ
zkdUPtjsxm/zG4pVS0kW3Tt0aAy/Vr20pyRVPmKzw47kVZoNGkOsXJWhOdOkDQc/MdjbbIz20DQq
0n3abI38UIdODmW6/yFPGNlnr9RC1AD03wYAFj06RbNHjeK3UwDQrPwsRSYWbOQRBcBJdVsDUpJ/
Xqff1joXdMMsn3YMtl6ARKOHZIdtnARtaF8lR3Qy1iCMcwR1EbucL2HtZdGRcnSBWdJ4TGOaIa24
yWYgtKEDxCWGtamLg02MyH9JduloZj7xAJYPokH4cPo+TTmX6/Q+T31UajMgggLtkkPEPqi+m8Z9
I3q1uOfIlmS7Uj+QLaK29VEJNuFI/M2pJGv2t7yKTbpzvxXvNVen+XVUQ85ygljUPal8z99sNmLv
UAkeUSrEAoKdOvPVeIvSVyY8aV6Xw6fcontY3BrJzaMveGnE7nY+QZ3dxdMjF82ek8FLR6iFWghH
EQETe92SXSb0gR45HjifNt2ZdWPuQT/W3hlZX+LXmnq4R9zRXUHfsKODJbsL30FLHt+qXbl5q76U
7XT7BDapvyI61n1VKjv4BkVs8v2YjWk+8RBuqBxtmaLPlAXaTXNPLruNT/kFSodAjZ3KLOndu3BN
IJlfYRpb74oznCfdTT4JuwwbZo9jHB8rr4JbizDpExIQH8ONvbRw6kvM3JOYxFPjozSEppZOyr1G
qXwtzvkp3XNDm+6KOSnFA78ZvfXgper+kQge2w2ZXrovzgWSaA/TF7ILhDSxDDpR3EKh0ChGMKtr
KM9vE7OycoPSs2TqHqY7oXjJzMR67Yn+4foTysjqLjaPKf3c+8ipx9N6kMDOqTd8Epm7X6PhQdrQ
+yy4lOurQxujEEoNVxYvKzLz6JVTL2BPn9iDNjLh07hFl4km+E46AiBlls3fsVt9gcaMsGRyoXLl
ezydSWTt+kd8ki4sdz4lJ2m475w+/UpRaf+OL/nFOJS+4RLe6aff6wmHc/IpusvR8jj2SrRod1W1
zeC2nIvkdTH2rexxUyvsE8A+NMW7khICYfHaMO2fFAIq65a8kJMbSPtutK38TYFJ+EB6Lv/EMKq/
IBDEiuZWPJM9k7LqdM/U6s5kqtKN8BKjqlcF6BtJoHcWdzxxuIhnaiXgs6k8oRSMkDERLYMDEg21
jE8KRzEwK9GlWE1HPwtIXKINqUWp0hHexG/6a1uBPIdkDwZyk54ImjTr8duA6O3KT9PokbQPiOAW
jvkK8dMxsWjZkWaIqauk50Y/x/mPtLFufHg3ehYzmuMYabvwkCDFMjhR6IqPgldCm+So1o7dfYiQ
6MN4l8Et3oGb2xDNqgqO8FvxVaf2od+j39x+M4F2gc89yHYb22xZvS0Di3XS9+bYyJvqUYt84RPK
TaLYOcCFwQ09636giQP1lMoL8nR4Dng3uKn+eBwfo0Nwa55GDkySTkCxLZC7TXSxw86+NsatFB2p
tN+nfYJmA6dO7jkl0jeEEE5hZ6nDYV83m/Q9+BmupXUsmV7VljJXGl/h5WNnxUos9ccYmG9H1R5e
wcv4znnGx7xhGkos1L3eqh+065HiZrMKXVX4qVqaqnb6ll0fS1sJj+2FaKR/0zmuSxvpiY7Ca46S
2RbEBWXGjjiW6kD7PaP6YrNm4ZMviNl9KwffeiA2P+QuGSZ9Uaenhim/yq/ou6AcmN6Fd/O462Vv
RqOVju5yBCoieyQTHM/FlVggf5Nn/9GgG8ZMxSliTegIwtZ9ehNTffbWYsd30viZlzktQGSf34ry
QWAOTTuozEt7EkFz9m5yhLHC5M6NpypwR/W+pFZzo+YLXY1YYSIONdtD/mx2SC888NRPIg3g/oCH
OHUHqyESyD5KDoKaGlwSVpuKVxsI3r5QoSv0vWgcgwJ10g/+oyJjAcFZ/4dr6SFHQG6snizjMrUH
fY1D9fh+2ChoHm8fMYEyo68MrUbhwGf0VPz94Kc4M+s/qY1Yqj9t22FnopUXOGxoR3L8tT6y0THl
8mK8gZ0Aq8Bt+2AEBxPaFNmVsgleqdMRwhfUPIh4yZYoWCI3Htg7BhqL0voJfoCGfPitu/G/teK2
1W7WQ41dNRVnxJH0117YknjdMe87ghXAwDbZ221g+0EdhzCMXeNMpmEW7+KIJt9kmwU34EzZiR2V
j6F8TdbGYo7Y1Ql/Y6/ZJl6y6t47FtoObvdBcgkDAghPfw7J1ynoygctgWroknzehDuOodJhU0Wk
CKlcXBz4ZDnc5lRtfBljN2REEF/argPyxhW1IxspjTBkXtYsmhMRdFhMDQMTyXUHzE9st1dy9eqa
k9Xoyd30wWgNN2IttjVQpPB21tnHpkdcGrz2T9EnqQtxMbVcNsjYY1sytnJyILE4fGfY6b3G6pUQ
Ey/TmJ5QS//xg91tesklf+A1OrINh5Gm06maSZQparC07oja8RcJTzMEjXErcUrf8DOZPiSa2HiT
UJoJ0OX3d6T2yCKCFfFF1Rlu4shKuwCpQG8jeRRpU6YuIkboKwt3DHJcY+7thvjx0cM5jU+qix1X
vSGuRuDLUz66K1iyIwWPmmoNAaj5SnQPqphvqf6v+mOkSdSsiBF0nsFzSK4IqsMlGJGUrZSce1BT
GzD8PxkiDfkm1W1K7up+HF0toAZDWAIyAv2uVaDqe9Ru6MuBtAr3ye4FcYzLxJbhp9GekhKXxQNS
wfl+h5RzflQOxXr26UhAtSSsGhOfEQWYkpIipXuSpOB1Hk/KrTinLmfbK8MmJreAOIv826RCkzqU
uwTxAw3m1/gtXbHuDleTP00IQkGCZ23SaUXWgjD1nIGeetRJam2z9MzyqHyo6C6wwb1h/HMHnYUZ
mD4HCUmCi8NxihyFz5tl7ZVdS2ZkyC2uyna45s90krX5WNvjMwz9N15fhceKSf2RhrZ1nQ4sZIrV
IMHuzBMTnEqTyeGDHVQjuwwIexeSmRR7SNTXdATsxuhaJmRjWkq+mD5rzQ26Oa02mqHkr+kjr6Ww
UxNcIAmjeTx3nsaA8cPoTpSESKtrsFj3EREfRo6wDjFHcaZtyauR5WSYGp+3sopdSHFUu9GdMWEQ
4EL104GOmaECA2jZU2uf9LfC8vRwW6k7IudWOeTaTWDr55qRFUW2eg63WeNP4rxOnnjNPNiySa0B
vwCRYFYW9H5dnoNqi90Zx0GuKBIclOw42rMrgYka2grFinLL1XOtvDPfKBLzmXo6Txerxapex4b7
7ZQnPpCdjPGo2FKmR/41Rx1fcwoQzjK0UJuUq4SYbKvSIw5NtjpsaayXLO/oq5q+GNR+fOXP+Zw1
XXEY6I70vNgoGDAD51zvqyLcQdU3dQRlyyVJ9OtpgfHPC/CatZ9jDPechYw446UKW8YoER1zWcMg
bOfgr0APxXYQkSVEGDx+Eb4xO3lPfbpw7gUC2i4v3DUsaVbXM2V/fuDyqaxDYoF5xz/J1K3ZKTn5
SKmligN3vU1SlHKdJTwz7pVsMEjXyJGHyjnPqMJ4FyhooDPHiqfjDbSl8njq3WBzV8ythpAZ6QHd
5hp5ROwKTKVAY4e7CO0VJVC/fkPgjTv6jDzwCUOJIsaPStn+ZIZbaOZcP3USSpW96a6T1nR16YW5
wo+UXGVtfe8/PplPsLCkxROStBqk24Y7Y06SnlTKpmGiQjGlGBuT++MCSTKMvuSO4efjOfiL67zs
GVb+ns74+kBDmz/i3tEd4zFyO0x6BRW4LYuIf+ElPA5EKtHPi9fb5m5llONSO2sdho4h4BqhgXP/
S+Xwdtw5f8T1MgnWh1QB23QKkG2b9QGSg0IbX9s34ow5HILl9O84e4iSKLTYJpYmp/GNDx6udAmw
2YLNHtvcDv9h1csb6pR5EGUNHOrCKVmzql4N7cyq0NQdSz5XDp226+kKaCIcNJebBf/GQ+TN1oUR
45Lt15qDcH7XPBoHBAg60+PBskD4jFUNMkULk2IS6QV3hDZXfQnlrcDegCZXfqmBSa79A2CgRL/O
sC5lJPzRObaXwJvo6lqO9KhnB4onQkox4cqc58MDUM8CUE53Nu6xQcxEpzTuuZ+RqUQ8iB77kcfA
a61lLaBgPQYsj+Fh1FboKxX31WTcIbXtn8ZvrfHBjTLKXAWv4zFI5p7HgEgCEXdjnCIQk8oTfxCJ
x9E60q9jfvAokewLch9GH59Ezz3KCLj3icBSpwmIVv+6+gzSPq6Ky16ONDZYFiiAdP2BSdbd9w80
SMPGXtdiYnePGRDPiTF20bpmEq1cSgfCI5tnCKM6ehcLn6tjHWuRS+Q49R4UNBH96lyyjWL3sFgO
24nVX4buNQEmBh0YD5NcPQFpE2UoyZtWPnW8/eLNhV+KO1rjluKCGEslN9Q8UbvxjLnMIXhk7Rnt
lR+53RXBVdlgOIjLA2lrDBuk5ST0glraXOvAhge0SNgfSJ5AOC7V7nf4N7lLBQfuMnPSrJ+wEftj
hNlL0ZgAU8n4pIVDLpxi2lC45vO0A+vGnc0C+vjrWmR8EMFiwRVr18lu7tVnaniMBkK/ZbqVZIdZ
CKbAkB1ZcBmwot1GucejY6DoWisRTCgvA/DJwLID8XOjuWsiVeBmZTPq/H2KxMiCzDGBxjo5WJCo
91Qbj5rcF/fHc2VaBvTt1LU+OWYH66O+BNwTiROTMd4zsKR5XBL3vwKCDMBFuH+4AcV8nHfX3BR8
ZKzum/xpWQ58/DoJ0PhF1ovnOSE0A+LEV6lykpVt6FzIhTtZvtFQUtv0EERHq7Z9dk8bBnkugwV6
gN3IYrQO0Sco1fxhna8I+JCkmnire0nxRvbAJFu50hOy05SjxkekztXpKKKaUAs3eH48OZadqXr6
sI60wggo8PJoqXBmElooLVA4JM1pjO1izYfGs1IdGXDdgd1UQVR8jsgd2MuBd9FhBD3loBQWzIdB
uQDprx+ps4HkwJITBQOgUVSILrBxfJbBun5UGzdHQXYq4Hf3q5lFj6m8w6Ou60NTk1Q42HuxJMe7
4JkRFeUTyK6Eyj189Mgt2UMQ/mi3ugb/ATPOj3VeKxeeJYVWPMob2p4otXcU6le3hMxjZfWtB+CS
Si47UEGZFDhXbq3jNs/mnn1Yli12f1L8+s4A34/dEva39MihCal+jkNyiNIbitt7piF3gaAhCbRA
oM4CbVDxtaHsE5GiQBDddSEAcC8UWTxuh7AD7E4Ut6aDmezK8R1GLYb3gqN+13vB2k7Ivpduy5gS
3lgvRnOpWgcM4jqTesxJbcQ6NIKUkyU4LcOzHJTwjs5eWB+G6ABrD4msoUPMGX6vLUTIyhIj2Fmz
Z6+SKTl167xmLaairb5TRrBo0/hVvWVi8iiYsiD+KUkVsT/fsQI1an0EWcaGJVKETxxGZmkz22ni
jeaBf2JrX2OOaNdehA9+NqMdb4VgHpIImBfx1DjJC5HTHpEzfLvtfF7vglci7rX+qDuIiTcAI6MD
cqM8gcnarpE0614A+/lKRYSPh2LJyuOd6Thxbmccp5AlmY00/ed1A1nP7IxK2o6dBIDyEmOp5DFt
eu3CsgScHrTPNRs9avXDHuXCYEGIG+74JxOeHkigXFi6Xcxmh4GsGyUPEzcE2IFVgR8OihC66Evd
Hm4Jluo8MDAw/UHRtiFC8LMnUjpH9F+48HTGDGOXAwx9CjkMt1BcoDrrbCy/mxGLtbrPXpkzLCmu
jJ1oQUScK/jdztmM2Dl4RKHoi9mOh8bOkwNa0W3OR17Gdtm+Awhhg+K8E1amK3n4SN5MvJzZOZg1
1O6lM9tYH58aE5wxsbkTijZhAx/Gp3L2USzjR8aQ4IzVIk7kqPd0cDSLsv3aZOCx8ld5CDEHzPjJ
QhthpeTA690U6rMAlkz7WOM93ooQJPXZQrKlhd8BQBhVW+Ramf3haIv9jjVDPS1T3h/ABNCSIRLj
7o1PNvl7aqMk6+Sr6/EN8oTyJ8iizNZWmEHXgvrbgbSgmMzhjEsWKZ+AjEAnSKZnTnAJ7VbF2csS
2Tw0C2/OsEbhB5b9xGCuPwtNQbdo0KBTZhgp40q9tPu+qRFwDxMiJH28WzDiginUGfvVCC9UsC7N
U5Cc8yiiJqarlxjC/17qS2Vv1YjpiAkgqkLNdxDW3pIOGkXeIR2WCswpscYfa4xodAuQWmK9KVyh
SUfMfAxsEPogXJnEuK4VoyLag8gmPlkUzhpdGvdzk56rWMe0bOGJtKP6NOojgggB5i7mr89Lh+PL
ED3WqwFMho4xpxUOM8aifTW4xIyrXUy1GsdEOMj0yAMS14ShWaBkZ6H/hFGoi5rIdVrtZ/T1L3//
PFjNaQJcan5/1aQY11g42Pz+W76a2kxUboqVFlTIq+FNq3f7cTXBMXHDiVdbnPQ/v2DzBhDz92d8
I+p9j+KHLa32Og1GQ/swjf7+RWl9TcOOp12NeURNfPjHCxDB+zRXG58/dMtW8bLm1+XnHz//fjes
2qerLRASPSV9j9W66Pfb7NdBSFjNhApchRBbadh6MBqaVsuhwjBYIzF4f6dbLYl+r9YUQIQ2v45F
v9/+/vKPP1z/GmQnVhb/+GWFB9LQkIN1qy1SY4CE/P3k3y/J+mQQB+Byfr/9/aVW1TdrNVyaFNhK
YY4JU69y0lXrwP5+wVK43//L737/4fd3Mj5PSgKhVjHGY25kklcMIRYQS41vZEIiF4VIVab1cyPK
6BnUkYElFfSCEAtGcdA0GxG6hJi1T0ys4DKj9FuhehqpzCyAxTRzLW8jOD8W00+biQ2ZX/ARaohS
6kONipbVuWOt0RhZwLShwIkc7gCAYCjCcyEAlFHUhdRvJdJFLTVPPN4JyVuYTQY4/lpk7Obe3Ajz
eF91HMgDAh99AVlb0WdSouyumVY2IXL6TjuYC0YS5kfeXhuNgqDW4HWEDYEQk66LMXKeoYkOiyZX
NEIokqiNfpll6b4W59JXVICv9Yjr2ER4MoM59LUGw1cLghYpAfW5csZuG9JxrHKklUP/0IKrrKha
mWkWnKq83yEFjRe3QhMO85Rg6ukaYgMaWdqwbbOROlSluhbkPjefGOlw9tqi65ymLwDsIb8ZSg0Z
ef019WjgtiFhkE61LaxopidCSreeQwjuoWHTVYgcKSErFOjKQF1vvdrMGVRMCMaB+qiFclg1ggjJ
JTKMvIyfS8jY4OljHfGsMiF/Lg3k/qUFDBLqS7FJgVAfkeYOkv5tKBm0ph5VKq/PikXuUExEm6Kl
E0lNCMfAaJve4Af2QDMHEP/KJlKil3oOBBLLVfwbt2g/K5MPiwqQJqXadsJ8wa4ygseooAHTU6zS
sTcjQSJlWB1RehQaoTT1WEPW8lVesy6oEDuTEiJQLxi0Bsgj6zytfP1mEAxfjMbXsueKMeMDFCiY
x76btDuRs8voo30xhQuBPWDPKkpfUblofFH7sBJLOyKUiLyHBtG0isObhNwNCTABkiDPhz4aJqcW
i+JgKQNECbEBzqaVDm5BnMJSGeD0UGQn6GBjOQ6I9Q/KqZCryzL2IKRo9EJBWQ6Sob3UskJYPAh+
1cclC8jEVcbP5DC8jPjJK7p1Q9FvWDQX3w7zkE8FzsFlt+srbZMGFabnQnMyDG2EMt+9IS0mrcJa
YFVYvHYtGKhTxJx78YxpUGjiKoS6HIm5gelkZXwVqyzFMsJtS1T1qxYI58Jc8TqdeEQYigITRgMw
Q94Wuz4WD5EhabsRJG2yzDlIpRHyXtK/prFAF2jpUi+ROH9n9csI0bIeG4h90D7ulAHxPSVdcOnJ
iP7n4F3DgopMZDyhBYVV5GNeG3geSNaxqeojfJruAG/lgALOjzK3EGgqCmccAfQaACR12kHTpAQZ
vUFmubod0pJ7cXnodMizbdug+Qg4AprfzhwMUGzonWDYnmR2k+ktgpd5b4uB9iXmZe7npe6js8NJ
0LRPY1O8jXoGpQ07zUXJEI9Kia96S3Q1IZOPRjR/mGkVO3IcuWYE5W2EolJLrT8Rf6sWdj3SFlUe
KM2r1E1hgfVo0Bg5JJwjVjfEzqrObo9kxStoERiIUcOArTVjJ/TEW5pcip4cGvu8GjhYjGB20h6x
F0jDGNMJy25UivmiRtE2wZWAKZJ/YIB+MnHwlrtyekKhG8VHaG76SGdtbCkbRs2r2k5b1eyEw4KQ
IiosrPZqWkJPMdunWcymnSIqR9y1Obor0N9hZGEKqXxrI/kNjCtk+iyiIkma7yb6u2OYkAjF2nLW
VOXW4BBL5WOJd02sEBOWFKKauSMnhISlVyl4s2aYUI7UwQ1GdJEFDyKs4pQKNB2xxkwc/iu6jOro
xwFmOrNcFPuFQAZ72mMfV8qlr5PHQLJq1HbbdCcnT3pYinddUB2tcFEOMv0sPY3lx24eaOoAxWob
QTqMxts0W1/T3MfbfIx/5ijHbUKJnkoMseiyleabgK/t0arKU1DPmZ9AOoY9IL5nK0RCDOhnmVVz
FCukyVMpei50NGWRBkOiVjpJwsK2aaINJ+Cc6Up59cwstataqE563pGeDyNxs6VlLuYndAFD7aoK
jZstKGBBKf1GTPCYtLICnDbP7KUi7CzHuDuiKQccgLZLra5+lKmkH/pgeOxwf9+FMHRoPKwlErjD
IWr4pxirM9XIf1pDgh8gfQaQ1CGBjshYK3Hqarp86/IQVQpVm/xxqHQvN4Zdrc0ctaqse9q4yi83
qpeL2bM0YDAdtvNFMEKaYgoyoLmJYggemRAfsdSQJ4XYlq2lVwfZG0W5P8pVfj+Oy+tUducmb6kR
YICwXcThiI5s6COVigerPl5VqobnxEDXRSqxR8zjTd6FSGXpOC2l6QzERVBgRsvBTp6GjNRCaPYd
Qn+bVqeoUHdy9gj95zzO01EY0jvcYyzXWHDhVQno6wqXNw2y5EZKqKAkQvGFibubJZpL/K6+ByLc
Zyb7Q6FKlMoNcxcToW+xkIk3etQfhdl6kKAhh0Vj0TIxCwDcDlqHybYa2idLl9jaBaqKkk6ytYTm
Z7wQbWKnClRGp07VyOFOFylppoWh7brRnTFEmEgOpQGoSReBNC07anNmzZoRpd5XjRKUeTKcYD1O
afEDcR+dEx2PkeUFEUW0BWN0aIqB+9dhvCyLFZ/m6Gyiawxy6XVWJ8CsM9mAfJiX5NDVzXRshAmr
ougr1HQC87DpniPhYdTAo6dWiy5NMnzFsxpcV70usYx75ARM8xSGw2fYGoEv7BSt2iIgjI5wN1EG
WMpdnRPSp1J+iJpcvWhp+yl1g9/IhBtoaiV+Yy4vcQAQA5nWsJpnlvGb0bauGi6diwgr7WYp4Aha
0jsJVSwljo59RQvVTBRvlCwahAZJDml4t+p1LmmkYPSBrJwUGa9NbO1GuX/lwHlAhiXdlKuiBBYm
rFO3CgLtWFnZYZKWDrb5WmMSy+tkxeUuAQc3ZxM3KUPw1SjQK5ZKe7BV4D/rtdvURy1GFstAL+iE
MAFl/ZmAhQqBGQ2tK03VWZE6fZU4P2gTRJwUWwX6bzgUz3KKNk2QHJugBx2UpL6ua5RcJw2Fh1Es
t6Ph4ClLjqQdpEnAknWWboqenpd+1LEVaZ6hrXNOmqA3Ewjpsryaz88U9+bCQrWfR4lQxKoVjm3v
jCFvIOJnpksXKmZdhhFd3NU5MgGYZqhtQgW8o1an4xiLEOE+GYb6uQW26FX011F3eNARSEQBoOKR
ZQR0g0iXvpYKSsONWkDeK69d0pMOaxDuYHTt4l6Wd6pl3be1GGPA0K5xYkHlzGiHR1LTym+hYQMH
5kfUnjo3S7W32QLuFqnNYYRkTNFSemvU+pyXigUCaunsdfHo6JCSPDK4GnaIYHIJSYXcK/Rp9tSu
0eBjE0YI7EwZXu1jSR0kSNS3ktjXVXLxO28KevbiiG/PiDJiXG8Ni0VaySHbmMIED2jXZmOPXcSQ
Y/hU4rqgs00W4+rwZcKVDdpHRczMUz1Q2S3lcoudMTQEAJ+FpEmHKVjuRHGQtjLiEFvyaWVc1qgA
6Hoait6kLsAZAYSRUCMj16QX1C0THxG/wE5XWmRZGjH4+Vk5ikHqS/mgUzWLAxxppp0+Qj8yDTRZ
TdQQ9lk2RJxXKTUp5BpVaVEIT3xTyWao33P4bGoDeNO0gDtWSi/hS2ZAwU8I6h3dWNJja1FOqceC
M08Wg7vZSFe+AO2TQMueRJG6iK5K0n1lQoZVCW2wIsoXd2pNmPIKWhCqgZCoQGpTobu+jboSUzDp
u56NeG8tZUzlpH3r9Wq3CEVLyQH9sKXEsaYBuW0ZbbFvKKMVyCcvohmeO4WH26LLWosLiaEmUq82
RWBkM9gMIRERGC/aF0GIZ47ewSJmSZpdMwNHJ4ug5BSD+u+Wbr/Af0EvTMD652SKyRnFU+GRdFfh
7PxcGsyt1fYw6DEVG5NeYy88oAi2CwoSBfRsMw5rju+so4teGHckQ1jJK5/jqhlNiUXcJGpe0HZY
wG91L0MwPVN20EifTHY5DcMqAwHFMbSqI5KwKALKqPKT3O+NqmFvqaM9+nRnoREDP61TBG4zHieU
Zl9Y1eK7UVuzUHHYz0j212lIz7AndC4ykKGSAvtEwuzMyDvlXh2H3UB5ZAiD+BTNSNGpVl3fMT/Z
ThP08hJNZO80O8JtXfiSYRYcTCl+mWKOVTFiNTJbWNCEsNCHJiR5cbZsgb22EtvorIeou4WqyQua
VzwD8EecmzdxRFNVQ3E2UvHH0KLlRYrFpyihVbgMtOVNawyA/9Pqx3dtoUFdv0Uxvt4o6tKkBGve
VsD/o5ruRxQNpF15ejfFylUw0H4UUfyk77FszI8xBH49RxVQDQFVx05pMny+L9kyPy/LDIXMogDc
l/ld0bZPC6JbQhaG10y7tcPwOWH7SYmSVLKizIHpfIzCGrVbVHn37ZTDDgFBIpUTeAVzP5jpKWqO
iiS+NciH27liHQzUBjaWpmN4lgwPLX4hl1Qcv5URGompwQoZYkvbtEh1XrU4e9HH56osta9FvWJf
ccmnpt71xUIbCPN4ms50glqLcmuqniYOJFxrup+htoZtZ9HLQ7cG4e1iwcai1tD+lEA0ot/yLix0
FiR9dIcZ7pkAhs+V0hsb1uD1SQBSsmB/r4b4My6zr8oIa6q69X2DhNyxAEs5cKoai/lltSK26qs0
SNwtz+89fl93Yi+4Vs4goVtR+rUSgANwmyyW76Vm2BppTk4zdh4u5bLdS9NxGNAilEOFgD86LYgm
U0swaF3glDehroHNwgztoEc4ItZ3ubzWXFZi4ojQtzV3FQXxvnYi/F+I+6ozHF9aFzVrN6rVl8Ky
vpVcKL2kbz8KnScux0HlY9Z7VjKJinRieDiJbVOD3K4yodKo+F/1fVFD0QcwPqkogVjwtnjqLB+E
qdvJAOuRapQKML1kw4YqIGAPczdY1VdMm7Lr8h8tGEMQ8nBQGwDM7DSBJb4j8tfDsV9md0aMT4tp
xgl4flht81FIsKAC05vbutw1asn2qpLKBUN069v2BSfLBbOzeyuHaZz2Qobd2FCAXURUSRCImFtq
6RbvgRjgpUubCC+rtt/8f63PhueOKv3e4ef0f8Lv0nnv3v/tu+jwHL57z7///S+39zZCy6wri39W
aPvbn/1NoU2SEFWT0KnRNdNSNNTe//J3kTasTf9qKDoS1tIq3fZ3fTbrr6IoqyaG1LIu8RUL7r/p
s6naXzVVkxQcqmVDVSWu7j/+7x/Xdl9mSA0X7b/8/G9Fn98jV96temt4a1d/vGz39e9/UU3N0k3p
149bEnUZYbk/q7Mhal+zdfc6ewfmy5Cb6SF14Q7BDtKinjME4KKtmnJIH08i9hvLQyGKILQ4gPdM
9dqzGg65rBdPQpb+/NNI/u1q//nq5D9rx/1enWVJlrGKx+kMEPbf/6wdF2qTmhlRp1502gM1urOn
zMIXpzPpzsSZdCnV4EGDpg8QNQGOUAo46OqStO3DVrWN3ITiGf5yippNZGrJMViQgxfxJ9woSNec
+yD2cg60ctHho5TBx/9y+evg/cvgWpT0RZyHENvm+f/58puwS9leJPWyWFP12iAke1cvFINTg3Op
wgXPCaXIAqW14RB+nUOxu+8kbN10IzoqkRof5RBz287Eq6vMbFOAA2R20pOFV15cCvRx8yD3Yrlu
dsPQPnB4Ik8aSrCYCU+VCjRqLmSX/+We1iH/8z0ZsipLommZ3BvB65/vSVbisLCSTLkw0bG4bEXD
HhoCLBHSVC9zLBiRpB1T5odXpaa5Dcpa2GP6PR8nNaDeAUzBnJBdNii4WUkt3eFwgQo1EOokVR/0
1XcBNzu6N8S5//Olr4vmv146a0dlRbGqlH+ZTUVVBH1YWfJFonki6kLyMEv+mNNNznICVyOkzVss
mIPGc4qLdza9AdTrMEzXEPPZJrFkuWXTxbSZl8lTONjp5Y2xj+2qXXMLUJZpnw8YYVOhtzYIzJG9
Us3usA09RKpFV91oCXHj1NoHJTaVzA1Uu5CMYvsn+1GkdqKqJ1tuHVMvS8co8mi6wRQewfYaCvqo
QNUztQy3FNSiCwkhuz1ws16wpF2NRFsc6dbp9ws1X2MgJ0abvbebVESatY53Wiwgp5ADsA7ggo6U
7N+sUgf0PMa3QSj7UyKoUO90aSLroeRtJlLioVM6nH+/G9PhHr9PKNGK0D4osowdVh1Q5rJ8s6aP
P6K1O+rpo75glt5MIF4ECerQnBBqTK1IliNUX7M+WXiMoplchBRhJ1O9RODVNYS3t//z85b/u6mq
K4ZGxQexKkUV/zxVcdVBesyI5Mv/I+y8ltxGtm37RYiAT+Rr0dtiOZWkF0TJAciE98DXnwH2vlt9
tPftEx3BJllkiQXCrFxrzjENmja9YE6SBjWyi2WSRpQyemr7OjhucCim5g0aorPRGYVdESF+nO3Q
uoDjBzgG75VI0nPaWU+DsY50jciFQGsiVeQFmr18/z8+9vKx/jzCfMmJWZCMYvP///2xfcMUamQ4
8zSzznZNP36ONHUGFc/a9rNgW+U2Btgwkqywgvzixg1DUf3SyA9TInv3zeRXEBX1fghc57CAsQ03
zjZORWbkFHfJ7p8/rvVftrJjBVTsvik5Lfx5ju6lzFkjjNZTFgbVjZbXKpgw1w/pOe6KbhUEebWm
MXoMcpe4i1yfrUi9JTpoD//8QRz3P7ebA2BGwDPl03j3w/9voNFwEi2XJr6lLu9fKm255/o9jZV/
LhImMObi7e6/aFJ8XpJZXyJ7lCDNbPvxvilZi22BVjIwywm0naduFVFxLVEoBBk91I0FVk4ZcFWo
wuI83/djJg5QzZ577RbXHAHwQL92G4UWMmVB/LZh5BOahvSz0si5//lPtf/LLuI4pktJwazE+Y8z
me0ahazM0HxqxuS72w3qxBrUhhnoiDUdQICM+pdfBE8Gq14aR2P6VfkOKSa9T+HqzNtStd0OuB/V
7ZI112Ymyxxj3M0yN9aVQfTWP39g/z8v5EJQXHDN4D/h2ct397fvxiqVmRhObz/VDeNhWqH9jpM0
+azd93JqoUHTVn+oUmruTmhv01Hyn7JaubR0bYxPHl6jGWFUMX5nNRycrRjfpBcUX10TkRwXYCBO
gaMPsa0eh5n0EdvvHYKd3v02CvZm7DBLL2K0E/wL+64hwlr6pP2WTbytTYd1CJbgc5dNGa1vDu6o
OAl7fNamDaBA93ITqNraGyNDU8DY+QyCpgrAiRt98KhGVvJmbt8InPJ+kXHESL+0nphsHB3V4UJW
1oslI+ctG4H0WzbCJhZnD06ejZfQd4xjFtcsgPmj7Bp58D9vd3c5V/xxLhE2h4RpuYBiOaH87+2u
0ijsgklaT1KW6cxaq3+e6HKeZlHXqKj98dmQPVQP6gu8lTMga3CsfjHJTW8AHs9MN9x2jXuc8by7
hHN0nYPMiVbsSplRf2Acvo6CYjqV0VuHwTl0AmS5VUcDz+nwL7TUhvnkvkTEc2x7pR61QVZHEMC+
yO3TTNbRJShKE9V/OJA5CwFs0CC2C4in1eysZEuTPu7y7ch1kHakKDeZp+XBBjP9f+yhFsX2f2wp
x3UD13TZXuCK//eWMka76/3QtZ7GMn93K9o9QRd/1kgeTk1l4Xv2gcKFQ01KV5JlJ6YJBFpkA1kZ
Y3kiQ73BlTldcgfqyT9/h/6fZYtvepzTWDiYlmcG1p+fjJkBkHPikoCqO8VJDbq5SQ/4rIT+UTHY
rYVxHg3EOkaZ1GvLXxKeqhlOpY9F9b77lo5GXTfRdGxtw0G65LKq7nrzPIXyMtsFssbQx4tqlwa9
SZ1sNQ2udYsuGW3pPupc83lw3gef66IxzBZKY99lrdt+GHk6HKzwITdmADOpV20KMKirkdjtqZoJ
JmDQR/AQyqlm2fkdP1+ZfYkrLikB4qGybhMZby1BaFTuao/kKFlu6X6S/bisz5fpm9YfCo3DOcH/
TbtrTe3BXKOwP+nMsrZ94DCnKEukNdGA4EoioyPbG2dL4c4bhyjGtcjpof3zV2LTLP9jd/H5Hjig
HM5qtiv84I8T2gx+j8iTKXpinFtcMwNfg2swh4OHKlaFcfa86kcSju1WzFNwIF3lKJ08fm1noz4M
yD9WsfgWjDUuoKlDqmULnCooeSgbLfMgRA2wfmgZKcLER8Llf0sbItKE6kPmLIN5hT627Vqtb6b1
pW0r61mHxCn0vnmB9qukfjR7A9Vc2pq7WNXfkw5UF91kJGKeFz8Pve2/ZK1x1E6EM1XZ/SZ3N2Of
jNuAQ/rBYVRyySf+JKbT1KrouToZIVRmqHTq1GLvTZ9FkhLZFFMl9T5SRlq0RCWWxzKG6+8HqJ/N
mly0bHRxSeZoa5gJjOe/7tndE3EaRxGOzoapT3i2kgZnwqgfPYTtWUGis2MgXBTEXJURTpLGM2l9
B6O1j7T9LOchfALB6tNE8ocQi4t6twakvAp90FjDMph1CLFmpuuToZ3bxbTS4V0mj1EcSKSjTAeE
asSOXwusoUHv2g4hi7EOfb32CCowCzS6I0XvtUo/T7Vl0SprG9R0ZkSbiuxFcH9MUS2IPw2KUuqB
OhzgYgbQupAGqOsUFDCWQ+nTVMy+E94z7fM65u/0wCe4TN88Pg2aQmZWj4yIaBPB3Fv3dDCZPPg4
lswWBI4VIMTofyobRbQ5NNesT82dD1QXPQP4/dnontyBvYevN90hCfphKSQJNX3WyzxUSB9NYuB6
6dz6Vn1tnPkjD3IIHzpF2ENYG9cM69AH/s2tw881MONbUmCqLjL0EhY7BInHW6Ns8OVon5FR0fxw
U6Ylo4DBycDOfK3b4lA0JuzHakhWRoBAUE6wvTwHVWKDNc+AzapKhgimBoYNrPNWcqjsx1K2lxIu
UhGSJhCfg6L7SZpeQC+hUZfUoq1q+05D6EHTXMHuNteUISXIv/oQWEF2ssk0op2BlRc9zkouSX9z
M2QX5teXjnbhg+kG2GwaNPIl3dI+58/y6eiA8qbpmAUx2alJnG/JCykZr2SAs6fOX/chq7BoPgjT
0tch/VWkHGBjKuTeMqur5DOHlFxF1CxzvRC6gMfgmnQGIrMqKnBOyDVia8c/tX6PcJSEk+UpoCpz
1Dy6UOQJALHZrDFQhjotMYB5zFxjmndjYI6fXN51NkwzpzVgBO8jaqGwn/flEmupZ9e8pW1LYNiM
1gvACwxk3FZspEYRgNplDsEgsmSwDDP5Sk4nXD7XO2ex/9GFOtmAu98n7eg/WmlfIT7Coxh6hofT
eC5XvsBuaNfyO9m5q7R3gPcFxq5XTQgsbEnWE+z5m3FEy+LMEefauP1J/OR4lcuNKImbqgKaQqzt
xCmMGQf1Y/pjyqLoNrdDi3QovBWEgBjV7L7SwLrUdRhdEjCaMGBp5lpx/SmrtP3iRzbmx2m+JuYO
0Q3cZ4cpqMFu+y2Z5x8oqMSumJGrkUhHWlZpPVCMMTu16vFUem9xyVpIz7i9Fqa/K2dxu9cy5II/
NqR/X0NRX6M4jPdRmYW7SCOio5VBfQdfGhUA0RwxFNXjIATux1DcumL8WiHLTKsxfnG1uwkBKG96
Z/7sxcgr0e/IB6vDKlr1ongdAO8peMi6sh45T8XrrlT7xoaSJ+IGng5kLMfP0PD7Pm/rx3of98bP
uLWcQ1eHN4cx8EMjO/fNsuw3I57HzRiEBamf3oIRZUl3/NtdVu883o2EBBxZzVZEihFNy7Ko/Ouh
3YzFfZ1bgZOUsMD0vHUX4a6XBzOkgJFz9V+PTWZGYdIEK1ki8a2W4Nn7TQwg0RaN2I4Gm7WrPLCm
/76p5dFMSo8IA5f9Y+QsuxGB/SM0ZY1lnrqI+DiGlJ5AsbvcCBrWx7BEBO/bRDpaTN243B3joe93
tp0dQLZOm2zqP/56Ok7OMYGpu3LJWq+Xm8wJ22OXgGLyXU+t04oA2owIXcGSfp+MKFRI/OoaKM3c
xBZBsyT3NMc2jb/7QHq3fkpAWyibaYPcaNoiU3uL3Oit9rt6F/SacirP0g0s3vxInigXoDiW+PWs
5CTyxdBb90xq5unFjjlRZzYCFmM45t3oHfq7StYDSposN388nIldwlFVwd+XeIkGtwSd0+SfbGPI
KQ7uMmNuUP+UCI7/38N6Mtx9D4lbKpS9xnLDtbg83h/e70WoolJCtfmJGmF4WmAIHZE/1qP1olJC
CI2WS7IgZ3xHfM60tjGZ1Sha1p0POoy41lfLpQ/aR12z7vV0MxNVo1JosYUUxkZYP83SvwwDUA/H
9HzWtKjJdbC4qauZ2WRUQZ5zfXPTIgJYp8gOg0EVV0jrbYvVOBK4Eg07/Rhks0MLRpKYizmo67UP
XAP7tI+fOC7JBYq96aGZQD408JVB/2RsKPoVx6E2fxnS+JA4uxJDcHjGrHA18eE13N26Rd3ZaBck
DXZvSpxzoKf84BUxARZc+1PXqvZJ/pFjyRuCHPfjzCyR3ORuZYBAsMfF8bUkzVmp8eJ7CQr/sKWd
CVp5nVkMJ0kqPtEa2ucLDTbNBkjwyUSgml5uuHwdZFQ3u/tTyqjy4/1193v3536/9q/3/n9//Ps3
eDHNwbZHOPXnv5k1nFIffv8zJVKFnZzg4N0/1/3l+v4aWFiEkeTiiDCFt/z+5eVSFYVx9bMmh3ve
3H9QcHqameXDPB4Iov/rX7n/5Pf77r/7/lBHBE9rEeGZm4y1VwMTSvNxqxRHSBEgZZkMFkhB0f5Q
CmXNiM2aOg1DlQwdBvRh0h3vN7Nt16tOmdgcVMsJf7K2aGvaVW4FoP0kiJ3Ag4egPGGiJ9QBSp6e
FYdr0wwr7e+xYnqXmLF3zPvKOyJngGiSe9LcGi227SDgSL7/+H7TsQ46BgIjh12VkFJzJ8Hzsryb
qyCoLqVOtSKV7v66+1P3m/vDzMvdveHBGVp+yf15Lw3+da9MwaP0ppLr32+gkscezmp5lZVTsPdC
TNKB0R6Yts1Hr+biGRpms7g5UEVls7dXn6MhfPEyDxvtcg4JI4/wwPvdPDMaLBhlAM/o/sT9ZvBN
4hzu2veiXEDolUPk55Ltfb+RRf+ve/eHsSLUmxgadt3frwn+/erfz93fd3/1H7+GeXi6kU3AOWYw
Z6KkhE0TwV4OCe0yslxq9teoHZKtzQyAAigbs+Pvm7zy/b8/OS2p479//MfD+w/ahar8+yXRFAek
0Pz71/63t1AO9MTSa4a3Hb2Ov16d3WPO72+cnZFP8fudTaLbncclxwMU68Rwm8J7EPr9xb9f9vsf
NZZw9N8P/9vr7tOw3+/92x9+/8kfb8FqaGxm5yKd8lbTPm2BNSx/4tgJwOL4O9lMSFWa9sVc7oaZ
zrL9fcuUus8zlIbiocmEt79/Z7+/0ftD2dpLsBp5zWz6+/37079fer93/6KToo8Y+N5f1PeWMa1y
kc07RyX7HrMD0q5ZlpumK9YVC/FuOc3V0+Bhwlz2gHG2FTPl5Xwo7ycfv2Z1ZFUDCx+wPl6OgUQv
npa7u+V+UzcB1MXfj0MvwjTdxN5DafkkxuG3ce+/evml8XIx9Wwcp64dnlID+SSi721iBsPqvlXv
30tN4QsCsHgtWdUdwqWCsZcveG7fUtLh7xvwj81/f+5vX1F5303/2uq/74a6ZLdJuu4rksfvwkiY
YnlJcZqKGSpqh9BXViJ/6sYQJRWhmqhcx+dCawy8JSsu4qsCowm2iSrFzg/DDkcUM0xXE8whUOBv
yrZtdr1Ei1ZQSsKxmusLI4jLWNnVu3cz/NA5BxjcLC86aDkdIhNUw1yQXtHF1rfZAiBeFearR2LN
wW6vHZFNJ5m5T1VQ23saLd8SgH/edHWFTjcup2CueUyJmqreFHblX5Iufp1rQ1AiuK9qQB3lV8E3
pC4oXVMFOmdAs4VamJNyInFc5ta16AaB99EJD+ZkIFNHht/45lcZBxhPbEVwbmB98TSio2lISDTN
DMh5bfmoZ5JsuwXab4bjNh9Y0Bvu9JHM49fc6ItTouhA4SXAnaHR2AqSybZ1o1nha2E/jA5EI2mN
32cGwNshW5j/URPd0A3hxSGHpn7CK/LJ8wtxIErwRx5myFiaTu5DD5ehMBegTZQ8i2audijM33BL
tBuGw+DOp5J8manAeJ8N3ofd0zBz0Bvtmig5DBwMAGnoViVxCvEwKS5Sme/e5IKAyEOUnBl0RTb7
NZ8CWMB1/t3IkSn2JTrMNEdHW3U3TkgV8hA/PqSEPyjlI/fz9ZMrzey1Q7BCWeR+G4mF+UTCq+mQ
X1kYQmB6Not1APao8/GstHOvDmEQbYZJcylUlTw2Dj0Dvg8oW84iGfFOd/FsOOLht9WvrKBPqc0M
a2OTWyuvgnF0zJgDnbMuyD8FmrWY8zo2dfCRRonxENmdvSdcNd0JdPft2J21z/nDs5rqZjdEgXiN
RUAxToWqCB5Q1Y/U2fg8q6J/7KcObaI1Ts8gSPdeh6FIePDCWvS6ozMxo8wCAHttAjQjVSz0uNAZ
gbjOLhTnXDHEVHlk4QEnxu2pxfqy7nrAwGlffop6YR3cIjlUJDJvu4keoumVwboONYzWfvJO42B8
7fapdp+mUctzGmcd2NQYjrb1zTDITEc47XF1jUgYmVuMxn7lQXckxPDWS+w1gcHporxKmthYJ4Pm
Ryaj5Kqk9Yn5DRUsK/StZRFONnvFdazYsaYhWzmIM09WLV7i0rHP2cfMyPlTK7/Z5fQ8JXn4ZCXu
V6dyx1s0ht6xmKYLI7zs6gnFSUya/aEuRgCyRfOpHmsPqpy+pHYNnsocv+c1Paqoi8FeGtkAwpA5
kjRbNHp59xqQMI/AkxjkDPRi3hSfsMeUB9anB0QR5i5xEEK5E/MLUOUlcxO/yOtTb81ygzuST8cG
fqhDiCXpNL8pkjBegTSp0B5vpH5FftQ8BYDN6oIcusSDAEplt7FSQYmELxf/y7irE9fcMbTB8tkT
6BobkXkOYr/YFSnzgyqfFlQBxkYPO55NUVDr1ls7SE9O7Szfx95Oz24zE1FsdwuZgh7hhIQTjq7r
nCi8AIFkttpbFVrCUqxClGb4btXnaeCTs9qHl1+3n41igOTbYywzRP5zavPPcSmg3CiCQO2Qvdvs
ylM1dt0z0oMXu7bpJ/BwHc6lw7TFAFguvsl0tq55GeAX0c1hEsYXsvLKa1sSQzDBFS4dPwFgPGdn
xq7fbbN4lWPz2kZTsI1KsS+8+aKy8nNB2pbv1ePOBE9uyPGL2WprXSCl2SiJKHQZP1rOT1Md0H/X
H9ZnO8znixEbm7o+lKKzXpPpayIc51D07lf03z465P659dQvT6t6P6bMTTBZlWkW4y4b6lfMdtED
k4b6kE3PQVJBRx2xMbt+Pr8MPR1GJ+cLcPxmJ1i1ks1kvFm2uRfibKfKfo2dAO3zVJ+9yobWGQBI
z9B/YRMkLmnCTV/ENTCh6X12qwaUETJVEv7UpigquZHixcRReY7IOlmN8UhEaR+AzGEFOOGh2Cn6
UQ/+COY4Gc65mRoXr1u7bVe+2BgCt7FTPsYdCvMgsbpzNn8rhql+InX8qbOHF0o5wtKZHozpMH12
Gn1xnPTcOCp+kZEf76xYVUd8oyXprEP8Zjhh/yTQOyezRP5DfsNTP31PbLf+ZpDQtC4Jhwahy05L
NzJnGT2QtCbGaVX30UAPSJdPU8s1jRDJEgwtgz4OiHrfzU996+IZXZ4Jnag+oTz9qZVM977bYbPH
PWWO+TlwCTadG2ooG80hEYQcMGWhwM/x77iqLy+RgiAyeDBRqy7TtIa1epvAFtcRiv8pyNRjG3Y4
ZxdTxyBrbkYok5jvjnWS1hv2iVXj26eu4cIgfHAFZTv98L32OhUWIPgp+cBeKw5Rvpy2M3rRU+4u
oZVSUnpByE3bkdb9hOiha/czNdRN+O3u6JiFdxgDQ0BBxMZgmq7xQg4yjnz3Vz51KEU9ddSmv1Bc
0+S5SaPioSHA0izUfIul/nDiqcDElhOOwZz62OKeYQjoQ5BVnOh3jF1YyrsgZacchIKbcQ2jK2r7
hx5fzButFXZfo50fas9ZFU7kwvfwl1pp+KA5b+5SxRI+qAZ5cZVEPLRAKEY9XuvhKSq/8E/iCWMr
bCdr/hz7tfswmXGJmwahOz3/aRW6tExDtsyqzMVbSwTfyjQ8AsXqEIir1iD/yOUIfHDI8WCTjuuj
n8Zj1G/LEEio2cSrmUr1s+umb/3gUsHSYpVhhWSbPGnqgfFVe+CmdORqfIcRtEC6n8rnQ5CHiwE1
SPeDMwU72sI0V6LiaPofDO+sqykAhkY7J8uGL05OzI7vRT+jmslcwZzpaRwBhVVtfBbyNkYo6u08
fSHzvFqTjtavG4vTPyUMe8U0PyKjV0fJWnloRfM4W16z8SMioVk100Gek9fQ7/C6gPHD+zTvZkzr
QQgIW8kfSTWmO7PncG0REG2UaK6Gbuv1OMEsbVzxbrq/qOrSvbSxd+QeONGxK38yzHn2Oht2PsA5
K5X+O1evcqMnsbZcdFVlKt7iOZs/4siHD6GAUDZORc3Y6+BEvHj9UNoV6AkBOdTwBnloIgIKHfOT
WeXfBKpamTRY+hP8IJM7G7TZ0AnPWPPOpZ89EmVLXY96ZJOkGNwa0qSgW4juzFK8k1pAr1oqrzDd
d2Gnd9oKnuYqr0Gh0S4x54Qpm1UW2zQFIzaMPvhPt6MtvJCcswEBhAIIHmoFADdKvwZxhkM69avz
YPUEV4/RyWyJi9d6MPetriSQcOcW5Flw8/JhFwo6GCmeR0aCe1rZ9FXc+UslM7wGnAwaxjFrq6MN
V6DhfkDbBoW/c54Vmhnw0D5UXaOhWvZ1emBYxbvB/meoxSFvOJCFpI3vD0lP7IKuVW+lwJPVmmTT
t8JEiCQByY9yghdgfiFjCp+4xQVFMFTNx/5MqdDyCUpYk2L8gfXhEQtKOficqzN4kSRswcGsHm2L
ZotVATWYF0ZT1qyTzBO3ShVfSkufkq40dqaFB96YIYIopm+7ZuDjUFZBoZ7b/hBb2bOajB4nNWyj
0Qh+UfA4JyL8wodaYlcerQFukeofbV8ecFBTVfQBaePB+OE3DGBco0vePFM/Zm5zHMeQsslv5m0C
PwDTBEE9hYOHAU3Zqk39ax47uBL0V6+cxM+8CT/c4ktCFt6zr8zHtHO+FEhLH4Us33OpySmy3Wxj
l81EvYmPvVKetzes7lTooYTlgtQvzq3s4lesgLmwILfssytarGO8/M7Ma1N4r34lrdc+Bb5tAKaq
4zk4kkPH6MsMnjXn33TqvFNatPVKTWjnEBdmO5Oo4J3ljkDwivkXvfHnOM7ZWIXg6yMA0S/9aT9H
1pcChD3lUXMMHH9Xqwh/ToLaoB5hx55FlH2p3MG62bEsH6yqggdXFJDH+SYeSqcON8HCyXDQ5Vut
swun9ja1QQeiAkaS++JXqXux2hbCa2QVFzvun1KFV6Twk4sM02lVopraphagD2nFoEeCeHeXZ0YJ
CDvXiElMMRDJxnbDkMOrmQZ55UMRQyWvl2JcG+P1W+8wv+kWp7rgMpqRGRmYprgOEyY64DYuA+pz
DyXZDJr50PkF6SQWIvUomYkUAb9y38eRyWJAysrDkAy/kCHuYqvivdpl2s+w5mG0GVcnIzWl6Z6q
Lv1ZRbhGkeHgYGB0fPRRj/phRsL6Q/QpDowzU5oChP1Xo0SoGdCEvCGIVjhiubrfbzRi10uVTe+D
Ft2eyi87zxmU2KBifZbHGcGxKJFIKSCeY8r2LG9eG2LrWv25qV2kkhJsZ+iXITzqikXawBrkPnYq
7B5ne+hcVFh9+ldrIDWcQ6SNE2Q/FmtnXgdmELnp7JUSSwTlrWLhjLuravdaBj+Y+O85GXSnqtFP
ldZEiCjfxdk4nSZHLGAUz7i4cpjJ4bD9NQ68Z3eYIOJPDfQc75s95ukac2i8H+LCemBNdEo97zMD
vuAQ6FgiyDV/FDN5r2LOja3pes2p62ISByR5BD3AyLgxmmW0QjivDWteuQs/xKUvVNCDd3HZgSMF
Wp3KrDrQArYPVcvDuMTz4BSTeTQE5LKCzLZNkxc9LDNj2LEirh8yDq4VbZv0lBcmhqJsvvlpZqwX
oQ0pcc0xTyosMHJEjLTJUV9tmr7bM4hw3r3ihzlTH03FcG5ZjWGAhOOLnuvUOM8tXY0nreXVKOnS
tKaZbbvYHG8T4Ji2jaE2Oqh7osh1nzxpnOgvPDSuyi/EuG1zOAB73wQdy5IQsnApKREwPq5sOq9H
Wxndqk8b6nlkXSDjwFU1bvLe0FO8eDXJbF4EbJYGV7JJYwHGfjJhawX4vPEO8cei+j3xy7CkcohN
1bT3Gx+1W21j/lgaJGnbEPDah6S0RTcbqHeMP/zT2GI5S3PTOnHdJSqjDAh5YrVoIgw85q5FSZq6
2V4iFNw4EEwI/O02TH2ra0a41a7VxLwZU0kIh6NG2NGAgFv72Z3Uz2Jgxho1+bjTodedMYbIvceg
DBij9YuwZecimmwzd3X1OAxDQxRxcpzZS1djHXT73Gd8rpfhdhymFkyrvW6K+AxcQTFcMfFu+eZ4
LIQcbvGsjj79GXJIH4fGfytL4+JD1MHIbUE2l+YBccd0aZUEDJZF3UVEpEdUoA/8ZUESVaSMZ3P3
PnfxVsBV+DEQo5Rl0ib6uLPfBk6JsvWT174GWOX24lo19kKx7Le1m34HORaxHrdfKm8x6YSoKGxJ
qlXmdNlTR1YelIIIMgtQ6EKCTJoCyGuIT5aQTAcQOEdDWhK7kaPyUq2vNoLeA8Z3CQB4e18yDB3p
KL5obAR0or8AFUIUBRZAhH64r8sQ9BvnNBTf+cweObFaX4oSZVnqGJWsERhfMmkvCdSKEV/OCWLH
0hleHQ+gQsiYn4FBaG9G6Gfos47hGJNfEwZr1+7CnepwV3cVFoamdRPmd+YHCIYHr6rZxrr83Gtt
HDvPVs+WwzCEwDeX8JS7JSEIWLyYbupzvIL8g0rxzfV0z5jxOeJ0cY2N/Fc2kbDjsCQP9IiUh5jv
zdQjuGy6nPP+nJqrmqXeijmKse1TMrlUQ+pMPqhzMJH5G+esGwHK+rE172AvGCqXG00+OQyb0EHN
NIuHNrTbY1Aws28gmRx1O1GmacCkbZFYDJwAhYmnHKEkB2rNLC80Hu0c6mVfu5tImd3J1HCsYtRN
6S1qx/hQLqfZYXLdVSviclf01YtORYAI/OIwwifNHh6MJML6r/6a2TwrSUVdl3IiUoXlQm3gMZzz
8H0q63IT2UH04MKReXSGG1ej5Gw04vO9BZOKAbBIbBNm/8UpUosZLoIg4HscbrML69vpzXUT6W5n
1D+TGuPmmAAeJwj9h5f5J5mG2K4UlEgvHbyVGL0Xr8mhdxYesomKqBG/kE+9tKaDLmvWrA4Q6kGX
v/izn5wqecvyiJBnWqYrx6tZSZYexVFPF2VYJBxxaH5tLaXWQaRNZLdLAqUzsu/Euf9IauERd/x2
nGtwXIi41/6cz1sjDqu9LQraf4LK2nHK9Nm20regT57lGLmHKErGjdtTgACNyLamLFzChLzr2Iju
VDJEMK9uEU5Hr3R+dkgszlbmrUeLbFUpUU8kZs3uJsE7qcyA2KS5wiVUKoDlBMlTnUW4erAUGD0a
x6b0LjH49ZPS4eOQm9tAFN7HUF7sGa6Gk9FHyhTuE0/NP7SB9TszO/anesbcmCQhNXfx8y6GDwEf
5SXm+Ad6VQC+vSDcmfyRm5gD/tEfJtB2b944Dr9mh5QCVkyI40B99iRexTJ5bGebvl8N19wJihu+
XJqNRepsFUyereZohqA7rLKhqy/FEJy9yMqf6dvaKyvxxZpq6q1VVbJj3Ix6IPGCM4KjL9hTa8JT
8Eh0wk0wN4Y2nn1M5lPVoHgIRkYftX/2Q+gyJiZUJuynsO/Is8gls30JC3BiJIFUF31IjtNZVeSi
oCru9o1pnSEfuZcQWfSIU8WdXqY0Lg9eXEdb2kre6t56VBExQkZ7s2E3VFtj0lu3VZ8rFsNn5Ruf
+pD5S4Dm8xTp8rFJFvEieETbYXqaD1Z0HORzKQiFud+khss+12TPGLgdlJvuz5g1KsJh1HMPg5F/
TOpKlVycc+2P7zoR6E7jTW7F2BtyLV9LV2KPTYdT1MiN38jlqNY048aUFpeO20eUcM0j6LOdDM2U
czxJP7RdDUw2QhJBL3tzI0oiimVTXhydmSeGLO1hmmsKkiJujx6af0sb5yrt0rdkVPqp/mYD3cyT
Qr9xdbbOOQiCh7rauYatXkyU9ZvMgnGMDHQC1VfD5tVwbxq4eX1Tz7t7b8Gqn1miGHvABcluTlAY
xsw/zKBO9uaPMTbiU9VztteO8ZK3PLKBI0+tJS9Tpg8GeQJI7uvqiAHua1IBKLYy4CQFLC6c5XR5
k5FwK4paAfNhj8eBHlZskzhrkxrgLvkximAYL7bCPQoR5EJTRm8pC4Af+Hm+ZjHir42wejEbBxyK
FcPmcMRzLqad06LVKwLrmuX6K4n1jJr7EmCIFnTXSJ9TrNVOZeEFB5XTKLQAMJ0qI94Vo20+xnnx
iU1AONBMCT451s2J+fNzJpQrxO3kSgcKnGQuyC6jIt6h0a2PAR2WeARzWfn2eUqNb8YAshhqzrwV
RZ1vy+QTkeXjPg6HiRAjv6exmlzCXINVT3tIMQE4B8hh2bXW0LNyoMB29qE4mz44yFdw/ESXUgMj
yW1HgdZSnI3+h7LzWo5babPsE+FvJEwCiJiYi/KGxWLRizcIUgbeI5EAnn4WeM78M6ejL7pvGKIk
SmVQyM/svbZMqo07YuIw8Ka/uwPD4ax/y6qcRNXOeLbrnlB1SB5rzxHhvmnFJh6D+daOQ/kQjn9K
lvKwAekuGPlMDzIO0+uYQdrwyvfWrLtThWUMaZ6JjAa2DhpZshtVCZt6cOkfLH8l9EDMb5e7Fxlk
P4uoyY+VPxlXlv1PQc7qg3Fdew/+0SckfWYY9MSZQ0RbU3jnbsE4wLszcGkehoBMW509GcafHHc4
ZEj4ls7S6ug6uxuZjFxyM0eJEyVcbSnkEZnZ19SpqmsgvOI+717++sYauC6QZK+NBMGedErvbNgI
Vo1SO1iGHV5kmrPnxNJcJCIa7uyelJlBTfVKt7N3+DZcWJoKyuroKFkVVfuFgTCn0r9rFsyaFRnV
nZ7SN6WZ5JnCfKhYWHWxWkhAzULJFC2TKOvw3SnyFFD9psbB63re35T7ve/2CGylt7eSWa09cwrp
0Rnejen44EZ0nFF4a2MxXnkEVOj+tMu1BcsprMYtmt99xZsFQQp0HOpQ7yLn5nPGJ78bFRKOJhJy
57TZj2i5n3geERlNb9yiDgyFOUwjabAe2NjB8w7D1DACVre8tPWFvYGxbzR48WZZO9Ydx74O0Ow5
ZEWWS8VaUhYjiSEZjjBv9tKQ5Az8F+Rxwr0YuupsGpLhE+cw/Cw0WV65TcMOHoUKtl2NbG4Y8Jvx
nNAkgp3xFQO5aBSvQ0Vb1uifDDCzw+RMJH5rqB+ibpdYcuT8ttXbd7UWZwLrSeTIEXTaHlheP3bZ
RZR1hVk0YuDau+KZgf7ApJsZ68H19PTspE56i7hlRcRrDaY3PenO5W+YiY+uTKyHeinPErENZ4uk
aJSmcwpFaKomfxO2Cl0OFppJxNaztyS8IuEtHBJKC5sxr/br39LOnKNBXXxfgl5iELfJjER+AAzw
PCJ8PGX33JgUCOPl5ll4JiFavG/GwhKtQS0bqDvIzUrag1V5zO8KuBj0KECoXDTSi30yYUTIEutU
RU36MDDPWMuRUW/Xp/2pXsjOdS/vax8I7UzDdddK6y2UH2Mk+1ferJdE+8BXk1avXFuhLpAjfacZ
O7vYsV4GuyIYooGQ7O+tIujon2mA6jCg/pDF4xxjSB7bfemq+oflGVtdJE+FBWzbULJ/mKvi6DQp
IQsgZL83c1nOR70W2j/0AkSbYyVkCzSWuLec9OxNz8pBgD5VecANMp+uVTwi0JL6h+vbPEnQyFZl
Hww6JbhZXwZyXMLmIClOVcOxqbwNG0zYOrmMz30FH9IQWfhaEA7ox7hHSkFAQ9nMepu0CdOQaEFv
zU606Sa73pcFI9hen9U06IfnCLHS2XUIHEpfKZ2aDWLmlAO5NbdKzgeYiKxKDAl0oSxekEqP58AZ
9XliUzR2rn1SOmsuLYKVfeDPX54dlWfTsovz968qty7POhOvUdMCcrErMHkOX75/Nc6QkUYD3mCa
dxfPYLAtMdr2LjoB2BEEF1vIxvwE+seoqkeNfYhNMm9zOcTIEtMAiKMHGdnMZvE8tfDfGw8bexv5
zmos4/HSsr7/tpeVrFef5vQnQqxr44QkTtGvxIH4AQFEPdp5Up893WB+14T9SMM729liKkgYBnbV
fAGdo292+oEs0X3qgfU6UzAgMFPmujhXdadIbrIIYOj/VEnxHlP571k/MNVFvc6hPHs7atsTKzPq
ryI5JdH47phERonYJ/rXh2qOzPvzWx8xRhPjaZ0Q1+tokn8iC3W5Lhlk+hCi/Hh4joPUujNi7pSM
oT4VDyRFq7dCTfFH9C7BZS4f49aUi16lPw+O8wr+8hF5XgAbv/qZJsBtRWhsJssVJ3d2L07oA/bs
ce+CbSRzYaIx9Idzy7roHITFXa0iEj5qbLzQ9byV3SvsGgH0W5e8F3zvJ8okuenZcjM95XToyQ/+
SyLbWvdJPdm7ZBEul4YPrzkhUDhX8J5qfHRb9N3+riuYniQaqPJELI/l1c8q98m28blLlGaI8Zzt
1DotJ5IjFCFq3cjAHDYfY0Xdh9jSs3TbFYrQh6xyb0kic/Sp7jEF0WGFL3YHGdXlbr8OJIqUxMuZ
jZYwQuqiOZjuKTIMeWGURdkP+D7pTOvFzz2ytNFFcW7uCzYvhYIyNkkAk3nKTHd2YVyVgFcRVgGC
RIJQxgyem+Fga9M8GMUXRpdqP1TJNWYgS7KO6A5dJ7ed1PtMpd5PfeiqdqtnrR4rq736sW43rWvk
G62YfwKWALidDfYmzgJBpW2JazP0l9TBtlxU7wUjNTh1AFhrAV7fqr1+p8MluhDRxBSQwHYI8h7f
i/TG3RgFI4q+Ir+MpQJHI5hLhtnRnryXRrAiaTzIe6NDUKvTF3rb17BK2FtgEYRKJv1AXGhQbm0o
AKC77Y/INu+tqiseepeYoURHl84XD5OKl8SdnLyNqphOMYCd3iQg1sSwYtL/LZpHfW84nnls5+7x
20/QO+IZiWZ17HvqIschMKmtBhLN5GvvQLDuaw+EVmX8cjUnRRFnzRaYXYDdRmPTY+u0lrmw72DH
fkZt05+TYVoEpO5fxuf/+C9YGj+remqTKO7/Qmv8+9v/vf9d3UMB6f7X8lP/77f/+S0/9Pc/usBD
/vHN9hskclO/2+nxd6fy/v+iO5a/+d/9w79xJM9TDY7k81eRUPbyqUx+9v8kktgSk9p//P//wz9A
Jq9JGyVl8vlf/NDfGBPP/Rd2Y8sGKmQFvg+y5N8YE9/+l/Q8x3MC7PZARWxMjH+zTOzgX47rOvjl
TFtK7GtY6f5mmdjyXy7sE9/08LpbliXl/4RlYjE+/Icrz8W9uVjyPP5NHgbYjf/kyvMHytZqisSh
n5ubDESD4I7jyLtzkR+t+oj0BxR3SEGwwMzeudes6Qaxl4ULr/rbYTClWp20mDjVvHs+xhthjYRz
oQs5VXWbHZg9bvGgD8BKjZeuTZiFGS+zYInvKqKEgniV2/m4Vua0ySHYhdxhvQSkhfJPjdk9Setl
9rth1VGNrbwKrxM4bi++z/7Mc/uGU/s9xE4DvQ8K1cTOQncPyWuL+mrVasBGoKE9q/5Iu+hrXOwe
BdTSqJaPiSXv/A5jgi8BmRvH6U/StRvuFuGO6S6cdo+J5cHzEa1lloeYl6C1CADDKmQOBFfMOnWV
Yx98T9HlYAVdOTGbaAzdx9nBniQ9jNkR7ocNU7KNUZZ/IH2764IfbtqAbUcgNLlEzWc65uFqyNLH
1nzNg1+2GzzbyXBJk+BlFNDxCmvETLOIQnn7HpNwaHeRbTWnZPmC8r9YQgBMd8RXVyz+KIU90ekN
+F4xsDXLLCdzbeFwWhlm6GzG4CTxMGyAPjvvqaGj3ZxSJcxMW7OEx2/ZNn533/7hf+tT+0XAapTu
xW5Vv2PrOUHuOCnDhrNso26uyxeqzf4URGRiMq6k43WiM6ZIS6ybQK/a0RfHdjT4OVT2FUkw8UTQ
RSQ+2DdXq3DB0Red9eommOyk2YBlwIx4HOUh8Xi9/dykTPPh/qY5mNngWcfQR6LqF5omcjVII9VW
prdmOJHehEssr6sTspQJIRUdcnnXCt2eLFFWuySGpmAh0ZxJ5Fm4c6uhzB5RhNi7DNEAObfoxmwT
xol2quM4xeesdYiObnNBbVs8IR3vdpWYvsbR0tt0gcwHIOcjOWR7b7m2we5oMnbSfmUvctzvL22B
fApfWrcCVluf5NRZm5R/H+981p/65YujjFUBM/0QLCLzMf+RtMEP6pm7kCMMftDKKfqfMGH2cHFQ
vEJaYHviU7G2I3qeFqat5eZ/igXc/n2NJF10x+c54YWufuVe8dYWZrgL822kGP0AIktXacXJoUPC
hQyvO31/CY38iGNB791uak5dDC0fC9lsx+uxCCvyQki5TGODQNHBHw9B7W3gtgkycRrUXO0LgJND
ypwPRyaCinSQ1KRlaqLCJmZGlzixqiTqzpXZ3VqsNHt63ntfpnLXZ+59w4JhL4N8Y9Tpg9cwduqw
dSDQQIYURfqk7UqfLEZ9eZ/P5KkFO0BLDKikusZL/VqD3lkhII3JSCjMba7bbdsZwF+U0a5l5zS0
EMDsUVzZOwxJ12ZRWyeSGQKS4sNfjzNxnzjK9G6o1MwsdukNqwFH+GhsYx1/+nFHqBF/CZcL/P8l
h4Cicj3/MrNgPFnLl5Dy29ePme77tVZYZAXihiXewfb8+zryeGkxcmdVWhxHkH+gzKaDWC6UxhD5
pgg79nfEvge6jfaewbiKyZ8uiD9Qk3igz4RYQxwDa4Pua/KsZMfgbdp0ynK5lpqbK/hoB0O78uvp
GHKXP3Gw2SQJOeprXu5vvkFRxYLWPKmo+UNoJ0FoQv7Whn1XGeizAp/PYeOI+6l2oyfPcOpDFPEu
yGliIz0CIsTSkN9nAQkdpmSmls7oGxOdkLmVdOoJ5V/WxOIKQlZupnEWYFcCNg7LF3K2leud2Uz+
5LHmBLHNbIdCVpCnwprrY6v8jcnYYa1sZKBeZ4XrcvQYE3fz8m3SkHntPHZteIcvUr+4hmqO5RhT
ticklGslX6Ri1Z7cNxB+jnluDfcCFsFWlnV/ZCw1rWFuo4KdnOhGIRCh3AVA3Zpue64wUbHeJuXI
ZQ2z9xxkJLEdzTdluN2xaLpfomjY+LthvnFEXTzjg0PD2dbeS2pcgvwbLxMLJIWmuZWiZnEo9E+Z
IefLbD87mOmQP9FH3X90c+R+JaE8dhLhR2PcUHJgpImL1yiMYii6iIxG0mp8BEjrLM0muMgsk8YC
wJDsn2w/jX7NRfLqmKEFZy7eascdHuoppsBO8iPCy6lYdkgpIbAq5YgDquLeGZX3VdS5xAmhqkO/
KG+UfWviQa2m0pzfbRETJlwY9+aQ9FeNOmavMeOfOVo4qsyqvQw2THgb0/d2yC1BCDz+L19O/jVw
uQtULakAbNJLdKe5Q6hrmr0kTK9LMyl/VMkw7mspnyyBH60qiuY5hPy+ysZBcmtCujM00+eMEYq+
MmmvqGB/TnjTD3NSO6t66uSZW2eNAOo//VJXqTx/fxHN9DznLbTff//W918ul5/4/r2YsTYrnuX7
7z9xEu9XIqxPZRN9JsLCZa9+nw1R+ooIa+V4PzMFDyYs4aEQmsGMNHBhExQQIKTDAMqosicUKahC
uo5dq38SdZ++RSZZ2cWcD2e89dOugapPdFDaPtiSZGXLiffcTpgL/PuLFRXWecjEGllXea1U5UGF
FdZhrBWxV+CmNz168UfsG5Mc6kdZUQsndhzuvUiByl2+hd5ebDo+1c0IOtFscRgzZiBOsWVSGApy
SEeGwv1EfnQewQ5Ays+qJTUPtIL7zpFIdyRqp7qlCy0J8RwqfIxpYtN90wgg636egokU5h7ZlMwB
cZkwF7cWxLttmcGR7e380GHlTXs3/VAOf1YIVNdSEfERR+oYdw7q0niduam7b8yMdi80nK18yY31
OFbTXdnk+W4MUBJk7OLggcevss2buyjXMVM+x9uVKbmaXzqLxts4u0CiWQASPvEcV8oh5dSlQ2wQ
qidkVZnBbzcfrX0hip+qlF/gnvMDs49yY81MKsO6ZhqH/BOADpmyoMO8g+FcY9E98azena4A9J6c
fWq2Wzkfqq4dThxq8coEnnSXDdM27u8bq5wITp3d44wObTM1TvFY2P4xqKLpaHgpNE31yuA63yLs
s1kaVVfmxaQ8G6jZWugA27n3/VtlLI5l6xi5xD3xhWC6jJtnjTI+Jeod24ShGaggRSOxYSAircUV
PQLIvyYJ9YMzoACIqOkkUSeZwws2cVdEpN/+kB76uzhzom1MVhgX4PyIl/NpHFJ/PbVQDtT71KVQ
2VoEti3hmPwe3X4FLcMoCX40djnpILsI4TRda006fJ+Aes2qQ8zQZl1QSG3CgvtpOZM9wbtAqpfk
VjOIzwZ46PbB8sa3QbMF9cYKH6CyFl0wUU8Ik+8z3NTGKi/ksBJ5P22kqm9hV5Hahb5zbRn+GQo+
QRltnfxAaXW0C5l/FBPB2p6B5T1p4kuB/oBlPLe5blxCSpqYQMyWiqsbVXcVKKRWPk9pw77hF0Yo
cPkt6W8s7nucF0V6HNL+hpHbfugMRMKNbxSb0aa8MYNOHeaUJywTA261O3WbjA3boeVqaiAVmB7k
NxstJ0qVtSDpRjikwDV0Lg9OpPRe523PeNHWK5O8g0vASYDOhtCj3rc+c5gubRNd8jIf9xPkcFuy
nIgnx7xaWXiXLLSc1C/3HcKKZ5fthI2IeKcUyC2NYgqk/bkF5DIE7nPVzEvc/cj1wrCTna8sPxqv
L274IY8Lal5GNTN9Yr78IWC92Ykri0dPnbo0G9boK6ZVhNF/mKKLhb6wmDKsyVBbVl1ll6x4+NzJ
gKOR8w0eC1dVVSdfBqwjN2jehMI9pabPMbE+2kjt29AlMKrFPa1tmBGEEMxBT+jXYL/w6g5kJ6qr
a9U/RvSz2UjzWCS3uXDstQddhtxb++LO08qzsy+XlLXCf2ndAB41UW1sSVbYzmnnkDL+cRI01dj8
t/7CJc9D6L/lZF1HSclhuXsKgDN9IKUPVx8jLlwKSfwSabhCefMS4+rGTGC8lPkQUJCpmF4IN/kM
J9DQ6oc92dGGVZOXlJoilXl+jtNlNwSECYxp8aZZnNLFVW+us5cGYB5Xk605DXeqjNlSjfxUXc0/
rOQhjkfGnfk71+KHA42H/sKOdmzPf/RQKfeWICwwTH8CbCHK2TA5jZQ+hIBvdIjnAxmH0cHnmq0J
yW0qHt2JgsxChCrlqDcIMagIeVmdOLtlxqPHsImHYlNVtflrNEF6yuOy3pRwUjZtYTFTZRsW+emL
U3VHK0eDQ4eIh7gi2RQWHC26MW5VZ2CImiyOcd4+s0x/KOp/6EwIkefBhvTGk+2L+U8OMQmLGqmp
1aoU49av7yQr14w0brDx6uB1eYu0r/lS/vjlGYQzlj3ZrTULxGkyD21hwLkX247IF5J5SROEHs4q
vfktk/BjRq66gXzI+5Tfq5TA9mh0zpB1LbAIXtAchEOCiVMQignXXEXALVyKF+pX76HKIIOiaKGB
7/XB127MzKz7IEDsxv5jWJlzE+4E+wdA/2vBGsgJTo0esm0lIBhGpDIFaYVABwVQXf+MvAA5R0Lc
ejOUF+GdkQh+mYu8rosoq8xUnV2dfBFB0h0zHJXU5w+pOYmjLiJ22wRqO4p7k+/ZmF/s5fCPNmFc
sXYmLSVsXH2dWQYUIvqpLWd4B//zvRK9kLGz16F+9ajA144RxTS0OJUrm5e2rUdSYWvVfGQhkXvK
8LJrP/mA34wZuyTPDREXs3aXjpaEKa7swR42FrTTca5IKE/B8+jIt1EsWffAO7I7svB2hq1e/Uac
sNZ5uCw+AESlm8IAxWZh4Zi54vLRjo6ubSNBIPPV7IuJm9QYou9pCdHyxMAYmJD3YBz3TQ1cy4OL
kGBT6m2iFa2cwqkaUoU+kAuhcezmecEMjMLgtCinYsWc/8EZUF9k3YAPMK77fek0b2Y3tz9SWavt
NBLSErqzvXGNrqMDYbNfGFB+6mFUBwO2C/7f/uLb7l1Q1rcg6sRaPRhzGGwsQzeQ8ggD6rC1rZrA
Z6AfN8cujmgshhL70vQoR5SLiPTQpyAGosG4STYEVVU8I5IswMIQdBjl7Chj7Rtby6CDhvHwYFf3
oosfYwvRgFLVddb542wudgCdEeZ7X7QFSwPLdjax9ONzl8bXqImo+of5I7TML2WhGm1HYmBjri1u
N6IPyTlhA72yu69Ii3w3xJdkIDYCCc+08yK3Wncdauu8QyfbsD/aBTJmHM31B6kuX+xC5bGkJvBV
F+wc/cYyg7evi7aDmtOjrSeiNPHHHatyWFlt+CdM5j9T5iDkNBnXBOl4IzkIcWTGoeCRWOqQgrby
Eu4B5lw6UAuMZ6/5GGsOBneO3mM3oquuV2Mz3sTEaqGzrE8CJNxzkRgPZdYd+7EivsBEowj9biXC
xr4PrPqLK6KAKzxQi10cg2KbFXd2KQOqCAZHeJ+wH2PMZYan5v7OzhEz98FGY9Fb18SwbPBnvqZB
/ygbssr9hikX0iwwBjZKQ5l/ljmRRXTerziNZuJdG7FRyWTthnaSd16NF7D3XgisINw3rPqtNCvC
WRPrbJvpnrOu3NtGgDyi0O+5+YFGmziQJu4OU1OqXTMZ4jDPmHsZc8FUR4eN7rTWOyvz3nxdPU9E
eWwBpYxvWqfrcWZmGCJrKawPXeElqef4RQxAwlJhZKhxvQ6WkhV9iJYY8LEorl6BA4LlFG8ES4c2
PpTJ+0ApeUkDwvwMd9rM5E1D+yjWod+itCalQVDVBfW0QhGoto1tKPbGeAyE9Whwj4SzQ5J7GHIe
1eUJVN1pihvBkHRsd/VI0KzD/1SrSa7rsfpd4uvfVfKXrot6VdSw1vH/VCijnU3aFFfV8IqRIYJU
nfkcq6OCWdFBVSSyuCMRWWjneBi1wXRGPfaW+YGO39+Fg8dQ1NO/Chm3J6Mwp5vsvduAw9tvRvKI
8MGsXKmWYYdu73OBqWw6mzGks8mqrpNqTyGc/V2bQVeM54NT+sdwdolx09Y+YraGnYT4VrerYXOy
EhRavQUtoeGO9dp1xBP3o/c8zNWL1asnmXpb/Aqw0OQhKohaiAYze6gHI3tIKQdPrhk8RTVePt9R
FxIhhnuX22plS+PKbEvWlwJw193Qc8iapNx5ywZ7orM7M+Av30uDG5Pg5p11/sNYNA+U181Gx/A0
jQiVb2ZmONw4q+jgM3fxv6JdaGGNPfAZpvAFCTlz0JAfWlNdwCCy5Yj/y0UDinOT23mhNmzD5Mat
7/0SOTBNzYqDdarJDcmb24D2DJd5865+JnBJD+UsP9zARVpkFoTWqPyJBSWvGyEXTjbWW2PRmyiL
k7yS1krA9QQ6lmmG7w3LWKI4AXwX6aLPm8CPioSUriRiwJT5hIUgsTB4e4gJCIPnzBkVg5BoVbTK
ZHFGMjKYrhO1vtgq4meTNIhPbXrMnHCJYsR32MTOSxQkTAwU94yMvGeP0suc7maDiSfWGaalHpvc
2suZpnCri92l0WCRfplIpeqiGwI17u1JPOMoZLUbWBAcF8HtTBAOM0tqdy7MuP9KayE23sIsGzWe
G7bI5EV1+l4HXwMOzS3W3GdZcaFEtkZFokpeHOt3PlHGZjPjx9iQrxhKVWr/BvZyV3uE0oyst7d+
VEY8GXKL/KSlL03RYGrh3ciyO07Yxos5avCkvZYtl2Vv969Id8jVdt1rImpYB0lhX4mL3do6/IVd
f0kmco1jY3j2ZtTZJ7bHatu4j4vSOe90+OLP/uMYthODc9O6g+l3tCRr8UIM+PHbClZeStswZ9Fh
8HxBUlK/rzXRSSHlbheY8TZR4+cgsDoMdbGpvc+ROJR1l6N5ng4+OppV7vEaewy3NoOyG7J6ZyBv
Sthr207cTWWk9wMKucAiTbyFbG2GN17BHYyGB3S8zX7I+sOA26HVM5M9dJxoSXxifsfhASUJOhoX
sRGWe5CImbWbWgCYs30/TZW393z128jeGiiApefX+Art+znDDKDwtLBESeCZ3WoRvwu0UKFHQ0l+
ij9iEgxyPGCD+1D6ffyOIFdvmZWAx8xbBtG09Pu21HSJs9712NUxu/wyKsA3uNF/8YTclWkrlJft
Y2WWj8FtniP9MgTQI6VPNlvv3rvgeKbMRfHh0MS6YfiYFZ6Pi7zaOtyHVvhq9cbKmj2Xz0U27ZVp
LIFEffwokuji407DwjwSc+x6GJ5YLRVpCko4yJHZdm+YSRAEO9DdFW/QTE2yYcGx74ea1OGS+XtM
kGYVznvI9tHOz5lETV5Esz/KVQrROqxycpLgT2wZ5pCAKn0oU6idgY1SdFvNdajid81iapskH1UW
GOytvGseurdGIHkw7UfVIMmrnPziRqwphMVQB0UAfu2fRQGQvZ4s9i7IgqDf6TWy5X5jBwSK14LP
W8lxBPtE9Xb9nsVABZZlIbVrTlnU6WFbUQ2TsNruFFfEvgUxvbEXxG3sabEfyYSiIpOAyDzSW7GX
rMJ4qHYMSvwN3V52F8bTe+f3l6rU+bkp1GmMiLzNe3mKEnFIBW2XM46smPLqLGTf7bAS6JUQzr0q
gmElS+Q8SFoQNZTdh4ppnpDgr1qsli0j2DFk0ZfBosOQwak5Em9Ql5/LnyZ6vDitd22M4EzjtTVy
BF7iNeWRk6SDmoVJhEYGB6vdjfVt7LtX0xJb9EzPVT/ou7y2nk1clgUneXsRdsWILgvKo0oBknby
MYB/8RzmxhYYM24qq0x3TROTIVsMmGsq3NfRgHx9IHfc6IWxKVMeoDfVl1mNRIdRAlvQpMqQfEha
8+k6yNhZkbbc0FyvbYQDTDA2uXL9XT8OT6gb1SoKHHPrmNDZ0M/kmLrdFjlvim3bYUfYZUzGmRwv
b5vpbAUD/S3DlPkhW/wkGntbmGAys6wnl7XONqo51qqwvIRxF2M4t8RxSYoshL+yvqVEbBx1Vl1N
Lws4Ukgdi/L5zgrHc8Z7snbJBfCjuLizS/2pJ4OEb4chTOeP1XHwq+OsyG6z/a1tg7R1Fi2bLcpD
l2d8ztqD4WfeJglmvAU/wmx8U2GebW2Am9REYCpke8rRSnLKnaPSJzgJlKTpMTNdPrXkWfWs/EaQ
qKC2rn3pfpodb4MLyGNemoapQcfYEkQFQA5r9CCP7TbLWnUvxV3cmsUx8dvPUWTmin4dzaSTtSRK
RleVIr/xw/y3Q8Ae3P/xV4y8d6BVs6GI7vOIHtmuB3WTxqFmCXqoLMRGqcgPBNysB6DMhNqVwKRz
IsIMUkk9abJVxI9dDt6jiQIjoeIC05Sk/O0arSxRT+vZ7a+oA5KjFSYU3/606Zmf28zD+OQ/WfYy
uiE7ye77s7L9fZcrpLWLAYb+w0HaSORwWvHIPMvAGVPMTwgqG2A2L2rGb0vYx4qTN90DUL6Y3fQS
FO5LajEinNJ+L7HdwBiBkYDOc9V5n0FlxYfhq58kwIkSVZDDek4n4jEvgEO6E3MR4BZfsZ+LTYI9
basqVlCYOgxn3MBDs9HVUrI3dCNeVbwQ6AC94WL528Yn0L2POvOgghkYjNyWbOaotMrZ/SSCaUIu
OBOEm5foz/rRYfxF1i/mQzqNgQVTXr5nhAzXZfqrhAnV6ojNhpw2WFvlYeS46ph9bumJjxXl4uvU
XLp2Gj7cGFeCmZnoFo6LppBfD/N6dKsLY+w7h+H6YQ6eyqC6weLu7shTJfeMJ+BEVbaGWk7zCfOC
JtnzD5XicqLsYuY81dVnayTNqmqtLa4JcTSSgLDqP6mfOmfzZ0l/ujFZPB3dGiWELKx4nRS54ibA
rjaz5l0Uu+0dEVuUMuJPwlJuIxL1LFB17bX03pWDT76Q4kEYSjwwnROQChkG28p9LyIHt2NE0cDI
HJ+IRjmGWeTdTKD0kCJvRrTccckhpd0fhUj0NbduY3Cf9KX1xjnB807luEpsiBfurJip+NY28tiW
ZvBvt07frHJz2mcV72udMYMVHbymKOBGxl6ZqMLUfu2Hj1DBP5rNNt9Po7olUhV7lMEbrwvvcpLT
6BaWIS1J4l39kAyz3PptP6wa+rtV1iZvXr0WRl+8tGNx7ZkPw0UKdyXHzBaDBqoO2UPpSy+8Bc1T
7vsPUzg16yBHUlvkj0jOLkNT/ug9H6lr0LKZgHndZ2O5leSWG5YcDy781VVf5+AVbXsDGYvVFOrh
jdf+7NJ8Ew7TmjL85Hauy40hZpI6G7dhzCgh6+ClhaK6GSt75yL+giyC0A5OONer0+WI/LHHkVS4
7ULc/ex884Z1DaVQgC52vsxFIQ64yrBbstTaGib3vck9TMDFjgVMXyQHUAN4wVEbsxXDo1V9DRz4
UOaJ6DCwi5IdBrDHKt/w6pH8GoRXG4niSpvxdGBq0LXFIY+b8iAXYCZw4m0j0QumZXoUlQHcv78C
gAoJVSePBi9PcEOuuMtC+VXE0G8zy/ZWbTFwX+bltoHRriwa9fWM0nRTxzJGkZN6C/B3588dSOi6
rjd4Aps1YW/UEoFzKdP6iLHRhT8puRPgwe2a4neYojCnkx7NH1jDL6S4QWpuQSZMqCa9FkdXLg5o
2ajvi5k0MJv32IaoFwW+c8jBPUwMcNOh2lTuIDZuCSRHpu593A+IFJijcaTSwMFVG7nsVvnIZUlc
4XboFN1YT+UyswCbxvSxhmXKECZ8sbpP0Rp/C2yQE9d4CzuoWckALs+hWGFHHq5qr0k39bLTL5Pk
mDgEQ5up+E3adbaNEFevov/D3Xk0x42lXfq/zB4VFxd+MZs0SE+TdBI3CIqi4P2F/fXfA6rna0kz
XR0ds5mYiihGqEpkMpHXvu85z1lQghN1qpqm5kGrlHXImwg4Nmp2FFFJtmpE85h5MvMxOCHbFoyX
Rmjy2CMQAIKUHkU9brB6YSgDr7NAGKKD5amfFNi560vgwBTnxujZjB8cXccfXgVXA32o/ynhKGpC
e4NW7i13BEmGL2r9KaZgJ7g159LyPRfrtyF7mGrxeGSGXSg9U1xR1SNp22BZcdzsI1waFrVLxya9
mjzVASaoGsSxAUI6R/CoahMobQAPmasdhOc0eRgweRzp3aBnd2D+/5RTfdJz415dKXbjmlqoc5ps
qpXoA1zoPdzLtUFNDyXKHKQbDRxWF1TTzuIQMBEIXNe44YW3TM2cT9XGc7S2dY+S+ALoDQtS312t
vjWJsfJLEb+TiLAfYFuicrHidRZhAvbIeNt63ve+7VGg0gO3dXs/4PkgaWfJ0mQgtnl+7diHs5Va
RCPloquBlvRWihxXCcaAbNWbYLXdPtmGwfR1JvmcFo3zOAuicvIctcZab0Jz51jlvovyfNvO2qtO
BYL2SnFvp7AxPV05W6YtjldFmF4kX8kIFEf6RHyph/IQ15KI+bLdmMhNV54kPSAwsRriKtrYkoiN
CviaiTOIZuHPL3UaHZlwhJG4GakqafzFLqyHyJ5uNDs+DRN17S4cj8Qx+aNV0J8zglPIf4L2P97C
zX+anTfDJZziUw2UeebOsCAdVKZ1SHX5I9R6j22W4MHUC8gGzaDZo0lKqIHV5hZKQs4xM+UgGaT4
8FwJs89CloUW4tmQuoH9w6PT3ZNHT939GKSBi3DN3WCe11augVuCmtSilYkmoP0S3HeQkQIYTQwJ
FeJ2kKp644r74o76iE3LubABwtkR3XQss3DGBpuYfq3qK9IoVPq5c/UWXwI3knxQO4rzAdkZVDWn
KVsU5rVPuOMKu+paf4D4/DxHZrkeSu2L3eLW7WIchX329qkMcjh9/NQywctqdmbi3XNx4PA0vVnp
orZTc7orYaJonhceZ+EXXXiDGgum6awgsnIWDkOASlWA95YuM1wcutEen1sxS19YzISOLZr2lr7R
PEqZlWU1fmOgGllmlR5QDRnAJ28rEZ00E+A1P3v7OSw/VU2fX2byv+wsuA1HdIV4cghZoCuw/OZl
Vee+dKfnTPd6n0PHy+CYIVx/4tYnKwqYgSUv0ond0Ob6scPeQsPmzLKN8Gj5bZsSO2u9jJTPHANz
CqONSKiNj/aw7A7T15/Y6DrkR1hoSD/pq59M5iGob62Z60pdBl/QU5DcAiTTYE2ye9yOku8nkZFc
qSzCrFD14YdXDOxzQDxWk0HTebBzv7cpqiVS26t6Gd2JeUxDfmWxyOkUMJq9nLjs2zR/BjOjYBbi
RkNKU05GfvA4T1GYAwUTdBwvI5RzP2nTTTd+p0DOvo9bNrTZ0D8nYGiwJGgS/i4Yk0WxBj8Zotdq
lukDdvEtkpAF0N/pVgdLaPSI0QyvfUpD1QPqtpG177SwXTzg8xvbLKN84xDx9DNG4/9XBbVOt5R8
nX+toN6/DW9x/Kt++h/f8r9iIC3zLyK99KVngkD5v8XTui3+Qsxs6qYOMswRBrrqf4inpfxLGroj
PYu+vGlL95/iad39yxOeRa6TIRyd//OfBUH+GZ+Fm4SQpUXabQsX36i7BOT8EtEkkC3OiRXKB1Hh
xIOBTmsqAxaRFPoljVPtJSvgOVUD5EMFo96dBZ4Mr8EnnVfeDsQghWrMzVlQcIaOMXBBDB6PSuQb
uqnaibIJMzvUGzboNkDGRngGDNTD0EHxKWorvNKcKs5G2j7GlesLFe8dpL/HKWVqE3Y8bDQESMrT
ODnKQG07PaSp1kMBDQdaG/pov7pehPxad5x15tEXd93B2MeKRKepGJw9gryCSFjqAezelM7sUm0w
V6V+6nb3NbWKNc0vSZEnS1d42NyLYqXALvZUF2gJvPahLkcaSkG1nTVl4YfGfNYRxUeK8Z67AQpW
bBfARE66mWQ+Ywl1YRyE2wAy8iZYQHyROZi3bT+8Y5uloFSZQH6qbpdXA2kRmv2NGvkLKWnNDZe7
eyB21W2vGk7EE8JTfCj3Ewyig9s6wMIWTkapYgvnJ51adBMvrRv8qKuOghHCRn+k2E8KRkY0cWev
61zfAJ5t99Lrpq3Q22I/JhTC+6G7sczwko8BWU4OWpDMNo9lOf4o8ZneDp32RYvFXVvKGQAS3Lwu
bUPigxtfLcY9knGrS9+E+kqimMMkLH4MvMdTHIn3RHn2TeNk0SYYk2qDyhXG1Tw/1qMTrisVFTtU
n/VdHqbxvwnnsf8IpFsGMrQ4h8khhEceCLPp14GcI1knBqW1Hwp8dykL5t7i2riNRuLGA/y/Bwuh
25bXjfIseRVWQSciL2FHmMmRCnB723tltdFK3aH+Uu6GtNfvnQLgUEs/+o47r+2Fj3pZoXOb3PDo
VP19nIp+N0fJhLu189EWkQrZ6bSB0urAwWPtcdM7jliNwqF2di6IIwhOTrwxtGo+996gM8u2gubw
TZkTVzMhaLBhnK1tlb07Vfrm9HP70kLWg5bx3FMUu0aVvuWc+Ur8A3eGlqEKIHHdtUZ5m+jTcnhA
6tiV08YJB/nYwIFZFQb7n61y7+GXRe7uZ5rYbymt4o+UMW4nwlkWIReck2liw/j9iVcu7f+AuuOD
U6fdJprUUiSethCEjYsR5msvsF6KMApvs/OYVv0JSNjdWPWvSmjaJo0rpFJoV/DMNu9WVzTQVnoK
Ptjgz1NMSy2Vl1iPEz9xJXy35Qt96BjxEuHdbTXoBCDAzmhgLGv0N+70pDwszUfae99CYqWOdDde
2lRziamN7+qIupeIsQ3Mbv6MxIq63hg/0QTXAXfVxVkjtBvks3PMmmFthDV+Yzd4Dk0UeU1dxEcb
7yYXpYHkajAtoK6qr4Noz1lWFbu8m7Ud8Nq2WuLdy0Zta2+k2OVWX2NBO41Ox9Gz3XwvZuN7YXfn
ocFC7LC4kTdAghaa4nVdJOXzFA5nM0AwkAuUVya8UgNxYeeOlR8lKJqMRESEMJTeCbs/wmFBSALq
DDRpkXlMKGWyD91kQO9W+mSRY6GsXSSHQw5yQYfB6DckxKzaxPsCqve9nONzGhnBuTKfKJ/GD5bZ
H1JFbFfWEv0UGukOesKV7rW7nnVur9pAzVV0odjnXrdLzAKXYNHQvqcWnWTaTR+18SpNZutElfkJ
KultByMKKHM6IqjmRpC1aPPgRqd7dIC0lyInZzTTMJ0buZYxIuqqqvc1XN8bvK0O1PGTFrnsJD1T
eu6r6VTT/jMqjk9gMfH9I9I0yQXDlDsAaBIj7jW0G4WRLjVvGimzZVoPLuZsypfTcUI01vcWxtSy
+q7sFEmjxFrTSVp5gZu+F1Hb7vOsoUNMtgWpOxfG1ZJLQPF4Ts9UnTZRIqpTx2Iiq7kgJ2MqANPp
flCHoV+TngZj796IcvMu6OJiXQTWbowhp3eTVe1sz6Ers3xxUBWBia6PE++M3Nu02hfkDiDUVRcz
C2iVD+6rgUPYF12T+npl75kE6R70DlYcq4W7WpirYpCI2IWBHiUJ0yMK5/VAEDpqYLNFt+qwPaXh
GfE/G7Zb3Sm7fe+aaPg3cau68fvCa+G3ksgBhWFg5TEkBKXflwF4VUEQ9o52TTKAlthbbLwiRJp5
DjkJvTUfZg/XfIrSeBrpjjRO560x90caTWgmCzQPQOenMaYfNRdMr7zon0MCK9Y62/uhD8fvcyhw
N4DEj1gsOuLEKF6QOke2qGYD2Kmsbb6oYzWuqHlkIHN1qy+jZ5LPM48d6BJGsgY1FUPGtBAVM4T1
9GRvhXKcrcQmzEeuExcKabhsW7VFJarBTi8+gLF3J5TA7grSj0LxE/QngizwMKCjXYfFuY5o7pdN
Nq7MKODnj3GytQRinIBGY/BtzA1EEcLMTw1SYlKFsr3huUeROfJCsb7YDlofry3Dms4VL7+ylCa3
ExPrbFQ6MaUiiOHC0TYq7czcKc3JN92ocoTLtL2MAklaDUKctuZrj8rR1kJvJ/tw7Qk7POXAw7iR
0MK2qBC1zkA72Z79wqPd5piUJDz0gscGSXUCjA1rf6adbE/KVdiTRxkHaljFujIvQ2FUK3fClpJ7
E+cyQO+nOOTjVWMybGzq3CwA6a6lCxDJGCOrV6UXEqfkpikzKPfhkJ7dMP0OZcVGGHCNNaL/TIdY
DxRb7VXCcTpntf2IejMwy/ysF+6urCtyObl43X1+2Y999+PvNy97GZT/TMhcBq3B4dkRnBmkZbkO
0ey/nhYGOAxaODfBtQ1GD1lA6J1g+XmnWcmWIqZ8rig2ato8XnvrPZm96WJavs5dc23EQCWISd6R
gggqXGScguUINlOW0o9SOZ7zAdGjNl81pMrHUQEaIyHsXrOy6atbwK1w6Wdfq9yhZ+IBiIGPuIpr
gGuWK/s1ploqDW7TIz0iK7QuWcsMp5n9OR4zksHpdOc4DHb8Gt+QOusnZaUzzvt5q1rj0o/3RQDx
agxQx9sFdUFNmeKK+aPhEM2HZmPR83DL430BYmHMS6xnaJ8tSh3MnLsEyT3dsYymNrLuOu40/+8f
vPl74ObngzeXu41uS2E40vpjtSgA6TR6FDrXzJ7VFv/xeEPjPPS/mN0c3BWYXXbC5NqLp8LHibTy
IOcQe9idKwt1ymQS352TvBtZ2rZW2eRPMdlCXVo9c7u3Tn0dwgowe+9GU9TlSMZdQbqxbrCZaSuA
/iedk8EhAHm/dlkyKG63EL1lxp3A6peoOiOlG2HdZqn7lSBvApr6iGQe0N1AVUDgs50/qDBA8S6y
0OeUfNDMNjj+/TNCgP+/j05MtdQ7pXQ8af75kIbFTILf37pyRmTHTFKJ7OK+pUJ3bKJe7HjNLzbJ
6dQhxu4okDtyXUFAUfe6eciR169Rohe7tO0UZ98RRneQc6w1a8IhnarG/uDpG5XoJzv05ovwqJcb
Qd4sHj/74IIiBMYWXygPv5SdoBbRnqO8BzwIR7etMAsN0i1Wbtj5ys69ndc636YIdCar4vzooOds
RsM7QPg94XqNMRXkG7LXCaISCeA8Towb6YK+1t1kuslMFrk0Rrakxa2vYXFalR5pubUq3DP+nXhF
HF1HxMMEKSe9ScI4+qLploW+7KXXuoaEUNOfujS6ODZC6G6KzEehT2gW0tk+5W1lIOeZWEiOAMxg
I8Q59yuJsDbqh2EnR5q0gno0jOW1V6G8UrX1xR6YlgN3ne04FNaK6qIJ66AN9wO9KTiytn4qD1IH
sxF6NEUBC7V3ujnEW81rSNNSWX4ZYO3JiL5zW5JE3WXdNaa0pinwJFT57Ju5DBzYCiI6o3H60hkt
y0Y7knCawu4c1ZubyjV4NIo+VuDuEchtBo7id0FvUPtdTyPqJoWyAbyLaZFF15i7zx3IjIo7lwXq
TNEL1oJ2mw26e9vUJKi4UYbqQ1KyzNob0xoOtdDsI7DcdekAbchCYCXgXWTiaKR52gdRNOEzNC1M
llM83eNeODZ2hO9wEi85kR9PqA4Oada0SLZBdwpT09eTJNGz74vWx71bILd17lT1RGxagmeRW45U
kU/0ObD/lpUnzHex7I1TOyLVqvvuNJixt06z4cPRIZqI0kZ9HtNTm2Se4ig+RrEWnWvAbn6FkHD1
+Uc3BHefJ+8IFcoDaRDvBVOKay+Nsd71asYMj50AyzOnJRLrBoxoxpT7VGbReakQ4NIYigsP1/03
0cIsZn/OYs8g0cPTXQuhGgWbP26kLlzhrk37+mpBn8WGCjeysjrn2FJRuWFTus42Sz8AUfMW6AIR
czRJZd0ilB0wG0xBTcRhAnbS4nY3Gnj9UAp02zi40/Li3pRJ8Uj/25ZqvhcyifaxMRG9i43pyXNJ
o4pdGz9nL4pdKatHlbjWTrTs25/rrNEgPI1RZh0ikMHrMOyGW+JBvvdufxVEIz6GIZozPuabPkUG
I/WkQZiG/J49091aVVmtJT7aHSdcsaE6Q9URW53fDi2dRkJs9oFe4byN6Cl7WqBW2eD4jTbhkKFr
cBPUZbjvgCQjR6kLXjgsbq0OZPQUB1ydPCiWRdh9hel2SJJ0frT1ut9mISKjepTWGrF0XyiLgkwZ
PRlzXe/TmNfNtDF5zIMH21v+tpi1C7jbDIhJu8iVYIbW2N4Pwgnvez0Xl8CDoZ0LA4IQ7ozBbah8
WMZLa2MPjCYJpJf4kUMf4ZnDq5Rsvc55zyHcX8NO2DCt4hCkjZZhntgXnjGc9OU4EybmROXGczaI
vJFRc2S6Kp0eADWEXeuNChIKO1dcdAcj5UI36uTUEjJU0xrrd2hlFCCkPLgh2ohQCUHzNhIIFtwI
QTd+uuKmHVPqGoP2HPcleNwAbH4z6axxdsc1g0NHWUrrVKDhEVG92PWsFSlENM7LBOKsHW3w4NWr
OR8I2STc1w+K2AUTaDdLanOt8EV06T7zAPlHYfISJWG+qkeBvgFp9orAFneFnIA7LO3uPrGne57D
xmrT98HK9IfSVunOgux/jKuivYXWhBxCJbgw6vxdJyazUsGbVsLiDhQzMtSH7JAuORnSC06BCeow
dmP6IVD6Mt36RsFGv3wy+1TtnbxwvtZ1ZhyRWsjHDLTWNtRNvIbxc95q8rYVrXEXALnDEJhmvtsS
TwqN1uUj9NLrp7UmLbl+m+mPoBm+ITuz75NnaWjA6Nth9nEaJkZ5H2vfYxW5a9U07inKSPEMncLA
9US3Rxel+wT4Lt9RRQQ/kmTlLgWaRSfXftbaHLi8Yq9MQ4O4Q0BERsT+O7b5tJIYXx+zSVZrNdKu
Di2gA2EJv3WholTisUfDvylLI/7q9vm+bi5qDksY+IsMimw93Ujc05TLxndIh17NZHWHehTfCEAj
90Oolkx62w9NrWB5rabnNGDYcTiKIjV/qUfcCgpA3ya3kDVOrOLnPCtwkhRfqzF31iaMj71MLCJk
qvIO4xtoSJJc7yqzeeiIk/QzkstIzfUyRFw1Kr6A8mQfExdUae10DLvkpYilhRIXpWHnevkuL1Cr
FmEfrUjyir7gcyGuYOidu8SqqDk036lTyJsorJBYxfiUIP3Nvudk9g49IcoAmnxxqNzHfcHZCDKh
d9CKWT+7ZvSUBEojnGSfJQps7jQklMGs/GTDcNh03J/wl5jBPkdg4NPFbDZGovdXvfIhV5RbodoI
vU4Uw80henW0KJyafZEd8hBtYEfG1dFMcxIjLOhc+CwxebWxZNUZ+o2qh4ewzDJkPdO4M/rpmOdI
0j6PzZP1pjIMK1zeH+ZgStfT5GEhBot9E6Nm86Zd1SXvWTJkvshccZY1Yl4NAfPggIQuyxbhxxSc
cX3MN3h7QjowQARhNXGYFbq7n3Xjq1M4e71tvzr6LPciBybs6RwSUgVvEabmcKMn9etMsXgrjFys
AK5f6SF4PDTvjsnSHBPRDTdZhW+pLowfWU1gF82d6cWcituwicguqWrWNGRh17Sxfc97xppTfHGp
nW8AXYnVGHUopjm7/9wp/6OG0H573f7Oz/kk1vwTrvOvmDu/EXguD/7jnz/lN0bP/xtQHqRFJkf+
f91SurzFxcdvHaWf3/GPjpJt/+XRSTARNiDlBacC8Gb4aNX//B8w8f4SpA5Q/nZo6XjWL00l0/nL
5KbLrdcT4E+4fv03kcc0/hKW49BtWtzApvSc/4TIo/9eGKYQ7DieQR3epChPaWgBEP16uVZOIjQ1
kvjdTStC/qAk0itQKMNW8l0/Nq/do3YIN/jDrAOOpV8e1P+hLK0vp6pfbva8uKvbnJ50z+PdcCn8
/cXLwiprW3gzMALUkwgN1SkbbvLSt9VOAJUFn2p/6MP/7cv+0UfrTHoMDdLOffMFWU6E40TbbbuM
I/EK0qNV+Xb+b15yKa//3RtdPoVfOncpArAAkyz5e8aa7CIdnRpdMTx0WO+T579/qqazoJx+fznM
5a7pOFLSk+Rm+sdzbTPgJmFfN/tQDcER5z2sCeN2VLCPjMKtLxzBoq2B635Fo4QyODWqi0cpZBU5
FnJGmV6o7JELrwWuz8jFyjrlhH3VVYnJGVS07hJiYbSi82dHvNA50+l36cJH2oswzPzec3Yd+eBX
xuAU+yJMjU1j5GqHVYL8lhpQaDLcBihuN3kyXEwbGieknAQIbFts2O39nn82rTiwRwvi5eSVbG2T
7t+4GkdM2s1sjZhW8ptAxdExKFGIm80LNBAwMvH4RN5aD07feRjRuT5cuhivk6xiBDqz2AYOftQl
nQsYhb63mzea64w84y2aZqp3xfRkcWYcCsgHZmYdW7unIG/AOAS3S3nqWESUKaXiEuPdyGAmwrMw
Pqy8u8RVTSG4fxqmCqlneyE+52UinGftKJ7snGA4ahGhpyCKu0FDPgoMD2kt51/7GxJ9hAoTou+5
N7kIdcMTIiGUbFXzKsIlrIFqVhFrBFGQPpzTl1theRg3Rrmv03e9kB+GxvcNpGGvJPADW/KjZIgc
1XXztV7M96Ve4tKgv9Z0Q7Dlse1hl38ptKNdpvlWqZktmTJunhHYHuuIz8t4a5rl68JFSmLwyt30
kVK7iGxaHuG4jpvxaRriCMlXtesL1JqpM38YRv4UVt+LvH3r2jpDkufSO8DytIZBOqVJvnWG6jXg
Eqk5ti8L16QN2z/R3fsQQ7mNlco2y88Bgf4kJut2Ku9sIno2abuQ5+d1XHG0Ayezcu3oGlosVxWR
XCh7+CvlcmVuzzMxixSmadh0WlVTgBtJvjBwqeYtT82t5GawxY9W8h4J2IIekJfmh4a8eaerGL+R
ABmi3QWSjh9ZgD/alHeQt0hVIk2dU7KB1jmluJXMmi+JYZLMV7bfvdIF4xk5mJzT9Jin/G1wRh9I
7LCQh4w5iZbQA2qu05Rc1y6/SE2feg3MPcfPFm4TkchL5jn72q4x2tf8zk5b3Htwq82ZYZLpFL0T
iOK95mVbQ+DZyrTooDIBR1k3/YGr6LoGq0waUbEi02MTB1BCAO81DBm+AU3l5wftYdqb6uDNJZCI
n0UhQbHGw0BD99PsKs0UvLra6NFwCSt5Pznxz+FbSA+rTV2+c8vtN1gq7kOimVH8tqQlmEuyDtaN
MePdBZpO6gylw5VhYbt07JS4ovFpnIrHNB9ucIaFayNTr3pth+tWw7xRVmQmOFhGKMmgN5WCF0B7
C671I9MWeWiEOLojmmGYT450kkMnZozwkMP6tLmLi1HftV17cSv1pBW0NZKOx/c58gQed9bdAlVD
9Sol0zCLiftBkw9clca/tcw4+FQMmJ3AGQGdPFqNE3O25s6O24eGniQ9Kwx7IjWxHWJ6osakiY9c
Vw9ygJUu9fVsMlORFCzeG1A/bccabzaLcxaLDwj4dWs1r1j+m43jdfcYRMMVWQY7t8C2xXSe1v0z
mDVJ9Z/ExFzl1ZqWprlm/aSBms0bwk0Oy3ByS60H/cliFoLJdar4KTOe4dKavnArbOq5fQ9+1cc+
uOuj1Frov8+qqgauVkzxKKAuXbDkfy5HKdmWLRz/CVdzZ3UpibIRFteAN0UhhhM/Azs0P1TLQtVj
UNhkLos/Tm3qq1dg4PxvPlRzlh8NFZCV4Xn72bCvkTHtbH4xNfIfF816bMb3TT/suqZ40mSK2Cye
YgT6zef3jzMGKKd88eTwVPfTU+ORaaUFt8JmOIt4hD6fjE/YhPzQiR+6mXucxYcIA/tDlvye3bCs
MU3+2sQWVdVtH9Ly9xrjo0ymJ2kxGlnLDmI07tFr3esiv8+9+gcdenpddE/kMo9NPtF55HG1GmR9
kFwr4eJitOo8XAcg2LGMgNtqL53gUVByx1VGCmjEYx2XxX3UWIMcyBkOAjHQu/RnwsHGlsD+s24m
QLYZXc+ZLHrs0PIjdjTWzoQLprrtO9Rj6nlKaZqwfmoebw2IApgLbTq0XvO6PJKpZovBv09HndmU
p+RA4Q/4fINEzVmkMUTHzwFvVeq1polR0LVEhIASlJE36eyjcWntnFZ9ZUcmfUFG2ybhA/cCnCGi
ze8ds72wtb9GRvilSSMdzir0CYcu6sQ23jn4vrw42HljhORNGmThZN9m3SZIb1nVcJWi+obYv9KJ
dFhls2pWgC22AWmT5TCk9y7l1T0ySK6KVZCsB6e9TyZ6h6XX6Aju7Z0eWecGeMNajyjE6kN+TzWf
iuw43CFru+mC9lJjWFwNi6B62fkiRcQDcBXayd0Wo/8De/SJj5CY2r48Nil2THd4Ag+c+zTPZtrc
WF7U6P1QIf3/hh0gykW10ZdsRJe3oCL48xF6dwpeBIUxY0Fpk5xiK7woTgRkPxZbVlltByFfwsGl
5RFPgT+1p2Z4BO+8xYB0qyRlAdLo0PON7pcGDNfSrTZWRGfL2um3i30Sc1WDP37JbBcWP4pN9XtL
z7miC52gCWADHM8p/5aqwJkeqH0le/kyRNrGpRcO52ANQ4fia6K6U2LXjFLoIUUucbMuSMhOIw87
hkGHrcJ2GMp1OfBSI8ZwfQAgma6LiBS1spm7Q2/X23IIPSgR432Ep4w11nwbA8qcaQYerR/QgGWY
XdDM8qaiwuVxZogkEy9dfM71SqLtpwScfQNTRUgpLIu1g457FXUwbqeokRvUR3C1cxLB5tA8tpLf
qB/UIeFSi+BmsNeoqDo7+GZO4GVSpb2SesRZR5t4GlMPlJGeZA2OIR9cCstYzXv30HjK3STSWgHr
slaETvlOwgGOt1KBKSSUgBaLu9fIP5VE5hmDXZxo9j+HGotPP8IJNuYEN9p6tHqxR7KX+zZsogpe
3BoMnOBYBiGl1oFh6bMV77mbvyMgKY6JAfSlt9D0WPCNVP/oqg5wvtQ27A6kyURUpfn3OBns6Y05
kB/ffme1G040fs6hQV6QGrsMbF/3mBB6so6t4K2s2YB+/hIU7TF4WHtzupXafPbG+FXPvXhTC2yl
pIMPzA/En9FSgTAoka6RjPqJJl60MFD0H6o9nkGxnyvA1x59mwWjTYdANbuSS+gqpdcyGfHVQMix
cVQfHhuJKqRRkFIMLyg2OmK1dUVxazeO7o1JjFsRG7SwxD6pA1TiCU4zyzmMpfMtQCNJCRfwS4UX
eh6/9w6TKoj06hInVHEbg0MBsZU+OHdK/2FFHqMsr/Rgl5iE9r1lam7RdcQ5AyLqo3dTpmA+Zgcp
Y4YY0EFx73Hi3SSTCrZjtUkthAWi17dEpfUctErW7TlltrDkYp5cMDr88p8jioUidqA9u1ZwiUs7
2XijHzgNyG9Wj3A660OF5qFDF+3iXiGsozeWm4QO8BttbxIG8XnUgrvM+h5mfNitXVLUL4oLnVtC
2jtGWot5fcTOhvQ8qJG0x99SBYVrzGNuIAlUN/pMWw+00orLLScbavWYYRW89NqmKBgSGNHprbHR
pIBeh6YFfsI24/aFdwjpWUrMeZ7Dpa1xKNJbvsvjiWXAgoeB3DhgC/eT1uZ0NagfY8NGPIzpN25F
/VqXhYFWhSI4dbEd0BW8PlXIjj7hUnGpvimDdl6IE6MQMFAl6SQKKOSmgdG21ssbBwnp2oh0nlUA
GKqK0mslgNETcPeYlh1pg3rdrRqQjivZ1iVZf6xHCnUCnfQNntKExqwBSDD9FhVDwd526BwieYil
hgZlmjd2aX3vuLCunZpGfAPrfOty3WpM53seyh8FwB1sHhxtSeiNVzVSn5Vttt5utOuDTeF63YqE
9Ie0e4Hbe3UqBJ0kNPJcgugQEuWyylCdEjkxLYbBgej55EYLux9WMwa0QVoutlPyBOkaFpMcILDN
6Y1VZL7M6L/HrlH6uuzrU8vRQul0N2vFZRM+OWdKHMMVxJek7bhskKkR2R0UTZH6tNvaXegEvtGM
PVos9wvB0tamIa03rpyrrHpwjhqCwcyY7dWAtdqMKk7NkEnqpuUQO1W4XJK911vxxbCChwBwl2Vd
27RsyMwAkVUQUJigSheltQ5ohcIOnBemqrWxZlUc+NM3Z1YRhCVSK7yetC0PR1s0Jaw2/c4wX9Bb
qbcx8x5sY1IHTlbAm0ZwKzw1e5N4Dkv4YJ05COe7fmRee4MH8AFWUEzJgBzoaW23Db4jw6W+LeSj
Jc1bDfASuYJIF3ESdVl4kwzecCgaTtsZnPS8Gr8tjTYWReaZ3grUsTgSVqNLSZeny3AnAKZMEvhM
mE4OaljEnWYD/5lch63ZqvOolumW4DC3MdnOee9iAAN0wm2T4emlYE/Cxh/Qpuz6YRlpmSk2uiV2
Ri23vLaPzBUi8wIsIgQFERN3DBFD3ujG/jBrnPWjGkgAH1VUhhsqEPvCFeSkONQeENNSx4ZaUbLW
4AVSsCv3mJdO5VBdFBatlWdPOxks3JoqxaQ1N0AI/WocxcYujK8FPLZG79Njn2fwqaJXIorS+L0R
89HkVIPpon4rAS+xkujHVKd/LoJzJ0kjc8ed1tcONZL8HpjURzpN1Kl5hl6DDA1B28T6z/ilXkgu
YfFVYJBYl4WONqu6hzv2VoVEE3DOble5AFU1meQt4J21OeasWtu7qogA5lu9tCdGbPNdDHjHiwpN
lCx0oNtx7c8pIuOyGz1K3dfO4iYbKJKwJc3uxAgBexUmEgWzmte8zEMBWmefztM+CLY9mnWMP4Z+
RtVyagqx661nMiGL3WxbpKHo+Q0S+XkfT4xPmkrbvIit7cIEg//gm1X3gQLgikLqwSmC5yIJEyjx
NVf2qCAB8b94Oq/lVrUsin4RVeTwigBJKNuyZfuFciTnzNf34HRXP1yXT7g+koC9115rzjEzFlVD
gJ+jETocqc0+1soHLjeZGYFeeoHpyvSj7BooF2q2dNOk5nKoFgUcJa+AT/c4NcqtjdWTAveRVj0p
4BA7PEJgpj0p0kTS6OZO1dSjBfRlV4bJSQjopCRcNqpa5VoJGa8ynAVYAJj7Z4ExPicUXBe5x3Dh
RSzon0wM3VFTLx6gKdUhp+AKEpiVmW6SO1cc77qhsBwGMzCiRhZBKDbYQYdrpzCvbXUWcQaWrzpF
kieRMQflpCH0qNcPENr38VUQzWE3Yz4Gl9L/6RGJH8nWKEoadBUfl9yG1EgG2sxsMcnvzpIth6Nh
I9YSSUoBE00cl1me4sosS2ND9/mlmmPLW893qVY37lw/ZDoYGz2BEVuwvCWJuQ1EYqnVdTxWV+fe
4HGMiCk7ZgnlDxofvxTlp2xs34yiE53Vl74ZcgCMRoPYaurx08X6djbSxYs01eklxlpjy1hxhvSB
JyhGqIsGUolSZPHTcJq6CclBzOAzpSW4m/N5RLaJrl9Qmo2l8Ksyq5QHSQzHvh5HbxGaYqviLyQl
GEk28i9bEWEDDVryZIRCvmfGSgyfohwKiqBVaoUS3MCuAABiSlqeOVyrES5rTDZ0fpUQMXQthNqO
SOFVmql8RW1zH9vqIhsRHs9glXzN8yGTxsaTDVCNlWadxnxp9vgS9oMsX7K61A7TAjwzrMdtlbO7
QuzdNAPOP7M+sOBwsF/3ar23ss3IMS2JODVZFhu21kaUuoFh0U4TI2dc6kdJ6EdOZAQPAiv7hEyH
o1Y/bGRUyo5hBFegpk4+toSeiDxIFVi0hmluCRDhMo3jI0gYEqLwIsZ6xrdnCRTLhtLs6/Hfupi8
DOuLhw8f+DqcybYpQ/hwEDgHOc/cRqXVWmuPoFwUV56CTaM3P1UuvJP+aIKbmDJ/SdkVMs1yx/UD
lLVmL7WUFVJpehVAqTCdVWe0cJ8XQGo3A2uvhHzCawvr1dRaASoDnykorxZVHSQpE4XypPrZ3Bx0
Lb9FAl1DAnxZyKeSiiV1EjptfDKFhw2dxyedUFCnyBetVsGlJ+gbVP6r4RJH43p/db1CuLiKpknK
68wduXMyQWg5vn3rGB3xBsqvFvyJOCvcFsmSkzYhR6N3HZz7Eedhxghxapo9PDHR70aaj8WS8KxI
2V+h65gUo6T3NI2yPOi7Duwg9zw393Sg4/uj9TVNwTWPthHUU6YIlwF5hj5NxwLJyWaZ5PSqVsJX
gTocXp4ji9Wn1RB1PoZNtmMrkvzwQxf+IFdbWyNjAQ5bpsqIva2ttk78lYGhgmFzBJK3Gfjsk4QY
smy553grVFn9eIsVJPMqBwiLBPpNbaU/xcT6Pls1c8+XciGOy6gIY9HgBtQGSc4oN3hbgUl0j4bO
SYJl2Rr5UbMi2nMa9x851mfNYOwJpgFeW8F0NFYQ+HdiBFwGbSg6LlRPjU4nyCJRWKzDkS4t5uT1
J4tMi1tzZtyOxi2VESSMGI+tOb/FAJpbprF0UU66AM4tQlq77qIoUfEowGER2kWy816zoDatTcCF
3ng51hdUbhUlsQ4sbCxfxk4VbHTJxPFI7BISnEQrk9HUS/plFGhAd+I+g9eSD/mdkJIggOnZGWT0
LgYGcpg1AO66SiFQQFA9bYi8uqr2vVp/1tp+blJwTzVHcqTNX6iFSHo2zxRXHtJpd7E0uBKxZOH0
Mx/KpBx0aJiDMS/EbklHDFJ2W7de3vK8j7wLs2w+U5C7dARZTumN9nbrls3wY8m0lGMpO+sk6yHk
pXBP2tktnyadUKuZDGYZXHyn5ZSIoKPtrglW/OcxrAKCDHrpLlQEMZgt1pP1kBHh+xK16BYW0V5r
iJmuS0jrYqo8AvTJal1/mjKSpKkXblSonxUOjrmfH0loHpkT3FqJxW5EbAY5BIcibJIU2d6InkYH
uICGsPykMfiIJ+W+COp9RNQRd+NJYOYImhw4bIhw2eGO/2z15Rntw7va8Bup0Byg4YrOjCiCBljl
Qj19IsiX7CY2y3RBfzNPsO1n6a2rOzLbCPXMuRdApZXfigBejyhpfOwKX2bCkqSPegag2Kmyy1ST
U2JKqoJRspL3sNaRpGy0ojGg6bAuECfjQ+HZZJyvyKpgF6mTlnPMiL14ik5klLkSx9qM+ZCTZ3ii
NPWp1Mm/VAJM5qCKOSfG+AbQB0ytmW6bippbY8yiJw0J1p0cO81+5pHEXBMMW1FEiTGaaDiqJBlv
0Mh3hjF9yEngcNC+tPSXsFmb6qbSpysHSdKaEE6SaYBaWT+la5bV3BqPRdPfRB0ij5xTOkXRisMo
4A9gdlEjJLT/Atjha1B0wo/VU7aZSEct/++Ql4V0EVRgJZ2YeJEQfzXpPJ1bjWU/FtB25CGkFpWz
30K8qdMZBlF/VvksDYp5w2JN4ReSfFboc7WX5aqGyNVZtzHfivnvOFhfUHavgsxjDsD3fRpYLTps
dIN5F5qJfw+vrY2+glFyCKaEwmihM52ZmzHmrleSmZ7yerDtlJ0WoKEC6nfOMDLYRn4D4cQlTFgg
J4S+Zqpz2u8pSwwJ5p4UPjV1TwN1AOU9V/6/gqWuaRHBNMwOmnBrC6Inhdq4TklB6CETh5su7gdF
fM1HcHMtkVu+NsWPpK9Dn4SE1iNDzBNKXNAlszpbbPQXrR4hQKhX2gIxNGI9gEBJNg0jprqu5B0x
DU+DMdRn3ez3JVSw7dKGBKtK28RE3oac6R7N0w8MXGZDNP0PFHvNQSPzQkBtiHOYEQyqPbuf4J1o
bcmmG3IhZABS/z4zUnXh+wzNvdFeciEO94qqhTvhUUP1kDpaBQ1Wd2S89EOoU//thaHAD0jkJxQA
7AaTfg41tmyzT8+KQAM4p6nqEnlZK2YAAKEwicQw7pqqrJpgjCiaZeEtaJmNQhUzRS7ev4UexQKh
v2Nw67RqxevFX/9uXQFgrnoWV+1JSkKqk0W0/UZiMCV0rCraFuRdV1EiUCRPh3O84MHJ8W8YUONs
HaOZOhlnFJA0FNbnnPPKn9Jw3eXkq4kl+sp19deDqjUDfqzVRglWiBJmyhxt/90NQ2bdrfU1lmu5
VafIYExaFwRBUxHRRwT0B7OjKJmJzTRCV4BTxbgX4cZuinFl/RPx4NtqHcyiXi+Z+ibGJUyevPVJ
4IDgx4FKIKM575KUCiAxQL0CNF0XogRMuUq/IxuCGxhthcaib5QLDboV3MR7jDMM4XSHo41outbC
rry0oKdoVnJkF/7weM6+hI3OKQpIE4bBM0hsMvUJL1LmvCEvI450yC5WzfGJsxeVoyi45iT+AfiT
XCuyDH8wfKnTfxbSv7EXhaKNKoAQMqObzv++61t4JdyoEgP9KfasIM6c3izA9VMKxPg7iD8Zxp2q
EG8yUh2TGGkWDhbYF61L072U7ozpJgs8s0mXa4C928ouprn0Z8TKm1B6yHFwYF6Z+dJAZnQS0aaQ
LVG6VCJo33JcvS5GgCkL40vA/rhrhNW2h3cutPL40onZb6ayy0x609NSAD0RyNlbnSjbRrS2Sqa+
l2k03RZtDdaEf01nxgsXUEuiwZhUNpnaSApE5OBDGwSDcb9CAmT+MeM7o5UNoiYxTriEl6VHrKl3
CewYNOH1AlUxjOtHkWJYNjlMCb4Yt60TScnbzCvnmSRhV2s421Wh5cQph1Y27SMKO8CRtYLLuSZT
1yj175EBvAaLeIPUgLRftHgkrGfvRllfx3VDW7SLUjUiGx7IgQhel8sYrLCleP7rOxyXHfxKdBHX
gXPESpN4L4p6S+v/J6jiE8hYjNurPVSOUBLnYDrsGIHvxgiDB6kJwocxeIbSOZyAALeDFpiMFsSB
PjkCxDCVfm/VGXChFFotagLrd2a06qhJTCyOoX3Isbz4YlouvCiO+2SGXCSiUKoCivGcD+2+rtJz
XtXytpDrnoIE7AkAA9IIh09hLIo7RmvYx2m2pa/1UkCfgsmFUZCKdTMpKUBoi/lnrIC3WEP9aIyd
jXRO0MeGcJxCmkOmNQ1HtVIjtyccuFIh43A8qwY080IQ3SW1CRw2Pii0xazuA/4jjvjMdBwYjEiK
KQ42uCzmaZZQEVW59Jl1KHSnLCPCibvRybh5vQCuuFsaQ7PNBYafapFiZ5//ZAYiTg9eyQeYSERk
CmM1YthpyRPNIab8XjR5AxGfB7m29m1YBltd66iOZHk7JQI337KA3NMJAZDCgfGuQAL4OAJRq8JV
OyG5mmrQKMXl/gxtC9KkxhZKYWNtUFrvTWOpnwzVjfpa3/aldR1lGp06EfFMXfRdISip1yXDJVVH
ya8WUmXpuLrFEtBM4TwU1khPpcy4VEYoceywotb/96VkF/cVqSAtA6XB/7+VRW4wqVU7kf6wqnt1
0Z7/+78yP+SP/v3dmoR25e3fT4hF0L44QhErcLKIC79TBxK4uY704/mxSQ4uSEmCF4j5BAMUpztC
5QY7Ax4PqcDlyMkGkvAgWyhQFkhPPAEbXHMzKsXK2kmWlwrg+qYkvFhRI3w+6QspCG1rBecZuIhd
yF9FZ/ymtzkUIABi2fCqObhU7XhII2tB+6rHvliRQ4Zu2jAx51XiYF1EuapwZ4XuHMrxrcBp4WZ9
lCKA+SUMD1WpqBoI21Lm+/x7zxIbOjlfzwFs7JRoV2FU94XWlV5SVe9gNzo6CeN7kktEnQTDSdSj
YTuaao46APxSZimnsFE7b8Ygtxq+XqZq7IES0zpV+jg95Pm0tQCaOXmVc3jJteFUwwdF0TLtKmyJ
O5mSKU8KL7aUQxMHKZV1+pSDofaEtHyZZIQZK+JpQffF2ow/AsfCoysDzE7V85wCNYH7c9Ub/Gwj
phhCqZsDPSlyjpZhcLts0MCvEAYSSam6V9D9bTRxWk9YJQsC8ZxG+UdrkSJdyx6AqR2MyB5Az4rL
6xPAQKe0tkspOYj5+qSryPMsZYqfChjlw2gYdkTn0JXC1vKZ4mNYYbo8yqXXNVgEijF0kjxn5C7C
e9JndmELKdhI5IRnQAE/9+hkm7Dtzooo59tlsZq1jWZtW8ZqdB+0/gWVTsLBG510LFd7GoAEdIrW
biRskhOpXwrz71yY6QNBhY2bwx+icNoXLdqPOGLaXBdY+2eNXl4xEK2Me7L3cIhnNmotG55lfejb
iNEXwSeuHkAp7gWef7BiPwsyda+KzKeqGulMVExxkTJf1WSVIQ2RlhzUSfOyvIF5Les5wY/jn5yM
hB8A+LKY3RlL+Zco2qs2zt89VGyOh+pRM7QDszey4USakZJSr50lLPCcn8O+uHMTa2d1lgIq6KzZ
dQQ2PetXU4jBVGGrTuSQhqUoJTDHFqzdZQCIUhqNfZHrDLDhQGVMt/wGPSqPymBgoFCJBDMymmYc
yHc4SsxDQruI3BzB8ochsPa10kb+qPE2uP0BVlu6cihXbHkRWPJR72HDTqmsnJIA9keqDNoZWxTT
4AiumooLAmOu22ARvRoSFI+iVordwrQHhUsDWxpH1pNEH9LRJG14ogMLYVrQhCcFl/EANYqc43x6
7lY3YSN08b1WBXUjNLV4760a/65q5C9IdtaY4JICONIZcjIo35OphCieJwwHZdC8jhxjNnmSNq+4
u7jDtbgi8YradBL74rWrGSJVk569wklI6RQwFxabKtvQvkxe2/WHyuDQYWbXiOakNHwNIOJtOorU
l6lARJAllvnCwkRDvq2MF+RV5UYCinQNUgsWYCnT4UYeZTYoEv/9MokW+awFpehOOMcyHcjVyGw9
sOBVt7VwjRJN28c6lOggVIczCTjwootKOfYRc8z195Gydy40/IE5laGdWqk7NAnq8l43X7vUfOlG
dJHF8kVkdYy3ch0vkCftkmL4niwkv2ewCsEQQJTTJ1XiU0omrxzjxm0x9TDQ5kIIUwm4Oom/mVfO
Xtw0Gm1q4NN1yWy0waB3kqlLaIykipt2+acwL0dRlMorhqdxu1TnEc7bFsqTcV14xUKiH4sw8a2k
zp5Q5zPipRFO7xVrRz4U6KJ4/UHaGAecXwEbERNBtUIpoRbaKtgROmiiDQ1wwW3iCMF8ZwwneAdM
T0ZQXoh2FKdoIL+HyaFrymVbtyPTGi29NnG865sRI++q+QoWFvlhYJ48KdkxKOEOdCQF1obu0tin
sqOcYhPoPgqxXIiEV1s3n7E7BAkNt/Qsr6t2mFWCred946x+fqFqNGaj67mWKQkOfhRaylqtFUN7
rBu2BoIfmPrpWxwhgocQDDs2Lnw6t4rloqLUCfprKdizQeSuMpejoun6KaHY5NBkeSZMXdg0I7wA
WsAXo0xg7w+HtmnAfZL07IG7kvcsCNOO2w+zX37B/FEjYl08sgxonhszyQYzlCvVwLavZZG263Wd
M/1UOHBWJTdaBk4OCYNFNXnBP1Vfw3mSbSgnHyzby1Yp69mnsSeH8SsRBAsuqSo7GjXaFuAkwamF
UbBRmgi0tmj5SOI2RUn8RBBlLCXY89O+NgBI0BPgTUJRjbrlin0ZwtxyMklgOLem7s1EJR+zeKDO
g1rqqwOmrj4GpLpCPYcQo5auyRemgghVFeUhJNXvnDUvEUJm7qz5olcMyydNUk7CwoobteR/tKxa
O/i3NC1LerV9kxzFoKUpkICXnazxgtBiMliOcdznPnt/4M56VGzEeXiUE/ORWbTmTbyyTdQJQo4a
cPSQjUun9iRsRwxs+krOfQFLL6t+f8TcVu7NeRjtxCzrI5XZOVyCweu53xitp+QqReWdY52E2kg/
NJM1+UBjG3r3Q7utMAcyjiUYC02ErxkCidIzSrwyfBdE0MYmLePt3NdX3KNsDY2k7thD32SZY1Ck
mGvzh2CHhqQLQdxgmku8ojazbZAqtWsFiKs6PfR7E29JXTW3VuEEPKwY6rwHPU/kteIsEyRUORCP
VDYzN+NwNAyiqKesOUytfvl3cOSTtJscT3xULzsjy0PaBSgIBm2LJlW/CTookLrXMrfn/XiZbJw0
AzluVsBuTkXO0bUoowwXwjPZFNWxJcrOFXB0urmu0tYBTEe1Q8t1zNGND0nyqoRB5qdLsddFWT9Y
enecE63bqUly1UqwgkUGQUep1X5vxCNnoS7MpENY9tJhGZgPVuvm/+/3/n0Z1j8NFgtZmtbMNKvz
NYxVN5RdoxPNAOYLmndF4IfeJJ4a1PlemWbxEK9/8O87uWDMX1hkotRTFzjmyWw89TZ0KyVyWQOE
bN3HnoRK1LwN0M9t5Q5/bg8o94oX52P4to4S48LoIQmeQOPXpaxSXzkuqLeaG0F1x5s5n4JPJSG9
/gYS2UJLKNhrW2UmnMGLLFt6Dwev2iY7cQfU1dW/+Y1L+azzvyKjx/4olXb+Kt/i9ry8G8B/0w0i
Oyj1pIDRvn4xjrG3nAR8tbtXuH1lQpPbXi7EG1l3RoTil7GXz5BTlOf0Szc8tSQfzha34H5Sp/ip
7jCYrPpk4MOOHP0Wvqr5rq3JMzixIBCLoLCPMMoEONa6MzxT2emxoCV2f0IZDdyWtjW3mWUSR8GJ
IfOSY0DMAsvLU/1VEoQOwuVkGndB+OatI87zlJe0g43p0mMaf+o9wpKOUSSOLXs6q8i0iBD0Ca1I
7/kzVbda7GfJFZErsnbc8JD0++I1eRU+kBLQSsL24JZbwFLKqwrpEYK2rUybJfrtTsoLiEluVayt
aI93IcNEezjUJCl5GMWSj+EzH2zlFjnmlTc3b9TvaTs+qskf3qJ7/yoBTdwgtT0J9KQh4D+zqyEh
2nLilFzkIsN5TXjfNBkqDLt4EUsHNYlwT4hrT+xpcHGwBd15ubSjk5AoxDyHgQ/tSlApGyJdWn95
HnfYX0qPYY+QuEy3DkQecW1mvzjmr9JFuxfjRtVvvbwjzSc4qcQgYRMFYeVZz+LNuMszQR7bRNhD
E6e8fOt9vAGLYovJRjjmB/NE45iD5D3ZZ9N6B4ScOOZd+GBgN3jFb3Oq34Xb5Gco9Lf5fnHVwwvC
SZdcPN7MA9glghq6yd8tJe8nJOezeJZ+gNsjRHZqbA6Xhj3uAzvEgwU4V/Zl5Uo49dUtSoyOTfVs
7SPE1+2GEIvcFpV98mKKWBI9afINmsw8qk5/r73izDkcLcG8EUQ/es1WXTUBHBs8rmHjtEfZTvzw
eXoRtskZfPke6H5x1eK9ThpW6Dykm3wN9tSm5BkXDyAV6W9zyHE42i3NEnqrWDHZd+z2vXXKt+YQ
0C9/9J7qCE8AXXDuk0u4I74NNUl0nj4zvzkZ12r7OZF1cVS2oOZw3TqmMz3SDwwhzwY2W34QZAR6
0aGrprgj3dWj+pf8kUOAeAKaEiLEs6hcu510oOkzfrCUKV/M+VZBPQrwLd3vDFneGe6eiFJzVzxb
X1q6qT/KF1yGB6vaqvfuYI7IHXbSV/shpi6DVssVTvVeXNmvtrWZNuZbvTef4UaTEWuXTrPtL/nz
6uhBirvY4i59zghwuNMrSjouKe0g8a568nf7lnyCnqpdY6vdFjjMjypzzGfOicsfKXlEXeZH8Vm5
Wbco2dMGC0DoOsKZT4jDeuLD3mi/BNXptpQbhcuYSPcjv7zob6NnfATH5hBui13113pRsEm+iBmY
CYbKD1C0KDxRf6l2L9pBuWNOd+iNp+yW0evyoD9lL/Tt30QSzi4JUVEUTThtdlh2ESMjrRv/QvGk
otft2RJt4wcd5zxjgDmPSGsUnKp2c8ezULPXcNPIyMFsYuuQPmrUnjkE9z2fvF29Rp+Cgddo035z
Yp1ckohQJzKMJUbRbXfSNUJ9TCCoox/6Y9xwsbmZCglbKMwvppW2ealuYkeX0IH0X8QHYdwa5J+0
EPc3utv6wYtabVSCcjBvsq4tV3gCzB2fkhf03AKtYBhhZKa60mmGXWhDHaUrvmHV/Q7P5gmaIFh+
tzsKz9PVOi4XgSEqFcPJOobaKfgdzU1yFDxOifgwlDs7IrlwxZt2N67Ge/jMlvBu7JUf4djueP4S
DvU0DAAMkNC6a15JNYC7jlJ0I14sFzPDJnrX/0AUkTbD8NWW3yUa/aPNFGdgRrqTzlZox1sGuZbf
hugUNgiA8aBblms+N7nT/ImhK/hA/LikT9JeutT9Z3LMHwG3NjU4euXR7jac2pDJlA6/KDtg8Kv4
eVezHorjVt23tRPu89lL/qzuVVhs09EI1e7UE+A2Br2C5YSaw5Oloq51+vd835InDZsWTB33+V44
MYJFZT07CmIZBiC75QbdUJTtwg2dDtqSayDNvil4v73u1TpJ4rY6YILUDLveTkd9a/GYSBfhLXWJ
gGGseo1/w1NSOuaPCMSYNfU6S9ArvN4x8i06YYog9bvYkXCLJpm3WL8MHXnhG7nYTAdkvpELFufd
eqNGl4412b/GhjGg8EmfHzkucaLndLTla6raTUC0g2h3X5aITg+B8akJWBYc4aY/h8NNn/zlkDnt
FlcyBqBtfQrt4at4yPf5LWeM8kXrJ/LNQ3HOVbd9j16r2W2/eeRIQOsOypfwxKfrSdC6HD4wA+w2
1UG9iUEk3dNoZ1m3ZLR7iUxHIldoa3KVeKZt5SFC2TPdaa+lR7j/O4n0Mbd963Ydyl0TnLSt/wRQ
9CcHtJF4ALltnIa/TtwF9L5Ipc+3xWuLYHAzvAjvgPhwweFCzy/mIVaYN7nF/JQdsuIQ7CzO/nZ9
jHbql2rd+gvCxBLM5ey138FeAQRDeOlTohFE47UvAg4M/PMBBho758M7YFCcCcFh/LwbwVYc9WiL
G0M+Gn8l93Zsa5ptnJjJazfc5YpAbpWDkFh7bW4jMvmvAs2lK+D0uApeiKQGZa2BMhnAjMuDCSBz
C++l2zXLhTusvebVnszaSNwwsEL+0B9gFZlYkQpffuLvG4Jd4DYY3PlpGg5G6q3aytRmrWKOpEee
Unim5nNmj6EdCIg8X3T11MERNu8cJIX+RMFW/TZPnfXcJbuAMvSDfHfpxgKF/EmOX2gKFk/tJb4U
eCr9sXbD5/5BYlDK4EVjjcI45Bh7k8Kl+hYNosc34asGrgSfisepGGUAaWXluU59mnOUc6iQ4nP4
aX7IJxaJ7De5DR8Gvbvd4Cof5bHeR35/6N7Vp4qEBSbCaEqflTKywcjigSJDDShx5dbQ7T66fAvu
csgP5FPiYS8MBwtgRJTJJVyey5/qo4pwbtgc/WKT0vw31FzsHsUf3q5c/cVbNr/hXcSGlQHERwGq
YWEEAmR3nnFpZBs+vCfcC9KNDu3zigh8wPom5uCvPOrP5RvZdcHOvIeUX37xigd1oxBIgTfvVGlO
xcXCOgKDlYeVq8TNdquBhKNA2WQv1HFd8RlGNsDR4jTR13vwOjGHYh5g+/JTdN2pbT4xcQuqhzbc
hGv+jFNmUm3KcabXCVLRL8Seyy8bW40x4hBSSthmcBAf6FaeW04dvqDYGrP2s7lrEUzTV1w22k07
oaNPXmcvoEb94sYXYPX71K0Yfhwa5sVHXDvNb39sic5zMYygfJ4R5L8SOi/4wY66xclv6UFpHJJm
fDgb+/hkHiu8YFAio41xgqsHmeODZyYjkduvsMDArhPt6llf/CrxVr9tioLdbaw7wYKo6STN185G
bk8H+ur0KVQAv0j5PSLEmHhWz4x/ww+JBYuKKnEwlhSH1Nxmr4FEVOrPu/BRTR9ieSNJrH6j6xwK
e0I+2X22SBQQUlOeTc19Uuut+dRXbgA8/NYVjN02fHLWDxeDXTWljOdAs5dt4ZTfpxcztocPMC6N
r0Y2XfafWbO1O4YWppOS6ixXgCmCVz8II4/YhAIkRQDz2kNE4Sd7NIJNeQeTnoUF5bin+vkt3CKy
NVk//WyfHcvPwbTDQ3YPz+Rwlha1EtFHyS+NgCf1i/kMB1EKVhJkWPyOKJZDO0Us7sfX4omXLV3F
D/Gm3Glm8M/ijuKM8I7XZ0CRjJz9UDpcXOGQfdC746CQ/bbBAQHJOmW/hz+sxrngo6jqzuYDw+5X
8tfsyHcy9wT/fAdHE7NmwJmPGtkuT9YTXkb6etVx9EkKAojrRj85/GH2qGEH0YbnCLoEiRo290v/
RquA/bp/o/UBP77B2OLITnhRn4T33BO/xdkjQK7lUb2mrIcIP/nIu0/CJNTv5o9da6ydbtmQHQCc
aHAUN/gODu0jbA4JYt49wV+O4efY3CIHFklv7kWvfrd0ViKeUD7sPyT0gmZbPj4QA60EJGJP21q3
5ta9IOZ8kDRU4n9E+MmziiLUm4/RJ1V18sfqR6jJGj/1NdPgC+3foUJl6VE2oc9ml+8e/S1SjtmP
9sbd+RR/Btt8ZwUwTBzrYJwl/IU/zBYQXVjLa0QD0yWlYMNq/CEcxR3hmYprzXbssPrrB0YnTnTi
tpogxu9JDsACf5We18VmFYlxhjP20rVaD7FgwIot/bzwPL9Ib2+k3q7JpA0DXRvPORtj/ZGhZd8A
Mztz43CRopt8iH6xv5pP5JnFf8l9+GYTEJ4lr3gv7nO+LdknbsF22hvPrFE8FMYPU7ejcpz9BKPw
O4EwGvHjz/yw6b0DrLbs1dSmeTsnm2hPRRz8ohznuI72NvmFyA8+jnEje090wl4lPrHKh/aE3eKU
4IG5l+fyEzm6dVz7mwJTHzd4Cp8jnic7eGS/3MPDGyU0cQj1RrzFF5YjmSUHy5nNuAsM8kN7bx8s
j9GTeMBIcK298cHZlVCWo+QZh316E13jreFpqxGUlh6LJ4ul9k5t/TJ8jDumMY/qBYGa4MzoSH3y
VrDbvXFgB0DXEo0I/t5pPZGRH8O+V8vnbvpqbrVAW2aTIgornPFuvs3TwXKGc/A9To8EYF2+1UTi
Ezhb2qj6d8Y5pfXPY4PDh0PciI3RFt/XBwjO4Xio/gJPk3eL6uVUAL0n1rtwy18st9phPlcXVkE0
h5Y/82KbLRky/rTlExCPitsyEHzBYxzZcE1pSRCqXNIXYqNkuHVey2e8hF8FZVnkTq74U5vw/1wW
8AdY6WIVLtjVzjhVn+0bdgqZg6d0E15i4EVaR2jm0JP4gQh6tDIyFRjN+P++SycdRFkKqKddxMQx
Gh5pxPsYmj5CshNK5pojWGuysuIDXtlITA/xv99PEWHlaVdzq1jpoZUGAj8a9nE8T4ETJximlCV7
EzKl9YxO433rQJx8sNx8G5qpj+OQiV+CuySm9kKljEJ07K+pmJDDXvB6omrA6jzzMIzrlwTZzaZn
soHHe1GQwbVHVZool6byf18mszn1aqVvU9Lrfch+jChVCkrCFmvf+rV+y9YajrDMTBL1IKFzjqkY
elQCJ5V/X/TlJTOEcMtwgSYmAuPK7ZqY8iEyH4gsm11UUZije8SCSONZxXuKkoMW7bz8iFpyJ6g1
pGMxViHZh6mE9Rnmuyr/yKkIRj7hMKebt4D368c147+axNRyBR4HAudvC3d3Hc6/ShWcgi6QKWEJ
vFL7t0SXWx4VEf8xF6JX5R165dwmRJHtcboZbZ9uF6wWdGYYnAXVq9o+ZhX16vp9bE6k6sXtj5Ak
dyurnpupfeqEJWWNVDcAaz9HvaKFOj/mSlC2sER3dNY9aTau6RzuKkE+Kxw8rSF4KiT12Qg4HAH9
tFN95sTSKDs5C24Bwx137MzXql80Lw1RAwXT8jIu8oXLQQHzH9LObLltLN3Sr3Ii71EHwMa0I07V
BUeQGixalCX7BiFbEuZ5xtOfD8rqbptii32iLyqjnEqZBLCxh/9f61s5xCb0fy+EVgQLu2tXlTr8
cnRT2UsvwNEXuJ6orutsqHctLivmmSTZVTZbV3twe3UMbisF0wlmjHHrle22U+GEh8bcxaztGyeR
w1WXscmUHcXAkuRJTZmMrZT6r5Gi8Ro2mLcIEWesfM3DP/o4teab0SN8hCfP69YmGzNhu9CC38TA
fhuVAadhzVn+9X8QP3d/k1v+I2vTuzzMmvqff2kn1E/DAaSs2qYlDdyZfOgJ0AWWrp51ilO5vQEf
Ip+pnB3rBQF5uzoFDJeW2wpYfSF0FuNqfPj84z/yXeZPlxqkQwIvLOOE72IP5tCYuV25aty/eYOx
Umuf0kFEFQPeYLggII5ql4pX+vPP1U5QvO+XrenClo5Jc8vQ5y/2G8dGra1i0AetotOSeosKp1hl
bQFa3RE6NddMUNOn1Q02PODZ6DlpJ3OyzcXOkP0l8Op8jX8gdXgCmm4T1GFIyTc6eQJabKoj8tDK
9VSwCFGpgIVQXoPcQRX5hRx08GjRDIRh+IJ89roH0yunpZwzF/3xwnCYCcSn30XX0KIKxzB1efpd
zNDTdCUP6ZWXGYaqiAV+xgoQ5vUc4EXzFMe48CTEuQGoY/GwsZiolmGdPIl4ziUoCqVyrYxyn92n
D7Yw0Umy0yILaKYZDlDRmh9FAbUszbaQ7wzogDgOO/TPdbIXCbBIcpcWKlZaAP7s9Q2TX/LiDbZb
HFdV9c1BA1JA9l6QMIfqpKUFXkKO4ECEOGwdOs3h8/F17pnqQthYZJ2ZenUyronwKliV/Np10jlf
ATzMwir7Cy/P+yA9fVpC592ZCceqbet/DuIBp/PYEOPsdpV5hE1z6FL7qrcpfje8MQUlWKJID1PR
gWOQ/J/e2Q2ReYP/Y8C+nhysgBGV1MVdf+2RJMCz3xaO8SqbmVlS/EhAAk4jAI3CKsF4endqG7zl
VVptPr9Z+gd6Fm+A0C1TnzM0pGbMQ+S3l1GaBpGruuA4AGge9GEOrcBC40SrZUx5plMVpm5qi90A
7Umdy8rOJquSb77WI3CMIYxYw6sv9Vcnrh7qmbkgyHxcTL1/56VOdeEdOTt3CIPG3cwc0633n//2
dUUtrdwO+bqMrGWrQbXBcLUEbxkjZeoeYlrqs6f/x2BeRYLapY8AjpoMcRJAfz+/dWenb8HErRoo
6hGGngwBH2GJpjhj5cYm3RMyMcbVTBsZ51SEkoRp3+R9agByWj5tjD5IXz7/AmdfXyFN3VDhvFkM
xJNnh9/k7zE4IChaVZpOkRm+fD2ND04bQXElS6Ke3zx8WTFAkPnhdPp95FBXmnEyAzY5bOzDKwl5
PGnE/ksY0a+NHVNw9W+KpIDdk3DKlg32/vHYBd5POBFX2CgpmEZAo6EsNTOG6vML+7/cWceyWY11
g1iRPy8sRoPKAFIrt86vTNJNFpbAFYhqbTOAmmkitMSTJolX5dQE+eXzTz+3LjLCZuKZCnBPnKwJ
xuAZrQFN3x1nTo9CaaKf6KZ2fbTVfPshIkhmrPrmwjWfm7UMFWKSAd8Hkt0JTi4e2qwbk75yp4Fn
ieDmh+XkPz6/skufcXJlodno+EQZsIj8biaLbDgnvTD5nh2TvAwauQaMSvvDmJQRrBYdVGdcahvR
0wIYmUUkGfG0uLMDBE4KX0a4Nsv2Br/MAVMTzXj0w0lynXjlVVh1N52KP9TRtVU/JnSpbCoGwRj8
CIlvb2oUwJ1gJLfK+BAUrM3jDIzy7a9F6P2cgWOOh0rj8xunza/yn7O9UFWTxCHmHolk/2RNMcyi
FQqwIJdgK5pXLOMLI0nXOiKoZZTymtl1AoWZTsyMu/GVkq5Jwda3kNnq869CENjHb2I7ks0qKFX7
dNIpLVt1xkKQmpK9KT7N9kCnfm03RBxa42GoGo+84GgViKvPP/fj7gTVpIOwzrYcXTjvd+i3iVf6
WjOB2S3daSL8VuedrLnZy7zo8KMx6Vbepf3QPOJP7jnX55g2xnlTGKe7Y1mH4TSORGKyFsCPQJnN
VvapqKJvn1/Z2c8xdBXM/7wNN06SISzOcEJWdu461G4mT98qRD+G5SXIv/Nx20sKwm+fczKpEdBp
eQhHchckRaNIY4Xmm1O+tVAGZAFabtBX/JqEOcnO0cC8XXw3oh1I/iOXT62ha7uNImfNlUjXAj2W
JgJ1E7ETItI05Rtno8PPIB/0KNhKA8BN61MzMuSA/b4ACw4/lKR0U0XRC92nlQ6iCs+/99M5LN3j
mB+JnVnW/mbqNnlK5Hlv0KHTOjsnIpoU5ihv1kE+/cJnrpDnFoPL4fRtmvTyi/ZX56jIC+LA50CM
XwygyHNvrzie0mrzhwa9mvNds1FKgH0kVLfpiWDYIUPSjvgY90Ssfwe2ryJcha5jDsbBL4I3FSbe
KvboYNumQw1z0qCKm0RAb/RouuPQXG49Kqy5pAHeWdhtohjxgEO6bEgGmR9++XykaGcWJjaUtslk
QM6lME93S0kyKYJjWu5GpHlQU+nvuyQ7iF6/dyr5k2pEt1DH+ICd51Gm0V0tAwNIU4/Vn7gZcz9m
xj3m9ScyNNdaUDxMSvJDs0hu1UVTAdrWt9MYUNgprVWo+t+qzsrmvFpSbjRtO3jqS0X2hGXHB2xt
dKmM4Fve0TpVAIIK+TPp+3uzkbdT097rMIXrztsYEdGpSipvqzJYG9gIG4NfICBrKQYivHq8nNEh
1Y1rvCQHvenuscz51Us0ZjshtJfR17aeYt/Cg4kXotKf20zbFgOtx5Db7pHPY4Qh8dnpuqwmxBV4
Fpbz99SNPl7Vdkueq/by/nuddV3n9QH17aruIFToyPmaRO4H4bkmbcG2Up/rqHO9gTlNM56Enu3w
WeyTMLuZAv3ON40vfgwbIqgelCm/we0CcycIHoI+JoWZfLWGmGPd8wFhZ/WN0dovhCBSzXeqR6JW
p7u4k3i3sjuscflXzqCMKQ/D1YURcmah0CW0VIpPpLdg3f9z5+KlUEv1akQdDYYs96tx30AuXVqS
OmRamZswlS8hAnYkGRVyFpXHHtcDTVBPXAxqmpfzkwlU6PYc1CZhecjTIwpVlq7ribxzwYEgT9/H
ihLORrV07aCXay2NRFeRq0ul6J8Hu/ml5eo9kYUg6APHWOddQTfRUfxd3wwXFjHt46lDcEJTyeLR
HKiYp3N75Y+dErRW5vpYBqh3FQ5SWRoviMv9K2+ovnvpBJ3Q1hO3tuFsBUq/a1vVu7CozXDk01sE
35b1zHFM/nd6VmzG2Om9sQUv6zxABEi3+P9SZf3ODcHUsRiiYbzKEsSJIt9VM02jmT3n5M0gK04i
HI3WL2DkCXYCyvLDHby/6Sb3FORPGEt0I14SpbWOvKpZTZZyJ7qEawkbHeIcbC0jnzZeay2wbCT/
88MJ+RSWAMlgUtvQ9ZOzQR0TCR/jqYLQ2t42uqT1Xj3DoCImuDqWfXZMWgJWSjEBi8mfP38LPu6g
jXk11WyQ0ISjmyf7zLgrcDdpEXYUh3YTfqXVMI5HqnWb0CrJ5Ui/Tgrioc8/9MyYYtcO7tq22RgJ
1Tq54qLO89bv2sTNYySfaAmLuH6erBboR/TF9NBJZ3jkhuc0sglytF4+//j3LeCfb5uhCi5bJ97V
sszTjZkfEgxoJGXiTmZj0FskaNSxdKR36pLS6pcosQ4d5gDa2wRyZwpoi57qRNkZi0F1HqtWHNv5
x04YfxlrvPzFQDZNmj+PI/HoN2D89lGORd+uLj2tj9MEX5xDB5t20+Trz1Pabzu70qRubbUpXxzT
fSBwA0/OS4QJHwTlhdPBuYEhKPqRHqezEzJPPipAKuw5jYzdOIZrYOPw8O1tarY3JEFOcxgcMUTy
8fMH83HDzOVBTBdAzufJ5nTbZRSANRUiCEvmu1gWz/moHUEyrNRCe3i/5bGXrg3935B78PP+a373
95P/vbr7cVtpqBzJhTpv1vngk5fArClikP4Tu0rb7sekcw0j/hJa6vXnl6edu6emSrlLOJAF9dMy
LtsuEhX4u10/Mw9Wxxk+50Wj4MZSmX8vFXEdG/omUsmahy1g1MyylcBp1Y67EFEgkCoTDtxkPyre
pZF1ZrvEPdDmKGRHJ1jYOXklB0Un/CLC9lvhA5rC4F6YA3OAd92EDamK3zUvQuQTwYjSLg01c15p
T9/HeeqzTSBhrDQnn80C0kgoR7ErTeASBkY/KiCwFlQ7Z17P+10D022BQRNcAySSTPis0g6q4tT/
EmCCX/SdNy2BD968A28dDSOgw0stNLzHQxpDrGEl8MlJzwwKZpperXDGIQop2mzj1dnXxMBEPswE
mXfoWFMYGOhxk+ATS2ZH2/GdZaAQz2f2wIve/3OAeBJ2EtAnTOSUWsHB9f2Ppjb3VQdMccrV2RTv
bwJHkCCKRmDmL1DXQ/k2APdT8s4FxCWXulY+A3jeFPMx4MKA+7jF4aE6ci7NaI40TgfcFMFwDQwm
urFXfngRernAXFukY1So0UqAKJ7Z7vMMEgmmqRfcOWtR1Heff4mzLxeRA7QvpA7//2QiSY2SzQPh
HC6eTiRVXLYaa0fHbi41CD4e2rhYaXHuZVK3qPX9OTnidhNZUWYJ0Xk0ndAmOi3IDubpuuz2bKGO
MA/Qg/NsGmEegla/rrzuunemS1/k405lrtBrtIkcip/c/T+/yBSp2IhBs86RIEjj+cdqqLa1/xyn
45M5WznrOvlZlebtbIRPnZ//8xvOXTBY0A3Sf08rcrwGFrHxzGYjoVHz/a7QlxGpcmGy1s/db5Kz
8E9w17nSk/s91HGmTTkzhhXTYpBw/hdJkaDOsg/xqEF5YM6KROOGnSUXfcMohzy/6NCY6ERbspdG
aQ6Rc5Jseef2XWhIwsu0a51kT8LAEBRpCJwuT8PnZhtiKAxO+PJMWcaxKjLjpi5G2dnulZ5s0qJ4
5lYSJahfj+rFWf/sfdIFrDuwF86Hzk3CTbItql/uOHxRtBYkclw8t5RNQUI6KGuS8Geb/DQAv/QK
uKqeHalV7sMMAcznA8Oen8jpPMuDoslraIJwkpN1TrY6gCe/jF1Mxrh0AP07gB8gUJZQK0O0X5ik
cvLyAnYTbAkOZJVtVee77RhHsluv89fBx7oSpp1bs12KWCBBTQdEOfCPTmoo2wfzxpTezdjoR2eg
mFEwGFRRPBtN/E2K5j4t8mc5qNcFoPpFjXLSqL5XjrkmGhJ1LfslStWUIOVx0sqvAlpTIcMZPPwa
5jTbyRsW61y3rvEYf+0ECJjCrq6CVoC3UDd0+Al1twGeWmQeccxl2KsoTgcVrKV+HTAcFrEZwtr5
8f7/bSsl7Iu7XJRUVIL8Z6ReWlWNs8/epsLK/Ie373RrX3n1XFJIWdnKap8BW3Libt/T5FzNL0TV
9+iDgtE1tbbiAPPT4k5HUjtGVfYc+dUvMrN3k2oclZBdZtMzYZdVeQ+L424yqp5tKZF8VfAr+qlJ
kCNtgCjBGu9weLlEpb/EM2fKTiyU0Yr10jG4nMIkek+ge5znYmHzIxUCPnipArdOh5Mg9782Nf0s
W7mwDJzbYGiqwTESg7ecj3F/zoqJ3RJwD0DEVRptoQ1ktQ3enuw2zS8f8mp8VolLI930IPPxwhlH
P7MEaUyG86aZZq043e/rGm816eu5O3naC7i2J2D/32yNyDqZ3UfFj1YTrnDHV2s2lpkId4InNbev
c088O11DaD1APaeg61fMlaptPSCgIHZ0Q70HS5Vs7oMq2X3+rp6bXalpaRb7ffZjH47dHbTVofLz
3O0jFG12titb6jtpf1/F2W4q4r1KbJ8IcGih0hwzvhw6kkWvtvdJgzrCDrDOBF8Se/oVDcZT6qgv
Eyy4yHnQ0vE5rtULZ6qzj1fTaEvSi+FMd7r6GoqMwsqpcxc73W1p9RWioW9+U1ypanjw2WxlyUB+
sr8dHXLbPr9Z5zbWfPZcedY1UzJX/zm2mPL6pjZKxhbhKUud0awNxjVvDYl3K1OJ7nHW74NJfSkS
9YU69QZi2zbrvVtTb++x5i/ixkHGDHxaqNnNhS93ZjvAl+M4I9iDcXI7mXVTrzIAzvMkpyZ/Aje2
GSfzKTKZLv3AXnA+vSYqrlr4pnlL5OveGPxvF77BmXMVT0aVwrE4YDmn28DCNsImzagulWN3Pz+f
3pKuXwMxb54M2d2ravwtT63rIXZuQ/xk6DzySDxF9fTSEMmoZMZTBmSf8LY9nuILb+eZ5VgTqGqk
MFiTPnTnO/iW2UQdGiV0y7k6fzXN8kj6JcJZvzw4bXapGXzmFMaErOq6qelISk4nIkaGl+v1lLlU
BzaVjxoenskC8uqqsIL7KBj5l8OF13l+xicrL/161RSCDrShy3mG+u3gXkz9UKkexSscy48TOsYB
b7jd3Ph5dqnwbZ972r9/1sl4k0oUR4YxF8okfKw69DCYapC6OOFo4XM55ADYHGSNhtgGank7FbmN
Cce5ckbJS2utsKwfZ6Jvatgbn35eVYw7NTceAdWndPJJJwG3lEzbQmvJ5rTVXa0URyyxAQh90VCs
hSJxZV8VbXV8Jx8j0SQIl9+Ji1cj09xRsC80O7Ar0bSrSSwuM3ud5d2XMXzxdXtNsB1KOnvv4MGm
5KIPudvk41YlZ7KouluZAn1Rxm011beE8h1jAD6tgtUUA2jS3ZCwvBMtLrWyfYui5tjVfEs/ux0y
CCapN90T9U27XRJplGPSXoY2CJtkmBbFT2cXxBzPcoPc3dRTn4iy+R7XlluBLFNGMS4Bacth1amE
5AiINJsSP9o74VJyKRsDlSRuPGNvoQmyI7/cpANKaTV9LpBmUVmsycFqriZ/JIw1y1hHrJIkn5wR
CF5ga4hJB4rkh3veYJygtFq2kd8j3Gx62HSAovoxIiCijb+2KZtEIQ3AIIma8FfM1H1kibASzNtg
sIMtZCEk41SwF4QwPHklOutIim1GLJCjFAcwenh0GPWTkx1Ana9EwX7MVoddnbEUmlDjYvzCHdlB
Mn6V2IPssD46nnNlOtVrF+YHv8oOSt2gpfDQPBlY2vNftaM96gm+xSzOv0XDDpbhwrbA3dI4eLSB
I3kFJm8gxTJwA5O/K/ZuVEKtWsABIjA3jbKbh8RglQc52leONWIi5UvO8wCQ9C361q2I4R56wXUf
tk+57Q+rrB23n0+XZ98fzbY1JgeBbOXkwGqVddmMFhOSXnurymJGDvq7sSDxApWQMVrrdpJXXOKF
efDcJoX6B6dXxBRolU4+1gxGGCr+iIuM9o+mytssTqnnZxdmonO1VzrD9Brp2NJGlCefYyAOAl4v
M7cfpdv2LZ4oSPApbl2qKTlyOqCbwUFW+k1ILE6pXd4pnJvxWVRti3tMFfb04CgL0oWL3qSjgIcj
KVGctujfe8W65l/fIhTg0OcsPDJlmfzXBIKSHyzHa7UCkOxQfGwJ5Gma6i7WidRyrCsv1elgmcCS
PYJoesiZi1TLeAVrz/WT7CX3m69tQJRsxvAbO2AKpE11ZoVDIaOa7xMU4mMgTvt2NebWUbRg4GKm
y3ace4SJstQraKXBODud1PFZZJObTQTuBPZSk/ZtGqgI+V/0OkaY02HAJ9drYYvwa1kcKidHw25g
GlCb6Xl+mjlkMPxfQ7xyIusbR6k4tYA2jOCzokMFbwlyLzuRH57SI1yYO3YB84aAo7fS/JBCTRfd
OGxSySqIwClQhapTu1npUedTZQDjqM2B4V64JfKDFAIE6qSfvmKkAkyqwuYeOrD8CCN63yDSoDGO
xdCXmxHNv100PngHiUNbg0NB79HurH2tYqJMKn/RDnhsu+jbFBfQN9JZJI7nM/T4gBkr+Pk7eG69
tARHdInejaE6v6O/rZehWptpRiwu9EN6TPpDaiVXY69uY424mv+vjzo9onUFvOEc5KMb2JAUM/jC
GTV2MInLvlEuXNbZXbLFuQpdCnI0jnN/Xpda6kVeGhXXFbvEMwdLP1sHQ76Z9+2RNn7XfOLFcLKD
G75wmed2PVRpKEmx1eIcdrJFtipkBVnC9DLQ9oWAnqZYXprm1g7klVbwfPnz5zf2/CeaVPLnYNMP
1Qbg1Khb4Bi6VVRhAKuOUGWeNW98zJPqtWENgeq0/vwj36eO033WrI+l1ola2T4V/0x1AdWfBAU3
GpJgaRBy2KFxxGwpCRpVq8XUWPc1bCay4Prk3nGOZQzFsRrZI1T93OrL8Zg3B4WFqsbsis80bdiR
htNWjkgbTCWHOkHyiJ2aVzGiNwpdHqa4aWcVtrWcqmnre0WztB3etx5XGlkD1LavOji6K96VqzCE
L0Xztl5q3n2VYIxrYMKlUrh5qj8MsrzLlGxceFRiETQTWR1AE5ZKvNLJT6A22+M6nt3nZQ00CQEg
IWH5ktNntoTj/z1yoE6YwPE+v6tnRy1jVtAKojWNBvXPUdsPHllpgUzdvixek/GbhDYSe9MOfN2t
bqybdhXhd5wuFTLPDSB4QBQyKegaH04GdaeMQaFbqQuh+jWaeHxyqp/HpHlOZw3GUBUHuD/Hzy/2
3OpP5wnFuzr/4313/dvMo8oqRpAM+TBmCcnB1SwlOq156a9ycx852pckL4/z/uTzzz034/32uafn
52gyki431RRj87B1EsZY5NS3va49Vnl3+/lnyXNHUkqgiMQ4ljIrnJRum94h0INQJldk0ddh6PpV
iGzdpxqrV0lDjEvxZhLmRvdp2o5qgJfdgZlB3VDjQXtebS/M2hX+S5JDP7Ks4UvkiwOsyiH1AJyK
BJGfor34Fl6s2gCW55nfIzSSa11HljcQu1fDGAwiwDnm9NC0IE2m+J65EXYv5KlNkO3Y02KLxm1S
49Ymue3x3VxiOZFK7BO2O3kb57iRSoXzhgb+esHJi4Jxzl5fyY7EbNRYQqg7e9rW70wy7pqaND2C
IZFSrTOz/95NRk8IHMcerTG3yL1uPcuH5NwDvyTThCW4gTERL30dhnAshoORBPt531xW4tFhRzzU
jA0iFdZ+MDwa/kQMVnOM8vaWuIdibcfK1RCb6x78bKgEb8pUjWszaPZkzDa3ZhWQFoX5lYTeC0vM
uZdGzgHUNB54W09FnUlS1OguC+rqBaerXDx24Cga1Xg0C/OKhu9jQ0TZhZlePzd4JZoM3BA2reLT
8cT50ie3kAnCSuxbHeA9sltPX2nEmUPCDed0KG1uwdWhdC0vItIw9W6HMIpcP0rvq5a2ZqHT9k1J
7dCjt8wrntDbE27VTTNaIr6CxQsvoQWoDjZrnXRYgDUTGsTn78UZp4CBxwKdh850Q63y5L3wlTFB
U5nAPPLSDfopHO4qFe+h0m6NlKsif6tYhJj6lBH+eqwEhO1JiTB7zKmQ+xgRFdlsu5ZZuMnuSdVD
v4XVaUtqAU5c+O1EeiTfOrHxLAE8voB42SgEUCTqHA2tkvsadoH7+UV9TPwG/YhoQJs3Uw7ln3nE
/DajSWt00kYXiTvo0bqkqA5KzTk2OVEWlT5sNOkVqzwFHZ7q2jGAr8AZPsPe65MN0mTxNow5BkCt
dALnwjx0ToiBaJvW0bxLsD8UZv3BnAqvY7ItnOC6DZNnJSkPQY4x2jQwIjdknFRwvGtzOAJ//BIM
zY1J62vReZw8m9r+1m/SIHttYh4UlHpkbunrSFqB3fNXtJlzRWgNah9DebtwT9UzMyjaCKQCCNxo
7Jx2NdXI8y3KRin67IogpRi/XzsybXjqnuRnNCLc3WHKw10f7GUPeiCP4ulGqrAb+uBFHUv9Cw00
utsJxCDhzfmcbYnqTRuf/YnXZUx+kg+Zrfus+QIdFe4JyYqyoMaRWbwtZtgpqwiuKrmdvGwj1HHT
Cb8yWQGozHLbTWJpkLabcZZyxD7XScgRAXXhufMFNyXYA1AD0pdQoOi6mWvqveJT/PpYlyJAayiV
tVoWKE8V8dUxw8cMGdJCtIa26Av2So7iXMfyl90zBVtR++Kb6soz2c1knYuQbVVaPyCWvvqevx98
2E9+ZK58kR/m9aSzH4jB/DFvCptEPNZVddTa9kWn10ff/LELdY3uP3+xUJtjwJ6/77udLBoa5MEV
1Ppu5Yf9242nilvJauAbUbylWoglvSqJTJH2gThkjo8QAZliO5hfReNOycwdHdUfWT7+ujAWzg0F
BGlCRbTCofa0qzbSTEjqRqTuEOUJWEixAO/7NfXrYct5jvsTykNnKIR4zvMXPps41S4oS85sWjAI
OujMzXlFPy3wEnddlum8QZM5j69Pim+WDWK4kyX3BjmpK8dyPeEjXYSwli+9xWdmf0ol9HQo47JD
PK2+Z/TY2z4NMzduCZEsssg1chhmNqD7lSixV+WYka4d897kHdikXgA8tHa9Iif3OWicrZ5Ft15b
6jsxzhGAnQRCSC6Xau66dvBuoGWuCEw6hg7Boewttuxq2BNW1d+r2H/+IQOq//Vf/PlXXhC86gfN
yR//tX3Nb5/T1/q/5t/63//Vv/78I7/077909dw8//GHdYYcZjy0r9X49bVuk+b941Ahzf/l/+sP
/+P1/W85jsXrP/96fuHOARHGrfyr+evfP9q9/PMvgQCMjfh//v4J//7xfAn//Ovba5Xm2bnfeX2u
m3/+pdjaPwwmXcC+qkYhyJwll/3r3z8S/wBzbqvz/GapGp3Lv/4jy6sm+OdfhvkP9uMG6nvWeqHN
zbY6b99/ov+D04FGj5tRiKgQef7/+nJ3fx/S/r7d50VZJ6OKGrmpYa7hCxoopoxTvaejde0U5o7p
+pb85bTEo4SHCSEeOdWluLCBEfO5+49zI6cbrtRANYQACavgn2uk13YlDizfc8dKize60+rUOgDl
aKUIwXwsK/WlrtVdG68BXd/IDNSaMuySlEiBsEt/pHa6z5OcqPAewl/fQJIeRkjysY/EPQsfQkc9
FolB3iDiqjAx5arQSwLrq3pZGbGzHAbbWURmeJ37jtsjR1sr3ZivO6W60IV9FzWfXqhpYYOUPCmb
x/vnhSJbTMDzO9LFe+kODdlOInLiVRuyqBgTLIWEyJxQ/2WoyVsSCrcYqjt1DkduvKxYh0zDvpe6
gZq+pUZ6nSS84uSdJmyVzXWckf45WjhFdVCZes5pFUbuY0xTZ69vsWobO90RBBEbNdwGInvyRtzY
fnyTROz1VLEmJVfsiUlFWWVH30LLaPfJFKCRCLK0J59UoBfA8JpU2rQgtplvavC1m84hVY2d8ELC
lV/YfvOEKr+GQly6gaM9ZOEIpCYLsDPIyOVU5UMyFxQc7fBNi0Y3K/q7jiDIRQBTdqUvtHF6LZMS
nIH/ZsV6De8nvC9aSCk9Ii8uy1mNRvw9L+F7eLJ77koTyqaV9Kvf3tZ/vxC/qxLtD1t5BiUuFExM
Emke3t8/n5VaGYVIm0mCI4QhqpXeMRJAB2cMeYazN4szLNlZC4INEP6qAz1Diii5W5bp1sqs1W5n
aEqAcJtsDOweKghZWMg9QC497PcF9dC1WTpP8F8BYRs6SndaLmQnAO+3fPKNEN1xHPQ3znjQHjs1
MWEZhG8mNutlEYIVKW3MHAStkEoOZRg1g1xPBuaGwBj2oiqfkiC7NigpL5TQjKh/QIY2IePrxbe2
z+7SnIFnD3iRx+461OIftZndefVYb8x93vU76OornUCsyFO+tHoDQp2iXLoXag0eD8U7CdGkqLc8
RSNTTcQh8qBqyIY8BMUEa0RfwDKswBEc2Wi9OVW850F9TSUj5sJzOjN3sBGcO4k4kj5oPGpDtO1o
99INRdGDRyBmxvHNcaPNEB8dxnn89PkHah8K6AwMTluYWljqTA5efw4Ms9OovyL+cOe8scKy7iZa
PUtKYjVoVkgqYUbiT4wwx2mf4pERHOY8YTsnd5hN8Y6V8Q0qtV/6RIB///y7nRuzCM84cjCZfiwV
6RqdrVRJpGvr17LOg60d8NVYyUgopScA64qNMcESF57BmY9Fx24Iky47nrdTsw/dCuLTegU6m5m8
zccb1CTqwsmjt7psqaUNMcAV5/j5tWrqfB48mU1NnX9NK4Nl6sMaFfn0kHpeXFdt5hRl/4tPn3cR
9ODH5626XYDPNDoIt8YDRZMjfVnCBAbwjrmtvtGyv0o7tuOSZYnXLr1BXntVRkwynhqP25C/JkHB
OkpQjFkEn40vgoEnseiHWOmdgeuOiEc255VyQNi6zzpu9Wj7ySq28nXJ566TAadNQuZHVGDiqtQ7
S+T9yrbqdjlD/9H1ETDIoVulyJH/8EdAjHZGIqYIgNHakwf/A8uT5VS/GvUhLuJ+5bX9F0lDEXE8
QsaptH80PWBO1Jfo2uwYNCWaR9DvEoyY8Ybe7ErzaM9EYUPCdDqsMV6C8Fm0VogBc5546L1eGz6L
gQoREh4zyIJyo1j0ocKBOG2RjEfR5Q/IjmduP+c+iczeblhzSgU2dxvKo+Hz4hF5gGK/FE8WGuK4
nFeH0SZEsiyzlS43qhOgbQaGnGNOQekGBiup0gsFBLQuH08DoPDxm2FucCwp37XOv522qdwSOjJB
bMdoT6qj2ERZ96UdJ8wbHoqLTh5QgWOSJTtdCKCYQWPfTP2E7b30d+NgADCa6xuc1FTQ5J6juhps
HZTIUbtJIxYi9ipLk2i2vsXnBX3Gv8511PERedV6Chg02dCpsVZNS05VgPuFYnGLBdz8RZRfSbbP
tBzrVF+aDhkdaQK3jWzptafZy1pMJKbmPlHJ6fjWZNbe1kO83KYE3byrgv6rxEW4CTu8+nndbMna
q27wS7yQRQI30RuPQ+GBv0bOlzOcahIui+keLPp1YmZfnRJnqIWxhLTv2FwUmv4k26TfUInZ0Oux
F0krwW1Gysp0JsydLVssX0t3zQTurNXGjZJl7SbolEcUM1RkgnGLGvABxvh3L2/NZVWbj9VYe4s0
Ce+jSMFGRTfL8jgme/a1k8QgY2vltpzaHVXKcNU19oHPJcTTRgvTVjuEuCNivP5eRIWrd5iTVdyW
VtzfVCPAK4c7hOXJXBvfmj4BvFV2X7PSfBvLMN+mVbHJiqpdaIWMiPTieyOXPwRsrJf27DGxYm1D
xl+xTCZovAOe6MED2GxPw4p7tUrGPF6q5GPQ8ZvatSfkTvHZfBXxbhhSRjK/S/7r+MzWzFlQaIPg
O8ICL4W2MTRvNXpRt5i0gL59UO5bCq9f6rqAoTuFJHmThUeuVr4bbFCWWcmQCAt6mUllhJs+EmwB
RVos4ziCwRDrJDmb6q6YF2cRgrwC6b+mXEyVSkufSFQherQMvk1+ch+ZeMCjYhdZAVx4mEOLKAzc
tC3d5L+5O5OlyJltSz+Rjrl6aRp9DwEE3URGkqC+dUku6enrU/znnrJ7y2pQ05qEEZAJASG5+157
7fXV5qoNqo1y7W1kcTEwTbnCzU/ysE3nkwGWWtBfBHHQQeCAEBSS6Jtr/XMoayD2enPLuV0XvW5e
I+UC95UpiePG9FV0Bwc0/YKtxNlWgfVq46J2RJ2CYaVlltp4HAS7C+OmrIJGaGxFpJaePa7sMr4V
6Qxp7eVSlYIqPavA7IAvmPxMrv0BKlyOx87NSQqx5kmLiNYsarMLDUottDBF94C1AEGGpkw/uQ9l
XB2hxTyAnl1XmvaVl8OVQ+uC3cZdxCaJIA1p/guQWR+9gd9R8P7njRDgxYaDxDgDfh4jBKeV0q7y
DfZQUJOszFPBEmuFOKJoEGZJfE08iNjSU09Sw6PZdWT8WppxmhoSkBydu7rVEzqKMcTLxfBhctvg
LyJSLBiJTFTJOU2o/NN8W9flR4O9B1OQgTCRj2S9BVWACGV++S2hsN3fmtVm3yjuY38gZdYOLiC5
nwvP3l/BzUfnajRxqWjFWQxgbcmRrlz4KXn/U8/kpl4EO1a2ixyOnVN/tHX34kvjM7UOaT0d6pFk
1tgnfi0diX9rmyJZTq56y2x7hfeOQzcRpymOpIGMwalwm0XSE240ko9ZRfkNg+psPPK/Uq9mojYd
njN/om/pmkvHpInuln0PlMDfMLEFTaLJptXYg8IiC41+PsGiGkN+G+FgZiHAoC+CF6URDD6U06UH
3YgCnX2Ai+R9t14rofJT3sQl7Di4qhxt3xhukCRpiPRaaX6xc0tZL3y9vlqho21IkjTSJNppQ0uK
+bgMqBsXiTuDjwyHLENrZpkKdfOUlFQf/VMdEUlN3hKrIbyQ2mpvLtEzWls9pOY9XJKIo7l30HrE
TEomSOSEbkZ9A2+LpNuKFiYdN1mRPBWg8cCg9FrUaN23wAZG5HnHL43026UaWTQj81qEQlB04con
KWywoq0eJTRkWUmTxmHWigCguAqwF5X+uG5T8qb7Guuka7nrvmNuHcAXngF1q+boGWmAmfKn7kBS
cKywW6Tk28UD71Xqj3+0+JO7XK6DRCUroJKvnfSvg85eHfrpTVZkWQzoYq0Q4QKDdh7uHZlv0zp2
sTnASovoAS2rngC+XJwEhskl58iFZnVzqLP5XvnWBzlBRpXjyCnZN+O+O9pOcajM8BsgQZ+F37lF
rkQOGXPJaerWVpA7cUEkq8pWByOQb0Lzv4M83jkVBuwx0F5TZ8LKpJN0Py17YNBDuuuE9d434wuT
7mTZZd5D4g7Ew7vZzmc8OVWUkaA8Ot/FZgZoAGMUL7Qv35RPhg3dVKTb6IIc9x6E75IgloI2mkgt
TPemv9Ur4lzayNjd/68aY6ivbG9y8uHfkgpu+hwNlG6Py8he0j0Y4P6pt8hRxqLRGKPvExpcDUbY
XdNNN40UtFjROSh8ImAGvl4wtjy26a89o1Zcpkt3+qhDFge3VAt7bdTWjFEAO8AahxZBazX2vOPQ
+L/D/MMmD08gCu5rVNForZHixzq8RQblGpHneqI+WmCpbJ3vRqjb71pzTWLxBF+pWWtuC8FSm/yl
msfXiybPP9JSAxwYkxGSJFun94a1XQGN0Hz9J0pEc+jGr6J1HpXSSDFERdhr1fCO85Q58eCAprzx
C7KDS1u7jaNu7QfRrkeFC2XgwLPWrYls+NoGb+laj+kc5F3srUarDxqVK0MmAXE8W6EByaMAbP55
sJn8JNU571etY185roJQNWFFeOlIHu+koesw6UtUll/v+XXBLKioP9w/+t8P4SxQAJ8iR7/Dzji4
wXToPRzOReZtHduryNwS1QGXH5kpyK7jkE6HqAZKlOS44fxs0ue/ZXfwWsPddtmwrUG80m44hl5O
wzVrL5HuN6ydxWvj5TFhTi35g4HBzqGw9kduREZqom870yDYWJxFASlJGRWHSuOcGOQ7pPmNS5xt
1yK3uA0dHEwhpxG7b2md5ulKGBgSPWI5pU74lZb+dE38qCaYq+w5P7aend3oWsXUHtNISlQwnDkm
DYSYRI+qlLdC0rZN42PelT+NGo6xYa0Yi/ryOufTOnhz+dn7BAbk5Q9kyEeDAVvdUDnlj+svE52I
VC89953Dvt7dhi774Qx1ZCyfY4oVrRIxsfUhhnl0mZvRA5070jLJWn7KFGMDBZP1Sd03HmzRjQdl
dpglXRKdSkfPMWsw7tUahbVn8qE/VNV2GKfi0Gl1cYClHaxJK3p1OAkdcEqV/JFhnkr7GObcohrj
Jis5esHh/gA3bsaEphfO3QHpblyyU8cylilMiVZVHxqR0gyOYcIx01O+JGn7Teus++eCuX90v1YY
lNHhhAWcs82wi7aBnheHO+Xv/pFnoZ/rNWMpUeQvJWOHjgFLzc6nPwZhZEuyMfdxIz7CBPVH9cVr
4AVbcDUSxkcKVjZ4oWDaWVlpwcy0T0Yb3nxIadsRDyNoNnsX40dlaSCvUO/CA3FYBITPIOm4bzsY
Zek+yTnExWUEfYCj29IiNVsThb22jemvNar9XcNsE89b9HPQiNSWXqlTsMX2Zmq6d6o2jkdCE2tn
OjsB2Fy+YLJurpVDeUJK4aJpk9/eQpCzbe1n6BO0/oZfoDU0ArGH2c+CD8niiHlwKS8blwxQBtKN
de38pvO2Pkt/9yIxoB9WOeQzWwSyeyWdqXvJPdHkITSTXmDet/vKyCF1zD8uDsybro9r38MrO0t4
d5mLtI0XWpuf9TRxrk1zUDhZ8i2D9NcaprXbZntn4PdLmkskNHOpQmAJBhMz67gVT4nhobEp/pE7
wuWii+aX7K5OROpux3q47oKFVsU6BLoQxHCB57DVp5VOwMTKAVLSkv+lRo5wSVx9eW3wbOMLS0Zw
j40JfTfrvnIHq3LcG/sMifxkxKdsBuXmsDl7rzCWkWOonYue2n7JkgpqvmKGKXJW9axjOpOxzqNN
r6MewP+r1rY9EEw8MtmK+xQZATnaC3j3k0Jk+8HmHu9mWVGVYIgCNVzBx/6FjMgEvBqPlU5icNAj
VDiJfAu8auuOKBy2KF/1bpJLqw7QMFJ1bCwjWGXkBy5VQzKFyaEJzb2AfgwQNdV4UY7WPg490TnH
DsPR+v72RKw0MWkLS9wBny1vxLqfCG4XbGXMJH8qu3xIfOgsqZjUSgvU02TR4Q2mitsjNS8avHJh
I5zENadppjCetJj5isFHlZjHd90EFSNz4o+4i68a5vZ/rrqUdJRcF/DRB04nahCEt4jfaeL8gD/j
LoSkDRfPZIbg5VAc6T8whRZ4Lxn0OC4LvkbVVnNB7TH03t8AM5pL6lmJwSN2bRrrO6vQhmiy41MR
P7EmLiTLRH0JBiXyAYbyJ42TWq1N/PkIlWPIPWoXMfgoXniZfnG2LTn49NHJzWcdlwBYRmsEbpa+
Jbk1fc4HeD4l6nxfUsvlseVhU80A2ZM5twhz/ZxV6a5AbFjYbBTriQt+MbS8r3dxGwZ1jrLNjDX5
WCJF4cFSU6zLFFdOPjGUWKtkbQwIwyVT0Tu9xR+UjSmyUW7vu1bVh3JMPkMLFUbXTr2OKNEkhM/n
1lPg1SnjzxnbcYRvRjFwVWhls0x6bwMDWq6kVbRkdD9HUsbbKJi4aemFUX4R25PDeynTTQbnl4IX
8GM87hvNfg9pPVAVgBkogkMbpn9UmPb7tINxkXnTby5u7XwB24DvlmQwfcaEhpB4RXlc8ENSdDO9
EVdVEWZgos6JBFlpsueInA7JggsP/cLGwX6892QyLflFXuFtVt5LnBmXbLKvMuCy5QAlsxygOcZw
Y8ar36+xyZoTNBJzowf1yK0Lh0h09VVKi0qgJKuPwJ9l15xNlsqFiHMDormNGqYDqzIsbWboCKJk
DbDEzKNj0BUSXU2r9mPKXKSIeOv8EhJGEJxnFTdIT209PuHVeAO3bi8Hx9DwSs+hv3LW0TgFh723
dwIbOBH3M7+h/CE5uVmOMc10vSqoSkx9l+AK3/oJdCDWFDJlJh39gVZbTjbKgixl0K7xU+oMXw2j
1GyxWJrHPQX/yVeEowgUw4VwOSUOlDnSGoOt0WoPob/LMUCU9a4RxHfjcoVnvGVcHlS08t9iq70K
qTA+ThwKQGQjYrd03epyC8GY9+PVaXMOY2EoVsr5aPSMRkc23pwJGmbufvWe9t2Qdg1NFXSowQmu
NveOzrEwTmKkKBvvCPVNZSTgjKJ0GY/Dp2srbSH7dN9DiKQNT11T6P0CdOEcSiUvkE93dmu81MSa
e1N8EXV2Mcf42pUiXmd5fJr8xAEk2ez8RoTHunT+6F323oYUi7GXrf2egcYk43p0BZR4MfXsRfa7
HkzhRsn6QpQYCdljnIAeTvyVxuyl1UIi4UItjwPJEwenvZIQEeIy6nbjlAMzsc2fYDJqbynIs12j
M0eQi0rAlvNDKOpuJhn91/PGR9asS3XQZOkdm1pvtqYWPjW8goOeZ+NyzqZgJFYbj3IiMXFKoQ2y
LkElEuIAanDMF6PTiMP9uR8FD8xH4IkFLYi6aBangIbspLyCXp27FogFC/i84brAp+EoRutHzdQP
AOQxy7JjQq+2Q5LD54/uD2k6Ez/Yu9dZOxqH+0PQZUxiMk1OQZSa/3zu/oUpik9o/sM6TNAJm9Lb
YDN8DjszPlVAsFWdc+elpbG0kEXA1tKfRDKlNJb7ju3IPgqfH1SyawN9SiCR/+fB9slMNa1uICSt
LrDcN/9YZv+/9RKYukUf///uJXj5Gb7kf3Mf/PM//u0k8M1/2WIOZbob2zmM8M3+7SRgvuNfjkm8
liD6gVbV7Ln7t5PAdP41pyMwEzmHQ8wug/9YCQz7X7CK6W9ZRPaSyiKc/xcrAW3f/yHLM5WKH9zD
vWzxgkyaqv+9ZSZajWStEh3bSpp+58j+uUb0oSTizMd4/tnx2R+NoMK3E8w+4/FUdP6KA/u6H/kn
RladzACvNd24DaX+k2nnX43kWKAJF9Fk2kSif8EnRvSaT8Vke8+KKAMsw6smYvA2ACEKzdq6pZpT
LlNhyJNtNl+FgMaLAb0eWR9j48HRZ5uDTt1QkolQBbvGyzZuJ98mol8ASxantOJIFNT2tYaijY7o
LUvmWJedD81Bq83HrHPkupDTVoGnIjX8aHQAIsIJC4P2nfh+uGHXdxeqcTH8GwuDKagVXluKTR1o
mktvMILNEOsVjZpp2+ndK9Rozj2wqDjFbYkleyHXF8Scay1URyTMVJOvquIBpZWY7arLN14gP2tP
33SNdepc+tCDEe3nCV19aSqXKrqhveuOhzirwQMpjRdghCGKT2icc/jYRxd8z/2ZNdQUtvPndVJp
9pkQwCMt/TKN/J0LzNnbMg3RIw1L4hbSh6PUTAcaLen6+F20h8IuKVrNKXwsa21blGo6TSPGS5ra
w8q3a/EYTnDCPMrXf552ZVA/grlJRewTTjFy0Ldj68XtpXEoXYYR7byPzn0ZvIVBoT2gYVebLozp
9GmQje4PjTdqD8xiP/fmn9wfIB9PbotkmjnTJQ/hHZDKu60oWoAYNfVaQ3/dJTFR7ktEeAevgSxX
pl2aIXmRenSsCuRNl8t72Wqpd1KF654aJLhIG6qj3Q/uvAU3q4zvs4rZxh6Hxo0vtA6Bo1AssKTi
D2D/HbYZLXffEdrZScfuWXIA2I4hh7COBsVz0djWVReXHkijhfwuOKfdhPgMzSl4vj8xbFioquwf
XcIedJU4tx6NIim0+F1kbnYkRQv7iCOT96kS1WoUNmFq0nyn5BxfArN97YOy/5MoBPFhsqCqOoEO
T6RgCQ6EWg6d6I4j1zQQB+2nhkGrvKG69LVuEYOGdRy1sDiQ52i/GA7OP6RndH8Q2EVjPA9aOf71
aiDmqgJWX+KL0DUn+ihnkS7zt01KugZZk84TCYTJpx7oGuJa6T1Dm63WoXCjjVTObNWZEcZJG+JE
7qPrFACSj1PP/vSmcE88ePCnN9ploA0P/tCqm3ThSEfRoCEzmfI9ncp1RsFEgNlArgKMgu2g2cHK
H1X4SoqWtSHgz1p7TFa9kmPqrXs7FJv7V2kib/WOCLrEcr1ditnkzZX625hq5aO0TA5WjUz3XmCH
RLnL/i9Mbr0KntIJg+zg1ccs731EdwZwQ8rLbTbE3inSDaKGClm9MM605TANKUfC2K6TqWeUs5EH
pzduvmGdrSoLv3KNoI2G0KNHKvrxHKWIAEZOhIfHzXasK9M9DN7UsFD4w3PJkMIzcSm7zqbPqiQS
XTJ/HpGMI0oMo/X+L1xKmB34Y1CruG96Nx+vYMCHq2216lzEMUfJ//oU72W6DUV8jHFlL+RQVG8C
98sWJVJb35+iApD3QZCAkefhsVF99mbr6UNQpvJqT116Gwm6pV336dTedFZ1VLzIIrvEhQwf7s+G
kI6nEWUhPkVmoMaBMq5GGabbGZ7GOBVvuQgJIbHtl3FQ3WNj+6+2gJQunOyp1A3IVGVBaoAEX+6M
9lokWX62miE7awyllmaXbLzQcFJOIGZ8DIwXbNnqUMaeuyndwH6uLKdBSA7qn8jfUq/0p752jZWj
Vf5yytLizFRP88D7p3Fo73FOjEGxI1b1NbQ0+awVen7s2C6p/+Nq41ZVvKsc8yEUffzXYyzFy4T2
PWzok+9JZhzfNPDqyNOZWN6frso+slbNbLNspOW+Z1xVWaSnb9AWACRNdk9vOPfeFTM2S8HlBaix
MteuE5bvsExMt3mn9g7IT4Sholftb69xPxH7/lCpvH91NFPbiJjGZ9MH9sb3cQFYoRZcCx1csi9N
sqZawlm8vrYe6dMWS47K7aUu0FA6Pwcy3TWARpj0eXVL3hRmGuPjgJElKCuoExNhtFHohgdecnJz
7QyNMxvfjcBv8NmE8XMuyu7q9ZDFLBE918pirQ6casdEV3YykvaU1l7/aKX0bhZe0r01NjTfuEQK
1DpAehLx3nILua/qOL4ZDQ3FWPAb3b9KX4POCyeCfNpTjSDr4K6dHm2nu+rh1B3/+dz8tOiTcl3l
4jWopvbszQ/3j1TB61G9Ha3bIe2Pg2v0x/tHaUYsfjpV+iqPgmHNrBpH8YLlSTT08NGqMPEYRrVC
m6Lg9/P6MdPRfFL5y6Fd3/p9R0uZJGE4siXboJORGxSEG92bqc/8Ebh+PAZ1yBzmwjcXfv3BxLPa
p3G4izLR7SnQNqOWsLErylADve1UIbnpRZtcjAOF4mOutTkJEI2BckwTW3N+9IkDERwb2t6Ckh2H
XH3s0woPYCyeVYCyrSeBvpvMwFm5ZO1uyrTa41D+CP18q4c9kk9PQ8JWzR8WYWDKteY/hCOCilN2
b7WbJufeGr4sOsFWV3U00NkfutQBSDE+xwwSbow+ILaxbfmxSJiuZbUH0/12x+RlSmpW1JSSOZoF
lOHKgBHpuk39GyDEdSTX4k2H1Spb/VFrUShNo/9rDuM+A65DK1Fn+uEu6FhJvfMS18JiKN/nhrtI
ZpMBusrGdQb4VnTLFlFES8mvvkM5p4kHxavW2gQJQBKzzWIxhiC1Yv/VrI1vPYej5oqLJoJh2dHA
qqKt0j0KyzpjiF/9uJ1LFBBYoWUcO7ewk68pvXPpBM627kBwVONPWhFAbTOOTDLmmx1U3/3spaIF
euSo4ZpKX4lRrFoMSCqKrgwG0ibfCCX6ddAHn6UPzbX428U0SlNECL+p5DbsAMKJRt8iqW9GGttL
O7NJCIrDbyPFPy+QsEDmtnX2HSfN+2TZqynrt8WI1UHFOSiM7FCTW7tA2H4rW/FMiOJT2fn+hs65
hcdJOTQNx9dgNNcM+Kyq0N4FhnYI+/YhmLRDM9J9R3OZOP9N/eMgvaXXMHVuRNpTb2pfdNmuIiRh
gh5Lojm7kUjulJV44RnDCz6wcFlqlaQ8RYWIurkbDpwuHBZpnz0VrnoxYsStydOjlZnU2HEr+Aqe
8+2oGNyfwS3ZJPvaQH82mSQYFIgb7P2nOjVXoUUqkQsL2mevNw9xVT/UodUvmkieOD+lBMuQsYO0
NOjDxSiUTygg8YRNv4wClECfYn0b+e6DZFbNhB1euEVwNBgOWM7H7nh2LOThu90FxSXz+w83r4/l
VHwXrai2UhtfBPfjqm1gg1uuucuN6aSIqcLfxI3IvOSSQsxdFv74qDMWzctPi2WLmstER79tou55
TPNjLmj7Fx4ZWKOJ0hM0pPwPIy0gz4lWUyheRWleUuESb+vPNmc7+Zhq8iYl3OpWeiGs1WQ9+cbA
Qa5/lbn5IefvQxDPR9ggjHSBWo4etogx+qkt7hFTq7/7KlYL2clk6dzc3P8kEfBP4v1lB3gMmoaX
SrNgUTPCKr1fLx//WI5Bp4JxVlHkDYG7YMQk7NIxI1dbG79603ul5/fTO+pnjOuTVf0gpiHUlvnJ
KiCYSt5yO4u+Izu+tooRfLwUX3rplCdYBGxf0AIFe1EfV+C2uZbZBxggGHZlFJ05ML/rqn8LO/tJ
Os7Fq/xrZoyPZYl8MebDh/C6c1nLg1VrR45GIKSb6G+km4BLuABzlK4FEzSbvksYLa6chyaFEQ2B
NgQkQhckdLNV6cnHoEi5KZuCi2Sy51FFnmnqUdOTx6SyPm0Rk5ndLx2tADvK1NCml90plNauBp/A
0BzCLCMQTf7Y90G17UiEnkJwjrRWH0KnY8mKNk2D31Mj5QC9NlpV3qeV+ngNp+mnw3OwaNL6KJ2L
lidr+k3BkkMDPqLJSXemih9kZrRbMqYfPcjcTGd/Bj6TkJqbbKxex1Em5aYY4nNX98O6bck3d+hX
61YtdmNtr6VWfpWF0+0tlwZOgSB+od7fIGI1nDdmecahPtaBzlBXD9HZSuZYERk9uk3wEpfNbzpK
c9H1wE/NbBNAcPkOn5JnrzOfHb+IX1KGGIOArT2UlTaL/4felvmGU5bc2+hwi8Lvht1kFA9W3b7p
kZWdVIP3LojHdJOq9YD9iVJu52vqLOtEPGnZS2zCbTTsylplZgSbrn+g8rNW4chqEvbDuKr9+EAG
u79hiD9Y1n1ib7WBDmRnOa8Rw+tr2yse3HRMNr1PbKgI3GPKu3bU+E1lG+0JuQnXlcgeNE0Zq9r2
HpTy5A71GteMn3BoaRgCIBRi5bH0L01t+HQaFxdH5uztKArWk8eQS2OnH3FSGgciioB6k9qlt8y9
VBmZxKTBYfExLYxhcDAzva3fJcyhtvHWI4X/c5qDv5sC58swTQX1k7Xv08YCwxyfNe1acEwsdgr8
jSkmBp3da0SiDWWtR8ac9+TkfClszFdBNC4baIaTiPZd2HoP2LSvY8AC72biLDutJ4M78I4+E05s
r16Ok8hjqoFJoFG7SVgTWu/Hq8aP3+0sy4ACqLMqxG80mhlbGWNDVZqHa722KKxDfyM7qzo0Tl8d
kizKyMr8z/P7JxlneUuNyV3fP6/ygga7HP/Pf3f/cgK2mmoMNtv8/RqcpyVJevv/8S3vXxQBJ0KL
aML7t7x/StUMKNVQ8yaPjTagCXQULgawJC9nJvpWmvZeNeUloWnaFuonyjnMtqN4R/A4w4XTBPx0
raXT1T5YbbOnlY0VmwCLonPemeD7k1bTj5uMP7WJuaYbg5X0zb2p1M+UEtdfltELm9gxj5ZQfYZl
SxjtwoaEs5gs4wfSPTVltGoq/VyOMc7SvxNBk5ssYxdg4vlUV87KiotiWXbMTbjzpLH0KpKNSkwE
6fzQj+m/P5oyune9ql1iBNyOVBixun/x/hC1bb6ZlH3DGaKteyP+yqPMOYiWATNl1ZSrmDeHblgO
RuszDuATdmIh2utFLg+10dHHxQkgD/fn+Mfkoep2aZtdSxvwukzyGsGqpJuHmjT6UXRInaxYmzan
s8nI3zJrijaTaxaHemIkn9bA58QY7YJgB+MoelP/58H4z0fM2MAthMdINlOeHr3eSPfYRRZMFj8T
6AtniYaha/8lR9I2xXNrhK+ZCo80f2CB62ffbr6JXLm58bCLIIYbwyV3ViqFsWGKtaEVB0sHY5hM
Z1NX5cKxjBMQmbWFedPoxCoue6xQNfUM6b8UPVwbFCk0y41jUAJxlhVtWYtS342vfWX2h7Fbt467
bn3ts4bnQKJWcYkH/281gm/GzzofEWyb42wTrJh5uXa6fXSL5tDWV1Jmz1VBWyEONz45X7rQPtuA
ASQv5YhfE2fRE4MVfeqTOJt1y700hbiwMcQL0bSIDeLRK/x6FZEsbQQ7s1MXfzDQNLGITNlmktax
33gO7qtUq06WSLb50OSLDlr2SC/eCJKHNMQoPiQk4zeF2vYU1AstTvk1Xa7gos5e8OZitMkOtDQR
wV7G0aIwNII3XevBVSTUF8PBNx4st1EbkbV/Ag+8XZMENu7h7NFI9oyB6gvLrH7TasQzo+Fb8CQm
n+7A1NqAZkPxM/jlpWLhJ9oGhcQr90aBxzqr+mov7Xw9eICu2+5U58GtrByxEuR7JzWwlLJ6GK3C
w8XxMQbBs8bEypKt6VAmj50d0ZGQFdx0G0oaKjYminabF1DKUpmQupW/BR04CMzgzG1HKKxR/FJZ
W/LRiLmtqQI4cHDpS/zuzfPEcZ/OdGssGyc05y7ZLbJZvK2+CVda/REhO3jTmt50A65Xflule2it
tF4ncfKdlPgYEG5RJkdFt/ZspeCjGXE9mJKLswibtaWqXevgTM0rK8DWGf0lf6W7xBanR5M545Rt
LPP8tyS1sZV33UsS95Qy3YRGpN5r4o6SNvvBp/GmW+OWQc3vloToBTHG5cYm03NpBGqfT8+Z0Rgr
X3QaMdYj/X/t5rmpv7KY8YrGDnsajn8Rb7Msfspd8RBqw6Jox2sfMoGst++WJQkAfWNq52BG8Fa7
ei8y6ykpxpK4b/2iCJVbZnVMellv/zaaedZ0Qmnr5KGkocoJ/ZwFUqcjP5poKBeZ4TydYiwxj6Ze
v2F9gdpe0TYUhWNulMOKBrFk06voBAc1/Oiq8lt30r0ptdNgdQ9B+OpxI5o9pxAPl2XlBVfdH3ym
lbONo8vnWoo3y06O9lA8h0a+kplij06PU50tZeM+50mzt9ryK61H+rNwIRelSfhcm3YfkeVH22qy
/gQJIRWuN07L3C5fooiW/VT9RiwUxlT/VsQCiKC9kgFwIzDrNEgilcrizxQPfwIWBV3Pf4Ehnduu
In3R/RznwFJ8gqxTcwO9XFYl2n+vl/lG6SwrKf4APC7GR2MNyc6fphdy2Z4xCVuBtebuupVCXTPP
+6wCQglk3DOl0Pk6L3A6k9nLqPCty1tvE0JTxzXAxVIVv63WboXR6QsTH03DFtCF+oPlA7UVuHP1
sdiUk7sZiUZYJFN4ZuvboLZdM4B2TB4YbGHMLSy5gj9M/dJxenPG4lJOuA6G8Jr005NjcSibUIpn
nJhdrxyVPlpzBEkcaw+Yag/SJojBt86xLoZFbLrPdeIky2bc26YCFhN4qNP6hxL+UxThY/diY+1y
NhQhUCNVG6TbZfy6ZQZfXaQJegguvUW2dkIOPBPG7flP3OUVoF3a5w4rAm6rjdFG3xp12WpkWHld
8CtEH8mkoylLiOOjDlkr8W/GoJ+VwxPysNfN1LB65pO9t7P80Yu/e2mPZyuePQm29p7F2YcZe3Np
5a+8KX1tQujq6qaKUue/xQ/3G6nNuPQrvJjuLY/dkvmlbJW09KBr77F2ahMPOn6zVDOMpSt06o9G
W4xieHMdfikj4MyuMbuDIsU2SeyAoVMXOemJ9hjfCyiyyRXDjk5UKt0uwgLFnyCqVnoaPcZK/5O5
xEN2ZBEBEuO+l2o9lhV3pcEfsElQsOdyuxzJRitD/YQ/GkEw9S+8+/ueXMOlFyKHaAPNbYY8F13K
LxjSNibPNl86rtMQFXCziQgY7Bp1R78FEQJHr34547522bPd9eUmhpAVKKdccW3RvjXVuKDtxL4S
e9qqG8jVb+zxEDQWi0KKz1XBo6qVt2Hu9ims+PlZh4O46iw2VMP4k3tOvZDqkIx2cLYxGyryvXI5
x18yKbRrZZwupDgSa0nov0Oh7auMaYDRRnLlXCoRnwQDogzeXWy86XPsWpRhtGRHx6Fl6B+T/vW/
CDuv3daBbct+EQHmIl/FoGTJOb4QTps5k8Xw9XfIu3F9euM0+sWwZSXLZHHVWnOOWU7ZEyP8ZFPm
EX2GywrZ9q/KLJHwODn0wCSwS6nhRaEOLZxSJ7CTtzfX1sA6OvhzxLVVzvBOkYIQILBaC9cf4bVC
8xh7hfaIYLKzUEHJYtQCGtwxnTYH/e6QaNs0iW8E8o0gXRBhmHHuHIbECadCaAjMksduRN4KbCHs
BhcC6bI1puFzbFFSz+a6cM7F16Jwb3udLulg3A/t/NwY7lnGzDKKVnmhY2uppB7PSV3tSoUWpZ2k
XGe5oKXp8pFCsU4RKqOg7f6s9lptOsmelTmft8zI/gfBhWBys4D+uruP0g/a9oJTiCRrc/AqQ3/t
L90ULhtfs6MGZin4xyV5HqzI5mJN3KF5GmSY6PVTYo44h3kDMlHFRnZ0lVd3DLSyjq8U0JWjyyGu
1ZfppoxbH6jMtjUleEnN/aS8eYxXdrn9qvjxiD4D+eifORk+y84Mh1RQu7opRELNZgMZhShq67M2
jE+ay/5p7K/nMuDfexQx/aSlnq4VNBP+KBkE96j1iy5/FCtKhsSnWBrNs7Db+ShVnS4tMTtXSVmy
fYij5EltdPyzU+wGTNhKGuTvwMoIJ5fjQUTyVM1m6ptIUBjgzbTXCGJ3+C9ZE/t0ZlAHp79gheYH
NW9wULPmuTUbtDxZ9oLYFCA36PtjLE0zTSz57YDWZq7ynGuZvpm08pGIxwV2oEoXPslCy272Fcq6
APrIean770pprVDpjdCkz681T9rAXNpOBc28NP1ojnNfSvCs6lZptomVXdslAJZ8cb7HHnepZK5X
0a5WLvIW5LSMoKeAt1aGcB+7jZR4NfIKVWVDIkelu8/2zCfexRIV8JJuIvLntI70M2MkjqdWg74X
t2xoH5JoetfzS1D64ARG5QxgjYzXrhQEiw9jjKqle+sL+ltaOpKqOJtow8eei5N2bTEotCK18RKH
lQ9v7AlhZijnxKSpjh2FaUpArB4Gw6RuiLFyGeJ0NiVo4eyatadGRztZSqUPbftrMlV2MAKZ6Wig
hAKW4Ge2pvmyz75aRmbeVGGtKNg263QCvK5SWNlpAvLKEK4GXzLm8melf7OiJN3MBoWxGumBK8gg
0br1KVYUXGyjTg6tgyaPVOTFHwldHwU3WaV+44wJgUXzIWby4tMY49b5brBGFKsJMoOkPkq33zWd
u24i2xk8Tev8pcSV0OiKhD633i09OKVFW2O/aUFs6o5d+lOqXkQFFJPWcySMW3OOCy9K6RI6muO7
onqt49Rzx6cxG3EW4hPZFTLSjkaHXku0oamP1LYPotEvafcqISNrcWZ5CFPG+vY5KjiTmTwZu0wo
KI9iUw0jAxTSOHORaexu4fqjfZP2BPESRmFCcjfsH5ZsLExlgdpsuUqgK+zKYi0CLK37yeUSl1Xd
nloaEBzDnmxKTorBtCEt5n2au8zoCnUfk8CwWx3KEILVPaGv3uz20RbNHhJDA1U9xrKN2c2hI8ea
C8yAQtFmQ772ykvdiQP5knnYNH7f1kc1bmZPjWmoGJ2jkdKX6QdZyIEU7ZW1qHZ7UqSWDx3xxKlQ
pc/0rPDV8i6NZ8xZijhB+kGTd2F/xyo2ySy/qqL0HlMthYfDO1sSunam5WwY1e7ShGzuiyR76MY7
9rHhqKpuoGVMamUlCqwR9XZND71e3VgVg4WGffZGcYq7ScbuMzFU9HDqxlK+6M4FoA+3hdQ9beEy
Y7r9daTD0lEymW55vfdEopyDucFKjXZ3Nps6NGT1oWaJT8hl7K+JYI1VDKwXdETMODtblX7gEnoH
+XAvRYVgcxjR3GL43yCqJKPSNm2PR9FsE5/of6qddbGsTknmBBrXKLvucf3qxJVbdHwm5pGx0D4q
JUYY3CjXbU60gxCPzkIcdBQV+bWSeVZXhA1/0i7Gp7pnW3LBpZrMD2iHII3Y563uITlavUwtb5aR
IDGREtHLlEgl16LsckYdiCI1XUiuDm3qCQn0dMzZMXViDdY8uTecyvDauBq3Rdqot06EYcJSjEfi
cu5kMoxsOxK2nNJ4TKM2XM0VcAZDxz222Nrr3ClY6fmHal8OflStN4VyNoFgbjnuTkaunBEVoPyY
u7NOBMl+YQ+HeCdtD9aqvLdJ9ui80NA/FsrThMTSqNnuTTEuUt3l0qN+G5PEN9QXTzlZkZdeEBOH
8V1l82U3KISQN9wiRAePl/OfXI2ZytUp7cC0FcaDxvQs4YMGc2XAoG8IdLdWBOfNLXhKHVwGKu28
HMjgrm2HPpJzTlxThr1KtadXyansgLspuThCc0IEZeS01sZX/F84DBowzipMN8s64bQhEtBmJzJ0
5DQh+tZHZ8OOovLMjlxyiJvnS9TEhBC2d+ydKHEjlwyXFey6svcHnU42l9ujZEjnNb38sGsTdwCI
eN+QL6ztKKkrchx6YkYzkUH1NlQnKN3xVG6dSPpTl+wiyFfseal/81FuXZCNVIcBmE+2VDTlW6PC
KJY3lc+ezvXcnOATLWfFtkba6pLGtwW3etNiaj4bVSG4ZpfHudFkiNBY9ZCa7EzR/4m1jDYXZoEa
m0bDf8SRthHYbXoYkcRwHQhFYn4sKXZOSznoWhZEi+BeKZ60OruHBgDaZMoO0To9Lvw1uhzelvR9
sIYmKNChBImq+4ktqtCE3RrAteJQl9Pl35TdDXgetyX6H00bbyLX9Sv+a2z3y/vcnIdNsybFVoLI
9oY6h67FlEe16wcsPKSN5K8j43fUwCxEbkv0HtZFKmlVoK0tYsm8u67/MKh6Il6WpZzXp2sLkXl8
Etp8unhiwmihXTfJUvWqGpUu7DYbaygrp34k4hLjQEVFS+1Pfes8SHubSMMOayjmy9Ke3YvfEAXS
DmENdmeauFhy9X7r5P1XTgA6m08q4EIV7e3YmkcY7W5QDnnYCiU6kN91Pww7yVSFQaGacdGOnhlM
dSHNCv43A6LaWs/8HKuhh6nbN+loeOlcvsFzG4L6cllykpl13z1kXMe9ESR5U8o+ULhiWjP7SZga
CJDL/ptRHB4PA+EV4atIhAHVL25xiDXjYM9MtieGXXQ0Tc+WHHA8NStD1pvb7miLlk6H6d4DCbQQ
X/RfSLvYRBUAzXFyD9vFMHrUPFiyLF3Z1inFpqY9raryRfyAeSCyed+pbn7nXDkP2pxUxz4GH1Zn
Nv3O+N42vu0i62/qbL2NxxYabOpHczKfIdlzirDj6lF5G5NF6La9Lp7anqK1lCfifbqtY+BpTZ1Y
3bT2UHltXz9bJEm92L111xnWR23lLxgHoq2ZLWrIqibFnUWDdWu4OdJlie2MrT/TsGqwTnbJApkT
n0SbqfNVgTMotpz93Dzn/QoEvrHrg2q1H3Uv20PZGN4YjTdDg7UI5YARgmNIvaZTuqAbUPXGGMYH
JJJL38RB25qbSinO0aLke00uy7UmsqsiHrpDlHbq3l7VaxoHdLOzddvVftayGKuw73eDCXsyTSd8
rHToPdDcpRejwL58Id43i76SkhHb3DZBZrtbxY6KbcR8yVeJNB7bGZxEnm5n7M8Kxm8wDhwGJMqd
l8W+18iFucNltXenztzOsXafMovazcjgKU2jQ23ZhIvg7JIM9g9kgpwUgSdGnbVHjQ6hZco1zCNV
8fIKZCpJOe8ZKB5v6cwiXHC1xRbZELUm2bUMK/bGceB8byoPfVd+dNX0SVv7xCec8b0vTHebsNJU
tlKC3KRDFiXDFlopfOHCRLOWFxIzidvv0YGoLCVvBZIKr5wqJWT2js02ZQzEdwvXMPWmb7EERhMI
6rF4l1arXWujDKbyI1Kt/KkgnCctjA+rsAMstUSZQ6ylKx0A2wjHZLoDSnJR1A6dr/zsfhXimOyv
oRueFbDiQWoTtieSkpGpbm1brstq033ZcUlh6gosRJifp0HnSikPU92sgYSIwTrFbqpKnqdMYfU1
kPaVboSVjx3nV+oM1RlG+mtTc10uaVenUCI2RZ8foHXWO4IUDirKpL3RUltP9QxPNoDMjp83Xt8M
NsOzYOzaZHmg1kwx0uEl0rs0cPPhtde7yIto4XlUyN9T1xQQZCpozMPQ+25K066tKJDHackDIcJS
4XhdpxF4EUKSQu14s3rlenGaAoSpMsYQ4tiw2IiaXEFYTc84SiCxSPmgxh1uzEub2IQo4I/18FCm
7hAOvb3Qc7IM3yIBciNYnGSWE8FiVaqf9cljpZMjqNcm2lndAOa5KlWoJqx8aEnaIDaWd3xff4Z8
bhBKiZu6U82t7a7weJk7eAhXnvKUEnDCaQWPqaLJPq5+IeqzhFPuu/qKH7aZHlQp113rl5q/FAa3
tFFPxgMjqn1CigZ/KFxGt4TMpJIkcPj5jn4KYs3//206u3fIl/97x+XyDL9P01AKeXabDNVRy6rW
+7njz32a1kZo9/MzfXxn8X5fMcobfvXzc7ok/OrnAf/x7e/z//2NxWKjO/v/57v4+yb/viLXu34N
/vOW2IwwLbfmWBztzuD4uPwxP6/+9438vJqe2HW5+33hRskpIX7u2mI97/5+fn+f/OfW32f5+U4V
kGcDyUG6d+Xbj5fUKft6X5Wzvh+0uWaZSZvDz3cR2oe/3/3e5qwruJ3fnzNEVnTV/veeP9/Fl5X6
97Yews4cZebu5/a/z/Dz278P/n2t38f98zSWcpH1XJD2mk0fPUhHTaNuiK9/30iLdWr1fp7rP76t
e47V4PfZqq6KQ322HvNyYmsuczIEnVG95iysDj9fsou1N7l8+ee23x9/viOD8gqHuRv+c/vP439u
+3mS3x9XqlD2PtVAu4UX+/3F74v93vZzl4JGFh34y73/ea6f2/55mp8f3aEFE9JbiXdJM/l9vr9/
7s/PP09VjU2Gzfj//qv/3um/Pe3PY/LVPbj92Gzt2h4O0LkGX8Mvw+6LH0WUMka7fPnnR3UecEz+
8+tJDbMVE4576bio3f950M8jf778c5takx9jzNhMf1/hn5f5few/L/Xf7geomPf0+1zoC3FeH9af
m38eYDYTM8B/nvQ/fv/Pi/z8+O+vFbdsdgB/gv/6Efy39/Vfn+bnjr/v9ec+P7clKMiCSRjfYzqa
HjpfZISwkZFLTAOjD600uuEGV3Ya/l0uJuNJsfoiWk+J3jz+rAY1LTxs43W9N41cJFzB6T6UgY65
ipYiWzbbUC4XMWhvmvY+4DrYMv3tjgsypKN1+Y5uXWeyxbYxjWq5teVvPus5rTNwGw9q1Kk7GCLb
fJYP7ZjSclRoaYqqYozYo/4b7TgE23wNbv1krVw4opGauS8XUnLklxlFfo5HFlEaJPmaOSw9wPYi
11181cGmWelqtMVo++UW84PWuHhEW0QRhCUhLuqsDZEKaaBDRgtBQ5Z1Swhyqta4Z5rkykYFdYov
c5iL13VaynOpoQVgiG35rl0hCKAUZoqOjTMfotumhfakLsSxTKt6azq2fjGvbcghm/1ZPFOasLUZ
cg0JO4WODhoyxINMJcYMXJZs9flM/Zq9Cju9a2LvbI+ZjxJEysAsl34MphaE/uujYRb7qmlOqHQb
L+3NV8xph7om6IkCKg0sru1UKFdJzEQqS2i7sWMHa13tl2QEM5Ozx8hoAyoqOOaYVAfVYAoQDRc+
U8tnZw3GLnKS5CFmhrg2+uQpkdP7DRvz3lmuczn/6QUfjCPdV2bqjEelexUveealuHV/bG9EIs9b
ZmdXuiRFpzAy9i1d8tzKP+CxCk9VqQjm1XK20boRCsTkQWf8rXTONiXXajOZtNOJnzADauMnask5
7Fu19oqh/xLpTQk64qIL5LE2reStocBo0xWMd+OkUJkXqyciAI/STQLG9/C+FRoEzZh0oYOnemsO
Reig0Qh0HMFkotBbzJ3bOXW7ndPzpucVzWeMFeAAjcCnvWIkACSYQRqgFh2VsQHn0qCzs0+UPwN5
0n43kwS2hnpmD6ciWb8ZYVMm94wHWvNtUER0rvXxsy312dM5/TxkgPBEFqRySUI6kKlmJvspMiDz
HqYj3hCz70FJI98yzFzZrjlAdHtYGIqAi8LhNDxHaY6Yn7hhNGukf5SwDBxey0ZJ5lcDbuQRE/Wh
Gy10dEoIHjq6XbRhs7bOR1NUUKPU+H2RSjg4iuJNGnWZZpzoJyTHpMLK5SZfykX5Ws8Jfe15fXFb
3Oe2udOUb9BBiE9SI93j5Sw9sNi36xA5nrEUfpTIh0Vz8Ke5VyMZbZtaofOaS7AuSv6Zt9oYri2F
MY3HJlScp+RSQVtZGeGSqkbflBW9EKW+IuvS8cDv0RTXtOt4pjtRMn0d1XerNSl7FiGDsbvv8/YR
MX3hEUcY2G7zqg3yzAwN+KoxhMUgn2o1Mjyzz+iMR7jY0cOz39Bm6K1xHSGfYtyRiWRnmYpKnazd
2Zn5pGQ0RbGtFQV7pL5sVb/KoKs4WowHddxpBoLLolieY3CsUdxCs0nrr2x9WfV8QqaWfKppwuxe
f3Ta5FHiPjhW6aCF09HVQtWW7vswj45Pu2peEONlgJA3dqT/qQr01Kr9mk3WGV3msyzcK1PnbqU2
ncjsLjfDamaBRNIyNP1VhD6E1tSyzROoi+laJbvlw5ZbGRUPeTW+aWPFXGhYbkwod9OIZ5DYd6gr
ZNrrQGxQGVaIpEYarFBcCa4ygd+PqOOyd8mHtOkahDDYLPbNjAULmxbcL/aIiUrNLvD79PXRaMKu
tKJb1CiwASKgcZcRsj2XvlFB+KiABqHBe5nisfA1t7go42lH9H353Fia4VnD4hdznvpxPq2+3ak0
ZMAsqKjsg14pnuxMv5XQNTf9s7SZ+rYp4c89gohU/6qV/KsEHNy3gAxouBK/Qc7nKEocMyPlGpgq
DyaDxcCNqVayxC8aKoW5RNc5LfW9mrXntl+8slqumpFGZ0/DSp94w4keuj3WO3XQu0ueN31Ntblm
bnWhmpq+IWL2rfG8rzUuCiVUXLsJ0YvQHh3sGMjMvmOqLnqBeaioz2VOY8sQ+7a133soAvVs3oAo
KH2Ax6DLREsS+jD44xSh/3Cmw8BkPbah12Gq1oLRyNC1TzL3bYXZDeK+BX1DRcSXoXw6LQO+SM5b
IzWYDExolIS9ZeoNGWHdiqE0t7VJIuk6nfKkeoS1AbuvQIieIA9Z2uI1JQG0VuoXV62zg/TixIGJ
0t6hAX4Aa/q0rEPhm13/kHTrZz3bz3qNrobWcGm3oR3Pp9WBnkTDVeuRsmq2faobZDR1zyS1Zihj
m/0+j1CopPZ2ShXcJSjVXpnav7lx8WA349UMWTFTJwSuxa43i9ccAraVDX2oj9QGhrxKIDMWCz43
taOplTf6Tap0vtFxfubIacH6XYR8smDWl042Evt68Tg335Zhfot7ZoKiQBLqAE4eUia+Zf45ifTR
aOdX2a7fGUNaGRvbVab70SwfmK8ykVPruwZX6ZgqTMdhEG74PO7NFUFKvaYyyDVj9EsMr9Cm3nun
38cjtpyLD79ySqQfg/juzX4FR8jgfByQMFQm4ycVuYViTpu2uhj1Lx6hobrNY/gKGsKIAFPUdrbd
/WvZk8/UMtasZ8b0mNSIQV0A+yYp12ZFP7bFyH45QtBuCmJs0FG3TQRVQeTHwfpU4d7n6vQy8qb2
avOcNoSkq0vx5HaXeBjCWDu4IOMo+OjjswZKorb07QCIYa6jsN/1tJB7PhYWCaQSKZarzcSY8C1Z
GAyOojmnzkW9MPSB2i+2P7tXeV3fF6OBmkGvMKlw9k5O9A30+1DnE1yLuXtGFXKlu8PNCDZbjNNt
M8RvkDAZg7i0obKpeBWEtaIPqSXUOZpakG+XDVRpunxgxVjEnttOm6hooLka6hWn5NaEcLp3cSbX
5RlvAGobzEB4Zjhdxmd7oC23Fs686eP6ushokODy4dM00XMaZfwAnfi7uRhXygGKduuOjymN+F2X
MFVB0CNwLeAxQHdexfKIdCvZoGF8wwbjs+TqoV22oejlyejc01A3ud9GaOmLFM8Xo3VDQVeAhbrM
Uac6sVA2xgqoXRp8yIKPUQgcBCUqK3/UBXmZeNjpszBZLe/RUzccc4iZ0FBvrL5L7wYZDJE9PHCB
o5K8db/UeRyvtGXw+qG2dk40PCjmwm7OHd/Q/JK6pxBVM41vXe+GsDiYaqQLv0UyV9Ck6ZiKFHXd
+sjmOXkowlo0gW3M+IxZH4JUosOJZnH2zlo8C4p6QIhI5Rt04NTGy8TpSYpClaVXJn4sGU/Xs5tx
uLTpncby4/fjBVIOIRDJylWc1n/AY9EeB//k5QZMYueM4ORDm1GlQJOk9MYkFKXgWUR1GuP2aFMs
xjTZpBufKUFA3lgnPc2fqLWfHNtoPCsGyLTq8yddKYYtjpzPjsulxl783BnfYzgLmbBvlTijPW63
SLdbzo4JXjy9W0uWTJvsIgcaSw1mFyaEh/QPvDdzOFq11m2YuytkOU+PxFEFmm7NFFYK11bBPtge
b7ChMuxV8huD3jgz1w9aYhUZoWxt2pUp5prILbpco2e+rTnVIwqiD3bKrQdmEtmrxsRfcNAof/RI
f0/rfE8uD+oyUlob81w2KiCtBDFxUVKIrlaM4A5Yv4spJ1utUze6D6UyfjPaIYv1KgUphuTdX3BK
b7AaBYOMbzJpmohI2te5yw5jtd6txoU31ry1JiCM2UU0ptbJY2MiGYWeCx8SAW2rwvTNMeWjlcUA
7qDlUEEIIE5hvLLuJHCrtLLesxFUlpwWDwKlHprG8qCrmJcyzsCETzg3UyiZULYsBCUQmcSGPWKi
2ShB5rd1PjD3eSwEZ2lZTi0YJD4nczLP8VyeFqzMl02STjnWn/rcelZgDJjYyJCryhe9PypaaKsz
YwBLuTdrM5Qm2zEWKXBcqoMPdHlyLt7dKQqaPGdhU4yjkfSvMjE+dFtZwkiX9+oSBcugZd4SEzqQ
dlSElsvRXyuLG1CYxJwhOQUV4LoUSV+dG38MxhVAhMdvhto/6+YmbS3dW3T1NkVdTwiu8HOX2b3i
cpQIS3+3HOc7Zb6EVbDeG/q0k4vuMnnQ7lrLRTqluYiKDaxzORR7HhCkqUWapk44gpMzGNcXT0MU
KTTpUAcAcNVcJDyIO14yrd130XBUECi2NaK/Hp5sVlSnRLUPsmv9taZ+ngaXGbymtxu7uFj+Mn9T
9+uZVsBLY34tSJIaUDA+Ayt8Yv14K6rpVfTTZwrVbGWobevaG/pOy2+MiWDdtYVV1WHrIyPI6zl4
GvNe5uJ2ZBi6WbLyJHEsKcwoyRtyXzML/Qn6p4douBtNlUEoW3eQjA7cIxERvlKdCoJWTI3JZx4P
UNtmjBqquG7YdUjAEn7CVMA1p0ddKo+qO1aXQOg7HG7SB21wW0Yug/As2rPVenHcO4deOyKTUmwq
5sjeMGQU2BSYtsCXlOm1TybiAdnYRnbjdiCmWGlwPRePLQ7QA5FKO45JryPnIZgzOF7I7birnlaB
ott0ng99jOlS6/H5xekauCPeU6Kjp1Z9UYri4HSjvo3mZVvPUVjLAtNLK2AGyeEzuSSSWcae+gJP
OAXGRIIdVSW7r+lazfdU0taeGBsvkYCXtFravIwdUO8r+D7cF5J50eA52dcikhdCGYNlwZAMdcbw
MldHdEWopZkWQaRvCzAkm0oSAd3jarEzRnsmGMSKCXvEtNMn/QyJmd2hhXEhE3cXNpjYcbfsIr6y
88eZfI6NVSNobSZKDuhunuv0DUQr8IaucA9m/dVEQN3ypDkP0LqN3Eoxvc7HJtc/AEHsogRWuEUT
nGbIZzotjzkqtlCpXUCznPEBSGP2hi6n0jT154rA9wK3KgxStJ6XEF3yDwOljsBnR4FZyGaTYbLz
i4heSJp+1VFxpQo0TWzBLLb1VrNZ036XzOTZOdTZm67WvyYDU0fxqDG73iJ8exOoWYBd0z9xy31u
NF81M6BQ1MVXVmD1neQUtnpyXmOEqi1fvP4yv1fX6y4hSuBm5mrKqXjGqfye6lGoW/IPSJYLrwnc
E2uUJrqglOLJ1ebj0ikoOVp28bXRXcvORFfG9E8wvcpdfatcWuFJs0AlhyNaXLCrKQJGm2Hzpmmm
J85R1CBag8hlMu2giyHx5+6mXMfYB/G71wr1EQ+q4qdM/55MHe3I1Ea3Q/Llzs+tYzyjn3kQ5Ui1
CXWFgDPYvVGUbhB1oEhCSynYLVDwcm6i2a3bbdvZofGq2jr+D+NpLkeFD7S7q/nwaAoat0qRL/5g
Gi8S7ocWT9Jf0Wrxn3HjKywED/Fq77SL7s2Mk55SeEMFYHNk8e/Q0Zy1o0F6S43rUeo3bhLfNt8s
vMSX8baNqzmRt5AA443dwXnKLnx3U31Jul4nXqM+W8X0MKNTCJckvcmEvDJcdGQOM1mTMazPJvBq
wuY9L8a99o6U+l3gXO5VDszcehKJfa/blY8//5S46zYfsKBA6+w7zpYY67Qz73pDfRkH60MRSEL4
u/aYqkBGqjRjMq7/Yk1JhtHlvh3PeWufehYA1wSu1w3aa3TZvDpKDAgbrYZWX+W6TTCM7D+bdr5o
BZ6KESg1HVJghAB1VNVCLBJxtFDFjFXt7lYVN5XFBLmOho/KlLdNMq7wASz2NOO9KMwjIoveY0hB
TYXUHhApzZ5MUXyzzL4pADSGMjok2az+TMpkl1n5ocNbrObWV+IAhWfG2PhmocXhnG71pTnnNnjd
ri32jZwvUE44drX1nmv9odOZxLpWGmQ5/ttsMD6SqLrtUivgLRzH5FpAQ+jX6apSoN/kNtKNFPzF
ZNxF5BTrUfRnrZQH/eJZw7HzoORvEo2DteqeEquE4E062s6y8Y1B+xTjsNfd9B4iTryvq/xriC4f
dlK8LZp8ziusKpWB07gnTs5Jp/MCBb8mfAALxTslxLt6kTnD2w6tZnkbm5hYWpULOTjN3EtW+KOr
LpA3jz+dynk7s2T6xkJrVk11An50ugnJm4sl6DJTvSqL+IgK+q50JnMjVOV1jacrtXUPiVuddJZw
oCjbgRwZBtc6qpohSKf0JYVf7/1prebTMoqPqGkiCnhChZV2g4SNxcXGHRNh/rDbI0T1AGaeZ9PR
K3KtORpFeY8YclMJNCQV6pdlwsKUaNFzlqGKtUbIL+skjulqGoypEdMrdbwlFH7yVG9Y52wjRJqH
ayyORV2922b7hnT8WpaRE6Qcp5whz7gdRKCMvlvVp3SEC6wT4yemMQ6EUnlGtp6VqDpUhVzh/hqB
NUL64ZKnBBZZizpnFypKubMkCvOLnnp2sNhd/qjGcO9mQfMGTBO7cio6juLqZBRPEGT8pKhvumR4
SSTa18shuC6tvqkoj8LY5kChl3/G7relI/4SieFM5/Y6gmjILkGfWJ20wMqaY2GW9+CpX8sZnn09
JJS1E8Fr7hok5sCFsUrvUS9wHVZpytA8bnbsxu6HpXxphuyT3e/D5AzDXuAHIS498iEIvFjNVddE
r5QH4z5JKFEiGvVXimMGxOShwlmsHBSTvusUk7ZethiUDG18BaX+qhaNcmav+TyX9HbXUYQdITc+
SgtiHgeEOBhq6IybBaDL7lTVCgMCngCGlfLJvheEvHww08jZzatybtiV7+Myp4npxAeZTmwalS40
FnC2TYbovlms7dKX2gFusIbrsI2ZRAg2ak6ibksSZZfFbfeW4iDHX1zSuzSjvFOWHk0NZI7tz49/
byMqK+O8ZHzjiyLN0QI3OteqwWIbX5KCR2BDXM0vjpmeGPyMoS3wVLXusq9FSSCEI95s+sgaBuqN
MEZlx98TrhqF6mhGdPo0glp6+2ktun4rqdC7iWsYzPJtng73zVy/jwMIqNTm6rMq097UJAGJ0R8h
FmAvBaOhlr7x2rcwYHFsIn0tXpVxGbAwUdrbk/aNG5iThgq7jKIPIzPB5sC19qEqmS4WeSJK+Jts
liWnPeAcuTTPFUSbzk5E4jNxdcwv5iYjIoMRUbQ31vRKNelYDa7+7ObnESkCHuFTe3m59DKBMWyt
RSD6NrnOk2NCxHAqsgRXZOpLdrWq9l3ZXDcZGAaUNfdVjMMdI9O+a0xamuIaD+OmE85XN1uCiyEk
L6u4zS6jA1cBFr/O3dFU4wkXhMEZ4VZLMKrDYZToHtu4nTf1gmQNoRuntbGvpPlNLBe7N/gp6MTb
PKETakdkfIim58gyIKQvGO9ASF13mXyZy55yaM6wNRrlnyld+9OQD6QPa55qsVM2YtiMHJTMBwy8
gYn6ki7i5MZ/UEFlR7W7eBHYcDYpcMVeye7L6SkysKVIhz1aEiOPrbF+z0ONSrhGmeFm7J0BWkKh
n7fghrXn3GW1zv+Hu/PajR3YtuuvGH42L8gqRsM24M5BrZxfCEl7i5msYia/3oN9ju9xAPwBfmlI
eyu0usmqVWvNOWYLpC6jxQINytlbydkGz7tye/uWM/azaxZvTQGp0iD8Y9NbICgiKPmFL/bJIoVL
UWTyJpLk4ZkHm84hTSp0mrQ9Mf7OpITxHgsFW3023NvRybI9yiC+S5wls7Cd6btfM4bEAiryJuwZ
rvQR39UsjLd2CUE1JIQl8OjrzIWQH879s5VXFKpS4yyG9LOSNKwc9SdL9X0dlMMhnxZ3EYl5R2Ef
26LtkO4wmGpmmk+el311NPnYbSoDsykds7yKj1HaLwW0+HBc/K90K6M9X13fmwWapUEgb1tGT+Gn
psOCccmgdm1vMA5gGsRQGeXQ9ChGHkIwL0DmaHZ2phHs+9veWBA0Rae20LVran7GHm4/+AtssqTd
3xESAkZtF8gog8FRk8/K2HKss+5BFwyBGof8H2eozvTlL5EDVwFK9M0IUtoaaGtSSxGl0mOh4TS1
j7UNdqBLzEvL2B1HKYsYkUN4bJJLaZt3gbLl3oYtuyMo8DjrFINGVm5jYYPki9gcoshuzgP99szH
0pBm46tb4gM12xemZrz/5Qxsjo5smDTpKa9oq3NuJcUQfWEt+11pyno96DK5aT3mp7qmaa/kaJyv
hNE8ABbYIvfkAPEeBCWJ2kv9WbXOee6PTsZKmifVa+nOkiAwUMeWXU0nu1lmQrVprDqrwLflZTV1
LWkHxEv2WzvmsjAGW5yZNxYtNxrHLNd5LZaYJs8qw7Vvr0sBJcIZYH/b3KKNAqLrhnf5yK/IJm5h
mddgy21boqLTN/hr31qX1za0WhfKXoaGhtt+U4yvtctfTGiADzkWg9kYuSxrjGRcv39zAsdCCl7c
+DQlz1EFWtrDasC0FUZEuI2zBsojSIRtyO+21LQjfRVfxVJlecx6tq6PEjyN+oPNwR0MamFsRWeX
e4bFMnbKXYAMM45JV+70l+na7WMhwm2fTm/gGG5U7/VQE9IKPSXWinJiRDQDEBiTmS8yfu3C4BVw
om8liUf3/O5EysFM4zAQQQ3Agra5q/6INuclmtL7fnHq+qH/mse9f8Cn1JP7ptSqRYO6EVofupLA
H65kJ8Q1xY0EmUVd7KlluRlJYvAEzk7KCodrzlbWnzFyvkzx24/zn67UDwtg1XH0/dy45qlJMJY3
4RfaPb7bFi6G7ucQstRmVCyZORWPawz97cCM2cU/lcb9tomNj6C2faQKtblmvUNSYBveNp/9nziz
mekw9lqjjKXWmKlFJipWzrV7QVzYuhinbMO2fUxlOJ1crDirhKOPXXYUs1E17gxl7HOVPLVGbu5q
/17YBoWhOb32I4CqxqQrPNYvgNhd6LX47iLyoMYhAK8z5jPPPrrETfuRE77TyF8yoe6J4J04BLMr
9j2p74LjQIdfbRUHBjX7oa6c+C6qcCVUkrEBtcrQoOetekJ5AHTn4SXrsn5ld38Gn4a+SmnB95Hx
3NIUqIi2WUWCTEb40S8kXNNthaO+RQvyZXB0r2NvghyW2MciTR8MWwGhcaDbeDMQ/Cqgf231nPmg
xtH8V+VfUw7fbW9Ssbikf7D27LOygvVJsDT6V74Xc4nhczIWXv3IX5RyVeErqpWT72MJxnPWm8xI
D4UJW6gO5b1ugvRUoUteSw0fCS/gpIIz11FJEBVem7gdhluFNcuuEbKMoLPi7muaqjt22JQqWK4w
lSQwUUt0IGo3pVVzg7OMrn+QqntzVn/SBi1IG6dPwgzCdaxpvcaVA6FP0zjBQNfdle46KYwfeu3D
pxEdmL4iYzdsAnwYs81j+eN58EE9m6NR3dzqxZmTWua8j6Da3SXLg0P3rTAC73T9J3wqP71D50Fl
Ln9t4z8DLhgPBQLxVYYEggZRtvONALJg3U8bpVmHQ2U9p12Sch2Yb42Kh40lhLcmr8snmmxjz8Fb
lMRAZWp62lVTDNs65CBDOgq1EJFQlT7qsXnuPTXvBQakbQ9MaczI02SRw2Fd53rPzYOL2Mei1Pp4
fy0mcZRwrLEuKntOXlm1lXXT3fbKf8xLXtByxq+qrPq2DVq1yhKQlHw/AnijZbwBw/2uDiea/LQZ
cRR+D50Fk9RjLJ921qt0tYe641PBVN/HIwbrCnRZ7d0VTMQ2WNiRE6OcD5Wx6xmxWrnRbCqgZSmm
rdDtsYaTn1F3464oNPCw8BYo2SVyOatwLEMHq+DFGgSwVRZ66EApipzxL0suMDbPv7dk/aC7jDaM
C4ljYv5psy9FectJAG9m2N+nIa7xxJGktZRFtDNy8G/a8n89p8d72L6OLUozmzD7NaEEa6+ZWJ8l
iRUj8TgSOmv66xF/vJ2L/EePkDRMr6X2M1D9l1N0HqR6qTPEFC0Xl2iex6w5BzUKH3yaW3TmLxYs
fOS39o/d1/jkpQVajjTsdSgIZQDVnTN/2faRewyQ/JxUOr5YMxa+SBlM2yteAM/+Azdg38XGGqdI
vhtDP90Maf4MIYK5qYeTHxk5GrzprpdMDxw7/IjvUaCwqqzDYd52ot0YfX0BPJbvkWUcpz68Uw0D
Yo9eRGYRTERPL2X5n96K0vlbz+PFBm9AlbqJw/iMIblccXUaCIIaMOz4tLKlOmOOcuemMZburMGw
2cuDdtqjBTGpK8YnY5qtS4cWSCiHbSA5wKVwKN7lX5FJcMawIoyqnelzZWwGvG5CrwuN6Kn243PL
LI2e25ew2/YG/ServU+IX9sGGzL7yLyMuVqSh7yCyxex1lf1vrGto9sTDJQBSN7mlvoksgFr3Yhd
SRh/I6f7yuzsu4WozNUv9oPmfbGTgexaM9u5cwOuliZkmhZbw0iZoEn8fKICCWLjYqPDwMTW4WXu
0SwjfGKFPaVt+sL7/+h91/glNxH9Atq0NP2bwMR3yLHKif6OzfjYCO+vyts3f2qemEJAIU2NiBe9
Ze6Mu0yHHAdsa1HvMEc18Fy7RJWvzZh0h66YNUd+ImqRHcmz0ta3FQ5glkp0Yss0q2wjhC+5Dyys
VMd+dM99fZrktPe4g0rUewULd+ga74S5/NYCJzYs63FfAWoeQtzz9d/Sa94CFdGNLqs7bZM+wM7J
mp7DrzsUdn8ZAUrgnR0Ynmw7P0FSZ9pqF1GoauXlW2exubD4/PHEXwaa/jaeg8uIJG1TWgRYFNED
ZuH4BEPoNDrz1VB+UQDCKNyLGxdQYFbqYt+SDrhFNudQXUBsLN29NYzRTdMS6Bk1+hEf2NZ0Km7/
zD7VHEqjVpMz14EeKALdssJjJEv/gmRfEjDaoyQtYhOCU7RdujiUtxzC3GhrTAMWiDg409kgMqNc
9sHE2o5e+Ryr+l52cjMCdeBpkDiFj3bj0y1fEzMD+ZijkGZcviYS2lp7MrtJXf0QwbpdiVExsRoZ
YhD8RLMq3+vWAFCi7trZtKA29ztcE+DVMooy1RyqEtRHR084KSHvtGO59eP5ksCvXoexLremak+R
nx7DyESojuLIAsC4hV/zlnBYzEf8Lj1Zfwzf4cBR9AOA+BMx0NMpYIUgMpKNMYkvt9V3ttkeiiAn
ls2i3s1b3CHU1ca6zCtY28N9G8lvZZ8jyao5JoPHOOw3QONQEdOOdSf4603tF80vW/uvTFD2Y0n2
T52dJYfSOKKMGCNx56XjXTwgqR461B7WUUV5sbNoD7iFez8KzHC0p+q90uYJrgxos1q8NSO8G03D
1CnArLQ9kVale1vO8imU6aPNmrLzvW6f1fM+UNYpZCe3/XTdVQzIXJBJaUo3EgtcikVC6FFukFHy
mR9R7Ch0MQ08Y7MtjgQS7afe2nltS1VCszEoRyQARn5jj0TUpP2frGFWkc6EJz3muuu4aSasMNU7
uvs/yej87fqKiFOxkWau9qYxMi+bABlqTu1u/E1LloE9BjKaZ8YdWQrPseO9pt54MIU8YsrUG6MV
NwlxgeBl0eh0bIgOmXurm1+01FttKjaMpl73gb1zNDusOXwjWb/Ps29bLoADkpWy/AFLmOD9q97m
MNjUoA+wOlkvQVWjRgo+4g5pO5POGwNMwgqhXYdwdrxxCv8JrxUN7sJ/Mev+pguruyvK///XsAKL
49f/K6vgv9fZV9n873EF//ief6YV+MG/ubZje54gWXlRd/4rrSCw/8213MB1iZ11HLK17f81rcDB
6m77ViClE9Ba+fe0Ain/jRMIX+3zz//IOPhv/+Vn/M/R3+qfOe/N//H5f2DkdF8lZdv81/8oLPF/
pRXw40zJsRLNrGM7Ls9C/Xw9JmXE11v/SSda2IozIwwZn1FdYbM1Fc05TpzX3PZQR4kk2g6u/SNn
lC9rlybw0Q3qD2/UxE4hMTlE7vSEq/+jCfJ4485ApVCZkC5mkAmGrrQC70c/jgAMIRP3FGPG8qNL
Z06wPpFek5kbwF3vvLdoSsd9YICNtBEcX6ki0Ksmx5svm9hPOWIVZNPn1uTshJBQkxF3qsz6JiQu
TM3mxkQMC2GbkrL1EKYQuQKSrPJ+M+ygTw1790CYmyBI4C53wkPetOGm7HK2iAAMPzlnzr5gLsLb
Mq5dE8aLN8X3dhkQiWVu66z4pPmHfELN7tnXCydBo+DtZ8QbfjXfc9CxsIHO5qZ5iDng0WxmkTA9
bGpVlQUHsGRwv1MWmDS5nx2qowH4D97R8Y7AKQLfq12bduk2MElfE/aiAi6w2Uek3ZWO9xdKArtE
TcE6CejMWKjOw3wm6tlBiViaa6Yk4erW6lFIVt1JBaE4M1i7ND3NVQr/Pei/16EQT9QA5PYV8VtA
H2c7thks3oIRgSvbGvDeb5iPd20d3ue4vzbazMy93RN2m/TKXddFcci6xD67A+uwNoM7CtVmPTMw
HjqK/d623kCkJ9u2hAMbZhh3o2RH90PvmOJD5DCqnR2A8qgG5+KgEyZbdZ8G/okwKb1Tcc6eknNc
BF8R7a3MB4Rcao53UzytIyd4Vk4JzrWu6z1G8E2Elw6FfflZmdkjwsOj16jP2u+YQhbBfBsaHnTZ
1qSFH9TJEQjorYj0KUgzDLRunG9ms/zUBjIAFb006d4r5w1n8p+UyVEXj48tSn9/SulZwBFInfEz
9kmhzF30+4XNaM+07hivHGmAWIfW9d/N2ul2ed2TKx1YfwydvATEkgbquSZR4OTl8H6l5X3Byfqw
fYLR3I53VzvVl7dUodGQIQ30qeQTw/AORQTHooIt7c5heAbImgHQwnThcupoyX8atf1hquTvLGoC
tSo04FLZVJxsB3Qq8hyI94zNIQW3zdONvnoROegx7400GrdBMb2nUhzQcu4niv1BM6psG8guXtEf
JCKeOTYfm9H56ZPc5iQfHdKy+RPGnD4zZr+8oOKhGfwn2jxy+1qlHLBLnvWV9Uuo3RKw4N7XGRl2
FfpQupGGp+lQYOftbTofEjcJUvEfBpHYEG2f9YO2ixby004dFM7hYK+rwN1ZnCg9K6s2Nd4WSqlq
NZSPlTv0e3fG5N13yWsMfKV0kUTjnj3EIn9Vpv1R5WD06vYcoUkKFMoDcztUA1KZx2rILlbiP6bc
ca3v35BwfRvWhH4x4y8hHCMBGWEpynyoSRyXG8MnDjr3Hmwj2No08yfdpYfR1pCJ4MKJuUZcbBY/
oh8IWCuKe+1Bi5ny5DkyaLlFsPOiIK1WRUk5UOiA5mufASMoh19DztDKcv3hdGaMJH0rDURbvmFD
lYnjW7uuj+GHdkkCBYLknuy0W8uWmKaELtTKap1f2B7+SuRjeI4e/QWjnoUaeZQgR937wyHRJ8Ad
fFZCoHfktKRgRjY8hIjiLzD7YxHmJ1HW7ZZ8iHdgdOWJPYDLnLb9quppayaz9zGU0yMCESDxeTpQ
pJWM7EN5SUlk5q+pGwrXbC378RKJFl+jCpK1mKvw4MXoXYsZj4nbM6gVdkK4VzJ+DjirNyZUDc4m
30yhaqf+kzlDtF6EGLMHIKFqKATrWADOWDjRYCGLLr2TmUYTkCGpdaOmJpIgXYZTdDBo8R5hspxi
bhXIXBB+6tGgiYwF3WX1OWQ5+r/8TzUyeI3AZ1YRXbmE+dZMussmyATnohxTrmIaZLiBf+6G6FEw
oEN6hwE4DQXTlE2vjMtkTjMJ5QnSsZFMQ2WRV1+oFrt7k+Pc5sqoxptl2h+TyrCdTU4Zfl4nOxJs
DY4q05KVzElJcSi3YmLE8gGoWKuL1xB/LZsZ+qW4SbaSCTtRbK5LWFYqNhUH0imGQiIKYXyNVi4O
Y1mxxZpQq5DU3PWj+kgS9PjB0N6OGvAEx8d3EnrN49i9QwJpmCOaFUc9Y838bF6rOPbXIBlQNWZ3
NW17zKATizJTItoRw94Bm71GwMgpggkQOW3pVAf0jEYOTNJ5RUz9SlyKt9V9Tda9Q2Kf5dBrSwlO
WChqsJa629wVcj/kWbQZEMaS7Jt9gel+wegwv84+Wu8AbJZcBEDZdhHGQjXrDsLn9WnLRRvSHyBD
jyt71HdEpHBeDE6RbCCql97FrQx2RDc5hb481CUPGdEUgBGAHFnBa+/GLwmhSZFD2BpWe9OWmHZU
f1OnC0S6i3hnZ2DqYml8xCy7nJEBVzig2HtBTGWc40DXr9pne3FDsEVq5gvVbHjrngS3VShOZTYx
jRZ3bstzNFhImHkk0HN6e9MbbX1xdbvKs3B6mAr3M9J0n+txOM6JFZydiLi+isK7NgntrrmRKzMn
nbmLL1Abb5IJAXcDmrs1q4OC1AMlSX9NaINTcS5Dz4pWyv4NJNF31rSjqd+8xJoJPWEMJskOK3rJ
1aZLAnNDZvsdxJf8Yp2bMuLmgzMBkUEegFW5R5+qCaG+3iRdcDDn8G/QvhWpgwFkOS6jOmdERb9p
zAtCahFVGt5079x1ExdeZulP10RWbgxs0IOBUZzFDFo4AqYWeS0NZ5QnXHADqBnWFvu75kbEydS9
90bVMAfGGtpBW5/fPRP8SGUXN2boA5YwG3JlpmY3jHZ0drLg00q1QqblUQEN2TMqmAA9Art2F4X6
CD8CnAYvoBfa/dbD3rSRBdEJhjT3sQ2lzBoxpkfPOuvRxxR/hc5AoTFpB41xDIf8y84KLHGKnbSk
68h6xGLVMJw6eOZ89O3gQYhgpKFGJZjY09uU0IX2GnA1iCLRM+qGEaA5Aigv0UVGrTimNSK1sLOw
8cc+gaixBdFej0f0/YhsgOMxsAqPPhKjdUWU+nrGsnSkCuwYuR5HybtOrDmXqKQX3BdyE/RJd6Oa
Odm0Dt32OsbvFYXBgbiDYIFfgE+S8VfOnHidVfWOCcYt+xJjykpOm8hzW65ILtC8DN/EAtjtnvux
D9ZhM5iX3Nui2vN2fZlW6KXEu+OBpijR3MOPBV601FwZPYGJucHRT/GkjWQTGxygaf5bTt4dIBze
ENKTHgeXLZCpKa6qmMqiZlpqAZGgXpLJxuwyfG3QcMP4LoASxQ428ZS0+Tjn8GPD+jFOSFWgx0O2
E64JBoCrummPnSXfmq6dCMOmo5uWTLlMCabDGjwak0jaQIj2h7x19gzPsMHxZjKdcUkzlxEhura5
zeb3nNoFcHKKvhZswAXYzKdV6O8Ox9aG4/I3I9Qt0R4g2wif3o8ZRjTUgeepi4L1xJFjXYj+12oi
Dy1WU209yaI8DR54I43M1alsyk1KzdBGXVcN8nb4pbX3NcXuTlfyUgiYLklOfFrcyXeNsqDLWntj
p+1J5QkQp9HfUSL6J10FeAmxRqVq1wzKOwprAFvXAXce4vnR0yNGwKJOd9KrTk4zPme96hhx6cVy
ZJfbevQlpw7iS2qzx45MJEZTsbw7DPVnr3cgeWIbgoCjd4VIvxLTvCspVpbdEJlJQIs28FajC2eo
PHp/fC/aOmZnrXqj5D6pkdUPkE/y/lwVf+iCQUbqQVe4xLdzcjWfSWl2EuKyK3g4CVGh1EqfVHol
MVEcekAnBkw6HVIftvXUNdt2BFJGiDvjp6UJ6VZ6HRuOC6JGb3sXECeXdVigATU5tmy8ZMJXah5T
q3MvNCJcBsDhz+wO1W5iz+m8UgKDBw1PYkCOkXFjhRBx5C6Le2/nI5NZTzHzzCIHiL74WnE2sMSh
4ssq44xT3TwizbiLOxpXUUqzNcbtkPXpZ9EM5Ksa6gIskXkRnCiGVeUyQR3OdNCDh25KL0ZMasHo
IXSP/OHD7PB2yHo+1Er+5jJ/Iv4PsKt18eOcI2KADAVU+TbPYBQ3KNaXTm7Y3JSu4hhTk841CLBm
U30TJuHRIBBu72v5GnnMTnU3VHs3z0mVHl5mTmGMfc/kfvURtQSKqJMsUbpGNbzWCcB/5Bg/stqb
LaVsiZNte42ZrbiQd4tXujYa9DrGd4rwdEUvAL9GtcwAJDUJhx1MZ1D9dsKMTva25TDfTvHJB3S8
apg6ryhq2c8thhoxhdg6i7KN32g8BGXGvK2g3cZ2+ou74jZuvF1qxUtmHgw7NQUfiS3eLNDDT4Fn
PJolRpJUHUDK2AyvXzzai8yRwmEXcWQvJ84m+tFWnOaDucfOSzLNJlITcdjEbWQCKQQq2Z0LQocz
drlBK2TjbMmeA0SjwWLkpWv2bAQxItt6Qk7KENR8TlNI2COzCd3VEFXJuzO7JFsh8iKgxtevtBoJ
1pnAYUUJGtHGeVFpytsu3gOHLm2c1ux7lFEI+CGkl9thSJMNHLZpR6d400OpzzJcG3T75AqpLFJp
a1j31UfbGCHEJLPfieGTMJjqXLEUJKXv79NYPIFBxndmq2e72KPvTEDXuJIS4d5s/AVuiLiFyRyG
sGxLCHq8rtKfMorfUl87N6rKL0zq/BX75Wj9Bkb9ScrOyW9x+9Wz3vtLsIKAqSsK9BOh1d0EjktG
ApIlN0b/aPEcV53wycNlIE8LIjxGzX1JBnY74VIbGoUwMb31zIGZy68YAH+h4kSaRKZZ6BBE5gz4
10b4NEj3ys0cLnrh1tuV7mgROZP2iDrBkg7hA5P5VQxY5JQJiRvYMlZG51/MZNxyejO2hYFpAfvE
Yx6SzNXBroLhpugPgKodpm44TKCaq7y9aW1833FHj6qJIZ755rMYtHf05fxWEH1mZOG6gHkKk9zC
IN+KQ0vF46ZYIXo6qrhufWRbPmLupS6JIP2h4igvlmPY+5bwOdZT81X1wUstudPc9tUl320nXfEz
VIiYgUCryUaGzLAUm1cbX1y6Wo6ILoUqnnuTJSpZ4pt6dBBRkT6NsUbiENOWWad59JSDDOEsNl1a
cvFw8WKpik1TPJZz8p4Js3m0YLYSczh8zc5+aFJ19KR8xyW0vjBpfUrm+HmWvuQdZQFLbLXG9VOd
mo73+h8fXj9Piz9E6FZHI2nTg0aermryF64PFqxpl3tuf/0sj0R10lbZ7n07vBeQDyco6scwLoMT
cGJjF4I96RMTXkTRHZuCiVlogZpyJj+ZuZr4cMgRy9J728cWRl7UR1jpOUz6tR3s8ghHZ+w2/UM8
4BfRw28pCRZE0ltvIxHfN5547RqA9Mrvy4PkeGf1JH+3rMg/g3Hvxk73PeTqqPPAXfUEgZwbPkI3
hZ+hyAf0N4gseWYjC5POeT2j+gdN49E1ZhoWDqQv33K2vNLkBxcwkS2RIaDhpBgH2bQ1nkwPpZ1p
Dvcy9C7G4FJDTkQ/JZE6mm1HE8hKONKhyGva6TE0qpHiBAV23j4ajv5hKSpXkXQvtl+csiH/dBEk
VJEBH9ww13UW3QrvXCc2Ez+8PXPS4ZIBv1HAti6UjzkK5BEkhM8EiT9/RI8cLmeMTtTBYx74YtN6
6oPt4WyhGtRpikopnWfChJwbEOlUdEYG+A1HEVpP/zZr3Y9AiXcVFI8IboiYUv1PNwboG6tzUhXm
2nbJkUjJqVg1PfEqMmdZmRWORUo9LlrzvgvqizX1CH0rz6I/G4JhJJdP6eaWObc8OHn5NBvwQNVD
7xjZnkwPgzZr/17AIfJkGK2GoshOw9Ad84SAbS13NQQrgsWAjPp6DvcRJHvaCbe2FDc4FfXO6RcU
ZyDb1djF3QaamzrByvzngwQBcpLLl1z/zYnDZm0AmSQrO6xOA2ZuGBoGjqZcnNw5umu4lCDr8Vmo
ixd0h99JT9dEN3lDjhgCkuvN4SaqOtmmT5pkg1+ZBFtCEwmCbk9gMtWpJE/EyAd/g0r0XeYmz28O
iLejhlSnPoeK3NjAva/P3BjnYZ/MnP1mz5pphPBU235Jh/GGGJQF5uKozz5BcD3UKSW/7/jqdH1A
6VDxovz75xZvFNnw8fH6FK8PE1MnBqrL/Z0KZKlaHrExnFuZBjsdbZAf8B/BAlZihItCOawvUSMW
YM9y/3Ha1MfWf7vejNKjoyX6+mAvf/v1R1pR9D9/+vK7ZZbQII38ojtrfklulMX++hc7Xode7fo6
XD8vYyIQPTE9OrL7DnqBU4D2ydDw7jpdvWcWmYB77caBSG+bcorzmIknWJYcxqLhZAftcUjQqRoV
9IHrM72uItdPq1rOa385N9XLX3196rXM3zW7FVsMmS6BQB2KuPTAvKUlgrvaMvEj0rUbKBtF99A2
ob0bnRQ8CNJteCDjwmhCzlTudBk8MqkAkzfZhxi+/p4ajDWhCAJ1iNOZthQwsKkYjb10QUqsk9Q8
k7Bgn60a/QLw5gGNSjaczKgFxFB7yE7nRfwUO1l1uv6eOYLV4OQzyX8WUTee4TUnUK44DBtxcA3b
Ndc0Fyd4P1QY1/U3i4FrB2Vz207XtxBFqo22iXZYrE8E1OjT9aPrw/WKMxPjdzahgk/lElYksE6F
PiiBf9wq1/tleUAlxYKpiNGY0C6dOuVjQkqXxT7gm7ElA0NXSdpx5csQTknprtJOUuglgGyqo5o0
Agbl/C2iDuhu7tz6dAp2Jrr20/VBejWRVC23vOeRIi+VxuOHbxqYRVDTNwqbiH43q007n5KGUp3D
VQX4MgTykxK0yca2sVpOPdeb8fqgluv5+lGMyf8A129j1CVkfScANRZpYGHXh3m5NH46t2OXtbpK
gqUmMK9zX8wybY/X90HkfvnPd4Ruji+MH6NHZda7ybcegumGo95809gtY/8orfeROb+MwvE2TlLc
TYYvYcryoDHWdIaYdhgAX9ERyMvoT//8P6s2iLh1/aOHzOMmx16KXMrc+ooDU0FH4sb16XTl6Pyu
X1AOIxEyuB6v/2cVww1Ji78DvEW0bcberodpb2aIx8QQ9aBZirrfS2405tJlcYvZ9YA1EHs+3VBE
d2gmjdCJL9qhB+GMoA6HbPmrKsVAuX+it0AHt6ZIEsuTNmtmXMoACFNQaFzikWOp0fOpYc/fAWlA
OpUdqlsbq3h5AOx0IcSV9kVplZdw+q06K75xRUMPiYbbao6n7Ih39uAjp9qlLafnYZjw63OJWxeW
THHBbOltBBoJXMn5TZzp+dDBfoE2myNXiTHy+MaHjhazeEqXsyrOPrp/YlnrUG/U6DyYS5irBT9V
AYnZOGb+3uGu3jpLzII1+D9JXdzD1aDr0PRQ7zU1tnmTkH66jd3kxnKEOnfBIrGYlLMhVCXleBJH
C56mJtlOyOL8rwdvFLDSgQJtyhBWkefuYj94oHGLlLoHknEurIlEq7mlBolg6iRsdX5bbZxJCKj4
hqAU4iM7FVvDEu7BNPPiLGefgOrlAXgCTSCH4qzz/o6Tl2xi8oGSoMKdDgT5ZNkSev3ykV4erh/9
6z/iRonTCMB5nTExXV//w4wh1SKQKjb/+rrrT7l+sW0l2OGIztamgSsYWd8JOXRDhMPyYeBhi0RG
Tny3M5zQv17/9V8P9UAI0PXTssbOWTmYQqxeUqKN3qlsW3Plz8tOQp/8FIWmfxpNke2Gwjwg9tvk
VITTwuMYMJRjC2m/l9xUfoCFxHzYBwPCMIV3dQyQ2LAV8L6wPEYSyBIb51GxqgK3bE8FiG2a8gOB
b3BhztaU43cbRoBfFJMomY62YF1rr0FBrAIr6Vg/Dk6Z3m3eEjKF6K6sK7d9l5Xm9vLbXVc1z8kS
Q5SRRzRcg4lQpvM6Hmi3drcl2UX5EmKEySkGYasYvdVb0eArWHqYJ0n2EfydFDS2k9FJ613oy4bI
f0ZT663kJcMP8wNOv175ZAmM8jkN3u2JxniyBC619vTClr0o+siumAY6XVX95PkMvvwlsKluOWcv
EU6Vvddx8hyb0KtoZjhrjkfbkdSnnPSnUAo6j5Jg7Y4VbwmIahrFq7CERpXpvU+GVLiESWEbee6L
z6Tofda1OzkZi4uwuKuEgbKSPCqiC7jZIarY+ZZ1UB2tJboq0BQLc0y+hweQ2ivVrU9b26pd7vqQ
7AWRt+elLbtU/eh4fkF2MfzyDq5O7+VETKvw2Epn8rTYGQZALHf5krNF3hbekf2Qxu96YsYW5M9A
xpYLizuGCK+hfK49grtgWUFurLgCWCn3QTC6K44Oei1J/Jr5YXCZ6CjBka/aZI8imI5xjqYM9bdN
lHROsx+osVOuZjVB3CFaLH9u2qTe9FLczyyA3MHwpZYwMqHxhJqzeYG1/dFatCnJLat0cRxBtKki
+VJMArwi3lXknJG1eYmNe0OoE1T2s0samsZb1uXWqiUlzbUCsh+8Y0x6GkD6WyRBjBT65Avhxnbs
tp0ibs1NHkLfz9ZZgwlnCWRTljwbJLQZU7QqSGz7H9ydx3LdSnu1b+Wrbw4XQgNoDDzhDtiBOYni
BKVwhBwbQDdw9X7A89su/+VyeezB2SXpkBLJDaDfsNaz9LRnGrGf5Ewku71vC7gIUXfwBTmlW+Db
IO07nczxpCk/SYRjC3HL+FyQE1f9sdz5RGjbW0KInOkIVGqqfakJlyNkbgicFye4TYieG7z7ckui
Y/73Yoimo7nBhA6647pYgdn7AcrndSbajrvdwVLx7y+TR4zcInmW1lnx2a3wU5YtGa8UZOQhQvjm
bql50PcbJv0k6UUwuuGEEsjapBBh9QTRSRUwtU+RpHozSzRAVOO2DwDXb8UZv1cqXEmxo+rWLsSU
ckv2K5gwTlvWX+Hz5NVp6X3PqD0QMy08KanVvK3PZFbBmzkyLb0M24ubacZS3VJwd6rhkKfhPaLb
fe65/WVK2wEtMH0sWGDCLLey8OslDMMnVa/DsRsZHd/kWzG3AKxed8r8DNYN913TxIRbxzHPHcSV
cImzLtnkBO1NJRLq76//aR4KVVcXJq7dxdlezFeFVtvzuKsZNSNVRWHr5iBvCu6VJnMXIGP4DMKG
e7h0BnOxAvy5Pgs65Ij+bm7WGqlbGRGa4mNEjVYAVhrsMxvdQF/S7aWm5bnYn95Wb4+r9SIbvhOw
Wxx5Xx80gEw4ZUED1argR52FILEBY5DMt/3SFF1yRhnolFVyIID3m6tHvp06H6gW/e07Nn9XjyyD
xIQqw6qwBV5NSrHnEjtHmgMVqqeWnlOD4HOWYf/+e2LYz7ZOxzgaNdve//zni+0LYbHHpptni80F
UG8wbzKQAmxzNhLu7c++fvX1YrntbcutT30UmQulSghGB510tX73hBo3IeO7D7jh6pNXxAiOIVPb
hCzpWi8h+HL6sFXOSHjeloWUv8FkTxdGgdhYQqw9S+6zBArQiX+9pCs3LBFyccNs+PL14mfhQQI5
BPG9fYdoiZt9RcnDJKBwdyPhKTfk6ubHvPPeKovH4sFUUJCcsB323YAIF5+hxQVArU3vRbuB6vyg
FE9UfskfVgouKtSOl//TGjvXI7HmfxLZ3cPAy/6x+wG7MW9+/PMffzVjzvrnN3K2vz/1/2ntQv9f
gKQEoZCBH7pu4Af//If+S43/+k+Mvf/iuQ67HxsDq5DCk/9FayfZB9Bv257Lp/FZChdY9q//RGvH
h0JNd73It9H1ef/8/7R1/5PWzsOKgZaurZa0bbav1heRI1zPi0I/cCWiu9D7r1q7EPEnyRbsGXPb
h49tujdfLklsFwS+ocF7KryQNPVCX5raqZjip84efL73jMIPowWT6osP9LPUTfCMMTI6rBt5ixlE
c6uXjoiEVfiP6MBk2s2PwYSVOG2KFwzHqOZyXd+C5u2+ecNdRFVW5vb6mUz4ORh69PcgyTq2IuRK
QE9iCpc74VMfrSzD/KR+CRmMlSmIO3ip3jNN1XIckRrCTcqjK6aM6ej0DNDcjCynDk0zBa4yv4gZ
RRDBrLesg+oqmqA6rSZhzE2OOHopstlUbr5TvDPAG32a4mqMWei035aFgqdntnD2Kp5DNKJvZmFZ
kVlLdzeN67jNd+CXdSOsGrlNam0HRHla7WHXxVW91ldl2vtlJTs4E+dZ9j+AmbAowEPq9AZZSe5L
5NhrFg+TddT6ANTdufe8HGV7xhaVzPKeBIPbqL6dZblcVeLuE35Y7zbA+aoLvHMRraDEau9g+fMA
ilP8ZWlJyA7/nK1WtS+BgmxuWX0DJKHJuuzUrPoZQ1Z0CN0XHZJklooa66OjjpZQLTOR20JN0bt9
LWiC/OYxncxHomt9rA2N7FIXqEyIuD5FMYc8USmayj5ympMxs/MozPzckIZ1j2DGoKOG/xPxLbgB
MkRMj6DgDuhayG0f7JoJhHQvKsxJ3BRD8U6w6F5AkHy05MCqBLjFCVwQ9xFxu0UtTuESoNWOEly2
rfeKNCYBbK8IOs3Ug3QJVAn9BFY4Y3MS41wTd+5ojmgJoMoTSinsBUhwZA/nyvSMxQvAwU0NLBTX
xHQaSwJfrc7PrsgJ/rTK/tlZ9nJa0t57sq1LOife2XGb6Nafou5MlzvuqgTk4WgH6cVz2cDKvK+o
9XLraCVFFCPF45CdI++RlA4WI3Ottq3U5+DZJTtrXsJ1vCblnJ8yENdXu6y47rMdfad3gRuJVC9i
Px26dzI37h3qXFieFabEXBQvZY7MhSvrIhMiA3WxXJicF485AnkWBcGT8ZCCOxlqm0CR9zPUAwHs
HWkqJCkkeCHZLHZiMY8kvCDrQKB4sWabt7+edlabh/tsBeEwtss7KzBrP/MjJ7mXPU5Bxh8h2RSs
CM9jljkcakswH0P8wU5XTDev2jSczUP206MsOg89TC0fmE8jC4we9iCJKgEkGw7DaVmfdT5ee7wY
j6FdN7uaKMadveA/g9wznNjmADAUksSz7WLtkjFHPwT8UjldeVjmUl5zXX6jFR0eCYJ7CdLyghDX
u3PTDeiatFfETXulSAadg7T9qFsnDgd8JA1P4DvunW/+mOY8uZzw6FTr02rc5WyHCMiGvEDnghjf
s0iizxrSrPwpCWJAiugZi4yy0J6R1C4VcY1VyY1GHczymexpEhbde/RZ/V3hZXExNJ+sfPt9K4Fb
4ulW5s2KqgPtx3TXuoUDjniQ5wi1rWV74yWTOXF30fremKZ7CEWL7BCtp9KGidcaQZui81gb2jQk
T98d9qjAQJNjL62WxHQUynZ4nHqvu0vrkc4gMua5y+ElVCEU6XDB/NxTRuNHcODONT6mURABD2M4
uE+ClTBtSfMgdfi0rqUFhhXTKQOW+b4nc6yWffhTz9kBcss57Yp3kk7Xg2SFcEAuh77hvKjEx+Nc
5uRihYpGOWTRPOQ5IY3Ar3KX6qXorJ+w+/QLiraHtvIJUfCmOyTOEUsHZnmcQy3OGu+pWaZv9sKT
3/mL7YgLmouBRWbn9r2KfGDaEqBhikJyszi6CLGGZo/wKbkMyt2JPvyR5kn0jj02QcDoXFCAIh3p
En2aChyrusBhELDpOy62z/Z2LbCa2+ZxRVj7WfhaPISe9cau4VoPwUSW4EG5CfMOJ5R74ozmI43L
nyKPpqNlu+C4VJvd+g0OCMtesYuVYrn2siT01HlJc8zjMsmIXarK12H51WFhmzJXviEk+oAJcu26
sNivxK6ykETF7Wbkybk+P9q6Djlp1364d7P6ki4zv9HL5yYWXoJN713TH05DH51Tsk52aboolrtj
foq44vcj8dtPkXX2hPc7bbPoHdaDD/knfcwlQnM0m9kLuiW87Ev+bFBSxc3Af01h3dVkOzLkSFgp
R/NVKDc75X3zkWSY9wkEby8dwobdLNc6Nit2wjnpYHgMhRsHmct00G9fJ2CczHNrEwdOGz1Ibz7Z
Dnkh4RCS+jn79i1iZ4gbEMVjiZDiEJp6PaeNrfcyE0B/lya91xbBt2UbfLoOeVNz4L5ppzUX1O2P
a14znReB/yy4hlKtjwHRMRd4PmAM6MFjTupu71ZWhKbY/eMuy496Kp33ZYtNbyICS/UzhdEPYMUM
KxaFqLZUbymg7s3GMqnbFTJDV5IPJxZ9aS390amL5XjRPuhxAhN1Vt65wrn+fZCES3HOpORULEIH
WQ4g+UFxJk4TuS5VPaLGH9A1ZULVj1EFJnR1f7i97T+V2naQ9AOkQuObH4uekzoTPZwR1WDiHFnV
Dag0X4nuAfwmOdYnd/BuEJkOp8qDfDy4XnFua4QsU7lcGEfIE7c7njb9K6hYYa/JtSfNIh4dBEBD
XzrPZZXuw3GOrl4POVMPERHDNK2h95BOwkZrfm9Ul16Z4F2GBdZ+V44oXNCpzCZZj04GpcBXnXoi
ShHKXZLcEgsEdqasy1gNKridm+yCiIeY9a4OAd9WBFX3VAUW3eukQUJwZXcp1sLUnl4QJPivg4NO
cWQp0Ti9fZRjGlthO97WxWfl2c1ZjstvGpj20ERkZGId2mW5LO4Mi0yk4gMrRr9MmxjoxKZgY7TP
+wy9NK0/4ZjJo2ujNdWMXeES2fc5gnTSz4fmlC2AiHmnoeWk3yV6Bh6NLcogb7TSs14LdGQy2s+t
nB7mYKJ4LPRtsvTOKdGsGxTEi72QvYSo6jKY9tu/pmHj7xkIkXCEb5QQzRllOsY8y/qm2wwIS/8y
hlb7UsRfZURpoyNanecCTfaREV651+XUfMz9AbVcaqz10fHLXyEmYCaNat+LLryT1IXYUTrCi9ee
lj363vjPVib0AynXP3yRTXG9nogbULADCvXEKBh0yhheCd899nQwt4xEYU8012pe/ni+l92yPIG3
lq4cCmHu7aIcBEKB0eA6OoTy5AlZPIiFqdaK8bGm1DJCpwd0so/UrDWUIkNUTUj6lhApJGkPhp1t
ZcvN7KXOsQqD99pViojW1T7VLRnCbkhen5nt8VrCe5o3tQ+ZUulpkcubQMYWe27yGlpDfhp7xEd+
oR8yajfojStRA1OyW0fu+ZGvKHCtVxpXN5HDB6pB/oZ9Nxf9Q4cWzUv1U+Tm/blkCDIV7ckm6m4P
dtS++Iy3twqbHG0HYAvRP7DKQFwEs3muRUfMLsOfye/Ocq45O7v1uWTcBEh9uWsx7JnUmMc2bXbo
hp2zMvA4LBNt6rJ571kU4Qyv2c2r0j5mVfO72XgjieUB5W0YIOcLusWMJcf9KOeJ0y5gkb6w+5aW
19NmWOFRSWzCxXaiqHL+VhM8ff4qhvh6b4g8l4d57HAQTd3WBbgPa9ptVumIeBetb7AQ5fHgdi+h
gWOYO3lx7LPqqaxFccf/v1SBdPZB2VY7q3TrHUGITF307N00wHt3X0WZDrW5LTKkvEmAEqYbi+hq
6/qz2Maig9VUtzgPehKvAUiHVl7e+hoOCj0RkMalO8igXw4wObzTZAoIXphQ2PXzT5nKf0FfRsR5
C+cUZScjJoB8YLtb/exFi3PPKpMQE/5nPsuMLwvAYt0tcZNYTPX8+jmNLO5dHsdZYI/nFq7QbkGC
iAmZTfTkNyTAuX1FVRmdLTy0LEmoqa0BiXFetydTc1X2lsihPLgnVq53TcR2lb9Z7R2b9dwCgKid
PokZ5rKjD7gJsPUWwvwJZSf3KuJMxYT6S7g2N6SHPhBNHLdKifitIStilyoP7gVGDAbHEr1ihSip
t+pLFc1nFz/ZLleje992DoIb0j0S7C0ul0Dm9jiAi4+ilOkBMjH5idtjgLfuoKr3IujXB7W6/n7E
zHYeMU0gby3ooLQ+BYPDJM9N7yM8WK84OT9YDF/ydo5OKQUjclOe9clisqsw5qWG+I9WwpZxlSBt
E5Qro6FhwRuKy2fKX1dVkhdYokjzQ5QFU2QAq790AXZdt4Pp2JXwyMMhQBQaEJ+OBX+OK/AtUdE7
98lI0ESlEr2Ptstyoyo6mrlzXZZ33QICPIsCLj/ED7LxcvC+y3cF8IfVz9JeizaBmq7Ay+kVAA58
/Y8pIqJ7joJ8X07EQM8yuCMvEMXPRjTskzY8VkGBNtCU18YV/dnp/d+OHOYDeyo0brDrgb9V1smk
SPkKENP7ZQaAlEKK3BruXGIYScb6ZVlKfuKz86elfoFGk2H5S+dfC1u+fQWZhJQHeTvSfO4yJfjm
6l6eUP1Ht7bmVstre2JbZBHL3ocsNkrSEstylvs2qzf3voTjP2A0AExyEk6U7fPQDjEK4FArneCu
dPL2zhLeJQipViC12Ucky2l2o/xfOVqrxO7bA7tYN16ScTgFcYR6Ms5KjvuR5/YxEf2PwF9+qRW9
hpeDdjHRXTcDe2+bJmK3sIUmlOo0gFbZY2Q2z45rAt5DKP1Lp2jLRx7CHXPYxl2TO5gTn3SufAAO
vssqUaKGc3DuXH98HNrHJtcxp/j4kHAexYJRzr7v+LkwtIoxn3srMRGrntkGBdyLvk+4iT2UMIZT
E+1ztf6FQtLZmx5BvCHXrykWeVu5lvMapIHHO7JWSCHAhhI9csPp0QDcHc6e744PhLKyBgX6Ggco
2iMywM5Dc29aV6AMDKtz3iRkHIZkJlKis3VWy6rwuXD4wSHJYdcVecw2D1cAWBJcnI1zb4/EfkQG
0niWvGeOiie7I3+ziCaU71Q7LaEpjLpv0dzAQe3KezqCMWYlTR5MlbJiz8l1Hhc57AKPfGpnOwLN
4Nq3UK7egmE0t2ymEFmU4IyHRxZ8yxWl2G4tEvUKyLpWBEGGWeTf0XfExdjIx9HYz11Fal8RvZfk
UIF4ksEZkwF2d5R6oNOcao9nsP9GXkjnJFDqpxyGYuKTC6+Ac+cDW5iQNpNFgT5bq3xyauU8tvIT
xz0Nq24fOwd3uxoj0kBrf29xHJwd/DbDJK4CjOZpaRACohg3x7JjSBXiNuM2ZscAEIN2+C4v9Uc1
WuodLSIDg+bnaFn5i6jyD+zo9RVyyOfXiVXgn0wUkGLH6RtIStbbzCBmRW/3kpU8X7zBuyvdFYDQ
NM4xDzn3zGOFkv3JS8fqPfO8bL+grvcIuG8HZCpoEeI6n90HbQsNXSZJ45aLfDxqm1F/0KqTjBzn
dcWIQSNCjpPFRc1Zfe9u363Z3BhrI3JY/XpE0hD25xzOhKHeS7WznHQCmxB0nrzpgS+eSif9E6yY
TaqKVbpnqWdDCYjYqPan7nsBnkGO7Mcar0yP0lTMpkR79ZviTyEG+46t6MGvUfwKRrxoxtHIRSTl
xKOys3tU+9EkWXohf0PDqZI+rjNtnVW+ltfcgE9KS0IQ2TqGAB1b6PhyemErxdc/lPZ5roeT73pN
PGd4gopys03AqL2rtO/GXYUyIV1gKUZGiJ8TErqehbYPrAzv441wmGpiIVofRG2yE/ZWSnwEOOQL
RXd2+1uaMTamX3aDGuU+s/HmW/y0JPOZHcUebDVOt0dVO8/2WhInP9HNUNnox/5TirU9ag/698Ba
Dnl3e1vXlv+cZRmRjfa3bB69z9T6SBJruuaef4mcIDkHbpheC0mgdxbph0AJLAfuQPqqtE9w1FCD
4eXcW0BN4FDYT1icwB/kISQtZz6DQmSai6LxpZn6OFqblqdmZ/Bscs2227DW0+rZzweGmRKxeNGw
QcHK1uxaQaZiaDfvqnwywbIySgl+uV6mLzPuGxT6LdNI/ZrjSngQ+pwyQ7+NOJddRycnnzhSbGmw
4TAcs+kNgCOA8y8OtZQJ88aJKVYDNLMtqgnNhAWNW4O+JRIQdZ5FbU3UXXpsSlKFOtiVNy5u16Pf
kXPzNbGYVwDKtSY+xsrRujPQH0HsWPURrzFp7Own45Bbfdv+MATKHoHGP7ce3XgViPvJTPM7u8z1
zPl8r4WE8dRGL2XhRC+dYEIA4amU4lGDot85DnQ/Rs4FwULB2ZpsEj5k0r9koGAsirs71p3fYLur
C49LlKLMGZ6Yj+xa05YHvZptVY2VI003U/ninZpS7y0WBBeiwiDEeDA9cuAoUrugT1PmhVNwmEgB
/haEbC/L4b3H1Duj4GbCIfcAu/4EJQAIZxt/yJTKmXX2OQxKAsW6/j4INIUtEPOnwrQvAcrumOrL
nKtF3FPqpOfULjPS2zJsLjOArYQdGDp8l4lrvxkaLOj30+Sg88CiNEaDuEnmYjiBwoVW1VAfcVYU
LrsIANw/5y5HPt2RHT4vzqOpNyqY1fyQFqT9tUzjnAUeJw67N4tH8pfKazThcqoGFDIkYJ8DNp0o
i3RcsPsN8WgBxseJbKP6Lxgbl9WztXpoHdkkOtuL/dvkjAbrcjl9KUzH3H+xGaEcxyT5tHpjHQQ6
wWJyWMNTiu2CgYmrxQdZTWFf5JShIJFIfeFdIaq1SUaT3lELogpDJfqdnCyslMpqT/7UH4KR4wvH
EBHYTK9u8iKi8g+mhymlqjYZEecFJFZP5AfjtZqNNRoZsxGn+bExux2wug3ZI23Ffuh9RIq1uLfT
CDZ/EdyrKShjvfZPgkDZK40du1hy+MAu8nWWc7Dy/fr02Gh+d7bHzz9q38KpvSsEaZkGs1c1S3Oi
pObhCil952x70dRG7PRr5KF9CbYdL8GQOq7RfxF2oS5fLynletmiGF96hoNalwrN/2HuxgRpb/mt
HarfXUtUdKEA626bzmbbeXp+9SdEVHUgp0bRFmNyKAeCIrMRX2G5hLE2/S8DvUGxOELQf1sM0fc1
+ciKpL64ayhOLXIdf5NXfmks0xKcEEkBAFc28SPqPXXDCIw0sU0I+PXCyHeE47Jyr0TLfBF+W8bJ
NIPwZh29GFcf2gx+3SZuTd3yJaQOwtwCfXRZtr2EIPvQliTF1ZqmYaYjdBze6aZ8bpYB6yj5GHsF
NzVATMx0sCVXCL0BvMvbRRovptT1DLJFELAlTRb5baU+AFiEkt9EP9Meg7JY47ELX9ei+iuxrSNh
lrB/VhYZnJIB18p5sTJ1IXkMb05mvydIpTFsD+3NMi+ffsaQsosAtc9VrIz1qIx0zkunb1DPOAxu
auuyAFoiUp2o5n7hjeibN9tbxX6ybYUmQkzs4x+5cjkCW2jlW+Yntoz6KFRybfW0SYPgxzGf4OJJ
0/dZzO5bu44ILsrw5PMQOId9OB3TjiAhZDhvUeV5kJAYDqyqHa5Qmfm37m8dSEj3YADL77Id94VF
9eGHyrp0jv+aWcY92lbooRFZ3l1tgoOdIzE3EmdqA9C6xHN69KdUfCyBm9E9EoyeEMmFOu6GiRUo
pI71Cb1MIHcii0YuAlKSHR+5LLk03g1AkiWf+oveXhbVDUdazee/r0vXjDxBvQi6X/Am8vmOlOrX
Ovrtj+8Q1sEto9xfAWiGkUNA30AYRNMED7ImKWWdyj/GJvc9Is8sIMCbOBAbS5sgxWn7+pUaiekr
k5G9DqKzbpMnWHxy5hJ2JBTvMeH1CO+yCCBlS1HERYnmjRniMZjo27FCnKMA+ZBSzj63xK2uxDMT
R4CuVX8h8/2HdLtPm7gmviaCRyiAgxejHtfUfLKO3rz2HQ2Onj+spvumfsmMFMtgwpR5ayt0+vO0
NdXu22CrFxEGF0szllnm506SdOWaPXHYtETMgoIJib4zYd6po7dyQIVhybeMD72EmXPQXlGevsS6
Jun0Sa/IHsx92qNbZ7sxXepN67yQbcaQbmIjNFHxrkzI+j7OUJuDb6h3wYgzUt5qoIyH3lmQ2S/t
E6Fw4FDYJNV7360jDGek99WgG9cUg3mZlUzf02docEwjGgehjSrvBQGFZNLNS/6Sbqk3HavWXcSx
k3pEzWXezOp403gw0rAvIdKxbgnqg5rM72JTADWnLhv3chgYGVgN3z2BIt3i1edhRTw++FGc0hCR
Y6JPoLuAhaTi5GzPni9DjV2Iy9R3himaSw4FCvDUJd6tiJrTrDm3u76nTfKi33UGo8tNAXYjzdI0
+Yy+mA/srKCgqYyiuzwIPyiIU+y3/cOX6+FvKbfxnRNic5uITU9dqmT5zmaCFqMgd9yHWIwR0i6u
7FDQmrQ2kO5ai0sEThI8u32LLBN6BcBxF3tPDMTusuKtIMOcstqEgCEDY77VTjQfPbm8d9unEVbP
gdfz7ijriQphYsKcPNg8f76Ou6+XL0G5yIsGRrV87O3salzCZ90Etesguv6isEX2PurUNMHx0bUZ
gp2Nvd7OPb2KS1+IlrxlQ719tUCODbwwOMBeUz+gWgD2l1D0tVN6bwOXT6L00sEc7Ma1jIOSG71s
lx+SUM80Z482NgNN83ZKb1/5168wfQOLRIipjLszrfXBArPdoUd7N09eQ74mqiecM/0RZMq1o5xh
PAt51W1UXPVk1wtoKnX4zHkFYnPsn6O2EEea0vXi2xNLAAfD5VqHd5FxAFEX8zc3rH9MKcCWHIzs
zqoof2vXFXTI3s9oq078A1lAzs5rWKpJDG141+SlbB15ScK5OQ862gnX8eLJ0e++z5nB4xx0RVIy
j49K5OFw8/ET9eIAt6nAelDALY0Sjq4K5HpmzdGlctw/vfDPArn6jVm9+OvcZoA1nS31w7OtV9gc
D9l2pUgPkkganHpH4CCu8jgETrrrRjDGAc+AXTgvD5OC/p0UR2MHLCe7IBZe/77MRcrlPWBCMleP
iRDc8wwr9iCevQFEJzIzHsWBueWdhKwX6dd01g9Utk90a3Iv/YE0lQhapMibP77DA4JeeR/ZAsA5
OWSSO6mf8H4m83KnBb7xb6U9uedVLeGOxBLeuXRuDsL+S+me6qnNsQk1XRLnM8M8nSQvAy0g6l81
PDARhQRIy6LkKXFJzYmqzlz0ZOKqwt4K0Koi4rFNj+VrX4D1b7LsiecEEcNk2sFkvlaSyXbn8GR0
UnWeBugIqgQdNYYSS2wLhQuZPTcwMbRejyemVNUpRSW6Y2InSPawjlPt22dbqiP0LcYFtfyOS7w8
2w5FTAiRk5UIrjHJNAHFzZTrB3CNxL/h8B+mH6QK/rR5izFgk9bkO5MiopH9s577z4ZIF2A/lQcW
2+48C0PRz8ZBwgJoHrWABMkPQn1TjDgKOW3Ad4fg2ZqfWxdiVIX1cULMCRvmKNBMHjgfGwgpxuIw
COc9lfN7pMVycqbfNjpy5bgg9ju0MKSawc3xH4uCH94IZTt2asS+aV+8hixsT2rBEzgnzkX7fyVt
YrFpS88+veRuCMgLjto/AyE/H1HDeEXVZ1dl5WcU9+SFYpkeqpMWjTiunv9X1BGSVCAYvcHQzvQ+
ueZZAWJmNXI3593ZIyH6wDeQHu2AAZnwS8x0jbtnAVrCESXhU2yw2UQE71wEO7EyENpk8/RHCANI
iEF2GXDS1WAJq/Tkjs/2jHQHG8puIaVU5YQWbFNnknM9CtZtnfIriIjWs/mNBom+5ukSo93mgZtM
jBptonYsoEFc92dst5oNkZPw49Qpk6aXYSjSMxKsZYeSQd1PxfyYhupIrBKmJOc343v/UU5hTSt1
N64OAR0gXmMN1CCfFEP3qnpwaLD9OgiISEhjHlD4MlpSkmilP/BrdpX9OxkQ2qaeKeI8itAk2W0X
Q5yJEwZDPK2oUkBLVSiHUaImEaG64Qr22aDZFCGujmGAUC1QbXkC2ZgrAMkMSbP3JZTf0Q9htXrh
X/PdejA58z/kphDwBTDQNihYlq97c7BZoB2TQny6w6sXesN50mgUclPA4ArhKlqoPxByB7h5GHIR
BXEDefMJcYU8hmU1sFBGwlDLUyksjqPywPCRDspHUMtWhjZ+QxWMi2bfiC2mbMTVYN34Mse1eYyc
Pb0GdvsRGuxam1uAp2DYzyxIchitJWtcZhY8NKwtGxKj/M9IDwRmbV+Yj5Xypl+WW7dJBCprYvzy
zP0tmQf39tXyQXCmWfladb1zXVp/c/LQ381gRnr8SxbHXIhkBjkYqYxBhup3mPbIop/p8jikbSIX
O1LFHLE5J6blTPIVzHBFHsrmk4buBoCpfiKdCTpoPv8MB/9lHQfs8Mm07zpAnw+B9IBwe6yNmDvu
KmgE9gDGEkjlpVXuIVjsEu9zE6GUcSEZabaHhGdVwlNHU/KzSx39bA3ALjKujq70LyxGcV4kXVwI
y4kTpzn7xu526CwxSuP5u0mV84vVr7cLutDbq6JmEOOaR3I36715psMZLj4OATQm+VHI9bPPSblu
k35k6GU+ghYWlgKV3omfFYlde6lDm6BV7vMaZDniHyI+xjCBwgFstXBgqQ/1QfIpR8I8n4fGTFR6
BhnS9rfowBaANsAjgGvdjRC/GAWdC8/qnoK6eYRlHl3Y36CU31xMdmZOXhPceTIibnpiHUGviicy
4+AtCRR00+yhxKOckIJ+mpDn1dV8S8CUc+OJmVwGrtau7/TetloWzewt9unK+csg5abTQNOt9Pvg
PjVjs75tXFeuKKEprbXrOse8gAShQs4ivyZ2cwk1PC3isdGNeXt24uZQr+7N3AQfTbVMO5whCF3M
C+5xmntg4UBnyXIhToKrQcE1yysXfD5KOz2uB9suXqfA+SZZH9ViZL6CTFQ6bcY991ahQzwi0aBN
5/pAROapJy+Dlsya6k4jPCSgLSDMzXWuMki+ZVGb7CfM+yDi8msgsOrXfnbapvgjkWyHetqQv9T/
Kym8q8PGqF7guxlBRDi6rMe+qx6S0KgjtMmO+AR8/HT01rGv80s96Ox+6Jbvxb2ZAElW3K5L17x1
hMLc2HP0mcPOPGZYUeusWpDBkczCY/NarbQWzTxyT6AGmwGV5mi3veLQ9deRVXwOAO0mYhVGPZ/D
0goKCg833VUpc07bR1vdbHeioYbm2YflNf+yvNvTTOhm8CbDcDzbW+X+JeL/evn7tyGNU7CIAFcg
nllr6UuGHNVmccYm4G2Dha8X5z9+9b/9s5opxs1I47lGlQBqyeA22cywc2GHO9vQZy5I2Y9ykC/w
nGH7JAtqozFONvMpNBt9+fpV9h+/+vrtf/dnXx/yn5/x332IEIZmIfcnXM1OyZOmdwHxDNlDFhXy
QNiq2dnEbMDDSda9pRjPZCtRx9nwJrT4nU7p8JAXOWlXQQmQupdXSPZMRwK7OQrkyLuAjxKEHN6M
HuaF5ICGqMNONDMQXFi7TiREVXoubrnyYh6x7tEs1CTY98yD3pK1slrsCfuwb1CUsqlkzAEIl7Np
yq/Ef4JGQ3eMjmU3YTK0huTz0ymd6E5Uf3hmml1r85iDxuEfYHLFvsBk4pIbh4tgv2BR3TeaKZKD
tn8Cp63pCRm+48dL3O+SRwfprPvGeJ+dmzwu/8bdmWw3jmTZ9l9qjnyAoTHDoCbsG1GkqF4TLMkl
R9/3+PraUGQ99/SsFbXe9A2CQTlFUiRBw7V7z9nH9yRZRvSoGGJrbf8hCsc4emGDjZUhqCPpC424
AuLgXLmwNnHTIn7sUBQJB0jfXFE6nvbUpj/12k3vewPz0fhFcxWUou49+mUDOA0EN6SBgujkOCLn
AV3NVAmgXGobF6218Xp29v2Qf07QZ6hdOA3q9RN6aPrSE0vBqJJbyoW1YkdEtpiEjmq015Qgk067
oiIyV7yox75ygCZhJQkMCJ1ChD9qGhSgscJhM7hduhOVesi0gBhUbA4Q08JmyX75bE7pq2r7+4Go
zQXJdlQ8UKLR9ODesHz/qMAc4YWf7INplvaha5V9sHL1kGhGS83Ljm5Ih2ZuFw0rOYxqM1TVbdK2
2qF0yVzzWqdnMPxZ2nxxm5IHzGusgTmxfPvxzqcDC1mxOubDWTCrhqi2Bi+G8TZchWlMsmFOKkww
pHfT2N4HBFgyXhfdquokCX0G9kVCm/OFGtNyDUbC2keMW+KQdmrvJlvggg5/Hb30NB23bqWzoIB8
VYGbHHH5rJs47XfWvMcjM4gwnw4euw90HkMX74Xhp+JoyemZjeJialxj7bt9sCu86lAUBIRNZH98
v36jOpsO/kl90G+ZltPJHB123umzjOOLPZiXqEf3FjxZHiogpRc6sgQayzSlr21EvSNoP30/kGvf
mA6vSetpOQcOFHh6Bl1QOTt0G+MimejF4vX0UfMp79BoYpsObr8rg67bEeq4NW19ZGglmKrnUERs
lrPbKCNsA/e/Ag3p61DdIIgtNds7yFLjwKEeRuPK7h/oDkXeaxWwF7QkTArVE+5VUL4l8YCb7qRs
47kZbBLnXO+9Lowbwpy2TSJfpyx5GaoOTeOQ7yDJv5peQOqGEbX3RKwvMOUFhzZI2dUwMrNMC8lz
UtIq8l6MstU3EjzIsgzH17gg9biI6Ud1kRavvQgLmtID/T63yy89lWQhxdG1Rciw0EuoS32y7WMr
vGaA3skOSJ6kku5JS6jX2T6Q6qTjarNVRPpEtNMhlRFdagWnqHHc/ZCF+tZNMdD3FjYkV9u1YcXE
sYKjhtEBjXdwNlqD7cy7I5L4JpveM/RFYymvA60cn4ljgahjU4/BXTLvonqZwx6c0C0oJg/MHaMV
A7UHldDnIJ9JLut56pAX7keE+wA1FyGshiLEUsyHX2PTqndr3nY/AyfBePkYiIL6Pqa7pVORQneT
4dYDKBD4DnOrInqOioIMsD4idGzu5E+SbDzO2/7E6kcCn204hHL46IBbh6kDQOYE88pyGomA6SPb
Z/nnLBt0/WvnhsPBnJ1m3xduMdHxF/QNipAMPKPDv8gkQuF13STlPkum6OA1QmeMAC8EO1gzDzS+
L76Nkbau6egGvachxu6J74BoGTts19BEP1M9l3Pi2JMP7v1IyQQ9mTNI3GB79B+ylEIR50SPq5lR
yy9L15R3tAgbJovgg7KDIcKnqeB307rjrOaI9iiyedNTfZIpntFcxQaGAoCN1bymOeQMAdtuYKFY
T1Y1LEIODdjAJjNPsjAU+qbXomCCVyA0y7zhuZon2LkiphZi4idyqWDfqQJeTo36XbYWzcBQe0Kv
mE5eeEFk3CwHzQKdJCEu97UDusEZmAPohC8VivBm2nHBcdJ+jvTr2UngOK1D5+w2jLSzyai+FIi+
ZWKD0bNmG7EwX/qWQbGuI8ayexWeY8BE9M+TLYqMjLqsPaX89QSb5VdsoB9Dbd7DgJ1etTw/urIf
vlIzPLmXHtrva5Uy0540WIXIAVAnQ/1bMbV7EpCXo4mUui6igz9iGZgChqiuKMIX0bqvZg/Ddayf
Qb4uk0y/+I3lsFvqSabJzJ+eRIwaAcVZRJWK1l4n2BtmCLZMvCgrI/BxXIfeVzxZ6KjBIQQjMkCf
CL7TKJGIVsbk3sNT4AgmyQQb9r4p6kuj21enDNuVXfnxvlZQpNPykR4Vg6tkdguk0wZl3LsdXawh
DB6yyqCNTqh1yFCfbwYrmyyjd5FUgCY91JRNQxgiVXaxt31EJXGe3+do5ApPr9EX1zrb2fLaIxsl
hrD7oRpFACnz3ociKA4RlS1+zaszts2NZ0zrcjSyQxQaHloBhF0jcGkcMAamKD5HJ5DF3lf0YMX4
5ZrJDehTCGm99VOUwV5VSL7ZvDubsOeNclsT6qYyjD1LYbu1UFjc4/lin4un6cv2d+S+FDP/2l5J
f2qPfgA8QWuNS2Uj1R4qxorScW5Em2/HvC9PXWBOF8gZwRaAGi1g2m0n5eh3oI4E8uU6O/llzHQ1
opnaVbpiTW+N11pM2BsJFz3IeUzxfZGyJzzEz33QFKcsjopTWoUO+Au6q3/9SCN/W2N9B7oQnUZr
6i+qCV6CEY9XqpjwtIW4Rsoj+Nbt0FOVIWlVWjnbRIjAJh9j6cF8Yb0b4rU9NIDmPKfZN7J+kXKK
b3x7fs8LOjdWbFg3Zaw92q1w1/QBsnUT/DSkM58ixyfGQR17VPK/gGi0COCrZesxbqJkLUitihG5
JhO+WNsj0snfmEl/CCFcXNR978RIiOwM2BAkuT0s0IQ4TWNd98gxMW9QEguLXlKBaSZnMd5phDjN
TtFk+ZvP8Z+4/t/x/Lb+74ZBGz+jwDYoJOZBbIu/w/nbwEvCogmjHRQOTDxTLU5dox9C3NJ3vF2b
lt4UjmwzA6KEmdexxpqzOJP/KcOUQimFmD0ZwwRFS/TU1YoCd0YkhUAAd8hX0nQJuD9e9IX5TyuU
mQRimVcyAbhX75whjA4jJfyc/Og8NIBI8H60xtEkLu1I1LxOI0En6a5B2yIIXE0ysz/VbhntRWue
C49spl8XKs3qXeK3D75RMteyqJM6FHD6KIlSntoaLo5uXFtJHtffv40WcQl/+i6VaTDvsqQyeSv/
yDjoAwwRk2j8XdPLz6LzjdeWGM1lbEZqgekGuqDswpfppRhrND8yIdXFGMwrakeiTZIk37dWYl6Z
v9ZnaU0bNAsYWKwU+wvN7nu+uJhxWvmgj+TDxaBb0Jf4lyGOnBXvfb3OHedHYlQ1YKYwuBPYEJFc
BG9JlaApGqb0yQgHoqtzQOYs0QQ/OrV3K412r4axPCIJvTQCn55VA2pg7kx9VhtkljI///v3yfwj
C2J+g1wIcrZO5Jczh1b86+EGY8LLA3QBu1Z4BNvA2HK8elv0OS83EiOlpB0BuiybY6cjZQ2AZHMM
bHuzDfe0h2+9zNWhvjRrOSbV7tvAFtlNubN9212nzBuXn3aR+me1LodpfEyH8HbQ04EYeLSMmpe+
aiAX77XeOqLh+fvXxvP++0HAi3Pm/5ALG9Z8+29BF9mIixWiNLJ3eJp75KW0Tzd9boZvQVFjgfTz
kq8SHwTTK/CNZT0sCi3UPhQ5xV6XUwRXcGutyE7WmWLYyvx0hlW2+mPl2v1KVimtbg6r2SeOeIWJ
7dk3ZfLbtdgObqUwm9uxBXenibj5QdgsTqwxeybnqdqoLeKf4YAr17id8jpb+b4uX70i3aeEBuBP
05/0JnoNiQd8pLpp51RftbNkCzUOITggtQ4hZj86SNS1Z7o+zj1WCViFUUjyMXuOZU5637JkbrIb
E8iI5srAlnYEx1cpMS1K31D3nPSgNTAh6MskuClcJ7hlM8uC4OGlrCKQ83WZPXe10311DLs8q3nL
23FE4z7jvu1r06FjAPxGzo3dWPcFvXzAbANYQDbUKw1MK/h45Hyy7ZyXcsjPRjXZXyytO7qf3tFx
iARzQg9CbKv8h8gDVtIatnOLzQ7HhZbuMF2GnCfoQQYbztvkVmhzIOCmnor6FdsbwvF6z3cX/27v
NjeCwGfy1jkd9VXxkknHJRZgfESLZR0ikDy7xqzGrd0gxewiIVFWNeY6ocwIvNx4/fuj0Pz3lciW
0rCl6Qpdl8af3zAGPKFm4snduTRMd2CraHQN7Ul2z0knLqGEKWb5lQNZehLHhPQDWn6xv0NCz45f
9c26mmeOoS4+Ups+r8Xsbit15uT6aDPpHUfSGbB3iBqnQDur6ifC5WRTg0ge6UHWlYJa49K/94JX
hG2INuiOLq10OukNv5mo3t6lzCr/l5c9n6eYGv1mfEdNgesNmAiZdbrxx8ICMVEjoV0Gu0nm5zAe
xVmM0JGcRAtvyVo7pplIIcFnD7lwkcmTJPrAjuas9S0bzKpuL7WFx7KTgumP7Z80DwoKzUoTmQye
5aJD/e2nHcrBWQg5De8G7r+FqeEA9KPokS9RQb7dQo8JanRAnYnc3tGOjjcEKDCflqW9SgQ57qW9
rZl/rSbGWf/LW2A4//7RQySwbNfB70H30YAz8Pv6Izu9wBFcBrtOFN15THx1aiuTeZl4cWTT3E2+
ExxKP/whLbQbVlg89yHIXukPZHXrNORSt3hN4nPTGffJGKNiToX5kEqfgEIwfYqTyNEuq+7ZDV89
ZAqXru8+ykHXd6Ic8blplv5kRqC3yKe1wYTgVyEwszE95PuMsYM8ecoYvJ2nsHrW/CZchl4cAf6u
2ntXHjwvKx5aOkKrMh2IYG/zS1Lo/blihHwz+OObgtqMzDTd1MWIOtx2nuoxss+NsKwz6+VLYoU6
+GeDwxS8wxX9kHkDa+BWlK3N1jDFHtJrpxZX0XLyLXsd9lNxrhnVrAC/nL61JazZe/LNkQjqg0Ie
Uk7XwjauqgWU2ZbV1TQbdTMgiLqmbAYLIm72IXrJLbNWUlILPCdNFm5VCw6qm9S2ndxjo5eMCno9
ZMlTd7bRxlvNafRl0PjWutcQpGJT9AsLBbos1I2wZ+waWrz1gLRsQ//jU46uvsZNTbK0An7dA7q7
JKlxpuMABK9LqnUBRXsLFQcsDdv3tQ6IfDUoifjO0OJNSCjwRSfbA8kp8r2Qfbk30ey2DR+qUtBH
QPzZ9DsaTXM7UN7aKA2xJeeLpeCJ4or6L6GjpwUYn+sP2yjofE0jUq6pe9WlWW+nABEKzkhqvxaD
Y5FBUugi9g3VFPwsE3FBt3kykGyde3LhyRRFQIowZ1Gy7bpUCYg5R9rmeiC+Yx2ORsxoPUMLKFFb
jKH+gM88v0sCcjF6h3sGnkOtPqknlGILU7LvQ2Hq3KTtyICn8LTHv19ZDOH++9IihbQcQ1mG5bjW
HyVyYABSHzupbZmmDsvZRHhOJBF0KLoFidzWZ8cm+poVkbcajTpZF9IC/xMYb10mfegJNO60CK5E
DnrqAtQt2Lcup7U0cB9gOYW7CmTBppO9sTNN57kha2koxvRk53Z9bkYN6V7ZQVwNkubW9TSAbypn
g3cZgji4zOO+OwpSvBWGkOswQ/XrMZxXuoi2qiNjKG067ufTThmgYHMWMmNSLhA/dDZwqB6r9Mkm
hplsWpJAUzd/Z2xOp1rlpzYICtT9HI+hbchbkTQws5yw3gQ9IYmjgXU7HZvntBfy0hPKZOI2m316
mzQ4pPA0f8ix3ocu6ltDuwjxQfui22k50/I82kwUEUTbggcQdd/vgIegP3EIEmVBXvcdz+ILx2Yu
5U070/EvTQZLUWMLxmhu3MO9AL43++BteTQd2nqJV0y7lI7NInF69wkb7YkMbegU1l02obmi8DYP
ge1iB2xkucM+D0zKd4ljxIa9mMrMPMcZpTnCpBt0mEtDI5IPmeuhSlDG9FiTjk7mg72O1Cxqm5UQ
iKvRu9gPEc4bOl8qXXUeWswozqedq+LyNkQPMoGtINoHMx4qyciP0h9ujDDAjQQANDK0hMSr+H3E
/v+agDdvPamU/89/g29W7837Pwk8t+/p13/+xzkI839h8vx1h//Ov9P/gWjHhS4Jw2Em6LDl+MXk
gXgguNWx1VyRUxRkOaif//wPy/gHAn9Brc5unf/Z5i8mj/oHPUidb7spHEMaSv2/MHksHuhfChPp
uoYSNul3pjJQZf6xM/R6ze/oHdl7gF0rqazx7LkDNn+b7nbq2x9mSwdMfajOuBbuHADmwgJhI/1S
uirb2JZFXkvvA5izuv2MVy4qbnfNaNrEqrskOb0Cgkm9Q07vYpfhxLTd6q4wCCEqOgXyuoefMnnM
2E2mEz6Gvf0U3eaNiAlLQYFs668E1AZrCS5+UT9k+TYZp2CXGkw5aQYciNAS698+vctfRdnvPQfx
P7wlQuc9512Br+T8WavhlKk8o3etPbk3mBoFBmU/0W5xuY7bXNO2TkZKHtIZ6obJRIbOzn+K3zQK
Ipj+MNZHXmlTsLC0bsar8W/cQsc3FbkLAVdgw0CKprXrvLDtL/Z//7cbfHx/fKAKJAsRfZRaulTO
N+jp9yrLIwWscFpcyJ7vvaRk5S4Lk+H54CAbbVyaYZNBBMZzBgCY0UXpMloqwUpW6hn6Xr81KrTC
g5/MaROoNGSOlqIfdzBIMA5HpNFKeIf4hhaEiXRFIZERMIqcc39zPxhwwwD/TJCWgevGcT7dhUZZ
LzKt+kpRgy2gqRzLJOQklA9HaNvPlpjwCCMuDAb1IjqiEAoS3Mgp3usTQCeMgEYMM9dRFz/I4YkV
LdHVbvw43eAWnLBSiH2qkfCJkY+JDR5oC3usicWO+dZSnwjgwbO+CBzMlRmyVEU6HPdb9sFZaUa1
rik5FoYDucdpPkUQMDoHT6cib9z7CXjhgKo8sZznsh/4vZrgs5zppKM9Fcwslx1wXWCCnJxkY9NM
a3ecqMclA31m3B7rNt2nmxIZxKIP0FHYutwzU3/IBL3eagBk1fAgWu4zC2mtO042P/CyEcZGwpuM
0GTiT36Px4ehQ2MXD9a7CvaGYlqEpuSCnxShYQG6sGo9AFP1MU4Jfkqi12nCFT0jIvPKIrjCYigW
pvWptCZzowcmWL1JkPaXvU/xCKAAWQYT1HLVdtVLYVd8ln1YLMuWdJ8yFwTUqVVTBUciBSdCCcBl
oaUkBixR5pmWfbmck149g6SSsr2LgfAhU5o9KWtG6ISgGYSwdsMhlc2HVzXUb7Qjm8naBIDONCel
zKAjtfLAY2ymfLrzFd2dEaFE2j1WIGiXJJg9ETnwhojxQybE2Frti1QUv12TfdZReCcCZidGGJ6r
mKo1bLtnWBmvpEJqSF8AtCNQnsgA8JFzk/R9LCYGXoNuvchwFkuKU6lPFSd8sQ1HDxJhhYC9MNhS
FvBrdMTtNAzUzCqE0ROUG2zQi7hh89K120A0N3OSdsPJVg39vo6rH1Lc0dM9gGd+rNnnr319eNdm
Cj85uTTb1vNmLVeE2uXTSKzc7BZkLqdG+RaMtBy1oN3baVawBQ+Wlm49q1g+JHQ4LW26iYpAZ8qL
2iiIfH2H/XvZpkgmw/waOfU7tqNXCMhbiAgbm28SkMX2rVEIf2qejhAK8DXoFqF+xohkFzrSKhqN
LKzOA6F19NSSD4YJP5E7vlWM3DLLfNfqoFiKhgVd1rgGB/cSdvZLxOdpkCEae+ExLqF8VOUjbbpD
2fkXcl5/ILArsPa/WyMpguQXrvBGXxVt8siFx6r7BAJi0kusat1YkNIoeAPS3xGJTWm3BSrylfHN
Wyh01oy4kkcQIxumU3jpHNRRtk5kCSl71cIcyIqskbvVMr9KbL9GDMeJuJCIVYNau0jMM9wm+pIa
U6/ubpTqEg7xXeSMt66p7Qrprsh4JvIERdQa8zHLNRbVvr4lptQkai+3lmYu9rXXkm4V1IvE+xB2
eoMZ+d4d6co74/BYEPZG7Af7Ka/XL389b0wMjeeQZtr5O+paQqokUWPWHXhgaCh8lao03HtAJ81I
XxsjgiLLfyUwZ4RCOnyR/z1bzdFfa2axboyLVxh38w2RK19ickedwf0QjXf1nWRV9xVBbwQDmEq9
4bW58RVor72s3Xms0L1Me4L7POJGUBYhCc6TaYC/zOaupHXaa3q00FEx54IegHQqeAmBXW5aJ3jw
ejT2UdjuBcF07AWZkNaGj0+8P0Oo3GeN8WzaayuqIK5KeevI/Nl3q3mc/kJsTgQq2WLo9K6TK7Yq
2R9PIY0e0AfrrEVFGtGhkhmpqUWL3542xkNdkXpkG8GyHydStVzFkIrT2xK+HiJs88kMsY4mRr8e
MtFv6LOck6J68oLh4ki8334mn0hDhItQfwahLBcMjz5NWDh5Q2MAwvsCyetsmeyq75tGt7wWFpW0
qzgHqpnwar4JMuSmIoGSRyZHQPgiSwhd2AF5HtsoLL4x9hpn6n4OZnvnhO5y8NMPBz3DYagitggM
m1z0qVgqh2qTm12xEaN9nieCwOtSNMbtw6CBh0VgwPrCuWc0eM2x8SOlZ7EwPRqCWOgW0rRfY4aV
xAKL90LznqugPZke6k2IHNlmwPdgWg7JW/oplYi5hbA1gNMj6Alitl2ifE+FwA83qvvIHojwlC8p
87pFm0ICeIuKkEg9zGeObb7bFCJks20qTTRzkheq0rDJ1nElbxnJsO1oORSLxrlMcGiwJPvOku0C
wj4i8sKmulihw1aMkZAkumihCrPB1qMzNKJRc3JQDxyZA3xOhNSUA1pBXgOCEQ54DXAriDG8N0Tl
wcJKVr2Tf4W0hwg3zvXFaOKkG6Otb7gMzgkUTOcmjbIfAKf5GDj2EiIgelt50S1ki67Vf04hpopS
jFsxikeCfzNQAUyBDFEuWykfeoczqK8OoulouC8sRpdObptAUvhrWbe8qXlPHLgoNofEaYOXAOxw
+zwpa26HpozoBb4c637e18kmbl7nt47gF1IH+Tx6237xy/Zz0vgSp4H+As4EbRUCK2YMz76R3qcQ
FTnQmaDlxousRLGRoKBh4nx2WQfCgWobpUtO5ifjjkS7sMt8w908LSemv72XPTrZiK0CWNmiLPMn
hYCBFvZt4JT7dnSumujPUYFfJ4wfKD8PWjs8eARYL2wLwaIHm8RwFzBumTL59uP3q+P0uISCQTwY
zar5aU0HIWjs3qvI+aqjgWN+kE+FDO86XqFj1XD2rZ3ybh120SCc+cMhUwQA+jyAFQ2KDgRUbnJp
u4+pQ4Xpx229reotZjBz7RQ9ofUI/kEKyH0zOOay69M7MyfXgKXeGMW6zIpHUpdeJ4x0h5ZmA2qB
YWkmo6ClPuZYHbARNBVtqnwq8UqAddOIEF64SD8L1JqE1SM7LdLmiG/9Ar8QJn2OPr7MwBgVwjwY
VRCuq3Rm6nXFTWwlDwY4nE0k2MEwQGSwHRnHnhBHumo9gTXpo9CwRROomqwCSz3AXHFQItR8jITj
eLF+j9sqy8Js7dmA+IF/3OCO21OXtDs3c79Cv/LWGeizJTvyaQEIJ7wZxSRWMfkaC76HeLYxTA/M
T65ZBoXE8ENAVbG2jV2cqITczM6ltl7Cblkk9X7wmdFoSY17vzKhfgISGgQTd72I+BB7fV9K7ZhY
dgNzRJtw71grJ/FSmqTYqwMZ0+1KEHsEwbGFf7Gtbb4eWpl2LGlkCyZekOyacPbemWMIX7+2qZ6Y
FxygdeEqVcRQ/Prx+5oxOpiscEh/39hrMaP5LCtX3zf+dQfzklTTQGVEkMyvh/i+NupTt5Gddilb
C9Ffr7urkbhtdB3bwJ9mb7gkVKYLAS0ERR4tNWg21MocMN8XYv6Dvh/o+8diEJeM0dmmnLUvQ1fR
jfy+Guse+wuvWPpKvQ5zyEkWzKEfNs07iUENzoixTyuNZrmU5ZYxJMGGFXnsbOD8A6eP+9kS1kaj
92DZBW/L/PDzw3xf+34KRkY82/c/MsVnymMZwwomTbnwtbiENoqQZWGQlw2FpL8JiVSEVNivYZIR
rQqoYY/mTj96busvmGZNt1ij2TGZdrGFAbFToTUdOWSQVmpGcAY6amy0kWhvbHTZetbfL3HqRreB
58O07wXgZZ+ITOlN9z0dy+WADOkqfdCwVdRin7VTqjncPiAoRlQqDrkZzIHsO1vAXhMp5BTfKkH1
A/FeytQw1yEz/jQftVPuqZK6HW1+HUez9k5bk1n4Rj2CP9h3w5swqJ6aVBuoErM1fdXNSKOXsQq6
C/zYG4Px9zpAW7XRjMLexAbPX9uDf9N39iv9hR9TNcX7FLcDpwfvAJc2YRi4D1N0+5ZWWFfUcgcy
O5D72FN449SsD1nBqaJJ4VshY0jeJk5IKjIZ4xRddSznddZSZHSXfnWXWlZ1FEYFHqSv7i2YNKd+
mqV3c+wqTgHj6NDqCJzKPxsDml2R2Xv2+Na+7rzojvwxZ+HzlaHUyD665oapuXvILU5gNeKHY2ZQ
iWFaAec3klockLqD80ZjoQi6BN2GfwexTtIAiIYNceX+Qz9lP82S9XsOmTNmuQoZEXAM0JqVMQRD
2cvpxCGCQww0MZtx30cD0VFjSnWEpSCPHQ1qO7rCKaF5kmQvdGHY7hXueLac7oKKFlBu63/YeTPu
ixzXAejwY+zBxhqgs65mVcVtA930VjN7lPM+U8eWnIxxKscHLFzgA7OO1TIRVxu2FJHedbbXupYo
bUECb1k7l2GcOVdxMXX002fHYKTETTFfdLp1GXsbGx6o5TUce/EYSucSYxfYhe1wqketuLiud9tH
RrJTZlMf/aF/BGMw82dX3jTJi1plWRtdK7yiNyFIlMBn4M7W5DqOwE2iysZTVVgvIVwCPsS42/S2
qcgj8EFtOqRQZ0C2EEG+eFQjjMEAaNU2VvKky9dWWhW3RWmjpU59i4BPXIq2eQGaoe+0GVIQuwm2
jRo+Q/9g1DQeJsuhLR34ZyGYRfiJyLcAIA6hlWWbIPU+G5zHV2PQV1HWye0YWIwuiIbea8b02hEk
vQtJfcKcs2+z+Gh2OuQWjlzQhRsIrI9AZg5BYJt7ZGn1RgbZszcZ8VUiizO8qj72+P9KPYXCJzkg
uokOepv6R5+ujMTRhva0Ab54axOdvVfOcMeUwt0AvsPubsU2Icfs4w2bQJimFgSoaIF2JNqp6dSI
kLgggLxtv/CMBOd2UK9eaj51LpXMMFVIH8bqruLIDeCpHQwflVw7gSQOsGp1AXbjme5KLSHoQ4Rv
OLi7K/LltdbEhyrN/DsGC7eeiY4ixB7CBgRy04TJMNOOhRpn6lEarS3SgrD1bVwsNdswSg50S2m9
NHKgoYAebmyOFniy4yIPs+rODtNLSEljLD3cPltnBMKkWrPYBkOmHyFkn6mno01eZWrvwfyNW/eM
SLDjXJ1oa18i0ogncfh2j+qpcLdh4zq3toMmyqqyEUGhd7BaJ3tkGP/CqFE/Vc9lpYUPgE5W9Ozb
izfH6wwUjPjfr7pvInz2E2udWca6BMgbS6rzpsoriuw+XqUmY+rZ372CS/AJ+HjcTn1bHodkWkkb
LU0BxJte6abwFa01x3oc3bTZdTZQAyzuyyGJ3F2BZWNZNdlNFT9WImJc7sFDbHrvMLpL1RTHFF7J
YUoIWoIhfUfPcqFw7M3O7t5kV1C6LlpmLr6vheFNUXJK1krQM4tqvjpUN9/8LSyfM3U62vUjavgI
ncDa0+klaRXMuiXJaO1yRAG7TJk/HJKg/JlpxriudU2gBUxZF3TgScy3cXl851P9dTWcU6ooaBJs
1nuV9bp3Fgkio0mNDfUH37W2iTb9EE8Hy2UD36RRuk5sOR7gn60C2RIm7PV4/ud/+r4Anvo0tLQ6
4ibv0aSFYjowHe/+eTXOy3Cvd7NxyNbJNePi+5qwURstMNT882diPslpBhyFxXWmZVTkhX1fy9iH
U+GTB3ZwBt9kv5PhK+ZX2tCfcTQ46eBXFYfSIexCRA42yBxIyfe/ed+ly6+bHc79a7+O31jmnSXh
3vK3+34/wPfFrzv88SMupxTvTUXkQuWzB/11l1JSz8KvJWT9//4x37caSucuv101sNvRfYMi8Ove
v/3S9z8qzUFsUONo/fMVfN/8x1O4yijYAgfVDPIqDsGcYdEIQtB+PcEf9/ifHuXXrxgD39yQ5NZi
rhZZCMFDWEOy9khpwz/ugGGCT4n1ab65tHAik8fKi4yqK2EnpDQTe8Smjgvp4ZKieQrU4vtnNf/j
AL0LDEWSr3EJsHlz0pQw5o5clXLU7pNMPTgYApZiPgL4Xv1wafms7XzM9TWHeH5grMEN/hwO4lUD
dDSR3LsEvKXeUG5n8NB4TGqU8QODBVoAuKYiS38bsmlfdf1nkOaYNHEE+d6pFeQsphIQRAdOLRht
wZKBQYijCFsrdbrdPVoxxs8qLu7DUP4M8uLs2uXKN91LbvjvTh7DOeziWzqxP/FV1l14KQH9oH6C
oV444Z5t9wue4JR4KLU0UvPDqbVhbvg0C73S3tvZ3QVYAWlzsYP08yNOU9LNCrK2A621iJ5SPHsz
nmDS/fQcCmDXuM966zGK+4egBLjZCgWZjwlC5oV0eJP+B0rolU+qBITU4rmyvtRAJ9dW3ZkMmJ1I
990s9dGrniDhoPmyIGUG5nCUQXxMNX8rDP9NzK+ZSX1Rm1Cv1FHaTKxrO+DZ+lVD/Re1mHRazKak
Otzjdj32A+HhJMbGAIwz2zoLu33C/m4GNNOT8gm3x9XOa7K8LNJtQ+2zVpaOgyCEOD7cK2N6jPNu
2BlWRpySm980Vb0rtAp2pruKYy8+QPLxd6k7XosZR955cHtQecUlqMOAzEVcVHhCHPNU+mayCp1Z
PpQQJiSJza4ICVr0aKGVmzwOJgnDZT9t1LGi2IJpCeTXpQ/hlpNJesAwLa2I8h9T17UpH8d47H8K
tqYM0mJlvo1av4GnvDda77a0+53buacmK1kmzbk8v9VV9ADnUV9IuFsYjKKRdDygMU13KpUNQGdc
uc1b19cW7U3tR++WN3GHjCH3rSeI6oWIngcPo67vYWJSRXRkOJ6u3R7kF02E/+LuvLbjRrIu/Srz
AugV8Ii5TO/pkpSoGyyJkuA9Au7p/w9Q9ahbPdN1PxeFlZlkpZJIIMw5e3+btAu0kJ5TfivMjI+M
HKRjINmbsemuR4C0u75ybLA3RD30RgVSzJcjSQmxNre81qqkCQGwn2CF0saGijEn8Tx9ZxUs5IN5
I+MUGC+r7Hut9cN6MjpA1weTZGwW0Tkth6SBPRNzAss+p/40shdkp37yOqI5nqUWwb2ZvO+uSh8s
12rXxuDD2KwyLkb/yaj9cgVKIFhTUrx7iKK3ZDW8RoW7z3GPsSk7spdwVlnHd2cJCUiJABH8/4QG
ovTkTp/O2CZ/FBGp6slLkcqfSFkIay/Kk0R1sjIn4He+NL40wnTA2Qww1XGkWVRU1wYuhGlmmsbC
wvVF/d74VKSY5YsMXneD73ljN45aiQElKUNKAqITgiH9J7wLHsi86oxhBtVbkHxGYnNUKEwoFAGo
5RSUuWYjUP2SMsntjPleK52MTcsJPdBt/s/H0wYalbtlJHEuaZlfcWXfueAZaZyQS6tuYbsTfVEX
lOyqlCpDPTE5FjnZhfWA8XYmYEWxsy5gzVBiKDboxqFfTzA9avivGa0CZjPXZYUQXJB4jA70RjFq
xjYNmLnTPqdQ/N5Q7jk3RRLuJs/EXT7Uw6ZIGkn7FpKIl3wGBDBtzazGRF5XL34Kx6620oekmSg3
QasfXBpUPfeV41Kwg8teoI+u5hMJFJ/+l53d2K3MkU0vnTV+aWz5UVMP4dvQv5ADV+Owh5awiqfh
R0sfsk6S5whfm9vn3tp3gte5IU23C7dVGwIedNJ9PZM0Fs+cm4AS6SsPlafPkl5PpgGjThYTZRcf
TS+MNrjmIC2285/fknDoVazUaxPatHT3aeWzY7bYDw6mwz9oI0OyxSP4yn7bOWQoV2GzR1YcbCtx
bGik1WnGJWhY9Pysnx1cjAyciN1pD8NcsMeSGK9zhbuoCDZEfziMvriTpPZhhPElSYuPeq6nG6Qi
0P2oi/MVwjiyf4AZADEgmjgHObTl0TfGj4o7qKbsrOn6WwdgE1khornh54Cjcp3k+NuLGuIh7V2N
0nfCRSconQrnZ0LJYFeWtA6oyKzbFKa5PeVgm/BTZmxm5nCQYoQXDKPIoga7UpH9Hul0jeME47OR
bsmIpSJIytlaAsyeau8jYQwtNfvVTfRzNnE3QGR80LIOm6NufW0bUk64v+s17vtbn0JUyyFArn0o
UnGSKQBScCbhSG642zn7DhgglghxtXwV1p3GGrRqWWcMVCMXhC/qXSa1Z4/bEn4MaPd2NurnvtwP
piTDAGeA9qOG7EHdgM6OsrWBSRQ1VzZUb0n6kKIf3YCDM1Yk3ppmaVyVqobVULrbRIHnyattqSCY
kzEhBUZVK2aRhE5TMiQEh6Xh//+tmMbUnf8edfWj/1/vrJT/TVDz63/6Z8iV/g9clIaHFgX1g+O5
yEz/EtS48h+uIyzhEOGOvN0x+NE/BTX2P4Rue7YQzqx0cWbd8V8hV5b4hyWlaUvdFJ4tTd7wn1qf
v9Qi/y3kSv/TQuDZs8bXRoVB58JznD9U9iRGVJ0QQUHrLUgflrx0H24RxbdVjzdrRgcQFSqtNZDd
n7aDtnmaA7eXy+Jj+N/Bj+L/omHRZ9nOv+qN508BfFZwmjgXs0jo37S2HTsyCJcUF3NE8DtyHV8Q
JVynDuK5PaFRHbP6WjsuxlliiAOdjbHd/hyHMtxzO8cry6jr1X//SIb7nx+JljX1EeFaoNi9P04M
Kx8DBSnZCkTTMvOkWrsRirjoNHW/Z20sHtNBHaqiAZVrBt8s2yUz2YbugnyJ1Z327OdMNSrv1d60
yalMUprHLoD0dS6ANroC8UppUg4lxgGcU4m9qnBBkfTNATuZf9KC4e+kl7Ng+Y+TjGaDq83jgkJz
88dJBnlCFlJT50chJ3E23UHfeigC8IT6a7OU1sHwAbM3yWAc9NLaM1atWNs6RVteWB7fWYYYD7nh
ffINIf9GxKRzqf/HZ+NCpxVozjfJnzr7tmnjuvfcjAZa/+z3Dv0ikR4L4YxEo0pn1Ugsi6NZvdtS
teypafcZfYVrADW8SYXkIdMe6FT+7ef6jwvT0bkJ+VQWmVd8UX+IwGOhDaXBRulggdJsc3dtCviK
tkZbsNTzS2u3M9eAZDc9j/dG0L+VWQ93J2eAnexJv2Zd+DcXpj1/Tf/2NbpI8x1EcFLyXdLQ5uf/
4osZGxxcgT90BzPWe0CkvnamGb4VhqddZRrVLyk9BMMMnqo+je+5Tj/XZn1ESTDaEVYNEMAvh1tu
FfQKOwKsuiG1TqMZHPNiEhhlyQnv/Po6memEv0CbF03WHfWAfnE6Qa3J2uV6XF/14SH2EOLRJKbe
WBoEg+KGnhGa4IXHb2iXu7UHPXzXFMXFalw6oGVztM3iPWxR+tIyTldpjEpXa244PbRdAcT6BsYK
WNbPKK4ADYWO2gwuAmkkwNQMZ42PI+sIywRI3D7vuw30+Pvf3PfWIuz/4wTraAt17nshhWH9cYLz
THooS4FhGb1aOUZW3MyAiJhcyrMRA0Wibg7BvkIvOPjDjRbMdJ7ITH+MQzLZFDQih8DjTa5rwVl2
rOAyd9yNFSdoVN/7sOBvHyuf0ja5M6HvfpQVzJYoGiXn19hgSeg3Dpm97z6BmZhj5JqwrGYP6MI9
9Yb1mHjGXY5hdwwbFzxnzWF5lMggOLWOeiQQAGVxSNhEM7dglkMaypvue8WxL3SfQl9xdpv8ma9R
3dJ2GA5Na+v3zsrHp9B/YM2oHvM20/cimeCFk22wdHRkXFaA/IVG7bCYwFhhDyAlw6b8tS+FXa91
neIsW1hWkbPTpMzjo2VNybWVcxKQ/W1URr4ZBj24GmkodtOk0iMT3EY4Kt5xc8+J3zXN+rEhlL0P
NqwSdUJuHOAON5zw0VVnu5wZQfCUxZ9GKt+QrihvhzoYrCVNj70AWYcjAg/x6OFh2XQlBeglSaYP
qxqw3pwALQZ3pZMxcWRix60gaCpihivOuqdGTL9Rc1HIJeJ2Gk/ExgwX2jq7NFPmgb0dyIDu1SsL
jzgCviMnnddKoalv3L5pd6Yp3m16CCcwsYilaLRf4rY4mpl2C0qkCi6hrBdm1aOs6FSTr3HO2sy8
hMSBPflaFz2JGHUREMibWRfUaXDZvqjc9RmZZ/LoYO10wwkuNjWhW+XlI+lPXC0swCGnpMCv3Ngl
kd6qnsiEIPLIrMVele2XqA3ySzPo+WaUdGiVC14zsYcTGiN4Z+grgLsGsEiIE+cfSeMLhaz40pDt
RZBPeEsm199JvQ3XqNoZZuE7xYRpnDRbjx4GEQY7Nja4QJSIVrlTp8fFu8zGTDz6TrmKgM4cq1F9
HepqfFRzx61rszeZJOdJteZhmq2blqg0SG4W6w2emZa4w+LgJM/BWDRQVg5JDCeW4rD+pQuGmYNN
desIcxylwvx0krn36weJzd/RdgRBLa+BnevBvZXDPjOK6bL8sknC38b2cmsrs8ibg826NYFLwVM9
H0ik9I7cJNRZ5qdjxWBam+FwtWpnv7xkiRzxZa+DyUTdLqQX7gFvBS8JAPV9kFiEHRiW9rwcRGyz
uxynm5h/I/SEOqRe66/M8opt3nlcDq3BCR2t8WN5ltU0VvnzNgMLR+i3qI1oLacvy2HofJA3br4b
GbRhbrQoy7QYPpRLOjlbsuw0sUUnQ6tHwDjI9oUe4JYJdrpoJWZ3ZUr8q8KFoN70L2bRbfQieCsp
8bE1cpHO2tCXC6dR21bRqydoUbupJiEcYTLgR/nIFb2qW0fO9x5b8ivxDmdqZg0JRfabbrNR9igY
HHULzq+qLHdDj+EjLZR8nFNNXeOLB+bgEc+Yr8Y35dArcdTeDUNIbTTz8zzoyLvUUYFItmAKqEvq
x8eB+2KrNdbKVn16tFO7mr3deI4y+6Jq8FqRW9d7RBIUrt2JiDEP5YmsegB/WTLtgh6SYBcnqHTL
6KfB0LaTQEIYuagnpD3jRG0g4dL3U4ElPDTzTUZO1VOYZl9aky60xeB7yLCA5uxYb+SxhZhfCc4W
HVHHJbgxDRUPDBIIhdSjH4EbPEWiv/uD5mz7ANEWHicfnP8cR5xKULxecE3DSP06m6k1accpR7CL
vvtYJlAnoviTTS7ao2idTQyT4Nf4NCFivY9cy3Xz2ROw05ipbpk59WcZSeDT3vCCbjLaK/uMXcne
kzUCDFEi6KrNoTz1PTa1Bju0FQEwJDGFqDEGCcfDSzvRg2/odlLYmw54VKuDTjWl4w3eg3R6cYLA
uizWqhxV1z7BgyOGnoQiGYEEqgDDoJCSoZ6d+f4evSDqz21AXmVJ/QFJg7utRqISvRD6dIoWUtM9
1IugYHM/h/PoUYrnTxt3E/GJmyEiVkkLAcqiIPgmtLxmvaq2ZUy8TJ8rgnA6QCxD1IaXgezzNvT6
C2BaU8+nm666c04p79M0HWhLWZseIgaahDQ5mFF5mxQeADZk6d6tcqh3WoiVbNyFSfcJljPLlcG/
C5MAnETYL0kAJVqFyLtaXXuDnkXcw1DsJa7GDZ7G6dGrnmZ2w8lvomDnlkPJP48nV7QeE2s3nb2h
To4kqM0TgZ4+iMxzThJ6YxTHa4TT/RG1hX0qvYwVeMDMOpaFvITzOiDTdkNr1yeH8t5palAMCoKB
iw9sRDO/pIwPpiqvSBaKm5A/wjlCyPfNzyxq7GNi1z+A2GnrCiXTUWslzBvTPdkjKVa5k9lbNNc9
1Dxybhxr0s85gpGr4bUVdMDE3Yt2wESm6IfBuLO+Fo1Xvkdu+NYlPbAo7KhroK7RRqUZoanEohyJ
4qlPyj/VTl0SIE94rRd1EFIrmLMAKmE5I2ikO6s1GEYT51GPM8JzJVjEsjhWNOwQPRfoK2OqQB6l
6OPy4QmBaJ5KJa8FGM2TqDDMoaoS61ZF4iqJ0ZuCTIdAd8fpjE0v66Kj2c6lQg9KgR3F71WIBKRF
wm/xl41a3T5Q1qD8bUXZeUC8T0iMIomONWqlOvMgzeohrbv6QD+bEIDyWHS4q5Cx1nZeXHs00Mhm
65+UbtG3BUzg0BkhYkMTi2HmebM3OC1MkyprAtyWL29NChG00yBHzU/NEYczQ6ECRGN0pUkXhT8h
iUiVTbRCOxoxV9P8HkQZkPlDxB94nu5oKgpzcoIYC0mn3ZoIvmn521skA8w9yGZ2fYpTj/qN75ca
DoM23Uy1nWwgD265TIxN284V0R9YOafHsN0akesejVZ6exLTgEuOHmwPhTmErEBihbBcdA7hCLJL
7/Qw4MpjYi1r6rq45YvQvNdKJ+qUDBraGrT8+3LXRvJuKBoIAPI3qq8Kgj0gtzNuoHBzvPhVjeJn
bQfku40u4giV8eFG82uH5otcv6zc6VqLZ1rr0Ji1XXlOI/6d1ObWxanA1NTGN6dxWZvSeT9o4ZBs
lqdKdcOFmYVT3HnnsGWO6mwwrQrlKkqXbVf1ztUDtQk30O5Aajj+lWWqsXFp23zWQ/9R6+Puh+k2
R2oPV68uh7Vh4YFBBeCcDU/aZ9kotRWdcRrYxi2vRH3vnGmkUbSbTCLbQH3UXHH8brn8X8QT1x1a
LCtzQ/A6UX+pFZFVSiTlGphyf3ZcUj+ikG2SVRs81fzvUoc23vcw3yM7+1KzITt3s2p0ebQc3LAL
N70AuwbhB/tHJSztjPYA+WhnnZZfATl5GqpW2w+T/Om2cNY6Md40OzZPjuYYvw45fJhV1VU+GbCA
1ly2XyNKY0C6okjhlUfvoopHSqI3nS3dk1U9DkhMHzWb2afwy2cYbfahooKz0rqxhLDDa8oeauhq
HRwESrYspTV9O41h/Uz9nD5/Wz0uz3zd0E+OB8l1eRoc7DxokQa3sBucjNq1Z5dbLhnzKXEM8wlG
SkH3uqZtBSEO4WwbHytzpMTv6MNN9O0Fr2D1EvBvMG084zlD+jYiXaMBS3sXgNDFk8mr7vfuBdHk
0bPwbGA+ATUchPpzm+jiGcLI2mr4gH4rrR16PnZgBvkDOrggQ823D0l3xhz6ZgTFBURLvrYlildb
0x70Bhj9OAlx6tG8ohyYnwNKpaNllZBSC2JS2CCdtdHz1gaKVcToOLapLj+bmLX2kzl4MMuBc3Us
7FQ/TChIORSpp7J/eR6SZ8H9NkxbdACMvEhnf0D+GbeOfnDcihTWyn5KSwXSn5vozLq8g46C/C0j
XoL/I6ZfGQDlbYiLh+yyM5C7E77L7QBGjSgyENM5CM488iA2BBnsofRzXTg4X0Rw1gCCCEmPN8ui
S1cIIqDH4En08U1O0a0Gs+y0xp0V3iHW1W2I+KijjjEKKzVDJLAkJEZHzyZ/KB6HL1UK+b+ic6cJ
a6VPAjRpHN0diCWr2jyarNE6GrfrpoWFUGfyw56sr+7kHnqve8XBoNbd9E4237RBpp2tgzvO5Ahd
RFzs80FjB+hR7u4bAnua/hBb7ROLk0/hPMOkVg9PadcIEgTL6mDoMU6po1GHj0nu+Hs00SthNAhB
8oA0rr7IGSsCbK7jsYd83FQkSjfia6GeWef7W58U3NU0sKpBmAfpyfShu9KT7Swr2aedph9Sh3uq
0qNzhMBiLTz1w9KI2nDs5CtykXKFS+CTQYOfnM7V4LNC9/CuHee2wIh6LaamdHLn4XI5ED/m1KFz
0GP5o5n4O2NEyiSUYqtqxdZCBulE2E7aOlkbBep8QOpAhyyx6zuPNjOhqpsyNg6xoz0T0d3siqpz
cRGl38gEYBE/l3cyb10l3pswpAbhzIuQoRJER+ATqX41CrYiAl3P1LmOOrZDRab/9DnVJRrvDfJx
FL46CwHAsV+TdxM34WMpYMgH1ZDt5gpyXk7tdwaOB4YhsA+mQcqxFtirvMc0bGbFz94erLUf28ZO
R7DzRsbdTVb2HMUhqYA6+gnqObQ8GZqvjiw/1wCIT1HJFtiSJFCQiBVfjKoBcFK6T4k7r77y+kuU
F+UnvhK4gf5bXXUwqWsyANHs4Gaupj28s2jtdKmPgSQRdP3NZzbtydly9WHlpfS+RtcMb1oqN0iM
61tLXtGuabW3juEnj9i1x2PnbcuS6cvzoaqD/a/Xfu2Hh5Yw5f0knuV0UwRR7Ru3LJ8ivH02jDrC
lWm6Oq7Lptwx9t0cdVH42aVLSwRQ6lXorSAy0SQ93WrR1OYVJ3GOCKqAaWJUndWNNQ42DeyjtNsv
9NThtHrNqTAGXBG1zvhliwcz1d3HkAJ1rjmPXnykyyi+gn4gwShwrTPA5vEQk49dsZbaY+F4EpNz
xdMKo8XW7T1wcR0THGFFSd+12/TeU1Q+aFHcbahSVw9IlRAZJzDmfe/Ct9atiQYrzr6Q7tZLKCnH
RQYrZnLOVsLdj/khqXZ657abZd4INONVjrZ5ZKFwKZKgR2DOp0+t+Mlzev+1iMnCK8c3V5JGngfQ
FcRIIJMX1sV6Iq9io/fJE7FcjFuY0U46MiGdtCcwDCnQBDgCimuaaMTqgYirW6JhWwxjfr5ovCLh
+2yLqkPfIBrG6OVBwTz2LYpErSBvKJiFX4sQzMncYue706tnI92xKV1P6+Vho0dAHBsfI1NbfvGg
R6wGcS9yZMIYQzNGIaBd5QztChG9r0vXArr/jdzGb0SKeKeJNWC+6gzbOy3Pc6NbDWEUHp1Zg1Ma
9CPr+bA8XQ6WPiHi+X/+2C/RmP/+7d6VzW7swxfPyPd62a+rznl3k0qtGys1nK2jWbtszJNDRy7M
oZ5/gcrUaSq8mNkEnpzEI7XESC2HLh713fg9ZA9uAlJgsUZqGPCoVEP84jyokm6Nirqn3MejgIUS
pRARD2mZ4dpBEaWZjcdlrzTo3g9NRm4ke11vS+yAho017ElGi6dn5A85KpSJTJQ+eIIJ2vjZS+Ri
qRSeue9mDbuYNexDIFeAaI3zqMMk3Jeyd18UKMSV7LxPYsiKu/TH4j65+PkCkJAdiQ2Fk5x6klFu
4Rhh5nY1sPoFdg+ZglXq0pMPjPQQtFrJF6eoZIxYoIEWUdFuM2OlDSALIJQhsA2sF1KuciixJ1lM
3/mykZN0GmEdNOZXnhG3m6gcPxt9K299SHZHKp2SjeI6jiZm47op2AGO1hyWTVk3pbKi0qB4sOPm
6hVFfq5UTnJpCbhZQIHvMJJhGQz1tSCUxZuSzwjA6rM/s839CNBUQ7+MHnp+M/UCey+ooZ3LGuGY
tkFHor3EOoOM+WNIwr07tftuwg3kgn2EuuHnBz8M8zdayOc5yv6r8qnegZXCawTP+8YUzUZJdtuS
xfjXoKTGowhLdQfrvQvCJ8eP3B/EMW46TIUGY8zDHJU7sxGrVS3GQ2U1zrcsN1GotGT1uHOqRKrC
ZwREVAYVRV421O6mQGF4NLTe3LiZBRDalxPpkwwdozkrLbW2oTQ3bYqyj/eiGvaUOJoTwXPIiELl
EFUUILxNC32DrUa7uBhhN4gsrQ2bfYTqzYENJbysygTRRl5honf6nWLbKaCgwBpFjmebHdyI0IfA
EV9t52duRTtOAbS4tYZJMGk2aYfaUu3WGvN7yB4Bnjq74ABDJIyBrthbJLg7/hhvFCvzpyG4AtBx
r3FdMA9pzkcNA/tof8kH8uLRBOjDMLM/hHEuTcK0Caeyjn08aLu67NxrX2dXL86ji55CanbFgF2a
JDPGzGsHdvfJyJyvkHHXoYX6s6Di+xiLRlsbIZOUPpDJ6ahndFComALhgauZvje4ZQ5EniN9oLi6
om8FRlXQwMXUucM0GK5cgiCg7BNKGPewWTWyRvtkrIEFje/I3lii97V+W8pS0jb3tI2cZ118rciX
2JG7yRTWep+dMik3YRmapzSabKoY5U4ZBtfYQNhaEkxv0VjlB2PsX/i2xqOTS/ZASQf101CIzzwY
JDCljX0SiGmnc4ExRJASgxZrSqgONwW/H5r1JzmHJ3e0kapRqHOX4mkYKvsy6O+uyh5yUFlP4UR0
Mric9qpl8CAsprS6b4h2Gt9H2d+wOYlLAO3O5vSexgjG0eT1585xzjFqxhu5rp+CXCseVeVf3BC3
lglZEsw7LZsERpskeXadILJPpqB5mChtBy4dG6tXEW7wKjy3kXqenIRKuv29ModtbhsgWAKNxXZs
ITs2MV/5Jdl2lUZeckfSWW+6e8exyYzq2w/Rk183U12RSIJd7g5FDRAsKwZ1DavOmDH57labrgh8
4EJjZtiIsgy3S+WgyTJn48+QfRnkhxq10LFLOrWOoOEdRvz2K8uybmRzuO/168igbPvtw2h0BOp1
yUswGNEN7btxTlq4cJUltsOIMDTBy3QFkqNLdpHSMJwZbLYjwM46hRT0ekUk1YTBi95cWX5itGcV
LqDRgH/+0uLmjaKTMq0IwRO9ZhZJDdaH2hcPxIayxKXz9Bg2DIdm3WrkBmq8qRE84sPoGeeJObF8
aNyNSnY6m5BtQFdi7UycPxa2zjksPHVWhXxFVlntK7Rza73OzVeXkA4GHv6nWake4uJELSNi4zz4
8Y/OTJ1dmcbaKVfP0eCpz90oPquWGdbNp3xPfDDJRqml77EnhsdAAdQFLYUjltYYyGRzX8xOo16I
7gb3blWWLPzi1roQMe8e5VC8WXjNL6DeqvWYQzlNS4gWY0YitQ2P6Qm3ogn8gRxkw4z9vQj3agrW
3eAeIvb/ZyRdcBckTrWCNSNx4YQtdka7Z4dbXW0NBDKYon1uF/o1Cp03kVnqwFj1RqsCjXBeVKSF
zEsLfRbEEaxNfcng6jM8EnbkiG1maPtoy+ygtTRNEgonvr7vmHpPiyK9tBIM+dF40VlQwGTlEBmM
yHWgzn7PirAEmbVStKVOkUOzGezPvc9S4g5iLdpo1ZlKKgHHZq6vm177mfpQqWCCl3cTW9ODliR7
23sX9mjfoZTh46fo3/bJeyS69uoC3LzYyoc2rgu2iLF/4oxM1OmiezuW9o0sLPp5XotBn8IZQdFW
dg4DkvXyOrDWFRnK50Ez2CBmwxUsJXhiYZmb1HbUsDGC6IdD4tFOhbZ1ckTqHWX7RugmnQM99teO
mzTZymFip9xq8PAXtQ96+danZLFyGgYMPuBwgk6A6FE2+g4/DUU/91dSVDBn7bJ66iu/PpQKv5Lf
2QP0jcFY2RHzy2T4gcGMWPa3EB7KLgYzQYm1fTUIBz7kPfpHOtq0mBYia0A4mWRIThr3oa5qwFXz
YRl2Uu5gdCjJwR0eaFqyVq9aLwdTSZvaGvTmakPdD0gCwcYZEuiLqAfWY/IQzo/cSPuRFGy687Z3
Dn2q0xuV3aarU17zcyxDXXOx4nTvsYzFLTnY2xLJ6DGMM3YKeDHz2mUHKs3XvE6ZJi0hSOPxY2bu
wLn27YARIxNXkrlPsiEQRJL4d6xE2h0Y91BNkmhMMTYjo62YvoYEd7JDzuSL0qNr3tbi3TenfBP2
Tr4Vk/6omtmxk6kSDQrxwE1UYZOuCwIoRfql10mVTHp5LnMbyAfO5TeJeZ71/snF+n2vW/0cYSk8
B7YyQFC4aoXI5wOrU01QfNFvtdA4Y76v3wcRbCYHv1zNkvSml2jerQGrdGWDmqKAgqXUXetuoX8j
dGaH05buAYvQ3KP6R+RPTW/ToLKz70yDGNSqkfc4l3sJF7ln7XoZUuoJXQb7R6+rh0oUD5Tot0li
lF+HTkCGVh92kRcHXzbjHQL6mdLCPSpJqu9bikvL9bBcGb4o9xZLjm3ZIm41ssw/piAI11zcXPFN
8mphjVl7lDOA11n1U87OdAwNfyXMsUWB6pn0ob50IQpCnXljRTO+huin32mAi02a08/p2LvtqGyx
7aPduVZR89wlmXWsCioV8YC0squL4Q2r2g+tmXgpTcV+scsRySw3MDCh6MyDsFnQVYo81nQQoT/I
bYigTsPqHQFHbMaczib2EG2vNNe+To37FgLxvOdCWtfQNN6S6smh///iJHZ0lzVQljCP9H0YS2QC
UtQnq0fSSVmAh8tzE1nTr0f4NevT8hQ6OTKrCGtkZpP1iX1QEtgr3Wmd4FM6LYccspBeJ+lmQIJh
STy6yi3p3ItU/PNhQlv72CNRn3dly2HJmJHztmt5JFTE7FG0FMC55eNVPIfEeOSXIOTPZj7or8d5
hM0qqE0IxYaWHv2IeNy81/86AK7DlOtUZ72dtbWm+p60AKbiaeQNgEzkJEPg1V0eARl1GMOdT7CN
yMjpKJqdfj0c5oe/MnNcRqOwsbMNfWVC8Ji0YKrN3p/56e+D7eIyr+ZM1sjGMLK8wfKGv97q/7xW
E3iIA6M4ZGzAJjLQ4IHYQ/+2/FqyvLa8QfI7tuePN0xKxFmIGd8qaqSnwsEvutZi7NK/ns8vBiFG
8B5RxibvzGbtpQC9G8J5T/TuMN7Pj34/9UOCu1TQslb6t9eX0//Ha7+f/v7/Tdo8yer3O6eBTTYo
ZH+W9nyBS9TPr29uea5pJd8EbugTF7+gcRlZJ9+qyQ0AVm0Sr5YhyJBwLHpPUjp8WX5Bs75Joykh
uw9lc5Z69tf7ulPO1bH8E0ua0PKT5ZEOzHcr4vbj90vL694cOrQ8ashL2Y9ucfz9dsvrv96zGCj8
WSX6OcJg2xMVvPYUz1nOy6PlsPyAZAyNEBDMM1H5Iml+HtsypILbOelWatxWaZU1J9ZFKwOzyHH5
msPlcvv9taZgFuebarmThjmmdzl08yPLGXG0T1G4JVJvOFVlPpwMyvMU9Xj6+7C8luGxPHYaVfOk
xQDRoirfLn9IMGdIL4fRrTEQJvWAXMTLX2XcIXVCL5ACfScUDvXnrGsC6EXW3851ypLwYMp96Jm3
HikjJs5jfBx3wozrFe3mPdZNKNads8uq6nsWha8Ewj6bCSXYftiOtPJXlM4B8QQ6soMR6LdrnD1Y
BRGRReuRHR4C7O41jYyHzIg9yCnJd0+y36ER/upg1zDhRNJZ5J7W8uKTN5rHLm/wuJBNu29Mk9Aj
qqCowK5JQJIlVdA3o5rZq9DXAisgLXcuNkf+xU+c8OTyAVf9Cv7jN2px9MppjK4QgCWlzzfDG6LJ
mIOLxy0UL+JCKtL6qNyFKfbVkpU22Ujm1bcsIETqOsy9YQUEpXHiB+HKMwh6n2zzc9dW9EjViMtD
fbLS+pGK2V75r7oI9E04eh+l/al1MvwVrTw2QfLBaI3zuefvCQjv0zz0WtX4MU10762Mr5vGrDcS
7EKg2avRu181sRcNXoTBbT+8OZZhlC7Jvzr9Ar9JsM6MdHBCg80C03hEsGhoK4L1FDQxzRdbRQ3o
GvgRQXVY/nqV6uBShmOB2CKmcwNL+ej4/mPk0U8MRpbyObnjLhTYtcRvbhHJw+MNLRlj11NAtVos
ZuhRJrZuZFJ1qfeSps5KNzlzDTuxk290R5gs5KYQCLMrQ8CwJGe+F87ekGyzzIwlfln7O2xxT1F7
y4vR3BZZsrakItSNdc2mBRvCnjZtPFxkeUAjEKyLZZLWh9hmNVSVomNFp90woquszZexNYiqcVq1
RhvxTInqyt8OhG7Es4aYKt4RS7ceagnVzp4A3Dr5G3fnT8Im24k6adzQ4GaBD92Ai0vXjYM/WfQw
zHA/dRGZ9kp8YwOBy+kIV2DDtU2eTY5Fmrr8atj5bflpbHHflkX0LSr7cYUmeoNC0t9OtkvAW6Y/
j6793Xf8jd2fygQWTd1yjlUtsKwY2UgTJfP39WAdIKCSRYZyZye0KtlhVBlejVSRGKZp45ZVsrHP
w1xs6qroDgTYEZ0bttZ9AIme9SI/T3KGMmWZfZ9yvXmiq76b5m3D8lJAvkwNcuWZFHGNWQhUfVNN
74Zv2Ndsat2ji81iHVuUC6bAcI+BPbh3TYUVHXRf7OgrIui0/fuAuvgo2ST+D3fnteM4tJ3pJ6LB
HG6ZlXMo3QgVVJIYxJz09POxzvF4fAx7MLeDBgR1dZcCw95r/esPdoZf6aRVnsjydG3Ueqmye+Ub
VGr+2qj6640jCWYaJdkvpHlQ8YhcNhYcP3gt8JUUxmggE1W77/shWrZ5dGCjaPd/D3U/7ftK3EXZ
/HnllaJC+SlMPAIk/drtDbUE7cd0RYjeN2yBm6n87J5IugSTyC5fIaSDtSqxQsN4j7eJ8NzeH8b0
oSrzjMGsiex6Vrw1ZgQ1vmGpsVVqxdj20tMfkne7Jnl3V7zK74eYWvwT3lr9oLxWulqTyShi/2JK
scKqUUK2ybABkTAa8FKrDDK1UpYSnV2bveoZxO9P6p3Yj4ARwf36J+Wi2s2N6Jjin0D135XkX/Vc
Bd0eogd687brbMlEBtbllIWJuEDnoi40eVAXLxm6Yg+vwdeFAd/GJtIcUOwE2N9wnveHNFcldVO0
eIQL+r33gKsqOxNOCnYBC2V0jIZ3FeIB+HTT9NHj0CnlbvmsR7Z6Ss5XU9+GRN7BrHjsauD5x7VO
D3o3G96VtdNwxXlo8SmVhm6O8i9fRIK0/WPdFCWo5DMjqP5NFoLO2//PzGJpVAz8J16xCesKPyzU
HBIWcP8qtXi3cmQ9DSUPY8mMQ2xEMEwjJhvnO+NgQlrc9WlVjmbQvjaSO3q9fv5fPoL8X9QeJmJF
hCOSJokMApV/obNbeAE0EYT+MBWgO10beYXXSuYKHdIwNrKPRKY+hxCQ+1bWPpYqgixLTiVHyDMs
QQsyTFOAw9lINhVbKV21OP7XDJcntKvicmSB/qFR//OB+4v7+JcDZxqiiHoCHj72s/9CyEbNkChR
hos5HtE6QnvJnNzb61Ii5s6DvKAGWmtmbt9KEyztHgFtU/zxVlDKxl/PbphfK9X67L1cMh9fuiwe
M8AcwB/tBkFFw9CtpAQGjVmjPnza6fP5nv5fPv9/ETdw1MkPUHXT0vka/+okP1QRmhk8ZFnqXpTu
KmEKz7riS5B2GUOonsDKIEn9XrX+OzHOLW5tc0kl1cyqidDNVA9u/7wzv7Q4KsO3bp6tEQEpIowj
X9066vM86POsc6r0oQV1pC7VOmn+4Yf//6tyi+QYCaPc/94GefLz+fhPPsj//I1/yrYkSfo38CH+
SKoi6rr6Hz7IkmT8m6woEizif+q5/l20Zf2bKNJ0GqZlWCgzJLxu/120hUGyRZSAKKMhscCXlf8X
0ZYhyei//s+1RBxfAnGYbpkkozB9/Bd1UixdseE3rvpSGqI2jF8ZHrHP+wQCItaT+TMZxRUPGaXM
+IBNXuvr98cWH54KHOuJxcff07+HqMIvpYrIK2oKSId/D2/hUU378eHvrxhIdOCLCXPaTn6GSgkC
+PfA4KOcIkD+51//8TPhlSJbLGcImbPE/msPnv+75ZbRIOFjU5qIHI0r0+wev66c7GeC5Men10KG
59kahqNmp3ehl+iqUbdgiZQgsTdDoM71VbV6z6qLJUmJT5AWlMSmqZLH99e8//XxOmJNvzbTxYMo
jVffI4a10shX6kZ0mxdMt9wyJtUQf1kvvWI3g+jx0NVmyui0nQqtJPmFXEF+4kf4mDSQdwzsd+5F
vh3uSusLBp/pHpmHZrAmBiOBJ8DORJHfkh1XAPjaODWGjYXhw9/Tqqx4Ko+wgsI+S5xTGf59TmHE
Ef6ePdFXTa61X4yBIX8P0rt4BGL3XPVtlYXPcgj/eiEIGUXc34meuD7DXm7BmPXWl7DSqT+jJ6Bu
3EJCrWD6Md3NCSKdEOZnc3x6KkN1B5ReuKAL/0AU/hG+h1zZEfqOufnoGfIfD/cRAPiPvw4jEEEU
YbTpTYJC4zGd9+/hL4X379lfKO/fM9lkXJBQH/41qv/RyhljG/z3MwEpu9ynKo1fm6DUHhGOenRF
u8eBjKp197YjXBdjDB6QGUdOsVHmEqEQDLsOsrbD+b7/KUUXWSyuMlntv0RMTDGT9yVqFDvxr8HD
ERwIAObwWddhIewK+WU3zZZnVhNYipMex8Qx2cXXaBAJ6ugo9v0r+m9jFksQbO3XOf6VXPxKTtkC
pCTSPAVRdIzCwc162aneK6XfqflPpvls6SVp52VMXi3EDpJ66+mD3s7BO4elWcQCyZYdhjHt5P0l
HmBvNfgogClssZFjrEVL98Lz2pjp4gTHBlEn6pk4exT6c0Ml3tptuQpfnn6LcKLCU9mWcbvE+O1B
zW+/dq+dQkF1RDGFpw+HDXaPFiP6coC/wSqSbux5mWp7DytEnJbEDh4CXY+dNi4ty9z6yn9SD2Fx
u6Jw3ehHgdSdu1fP611LJ8t4xMXl9t0EauEw1ojlBWbMGHg9Z9mGmNVqy8/zD5RD3mc8Qc89E5a4
JeOlkH80GRE2sE2dV4vs2SWanCG26NHxYVmjTpkJ9W0wPNd55eBsMdwaXKzKb9jeBumCBGnEkwzq
yrdoOnG9BYTh6KIf49dSy4HYAq6LlWbiVcv+EZSqA+J+l6cgF3C2+tlrLR+UU4o2CVdjBongc3eX
YG2C0O5OvrtO35O29MSXx7w6JveXe3ObE7qB3zsmPiCBKdxLL9npc4CG+vT6Mg6vI2OdVYRbZucZ
zcwqPywE3+ReOgJnscEePmAA3BiuyYrU4rGM2OZgBs8FREBxPRRuWruApeZemQtn8Fu+DJctBsS3
fo8H5n2mT/NJPYFw0jKrkV1GjMlPRoIDt8M1iPBfBdFFIuCmC3wiiyRUj/GsK+xRvL6Js107L479
ehRahOW5hCFkOVxs7dzMl5zU5ldPpuob2SlTDI8LSkt8+e002O8Ys5rOVXful3Lm4Ueke9ke0BLC
neHAmB5H2KknefVGJQj515oyjq1smaRnz3Diqf5rfT/2yqy6qT/KVPt8/lgb1p2h8vTdHbKUjXFM
+j5ckxCaotxhQDTL15US9LUjna6QZBwEPoOHBoHAJyJowuukXQ0vj9FVx9TgbVef8ueIDGHAxvWQ
+vnTe/ww8eoYw7k/7YJIsnaRIxE8qdDonSL12wVUNo8JVuUpo42gfT1Dq4i8ZNExU8CTcIYIf18s
6vfsCeeihuIZmr+vtz8cCcl7Qbmuz5XywdpxHSCG2b3+o6ZuYkAX83hSzkVy8z6HtwPqyi3FlsvL
9Rkf1is/mGIpYfRT3wOUJU87DrOt9MDOxas+3/vIl76ym8USSpoqlouYSfH+YVE60Xk4aHM4diyL
XXD34AjQCYDMOdrhid2o0/mECjR2d2kZtE7ydVSHEizKa8C5fFTu9Yqkf5Lvr1NCLV+4wq2FbxQa
nN8OA8QEmx/ntSdHnDdkPM779PPmSAGPnZ442ENH7pJv8j0yJrV2BRLTzzSwE7KR2ehYd6RpsodH
3ZbuHRX2J/YfDws2pPfIbIV40yiMr56+4fbepIvo6xE51vd9W1+nGkl8LCDKzZRxANHwoKcZPWft
ISoWsRRYOwHph+DzMrhfRtAhIXUIlwrpl4QFYTUvv6Vdfb4uQD+MAWzKbu/u/QhvN82OyNIJcmBc
bhPWmqVBLR2xhRDFTdWvDPGXKVKD7xQDVVbb1MNKDpQzTW4wysXWhekhb/pzjgXZgy7YNnbv3bW9
yNUNXM3m7i0GVzZoxW3IugnWDRHUTT1d8xrYSKKDwUXBZ7EwIDhCNsHN726TnVBZnBk3uV4e7Ult
3ZSAXeaBv8mEP1C+/Gvv8cVY/8WA2mz6+MYvVLL3UMM39+Qcqwt5iUsKed7M+yfO9VxO04f9ZOub
iYWfCOCPYX//bvV5lDhxinMJpt0+U2+Z1lj05cyTHuusnAlPT6oXbYfEyoazWw1EcE+kbIER3xuz
Z1tqJrXLTPduH4rXBKOoEeNw1WpjwImT8ln8YU2VabTVZ0OoLpXVe3U9IMvDYMKWZsLZqL2CJSaG
hoexzZmPMA5PqxXjYIw/X8oyrxI3iTzpGrbP5UveyZaLpkUi/HibeN0+80kVpde0k4n08gkWfT2P
gGlxP+9U2DQOuk4v9o91BlvK1X6kx7f68BFjwaRRFKyOXbV0zJLyq7tiVG2/iV7YWuinKviITvFV
I9QFpoLd9RDCXiMsNoyigHxA/HnkIugivOT9RltIaD2gDiUL/erw/+UclczmFXsYaEJzwCgt37IQ
wUR2hM5OV5gPmVS3tjXJb1nhlgdhrSLZ0FHq2hjQcJZA9aLbMyY70uEpuDROfURSQLCQKwxaPA1v
Pj0QVNyZvII5jzKz4qPRhTJhnqg8JPv5rZ7yhfUBl/G14adDGaAWZsK9JMUqdsxTAa7i5Vt5hlP1
MO8D80s94U49T7ZD5Q7jclr/CoZbLu/WRPex/UfoHZAiHige3IyNELQbYgbWgjRtJtWqmykfRbgh
aep1Ky/9koR6c5XzGm/vMVPDV6Bn7qOBJrSAUnAWw+d1Dx9TlBwTV0dMi8kbtwFzn7vRDunqypSr
JEt3E2JW2/iorDHFxnyE7JNX7HZ4+AXil/Uhnprq1OKqc2jJaNmkPm5i1W6YUSvxKQJqdm0IGh2W
hJ1MkwUgW7RRZ8lmOHWn8sDx582ezSzfMDrAaSWFR+E52aTad3sdxehsyN03EhVcmpIltOqjdHjf
Hr3HZDV9Ld4H9FXwnXK35h6Uvft3s84/Vb+s2FpRfXMNuSK8HzBkFMnbZnLfCXvjhwunDKSDWJPa
5iB4JA8OQT00sMrVxZP53tUUJXySTzzLpGPCi8HSr8Oy3XaPQMsCXIOKmaH4kuUAal5be46AAg46
9lzjBP6CdSvxcKDKjZeEJKlnaFAwANK9pg10oipxhUn9WveVT/ItM8WWPgE/V9kP+7SFoAPI8Igm
5RFkP29PCOCd1ROcp+Trga6qWNUH8StFPn82/afoE6stUXqCc1YLNIbXt592VLfrdltuSxmxtdNu
UftZ8QSORmfD5zZnxXqQ0e75xS7+5ssXitetRmsrnTvGsZ7TYi2TsNN7FTgHv28sCRUXYAGRhrPC
jJr/yvAyl8LXVq0nieG8Eg+UmQs+ugyVc13Gq+uJT9TACns/ndcdFm/Q4nFfQxB3rV+N8lzA99fJ
1U3cBSVU5PyrT8Pmp4A23J1x3YkVt5kM4LOwdlfdhGOOvbc6795K5b5qhZrzYSK2LJW36tKWmVOt
gbeqdERC5EQnZBLM3PEBW1M46AI4tFlerkrSTtuH1UDgRW/x9+zvZ38Pd5V/tUQQZ9sssUWus2qW
N7qjIC9wywpsvlfigmqfdnn6GIeZf886iZHy37NUEPhc0fgviVpFQZy0sx6JMiT/8Vd6Talf4X/7
22qe482lY/BTa/AeR0a/cC7Ke+vJLypFrcI0GSJsNm3GN/yzon4qHGrrWQXgoFN8c+tQfQ+4QL/K
qfUq2Pb/nio5ff6QoHCW1zrLLYMGghNueN9DFOP2X9CiETEag9ridR5oJXkYDoJigHT8n3relTsZ
OYRqdzdz8pqV6PUnrTE1Ieh+6WjJ5nQ8qI2FJaqQp2ojnmencGRjnsl+FbnMiGgwF61oZz0IuW/p
4Fyuqi+bRWsbjrzTd8oCgnKGB5zpa8xURJvYtvT2Og1rwaupRYm24T2oP08mQTTzh3NfNB/yBw3S
e8a3X0bw2G0UDKFuW5vh4Ta++tEsigtd573zTNw88bWI7dQkuhOTc7s9FZGrf9yn4lq66Lv6Sxjc
+41gOA60+pHhg4wrvcu5HwqGkx5ZrvKt/RmzzfG42mpfpqttehqtdxg/ttoS8Xr/9fJfEwoPKXHy
eT1XCdbgLvwV0LCf43C4PXzpQrxl92Fs8Ejn0Jn2sIx+KIrp9DrduX5Ut+xSMEOoMC1wEKBLMw5e
caO4JKHi4w720Y7NlHwsdy05wWOwH55mNrHbXzL736bCRg8Zpl0sUo+5DwbyPqcbot2wHsjBCLVN
Pb0vQPSV5SABFXkvw1YQKGCP9tNBZGbQSgzqqo7Cfsa7oSEsahfPsuGFtM3mpd7bwq3OVz+/OnXm
1oS21rmDdcRIevLvc65KXOheXxFMq85rTxjWEp7YngTvu3d61rHn/LpnNuDEE33yFu14cfVL+JT+
c6qEZNQxtGqC+guvYPWHVy0Uh+TcV1ij4XOsr5dkC7v64cHajUN+sBW2BR5hCzXHRJ39fUv/rMzA
UaQZITr5LlrdVbuVHA32cecRC6R+VIptbMXO4VoxmK//5GFyKq90+NRUED7sWPYJ+ykOGeImV53e
Z6p3hxPvEpbTBcWWyXo+xrIDwjBr4js6SqAwgVEcayGi/rT7sDlEK41IjVMxlVAOB8kquzx2MWM3
+DI/2M5srqhpEQ4f6itXJjNoG7rOV499JGf5NGBCsNafnvwD3TenoxLgaDh8j5JoK0rqnTwpw/7E
2SgCy89XY/7Fh0zIxCGXvHRB99KMRWD4vEDtZWpOfpPTZL6AdfKW4nyTpx52H5z2PHPx9C+Y2IQx
mlwY8XGoSuBddg33cLB1ddsAP7Fxpg6AmSBtmsa57rKHF30aC9qB1PxF8qMIC62cCPTu3xR/tKd6
kE9GsAxjPBR/D0+jQyn+EAMwAijjR/HXTIN2Th/JtKy7vOfX9vPBcAcGA/tExYcIsD3JKEvZSiu/
+dS+iCglMRDQA3SS4SlDyvvuley1ky8e+0lOrm0gM6aUQixbHiJEXedFlhj3ODjY6fWB2fr9HTSx
m4vuu/D6L8ZM0mwYSZRImp3qMl5FF/MGiqACwHBhkBPObQgAxAlvNqACwpnmW/viInmcoUv1qLIv
ytvVvqphk5KHEfm4B0fn5sYS9/hAO6jHbpZQq83adbUUZGoqtz3lSLgQzS/5XIATE30DvQOUK1p3
F2ylgTJ0KKSUYNopzkEmbQTB4o1xdXUZ4GJz0LoF3gUYfJJ6pj8d87cC/0qYJtvpxZyKRDelgQDs
c39Ou4VFM41c+etq+iKX+kJp7PT4dpsgWhkQvkiqP6UXaztoyzT2iLyURkesTRLvYW68Tne0vLHT
lsGdWPl+hFlYQvVo2V/ZewGH7vOr4Ms7UXPwA91mLHo0DoAO4AQFGOr8fWrX2RS64A7GFqczs98b
YC2nrz3ObvkTb7hJ7srO0Ng4sSgKFcw7hoCITOvps0JjBHiQPboXkLSQXAIyyzdEUxaLvDuCerET
XbX1A7PxzmPLKb8MDxYjfdVMOXHv1oj9F/lKXw9rmKEo1ixWpXlFsZDZ+lTx0SXQjvJym2e+5TwW
3WQ4jCtF5Dx2nHluOeHULBJzg8Yf8ifm/nb+xa4BhSSKWG7gjjSsvLPsEC+6tXFR3QZ7n7sr3hia
Y1PdxDPhq8Ffe4w+CweCP1GYgYQ+fSxrMsoIa32lijGg+FAvTjLh9ne8OTHMiDYti4D54YpjGm6A
M6Y2o8++BqTy5r4mOc/eYfHBzdmgCIHJlTnEnkk0n5AEimEqDgglHfPGVosrDNmBQnLWoxk7FKso
F9azWxCBGxMVt++28g1zonbH7abrDlmjQOJgd5HgyrKPk5ncebyhqroSfu/sr9woMjpQ+7HMJmgE
mMFWJLXhFvP5IPmKScAZsXx6Hi7dgjuNBRuL6KjhVaHnLpLoIGqzRHGSSTkhSgQNtcHllE3oUDlW
gnKgWugMj2TTEz69sFFVYYshyTjxRptLnT3L1B3CUO4LPZsnNeikctF6ssTcJIXgOkEdFZtB0ftm
iqTJNn+eHu2xr8Ehv3vQ+XVpP1qxluGgse95ZeOIncsKshu/MytL4YF1cjnaXGLQDAhG/0qoU9Tx
hF/bxSMPMcMgFm2ouRToKtm247EwElAgZo7aOYnsYY85XigqcIpfJ5uaBQYladMt2DbKwnvSJ8NT
fvnWkuXX7jz9iLMY7F+T2HHL577rblK1s0z4KHSXS/HApggo2NAl/WSb6j7JggiN+ZqTopzUw31z
P6g/GuX/soX6A7RJGKJD1XYPcYwYsV9X+o7W91lFjk82wa6Ae5RwHy68LAAXucLkP2TcmBFQHL/d
3ai9oHvXDIcwvOXgq3enXElfQwsFzH5/9RwKyrlNvUdFbR4H8qKhoLjXTcVCMsLRMd1iNoly1++2
kKim6We8FT39wkBaf/g09+UfoN90E+mk+d2vVYb3t4MJhMNYh+SC/jvPwiq4h+Ynyy9pc+mBTZLs
PnHHgb02471b3ajFWxx56eLwb8gXwidbejzFvWZqLnIcNOz7LzaDAxn15qGuIdWQGCEi7QW/uxvO
dRoDhPEjdQRWRSBLEhZ/MXR1nhesgblX5JvcuHA6CsKAD513P6bcARR4HRufn75CSXMwScHE8PfB
CmzZmPKK5ER64MDgmNbLxm9gLv+y6ooJpgoOdkszrrJ69/rBsv+KA43bcyXY+XzY1FjZ3qBusoLr
uZODA0XTN8OP7qa4wzRaF9t7yNX6zYfE2LWq54Cleb7iJBfT60SldAs0fLlo2y/msViqXj97BomP
hqZ623CCBKjDTvPLtowiKdnLB0ovbRbTlEyTubTS3uthcPhX0SH9y7e2rFGlgsTaTxiQMY/XxjLj
KiFMnz9wXH/6MI/FbE5r135ZX9ycAi4jJy4W+UeuXY6fXS2643X6WnH3Vof+hLKKG8rl8P1ckv17
Xu6qA4tiBH4CfrOHXUiFPVE/3l/W6Q0r8oBzcnphX8JcO2mQ/H2z0VD+X+fK5Vq4D9wbvqlOhAce
G1hgTB7blPJhr21gcpu7WOYj21Cr9bm8h7mXnNqwuSX0PVPsfRf9Rjxr8Awn2OKl8xdqYXLYmZ0g
kYayiAibeYstTzAyWNzXBUVN2HsqkX5U4JoXHWVf8bh35gQ7h5b/WluzPuy33VkKzHnJkkSztBzq
sXKoV0DiDCoePmcDIyQk5olHdfEwbekLRV27Y42sxnXDTr6kEhViSPkOW1EcMWcTyQXdGCsf1WTu
lbiIvW0VHt1cC6wAmKDbY31FMw3JG1BfIbAFo28Q3oaYgNlAuBoB4EFqEgDnm7sGPdUMzxP95fAG
Me7frYssWl6hhg0bA9vAQ87CCmN3RBuwMSD4KMSFiQIx97pvaVpO60u3bytfw6fs3Du6y0mnYoYL
ptEcruj6KEy3meJIF83TJ9mBjm/GQABpnG0cyHu1Fskyf0wS0QHne3OPxHb1IYK0sujfw4wmF2Xx
5zXszv0vBmQd9MNFcRZqv/mujwR9WF2YbIraIRwLbwTtaM7EL4Crkdx/EqYltPJtf4S/pNU+0EX2
E1Eh8alA88kNzcWwxkTjDfPJRqMNEA8+lD29XAcOwRzFrhjjQZnDPWReizT4wCkXjSjXObjPsBve
c8UzAnNXnFF/PBlBUYwbg5cCxgCTbNX40vKNkCCfn91OU31rcAg5g9Qkz0HSv0MUfiBCW05bcbUh
KQK82ejSTAkvQWdgGQlxPxV+asf4VY4MPYjZSEepERPA8LlW3uTEuxWXBZEpTmEeqibIK5/Iwgdt
cOJIUYiW2cCcBzl3oOKK7IioI7GJY7QawPi0SWs6J+BjqvMGmR5TU9DSo6C1+600IK6i0sDGgLaT
Fm9YJctaH0GpbG1+dzBVuCW4oQaUXl68YNVO6Hbo934GX+WmZra4Lpb3mYGfgCf7+TTl5qFUZiO5
LxCe+Nlnc9S+6nnU2jjl3D9FoORyXH7j32yw09/6w+zHjYpZnx4gDp09FsxY77/KPgqsfTXtnJaG
f7iovz085ify8XE2+nCaR6iZPncaFNrtVVi/afuLccb5xsZIXL/fS17xAVXyfEVTJNsMJCVOG8h/
EwjXqRlPSbrT1DkUVYZ0RCEkrSORjDLYz3HPOuBa9XZIL5Usssboz4Kr4XYp0YZo5c6jj+iboZvD
mKi0+yZ4EScw1hHMRDEKw+WFc71VKcrhcDKjO2PuxNSUQKqMmC7BY1vAtt38pDgew+1sTLG1STel
IGBeSOOHdNgWvl8fKdiagP4DvvpG04JnctTCckfOzmBSwNjR9wMJKluWG4fpJ2502PokIumYTpms
GHAgBsF3SExDGhf8hbgXlxFCVVtckHzAOkZ178kVEy7OHhVwvHnGWPeNn+CNuHAjexycUbeR+mxn
HgLGVaQtqnZieCUb4mjk60BcDoYlX5fKODpTLaf5/NUzI8pCajTr0zikivM6xj93DBmYHc5jx/LI
+9nzsQcWowswU7rp5/cl49N6H0FoM1zLCto9PTwDReuj7LgyePFTES+5pbuMb+AJt+7b/GCTk8kX
YkNqQ4ti4/K+jts3Oxw6ShbXdtct1Vu6KShxJsZ3ptuFhyf8IE+u13lNcxBoZ6TLpFyyw3InxT6z
/n7wyderS/c1YIloj2s1J5+yd+8Wpc80mXmZMSZJ1t9soHig/AyHzPQEVMeIRRZEnYlHMkNXAsuR
zGTqTW1TdOiWvEiwDcXFdLPhTuO6JsP58PSrXWzahLXE1czE2PyCcXixzg9ZFhoCSk2QbQ+Ob535
VjuRovXQHbFNILgTthDpIpjDGZLffMXgPAHqLUpabgQcKrxqMSxeE80WQqAjrgUqOyKpDuCyA5lO
FEw7Y02+ibaSp2yP6lHxS786KRitC2FWOe1BlpwyAredPwGNY2Cp1oON/97dj+8ddO9GuWC6CJUU
yyK+Shaa4OSpRz4HVNCnkI2TKkOf3PHgL70OQsrjoi+xM51Cvm8ipzw/IRtEh2L8rM9PVKFX/O6d
qxIOatAOawbmDIw6XFcMF8iScoP8LQ+NJmPjI8iFxxjr3DCmPEhrYZKuin2yZVO3SmYGghsFyg8D
I9TsTwjzEwYOqL3DeCeqq2jarXSiR69OcruexNNA70vhPSk+XkE0JVnXA9VRPgG76wv4PzmBUO0l
R56VF5S/njCpD88dXwfePIkKzIcnD/LiXCA3vvdjcV/1i1eAszHzlGic0KEB5aKhtkv25Z5bs99z
kbHgyYWv7ZQzQc9Y7ROVhZjRUWRcej5EIIyjDhhTBwgZ+pef9MxkHcw3GHfnt5cyK2MUEXbKrIwt
mmNPuZOG1RA+6K9qZi7+gLKH5QXLr9jP4mlkTox8IRExa0waUqvwtFaDd88sw4dFll59FNJMEbDj
Yf7Qy4HZYH3lWfEpQWJWE/smLKUFG0s5TBl9cfTISxgPr+aKRGsYzKNt5QPLul361eN9dmMgvOHl
uWLG/zUlDNroWOqc56malbdS5BJhS7fJpzjkqm1iiz9+O6X9mywBbRU2I0CcplpQvz1nh++IKvlN
GXaSZ41rLPQVNCFHnJlbZod96Rk/WuQhZGDe7eAc8cBkMpohh/gcvkkXVGhEf5lzTOpl2dt4yfVR
0HXYAcI+JREZczfvtbmfiUuHN7sxFjjoMRsRqW1VBp3Bu3GVxqXcQBhg1nSz9vD1PNFUXNOgfEBZ
ZU7skGo21bhPofR8YQxF4vAmP6AyffrChNVB9JUoKLO5lfnvLkR6gJQaqp5bEI22V9f3G7x85s3f
ZuLUZBrwqzcB9DYDlnDlE+9H1NxJBrNaVCcxVA6MFAU32wkf+rb/uEehNJFhjTryd0WJ8tO47BQA
cQfhPqkdK2C2eDCGgCWj2pXTR2+rp/uORUEXpxDRNNXLm7FJWZqLLmTOkJN5QiQ85hr+cy0F3Xe8
RhsxFdaNaHPF5wflQ2XI89wlqpsfzC8CtTTAn1mzZ3jyHs3yvDIwn/aw5zXqTbkRv9RZvLL4rqVT
MeD846P0x/elDJCPMmqtABrARXcMmQmQvXqw3+Sz7Ka7x4XL7r4TAZsdc8XIJx/cdP75SVsdgzCE
fRBTg90MwiQOBaCQQ9zgis/43KkseLvo8N7BDXhR1bKCkxbYYMaAlNsuvix+x5r/JhxQa54EBNKx
cMJdYDa6S68uY2UGt/CmvOQ27HT/sSHtngoZKnsDEcCGQnIAsJzVy3SlLwWXUxpdSGNoZk+/3OYb
a6KtYxf/tUD9UhgYdja0kJkcamvT8urz88St+5gSK7FJlp3LdHHoZ/hzwXsBlqfs3LjShGS61pGJ
3rQHI4SHB8wCML9VWDywvcBl7ETEzlLn2zK+/Rkh2zunminl233MsD8ZOM6061g4HdQw2ep3b679
YnHA/aWHagZWN+E8/4DFPIjPq4JGs6F3QHTj8oV4A+rAENGYvjeKPNFXlJhxsbemIn7HRDdigDDn
usynyYF0DOMTyzG4S5Kt3FgiuFCkjwg6DZX9qVzILjHbzZOKCCfZdVd7EZOagWRb+HQOSzbfUCXd
h862wD3a7h7jJSLuyw28TzwGyZRjWjhEn1TvubJvKZLeniQHCr27ZovfxZxXgiyLOFZsnPLY7XSY
L9wIr3ESbM7U2fXhap/NPt1HM65PhtcZQbSj0Hga7zCamMZ7Ik48DVkBU366xq08fwxuN6FSxxEU
YQ/ROGODiCL7xAi7IABgIX2A6956qqr5/fiajxSxu2v2l+swsVbF52PCrfUGTz3DCWFukzttYydz
ge0e+pyXW6srjFj4cMfyjOlZ2rl4Q7Fu92eChN6gU9P7EUaHMNc3oALoia4Xdrp9HE/NDcSyDTTX
Tf1RnBDgUEcnfv7Jio0UK3JahctHWbGDsNPoU1hDagENDSDcodCUisUdX4MNVbaxlgYHkwGsMZpy
M+yrnbbuZmWQxJMniVxUtscyYIFZYRePXeE+uU/0pQiBhJ0Z+OP9TcALgrHpdRb1Diuf4MN5BGah
6sXoTzGDIbBcVoIzooz+yKy7PEZH60BTWpsg/rZ1uNMGUX556KqmZyzvXw9cp+wIxJif4l4Ges9A
/Bcnb+sc7WkYcO3V7kFC0+QV63IZUXPQ1hTOtYJkT6XspT/1J53qsw0wubtcdyWltsy2MKlTF5eg
guaSHPNu9sqXkRjq3/p3LGPaaz84iHOsGrQ4ZIz+PNNTNWd1YBzi6QyuxBV2kPfUidfdj1iH2S4K
se3hxmwcRHFrdrpUWaX3jwIOi8LFRdJ1RHz5MK87kpm3z2TT4cP9ICsYepLT3grmfydqCESBlBk4
boI2ga0c7v+LuzNZbpzJsvSrlOW6vQ2jA1jkhgTAUdQ8bmAhKQLzPOPp6wMjMyPrtyor620vgkaK
koIiAYffe8/5zteUekRBRegkKHM4g2wvL/ckB4O1mdJd37ymIIwp9Qy3pp2mopbdc5SRSD2RMot1
UGPWBAoPQdRNeep22+yD3zWzreLrLC2DJ+XRes9Vr9qNn3FxaDHp7uXJlFvM4hTUesEoYV2QF6h/
5J7lXs7FmiA8ssIe5333c9ppp5gzaFhnC+ZT+5oiUQ33EYTFABozwdVuqe/L7CZGmRGCX0G945eI
+CyKtq36RUzTuaKXsaxbWKob+pYhthQv4lpVI5RJaJpjSu5urYPN2BRrlo4M9cx1mrG0H7LghCRF
PhBHrmNKRQQhj1rvsyPhBefZmxogGQWjRw4u+NW+dFUuKgwj2Ftr69tPJkF6W42HHEjndN+VD3F6
q+U3ebXXS4TsW0SGi3gR42Ec7or5aDPtYgZZMpgg4/lGzz5neTRsxGIvs027ptizLWFfxl6ITYLB
x0szhC07227NI6CctZKPYwEhM50dscMDmc5bbd4HJAFKF9ld9mY8wNVON+TYpd22Y2Bd7gVh3Myj
IKuWPwiLbaezCT0pfWFhjuVheJafw911sN+v0/4/c/7rQ8JrEb/kqvitBbh+H3DFtTvSoIfjByYJ
HXmbN8G4M7XocP3aDLvRtzrrbiC89mDbipf3NMaSljOhEjTl5BJ0GNNXyNB6z6pQ1I+zah7q5mwL
g1rx+qXrk9pSINjsaG1fv6YuBU87609cHzuN4dt17ey6NVMRpGvrKVP8rV7DFa9fa9Yn6mvs4noz
t7j9rw//PHH9vt8/Yhv9io2IB8LGsb9urt+UA0tgxVt/0fVbu5BgsjjR0uMAgu8W2sdUUY0bM0IV
kCU6LxZkCljdsYUaF3a7GQ2QloDfnUY5u/As4ue0n2+acL6fgrZzQ5tPrcx18xag5W2WRT8cPQd7
L35owFB8CDQg+hlvxOl8IDveazhfe5IZiom88VIlUC17C4TTbqwkm/wMPV0aDtNu6drQz5OSIo8O
glMwasyQxc56oriWUClpbIsyuUcnmunJRcTpWz6U42GI2Z/iOOHSJ7luyj5mcNX20z6XTLbj8Uep
lNrJCJBFteF+tg2PT+WQkHfXmMrgt6ptcgzSGh3v8k5TT9CimG5gFrUVZvG27lcEt85p69rN/IEr
pN1kJM3v+kEC3USShs/WzYku8doYfaeJ2qIdaqg7PbLGduRCSLoa5asyHbIyehsS7ViiTl2NJAHj
gd6pqr1iQq2Pkx6yCnWEWQJsVc0a4aVTk8AdI/JajAQx3TDchFL72YJtYMKHwh+Uy7IwL6+iUdlq
i/Wd5OaPwqGfkcVmsC3hKZsWyoTJRvtCrOYhQU1hWIz2Bl0FoCI8FjyhVPZGirGgYr3NI8R2CALn
4pvcnMQbW2Zv8UNF/dCiFmsGyoBkhvlkgBw06/XHIyc7xdFL3AzFQ1CmCJ4i7V5VuHCYujkDoyqL
XZHD31DaLD+25uc0A9EFqydYA8kYjF3ecq+dkLircbZAxO7fQNtVhyr/RRwrjcEGwbo1ZSOEWPPo
MAsYMD3EKj0HIFPJJemgUXXrWpMVP2ICTrbqhbgPRAqljWhhIdPbSq2PyLK6nRbITydabmbQxfj0
VZTHiunPMfLadIUoGvQ2tUhOl9ysUbWUwd6MsENnnGoHS+89Qv2mfTcvqLmhl4mcmaIuy5eaI9FT
R5U+JFxtTUMcmbKYJXb2qxkjCJj2fLss9ETsGJ4JjJWJi3GkoNMwGPJk7F2tD5bA6hch2d+JbGit
kSpHcDstKo1DtqOHptViOBPje8ROy1mSsBswkvZd2FwLKjpodceAqDGk8LReshho2Q+zzml1Ncmb
RWjvBmASJWP1qKSUBIMo6CsPTFUV+oZhwqUt0cHZGGTu6lVqug1LWVLl5i1wAqGNdwEHEtgBmhEa
OPm6ClHnwqb2i1+jSPuzmrJyG5ruOn3NjjzO4510GHX3bGkSEs93wVKC0UV0WwKrRuBcoJ6HwLJs
A5MLajlkpT+b8iR5A4aa7mHec5gNsD0Bh0fG3taQ+C9NQr4JG5W8ZddXVOn9GP6I2+moGui+FEQG
LLHh3jDt7WwwhojT8TvPQImlcfgWlYyUS1hNm1JLd7NONEzcpMsOlFvhtzaopAmlajgUNP+bxYgp
gNNXchpfjPRuqhhNdcwQp3RG/NxzBEdrJoSgiVUy+Iwd4ebprNxbRt7dlvAr43T6UizlfZr4rEu4
WJ6YUw9Z9mdbUtsfg4hod23Wb22DlqMwXgqpcq2+SoBmBi4Q8rZjXqDBNZuHKRfGO0AZyFvMKsk+
1MJo8DNDHEc2ERps6Y3V2t0xHeKPrLcTDxPdSW8jC1Uk/lYwvzReYauBaNc3MO3uSUTZ2H2SnUpS
Qr2kZufQqbrigrhp/IJgbw0igyatkLjsgLIHh3/WZwXid3qG1lQCFZrixe+XBvuNFd0WaqiREdK/
NVr/XDacJ/1Set2kUMaD6KLQaqNLXlGAmgztF5PISCWl2U41Z8HD4feyvmkieBBByJyiFukRLWLd
mSei2tHugou3nHPAElnab0pKmzIgt3ojcSioydzt2wkoksyeHezjm1T2H50dBQfFYjs8ys9M5j/n
TjoAfcZhC0fwV5l7EVZnlyAjto5aHrnY39TbvkRqTtZF6toG9VI/0tLSQgmxv0c20WLQjpwXo1Qy
Os30KTjNUMq1gHcNe3FDjnKUfkAM8fcwcR4LKI6Z7Q8hekMyUIstV6MXpX+Yx/alLR/Wl3gMrIiD
KpICKF6wURPd5DjJXmJHj/yoMFU89cxoGvB+q4Gd8hIaiGt3nIoZYe2+A6LOLRh8DFL0SKAVcN2z
IBIyDPxhMG/TgN2oZRql5zTkz6gk/Mo2u8+JRt8XjHkg8O6IklpcJVoQNixjxrhiBrOeA8mR1mz6
hMJiEOGXTFQ4fbLa7G+LkEPeSloyrNY2dctG3Ij5TB2ly7EloF0RlbqRDc3lahlswAP0vrRAYQjR
ma+ZQtMgt89LJxbPqFFPlOQPoVxa9lU1JEfM0sfADDOvLNhCOjnWviSky1+ZQb8ZyB/xA6qwVMQx
EzRKGIQnI5KF0KZrCFkw9a3mXlcr4UUmNEl9orAHqEDkiaT2G7jCbiwGT5EFSnjSMmaYAi02ypF6
HgA0yrbahQUSPkualxlaALpWZx6YxfbM92Pih6CV8dk0GGWw6bduSHjyPmbQrk6ZT3R67TWR9qrC
YobLO+deR0OtTGZibWPx7ADUcAM7Z8hJiHPdGfmjViQvog736sSCHPbtSB+eYkQpNLcPMb0UbYJv
iYtJ3livbWpqL7lxmXUyXA2LSOmeBuaspDi2uvKbd5yS3XZeodKPb3NvfwVZ/jhp3XLJ+6E9jeFB
n5gHaJKUE1MLUZo7FPVDTheqceyzU+Q/zCAgPUVhil8md1NkW0d96Z9njkAOVrY17O6qsd2tCKN2
ZtKYBIq1hW9O75w9W1Myf8ql8ZYTrOUIRGyJFVD4xvSwSMUj5KFWv/XUfCmbWnWnCljjOEOXQPQ5
UL+45hoEUanGrkiRLkTtw0LsQyxrV40RNWhqvbPrkFZhiOdHD+WH3o411RfQr3iiiSUKEnknDr0F
wxjDgyrXfEeo4rbn9YNWDJtLOTeXQETv82RHeznSjXHnJDfujQ6Y7kw3KddAf9XW4A0N+h+lZbK9
xq5AwkhAX4EbbMe7mmjUXQGdJIrpXqkRKv4yqbEhxT1mxbUEEk3mRewF2oHLdOxcwlGdD1ZP9wUU
B9EZg+MrFUP6LErcwriRArqMDBmvmhIjo6L+MqFq2krHt4V3yKDnE/s73rDqOVgTnuoz+bLG46JB
yOnUTZVjSVvYnOyWFzKjDB8H+LInzKuKGeYAUiXmezHPY2QyTKkBGFtohSyNxBKTLv3UwoORy10V
5hhuZ6ykLfgxu5vR1uak7y0WuqvxZnK4SozMftpaqjAZUUOO/Yuu68kBXM8dQoRJazBcIqivVT7q
uCNPTxGwZ3D7bgartg6zVZ+MyQgfKhK3Q1LaW7KpaGAZ0jfq7sMi2uick1U3O5QrjllBL/oozBut
itckM3T5FrCEAvzpNrZeI9UEkjHlhILZHW9TgpowD1I2kOnTHNqfsTmYe33WHb8tuge1G8JzbrCU
FXP6bqbQBDveUJM+qWOSSGdW702NxBjE31uuxcw1lPISB7WJCHg6jpy5bi4bEnU63oXYFBQlGZYm
/VHJFbeKh9uworen7urQVnwb5ITTsXOqi+U8mtG3NZKLLMLPIKWzE6Sz6bEZ84uumi+6pV7ySEAK
6lAp+AYg5Ye6oqnWU/Wy+Dv1veIwUenist1Vq7I3qfuDY9ViG+rovzBsmstAEyNk79niEKnN+cWY
csyKdtxhPm5Vj0z7U63kHpk476XGdXjMxI6AOo24xxSlELxdnL/irsFa8KQwNBvj9j2fkpZEqRHd
5Ei8jokwPz3JQaOE1oaThD9GXwpGn1Xk3JvRzimh3rhWjD7N1Im2iZFqNLHBAvOlLEuyFV3BX3rf
1XigRyxlkUoesySPaDMOMTLFOUz8IKDUI6LkMYgkqJaeWS2fxppPmnpDBlFazZkYUUXTz7dTN6bs
OOjA4lWrpt/V+qlC8h26CZDaJW3Jge05yXqwCRePixacAZIjptZ5aKtzk4GD7deOG1pBTh40TlXu
OtF40OEDR0HDWHmOunt6Cs8C5nYFGmivB3yAQm3ogUz9R9oX6VYatsduHnwxDPxgZlqrmDkqSNqN
M2JpU95LqqGjat6PCgOxZH5Jwn7vpDDALKCtfh4K3jBOds32kvHVVIWxjQIVWa2z+mXbF8zd00kD
ab25NYrCOZnlsq9XLJSMzWiny+l+GFQqb7Cvm0Anommo7Ysu6b2GIgSPv26WVQ5O9qUIctobjvPc
tUOH+a7zaTc9rMUuOaliuEtC7YY/fNnYLQUbga542If6YinJR6rDQG1N3qE+Z/ErC1SCVvqgTajH
B71DWjLz/irr5x6gJ9XV4KQFTvaqyIA2o+hOSbf6FPOBCeScFZu8FrusM5n1KcxdJofeNB+l0THY
MNMmu5nWPl9biUsTffaTeWzmLj0BkOPosA3GOk2IywdJK7lSMLN0htYLblugxBA/H8oMGUMYddCD
0FQ0NAfqjqLHYa4+GYThWnj7i5F3t6I544eEiXF6MfAWJcWFrHFtzfPU7LkKYIBudHS66BFlLceb
qLT8yjHHtZWBx1tDFBdrQFLlROBRsGjFoW/Q1/XGUlBtG9tRR01Oaqm969G4NAgfzdKQmKqaXzNL
r+lE8znvs4XDopGIGFEfQasNXCMIxkubRvthWG4W4veAdqL7m5bqBCWodcF3oR0MYo8Q1fu0QXwt
Fu2kr+Md02BhMvL2RWYwlxXFlePrEobKEcTPy2DoiLmG1lqjVOWGzzPaGwLw2TQxci8A+epFj1EK
JFE+zxzXBHrpJr6G+QX+MFZUZZm2SYWyquVyEHLUEySj+FMRBS5V8CvSjEpptK+lfoy0WPXWVd/i
A8VgCgX1osUx3mA9vi8RdlQaCsNqrvctGMtaFcGj0uAQWZgL84dlavaaSd0floPe4q0giPzEtvCe
jsmC2GLcEUb8i4XyO1rqemsVVHcFaC3OgNwFmyM2DRAzI9FI+Szs0gNMQ0FrO0/FDC89kRyoFsPC
kRr+VmOxwZxlfS1xjCYE4XvfKlQ7cnzHQQUMFUrfeTb5YyMU1TVEQF/UCXMO4vTuZ/lphw9YHCp6
UtD5e8ezRu1D6RimjOv0aH6zRioX4lU+NIWyrvLbwHgLSrylWLCOSofOA8r8jw4eEB5MujRl4hIK
wbYKxo/X1vUbpxwNpkDFL6IY743eQ6jSEZ4qstCQuSufuhwfl4aZRicvaVMiBSD9jLMeAdmYfkdW
XNwtSPW1klFZudaxJiWcyh6uGtfIGKTaIy2QKVPPwRLbj2bDQGRkeDXT/Ar1WL3AkHVLExtVOyDV
TKupeFx05dOu1OiT2ubbJOErV+UTiEm6mnr7zfXtPZf0XkxikVHLlXUPc7g+mlM4+WEdv8OIR5d1
6EcuqLGBmbftaauxNBAL1m/mAt9+p7mxntc7M2QTY8FqaPTR59LFaMIoj9a4EpTV4TPQkmqroRQv
A3YnM2kmuK6HPbh5UMdgE9kxqD+ywHkulgT/SnZdrBg+kYAbT9m7TfLObpF5e64nw2beJeCIk4GD
IKf+MYzGbi0ztmVjLt5M7tzJITekT9i3lEtT+IMa3LDQJaRrOQSYVgXNDVt9Il2C2jCfBFJPTHFm
/8bFK74HLzxvTdt5tK3QAdAcoPqv22e7KFwJ/NCdyhpbaqk/GsBUN4VqNG4WVjtLKCRkWYzTsD8F
dpZznaPHM7H2FZPSQB1ZeZDNmqlVyL2F8kDPrH4XCDahNk5OHWzflo0KfgR2SUpc4pOn1BsiVhS7
Mw7CICZBhNU2LRJnr7O3OIal8RXnwrmNk+puUTB1jpo++QQbVKzAOF7ygo08AY0yMf2gVvxh7phZ
OkV30T9HhCc5C/+WirBG25u6udUydQhe9aLw7EVHpD8wz4iSH01VWnc27WiqhnkjB1jIiO9yrH54
XiDPm5X4VRj9bpQ2ZMtF3Fp98x3SePPKBq3EWOnLzkGJsVQ060FYZ97atS+VvPRDS4dAG4VkMQXz
xZ4mMHQWM1IzmNnI1WwOLIGiOBBoEGaNFUOlfwVBDeYyQWdbq+/fw1C8JKVlupmkSo6q4k2bl3yv
mekpCFplO4/YD/V+FVl2nZvP+PgFmSxeqdJs1tu7RtigGMKcPkcYmX770Yv+1LQz06RlxNQhiSxp
WoJtWUlbd1Dx8ijF0rpmXDDbX2hHTFzhtonqZPtEU0ij1HhXxaR8yd580NvcfHcEGis7qT4SOf1Q
OnHRGnnmWns38sm+EM5+nBSCTaKiRbHScg6CH/eT4m2iKt4HDRwZgZqhOKcjRv4E6Xs+svh32LK4
kEwb6hGuz7L+ysKCDalqIy8u11yT//5uNDf3Y7caqsw19oTcseT2+u1hbdkzg+q1iBjG2aXwL3CH
rt+03vx5mNcSJsL18e+71x//b5//8+PL0PC6/jy2bCaM404V4y/+ywiPBGDceL253rveiBVM26wI
3j8Pr/euX7s+++eb//K1vzy8fl8AbaYavtQm8OaVc+zkU34M0oq/Zl7/xN93r1+9PiZLjadEDu1D
c8pH6pPyeL3h6MJx++cxcUX/fGysPlt8NPGblS/mPl3EFuZtq20NWpnHLO0W/krRHVY2Z1bNNlEW
EH5tm+lpPtTmMVIiYjmjwHaJXUGysj7soDD+fiJdv8WSBpMHoe///MD1264PBU2hnRyj0/VLsWkY
x0mzcbL1SmrgX4bbc/2+6zPXmzJv+M8pOh+SWMe4LQsMXcn6/16f7jRy2EvtazY0E8GwM+BulWgF
YihiJzYOULZWWpFVM8wPMq7FdcX010i6xy5hQDM0c7OVhJIdrzfa1CGIiMpmQd+4oBCBOmOV3ffK
7sR8atL9TAg4S7mAGw0TswiSMspUojGAje3jleKUrKCo4nqArw+vX8vzEel2bzXNvgHbXKoD9obr
M0NYqIsXVMXPbKQr/+fnsjbigjr38hgAR9ul199w/d1VKFbyiBhO/DnQZ//1//3+X66/9vf3XJ+a
OiYp6ljgCv3Xi0r/9cqu33194t9+9//49J/fUNlJuyNQm8TJf/6R//Z/lrG9j9PmRBrXsIWZxfJn
54AUTAcabOg8jmuchUYou2/N3Tml9QxOCnrGAIPazQUxGwWBL2q9t+qAqUAZHayUdCIZJc1Z9CNT
pZQ5fhfuh2jwki4DVotupS5BeYFYcQNH/Bga5Zc0ovw4kDRLpgFb/YadCxWnSZUNqUBISU+MmaUW
UHk6hT5BgIFBNDjtLmD2ISStgLZraLw5T2zAyks6sqQ5tYJ0VlG8sEsDtwqHGrMSw/qhaBB+2tQi
xgTUoIXhUeQ/ybMUXgMAO2Uv4PYpGeC06Fzs8qiLZPnUSQYIdQQZREVJMdAlc9l0M+/u8CvGmREe
6kl91EjxYXvbbqdMQYgQJ/uMSzCcTpX0kQIGj0pdpgQxciobP1fZ32XkWm9rwhcuk8pgqWeCqeqM
6fpVDZ6FznEop9kNUkxbxFdYNACqhVMLKI6FVhnux4xQ0q5Ec1cyWwyS2yhYMkJfHSQ0avdthikB
40ltuZqjnspo7JGfBojR2+AY2hhAFMt5TZFVdsxB3DCMcRD1KHqKluY9oUt9mvlN0X4qlp9mWceg
0WSin6Z3LdnEaAIqNNQRft0ANajGcO1kmB+Wqf/Q0h7zbEszzZjVvSnRjkclwoDydoBV71pZ/YrL
gIwKG85J04XhprbpkxIxTxaV2i4AOVgfhFFOh9qidgiZwaZd3JysUVyYEzRD91Qr7ItVKtOugGEy
t/GWYfBlTNUzWVom+rE+8Tq7vBGdXvujGdwKzfgs6rVvy8sRHMI0RzRBLDnp2VmBMSYNil9WFpPm
PWIcD2txExX00LicwRSKBe9Jpl1CKCO6MpDh2dIOqJHAzFWobYtUfVM6/adMxb4IMVfwoze0Azhh
ouUuF/JxkM10R+9RC9mspSYKMGlaQHPh0dQ0Q47CUGZcU2l6UG2qoMIRJyt4TI3BvO8y7Zep4eKP
s2eiGFGQyQLdLllXZEa6Tre8RnsRqpQJi5bsjXTV9crui2HgWviNwrNrar0O+mam95lXEfe1BZW8
MFxhz0riTxsjgW0LS3EZY2lemVpf4dBELyXtrSBwyE4aY78eAbcF9HX9IA+OShofaGY+a7URkC7h
bISjC1qdpfmslt05yx00cDaLqJGP2OoMcz/okb3vquCmjeLmaBgF60iZH2kJ3CiYsKZ2eK+z5kOp
eAV5hQg2D+6rUr1ro4nSj/d7EB4s4WSj9/O3mhLu0sT4BLSWFp6IVNQ06LDSGBl4YgZvUYyoeikU
mDpRzqYTD3AXBTflIun1cn5AjxBflGsoKpQDoUvUuP3JQGE3YuxpG5BKLOe+PkLjq0QeoqnN689c
0jZoISS6ugS+Z6BvU2ntIX5JW99ajPEx7xpUhglCGd5bBMxdJAgrg9KuqYhu5+LUWXF4ZxFDTE0d
8C6Qy01E+IedOApqmAL9pZY+z0bc79qUMlyNLPMyRMFXRwutV02QGBryrolgjE3dJ3cE/IEPXHTc
s0HP2T0NA7KYmbg5OlNmiGhqGAPfXCbNq6xufOrLkbHl+FS3JF0Ql/JTI8F5W9Ms8DsTze9EDC57
eH4pU2I0Lv3qRBwdZ9vgmc7avIN3kmieGG55iZqrtUGHYpTWhzG19Y44SA6YBiXsNJfkrI8d6DzU
pAg5dosQpjcmmCqgAeUpSmNJ9sNB0wELmSK6BbY7otFaSQhM7/wgsbtDFyq39YIujGHVc79kmJqG
+7FtF4KD6H3MlYq9UAmN42j3XwmkVBptxfeUgCQcm6hgl6a8ECzW8q43eJBMSJl1N58U08bY1lv+
QHYleiSdBo9urRhQUoGUenqcOg09uBHTLRbuolXLqUNck5lhfrOKzDhyrXKIz2kF3LfJ8zN90luh
XAXoseGViSTPu7aaXd+h/yc2Nz3ODR+0s7QXI4yB01RDQBthIvUQDUg2TbcpffvjSLRek9vYuKZE
xzRcOgdlSt9HBK/WNL1nkmG6IpObnoBCRKVYLaSGhUlp9G1oIoWfh/ncN0l2rIlXzIndVVlTC+dH
VbQ08yEqh7J5SW0lRjNTPUqGWsUSQxGVXJlzYX3L9VSVRK5ARjg3IycQPTt2e8v0GSj1ZVTmCmgO
f32C411VsGTbORbkOnpSndZUkeo69QFdTl4jRCAWgV+XH0cJ3I4xMzao9WvXJxYbNl5tGU9l24Un
JzLf4gyyYdKQHtWvBJtxvSFFEzNFWDxHIoqOUd44x9mY3iIBqKIt9PmosttDXsJNQwS0Z+bICRJ0
UKe0LlSC2xdXW7uHQavtprUGUCzqgpo60m5LdaeskM/rjfave9eHv1/i+gMtsSnHwrt+Yeg0tnOE
1uX0UNQnkWZAfqxRcW285egiX/OpI+gHqj/bx4WG05x2R5tcRLq/E5CAUha6qzoCAEnj7AqYiHnz
rodo/1UHned1S3+9IeVwgYDDzfVhJGw66BRsLkR04paCj9DoyVu+vii9bcfF6+b2PlqP8NTgetAl
6bKRnC0UlxQRtQa6hPTVf0+G+fO1wXa4bkoMRg0J79t/yxEJ9R71ZWpewr6noPuTA3O916571D42
SUdi4rw1aoade3Uls14RqSERfimr7+6ayjH8d/EvS003xsn0vRRDiq5+TX65klnz5mHobPUgLYhF
9nqzZAh5RbdGKijjSqoCFnvsK1xnTWneRFbJAiE17Tj3pX683msUoR2JGClpZtCKDVdGbK3r617M
pOTgUbyCYa/3JKWuK4nrYWpwrsxaPcK9Vo/o2IdIBgezhmaipYh+QwIWNNqVBC9H+sM1lqVQ7ZrM
HxsoW/u+jOzzqPVyQt6AEml2qbhBKLDsWK1+rDRVP7Z60rg919BNB6vetTSWyhWdDOvSsQpoARBv
sgCaAunYsmJaN7eGttUHahnmmHdVEMQ7ldhXWtyUvF4Xi1/XvJ3rTb9WGOoYIKZfdBpD/8TkWqRn
u01GQ6Rp7OJUDCr2JcEFDapX5SDETWIUztzQXz0QEqTuJuajx2W9ub7/14c6LUUiuMI9b3cIQG/9
DNi5/ePGmWCo2GgFtosjUOBmFERaRJgl/duyR/FCksTWWUHCfw7K68M5wVNeziQT9a39qOvje1Xh
qRuWlUucLEnrR8r0uYZRsu5bh3GqTv8nN4Y2WsMxLhowwsU50NwBvkmihEHPGvhkuitTL/Us3GHK
x/IdUUAktAk95NXwHD3nqf4UT+QBg0VDpIpSe90LwlxO2BATuLy1ztEzaQ036vd0y8QieI6ecrQe
O2uGcLrNfwFRXE/KaUfbkwlihS+JUQBpFIbHEAS6dQI4kmn4W7ECx0CQ+CzqyyM86WYE9OoTSQjV
MRr2ysNy232VPJyRDW4MxBAgjpgBvmucvqqLMKd747+SzOKQfzUb5QEzGkPCHDc4wht5jj9Vqhjs
qWRscwTSftqX4oR3qks8ds7NtMMRohl+ZH4hhgFvWwEafVLf7wFYefFdzzhug80YocWToFMqfGzn
yQqass/zV3innVGnAS7w8MdCJMgYvX4TLzuTcvgov82L9ig+9GPwSD+evV6LHUuHvbsJojN7BpYV
7T15nW+D7wlv+OsIA7vbhWc1PhgY+PvtyKItKSR9o3YFUyzk5Gfgs0tF0b0p3zgOcMAvTCeYGp2z
U/KJ47IiocZTDT9scBTgiEVvgbEXwEMvNnXMCGuLPA5Q1HjHTox1A0m8c39GbbGbPkOSCx9+Op3f
kQEbn4l5w4vOxXBv1HvHehTZ7t9w7Xe/8f//UfT5XRkXXfv3v2k2PHf2hXNYFofvv/8N4YliKmwn
TItwAHDs5l/CDKp6GpNMVzFqKsdKIFnx0l/iVO5TYk7CByinGboFXyETxnLnfEdb0TrbN8sXRwj7
WjR62cp2maWr+kT35HwUJEBxfIW7yD4ExR3MzrGCoerqYiccjRk7+4adhuTvDaIJysCX5Rd0Pz/3
83coHDd4QPfVy3CfPORP1UtHx2Gruc3P5Aix9i37YWBw2Q2X7Mi1Hx2mwgGLsX6v72YmEjvrnsUM
rcEe2Qx2auTT+PZ1jE3zThu3hsvZsQXzhrJ0MXBHdS/WDRjmiW72WQ6EXvg/m+FbPuVncLzRL4wJ
GBqsXzigzGUrT1RpLsC09+QTMaTyTd8a+ev4yGDhqeZDx2oDq5hnOKvhNQhk/UjJDhhmg7N5zyHb
MX58QGxWvyKxsC+lf8EogVeX3nDG+3dEEvVuxWyy99knWn1f3OsvUDB9xwt/Lp8SY7e+i5/I12ku
2pute/G5Pyj7aGdc8IUaH221xT7lYb3v7sEAInjOX0vIIrheUDZ5yJ0xR3KeWrgBPhNvGx8KE1zr
hjNsvl0RAE+kU/8ETBZbHrsDt9vG7h6YJbBPJtgRBsJTvxovTvgUwKl76gPDSjVip3OmRQ5dfKU3
cNgi47vMLrsMV9R7iAzEK21CX79Tv/P8UO+nH5TgvFQmVDvzWL/PJ+edunLHzs1nb74XOIbcFbRw
eTc/UBKiEPWOyc72/pcj/y9BIr8PfKkpqiEt6TjaX/IwANm3KLq08aLZwwXPUuSuawyH17PlvBGL
CFYyhtb1gW0GZRNGo2ccSe1K/F61yv/Li/lLpMj1xaiEx1q2YpB98Nez0Ey6STbOMF5ijV4h/zrl
EBXezFsEog2HDdcPF59dAh2DOdht1d2GDHCxWT7jH4lvry/n/9eYCk1XdaId/ueYisvP8T9ufk7x
13/JqvjHj/0zq0LRCZ4wpKk7uiKlobAQjj/b7u9/E6pCJoWpW3wyNh+RJnnqH2kVurX+EF02fspy
iL2y//Yf/0ir0NX/q9O0krauOpaiqYb9/5JWYTvkXvyXhdqBfamyUBumqUrHNP4SVlEnRraMYZGc
W9K/w1oGsKKrfgFzOZ0TWw74O9bMOVqABFhKB9peBGpKCOQ+UYy9p+YCayDv8XTzXI6ksLaRHH/f
kC48EdWFvFvk80euarDeVmrlb4rl9W5h0xD3rnevHpfrvetNugZQiNQJNu06N7hu5Cu9vqvzHqno
Oui43qg0uFN06DxGqFtg2f5Gm/SPEINrkoG1FjnXe9ebPtcxL/wnd+exHTmOretXOeuML2vRgG5w
J1I4RchLqczUhCuNkt57Pv39gKguqtTZ3fdMz4QLAE0wSJAE9v6NoYEkkdOyRSYu1MgeXVEyLKpI
VBBeQ+6icyajx2p82cuB/1pVJdLPAFnm5aDG02qwvY4+VcnuRbTvhX1StgtqUqAWahQ+araGZ2l7
rZpIZMHhDz3U0QeJOxwKTOLgLchJwlCWj5nRorI0WDBiBGY+x3MRd+6R4fOjXTUQeqwWpdRa+jWq
haomcVJsDQbMpOr68RTyRb9YWrRiZltLppMEnGXkS0gaBgxAhp9djj5nb40bZ0EGq/XzG0zd75pE
D3dzO+zJ5IKs00h5NH3c7bNpeA4IphlBox8ML3/uI0TYqgjNXyO1MUNE765KwntkkOquOS0FUXeQ
cM2px+F3j5fHNyJ/W9dCC7sZxbADhENoMiW+UI7EPSykybK2vFIWFereEGP4lC1dHSyYVYkXdf/C
ZSEKTlyy6e5FiQKf4XTMWcee4WggZkG21HnrSqDdThD3R/ozZCdZwqT0z9LaZlUjpKa1rrZZq+t+
qg0LNhIyNYTYZu6Bq/51wP9wmI+r1WEBDILYUMXz+vTULAlayH+dK1FNTm6tr7/3P29rgPmQD0dc
Q+2rFrmMRKzVtW3IkmWv2ajzuTvVul6W8yVY6x9WqypUG0ZVPewqVY1Go9o3BOMzOVmL5fxNLYq/
qqlKL611tbopmOIjacg+as15o3VPES/7uSOdFJkdfKrfHPZD2/rz1SzdXD+sVtV1m/Vsiq5GRYBk
3EZtolb8brv1eLCo/F2T+tdr07rr2rb+t7Utbc27xnFmerhMucFagIFQYEQpZ5VKO7hqywYTRqkg
3Jga1iUfi0pXWJvDu6THPcd06lbfErYj6KVhtaGOsR7tQ1UdK3Ulmk+t8XnYSEHKH5+DRBy6gJG5
/Onf7afazjurbdSJnI+w1te9P7SV+WRCt8a9Z5TWP1XwKvCgwCS3cwiaxH426ed6nDnTIukktK5F
Gy9peph8jX5cVfWH3Ir3nco4uvJlMeOxDHm5EBetfOfjDk3uXH0S3m0Uqk3VOl1+ONZNVbV3hLGb
CR0lPUAgCCU1ZsPwFNWiNWLe0ECS+t1C3Eq1qe1UyVbWS2td7bxW18OM0sJVVSOdpJQPLOxykVcn
lz5JqqQWdgmKp/Zgsb5b0bVEgVJUrEDVd0fe0O8Xv2sjh5gfme/08ppM8oFSJVM+gqqUKhdktSY0
pkMlBqIoXYreSOwQdZ5xX9sZRXz7cePzfqpVU926W7wdWLbokOSMH9SiH3Bey0lhksFw66MjP25q
EZvypSiraoVBjpfMT/lZb6bhSpfOWGphujp8jyIBdmr74ZdJXiqrhaRWtRb4H71Gz8eDnkEgCh0s
OBobu+f1Nwo+CutCtUWl/V0vJmMrIJodJyg/x0EuCpv/WwztVSvdfNOWPL0qJfA5BlFWV3AU7OMo
FwbIqL1DeAjDR9iMwWACaxLLYwMf9GKWzq/qnqv7O8ubnAULHUY19qrvgITMj9lpycKY/S1EN9IC
vG3QjbDh1ZVQFyYQHoq7hQsjTRdH4Hq4IctSZIOfUqXZwfcn7RHHA+REetby0XswF8FIgxFgedQn
zL7MqAQmLWA4eXPdHswJ0I5kRT5xoYhmWRpZ6worMNsGUw39JgkBpmtSyE2q12lM/9olxogGG/Yt
kI0RIJaLjgGSDt5ECE8BTIQava2YFAUJOTeq9Ss8pSC8htWDmREVLCfAraq+rlelc6M6iKpnIOl2
ptndnA+5MDLc+AFB50WznjwDtf5J65blEh4V3l/SfVstJiSMggpiv5EfHCO0r0zlzq02kiMvVSWi
SaDOknW107pNp+msUXW1+lxS3t7yEI2D0q256CiGyjC1WizKp1wV6WUwXysZt/7t+hkSFMpA2NZ+
2EZt/f/RpjY5/4raJYjHn6EPjXz9OVVaz32YRiKMM5ZO6q+oq7X+3Q9VdTFSDef5h05+FdaF4dHL
1moovyCBlL43umBnNZNDh5WfllJ9zdYNVWkisgri+a991tXnw0IIRFT8rx9Uja5MYwCg/tvPqm3+
ZZtDiBwApbVzdCIPZkNPV4subDjUx6KqF5rx50YfV7e2LUnM/3L9u4N+3PRd/Vx8d+zJnHjqNNTA
1KH/ab3adIlL3DYMLI5+d+LvWn//S+tJp7PxPPtVsnt3Bqq4bvLuEGrNx7pqfLf7ef27c7CyvWhJ
mSVaar5bwD79s5qX0HJrbT6oLdb2dQdX6GQWl+x1bQpEZx5NOyOaqopqTZ+R4lAluGvFERbvzMj1
qBbT7DdE/1mkiSDYqIqqUa3OuorZ8LqlKkVZhN4jHoUEBv9a7fRysqzWvzucWWDbbsIGJVIri2r9
+ZdUPWmW56VC/Lvte9/Yrrur0rtjrqekjq5Wc7sfNaPodgaQXJhd5ot6VtYnQlVFKEm45+fCGRLY
aetWOtiDTRBLV0j5sR8V4DBSI6BRjnXWhVcQP/WLnpjfVAs+RbBt8eXo/lxog/S5VHVY8TaqYHKV
/9b0dgxgUs5nQSDjriGHZ5Mcs63VfNolydH2vGI/A109tl70ymCHCMJsAedo+zcIej9xk0bcrUYR
rQzJFjyFoMePZT98AbWUn+IW24nOEK/RLPytmlunHKb0T35nkbeW/05N39eFmuEvMdr2IuQzo5ER
Oemk+Zs0ZIAbpciMWnzMnQ4zNYmL13TwusL5lPFfbHs6tQJ+ls4gjL5jNDm+KQ5ec5q9SZr0bp27
qlCEmsXmk03y1BHwP8fBOHva/u+NszkySvpv4mxl00X/tfmWlt23//6vt6KLu1lmGUxL7fhnpM13
/rAdy7ddYmKWbQuHSNdfkTbxBzE4LK1N28MBVgbh/uYL6xAEc3STnIW7RtqE/YdvGToBOIhJlkka
438SaTNcy/1bqE3gPCss17FMzpAuq4KL1Y9vjzF04v/738b/Eb5Xtc7kmtcIpkm3UbXIuhg5k47k
fKy75t6UQzFlPDqkJlOuta4aO50UJNIG6GDKqNjcWOh8YAwLw9W4KtWYKGvQQMS5GHMZlS/Pyozp
jep6TQqJdIpgi6ostlyMo4eQaGwN/hU4NRWzChtQbueQ1jmGZQYna8LutA9z8H4I/PWX+WMxmCE8
7PwlKz2eNOtRDzP9UAy3SAkshNfRPJMiMsFwhxn9tCkSQO9OXX1qw+U518f+ehzzK200kSOEwu3M
qNgnEdq5buihZyy8hzFOUDWJUO1FDuIircpT7UNVDYiTIu7MY2kYCM/ONdzmPB4w6Kx/WCURPObH
95XlfKm99LGtw4cZP6jMllBAm3SKBSkFJnZ46eZGu4djjeSUHVzXBWmOLvZ/YTKZ8wCDtMZsrYs9
ROaq7saHGA7c4UZ0trbVFhsU33xnp8WDYcWvNv7omwzcScELtDCDDGTKo6NrcBD6V0ieaCUJc9xM
sETyiSiKPGAXtZ8nOzoKGDUz3KILO8/bi3ScZnKa/rzL48rfu/aEbH2JQuZYPJZaCZysJNOOpYtI
rOuoK14rwPwXkysFrBzc1C1jOYEx+1p53nMw109G3dx7rfvJj4yX1nOBXo3Jwc8djPoCrnuCh0WN
NgPvM3JtIO4uF7LM49hIEGz9s+6AnJYWQinYahBxQBcm2GZOcdWN449xRNTQCuBY9J30hI0IMi5t
BnQbSYwQTwSt2ll6jC9UEJC3da4aXSDSYETkPAqUAEtR/zJN3CRnmJP7qEedInzwXfMu64w3O+Nu
ZdVzPjB/A0BqXESR/SvHxcpOHHh2pDN7tyM7PML0XPjTGgheP5NMcben4zXRazzWzOncct41Zmft
cNSMayytxtH/Xtlwd5sRmn/xZdQt0JhVjAcp/QHdzfLJ+JyaXCqCxT5TOGenD0iUT7hq0Z8qvTyU
uvcQGjPIFb2NEKXJ7uPsqhi1uxTTqiF3jprr3JkDqTILYQq40dp+LNE+aNP552JMt5kD/jTskrve
03WM5yxYSDZ7GvlDA+DgotaRjjMkkcS/7XoHlVJ93gLTtQli9BPKA/jIdDoh2qPboS1U4+93Cdr5
YFtmeik8WIAT0rEeRGp7dH72Jbb1aW4C/ARrGDXZE6kiaZ+QXPnLdGd54GjLEaM804qPGi4VdY3q
Vd+K+8LFNaTOgls7I1Ucpp9rH6X8Hiddi8yRDvPTMOObxsNyIiWVmfn5FvJmdOHAxgc7nL1UXYgC
JLQXUGlZCTGpqxJkjsfB4yajEyxCojezfWMvdQH0GLTzaIcPcKqZ4eqnCLVlLioyAfqllyJrDNr/
Fz/wNY/FvRYRf0ub+LvIpyt9wDeybZ4CJ/lOGb2G0Tl4muaDXeR8r+AupzAJk2ukcx5h8Q18uwdI
xaX8P60dcqNM5Cwsga+OKaDz2LYF0yWqLiAL3aGfNGzC+lfSaYfQvy385rlr9Ec/hK3VGTzTQ2Ld
99FN1gCki7P2Ad7wi4xkay3Z+7rrr0ZtxJChHO9NrO0hLWV8JeheyetgIVSUt84v8OVIIHWpVIqf
MMDUn/yEzmzaVr0BvPim27eBVHMIvbs2i98CY4IRn42PndUg4Vt0z0aJnIGYgZb7SxFtIxze4CDJ
5yp4AoL+o7XKR70aXqeKk7SW4laYM1EVzd/zzzeeK5DYLFB1H8F89fk3bWo+GaO1GUyBql99bMWC
oCGWxkZB2jTTHwM+Au4w/zLM4nkc672Ik1/or4CmWXaaWXXbPuRr0nU4PSB57WLgyvQN2XtS0kmN
oHh5q9XwJE17AIRVfNI5vAmIZqsHQHhTS4fD42yboN9DC/F/OAnvij66Tzz7xwISbotqAweJ4xvf
yyBQFbz/lgViJXmb23gQpzArDgysPyMO8uYGCFKVMPGiRfTbSLjXgTns/Gk8uTN+ZkO+3ANDP0Ey
2wqBVKwJeVLHMmQAYh+NjOrCRz1IwZZ315Z1NaX5vciRaSaWwXewsgGB+se4RH+gM/ZZhuznkL2F
iXWzOKRr/GH65lkTWLmpvEf15zKWT9e01DtLQ/jOiKK3BdbdMIL5DzpU/hIfBOecgWp4dVokY9LW
P4CZR0pvHJBcKtCPtNxbrwh+IEaBZagBZr5Yvndm+DIhYxUCWCsHhGO6vrYOsUPks3X1LwVw/Z1t
RcSsvflqqlHEc93hyqyb60lL7+eI4cSIyJ/LS77QpErhuNft5dFAo+iiToZDSS6uccCydJifEjvw
MP1L92PiHKoRHKXtfp4myJmyt/tmZexbD95fmICLmMyv4YgFXdha33OreRiQDgxjpDPyLwW6je48
vSH0QILQvYFgguOV/USYLQQ62H9FWaPbLx7ZRPh0fY9vZKm1j3WICCWvhqvOPxjMDy6nqXyA0P4o
lujk+TgG4X9qmXW68xto82YDio2NvOLZr1FKqNJvQoKbYSm8VAsdUU8Q5HXyU8ugfuPaFe+7CXnt
0q3hgJcony+gPgqbfjOUEJyDDnIkSlcXXlZ/sUdJYLdpr3R6bhHMwTVDisux1Pm60UMsgeJSkR2c
ShwdYnCDwwlX8YKQTw4BlTRj4n+NodtcJYvzM0rNvePW2SYZte8+Wf3Lyr6zk8i/GlPrpssiJGzq
DCEtW9+XFeCFFtBKOnqoTaU6jgs182gCwqfYRlulN/HJjotnp+IRd/L6myUSuMG8cpqmfrNmMEte
/clKddTkqxG6R5ZdVx3joQAcFYy6T+XA4xpV3ouLfHLlfYoHjFAsN0AY0om26EN9BYx8NzsoC4cl
LrR58FYU5CE0gr+TmwDpnT+ThzsGMaqZyIjwvhlxc8slqg3pUzPUbyvr+1IaF2LMng2/AsX8Nb+F
wM1YwECrpsl4I+aifSZ9nlxmuf5Z03QZc6MngH7eDS276KX3earQfLEM9wJ9PpKT3Qi+fOpwkx8H
4Kf5ZW4NT4ZX/bD9e8vXX0fb+9mi2gYxZpTkHnwoRHIzIxFsluWnwI8Q94v0+9atUPRBJsCzMJU1
O7RU9FFstHQygcOGd2Z06EV21esIIkxp+DWz0u9JHX6r0+U2spLHzkxujUC/cWfHvyxyHcEq4I8t
3tRLSUc0wa850fQyF4Dyc+jki2e9FppzUmQT9EWe+sy5Lg3+YzsFuKlqqAeO92MZfrYhx6CpHZ3s
2uK9Kw3ElmKjFeJZMwHfa47YNmBrN0U8fbGTJeDlVd0HDKz5K4i+z07TIYTMRygK70ob2NiU7300
jLP0Z2EYSGosxzB3+Wh5848EexE9JHLbuAWuI8AN59Y+MSLXBGLVMVLj8jkHB/wct7A+vA5GQRDF
N7ofoqsR2dKW5KG0QnGZtLzg5ijD1sHmt7uQH7AJB6dDgBhm9Ox4C8OUIrAu7RmCtGjLzyh44Pte
/yha8ZhoCGBINcbJG5noDz/nvnszF2fDSPt77BdAAXWuVRQkj70msKXtyVz4w34QeB8aQf9omPl+
tsdr+Isnx0Q+cA6b1z5sPcYdOACUe0J/VZskhyR2v5hJfgrq+lfU8Ymdjex1NLGHNCByTAzoFzN9
MHowpF7j/Yg6DVXjYrwxdMSwjQExmcj53mW4PxZuv11S+cFDSHd8K3tsJMKxQd3Wya88RzMRo6z5
/PdPovS+Wwl6xqRW9rxwpxw0vOECbdYF4/8ePYPZm37wwnm0IoRbg4exMhGWHC8LAI9BiTY3Cosg
a9P6YUR/j5h+2RwiuDF28mkSBYIxIZ9/2BnYW8BxRt99xKAu0jX6SyJODAh2BGjsi9qermJvIWfe
4yQTuXdjoN+ZVYVxcd2i5DoxCWqljzJK0mZ/XZfjkymZ9IhMHfrF3Hi6/0OE82NrZZha9HjSjsaL
XuENUSXXWgKJB+3D6cIbPKQ3O9TFMI5ZRpQtNBOpS56pLnV+zq3xkOLJ0UyE4dIlvo4K3lC1/wIn
D7ONFgU4K9Z1AvfirrHwjsRVPHWjLbJQ+zpADW4Y80Pi5qcpeE5GIMxOJke1gC9HJ+EDGCMiocU3
fdtEu9iaeplTQEmHd5Tvd2Djvgaj0V0BUbgwQvBS0bOmOwbeblj3tLMXHJ382hpBmQa5+8kS0YsX
4E4zurcV1zWseow0s7feRDKrHq4L87Mwh7c4Cn6Gy/gFzcDvfeS8hILxtu/B4NDvReX+qtPqIfBw
E3Hjaj9FuHG2jJAiH/6FYf9I0N0wjOm6ASFHImkbBuXeI8N3kQV7w+oPtclgAUkc6Uo2g291gPSG
ZfXc1oTcE0fm+ZnU+jom9oubfcuh0PBwwgFfpuhr1NyJFEWksOIz72vRdRenj+aCm5o/R2+JJ3Z9
+Gzz3TOd7Q8UKGA0i9g9FFAfI5mSUotUhRlUkeQXIiOOEW9VNc+Bilf09WnJ5/xQVONlKEEzKvmn
cql+eBfF9XjVFUO9Rf7ip9ovm/DlqZo6hOklKQiqsZQ/XyBHAICWvOTaNlUmPojaFM0IcuNoJU/M
k9AfpGMA+E5zNm11s/kWyDa1QF1h38PyGzaFgzR1Ds/r0ltqN7ucI4CamoQHhX5MSAGRlddhJFrq
q1SlIxJ8ntP2aZAJUci8d2M/TKiLqmDMGKdX9phCAidAk8EfJTUXAxH+K6tcyP9l23h2qqSxSi+r
UqWCraqoSNQ24kMHi07rK0STLeDoKta2qpdaWKCzhWO6hrwyKhgoTcr/lrWagLG7FtXW7uxJSq/E
SZ2LC5AVp3BixFkJ7k4tXnLQrhnWfYYzdb5y56sUa1jK2BmOQvKSqquSdnzz2w43z/X6q2ut7o5q
O3cHVVcLK8OnrMXdpxY+th/9o7rxscqnq0uz9oZz6n2Cl1D72bJRl0KdpKlC0vBcTEbbhDtmu/7e
TS1h4Sw6X19RuEjIawJBGz+w6XWEQIruKkRssFigDXXm/Khy1yjIEPxPHBfpw2UXhjXACp05ELZ1
sEJwCytQx5D09nc//LHoknJCUSGCiSi3PN+9OEKssBgs/Mpk54gk5aJvtPLgtNZmeswyrAbVpZoI
90G9XJ8aBECDGW+xvz9Q54tXY84YI+S3tDsrkoTshIC21uc6KCmeB7XgESEzKQPn8oaqUyr14T5v
IJWpcxmC+i5zFn1X6TZa+23Ogz6aGooXnL06hNpTlf5lm9+jmB/xudmonjAkGbGEMiD+w3kj1Oke
RGDigfWPh0xu4NQLG8DnGKtwPqgePPX2eJgLoAs9npIuYanAk0/av/xdp8yugkhU5B0s4Nfy2Vz7
3pLceAzdGBqWTnN17kny6quepKprW+kKLL6QXEFubhu49biL3OzeVZx1tb1arE/ruy56Lqr1C2HQ
gy/jIPJin3eBub3XXrq22J3valGH7d4Mm6v1CVd/T+2i2lQ1lL1QH1BqBmyxR8lmp9YJ1dnVFuv+
H7ugqqu7pkrnfVT9XPywXlU/tJ27bVVLTQq1qswZRdmZuAqrFoy3eTDA/WPF5MCXkBFj07d7dKFa
iM/mLgGY7tnIsag7DuXN3TruXbF0D26SEq70rs2MYaAOintMHwrPOoxNf7Jl1pxY40ORn8pWuuT4
GMVlZao3B0tDba7W+oM2T91RLUq/7MDiNIDMVd3NPBJMlR6Cmy/xV13MwLj0ChiWqVOzRm3/+2Lh
BdUOePZTmuEtmjnPs0ii0ygX5MH5Cqh6YCK2gMIurb2JJkLc6PvRmkaYjLYTYjPMijDkQ+F4GBnl
vKEV408tFNlvra5tk1LDUKvPRbXKU91+3f7frF+PHE9ueRAQ16R+fLMggstL4OPhzkdWbLl3P3L+
6XcNarf10OuhPrR9qE6O/VoEjSftPezth5XrMc8/p3iG65FVCWmhcFfF3SdVe3dxPmz37lTXw6D0
jE+ryVxKba1+HgwwRDz9a1RkoIFSCb56V5wkosbMZ//Qw1TS/0q/GBLqohaqTZVUXkZVWzyX+gBp
IhTJyf8r4pbiEKrFrBrDFJc51IdDnA7kZyT6C5v8rp7mmO8QqGIQqt77KgmoFr7qACpH6DdVA4/I
eFDpGVspaqgcJcLiTLhbJjUqeTksCTENx0WgVz6Q6JwkR8w8ZLk+I9ZS6GoCCQTmy6QzizaK9O2K
UdZhDEHsQUdpkQA5gdT2hcInq7oukSqqSib8NSd3sEUlg2yVfGhViZHEfoyWhkglamKxDvg2ZGqD
8meh4+ZVDfAb6qU9ejCQj9VfpQ9tTaNjvZeMmFLUZLA6Y/xzMYZkc89tiY4REGbIOrwatcEgfLGP
asaS8n4CD66PqqSIh2tbPJr0ARut5HlO8MJoWka/toTiTYpfp+6wqjtkyoOyRAJcQktUti1WyoXq
Dq/Zt7lqMJA2oauoxFstB3eqpKDnH9og/LcEBusfifq8nzNw57K60UNBTK2DgbrmoteMnKM+Ree6
Gl8uDL0AnB5UMg7ZLjAlqjjnZER4J4NRgf3/NsRVtVV3UCjM+HpHVWNSlMRmGav2Cp60RE27d3jL
a0lUH98BylU9nLFOrvPsky1BdtmAhMKpKpPuana+BhBfj4oTsC5+10YE5qDFLR6ehgXYQWbz1aIr
CAO0KFdt17YZzdtjEhJd9vVAbBoJplvi71boo8PVIyY6tsMX25DoIHWfQnWLVBEQ+qcAufDdmQmw
3gl1Y9a7EzV4FWkurrjqFqwLV45V1ur5oYSliqFH+qZug3oGf3erFGxgRG/0EBLuUjelcvydqHJn
r9gA51uknjwvkRrL80hKRIIZBxlRn935gPgG9qmJRDTK0fkVoPwLi1EoyYS0+hGQSdiO8tqFBpc9
U4QMVT8X/RABGz1i/qwuoS6v4/l6y5KqGmJg7oj8qHpaMMqAaJR6n9ULUj0x/jz5y6Uqnp+l0kHi
oiR+VkmnDSf3cE/h7oNa4c0QaQZaLpkL/QPRxsNUAKJUTAW1VrGZgwIIirNUL6ovKSZCKTkJa1WV
VJutaSQeGEConhbJy6DJt83/auYRajKAF/41IOLyWxb/IuMa/w0Ocd7rH7wjQ/wBf9pwbd9RcAjA
CP9AQ5jiDwHUwXd9x0B1SkIe/oGGMP/QDc/0fUNnqiAxDyvvyPzDtixPUsk8zwJE8T9CQ5gfaUec
FooaSNq5lk76W9hgJd5hITpy+lXdI1xTjJa/NVDYrLpJXA96Ne3hmw+fSjEhNSpgcNexDbmzwd/Z
6IiNkK15GoIyB0WQ/QD5cz1MfrQLrOI2diL82lBBMYu7XPe1I9yP11jzcEZsMmxhfHFA0/PTSJTl
rkjm6Y5Yj7N7dyN+w3y1Jb/vPfFVXm/dN10XxJnwTEdS8t79MVHMVepH/XAbmla+H30em078WERj
H6IuLK5L1402JFaSfdHgMd/D/kZyYjLwURZvXSTlT6fhrnSq6cY0yGNZPXbJnjk4Nw2BRJ3h870b
o0fmizFFUx3hyMYLspvAC36SCmA6P4EVcHvj2QUUdWmYWM4HfJJPMaitPUIavzrkkE6NQ9R7FiRe
UAa6whMiOaG5mZzSDnby5Lbufp5TtIsnVG6tCHMMTfPQVxmsT/3k40LhChTSyLxhREhKQXviabcO
hSCpGAI4/A/X1Pk7cMYGx+5INqXnM7dwdc/8wFEj2BR5DuCP23DBE2BAaJbMGtm8sHPD5yHEZqRa
5qO2CE42xrysqJJXPlkAF5iBxX5tntqu2mVBqt8NQ28durLrtwVKzyS3iDE29lPiZOmjgc8uF9r8
5KPPdNEE9pcw64bjkBH5H6qhOIXwDYCmYFY/4jldxPr4nJYyCuUkT1MWFQ5qFiHG4BHuAC4y+rdi
MqJ9bQfNhocOgZeShMmA+K3eD12CIiyE39lEVMNyuZb+cu9FTv4yh/ZmcDGO6+wquiEEfjcPJPur
OIVzv3SHyLQfU0K0hyTq8hezu63tviY5mT3FEjq/LgYf/h0DoPg/0EqNf354QTIhkWW6Ds+w9ZHj
6s5aOGpV1t4W9vc0XMqTh4Ywly7RDg0pZ1QAzPg0CNu5mQZ8RlJwdU5QIO0Ynbq6wY21sG/7TmDE
3RVbK9L2frdBTlR/+ffPIqiuvz2KruG6jHct3+Qdw0J2q3ePoq1PoajasMC4Q2uPSWrfFE5uk7ka
401PUuY//JwkZf7T74EVI+jsOZAzvQ+PfkX/X+omKm8JRhnRnWa81V2KD6xm2lujMXA16FLcpqzF
f6p5oC500W4cvy9PPhYKYS/0R/fRmv3wpbP0/EofLV5nLiklZuEIXrww8BtwKgmqfRnoaFf5s4us
E6oKlekuGHgGzs1/uH7yhN+/y7h6JpA5U1iCcC1fk79fQNe14igs8vjWFtarm0XRyY3o/NgKYYvC
7OYydFJ967rYy7VDpV1bvIlgrOEfD0vvkUQoBjd6tO3wCbuwYPmPbWXcq0Uq/DfQqu6VFfMIzsaS
bkZ9CU/TgklEGzU7s8dVdcCMAwe4BU3cnolFUI/H2mvyyzgHMwmG3zjqcS12LdCLWx2+KPrUifvZ
x7/iEuEc0vvRrZH0Llm3zEO3D/sJf2l5BeCzHlaMxAI7nW60EYvozte3hWFOTHAQtdDa/lfX6tGt
1ugdUVXsjpjqGdeeFwC8mNMFQaGsPQUlGqaVQPT93193+587kufKz6PlwB/nQyKfv3cdF+Vbu7Dt
QLuZvcsuIN1oaPYIY6j5ggo7L15Mti7HhrSuGc0/U8NL3lA125hJOZJ8hJ3bIFt7F2mJfpWO2rDv
iCw+JrM24XHLtgM6fZY2/0Tl7lakYBpMJ3lNSg+nREyC7tJonvF/yNOLxs54ExWOQB4hIGNXPSL8
hVRi0/rbeVjQLKjneyyUxutFqtsRn9aukIt8GlGNwY27Fodo8QCV1bjpabZe7wqsEQ5MPJmXFijY
L3G9FU6R3YZo+A1B83VIp+ous6rmRbgPjdlOn73W7m5w0f73F9j03X/q2ohi8UaAoe8bgq+K1K94
d4mdxov1JurIqucBjFsjwxjN642T3k46OLkYMMfieAe1Qi0mLwi0Syi0xqlBeanerfsYKKpVC3P3
tendJrabGMDJ5I7r0YYWrYbBnavN+bhqdZAl/MS7LRcH5U5EbASyawjmqN3xHwc3ibvXux3VivNP
qhOMch15ByFezm2WOoP1xzGf4GYEbq9ftVG3+e1/Wrf+87jILIAuIcDAlVJ7qNK7k5Urzuek1px/
tK/yu8TYGA2gK7vz9FMpN1MbBKLxtPOVV2vUYlaXXxUFj2xa30Z84/fGIEVIW5S8reAUG6Z/gMdW
tv3NYPDqG3x8OBKtCnbdgBrPyDj2ZbCXX0vWoQ3WfZoRyR1KALJ9al0nYvmlT52zGeb4uUujb9nU
IXycTt+rXAewLYXfRtdLgZWceuTxPgW9e5u0JmIarRPuCVt9xq5B35U2BOSesEpjoOpNIJMPfgWv
LhvQHoYNbwYyFw0uoepA1YQ1w4Q0MG9Ncywv5+lhREv9MkS6KsbmrJMKg2MQx5dLF0iZG3S2PZGh
/NmUF54+PY0Fr9F+4BiYBBIOSd4YneGIpi3WNo+PpD0u29F0PoNluHXin0B2bofUTW5iCw/1EPOQ
1GnujcG86wGXbtNkBCrRFRXYvG7eYNqyz3kMNgWxqL0JVCyyAGuFzrDj8X0V2auXN0BA5godc9yO
bPB/+1ogrZ0I0Jyl73NWqN/nDngVDVOJNK2uy7R2tm2MEaYvjC/LtGhgD44p4KUwbHEx7nT0e8t5
69l+f2gcxN+Lxry2a6CdxIG/pAHuECixXxrZ9BO9zSdT4M9cOuZjEjY3ft15GwI5j0souMA4GtVk
5vYoZgEfeEa3MdiEUwzrGznJfviBhhwyUEW674wMalpZW3eWeE07suFlZe27GdW/CKyr12I6rjnF
3oMmcSp13oxowmdzfNXA7K6dUxNhssoX+4TMJ3JWURajRNDgLSuVPFzuXjL9AGb6mLuFdmMipCWl
6A+Vix68oenSHKbdaBMdDKuDEd4exghlT7bIvpqiEI8pEnTI7x6MxObzHtXXGJ3snXkIrvoa0wtk
hrnS3YI87AR012yjcLP0CaObnFdx6n4ycO0hGI7rkfQoyqaGgBWy5u6CtpJn6RPuDOZV42om4WpS
oos5/XLH9JhNL8JOfjol5mNTM2xtkTwWxOCuUfc5ljpAvnLEj7Ue+21iDt8tN7rONFAEWvxIarm+
GJAeLer0adAvUOlGullgtWyMM75A2SFAs6bL7JeJMNPdWOGtFPV4JbTDfYM2+KZjpkd24CmyQDP0
peNswwZnI9vEYS0B1U38aLxBSX431CI8+oGxHZLi2Rqqve4ho9KWmPL0uig3XZyhPTghPYPnVHKZ
LNnPReCXBxiRAEV3uZAuuKwKhM5rY7jtcwCXYtSvQzzkqwb9I312bm0TpXnH9aGMRWCCUi+EIjvv
isT9PmjhHS+s7Oi16cvca4Df/AqLMdOCBD1jMZ3qxzyEliJchF1iJ3wQZUAuHy3WKPgGBBahIgYb
4OG8/8fdeSw5y2xd+l56TgTeDHoi71XeTYh6zcGTQCb26vuB+uKc039E30BPCEklqSQESebeaz2L
tAmH0sxIJAF5SLfuhZjQu9XHW50BEcRvGSJmpN2NKqTfOkN6Q4xrrovWbgDPype6Yz1oTMZF8wTC
HY9TeSirw8T8cuUG4pXJFhaa4LV3CZspc3GBV1gclVl/cgzVMBx9/2BlyNYcnLWrup9IBK4dUhbZ
f4PTZduqysydLYjIJrZDR9l08V3CGby8MIgwsZ9NZqgrLtvlodPNZG1qNWEMgf+3l0jx+YQIkRLv
zHLoF9YrtPns6cRxSULzid9NkB7iYHzvPHvPUmwgPw3UsT3tnSQlEcXv113kYZ0a0MAJtLr6ONpn
p2SczFkVTamdPuZQgTq4tw8Sa2raELDQpKSEZBaZ1m6VbaqwzRBTBsFu6uRqUOj4W5V9ZR2xT+xI
SaNrnav3WGaoOVsfXZM9rZoha0h2VLfReRA1UhSSYCWlbFdu+2kwUEQ+qonKmTWyaFRFcG7Gir58
4K1HPR9hnunW3ia9wqtr8ofvaJzNc1EBt1POc0K4VsR4uI6xE60Bl6PsaYrnMoTkGSpSblgXHcI8
LPeG89UG3cVsaSNkpfXimP7FC/mFwake/S4m9TEMso1MpmezRtI+qKFem8IYdp31zQnW7fOWMFsG
zvXYSLBDJsoLZtVTRqAU5AgCybJoX+Tpagj0knC7loTplLuNV73Vmf6EiXr6LAPynzFwkBuUQnrB
StHUwy1m6KyKad+GcyqzV+1qQYxtWziIwOI82yECDxexO6FKBMdqwwg8zC+3eoJ60TKYQVvWs6Hl
MQUcaF+VqcWbUaiXVrPgl6FhAIdWe7tABWcVVnRSy/rBS4dnYm8OQsRXZPh/CSP6a7QUC41uODjT
BHDQGD700qAPj0aDlI0e7EOFPiod2iv8bVBpPUbkCOuocsp3t6kYpDnIV51DTjMxQDJ26mNcXGTQ
7Bhgksqyf/dJcIAGYXwAbIfepdv9uYsC7VZKoa+XZyyb5S6sx+iuI+M7h2RUbZeXza832DG//Yj/
3U2T9qQG8nqxB3p7AJHpS6L0fy3vIfvxSj+8fa+5nu7sQjcJ4vK0+6jl5F7P71H6j12Rq19umiXk
kxjxbVBCXkgODjdW0GifXUEg0fyxPdQ1RFUFPo6OQRxZihX7tujFOY1LgLyofjytav6YhXF2E6k+
NDziW9/UxIWyS3/VUGVtAr0tvjQ32i1PZdfDIssiyiNxN7J667NjPE3NY4N8YvXzbt01JcT5t4kc
ep3ruo5gn5xOH/r7zqDU8hpWwYcz/1+9za4daZAfY0vI1aBH8aVvlXONMi4ZlR2MXxORiL3h1n8G
D4fE2NbtM1Oe88CqeTuGXUBSkGE86i2yo+Vpuv1u2ZX9a0S5u7YI4LuP0WCcHKkgqulN8uaZ/tvy
TAddeFrE5nsb+QMcssE+F5qMbjH6GbvcGEGnfZWF2AgaUX/8aMYNulb6HDSNtjfH0Tx4ytUe7dok
/3j+LnP0aqPDBx9EYK+byY/vrSeCkwtDZNfpjWIF778sO8jI6wcuVzUWJGltOQ/6c53Vzc1B87AR
syBJoA1cnlq5CapHIZynKsNE5Aq7O5RtUj/lluKXnf9xwGzXj/3wW3MSxIcEad0CiMxnTcu1be0L
5w316vPy1KiNAKnNZYNa90G8O+JccNzdGqsAnOy29rfKg392JO58VORl92SEkzz4UVwdjF4h8xeo
cJd367sCwp0frNqI93Bk4W5aY6wuUq/BxI0DwhW9EL97+12bcvO7C8n5qEHcX0Qu1M2kOvjzhFI7
N5ad/0oTYHma1oSXTtPi28hnXIejVf4OoBE1vQFxmiAY2+7FdbR769oJI94s/6JYDx0HHHq8dJP7
arqGUEavfesWmzodvV84OX4+CpncDPxecPVh5F+NCqx9IWZ9HcpEtNyH5VlM+Zy14n/dxKBZl+UJ
epD636P2tHwe+KY6bZtEv2W5rS7gfq1NP03yu+uo+83fuYgnxH8iCG9gmdOLXnvBplSO/+XxYy3P
oA7RrDHa1HcGTxJfRxNCO+mmX3IAlz1/ayegg8Oi07jnLKfPKvCqbcyI9xlzVC7vIZsoWfPU+CHy
ybAq5qFpXtx/uongqXyOiYYidsFQPmSR5cOO1c3taOfxZzm2u+W/hPDhV6ZwDwlMfdYGNRCLpAy2
HEzjRzrQWJ3fR2mOAYrTzR6dsanpjNmE6rha+kEUxHF5H3SDQEDTZniUphbB+MDPgErdfGd6cFqe
kUWqXSWcEo9TXdlHs9Dx9SKpaE1PvAkjWuNsG74TPws2jj4m59pBv+/U+m+ilodvTh6deoAb3v2Y
2b4eU9Lw5hfoZn6hLum85qYVHnSXhQ0xw/2XQfLn/ELTSYetoq5x4nqeby09hl3vl6/LHyuB9D4Z
K/eG/lthU3SKn3eFKfTU93r7kjbSBXubQ7LOkvHb7ZncuNG3GpoCcmksjgHRrq9wMW7Lx9ddRdjS
WFhX8h+Hu0EkObYFPmZHqKOCS/3cSsvCHIJadXm8xFKUSwXpdUQAPpWpOvSDY75NHrHa8+cXFpHQ
fTQalxRX6IMT4dhYXonGMGGul/uPCQraczcyVv/8IQxQDLcxrFT8J6XWTHs9cLMPNOmb5S07BJEb
H9r1GVRU+KhG8gsCl0WaRr7ZQ1Wi9q5lbTxUMrFIrO219fLdhyo+UuaZ3kTpsD4zBm+X0iX8rHSm
9rQ9H2hztCvXJoJiqBrzlKQkvba+9vnzqUwONKzk/V1PHPvqa/QFlj+QCXDLIq987Sa3wsBBzII5
tBnJYOSUsQPaqXe2JOE4xzgX0UqQqXtJTPH0s3ewCq1pDUvG8tC7OTH2u+VdG6N97SmMPntGn58G
K+9/fsBcO5tc6L/8qG53llVyyBAO++o3CctTfmByU9ENzYdYG/XhfTnsRp+loZnudTP+PXRcuokX
GE6BbTZbiymBCn1vJSo0TarNq2OTul+akVbAhJz6KmLgiUZpdXvXFt61ylxn53vjxEjYcVVtnwKs
IsfUs9SqJxP9ZNjGvtdnVUfQwlAKMMalanoaVWNfRSC3uo8JtGQFyyXmFw5Z7cFMkHZaPXreTmJF
CAZ33NB++fL8ivaMQXY97EnxKvzgmKTELxVhbZ2Gzj80JWtA9Gve1bNYVUd2awLopfE2mR34V/uL
MsYhx2D11ppxtDbNrju0rjIRx3GOSqcatnEHFgeTWo0u3qt+NlFhpiuPetL8o6EsXbQs/0kyajvz
3MzOYX/W6/3n8f/5vP/EGllzM/7n7kzOi8rpvLxseYPl8f8KQvrPgwzjwZoUKxuNN3CHlbSRXSKC
AZVXeetOI5R48uV45b3EenAJouiy8q30bOovCSsg4hunvfDVWxJ/YLIMmBAXeERnypRskb3U8yZD
vc/ssmPOT6boCbx6Tzw5STJAtzeOP0E9ZRcRg/ftKbDG2kxFEE2OPs0W1bZrc0DR/pBu/e7u2a37
84RupqVjfFenYt4st7KzTnHqYA2zTI1IFwnQSOl/habxheIZGrNsxoCoSPIViV3tSQHu1TZui3Gb
1N1HIoHBeySF40ZGayH7re3U98KzLh7u7v2yezjL5NbMgK2KDMSuq7FgSOuOJGS+HNXR6kSoV6FX
jBy9mE7K/pXNiHmNlcqu9JJXo4NOJKV60dN4WMuMFwAiYl8RPgNQXRmXxBDabnls+WspmaK7FqEa
7ZhtwNysYbcjXS69DRMFJB+w+uffDe9MsBEVqziRzwqXKdUifrQ907EXmfGwJbWHuCCQUJjdzU6T
DYihN80LrK0xczV8H7lENSI6EREXXlHq8F/dlizyDNkq1Svn5/j4eXdnZrws/7dIjBkKjroRxvbR
CNODpGV4mIy23CI44cvqBKNPdK03LonjmzTJNYJpPG0NSoN0aNU8tnbZ7pFjpGfQXcPelN7FJRy8
QMsxCyaanIZIBfd4avq3xE6wJdf+QURBcGKxaCv4GLGOAsKYkSRNN1CE7BJ0Yz5+z4WIVVUY0ozU
HIlktnAaD+Fv6OB/MMoVa3IAM9pr1g29R7VvhHvPJ7Tz5tC/LbrNRdy56FqXWz9ss0bry52KEZlg
u5gOZWO9AW1yr2F+QdvoPWiijs+TCRK5TCsfr5PjXGVPDlguA3tHjj3r9DnDMfUSIh0N0jtCrzkg
ocbmh4pybXbZuHeMLtjCcm9vWjKlx2jq3pTTki2RWvkZa0/1NI01Ubdj5F4dVxB1akF7HtuYeD3w
8LtQhNapaw1427i6kKswtxhClsZcGohphvuMmqC8+62zK2sKxFHGzLqCf62PL5Hdhw+ZwC9g5bnY
Ono+PWlk3Kz4P7CYWmq2WZwmJ2Okw5E69QT+2TAOVZGbp9gOrqOqAB7OOrnMm2k+bU3YlbSyczor
u5dNMVgPgdTBwAjzsuhg/yPiXm5lgFmwBAYNX0f7HWXJqx6QKMUELASa17650FNlNtBsoCDizaK5
BV/mdV+OnwGUG8yHeFa6eSgtqwKrd2yx0NnWzPw5rztg0TOhpDONZk9G16VQo3n6z0a4aASmxsQ6
XohfYYytvRSkT8au//P5F57X0JHn3lZdTNRz2p6WDSWn9pR4bxgIhh/AmcK2npS5s8tNxLkL6az8
960uSNFheJC3Z70S4R4jOLFZ+5XMG3MGuOje8BFl9MSp1jwUBuAHaUcVKcghnlUSxXIiNuYetre2
GkZDjWD6k6MR0xRN+rH3s/HsFMMlS0Ww0s2QydGcklDnZGYsm+UusF0Pqeb8F53yuYu7/djP32TZ
FHDLNiF5LRS7yKGZ5g2EuXxLJiesKJ1MKJwCN9HpL0HDQAjetfvZ+ICufm6F/77Fm1mrsqaXn6W4
DpVr9LCDZv/hEP733eUPOngILAeIxWbG2rJZwGtZXbxGtpnu4lnitWyKmnEsZMb2c3d5zM80Ousx
Rjqtls0ptIARxSnUiNj3iHCw3Nc2IuMnnIDZ+fNL4YfwemsSa6eoh7Vme8Nx6lhJGlV1NrBOVziG
omJD143SqM/Ybuo9ZWhaoOZu6sWb3U0Uamz9MVSlxVwCBEdv5OQOjowX0dyD1RQBb3kzN0rZV8vG
Zba+EnpS/OyStsgCivgBVcr5qFi+Cfmt+T5kuU5IUWkhoR6S7FtvnRRheLSpR0Jd/+MGaTk7N4Ka
IY2Q8IHyWgt83cq3UdwPJ+L5hhNCF8i1QY89eAr0U5pCKcnAV7NEYtAuPE41s9SLf+6D8lhFYZsf
TWxyG52q2tqGEFXUQYVRo9zmVsi1GIDoSbUmaNfci8pdHLYv+RycMc5qy2U4WG79j8cilwMxUDUd
V46LVolgW6E2uKZTkW7zGId0JrLyQq8wkBSZ8VDGPnHAejTsvUJXdHdZjJnCfsnKrN7pQ+rfB9fc
tSxzv+nBoHYO8LIFhCDya4T9sa+1S01P+toi3KMEHPG4FR1cb8pAVngcQrXcJUNcfwWFeU1osb4U
TjOc/c7KN9lz7ATDUyknqAZoDISldac0oCFoxfSWbFriKzcCkjIm0Xjv62pcu0orSWcl2IZcZ7fe
SrOnTZN3MbVY07kYjtgXeIMfij7DGyrMQm1iyBHbKp2XKwQ6oXjpH00qvIAXyanr8r5/9ByHZZSh
h4cYxqk5acD9m5IqsWs9hAR4rc2A1k2TxCuP4suHEdjYZet5tE7JTXSyLrsY6MSIPLDEzjXz7OKB
RaE745vgOKLgJe/SPw1h0NflHrV4poCCQSVPg2wtA8d+H0p7PWqe8dXamru1bAP1hVkk74NdI1Ll
ca/q6CKYMeEsVta8NUUDuz51noJefDZjhAMos6gp1co9mCMCGHNyXnDZNO82fX4AFAYhG1Ep34Ux
OYBgSppC81/9TF/X2M1XVhWUO1lEJIznRqwd9RlkA2Cheffc8MR0PvhV2wSmu5AW0UNne11XMaWc
XVL0w5O6ZW4q78vGkoQEmUxhj2lNOhWTReNbaQ3igcJ5idqwZWHAxENi6Hpoabez9nirlea/YQhP
DmWfXWmktFtNxOZDNN8aE1jMcTKIQ2PPpkJHZSfSDcfHOG+0tem443qcRrFB+6XY1bImBDAlKpAE
zI1RTSHZNoxAeTs2RzIxzYMs879F0+qrtqyqN2hg9DYSSbHNnjQgJIjOfB96BvMGtdK5Vv7qoucg
6w5RZelvg5+c0OTH69SN6hePbPZjOXRk0jnP1JP1GzhJhw/hcRkx3AGNnJyQ/Q3qCgN22LoZprE8
zbgUBko+NqDEz4Mhwr9WpoqthJDDDFIC7Gjq6q2hwdFGIr/bU4roa7BublA+0ZkyCTy21IubMDTg
vE5GlR7xqcp7ybdwPRyOylKkzc5negLG/ZyUpEjS6hp5Db8al7ryKS/z9grB87rcMzxEe+R10bnx
6pVmkaNnhVN8P2hDbr97Q77HMl786gPqbGGXRrcuHz7roRovtEWpfQOZP3q+Yz4682bqpgvk/4Aw
FDwA86pvjRqe75zm6gHt07pFWrEymqbfJKE7PlrOVB27mG5baJFNKRCLkOZUkG7P3DPsSuuDuKd0
FQ/w3uY0bF8ylQhJdmzK9hPdlbvBPeicwiASL0FA2cKt/a9oLiVQqqwuNIhaaEuBu6uAwdH6GMff
fj4DSuLpk6hpFFE51vvIJ98Qvo7cafaonolVZgStp+T3ECUbv/Lcv1paY8eAURPtmZ75JwFnhIEs
/kQAGe0KP4ZR1+rBYzvibXWGdyOIrNeawEEaiFwITPTKr05Y/3N3+SsdTpqkDlNFIcP62R0YnIfR
/rDBxGIkjpCszHfrZvjoGgPFndn/Szr6RDIdRt8uAH+AGOBMiB0TXJsKsOOStk7VsljjTqVXmozU
TSjv6u7voKB9j8QjfrFDGgF0ScZDpPve02RgmW9SUa9sa+pfyr3jRPa/dNX9EjST38tyhNWuDcU9
j5gl4XQn1YdUtX0xZulHnzQ7tInpK6z9Tz0TZOIMmf9tSv+x9s36L1FQtGZCJPeTwHCXhHhViNFx
KodhWeSUSJ0MQNMYoc73XPclJAxgmzIj2Gsebu7I08DzD11/T3LjE7vHdLQnCVB18oCsp9Vbxche
pPYr9rD+ueCcLy1b3RO8qXi1CLPiICK62iGzp9GzYtPKVhFm5jrnqlPPoob7UFtqm1rTV26K2Fr5
JusaqZInqUlj07Qd1J2p6t55zUfWgJAizDe+N7SK1zW+hvWoqG/Bp2SJZtv++yQGf0UIYSYt98Oi
w1+U2L11427Vcp9HMVmEdggGRo8PFqWkA2WmZO24vQ25rNTn66vYaoR/bWOTugx8K3mnK8yCsTOH
tZ0R+idK03tuIAuuJFHkRJVZ9PQc4Z1U1kZHqkfTHuf7Nc10jNURwRpTrv2KDY0eXTqwdo1GbTMy
Iv+Wwx8bk2u06q3qapH5uS6bzrjJtH0bNDMk5qhwLmkrvxqsb8+EpIP8n+ubrt843/7nIKpoL5Vj
vPSGmYM2LIynkovnitE0Z+ZbWq/T5H2nlbHRYsT8ruua2wmnxNEwQTrAOUj3cqIw54taHTvH8lcp
0IhjpHzSfDWbi5gejRekMtQVEuHt6X6Jq90GE1w57Zoi0t7SL66eqsZqdr7ClPvPL6iIcLIi88Ut
5LDxg0x+yyTdoUYGCtvH+dEX817Rrec6S6yjjhPvXIX0cQ1DbqzOGZ7iadBuhur2yz3H7eZQqVRe
JXE/glQC3IYhKVFeYv3JJvGncUhFKvj1t5FMBpYR3nePJBawBFMxYmni+qYUjYy6nl7lgPAC+qv9
GXSvZZyOF7f3RwSVUrtaul2cx1HOUiL9LOG+/LNpxJ4c9b90Mh56EA3YWLD3kpA8nDUxXgCApq+J
NnrIoqCYxQTM38esDe6clSPib0PIFZqtv4Mz+zxiezrQpkqf8+LYNNI/NaPrnSJde5YwMg4lGY9c
zc3pJsrsWjosxST2ivUUqniHZWPambifVstiWoJeO4c5UUC9DJ5zQ0MAkyQPbYHsYSCp48YQ5Qn/
lvcsq6r5G6J/0q51yAQL9HXavxb62F4pXvg3qbyCdUXnvDVxvC8CMB9DaFRHmsbVhsQ6kAIlr1VO
HZx4u9dM798TFlVv5hAROg83agjr6nPuPH4nMTwvO+3d7ShHZmgFDQS+TX61K3gsaoZCa/2o9k5V
/qbCe1d5Yj72WeTvMspjm0qm+r71oWw4wBpWypWn0q7lm6tTS4+KeF3Mp0knMQuZST08ZiNobhw3
8xK+f0RiX5xtpvbrMDaI9hVyrzoKvJkVvkZQDLlo5/HvcJ5RagN0Z5/U1wTYhf9oWeSPNV3X/fK5
sIBbjbfUi3LkQUbyMHVz/z7UNro5ta9aSAiSFAmXupCK0kSWscX4Ryp0ll4caT3bHl0WN9Gmu6kl
+aZHhA08bAh3Ob0PWvjyu+hpArVN8S9qNHTVDK+49D6zJdNNnmq/Sja5nYqD40NkKy0G7Ml18rNd
iHHVWpF3hIMjDtI3DPZ9i1xs0vqJgJ/BOtixvak8kb87pU6JhXp9qTKu+a4KfulcLPQ4Kp4rL703
ntQ3ducG98S01L4CqXIeRRKdCyNy90SyNnezpZfldp+FqCOat0V+HjzgToHiGpZEH07k9XxgYvsa
jczwSl6T1NrmOo6TVW115YOZOrAw9Iz+k8FSiK/Nh7JeIzVBbyujxyrNjC0fPd9SwDKeijrVnziB
m2GVKTqjts3Cz24ui1S8KOMGJoPMyCXpDMaVGLN0pXd7rh/IovDpnq05V6RKuMqLZjxGCPD3zDjC
2V2cb/Uyh5fOX86NPxA/Erk3zUWTBT39dWjya5211pG5SbkpbZMyXxpbZ6ZZXN3kZ6zq9AHLen3W
M+1Kknp28zNiobXRjq9UvghpzvX4QlT03i6UPBtJeDT0QoO5MxmroeNUzqmGvTcZPcqyfVPRLsmT
4qZ8K4eENhlH5cRgBHmoyAzktAWEgyofb5WZvQB79146XcHZMoL3Lmncx6R+74b9QOnkKU0EBWBs
z/tuEHJb2dnWJ3H67Blwa+e0R6JVO6sp95HGVKdw9ibtii/LpeObCufLcdv6Ka0Y7WVRuL90EGXk
HUbPWNMArStsNFHyhSYS/KHjAtiO1PCu0CWl5RCsiwL8kabZ8jlzOGBpfxz8IALoIpyI0l9h1ahd
ymf2BkUpEK9nlDCraPyl2nm5a30NEaCvdAjDQz8FwylJssvYMc8Rje+tmcs03wpZcadnJRI7zzy3
MXi5oGNPpGM7vGM8mVYpegoaTN7wzpwFIWXYPLW2tTGrKHtkDVFu+rIJtti5m4NDAWOuHUTXZZMM
Fu9bGiDhI7VubOW9LJuM0u5oNqs+KYb3vkAMVadRuk/gNEaRG2DB0fQTXNL8KkMux3aJAgYkS3bI
VawTU9qbG1ie1ReVqgdlhR+E/BxYixOTg30RfSnLV7/181v5ZY4Mdym0TORUvthJ2jkIUnKiCIHI
7eGtE91L2+dFTTRqAlYCHancXKWMW1iR4OdqNmv1pHjRgkyAK/Ye0gjptmJBE2TaeEpa2a99coHO
5hzXk0Q6GvLeto4K0V6pDOM6SpaZIvdq5iZaShrP5HBMsm4b+vyRMAt1TbvgErlDzJJSIDIraDjP
ZH/PQ5utqho+BoXvQHKiZZ11srOE2bVPj4oiZvDkS7UO8uhLWl7w1goP0DPTETSiInybBqfcvbHI
L3G35OUdgcm288z+Eu8NXUTEkNXZqxMncDH1/lqbczewkMa9iWzvWPvlh9HExh0dyxlccH20Wrd8
9UrjVA41kEmMj9tkHCqKFWnyaxhh4Oxx/YcvdT/2LyZML7PJ/tDHUlcCdOUjK+CC/l4QboZQo7xQ
CIHZJ62vXk/jVZc9sEunpQWhQ4AupZccMjESTxiq/KBU0DDBYOPKjOKYNZxxBhUXJ2vSA3MgVNHD
QPlMAFciNtd5iRUpa6VdfAemTwS1iSCliZ4riwD7rs3EZ1lFNHA8569Fm90tg4qJKJit3gn2demn
p8IRxpUylX4taLVckeOR4tFoF1WC0qAs9el1CGtrqDNnEYXviprwgQ4e5T6W79ScHxIgbVFtFS+h
MttHi0xlpyjp0jMPLfRG/241IHG5Rs+4NXTEbXRNj3CVKRnVhfWm+1ayS0aN8n/mmG+mi1xgGL38
uS9ISBe+/JNM+atXIdPp2mRi+SpBLlDa2FHXawwzvEij858Lr7rGGTjuaHJOg6BINjYj1GFGuhVF
D2ZvemTtTKo696HTI9YE8t2Vwr4vD8Wx9Lel6KqDU8EAr7lq5gkEeC6rYDmrnqomMsvLaBJORklr
LVrtvagn4sjaun9I7Gh4MJwKngMWQDo3LSIiusmp46P7H/T8jRXfDatSvWkSiKf0Y4gmRXh5oPtu
UfmI3Etq1ncPCYTyzejaY9d6UtQzcDRqrx5I3Ek69g5rWrqzNItM9zY5I3CunlyHk6nUxMbUbIfS
Vk5TZKQ4WVJUPfhGHOzxNpobLRevoGU5+abigVBnc2vbAWOsb7y6SVIfooik6t4QaBnG6kBXDDFi
k4DVDafomtvBP5skIDuaiKdiZrNW30UBXm7ZaBKEe4IvkJJLkG+QY1NGEPUzYn/j0WtFdtAT4JFV
lLtE3rIORQABqngafPtxTOkdNIroSTZ1sao1GwWSV7sbRVd1YxjnuNezT6NE2jiOBpihcfonWzir
rRQVp0a2uttGK6tIIe7YrbHN/dpZNzCc7klj5WvcfurQEU+2GXut38uRPPeGSioGntInri32d0ZS
P7eu558pafvnIIrTjUynequ5AiZwJsUl0crpWaYv9jzuRkbi77uib16QhrCQl8okWVn+KVxkJvYY
T5uqH6qTkyPWcH1ZHFCpn+A9oIIpv2VYRNexW8SgY3vvE07MUH+1ulZdYYNq26w2taNmRE/jpHm3
QbSARRTne4JR7Gdd3cXkrNCRpkaNBk41X0HdTZ+DyxrUCa10t9xFIHJxwRRpAyWClS7KGKSOYd8r
a4Sxakz2unSqD0sq66Hv//S90T5MMsLKIFADtZRgr6wld5nhEbEMRZTVaVDPdNeDY8fhe2oP3S7r
df1oJu0DJxqdfJM43rBFL+o2obc35kM1FtWKng6p7F0tt2E3N7CT0D4Py2a4UfUhd4fWqljFyHkO
6G1hYJn6rejBXDV9+VaYfb1GaGx9Qv45FJPlPtYuxgESKYSw3D92FKErbtPhqffqC7OD4NAnOnJb
kaWvtAODWzLLyX2rOTkNc2sf6MMTzC+U2tT0MiuG3EQzlXA3jzCXC4ahdl8SE01iffknqSOWPIm8
5YDfVhwX3dGgoHLy2g4apxk8oZtO10YW26C1uIvYq9t4WHMfJt+4DFWJZq0jWD7zOVeA0VxRM8MC
GOB3EMunX2Eq6aBKTUb0lEuiYUXyGVZpoZnJk+lJ+SyYImuR+Vm6uv6auOyKSCv/ubU8pnV+s5oK
YmWVhnwS09UzdKwrZZTucxopcVVjh7DJaNbl0AQuHDeGDFIFdphR4b960fhFYfTZ6pvhOSFMnDJ6
hgHARbDc9kVzd6SZkJoHM3WSnfNq+4g1R+GqD74SjbEkFd+t8l8Jsn5MONX3sTNRX9TVA1hTYot8
LFAbFbpw5ePB/zW7ZM3UQ6EdR/kx19E86aQOwY2owxdbop02Y3Kv43y4WTpmsziRs3MAXBMm2+Zk
6kZ4yna5ZfeXNO/Kja/a8Fs5Kdr4yv3oUsfbCeX+6T0qv0abo3wxEWDVua49UUKGxUtk4CfCxfeI
5uS5nHiLntU4WQzIE0SgRY+Mn8jtM2x8OXIjapS0CvJ6iJ+XjTYK7DdT4J3MviBi2QumTV95yWXZ
JC0Njjq2vpcKbozO0iARbVO17V+TIfJYRw+K0euQaUN7SKm/0k/v/G3o0ma2NG0r6LQhrzZwQWJk
RM1uFMRf4feqw4Kmbqc6+lkkGraGTWFbeWqvp9qMIdacvUvv6+BQ9l1nDW28Og5YAtGZPPi/8KAF
j4oC11rmfrGnHSC3DGnWWjgUlA3r7Mzl4druzdXijPv/NzpCtyAH/L9JCbe/3fef7/87NGJ5yX9h
EnTLwlxu2B4REAF2/n9jErCZ/xcXgXmNi2fOgcq+WHulaFX8v/+X5RDV6rg86tv/h7vz2G5c2bbs
r9QP4A2YgOuSoJe3qdOJoUwp4b3H19cM6NZVvqxbjdetDgcpghAIwkTsvdZcJro2w/kfpUTY4m+z
u4Nr2XVM07csH16WrVzNfzgTo47LdNFU1nVE3z4ZGnvnNrCiQ7rwm5BpByDYsdgmJJ1X0XvfL9xL
08i+amrlEzCbZ1nWBfr2cNo7miQhG+UaMqdKa8o9bWiE8BAV6c0BIdWM6d2IBrqbY7sDRGBsR07n
RSdvc9CWY0Z8PY4g97nJ5bzzE6lvfaO4I4DBPhgUrtKwvR5mKN6l7QZLQ3+wWGgubfTl3ELAOTZJ
92j1U33V2OLJs0LjUPcS70qDE0cfB1e5iU46aVlnA3XyHvFDy8y4ebKt/qXJ9PLV8se9VUw3vifb
k9+PDeXBcdrqWlKePVHfRi5l0tlusp0dGr9czQ93UmKfiUfX4NYmzpne53cahHvXiMbAN3vv0juM
WPQku2fQAs06b0hs0F97F30jOQK+ncG6Dqu3smzvYn2+XqooCrgRGgSXoYqCT7LBoqX068t9Or7Z
BHOCGWJgUC8jZb7FAAyPz2T9hBMSHM9IZoFtXsSBa/cUU5A4bN2WAijJzNm2SZDSyPTOXgBbdExw
dhaj5PhgID/Zl7VgZ1e/+944N6Xeb6OuhRBPO2lBy4i/88PR8DPA2t5mtP8vY4oGGX0b3rUFRu/t
qNPVKmhHgOXe1NwgA+GPvxGDvU0IAo6aDHchqNsADH4Q95OLkieOAvwg0QaNR3tapIDthxsW/02x
dd2Uym85bKPRFNuMQjD+ug6Kf7cv2nRndh6khD5nouyirrE6WgHJQktn0BCXNvQVrblB+9b41042
w5x1U0pFIQmkw3CWd6FSJGfp0DCIY0rKEPGpk0GVGRZ9ixx2wzhwHnhzj5OmSKvANbPsrqp1bBdl
d+U+emYaMmRTfZf+t90M8ro2yp9FLNJDqxfD3ky4kWZeNJ5lxa1EtD4Oy1Gwe+Rl0f2SQiepiFrI
nGUYrBsL+cCYh5SUIPCXy2i9ppW3j0MXFJyd0jRUdUTfuiRWwtBdiiUwAH9gfwmffWcctn5tcdiC
Qg5krt+Y0dQeotYkpsCYhuuGX5GUP59bJRF+A7rXwKmt7Khb2ckB7b0hzMC7Y6uPdNo558fMxm4d
YkBNi1cgv+2VVyp4tfVE86t/q/uC7kDxrHP3DcoB6i7YhzagOk3bJrw0hkYKYdS4+zGWGIiMcXlh
CkGmetho75qFNH5kDJHpCE4rg2sILNujoWmnFATEDdOfkVg2zd17cf5qIrW4zk0Sg6vVGeAm9iGT
kXXj5d5VJMz8qC5XRQ1wu9mF4aK96Zlx3ele/1n3VXnl6vJKhfDtCRMltB5d/AXhQLOd0VQHutaV
19Ba9AO22Tcw/Ai56njajVOLXrxN67P0OoukGEcEC43RW1VHRetArS2uRHZtZSlE/oJxJhLHIbAZ
XO3stjWDaCAxpnbgdMqmcHfaMA0b3bCNQzMw4U/ykTAYKV9IK0ieemBjaPIY6yG13aZYWnFAaoc2
bBc0WDgdLPYElhCMsCYJEkl+FWW28/WQJQkVe3lqqcfWBT+55hApYoxM931r+kQgaz+CBxGIgAD4
Msi79ATj2HaHZlJ3/pm1SuA8BQtfYZJLhKQzafhasGoa1wdLqRv7qB0RKqmn6+v1WWGpoG6phI9f
788qxWx9vb7//fJryfWPbuOzpvWtP56ub0209fftZCDAYJXrIuvf/1pjb6GBs1LzmYajStnrVf7e
H/mwX0//Uy7suuT3Z9LveFkCOaF8fb+1fvqvxdeX6xtulomN7BXMew0IXP/4n7dAW8MF1wW+/t26
lj+efn1s/c9fTy0/uXC6Z9SZEWz9ver19bqO9e2/v+vX6782fP3MROInjJ2m2X6v93u5thkeZxvN
0dcKvhf5+oLrgt//+ns//b34uuAf3279zB9b+v0fvz75x+rXlbph2y1/bGFVDWZgtziM/4gYXlci
1jjhdf1/bMRfG1r54lRldnPgEvgW2oOJxISd+rXUhIs7lcMm7xAgOGkHFL4xJU3UsjC2lKMFSoK4
36N4uM9VcpyrkuMSADRgywqPw2X96/dbXWNmB/oS57/+vr5cU4HXNXy/+7WWFnQR0QXfa5QRsX4V
4sUJz9Zl1HeJUufigUf5vD7VavB4X6/nmMlVBKwh+OOPhUyHU1q+fi2yvrF+TkZE1E36eCvT2Oc6
QAEf4r5fGhTwFi796JQzz8cphqgaex1x7upZIwAYWr3VIs7KksDMkYsvN7EvJ2hNnO/rKUr0FZeC
CtJAZ5rs3/LS+Au3qxQPJGPg4oTvY9u2w6fbfnIlF+iv538y4AkIi13o0It6mMvhXw+UaVC9/YeX
38utH+PXQEk7YDN13f44TdUFUYh7EhWFZ336WUQYLOl3Kgj5gsZSWOObzJ3HktSTIHaIn/pOLl3B
2evLeuq2wumK4zweLIY4Zy/rnTNkL+fsu0iu5QTuoQ/D8bw+tOoZ3Q8i0vJcETDLkB3Tk8q3ikHV
s/Vl1S3GYfDKkzY50WV9GEtkilAPMSyDCye6tvGKS5s54BfUTyoULnp9cBdAR6N0jyv7e+Uqrw99
rP2uDEL9qrIqwRhK0qWdyblrxja+zNZiIjDDrDvh0yCpSztmaAE0eylO1PWY5hVKSNo71G2GhcFm
ZyVNgN3QOlNpt85aSEZXPiZ6sOqAk8bMGUEbBKoN9ZtRgQZjRMLtjJ+KokpuiPkUVVFm7qxUse/r
Tm7HyJEn3drZqhYH493AfXJxxUhcBgglmGlKzawUjuszHCZBY1E3XvnVkzkwo6YsDzOLYyoPe5M7
lvavZ74TMcgq7euhsgY0wfwGHNl1dwz7OoMUaMzbdf+v4tyxQxMCIYFWJzHDLv4Kd1Vpysw60jMY
D+s2rNrKL731qASXX1rLpWBowDCvVyT1leJt19LLqc42gBNidBgrKNlXOOvvB9JiPILtcnEzaoWx
xyPyfyjq9qyQ6DpJSJC0MKH/O413PQAd9fKvv82YfoJoQmbpqauhTyWJMeP+jyhgU32lP147bhQj
rY8wU8fq4vKXdHTVj65f2a+QWOXLSAdCQT//gJSvAdtfv4N6x5MnEbn6aRXxr194ffb9sP6tSzVz
N3rWj5XhvqrQmT8WCHYVSf9bpA79dtgMXVtTu+XoWQ+h9dn3w7oP1pfcTRiuEvluq5DCVbsc/ncp
8/qSKtnbGIYZtkn9rotHe9mueeVfTy2BvWbwbBSXMYVEs9Hqc6LU7evDXy/LFmWHFcpDhzOXixmI
2O+HWQV9ry9D06sPHBagcK0Jlu1ofnb63OwKpeVdH+gXVEgUlDyqruVRCBqiQJ5gqondtyfiL5/E
98suK86t2RgnaQvn0NsO+kQgF/QRTSrULiTc3iEUpkqqIFnRs6GthLPc89YvJDiladq0MK5AEoDj
RZBhhMhkTA1KRmY005l2wD4RDd1O89aTrgjMwXXO8SxMYmhNSDiRTvfdSq4ITyJyq4sRu1QZWDGw
EOsX6MFVkACgLuie6XxR/b/OAoDaQzFgPVxIOB/rMLz07rRpECId16Ojs/J0T+j005qZ/fVLK4bx
98HgUrY/i8diKjDgyVAPJjU3Etk76kmLzNPCvhAdZV9oSO61uiNzpGyB+a53NX+Mz1m1LZTJxVF2
l1iP9kPUvxCfou1DZYmpaWZt6iHCJ0Ny5lWsrDOLMtF0yk7jttV9nWrNFs2ZxnmuTDfKfjMrI06j
LDkazXj4KyXQFIJZMPbGR8QIJysxeyYEo79N1eW7U94iIRUQeX1tyFJpqbnV+socVCibkDA8EjA8
xry6GmCvQbuuaTFT7bUXCyF6geMoy5G/u7gnvaThXMKVNDoHi2kv3W61dlHy5yyVXrD+n3Ghblfr
Vzk+p1AZnnKcT0bXMdJxyiBXpqhG3d1bZZ6KlGUqxjtVrS6q9W/ru+gR4Le03VPUcw9dlvBZKiNW
oixZrfi5CBq+ZhsaF0rjrjJvTcrGhRfs2VbGrjAv5KbPumSjpwu1RLVD6CW2hz41r+ClKzXIuNOh
BGy035Fyj0GT+GG0IYQejGVSOcwGz4kARyg6FpfG9aFYLWmt/imUR81rgH21+qOHyPLYfCUCI5r6
Vywwpq8OkSimOEe531xccMoNl0Qk/RVcUHaF8sp9LcDZe0rx0Sk/XZeQPj7o5PYpr52uXHfrd4uU
E0+fwLjRXGD3qYdBpQkTU0Uep3LxzcsrbdqXULn7ohif3+ISuoS1+aWLnGw3w94l0Cqer5Ou8AIL
q6DXcXdY904Oy4HfMjaVuKZE7KAY60w2/2/Q+vrHFUGutTNgAR0BlVr4G1e+vlwf1sWcb+b7+npd
AYiO6FDRPPt7uXUR3cTrYzvO76/Prn8jDeoUF3pKU+hXqucQc7KsDsayCxFjCw3XZvJY5Oly7S9G
+jA3krbX+IDIT9GpChOPoyqhaTPZiFa7CfVpY8/+z3DMX5ZqRiuYjV7QTwOApWXQOORqBxde9Rr2
xSH3lP2IOj24RzhxRQhJ0xqgLmEuGPOs+SWndtmMlf9PmUucADM1JTnU7la0/bihkIqUR8dXOyqH
7YLV1kgOk3Letsr6TdidvHWVL1cqh26hvLoupt1FuXdN5eOlxNTDl8Dbm2qX9f1RuX6x32RnXA7y
ESvVs6O82EK5hGPlF66Vc7hQHmJVcnmPsBUT1orxUDmNsT/bp065j9c3Wx1JB77kVjmUe+VVTpRr
ucG+vK6VvcahHuNt9pXLGU4Lwyz17zos0JHyQo/KFW0rf3SunNK68kzDUsK45i9vtfJTF8pZjUxi
eRkxW69fYl791y1O7Ep5spn9cEIwXr/zHBzbrfJuS+XidpWfu1fO7nVrF2oKi3J958r/7SonuKE8
4Tbm8HWrSFediG9xzMuoPOS2cpN/7R3lMI+V13xQrvNC+c/XVc40DYfJNkknS7pjqfzqqXKu51jY
109GJY3STvnb29XpjuV9/buuXPC58sObyhm/KI+8UHvGwDbvKf88lcHyhA4z3xvKXY/5Y/3uQvnu
Y+XAH5QXP8aUv65wrOx8O9g49iPl3S+Vi3/dRBtjv6kc/qjCs12rXP+G0seub+rtxVdkgEUxAlJF
CzAVN2ABILCulWArmAKr9VtxBtbDbv2gAEJANZo0QcUliBShYN38AuEeHMXyJUZ5bCiewVxDNogU
4yBRtANfcRwKAAiEQ5ivk2IiMFEO4ScgEggVMWFdAhvIyXa05IcWI4sUirCAtj29x7hgcA7CX4gn
cZCKyNArNkOkKA2Rqo4aSAp9RXBY15MDdZgU3YHRlrlLFPHBUOyHWVEg1vXYgCESRYjIMELtNBdq
BIqn6K5RJIl1iRC4RKgoE63iTaQV5AkmBsYtZeIcXyXfpwFQ0SpSRbgyKxS9wlUcC10RLdZ14DVi
2g7tYlHci0kRMArFwsgUFWNdoqfpDQSnfYflaAWJomjkiqdhK7LG+l8mrgGKuUGSNEHRisPRKiKH
28LmWFfhD0fic7KrdQFdkTxcxfToFN2DW4T8WsoFxqkIIEMPC8RXVJBU8UEWB1LIqJgh2b82SLFE
JkUVoSlZXmeKNJI2MEeoa35tj6KR9IpLIhWhJFasklpRS3Ltsm6PoXgmsLW6m0oxTnpFO5Er90S8
rgsgWJi3qJBgoyhKilC8FLRz+k2pGCoDMBVK9+BcVBVVHyGtuCHMFV3RV3LFYVkUkWVQLJwWSEum
aC3odbRtpgguNcfnpWAbYaHBd9G68OFrbaBfqpUBo2gwdLNSVIAQYjiYfI51qDEeP9a6aKqIMrli
y9iKMlMq3oylyDOg38E6qG0rwNIUik8jFKmmUswa04Bek6Jv3ZmKaKODtlkX5ex56hX1htJKuu84
Jc61YuJgeRWMfODkWABzhFqrpRg6jqLpGIqrw+BJOyyKteMq6k6h+DuIrwLdh8iTKDZPGGQrqUcx
e8gTht6jOD4CoM+6exwQPwB34hehqD+T4v+YigQ0KSaQqehAC7I5tSMXxQ3qFUFoUiwhBMjpDmXw
ZVKcIXQIkJrUYjMQolLRiDSFskPggaZCsYqmHmpRL9FuLICM1u/igzbSFePIVbSjRXGPUkVAMlxY
SDFlm1/GcL3uoJrSAT3opbkH25CeYsRuBD/DVYoVYWldRAJd8mhX/aPS8RQtGuydCZtJCihNdgyv
iYDqy7oolTo01jCdOkV3chXnCXtBeUIq5t07igIVVfCgesBQpiJEIWyVwaioUYUNP8pWJCkGkd3P
3LufFWNqUrSpQXGnLEWgqhSLCvRP/9qAp1rXFQGs0lBBPtFfwAkwQbNCLKBx2CIGZKvtXwPQq0lB
s3zFwVociFiJYmMhk9apIrI968P6EgildkMM9Xgx1KVp/Zj6/LqEFf7/zf4HAWXQeP5/t7QfVd/5
f23fMcnGxX9rbf/ro/9qbbvef9msCtOOQzeDQMt/d7Y9678sNNjkAri+55meYf670U03GzuLYWOz
sRxhstSfAQAA7RFv27Zj2KYlxP+k0W1af0cAUNeySSGg7e5B0zIs/S+qex+bKWC/GGMhQ9aDIQeX
hO7+KRemt0XP23DNfhiYrm+baRiCSDA1TObLsOTMZGjIH24xlZV74cn8hhh76RJc7C8+HA/NOCNi
pt0ZSbmT883cVA2wQv9XkmQuk/Y0YVikxVsCcWl1xm29GZ2JWyFtrAwjIkjr1T4zA+gLMPdr4BZ7
6jJOR/UshReqh9BQQ8/bZuQf7UWDrBhJI6JXl8BIuyiSo1lm/r4iNN4tQpuusrlxRA2NwyBLhw3d
IIYud35TFadSkgeHQJSZrBJNNSHElyome0T4e9mFkvafc9NiiGyZ7gO4ySgEDpZzJGT2GJO5STqC
UV10WlpWPXqnPJ6ReEfTsx95KtI3aa5QmvT4Ji/VBI9h9sf2TbOmiQqndQgBRe61LOYe0SFilxwv
Z2csPhqE00ACYMMOpYngP+0JRKa3szEcGyVi3P7ANoVWW4teqIwcVd94A8jbOpCwfDI5qi6ofY0z
gc4/mxbOrdfWRJCEJzc2bFKYWwBLaHYLsxH7Ioe+F06SWCYzpCY54I/Y5eU0v0NvvMqtZ9u3faQ2
lMYTOT5YOorBJcOb5eiZd+3SHgW8yt0+f5Ad4p9Ua8XtOIv81PohlaBIiq3Eb3yxe+2SOnN2jtIu
vkHWPO10v8K2FnV7q58RBsWIKLIKg0UUMd0f5BVt2HkzSuYrJCDsm0I094QVvxbVUl/pjfsykT22
herZBzNEgIcxJcJswFws634mPwV8lA9MeDePdYRzumS+IOGz9eRBwgamMBQ+iDm29nWWbL0aN1Wd
F3dA3BEWOXW8ncw4DUjmXi7wxnHqd/Z941rpAzs00HzniN5gfKrIWsbCrJPjwIBrg9PZCRZFNk/T
ctxqgMCosHwYfN0NLH/3TqSJj9H7rcqN6p2qaHKVyaG414Yo3wgdGWBD/sFrFNvHMZntY1FBiSzd
7NalZ680cCHHvTNsvHq+zpk63qFqd0K9ukRT/uAVKJn77lH45nKeQf5DVoouleEATZNYd7TRPtau
5d7Lqj1WJiZ9o6CYK+rmKp4morI7pOkRXohE2Y47z9O3U9s1uL779tJpy31dDtBYfDoxy0eigaSh
ztFyAOX4NmHMZfF8j975I+89gpxdXed3JRO+Zb66j2ofdkKOZ9eIrU1Sj7GahE6BVsEh1wzdwOx6
MeAozf5THTf1bSqDPKntAz9UNPZeMCfeleZTIqGKB8m4b5HVNumznkNjsH3/akbCvgZn4WK9nfAl
31JgvEHncymdKWHgDeoaAb6OFEc1ZUAD+1o7HPyoGvd2WQI2QcOYDkm0ayezuYU5usW8tvcZsD81
5kvRONsceFBQ6EYMQZnJS+Kb28nQ3DsY009cglwkoT2lG4uKfiHbbVzm5c7JZ+dKJxo5pzi/8/s+
BsNHBTOpUXR4KSoCxjw3OGzdq7Lz5SFj3EldFiJo3/XaNQjuh7yCup+oaBVvhBoyhr21Q/tnBXPl
x+wf8x/DFQhC6tSHfNN/tE66D6lro4HM0mNitdCIRfPp9nO2m8bUCDrgJrsx8fK7YB5S74J0/Rnw
uUkQb9pt86qkyuYYOHLnEn5eqN0t2PR25NQOTIa838KXL40VgSOEtLWJNUccyleSpOKb2Quxk9RS
st1ku6AdjOI5f6iLTwY7/XPTw6WYRJCAgz/qIumRRFOGxSRPoDSEkWQ4oU7Pd5qE9Y0MYwoG/D+b
kZtA5HVZ4M6fsiriQ1ur6qkRLXvK5q+JTcRyPDTEULOMXxQ/mpQan+eG5bYW03Ph6pQqJ4QyrS2v
IqOF3K8XvxavPvelAXy9GH9huMoBOBM4jB5o585RsqWUAyzSbcE4M5nXUZv2iomD320jDWRFXQgq
YY45KSP9pZqZppVWCi55wYEQUk3fs+lHcnGwSqTulRDadIe4XEOhdJoaRz+Dq+T2gOhzZxGss5uo
+nCZn8R2ESCkWu1VSVmAsQPWrXzrNPvttprHn/aUT1vH8qaD70AVtpb6zQyXn16UyfumOTmTGB7a
ud/MqX3PAC++U0xD4nupegsnsSHk8CVaEd83EbDzaebUbKjvB/2iIcUR15acqPUVrr830rDaNpbi
z6b+OTM6tLwCicqSAZXA9eABeL/tMOCTWlzoR69Ifi6LDT2PIeVmETuNK92h1KFBuvV8Dlu7uMEi
Wm9RjS6bsEjyXa56Wa6ivthFgsImmqlMIiCn+D4f/VSk28VqXi3gkEezg6xmFHHBhLp4n/ETTB1W
2WVJwU07IB1MG/VxxAGW1SYXWIrDp7K6c5wkfJ5y7ZhP9W4BqnFsF/ExEwB0rexlm8yyufh0v2fK
aU9Fe9TL/AeAjOqB5uVrWS+/aF2Eu6XjmGHGHNil3d7WmyrTrFMSH3wiRM5G37x5Tlof64w0TJpI
yLltWOFu6+JWAQn7aJjdKZUakeNcv3FxSfNO8gWsxjPufXjbwOrjH3N6SqZWHj3TRMrlGvpeFJPE
zR52r+kgHr0Y1mNhRD+ADFFuxIFaJb395EntmcvSpmKXvLpG+BEJwiWcNG1v3Lhvdj4jmG3YlfoR
GnwZpLTPHkU8loGXkUBfM5M/6MxrccW28sfkzDiiuu7GiAvQdsmVE5riHeuHh+B3lBfEizdeHeuX
CHvBpnU6992OvB+yku+Rvown3LviqegxVJdh5l5FzSKeBrd5HQQV9s4Ih73n1eGD7fjjBpNrflzm
zNgRrAKT3J3Sc4/zWOTDcG0NTRHAIamODpqyRUaftVYTGO40ySMT5Z7WsUEnqLfsW5o9xpZmhLP3
GxNLeR2dqnQUv0sMY5KCxWjOn5GnX7mRW52QJKOl0409TMyQAEXA6mlsyEMzGzTmCDhw5767cooH
VIkjcuDq7NPVf8Khwj/3reEX5c9tpYJVPContdTbUzXLXVaWj+wqoNltXJ36zur32GcIKM+a8OLV
yTuyNWeb1F7Pj2IHZWPUgT3F0ZOT3Klx1pBjKs6kc3Aj8nj9nAqd5+3BF6Qnt477AObXQ1+1d+Z4
Atzs/eNJYTHeXfzHhd70LiqX4po+lc+1GsFIhklBxPITiiBgna7UgqqwcDSoAydtqBmmZaih/iM8
3S6s30k72gGSV+eYFzrxR4yS2lcxUgawev9NmlX8Q4+QrQ1zxQ0uEUG62IhCI1g0YQkOJGmDIgQd
r8Mw3ZGpUQaTvURv8q5A2CbdcfoMoRZFAtTEjC+XKtjP1i+o/FrDaRb9NdcjriDYMA+ZqJUXPL6F
xtDjThi7gzP+sEfD2+RgibaQxqpduRjNJ1bseuO2sXPrDeKyRAi9de23JfvogjGtD1B4lFvNmSDG
tChDDVeloWhiJEt37NDIyvgOCVseUrvxqBcyjkNi6lX6bSm16GSM6UflpVC+Yc8jRp1ea3yddQWw
H1e2/4ZG8hqq4wBH0tWP0Hw2UyxeSI7vQIeZv8e8m2h6eR36er0/W3Fa7JkmfKCj3eAr7+GtIejX
q5hemxl/keGYeiy4TYY8sNVn1g+usKxI5CO2O5ZlhP5YjRqyQoQSG+ZY+AvQ7kUvBdr0rRimD8+O
VT4A5pGs7pzN6MkXR9fguCpVwLdGg+vzKdKrexrROtkKSwLL8OS5HHFmQnXXGDD0xs31ZPaIeauF
slE/gdNSDyO6RsQ24xtGpYjODBVZi+gwzg0BkrHZDaC+CC51/G02IJAg2Btq3QwKSHc70kCbiNhF
qaBPaVURplIlr8a8pPu+q2+01kV0a09Q0VLURjHm283Y9pfQ7eFIRQJnhY2/yaKMfza9bD6PjC13
Vk54qdCdn11N4CGRbi52xyUGXds91dOMIcmLmdMt4Z5eLwHzsztAgYnua9t19nbYeyeGJ9RNH6i1
7Nzop6NYRt1HNPgh84fkNrd74MQxDUwJ4bacsvAkNVtcTehYsBge0s7xT2GFB9nQJK6yNDlC2khu
PRc3VxKBrckT9JyeqpIuGflRIEamVMQP6ZgdDNo5Q0+WWxulyYORu4fKrj99PdIftUSWmxGO5i4r
aPmlMpmDeMH5OWpQtJBh7DHr/yhw32/KbhQH38Z4winZJnimEvAMWA67xwUoylYLvbcEdtDcDNER
C/aPPnPfROIcusq4csfoJwyqAp2leNWa6wi8R91Bn5dkNGzNhJvWIJfbvpvfuhRgLhYhfSRewas1
KwgBI3nqyhZhUfT14cTE5JIW9Kkz7D/gZ/PyUmdmIGwddDmz4iaCaYpteURAYmIp8wBCcs9CdGEz
3GUOSBs2cY59XSGndmhNT/qtcCYX6sYVxjGB8qp+H5IFxVFsP2gteg3iYfSdLfP0Ekcv6ei9O6AA
OXfvij59lVaFTKnLSRfWb4Tj9gED+3VF5TIZx7pKj7VszqKtuHFUlrGjtbOx3eXVhKpKthTncdR4
TAsHJd8pK7rq6vDr03xkFkT5IPKzi/R98yQbnbM0n7EMW0fCj51zM/pAPFLtVunlId+Lkz/n9c7N
KXOGJt+pHSgFG5k5BLHvtQEciEcuPPdxbzHGyRlE5kS4BQOxLNPOGhe5GfNbxNTNJVQZ2bfVlIC1
ai3t3Cs9QWOH8qR1Hxrcx23ju/0273uNSWBz400zwunUxcmXA29cvz+6u55Zj/fEzMo+C6u2zwmD
tzOxidbBZn1VJbytCMkY0Q2MzrO6pqH/fxRL/pY5HVyCuNv24zgHpcY4irEMGJkyPxa+O+51SKIb
GYW/GA01jOuVvTqyAfraz+MkrYDSMmaybWL0D4ZnpLuUZHLUA/luwZStL92yAziTbLm9vugOQA/N
ia5DN/vIvcyA8FqIvaYfNJ2xspnCAR4zatuuSBUfdjqIoXI2ui6f3REtfW/Mn2Px1tZT/mian87i
v+RTHO5NsExYBEgE6i2QMLNnHrLoNp/HeWM67hhMWnnqszaQ0WRcErf7adTGsYDMVi+mC1zOw+kN
rMwI2qK3T6LX3zpqgHDCOlq4C1bVvk+OpIMssg3p+6HCt4x3n4rExq67Q9cSqAsRiVnMDBcwND8r
rfavb/rZ9/8xqZR57bbu835Pogcq+fDitB6yvXYGoWJ2BB8h34/mUARhVxMPYI233RTRZNUTc29L
j2jmPLkyGepjNWnDnZ4BkRza6lyKnZ3zY8x0hGfb+BjJCKGEpuYAVEY4Lp2L1EIwxTjydsRg17cj
SyV2+axXXUJNudrUub0E7VTa2zEdpm1GCt9OE2F067a5SZ1mRD/Xo5ZBVgn8FrMhITVzu/GZAdcc
1scGCli1ZHdpUZ+6qfysmetuJrgFsYtuXMum2+o5wqQ1ItXLo+bF15DXZFF21/pZS5zRP2aEOFC3
s5TLRnqwc/c56riglZRCFvOG8xo0AeDcKf+sOg4H06ovQtbz1m7Ga7oEisicBpM5B7hWFZy4eNeb
cFvXzmONKWVLyEaQSgtKllDteNG/z8V0xMpMjJLV3pjcSzY50zjXscEULddE73FfKBmzkGNTMv+I
xYeXRB/UDf2ITMoQVUBqWfxAzY/USd9GR5mfTqLhlzPqai9cYrmkfR+FfOFmyN7LyLgepq7bFBNA
TjmiO9JObichVRUfXlOfpnKCkdiB+yraLeTfYge3rYIT7Az4qPWTILzjiknVBZ/bXVXKDdWeW3Ku
nuKhevSiKlZX+H3C+IbB0QPnSBdW90U8fDomypXWcF7DYbopHXYOJYomwTEd6ufY1H7G0nJIFBJg
xJIzlgKdIQBHTRcepb5rjTrfc1GDjyCsuwZozNafuOIOImLU+rr4za9lFJ/J0j7nwtkt4bRLvPGl
lfRUC0KbZFoHRjNj9rR+otN8XOiA0l37GHTjwV1G1ZA6LWnxNmQGbLmS+pGN1bnvkUABC9r44/Rh
dCXIW2zLHr8DE5UbYVI2ZZpw8mN0pFiUni3HPhEPewpJY/ZJSWmq7o3MCQhO8jCWyT7jYk761bEd
xNaCq7MQjZnnbkCXmaorAbIbuIX8oMgJUzqtW023PrzID6iOLpvOjUmX77IXELpso2zpzsAxH0Da
okqog8xsYYVXPykD30UnkX+Qg7UhruvaQqPKNSslO2qcOanEfF129c/OFLhr5lM5guJJpuJlssOS
iRToypRxWadT9yyzz1mcCk1yhGdqdoMccxaHyfA+Gjm+icFGKG0wfiwLb+dUxW29VBfNuqPV32n1
C/2+pzLt7nyOqdCDwRkHsgZIjw5jE5KWtrHlXoQYLeBocLkd8Fohjtg5rsq+ofm9qZu23TQ9Y+vI
1h6LiFmQTMRLaj2nqXf2beofJR9fqEF3hWZQDJ1+g0hhGpX6zw2guU3uLW+Rlw/8K2tBMgaiCbkA
P2j0uy0wfNjuzOnpn3qvx+PUJ8AxC/26Lj9n6mBOURHnGVmHAvT90ekf6iUXJ5LNImocgI/SeSdG
9Yv0D8A98Kd6ZHl1foRpvI2YlWf7bCEXVYvj23yQDEwp5hR1XO1jjUsvFhWHvKYRYa9unTDqNWCg
pp9hGv1T1BDjYhXHGQN+lhRVjBzWx0x4NsXTS0ZrIjqKqh4OCKcK5oohPpc2PmgNZSlRcdZpAOBN
Pek3i88dz2uZY6LlISR87ilVSbhWGqeVmdVeEP9v7s5kuXFky7a/UnbnuIbWAZS9+wYEe1FtSAop
JjBFhAJ93+Pr33JX3FRm2rOyqmlNYABJUaIIONzP2XvtoqEmazhB56J4sA0LpWMxMPHEtKqV6ZuI
o+mEYzULCj9BjAdNz5khW3quk2zMBHvMnB0suGyrqWkUzAsK/O65QMzV1ENCT9Z5ihAJN9MNKIm3
Mv/RyJxhL6ZD0HbDBo1OetUthlRvOdMprfBG5JGU/eUtpsGxJWnAZI5hUJe07F1cMtMqx9TaY4N+
WNOholwOzxvFUBI0ychKPdII5YrB7jv1sUU/cOPcrsMPnSZlgFgPPRnjs+3Exh55ZoV0YHxcTN3f
aMgUapg2nUtJAjB1vIvTFI6RLxs7E6oxdERJnZFf3RN9ac6DtrX7rNuSPlnDcyyfUYDf4bp+rH3p
fkqTr1nfUn2a7NuRQcs3gPgkwr9DNvBoxAuMElwP16IliyyJciDIo/NQd2mLm8tm2ZKN39s4euwF
bD+7ixh3IuqqGDt3Oi50L+89RgPf3brbHEMoi8kT4Q+Y6akAYWrgDlFTqN+3K1cnfNFy09nIkywr
9u/ssts7IG02S4QumPPggoUA4m9vHvFmMEfxvF9QznC+MVaJlQb12Ihj3EAdSdKvLUamOzsSECY5
Dfsy2g3Y8Xd6AUdurILE15+Z4Lb4tN3sbFITYQaS/xgqYukq8ynK3OaU+SzCHL+wbvVo/dY5wL20
3KqgLrb7Im+ekHN1e8sJ88BZJJp8qrdaEb7VwwpryzDjzWj5I1Wp/GDmvG02st5uxmeq/cQsDu9p
t5ASUfyccGd3JkT1VROvJJrdrhGR1xVpgqNVYb1dX3A2opTyyy+zyx+l3xO+yMhDVb91ICISFOFO
X7ySEoZv4A6pHQoKIEsDwBMyEWXTkKlW1LPY2sPEvzoCZ9YuwB51cgPtMie+uzsa7sCFTxqwDWgM
okzQtV9CSjrJzMDtpizgdFjExRTea6ELJC68ZVpA6R8mEGXMDC+rtXW5xn1gvKw10aj6GQUF+hBI
/mzErS619E7P32JenNnRr2L56SztNV48E0ArbT8rqR/MBMJQyuTbBiuZ3tRF+62des7Y/BWH+kHM
84UoYGJbqLtr9UIxzE0Ylce7TK4NoNIynSFK9auY6RzGmWDOpTfva05+VlywSqHcZR0yfbgHR/+V
7iL4NGvbmi6I7+HXyr9kdOx3b87bLSi3r2KKjgXnXmK9WaEMKSh+km87R/49IOg5MEyZrDZdTF3Q
fYXJWIzivnW2/dplgQ9v2BXRdZN038Ab7dqqe2aWZ++TwbvB5XqtiRSdIqtWTID5IwqPl9qBu8Z7
4fW6Liv7ihnrobdeGoDtdCxYbM1ng3trYmOFTEgBL24bt3zxzeVu0sWDjxypDw9QyV5M073wTWKr
25oLHM80RISJRTZh9LF2S2kcTIbIzczMpK2cXc4g1fZyfaID2q5Wljr1cm3VDJVJYXzxlvUx6cqX
WUrP4KbM7ngpRH1lTdVTbj/yX9tylZ7Isd0N9EPa2b91puFWfl8EFJ7SIr3lV94gENUrAcO7+zbV
VLVWPMcbFEUUjiaoRDi+tfAYTtPRWpJ0Y+Ytt5aCO6NNbb22WjwrS3Mv8uFr45GR1nbcAcwHU3gb
rSdnTax3Im13Lexl2tmvqYOUtEqb+86/Lw1x0yzkyHjLHknuoWRavJka5xlY2144QLSG8rppB2tT
Z9rjXLaw/af7FLQY9UHS0isQH4c8T58Rz/2kqxjkBUCpGlKHNWQPukfcep2Pxxnom53TN+g0mxxX
VD71aN82ZrRPh/hnldNwjZvao0z2TO05ZiRsCbUy4b8ItPbiJrS/Udi6yhccHQA3dv6YHnU/OpST
eaykug1eBMOjPdxFgnQhzhHNWK4TsluSND4N8FzNlIm3Zu3XfjlkXX0kKBjjdEvoBF2XusRyPNNV
MoBRhdEmd4YvIUXgXioC/RKKG75+BsWLWSVkuZZf5Infa+lblVP14J5WjTd4k4MRJ3JruS95Fl+1
mn+TAyntwHjQaH+ZMtIonPmKFTbDVaN/NSZ0gvryC8JExM26u1+45DeGiPhyRsC8k1FeMfW4NCMO
Bb09QKlC6xxCxvpq1sxfqsK8mZPkhtAHWJrxazd7pJKiGYvN4uBOP0qUWSVtT1tbty0TF4TPZ6/X
vq9G93Mo7KfF9J66mLo7xYifZQ8NJ5OhzybUjuaZPiZqwY0zhN90J7yHJ/sra+Knssz2mZPd03M+
TQWwnIVGK/oKv0xvwfyRRPEoYowQM5eyn383wdegHPtSRskucYYflGGOa79dUO22mv7Q5t1rwVWv
lfUFhPyLWU+vU6+5RN9YEO/dY1YUwHNgjFb0viOT8OaMGxD2X6/wz7GbbrnHnEjofDItlLh8J5bn
/eRv3TQTwSUdAPDiSaeTJrh/NkZxl86P9Jfew8VDaWzedHn2LYfcFbnpMY+jC7TQG0+gOdHK6xVW
eGvV7wlJPG02Xjna8GJxUQlBB2oxim1CzzTT7/MueS0L85y3JvU8FrgDgwkX2FdHcy5Okmx1io21
28hMmJvY9Y/WSDMFQsuttda3k4kFY7VuNLBci8b9kjjTLswuOGYeKS59abmnbKBPPlSGpPKtRJJx
ajN6OoDGF4/LszDvBqTJ4UPpTNqG9PSCUqQAOioqufpq2x2g2dW9dcj6ZgBH/OKXSxzIkyU0C+CH
d0bY7uPamzcJ9SvGGY1SSdfmQUiSWFviWC4s6L1hva9aGZJ8a4/50e/LRwOY62gtgVs51qavmh1W
+tu8X3aD+8VC9u4sFuIEKvyR+eIspXUoZkpA7vLFFbIaMxEx67S362hDFTPvfK35bs3xkWjZQ1ys
l5AuareusBa7b4ggH6ri0Y/jcGO57tfF+xb6y2l25h+VVtNJMcybvssewsBb56fJaN6mYT+23WXq
upfYXl5d6FVF5j9D8nc2Jfx2lIg/oEJf21TBaYscar2ii2kynbLa6jT35hY68jFzAa5GEj6GLiZB
KDH51OIKmtFZdZ3G6yHMmCMxYuxAzbAwq4FYzMLdoLkxdxLM0TDNCkqbSE2p2XaNJ7pb1z6yftQB
Z9Y4x8TOn20Q8vR8I959JVRo3mBmPZYGDEyLwpNj3zHnfV94PjS8ne8v+9m4BZDxWOXtIbLuSWj/
igXli3Ccvc80gu4A5fI4qDAXMofcI5GlQO3AVzTsX/L3Zou41y0f80h8HRvUhVuJUZa/sLCNL24B
JpJI6MsckYUV42XrOFPi5MkszH0/Vs9uAGT7GpEioOzZZh0Sk2jqeKiS6T/LF81FA6sjYrmXwOeJ
IcUV4rEy6/sh3rtA0+EYVOUXD0mJPazbrPC/m3C9mdU6D/q6cif3tysLuA1GMCrDc0cbcX221uGQ
Ot2+1khGSrxA2BRFtJYiN5MdohZMCswd3E88HdUmI85rmqdji3/FD+Gj6/YpnDoSO93rJbJOCOoP
cC9O9guBNcSwPo5rsp2T5Ugq0a2dvEaylDlV7+nkfafaimiTHmgskxbc743/RIvmGIX5e2h712Ec
psQgNCeITG9rKB5CUiSmgSRYXKPcNgN+gbnRuny7rAyRdZEdKOEFw+ISZgnM2qFDTubN2cigOqDh
sncYBVC9l662dWmrktFEQMCIbIAOVIkllwrAXJivcsiMuvlFFIQv0P0RgdbdoqO3Aj/VGzzHR99k
eEQ1ce0s8bFnPnGGSa40jf9rQUSmJ3z1CX/M/xm9V9u3/u0/3kFP9svNW/H+r3/cvH9v37rsL3pN
cEHyh37rNX3nnwg4AQyhPxE6PkKektW4f/0DAZL9Tym8FBbkIddCsvmHYNO2wA9ZppRQ+sL2bOtT
sGnr/xOBpmG6/EKQ7wsEldPPf/3DAWiEQNOwLd/VqUzxp/2VRJRbg6YvYTxeytHuZ0Z2+hXXpbQ2
hdIHpfY+N//zx6KUdyFzHgjpf/02rR1r+yqqhtbeGkAD9+p3VY0Qv3+S9XNKDT+xlxqsdpjfhznS
6NynWQNT9MDMdUOZv32Mp+fKq8xTuU4uNxh+nFa+ZLedeC/4mA616rJsvxZnWxKBaopRNowlraTz
S2BQQj1GDCMX7LxZrXE9EAL+GHrxSz2wuGqLJeg166kfYFR3zXDn1J4FPNGLgqmtFiqm43Wejs9e
2Z7yvBXXftpi9fZT51xP7sm0Wg0UE8XUutIxdoYaMzi8llHx7PribZoo19nhHG5BnSLGgRru6JMe
ZKb2Wghca0XvG6fBmkjOtShGCgzjIwrQVtDcMrO9PWtlgHL12te8ihwaMLRkGQ63ehWO+z5ZGYJW
OvYLs/7U6Jxtt3dTb6AahnC1r8tnM42OnXCGk62NvyZJmY6m8kump+NmGHxZcs+LvcNc25tLbjP5
c8QXtXO9c2az0KysyTvO5ZhtjaPGpIUZzL6cyptyxN/gz/OuTGZWCMvPMJ4Ie/f8ivWHne+R9Fxc
x3v2owLekPCa3dg+lkL87CNfD2xiUK7xksz0x/K7lrvOQaI3i3JiQQIrOTW+rKJy9rZdHzq3uF9r
73WsGvgJWobnPqIu0g7cFf3Wpc8zdgSCa9deap0s1Gwby7eQtTcLBBrOg8Swv6U+detwojuUi2cd
ripcc52iNN6HzUDHZ0OhNkgpEmqEBnHbu6Ezd+lytEEprStqtrCgFnBvKZNyEgsa3X8bhcGHr2OT
iFbQGjU4BEP/gS+kZEb/prn4m3K9qGEkYGdss+bijXmxtbkgka4xZxqI3u6ZXd3WJGxssXQyaTbi
ZpcI+3adCSigiXzlWrDygGuchgTD/0hE5C4S1TOZkPVxMGvgnoSj7xEWnURh7boGWmgDzc5cnYd5
QQAB6zEw89iGQ7twCcztuW5aPCwuheNlgNA4VCENE6GnO92Mb4pohaOXa0cSIoaAPxWicON+z9vi
e9wM28pu8Jzb7kPa5+9Qi8gOdk5DWYudAGZ61uy30sUWgcICN565XPzJOXULms9xDndWf2+PFuxO
KfXAqHnP3W1jRvk3jLw73Zi/U3N4jeemPTpkA2zqvnzzaoilHQIyzaKsWIeObB0mG81snF3aX2n+
99mov8jxdeMxYeNLswN3LK/9ZpqP/SAosIJh0iZbPyCKqoknT36JrHhgeNytPjX2CkbGTrbpNWbw
kBZMuuc7e7AezbJ+bDP8ipqONFl6qj82rkYbx/6aYOIiRdC8S1txn/WavyVdoIF1tAJjHZiBC/OQ
hlpy52bjYWIFzAoO2mDiDwEYZKC5XBNEpGfbtpRzz+E6tYBFF8OPlKuLpdmeAcByjAcy5jbWUAQF
Bp6rBvcn0zpn7UmF63FpooYlbK/Lr3KMm9vkHK0EvDsWJXg9nZZLuk4HPsvPNWI2bRUz60KmJabZ
0Cm3mcHOd0jPkg24GPfoFlYSuNkTU1NAZW5t0V0m4dv1vruNPsGBO84eIgU8vC6VA++BgPgcsShx
UlPj7ohsoHJMzS+hAJKOgkZs5i07zQm5xNZuuUf7Ud6GgGL1flvrTE6Emb7a/kh4IuueSAPLpFOT
Zp3qBLFdU93wwn1HzszGWN/rwjmKEZpVN7vlzrTtb3VIbOVw3S475LAWGeRwxRBU0YUrnDsCpQaj
dYOkNcLAnICHdplT3Fht8mCIIWgW0M0kLoLJWLXvg42hcq0NSup2Ry5QyNqMbkWyrT3/rgy34YgR
MK8o8uC1J8eK2gvTdrFDNr0iwsB0TTCJudLgtQbbCpY03MtLa16H6QJeCpVn+tMsdEkfOLfYZVHt
liMXnfbeTOMLAxKPplS2B+OCyONnjSWVm8GljejbEt2eYZ7I7309BztF2ntKUbudfiWmmW/Kon2P
BSvgPpy4VaJFDBciJ7L4MQU2dxwH8GdGhNRV9L/SuSdFzvO2PUjZSwKJFj/RLnOTnNseQjGBbYSx
jRarFnq/1r4gGi92NnRqo1PXA9kocIZqdAdYGPDfzZ1b4hDFDZzmIljmuEL/YXyfZvMBCv8FD/Bw
widVXsZwTxOfgqKZPyMDBfGdkbDblz5DbbLceWH5hMdM24Spz7WTUlhYyUxbQnSeglXTMoXXPbKH
zqu5kKetlTnzjvWvuwuLdz8pO6jWGnMH9Gn6al/5Gddy6c2vqAJ0Quqst7AJA2h3lKldgBE+wjXT
TpBLi/Wydsn9UjxDgKb5nt+59kreiJ5H2DfELyfH5OtZBuUoZBYYJvk3Oe4Db3loBrR/qBhTGIPI
ZQwzumQyy21EQqYTBUafO/aPtiTaVyYW/UVWdZrlyusfWAguAXSF7Vj7blDk6P+RG1CVGBy8LNSK
WAJ0W3zk7w2hm75NqXQS9UvROAkNzfKXPxpBN+lE1DGlC1YHJZVPC3XsumXbFeN0tSDM1VuKCjat
EWYXFPHRYGyzjgwzr5GkYAa2qEiukkiiCjLZwUh2Jn9wgAL5jnlkR/sHcLtfxssGqPlI33w69t78
Butn3nhV5+5Ha3qP0DxWLnlgWGypfb6a2EgOc+cOFDg9selzm9DclhVbbVgoH6iTBXnWfDdISKek
2B9DTWQXTS+uqs67XXqq36tV+NshgsUqNGNLHcrf2viBlqjoj9ZcHJZe74OOL2szZhCHPKJN9CVF
sGaxkuT/lwap17yD1MTNYlXeloYqkmVZ7i4WjHONY3GiNBQPbAtaPokp1XWPH9owShqvQucEmjEU
UYN5dxcru5DJx1h01KfkZ8k3iXZjYX5VTCcX8sl+yn2CAOZwucAPsfaeE9UbR0O7ICC3LA2CJXpR
5DJGcDJpSaKqkwtH1JUg3skG1EsThWCZb3ubcp0z6/ealP7bDX6WVpAEipfgoazb7EJoHizJjgmD
LYZrzgHmIPmpWXVCm6OQ07Mcf7pd9nNN9e9d635BdJIHtT0zZR6Gb028ertF6nTatKQjxP195zjL
E+RJ6PaUdK/b0Hr0KVBsq2oB7m/QSR1/AnlBoECsF4M6Ki7QI3Q+4gP3MFz6JGaV1vDD7CPn1nep
evrkj4haeywKr7530gA5yMmjqLaxIU/uI9+j4ZpQ4jS4ka9wgKnFlTpfdzRcOnfeC5alQdO5LZ2u
RKOSC7csR7BE2Mh0cFy6LsskC+Qrc3qghOOjNju3VJxuMipzEJzt6qjDTCfilpZoWO3jmFy3Hj/R
DZn1SOIrE6qwBjJJaMUY6DXNSqR0Q5DFzGwsAc4qLWtSLkEGXfQUofGYNe+6NKp0KQIQtTeYVOUQ
/55kRM6+cieLPtK0MFtwrCCqpq/aUmiHKVsuNqo/Wc2juZX0x4Woi9PEbXOTenl5SPVR2zFJv5mL
zDq5npy2u762YeVY4zqLdRR34fViDPM2HWtnP9GFSlHcHLlRXNrO7a/ykGjpLlzvl3QMj3NGkOKk
u+fZ7a1NRs/p3I/uQz7W5dZH8HUK00Z/LjzrLjVs/CZLv8tM+owQoXcLFMxx0a2rATkYsULedcFA
AnHs0lWrfjdje7KMJb4MlnjFmxVtdJuoj2yuHptu9a4wlnxxfNKF9NI9msVDp3vr3UpJE5Zq0ey9
kj6x71flITEF+mU9dPck5KTnQWhfdFjjcFNtkqiJvzVz3fjamzvIDzYJPsV0M5lldVtOl4jSTLDC
IyEFumGeIDfrFP/e/O0xKDI/kogZB26u8VyTDEpheAihialgU/WoLjNcK8azui7ns5jD6aznZUbj
5o/jsUiSkzDl+sEk72QsFmIZyuhXikidk1amoKpNRdxjvrFGE8yl9Zag2w4EyHwALA3wHN8v5K4O
1u3juG/eIjIidqIDOWdkGopWm3stiQkwW6W0VT2hNgmtAm2MBsxVuGauGMidI65fTJXFhEJbUr4K
O0zJNpW7pGJ6VBS7r7FkgOFU/k06U3sKv6X2Fk27b2yn3Q8dIGAwBlGgYFbqPdRGZ2BnAeKSs8bb
fm7Gtkk3xhhrW4W2Uu9Gtq0k5chf9vmgbyfHimrb4RO8xFwLbYnOFOHc+oTPRcalqHKuhg+kFVK4
37uKZESgGFyGWLtVECMWHhpV7Y7o8Jn6QYZl4OwPYcG/S1tZoo6GHhgN4Rmgf1hvwAchrz10ho07
0GegfPk7fReYO5mvl6xxKL1mKzPGUAeHYYICxMvYntXeXFirsUvQH3HXPpO2DBgTqM3HXq07I4mq
s/tCH9gmiRo+j3CA+ZFyLmP5vDWIQl8/KiJWLGFYWYmOc6OOFUGK+cl6JEkimKOKsr6kYak9u82G
o4Pigap+e+7+AGThr0BiY86vo3xpqG/7vog/gpjVyYdaojsn8M84QedyCYw0z5AT8ZEj5jrGTn16
viR5ItLFSHEe7hL5iXt5qg2+M9dHQC+HmJzNA4oU8IVy44x2TfG5blC1h2eM8zRB5UMk0cFWYBmK
XOIJzze8JqsE1aMwcIbcU4elXeNFsoafQLj7vb/0BLNY2DhTRafTK1l1Vrtyg00q2WZ+YWwUEM6P
wEDRA4QNp47VRh2uMqzSaUu/vAwFy/BELsT0dbiwiAvh7BcSi4YkMg6LlzgWFVJx+QnUB1KfZX7A
qpWdG2C/fCclWaIb04U2xDBRn1OzLA/gv87Ey3XQ7EjdbelPtUfPxrYWmg+OPdFgUfSjVMKQcrnJ
uFDoAdM4LOHCntWGa/r33iJ6PsvnsXpaVw/6Yzbt/IU18h8/J/RMX3fquB/MokW1wFt+/vTaWdhh
9fe5nvlsjYRIfuzajQ8EySCIQz2YjvRASJZknP98JdyM5jzLjdpTLxzRtgdUbxZ4GpwSJla62hFE
Zsgj3eekUXu+1b40Q+/u1FGbUWrb6egIaUjUzrbWYGKnFRVsi+nsx08obNjfDoVRYjZjVJk8Fqmb
z7e3rE7bZjZ9JfW/Vf9W3+Pfrw7VZpLIqc/Dv70E54pzHEtGdEdei5SZOA0rA9mTFrXi6FLwZJlt
k0eFdIJ7X0PyQRRxDnYSlYctlTNT7TYL4cpuiglovqsWZyThENReqAYnX55entqljIvNuOGe0Ff3
mvo2B/lN/Wl3lQOd17KShhFx8NUgyS2cobLyS/uY2WlACGBztgQhBLWmf+XWR2jJH3++OoSfBldP
PqE2cd28rhNqNVOOR5pE2Y4MWZzDfxyH06IfvEE7fHwc+fHUXsn4OUNCPlImbjG56cPHB1ZPOh3e
k5oa1JZwH1Z45PXGclThAorbo9oF5VIF1LT7IJeDb0ET7JzKPXU4R2BaiatMh3OPPGUyxtNIX+Os
NhZ3fcYmeTwZGgjtzd9PQnlOChiTZ3VOOtTfQKfbd386v9UuJXrgspPwsGPyBdcWtMoczNafXqfO
bL03bvAOWvs/nfzqNZ+/ozFqPSiLOsZ8xO9FEMP1VM7MYBMbt736A9WPdKImPoN2XU2axrRu8UXA
EkslvjGRF3ks9/52qJ6gBeMG/7sbKTbBB/9VI+U241yoir82Uj5+6N+NFPuftmUYLowKgxAF7D9/
aqTIdokQruOaOtUuj6d+RzxYrnzGNVzhGSRMu4LchX9HPFj/pHTBVSRMG/29AxTj//6fjz7P3Ue/
pPvb8X+UQ3FXJWXf/esfpqH/rbHCA5brm75v8GcYFr/ur42VFttzOQujOZMtc5VXMCAnCp8Q9v0t
OPXnCZ5pPa8aKtXZ3A7aF4ZOoj9gJaNvKajZ9CzTfV1AjbVz5DkMck0vUw1sfB7SFarbTDJt+1y2
UWvtBhMPe5lcYa5gIpIFgNoQOrb9d4Jxo83aYRQoAKFa3go3zjjiK6FbIHzvLNfT586Lxi3wQTTp
FT2HWjjPELkQLsBG27Q6KN6RitpZ7X1uMFUCMJjPi45vlQXKUT3F0hs7uNptJiJzsyLq9pWWPfv5
Yp5rgtQ/NlFXm2cwbpQdHNfaqEP0GghoV7ywny9WT6hNIn9C7al3UXsLYaob3yl3xhyl26LFHM/0
lziIKFj1vID7z0Y3BojrdFeZIZs7seAJ9jvQth97PYDGjMYyPjFoVobbY/tcA8wq+RUyER0Vt6/d
D01Chk14sb3V2I6doIxsReXV5yY1xiSgVwV9Hy8V9qZkdLajT9HBdMz6KhHJBcnruutuCgEOrenM
9FBmFSE+bYHt0vshagm4RBa9g3rxkq8FFNqk/uZ5Ix6kBaLCBC5YjwkRZJUIt5hgYvie7taDRjd4
KF2tMd+PjZYFhj+vx0rgDsWvRyzt4NIGb8xrtJ3G9Twt6L6ynnKSHwl9nxJgpyNEPWn0sVzokoz3
gxFftOWXVRrlNfnXcKrX4nrqyEp3EbVgNblQQKSsbgIShACWzKy+S103rxuNQ6Olv0GYnXVdtw7C
M1oRmyQHeF7VVPN90njnwd+1DoyFSHPia3NsOTv7NZflku442daxq8vixgYnvYkJgj1YE3VpWiEj
1hdwRQe70ZBUYUT1CDrdmMV0Kd3Qvlii31TT3F15c+VcgNRhd/XWZ/Wc9AltsSru8DzBtpAvEFSn
Jbr1YPDRrxdvsa4N+Vf3Xfw8auaCY4VIJvncKjdogAgCJwUFI/KTgPgmq2u0Rkheu2DFosQjEv4f
Tn7wTe2Hu5L/uS6NwZ1tRXO5DNdiaLnmO0koTVMiBvCN/uWxqX1t4+wm6UG8IgArrjRTLhcQKZgl
C5jWr/ozeitm82pXPfi5KWNcMgVSfAbAHl0t0wCDVPsDhfIrdWSCAYZdhbR3Xl0A1Wa0bDTS5BqI
J070NCfYTjg3zCv4uWrZ4cxcLI0l7vLI+HBFJnSPUEyMN9j1Z7zUIEv8nnat2STc5FnYGidvvsti
tKx1Suju6BXf1BoOizQAMl/Au5CLuUq2lz92ayi4rYHcQA/rfA1+5F4+fjhBTWUHzd9sh2/Oo3q0
KeXUopBTi3bstx3mpqN6yFdrTwNga2sZLRJMxp9BmwRC7RHXrcD/R9pksWubrMfj9MdyLhfpj2we
JXKC1VgqN2oxpvbUY7M3HtIsdw6dtKh1oedsV0Mci14kx3r0151do+F3Q//Nav1838nVpfqT1iJ6
M2grAF1gKecMk72Be6cFzLpako5zVK/oSxbfbZhxrQTPGDaixJIS9syJHTTEz9IAqXIcImRuf+Cz
1UpELaF6vREngW0igcJC9Il+7lOrOFoJxjgHn1PZHPLBj/eFRsLDmPZP1rqwdkGTtzer8lFI9HAy
0u8sNEonemiAkVl0yLoV5QjRW/52SkS7MReL3lOH+DcqL93YxHsn0X7iqvZPUHiMoYRsAIhBLeQF
sjEcdnKq+7koU3tT420sL8FSVUlqqsIVqxNgkfNgtddV1QNWk/pjnaaWbgLp2xoonHU4yJtXHrK4
JAluU7ggi5K0n86qYmNTTtlgg59xqlkYd0fzh4lpmkYTyTbW2t2DhQ/PzdRZxwFmRffqdO+RnMI2
qjSjFsoEqzlcqTgL5RKAUl/siV8J5N+demVeISeca9rV6tUZnJxtGJL4HbIoItGtPnoT82fHoiq7
nAjh8U5JAYRzw3C48xay4LXVZhb/MDXziNWGk//zs6vDkfhf1oLEOi4dsYdqudql2GOhBX7wmz9W
sHLJ4czikpvL96k0BhKMBYmsI4ZOpya2qFp9/WwW6JhTCnO5DGnK5AlKJPJ2labB1vSHXdhg7cGo
5p/Xm9kFAE8lfd/15XBGtXCZnIrJs6nFm0HM+W7wU0SthtZs6DYP5zaCPEx1IJU8a/A7NYKJ8yJN
2/oYfwGPou2Hoo5IkprA/c/EBFAW2apls9qsc8sARkfdhvmTxzu0hqlfyyYQ2ZssSYpUxv0m4TEn
3PxYt3TrZJlFgdo/N+qxbh3u9ajt92p4UxtVjfk81OWQVyTaIPVy7TauUP5zmh1VMSfSDUYDtas2
HgyqANOBg2Suv8DBA3mhGyUkVOp/atMbQ3dAa/YxBhUUiQBLoXwDbLzpzPGWZRelKFv/pn6vGm/V
3/K3wxWA9KEUBfJouSKlphz23inMyKHk/r+AIvbyrySLEvDVT/pZbTott2nd8B+p9Mi+GG7THMze
+VUw/9pR+IqvTGDAa1nPR7N81EKBNaeUZ2ZMJF1lkmMfqGvTV4sUW9DY91g0fRTdprDRTjU671Ha
YaboFc7PLuUHE6+Z9p1rMjA3Vgbvq8sOqpKnyPWFgtZ/QuzVM59PG8URXisiuT/qf+ql6gVpaNcn
d/ymimSgJ0FR0ZJVR4oin6r1r1zdqsOPJ1DynKyJob0RkfFRXyMGgtWZ+j9SnKjGq7SpDnbpOgeL
T1yalG+pn+qXFCf0hWiu01hr3iFywd8kbfmeFKNxNjTLODd1te4N379fZBSBKmuqPYXt/6D6f4YW
fL7m//eY281TUKGxpd/+71gDtQcbvD0azbj9fPxvP6+e+EwPIFZNCzT8Th+XXl0XCYYUeRU2rSA0
xZtNOWEv0mBmQB9oOcALyY+zVf2GKahb6Oeh2htXm5K3Yi2oY/Waz0PyvLfFuBKmPLfkGRg61nBZ
ulO1sBYDyO+i3iSvI8f2tmMho4o+C6mePgMu8frBO44UUyarHi5qM2Pogyc1Mi6JRHYvazBHpkv3
WiVHqNCOcK3C7ohcMaShB4qzOdLW4Oqvo5nSqtydqY1R05YBMX9/6k+vSoYUq84sQeHqVeVu0Kv6
tLqMPjslQ+tUZU0OxepwKPTu9zN1Jtb2Sj3KqqXBcC5fpYo2BoVDBOjyvrVYM5fr57uYnRNLxMyY
X0UVuPkP3ZoxtozrH2/+50c+31KJ3NQ7qsfmzvROgxt86uzUc+owXmTIxZ921W//+EPUD6vjpHF5
lTr++I2fbwVWryGNmKyVK9ddGCD++GDqNZ9/xcef/fn057v/Nx6rCtzsjd6OexZC5MstS8d6NMHs
ZYpts+vob9AuXfCC2PSmE5LUqbrd2HROtv1UMuit5XOakNda+fVzRgWfyeyKkKzVbfiR7h0Eq/qF
pfAvpuhvvYsMaiWxD9e8RpChycuNyo6QwSA4SLr4iQhyfYtyLzwT0gckAAREEcIo7jokF3ni9/u+
6h+tKuFO4+FEXLmjbAR2wHXypu2Az0JI+0yPNdEd3SvsWCiVk3ZDSZjMAfkxpcR4mQY0XBo3PuHu
e0qSu4b5KQSptOVa6DuqQyVI67bOD3XZv4ciTrh8pzCI9fHV7EFwCfHipRDE3P/H3XksN65sXfqF
Gh1IeExJgkaU99IEIVOC9y6Bp+8P4P0P61bXGfS0I6oYoKdIIJG591rfKuPEG21iCup6O0rxDhKM
Fty2L2arc+VE68mCDWVTjM44XPZJk1yECt9b2hjHgjhWhr4It2ubX4fh9zB+piDfYnjqqz6GYBvk
4UvbU5+1dfzBxBMTsC0vAl3f6W15I8qg5adCKwFR79vyUyQ4LqxJn4pEbNGlrVm5dXX7otjWt6ls
amsuYGQj51aeCidgvE+kv9WTrVmjdGtKcMZGigYm1T9xwiJPMZPnPvtUO6KMmXLdjJirs5q5blUn
Gz1Sb6vRHldFhP2UrXqdDjkrDqMr14H1PrmOujFytzkUSQpTOTWCQ6yDRWOVvZN1xS9L85b8BTIX
afXuXKf9UKcGDnQdPDeSoK9ESdBHGh3SIpaPXi6wnOAURhFterJGihiViKSF7nzE7OkXpGHy+Y1+
2qph9Ijx/8knjZIZibIwzy8yyr65aYmdbOdGCACCsJT6fgjwdQ24z/S0OIRZZdxTOnwgT+p6cAWr
9yAhGVIEN12DwKCSwwbPrOdSztgAhkx3qAB3ylCVkF26yzyK/W9Ui5f8x72fQLJDrF9AvWOAawxB
5zNkmIzoS6wquudFTIivkV6Yk3rjRrV6SIKWer0dX6r9ON64I6axTEmvy8qglsn+KojIwC1s7RA9
bEQBAcEYRnbObqJKqgG/7NzhVosBPgVGddG07edSUnZUWx6G8kUxHIZVLJ8ENNcoIJ01FpE5b6o1
rxya6uAqw4oqdBIfDa1HFUPjmTyGeFRhkuKIz83ktdLNT7Mx72HIqq9lU7yUDFHrsU9ULPaduh7k
VO+0aeivVPUqagwsI3Ov3NAKUgV72jWpvvJ9wtyLfIP8AXVeIu6wrzS3Y/5Dr/mhGBvryMi6UmXI
2PdoX6LKhLJZFmT/SoMClvI9CfGcR/42DcM90GfYozGIjCyw2l2S4rgakyZa532DeDU1N77hPph2
1eyrYxc3xs4w8IxWVgWBrQMaAnFqgAbrc7iZFxNVLaZ5jjcoJfE/QEebdFYP+t0vJrnAjySWBp/B
qcj6xiP0axd1toq62L3InFDC4oivK4CAnhUk70Wicg5w5YZ8mXqtF4x8dsUktKXuo5U5hgZCwDO/
j9e1RUODqFMkSA8l3NyLtE22oY2RA+fyMVHB6RJBDigTJszWThqcsm6z8xmj1uoIUoLEgD0KEVbR
LZEK8XAboKXedhYQgxnqklCVsvIWirX6HVnaEbcOyrgh+phQGlIpx6SPhgDYg6B/7/ZXvlY/gyFE
uayO+Xbs+aK1Z+CLxPOgpnNQ5+7xyOWmwu5bflCm4G/qVb4dkbwRfrZH44th2sbCXCTfkGeBdU34
DWMDz01o6NlDZjlbFyURHajuFjYcDTGLyKr0vge9tgkMy/CGoE29towK2o5oAeMSt7KYsPfLjy4Y
3qVDLsw0PLVBekH9CmhIkz64Uf+kjJzFM6h5sgmPGLxvcs367PNtmzLU0BS6cHtL9yrCgtB8OBup
/gxhqW5odvw4It8nYU8T2rX7bT6x+0UlNtOmnK6RhLF6cEKSs9EfhHLWCiF38BSB5rNLUGeUOgog
l/nRRnbRZzl4TopPKkadPiRYHjvQCNjaInwnmGJ2qdtdpTrIeN1FrFlGkBDVXHxjCEf1Hr3iXMvh
CxrKqmj6z65p0TK5JccFJKAIaOWGjs9Ge+/tSlv7Je456lBEgK4bfKTXQRMhmQAsoI4jZBd7bbUw
TdzMgqCohG+GeQWy+VpiA9uEQxHtDL97w2xyUbAa3taDeexAWF+LPLyqibwn6BjaMcrea+rNzjbO
MMwEgQtsg/IweILyrkoFSs6+8tyWzCQbIIQWE/QSouSq4taCA6blm5BJ42rowZFFcI2QHOEPpcau
h0SCAFfZxPwiTZM+E+khmTNqv7TiNjApQxnFCIDHGBkKn4m1PzYfZRg/ATn5aN2IVqjf1Wsx9cmB
5er16GO4muDPICa4MkJalWZ5k+Xi1pkAHOZuDIhTkaiEwf9CKhEw5xiMQ39WXGMUqMJi1YWclykg
3BtYB2yfATKJSvWuDDAG1XmsU+ZR7g0AHwDG5uiAErV1m8FxLYx+JWNJ/Lqr7lDy3ib04zTUmOwQ
02WkZreyUClW85Nltn0Yg5HRAX6KJ2z7qORBeCiK0twbdbpF0Ov6aXLDzA+Xn20/0dYjnDS8JdQc
8FhvfBqzTLGsYfggD8T0ohGmRS0wjMF6dFkClFTN91Hrf4lQPnaEkSDQhtyd+jXIEMCH1CUbQhkq
ZrC9di9M/cIM4usJe62m6K2nhjY95CYONiIOUbfnn2kxFFuzqod1iMOA4u8sZXY+/LiHfKkxBdTd
5oaMrwwlvY451t7N1KDALIJfrDmo4htB577USn7vluRoCyMaKQmXt2p0MeTFbsjtlMY1BLNeVV00
Tfq27IZ7VrmcqDnqSM1lhDPBNI00fKURkCYgxkci3B4KrUkuh0h4QxpRJcOtbBkuYd0sQ6bsHkZK
uknUfiMckndGvbwTkSqOCmrrMlcQhLUuYISyW6s2mNlpqso7t6+pNZOoMwU6IsagJOipKo6UxMOK
PIW8tgnAU14Vmwpcw9prnRj4gYvE2VJtykGsuvbNGG1lW7jvDEfY3ZjMb8tWuHCspbju6+RYqypK
Ds7gUPMkZ9pcelAZ6MAMnj2a+qHQxvvSGOWtrasZOEPavdTAI1BnJeBVKpN7+K0xuI29FlD6yoGr
jU3yYxNcveo4J23ULv8qYuObNuZINnI389MoCA2pKm/wy3nJ8AjEeNppxazzT7tDOagYCXOBrIWh
gQERvMLQysswqbSbyTEPFmloTjoQgZKx1jV7DNWsYdeZ2VwnBh3mnJddkdYIZtuGwK6o8E2IiEJQ
b9QHTN7xTrdmzW1aRjvwY1YK3qPVImuLbB73qvjsLIKll5SjSGscsk39yxgqLhOt8CdqrmLSAjPO
r0wj/b2Zlfe69YAtXTz6taDlPTRb1AaAPZKNWVVvsIdIS2q1ZwMqGJ9Iv8sC8wW75YYC3p1wiCQh
l731pJiCjWwIHlaL6b7QlH6NdAirD984yqWWik+g4q3sSIg89l0C8sZG3WGgQbGQjynFkG1seYFE
KV4bGHRbGp3rVpVfZu6Aa3fQxaUdN+G19VdqPT3DVmRd4JMGqBMfZGC3XGF3f0cmG4F/wDFtlypT
GPpikUYkCNlk+cjZBmzN45jVcm1HGfBIW2wAEVmsx6DFiQiuY1ERAlnB+czaLVRZuWkTOF+juy/q
OTzSpuSbhEW5Fz4pkLFdll7qxh6rHGOFQ4YI84zkFd45LcwSeEXMuQHpf8dJSxqJV0ZTvIGOivQo
6t47xv613kWkeCXWW93GHQOe4xF2Z3MwdR/wvx+Tzr0zKqrqKFvXjqjDtT95dYNrVR8lGC3s05mG
JyiLo5Vqq8j1K5xRU8lyLRzJIuoGGOpEYjp6yJGKX6ahAJQ57iGplfmvxFhrxjd+ubN7dTcglb4o
jn0UfZqRba16nPkr0pKGePiBO7vFjG9uraD/ZYyzzXj+AcmQ4jdj2WbkgAzqcTu4xZNTcf4YM/cl
IZG0tPtfXSafQKceCkAcTOs//CQcD4HLZDl3rXu1yaGIycck9ldWqrQXrdnt8sIcN/k0R7VnAJg4
IKFcw+7TJTCSAUUb6kdpf2iTj0pxCFxvKjVANQGN5iDDLkGdTFx2KkJxy6rksTWuaQ0FGwvc1Sqc
MLkn5C1MKGL5yaB+p+MNaxcqQaZybJmTMgq7lGvUtnuecr24ZpWizVm+zcRXhp0CPAuY/zFsv+jb
/oTdNN9F4TEgnM+0jCdGiW8ENOa2zPSd6DHao/PSVq3LqO2bUJUnGVz2xIRgtcFHRWcd5hetBdeE
LQJDCjxYv93EgCbvOXoGs0xYpSD4wsHuZWn0rU6A8e3MfCsAVI6zfjppyLyPPu3apOjHPtnYoBgk
7WpCvaE95Rh2FUExsamLn3ACaxSG4x6U+KfIgUZUfXzw/fkDqH2+F2HdkX+2xkPw2gWyI0PXvmaO
8KK3+kOt9bd6rtw5IrrB5TeClA8opWbDl44sHQ7aS81Cvup0Saxh+BTYsxqbpC0d3wsaEcL6LCVk
hRwGt65WCLzrIfO+EOVll+I6792McN0Wpwos2u2I+4ToYiqlLuYrjdl7J3O+EJ9TpIFhZihMsNUB
vZtwhN+sjpiCIscQlwkVhshEYpTaw4deNW8IgdbZZGHaLxtyX4f4eRTEpYk3cKJwvxqzBKvK2bkF
lNqL5hqDmJ1CVtCkdaXpEOlmuKw0Oh+jBPCtWj1SfUpWI2qzfdqo1TVschwV3RNZFf5VPVykjsV5
WNM+iw7cXtL13VZhGc/WcD+W9la0gPP7JPlxa/rTSgWagFyNbaOHgRfaKXNNfcD6MwIUyFpBJXGE
eaQUxbbDv1YoT93w44ZUvS3xNJjotlPHeVfMJ+j8nOV0wpgMfAjE6IBBQARtd4wANnzEVZ3G0Zrm
1yEs7WsTxxFScASoOSBEu2OmWsUGMwd4P7Ioo7UgHUBRW0wZTnMbKjQFq8RgeIhvXQKmgk79FIFf
70Y+Aip5Rj4+M0D7wqvomQumo7WrXs1r1JVPW034ouKA5E+SqnzpuhqNN9SQWNG0dRAQqVpa+EFL
5zZq1chTIM50blB6YJmf8Db8tFnxM2tKAC7e9HkhVqxUfH7jpoqew8F1NhpG9yRKmZ0rr3oUuquu
MccrO/oy0uzWhImKQwA1dca8s590mE+VfqU2yhMgLrrEVp5vep+QvOfM75ALFj2D8ZRvRBt+oTyO
gGnsJat7cOvlIydNoDbTHZ5IGG+ePv9OAjz7eoBpsrZSvsC+0mrm0ewtsxdesSPNIxCLuZl7rw/i
DdqwC4BAIrY/lLEVr0PdfggpQOPhuEpMJAapj7QqCG+pxwG5HJJb26R9isyiaoZHa5zxg9O9lNFd
EI2HqC1hOmRbHABmor0V/Ak+hGe7+iox9gYDMEdzYvdSsHDgIMonezsvTCfwaBy4TGgDcaMnwQcx
HiTKdQKXS7fr4uonDu0a2g9ayax1tqby5LjjvjTVK0C7AmAb4J0CNOUalvC7MfV3Gr8WZDtPMh0M
oaxP0yOZAfFevIGl1FMmiKxKsfj12bbN2GNqI4dPYtaQjlwP7s87joZ3bPqUEMSVKrKfrnHf9a77
zPNPBLg29l9yR6GR0ka6q5TZopn/aHzYdCp/gjB5SM3iMe/1aU3FkiyE3P502Z/nwJe3nAk24DyG
pLgaAYO1xQdpMocah0g+Q+eMlEKBPBhjDlmwfDDN+Fg36ostmofBzrahpFVcOP6dIzFFoeP4SZzk
zg2eB6O70RrlMmzjQ6emX6VKV6m2sW0omGKmOdMzCI1t3Vewhhv8AZqoXvBAllP0lrTNryy41ufs
mrLEagJA46rQJOjL8MYXCBYUnUwY88cUWQPpZS5Wafp132s4nkuLKhIz7bD0QCUiz3zRjWYfBq+1
DJRD1o4AtlgK2ioKNMBx0e7/bx2esB1ka/8eQ3VV5O3Hf+dPaafn/EeGt0ALNN2yDVUITSfo6SzD
ExY8AyR6qm644iSQ+48Mz3CR4SHiJdDUIcbXmrVx/5HhGcb/1i3DZO5MRJVpWYb4f5Lh6YIP8F98
A9NSLaHzj5Wj5ixiwPLr4z7KA2R74n+VsMw13x/DG2ts7nxR64TjFvk+rygJEON6mDBIb+NUPxIp
E3tpH70DLGkvaO+IVZGEHMbhsVPznnwoBGZd/uNQxEvL1nzTcOqhZSeHoTcaCpGmhlqII7l1EUpV
9nNjFnfZgPspZCqG6MdRH5OxJcGC8Dk7njwR4Z1Lav0tTOQXvcqdZWTtTZqM6l3oKpu8oUqgABFO
/c5hFjXtRWpIr2856w8lipzktpqmZ8XMXvRRiXbFTzAU3jDWO1hcLOQ7g0icOmEOkjL0wBvZBTxt
RQ+L6UkUvKZp31G8Gr+lAU6Hb2/t1Eawn3rKpAYi7NElUqP/kHjI7rK28DqYiszq6vjS1qgt9KGx
71hyrFLm7Ru4q2Al3ei76pwjfn8qbCYzVVbIWqPuVKfYFRJSOK5mLzMAuPEIwLklidBmYl2oYRvt
QhJEWLEZG9PhLzdk110yiy8Dcrgt4qu8oMxYfA1EV5hFuIkBs4XpNocJdlPlZAGVCWw4A+BJpLsP
wDaZytbqLcAZ8MUKcyRCUwq8og8N+wAVNoRpmpG+ihr2daWlH6KzkJGg9oU7RZEynLW98Pa3ety8
uXFKttek4xntkFe4xXBZIoYRjuHFwsblndbFFsFMtwv4BigYsMyQ9rtI+3trMgyg9xnNNiMYIUtr
LTpDGAyFM94AmaqPuKN/4gSgnMwcA23mIWxdYz9iYvampH62WaYgecHzGKbaR4AJcK8zKcaD2B8Q
ieUbNS0QS5iQRENLXit61SNdpLgF7Rb7hUrjTDpQzBitOVKussllhsLSykoAyEyU2YuQ6Wo/tvVK
vQ6rIJ47th9Za8A3aKGWqg3FZ0Fzxionayv1S12zLpQA37Vbx6RmYcZbp9oPSHlEHFn3qkYpKzIJ
9toxdU8W2Df0WiMOywoI99g3xVeigEuPc857VojxywA3cKmq6C+jULtzC4i7Yd3n92H47M/wc6Nq
BHx8c+DzhBslnq0gjYAhL+HVRvd0f1RwUF5lfJnVDnx2t1HrG1sZaFaJ0qHPgtOb45u1LZJfSJ7w
ekKQiYfRKV7c2ahdmskmi0wfpnmebBTDpiHlfzMbVfEKC2Vdj6QWoVlpRjlzrc1fdi6vdJXUKUKr
KQuTUA52jkwWQVw8KgsBuAO5+1aYkNDdstwr9GWA6CKiwh8pdOK/49fKdOQB7/x0WwNrkB2FdE6G
gWdkjoezRMA2L2pvyjNMPylxoZy4EdMEO/pkDcA09Z28UkK7clZA+pYReI1uhXQGnTYgIs9jMty2
bXGoBciAvqXwrFDbGiHES/bZOtjrvsViUy20YxINHylW6qLp5N7sgANOVgP1QQWO2UVIgNO+gMeq
gT9xw2u1cGj1OXQn+4JdLkqochtpp2+cfNq4hUFvPy68sW2CrWrkkpJntlY6f9i65GqtivSVZSh7
WC5ne7R/U8EYV2Iaig0wLmZYKRlTQu3bLWKWD0fP7vFufph5dJNnunmj2DWZTT759lUw3sUdsZVP
UeSlqRipKLYsfFQSbYN2h9ir2KpW5BCSB3tl7Pw9a4r1UJIF1h06M61vwlhLLvC74wdlJYLAPxp7
+kgT/iqqyPVF6hJ1Ppg1Ys5APZ5vWh6B8EtFK3h6zum++Ym/XdfCkErPxJI5dpT+AkgF8Vrzlhj0
20mxvnUUDqQDwYqcRS5i1iktBo+zoyOprcwD1fnT9hOK5gpZyW5s3BthzN6SpCAdR5ocC84Q3DRT
gxkRxlPvA6ioQgPT+sSyJ7Q15ka2Qie4XamTilSXVPf1b3aVZXO5aLAR046fI69nfcNZDLCoCs63
iVaKTR4O5VpBR3onOI0OcCFoADMSxlN9r0fFRUkHijyM6bFwcsxyhXM9mdM+bKIUcjQ4mllys1yU
JnJw2O6HrqFbk6MEvajMI/sVTW3TurWC4KX1s7tGBu0mEJLWRXDlkH580G1SIlZ1GWT7OtG8djbF
RaYgj7kNHqSFwGy93NbM1ri0HofD0D5lKbY9J984STPusbfvaSIEWymdj5a5OBrK6pgO5k8xYhRT
HAvxrN3cmNMsO5mlPMnsEVTta/Qw0wF7eF4gtkJiYmtfNIB8zETFNrDIIqEhB9t69hYuF1h86otu
0cksm6JleATS3KKuHe29UqceaSoq7DcSH4Yks1elUTDiLma3xT0ERzu/0JMkuTDubFM+GCqlqay4
CC2bFfzM3aQ2fxkkFrYkZFWqUIstItVDNEBMV2mlZHlPh2BoqPAZATJzPxHeybCkqx3pEQbidTEL
tZZ3Ol/8cZsWdDWOdKo62cBixYvmbyRrYoQcZYEMaf6W6ogyYBZRNVx0Q/9c0CVGRvTP1dNWnNVb
21TvFw/QcjG1IwjzCHxnPBVgYwzMm2jkKZoYgyXLXUayUz+/TzT7A5cL3QciYwvtNU9kuuwOk8Lh
CwSy9CricrRRA9KGy1fNQbA7Y0QiScoaVs56mmoWAsl5l3dm3tX5apb0ebZf7pGLbmi5K4MhRUl/
0fXYY4IcaHnEch+s8S3ZWBRtm9HYn1+pz0ndsTSdAtT8PvrsFlu2Ti9zeov5nvNLnd5muU5Iw5Mz
VOyn/zxk2Vpe5vS481udH7PchtMVI7niBDtCYt7/uPNfry53/PGap4/628c63bB8Z7/9Gb9tLq/i
O93EDEQm8jKtleK3L2u5+7eH//Uv+fv9f33o3z60naENtp1ua6RMzCud7q0kDvYIw0AG20oVsD+m
er/c4Y+itE6PIbUJSl4xP3y5y6Q+2kkO+dB8sHGkwRdAiO6kDqL3v2/S3Q3XShVr65xVOSyUdNjo
stUBHhXI1xWNFeh6eepyfbkQYd7vawiyUvSi3pcp8U5lQ7XRqFCjzX+Egd6+bIhUog8rPKPv3YrY
cHSkDOqEBUmaWFRG6k0QlcTmVheL9H7RFzvzLrdclYvS+Hx9uREbQHa6+4+nFENK1kHLtGhWHi8X
9azSXba0JCZ+N2YesGi6lxeBrerSZphfrwdtCMVk1piR9s2tJ6Xz+dbB0YHLMCFZ/OzkkuieU1Rv
lpgYjMMGOVGspIe2L2ManI6reDLRnqI+/CBEhHXQfNwuF+28hbU5BEpBpVcb088cp5Eb64x9kzxi
H9VWjdvtF++7kBr0A3ddOmW7KIIXZbXefmcEHx2WF1yc6MuWD/UZG9nBiobvaXBvq4xYk+Xv8BPr
wa9QTuTLgLDctnwNjL32geedPx/yLixDIwKR87dYZjbz8wUUlTkZehKTZsRiKGem9IppXSfCxKWW
tzzEmH/gWk9fSylMcovTBrzHPAaqxFjsRofGr6/fS7phTAlo0kQEic7YgJMYt6uggdASLKh7aAQ1
Qmi+cJP2utYTfbu8/vK5fCuSh5a2nJ63zN70u9MD50cvv+dyNe8AT8GQXskCpPpYxCDWlnfp5jNU
P1selUVivFxPFoUwQuCySEZEOjBpPEF5aj2abT5cdapt7NNZ6ruofIcIvyX7wk8ZZtnp911+icXf
/ccPg0fgV4pm3CA8b2OGgNyMygbRsdjHCWCoNiHnUgh1r8svs+zW9BD0tcnygpbSaZdd7lsu/tDj
L3/raYee99+/XV2edv5i/vWl2rxHKNVeLYfcsq8tH2a5+hvl4HxEnm4kzYJqN1K20+8VkLq0V6c5
UYBDa3lb1pqoUpZNuRxUp83l+F4+DTO//zkAkwWncP7IxGk6a8k8ETL74yLQXiz3IeXjyVsOE8om
BcCC0Xgv6rzcuQCm9kUThoTbztOE06Y/n5FgdCwu6UW+v+ypy9b54nzbSHLG3MPwSkHR7p8xafmb
lou2B5mFGIC/8WQPWjZPn76c5I0ZX8mixebGdlOM09aSLnStKm0KWsmfzvJBDNzqqJIOy5d9cpDM
b3X+7s+32TCOQQTS6Dk/eHnL89Vl63xx/hnPt51f74/nRvlTR1g1Yxhj5jJwdnZY5/vl+nLk8Y0n
7XG5fvrwAMYopCiDSqTT//zS533LnT4CRckPy+4aaSqdrGUz7DqmMstu+vfN5SVOQ5VEDbdHjLhZ
VO5nBfofovfz1T9U6ec7lueer/7xuOXq4H/RpScB/Z/D6GR1WT7qcqO/oEFPO/Nyq6vl3eSdn/Db
o5bNP68vTzq96um1/v2pv92P+CFat9ajmNT45IJYTiPLgLO84rL1x23nq8u9FLw5ApfN88Xye5yv
LlvL8/71VUvh/NfLLA/8463+dtsfr/rHOwXzgC9Vr545J8sx21JJ0DGYwkGeLYj/XEwOjZv1AoE5
37hsnW+bsoxlw3L9/6J1LC9+fujpNc4cD9+YpTkzFmHZo60pRzVwPlB+u37aXI6r325dri+PX46z
/zwTLpqESdfRU6ekx+S4+lIbz9JU4zadEovFE74ggE0IbCm+ucNTInN9rTad+sRwAmVLllhqZxyn
PXUVWqgGNTSZXNj7xjfI93s6b8qTJnz3lsYCbSa/f0jiMgJiDvVKjZPwgEhKqpZ5n8sYaKPuU9Rr
0vJyGqN8Ywd0PjIju5zsiHIjdZJ1ODYEs/RZtRuQ74heWlvyMdGx/vkHn4aTCaNmNy+qpkxunJO7
bj69LifW88XJ0HO+fjrlLteXs/H5nr/dtpy6l8ed3uFvjzm9w5C4l1azU1VSA5cp3XzhLMfu+bo7
z/skpXPKYssBP18flmXLcuNf7//j6ZaJvY8Y+5LoiXlQW56eOTYBAcsjwW41W01Wd8sd43II/n2T
PB3CTNLiCyOmhSsgAgg/DkjK247TJh6BeAi/bHgxSskPXaDrMGy8k6/JHCkQNfWegp2NrFtP16yj
LnqnNZ6bMroVtXXpSPdaz/sPTIJYtMnr0hrUBya9aF+qX6UGf3QenlFi0Q8nXrZYNxP4WSPKCezL
pwaUT6hulICw1aohfrQysXtnMTLIijrjrlW6Y/1uBaG5JSiSJrPitLzFbZCqJKENLaGdY1GTBN7S
8wdxso3SZu/6GG+EmRxJPIXTUvKXWNq0iQoAd4pCUmvXvQUhJtQgzbSNqWO8oM5Gla+nCkYhfFU5
cwXehybv2oSZ2VLqVApGEnkCqhQWMPlczYqtn0Cs8ylakHLGF9xBLMYGvguaBrVu46debhTfinBv
DMWwWCov2LefTJGjB4Q58sqQT56az6lFo9+mMIf5yr7tw/gjHPtgb086ncrZjOq/dFZ152TxxkHE
h22Ib7VPo7X2qbt5CwQRB7hbqYTwmFu79i0vzfJv0s8OwIdKkkWk3LJI7jws2rdVobo3rPu+bDeE
nVDYzp6Yn/WEdXkthtQ4oFMncAZ7U5OToG1QXpuseKv5OdBRJ8Usr6QkZRGlZ6GXqDDf79PauFBA
mG4zqdbboUiYftJEcB0YyaJEDgCRPe8dZUfK+S7D4LvRWyqeSq4/DEXloJiujI1Nk72umid3IrXS
tlHuGI77AIWT3GjEbnex2cErindJJpXHwq0q3IHiUSkwn9iaiymeJc+xE/5VPkHR6wKiXEsEhmNI
hnaO/d7Le4Cd+I93jlt9jBlG0HJKtE0pDWS8VtZc0swddpaSAxG4Bjs4AgHG1k5LgkK5sJ+gIn6w
+mRVaaRiS7DwXgJt4M+VFJ1zykydUqwz0X9aA4lkrgF4JlWsy0onwdkmz3Qe/UN9HvWoN20I303z
jppsml/WXbCDBtod2qEtV/CYVUPxQA6+GTKQ24QCa9XV++zGaMkCIBGU+CNRv0168525ZuOlwno0
fNo8Tf5tlyL8HHX1My5l/gB6I8aXUbQbqxAbdjlx3Y7UyudQD6Meju4UOQ9DOmfTsgjDirgthuBS
1qSzDybnlWLW1WhFsBu7X4Ed5bcJcc2OGPZR45ReXJN3TdzJ9Yj8TLOGBw3Vx2Tl2hUjRUIFoYNV
rBpviUScrJUM/3VVvaaxaXgRKve1UqPbamLiLdjZki78mFoLH72eXrhFinjON14LbNoYs0lYercG
Wgnx+BoM9gjKVyO+WntXHGw4hYLexu09tUE/80XKXngXqxmmWyB12wD0pTRDDOd6XV/aTo3m0Bre
NBsTT0eNGAAoQR6K/SX80EK+nCU3FuyAyNJrzy4EikfVfhwDI9sIwrM8EqqJYhvBcjSMGJrKPhur
6E3mXiKoTrQupfudUWrL5LAr/XG6TMP8zq7QpLakMKJMTizWmiJ9cdGxUKjGaMzup9TKgxPwHm4N
E466Z26aO1Tjd8QvA7eIrjn9WWZSr6zKPqBzFzAzHwq11r4C8ON98TLkob+ZzQagIwjVSvkiFZEe
h5jc0Jq32wTjs2b2L+6QKdt0HD2pMfgzwbzNzOw4SAZSXUHsYZRZCMsLiJCoOGo7Q9f50OZzbxbq
ReW/TEA/zNT29Kx5NpjvYGixByQ82tGplYQiiH+n+ZFX1H68dTrsXtCvjnU6F8lB4B3rQlw5XYQM
u5TXMNr9TWQ0nCFGzkskAU1rGgAjOhQc42gojMKw9lWP/wGT2OSXzq7Xsf3AJqdOO+WHtsaZmQ1d
fqgMVoTwbDoamhzlQSFc8sfHYdfyo47VMFz5JSGgDk3mLcJD2q9lvcegguCyI8iFkZ8jsCPjOKWw
u4VUxuhiGzRlYRBsHPetbOmZajWtoEANfpSg/QomGHetftcPun3QSRPngCKxw0gQ0ElUNGYYXOmT
9mSqZYWALME0rOgX+vhRNaVynaL9IS8nvRoUpUPZGvcHmnKQTXtrLWNjl8L1oFCAOQ2XzLoHsrhq
6+ZIAjTh09T7Xxgfj5YL2yVQ2VFzvNKdzmClCaX0dDu5p7q8QRUV7VS+sU2ik3amk6QYi+I6dhBI
JQ0du7aG808t/wpd7u3Uxke3ZnjrfOuTFfOuqSjWuiS70CKCNGyNK9p6NEL94Eqz0E92lXONLYyQ
nxqEbNcLulWWvDNBNO7QvfJnFaid8YQfL0RJLxgGvDyqylMq+HZBsZIj6sMb1aMXtRkcL/3wfbr6
ytSlWxkzx45AOkbjc69a5bqHxohy6kIzrTs56jsac0kY6FuKR/rKWajpHOKV43oN2Pj1JLt3utsc
oD4vVBiZguBNYMgSTwnazDuUaUAdgA074UD0MN9QzuBSuzI+CrUi+9D36vISgIp7H0TEPSINK6Js
8jQLUTHW1tWQFQVOpWEfqyNcn62ZomxF7ng7WlHPMI5MmjMUAAIXTWLKfLw3E48I8YKIlUx6fiQY
+vBjddpYoYi1mE1XCj3MfFYzKsQIawqKxKaqnnxxCx7+OhkwMtnvCLJwU+s9pS2t8nTUop5qybnw
Y5r0ovCEmNE477ZAJhCqH80ecXSZHA3ldRwSm5SbgaM+Vep1HzVw0tRVVevToxyV2wgQ/oZUqgEf
VKFtOHftcg09GNlabyNKDZmVxwGnmpdKpVnpMkv3/4e7M1mOW8m27L/UHGlo3YFBTaJvSAY7sdEE
JomSo+/haL6+FnAz81allVXZm74JFEFJZDACcBw/Z++1IZS/+W10suQSMJwgnxYynbnJnUOJiL30
o/4ciGnnYek7mnEkN6PxGPXQZqmbqkDtHCTZz8TC0RnOIgO/vzIfMGiND+FQH4KU4ZOdsEdqph90
2vBtetFXBWRmdGS4Z17LOxFbB5wdUuEZi/Vtzk2cQi+oJHxUotgyyfYFeIwKVKUNBWY1gzUkphbQ
N5dgPJHI1H5o1Bc75VWfPiy7oJfWxkQfHwQR2YHpJ0oTE7mvVndN0T0vIJBD5EEYHZX/M8rTV4+I
Y6wMiUkird8diD+gTLK8l0i+5+x/GEf78MczbABWFd/l3r00vksV1VjbaAdPxtUY5gEoMrOqyRCH
tqRuUR2lGKtpWaTRc6zbqyxnecYtw9Q+6vbxxKJc2zVJOJZk6jvg9O03BFI82o6TnIehf/Mn/09T
CwtLqiDIRiM4jaZ7jQwgbeBhEG8zHRtipSP0g0HaV+fYQHQragJ4uBf7NsIx2VdsTnvQRKM4223g
wcPw2DOs4bGXkY/qlPklkWMfxWBTqJdBebUR1Re5f+Zu6L7ErA7SP7Oif8tnMDu0qa5m85iO4EQz
VMFz7/4JC7TTMRKgGPrSNnfvO/LFd3MFPh0qx6Em9kD0BpewR0rVEIYPZgtCUdVnucwKY+adcwzk
vkjqhQhliI2K0YfmzrICsfg57fDYjyOutDShqsqOM9w+8iMV530wUIQDPTdGaPdOZ57GJHefiL9D
9MIgFO8jbq5iah5aTzUPBIEiJYka4wYD6NBUBRl/FbpKNtCWbxYPC4rV7ZatyVBvE2K18txmQOik
RPgJv+bs979Fot5NVACkKjwncjqWFnZJ3aFlxRNCMxZXQCZA4BdEATCW3CXCfoOb9CVnhf3YS9gs
SEJ0K8/J0dQTFijcj7rEkdmjOchMQqCNdJBbTBEoTueaqOfmOPYoCYgNh3o6XNBCfhsQLVyK5LE3
naVCF9EW9PCPIpd3kkhzHOYowIMJlUVvefpqjyVyf3XOes7Cwe7mhyDLX8be/+X53vBR+sF73WTN
pnWyrzgxxC7sidZb6MwjFsdt5j40KUaBrJHvLcoeBqTWvlMiu8zY+aLCKbZG18LqWbTbYQ2dukje
qs7NX9qOmNE8IyBsRuyUxMa3IsH105rohcsJz45PFx07zbuImnpvjtkh8vkshZdw5pQtkZdEvIUj
QVmw7lCuYC/yEaZtS+ZDVrTThvMwOMOwqZ2sOlYTUtUC84eBfXewMwswBlJWARymz8h3aTB9bWKX
QsceQVoosoR2skmMvVZPNvebgyEH5jAZt9wUzZdFlgTtTcQqFpYnkhlLL0R9rrpwM9atD+BNU3JE
pHUOdEMz7v6XZphOQ1p1XPoV9pSF5Jv5d6kJrz7uO+89Z7uUKEb5Jaq0rdcsoXJI2GaNz9Y3u4V4
5JmbhrHY2BD2IZJW76DNuSRENLcu2cGvYfPBSpal7cXDA3WI4AixTZxCIh2GjOztWeDsYpes/faY
x6yaeT6dpjZ5ygV53FEwnrmoy30SxryUTt6KEJysPzoGum1zK6tGPyUkhnkh4q1IukxOGtRpmOaT
HbtzLjjOwIMVs/pjBbYuUeBEhMBkbyS6ssxz0xoiYRwDGTEd8aPw0pTP49C++fFz5HZvSVcWYJhT
lK3+QReJOPNpNKoVoIe2RqD48ADSwe0fEVj1mMI6SHpOSW4yieFvEdL+PXPvJ4ym+Lv7oThKgn48
K0l3pCyhEcT0fLPA+pNJsgRoNLaN6Qn6QPQn473c1sZEtF2c/o4H8ZP5/XF5iedE9N89ulyYqLJv
DbYvM5m6k9cp2E6A78hqaAjg/bDD9qBlcBcHB+U5ZDrWnXf9UwOou4Sh4jeQ/rPNFmTjKFLmXAWH
O1TOxpv5SCsPfzB3YaXa6AGz77zxRp3saAyjwWt6bgP9Isr+yC1SGEvevVs3Nw8mDDMmAtA1La9o
90BUC4KgnZfEX2awQmI8JF0wN6ZbX5fNobUccxfXI04Hx1J72ScA/6zuv3nGmeVZ9v9TEhy3SHWb
mEizNflsSRGz//pP/9QE+6h7YSW50haesL1/C4LJPpMLEVP4ki/+Swpsgt20iLSxMV3ZprP88H9K
gR30w6ZLl4x/YPpO4Lv/JSmwbZv/IQUOJPNNlz647zvSYbn6DyInSUV1X6vowiYQbbt6qjD70J1B
w4IZvbtMC+nNQ5m1PlsPIrL22CpBJE5pddbWl7eMYteDzxxlBt/Pc7Mhd8TkNpHGOWgAvEhxl4kT
W47vnUlfOFBwtazZ29EI+U1FsFVx0dybCy1AB8MBbxjbVRNXTJwnd+GodgokqBa9dQtz+lOjUPXd
kiFSIBbcFkGf7CeLzgXaihc9Wemxmudr37OeiVQEZ4jeHr28fADnQHcR/ELL3WAHoG4dMae3NN2L
QV5qAr/fzZE2C13RPsjuypT/XIQ/20qInQJ2OQfc4oixEC0DVjFTKZdxSnfOxw/gWzYpUQujz8YY
CH+hQpVqkNBGaJdzis6aTJ3NUDOKXiBSthHDyielOG7D7pAFKb4PPKqWHd5GFYHKQ3DREz6BzcT8
7divQWtNtD0Ke98awFRa7ndwNLFQzn6Pyx5R0D5LQPFU+ltl5tG2C71mz47o0JfXyqnSI/yuPwCl
n9Pats9dquDd4TjsHPlIHMQjaVHnzkK+wC4LBngNAQMPtGX3+uiD6CRN6KaQHMd7U7IpyKfyWhcA
YsSSMzOElBxIusN9UstHWODgvTvIrEHa3hriSnaxhUJcp7xiWpnUrmH6OrPR2sTWoPGvJAi3nhOr
n3+07Jzr4fdIW/ych4BGLUE7d2qyXZuZJEeX2Ys3EI3i19wBkYOjK+tJclGRuUmDEse5ZF3zG4KE
8g69FFPD8RwZVBnj0+QX0Smrsm6TSvc1yBv48J1xdjX5DU1FBFgir7IurStL828958OmDzscrxYf
L0y/x1jzMj3oZxNwE+602KRIYZZNC/+6l5qNBQHKoSsBK1QmDBJVUKiWU7xPG+uJboncEr4ZvfqG
ZJdekOtZo36qM+qYvOuMm2nzZqapOnvgb8Ye15xjAm/O/JHqRhSo2Hf2wM3cd1G0KiMroZOMEQT1
4ivOnnBrB7wCc7ohO++3ETYvXQa8etu7EGeVb0vHJC517M4GgT+d4zTP8Dqh+tn1Nuq4zvxm4B0n
4eQZ0si2992vjCHM96g9t6gPe5dkwMnH5qfTO9ea7Y30X9VcfFpFDwovjl2MgiHeofJZVVRnJQ6T
AKk1Xfp+OtvC3djOhLozZoMcpcTW4kT0Bz49XJ2bzgRJGURluKGddrCiHn9pONEPrx4AeWGjb+j7
4ASHsgEu6NjPBGEzKaIDcAD8NW9zzX27K1yucDsyj12enCppj9u6nA4R7rV9IVAhD406VJSRunex
/TjBGdReem9jUbTxce3x9MXO8JBP37rWgBdTgYMz/JOdG+rF4Z/fJ37yYJr+p9T+uR16wDCGvCtz
93HMOZHzPNDXyvZ+mtgU4rms6InzGd/FFbv1mMdov83grOJv8QBRqU+b6KDIpw6tfkeiEta2aCCf
rAQ/V2gawmx1jmGecm7QSdDzfCOo6AODwXviYkttgTXs57ZGzhz6h5LvUXnlzyahV2cKwgMzf2+T
RYdfnea7EZg/lDXgH9yGOSWbG1LPtMCiIrCifVB9hekUPthEEmwGjQPVS0lUakYpCFuco51tGv4m
nFyEYA1Zcm3Jnhlmlusaya6rfHhEcrgnB+vkzYlEVWZd51ncnBjHcCmQPaZ9+5O2C9kvQfA7rt2P
vsZOZRcxBa0NXomdO32ymVGobVZHB5DPxkVpX7C0oXkU52XneZim6QeMXofqEvijlu2JqQt93ji6
d5RzHbRyuBONdyUR69u6GLqDn+YXu9GnNiNnrrHBoIanRJrlkRz1iqGXOtiVmh5qKtj5TdLc2zIq
QgA6+18Dgt/S5hZhhf1dNNSPtVT1KSmzr1rHvxISDK6hjnrYnVhgoulddikK9YlgAxTsPKC6d735
RxNjkbUappmtBb4Iaj0oBDslGzjOhlNqDn8mFEN7K3Xvh5YIYgyNuywZ660uZmNPInt95tbyZLov
dVl6X3J4E3H20ck0fRkwZGAE5q7pDkptM3P43QW5fioS/Rx6wqdROU6UcMG1haO0dS3E8c3d4KeY
+0MmPSPtEEIXSWGjxwfuT6htV2VU+qEKdpIacAM8ogI2o3/l3rvKlXoxowKxS8uqkj9Mge0czZnU
ozEw35z2qXfYgwsmm/hd+grA6zRvMFX4MzI/uCjKH/Rxip0Xs8xTkPYRCzNGyQ75/kGSEcFwo+Xy
w8SuyhqUAxs2TICQcYMhPJiaiQmkU2ePmeObiOaP2K3wbBM1Z6FGXzoT30vcbvvS7D47fFXAwCil
O0sOMBASStryIJ2x4OIXJHRhWdpaUUs+Wtx2TE/iD0faydUTxpfn0/tOPXp0TeLABF80/eyC64d4
Ir97UGF8PxAc4Q0oivPOeSytIT+zFcMVC2ukLwQi3UQuthCA2mmrLx6w4b0keYoETE8c2cRuwEhy
p2jN8Mi99oaR6uJXwNUytAEX087OBkGmu1EF1V0lG9wEHjilRuGz7jNxkKX51psa36rJLaQt9kxX
zM2YRgJblvOLUeFONN6D0cKu8O30WFRWxjiG9bwq6Br1xrPw9SNMZiKWWjow0LPcuDV+BcnWcQfj
NTCTm3K0up/b7gHrdNbNJMfE8bSPYp9VZ5o/0oqL17V1cFIqmQAGtB/cdXDUTE24G9mAgjA12Y+Z
M8HpM5w/6MMblk11K+HvtFXPHqdFENeMbI1L+LJdxqbfKNgXAQpoxvY7ALeYbTpOxcazfscddUY4
F+zl6+ToSSSqDrHiU+ubZ0/RiPVy+hK1jz9Uupb1aC0saMPLvo3WArmQKYg6iLEPzUAvpQuIpJVy
Tu9SoiV2tIy7bfRhWM4HrxKXfDCzVluGwqZGOKIMjq6SzrHHBSEaNp2VNKN9ChrjwuVFV9oc4A6U
85kgpHDrcbeGRpqzgvnOnZuHAJzSmLtgpQxoIikV6WCnTyW4dg/AABR7onRIqKc1oKhDBUr/bo+L
xzu12rFO7C4ekiC2r+YIcW7w3K/GD6DS4vSYPSqW3nvl/LTRBMGDmkhC2bklIjid4zQeeuvMzZsz
w8EXYqtu7wd+QWmG1MWMroFDFkze1xQw4H9U6rT73MKX27k1VLiWeWQ6LAywnSo0trjBnQ5VWh64
50CNM5S3Jw4Gngrv5wTvt1fL0plJWuVme3Mq9/toc67AIrni0AE/n3rfC58Exkm2+rXD5ryze26P
61N4LEzMEq5GpsDcQYLgMekpThEMnTsuDiCFPbG8WfliYgGmxx/Pd4TrsH5ngb8lo0Yf8bIrVsHy
GWLapoNBckhBJL3R8riMovL2Xt0Bz3Pb5GqaxX2C9IXUkwhvYg2B98kwyW/LChlBkZgdkE8zG4M6
uYpCPlrsMbYho8m9w0eeJ6zceRWHnITlGyZdcT+H8c3J5/fKcKH5W4Z7tYadsne135YL/hjEjPAM
bMzpsQ3pGwVlmNzNdvpzTOZwS3sTu9cI1iQL7KtLcPEdhQjOSIBnVpAj10Ef7DAC8dGAQlq351tb
39GCrfdp65Ao57L/wMbEnqN9n7ORqjrPiEeIKQrM8oVZdLiH24zNbCiu0AHE3ZAyJGjT5uhKvrmX
bmzffh7t/rONA+zB8hM9brQ1U2DPfek5m9Je9CAso6MVbBXa4YOuot2MI5BXet8Yc/pgEhKa+TOO
ZTVzmrUtDfDvUTVNF6arScgOho3DR+O7ybGFd761O43Nrv0VN3RYM4sEghzaG/XS2elol9NNFRfX
q07qErUyPEZK/2Ia5t+jVMGrjiczmdzwBYXBF2SkGvk/lq/YeNYAKt8wx+THOPpqjdE89HUz3s1z
grvavtrTZXbHmsnyZ+DlDAeimzkzz5LAWEttYG2MGZo3DQ21ev7QfGo/psRhdpIWfxStHH3PZz5h
ALP6Y1DPt6qTXNORD8QPesMhGyFnzAFD5D2nknfGhoOuuLHVuVmY6H6v9nzgAumq/8sW4GkGw3bp
FLEy1rr9pqo2OXmQEiwu0qhogh3jyp2ag2cZATtUxEYnoAxPNS300rVA/fvts2EmmJbGwP2RJ96+
xGFG07X4guy0Fdri0q7qmgq32PLhcCWzB96rIX0Yp/FOqfjWdHb2CrGdBdrj968so8Heqxlo2+E5
M+jDNehaGA2Fxdbm6iasjm7knFnlMZVbz5zaW8WYv48jbpFxhQnP1HdhCuixzbmtTmV3G4f506mA
cZl2f6ddjWPQ7qhnW3eblcVSWLXMRFzwa9yTiUpCihSRdQsQcdgWZvaWS/Apgs39SDbJofFI4Cuk
Po+6EofY9cYj41pyIYT93jlxSojVMJyNzGaKYf1qfT/jOs1xkdaHqEnie0vrG15tEmHtFH1PYrdn
HerXILXEtYF7ScAI93jGSTgF2u6usFGbZjkEH8cJKS2xWFVV+7sShtiXDF4YfL8A1I23CSjSPTEl
JhhfOgBBUdX3dRJtx6F5a6SK9wHrAMNgRv24+Bh5N5sGHyXgB2Jcu8LYjpl09wHaGpB/741AgTkb
bsJiar9E3YLT1VCw6CrvQB5Q60DXiCVTN8Vr42PTv9vY+oYVzD1jNXMadTVDFxFnxRbG3ONNNqJd
pllMqqD3jr2dPruTCxd7qg9D3OYMFwFeC6zgG2ssyqtJT1hOPWOulMijuATFYaQTd74Os69XfLPL
+Pds8+1yZ2J77HDxj9lPKt8ftk18JdGRd2rg3IafWtNwxrPJeN99CBTfnvpbTFJsCoq3WvZcDpJf
oVAhYdULUZb+QFSh5NJThcG8uRn+KwQ7kqrxy2wJ63oshA15yTTsC+uUZLC+PIdN4VzWR+uB/mjY
L9B2ATdtYlTMAH/H+Ma6rId6QdqXy2F9yuIN788GzljkGREsy4EATYJFuyZ6EAK3m43BhaoteBTh
Qu5dflq7vIT1UEGNuQBu+PtFmB3JMl5mt5idw5m/47A++r89BVoK9R0t9JqxaeaeeWnljxI+4Xl9
sn55ZNCwT3Xz22xANlKCsPWeZgqn5cWujxwd3zLK/EM/hgTNrV8zQH1z2jOuWd6kXPX2X28ShDTs
pLaFBqlP/Ivoek0t4oBr7CPssVBoZGe7ZL+a3alvSGpfst3K5bA+CujP/fUI7HW1/ouOAsDe200Y
78TgQj5quo58D6J5HHi5kExKXMq9VhZc/qG/OMv/G8eWDSgfk7uE/yECZ775fwRUIkIJFiL+v76o
uaNwliADZ6/7+Hcq5fooaNJ/5h6sSZVYTo1TQWDYX3x6YQ2YWjlkhoYE6sevo1jabdJ6VjWRYKvB
REcDZrpexzt7sZ3+fbAWKypFdnWpg27Y+SZ5zEMp4rOFzygAMFqdpsWisTo24NRxeisSUd3GQKqV
F8iz/AL5w/KUCSNGkx612koWT3IxkKDoTmdLfPYKYJVpkRpYRzFDbayxejmsX/chupMfGGucnv7M
4KqDa7Nd2eArJbyGccn5nJJQOuefVnI/uISHpaOH/nFxXV8MTN7bYcAxu4Zx/H3IlvCQVEzwVMfi
af06Px90Z4BsD0kA42tCIdaAh6owI7p4g7OZJqs6KkKMHC+ttkkV9ds1f+TvA3xeorTdxdq1fvHR
WbI/18TJNX5xDZzspwzT7vq8MaZ+W2SgjaEmvmI1plZ1mTsaYwy4mGVSMshyTLZJBFYSMqSgukfd
WzBUlOtByppuud/1WOOJTAf6IrP4Zdd0Z2XinIfUuA91eyZbLkLMMY2bOe0KAocx6aA4bLfaCz99
WT6piOhgU3uHPrFeaid4n/JiICr7YMRJdCxrIqsnFFSuVXf3UefC4xPiKzFe3AD5xbikQAvPf5s8
deckQJN7qvVNAHHokE9feTxmR5/rONd06RI7e8gM1zskZLCchoKY8oJNwylxQ3snfJxwebIvnexN
+UwciS8OGOgfuj7o2V+gHARc+VJWvrMj3vkPJd1i36YqNdK3OGWUBaMXqs5RZ5O3cz1OQbG0y5kM
bADJ64Xd19+Skm/rG0hwZ1XeO6NRbPPFuJU0BCihIkDmAAC6d746B5lhF7CfEKgvEtv4dE3Oi3IS
kqsKaHE4hjs9QGQSgfhhZG9tLpmbNwJMGNADtNzVphepgZpQnltYYBcSRNAcZY24l0VzThP9FhT6
nrij6VKXbM9cfjO43XX/2PbRtoUNWi/B39DK0XcZ76VDlENfzke/W3aZhSapKPQ2IEHDmcSr8hM4
WMfYWR4yUm+b99jLerK7EMFRCJ6lZX2SyptupLDlvixG+6wGJopD80onC9nYcEyDuSdpa1i2ndnT
qAg3aovk4EnubzUoJky1/Yf2fMq9mgZUJ34wsMl+Cg05SDJWtWT0s0PhvqlmI4CBzodhqH7cQF/4
yRv+bqNn9DN5wMtTARwvj0rbXzrXL/GgNkydme+Fj3Mop93Y0/ckSu3YBTRAaEuAnxrjYyNDKn2g
0pDEuAcnZbCn/U7o7yk0R7HzwFMdnVKmx8AdIB6rJjpi8f7tpOgSsZ1vmC0s3TX9NBPFcrJsNFJ1
z87OBMEL6/pucpN657TBN3YI42YiM36AIyDi9ju9gu8DmjQkMuMyHUdq0zrcSqK4fJwYjNHlaM2T
4zMNmaJvukEI1QKbW3wFaL2L6Jpbj83zbPOLp/5wTwmOchWljKgmiw2pphFaM58uh3vHSZO9ZwNj
ae65tDi7PPchmXJCSzzv081jEgj65zIXMyXb+AYByj0o3X0PjT7bGZ6JblxymrVJROciofAhsT2K
ik/FB8M+3NuVC2op6UzaNuwYWz85N0VNtgPypq1VL0OoPHydJ14pKL7yYEkAcBa5XFxcm2WUgei5
Q5U8ZVudI/pDOnDIYpiCMu+TZ/exyqHROrDUltZWRC/GuZi1/0P5pXkXYhtle+7dKht6p5eEetvT
6puEoa518n1yfeMSVrDm4I01Kl4YIJn1RDrnh0jS7zS2i02oStRY1bnyLXVlbYVX3x0p4vZRAwaY
kG/MJAIcDuT1Tc+99+h1AF8nu3kFqAx5svkyDP4MI/hmejQQEmb1rjVBWfuZ8ctzc8CB2vzToLcd
ILy/kfs8HyI7SHfURq9iGCCBp5pOQZgS9uMGyL2R+IP7of8csAxTT4ebgEY3OJO8uoEoyIrpUkXi
25B29qN5ask8KDnzwqr2oPFiAkkNQbJr+a0YochKJPxpjVVV+fWpJvUFdiGJOfEERGhmYbczlewL
0psdxe00HljB+0gfkDLd2Y73wIKFBC9mc2M7PT+b1iSby4coe/M0IU2iqd/sOQkvhqMPNXAM+rPx
/DZo5FkdvFBOAu/c2OKhnBxatPahcprplFnxnRsHpC/EzRYDrH20AEjQD8mP0xTf61QBOqP8dLNq
L6PppzJaXEXhCF5Qi1cKz3czcgzaWONRBkwIy6iBW4S5IMvVfRw37d4M3sl8RnjTZRbXzPAWhRXd
ZHkxB4byWRVYRznJl8EFmEtsqYsCbUPCXsqGz6vYKpc/yky/14tIyoqggkisGOVgs6+1nttxRmtn
o7upw2abw8e802Z/a/PsN81AF61ptBhptLtErob0cXEaxOc1qXP9i/WwJnXmi9URUeYbfc3kEC0U
j/UAKb+iAIIcmpOl4gHYPhHL8jBM7YZ05WeAm8NRob+pqcR0g2VgMX2vh9CkXFkfTWEH6DayQM6D
JEKPv/eRYMaVzWilN/R1wjd19BlM+NZ87mOTNB56kozpXBTPtao3ISM/hdj0It12PGVhep9n3HiI
cr5F4IGO5Db5Fhkf5DShSz2nJpnbtktQ0xgMNctrZe/+IytXSKDKCVbK9ev1nNnHfMCJ7vtPNe37
/UxuwhCnz0PYiYPpkBvpCBIkBXTbjhSoiigZqqBFW8coi9x6CiHRgrrIOm/YF3gWUI6b1X5aIhkd
Qo6us0UuI+YROiJsr9REvtxmWKAsNaCjbSCYzQi7TfauWpzBy2F9tB6GZAnPXh8WPYKi8qAjEx1S
TGNoTB0Em4n1u+rJpZ58ru3MpYCbEOLs6ZZ9qSXEuDMEYdb/ziVmq1dthNGdgIXQ/1g+MhnG//y0
JBCWo5s0d/VIZJuPbmULCSvd+RILZhbGqMfY/G3j5Ue5Y0HvHIX6zNuRqOHJJILq6LiEJyfwGPKJ
OvPvg7Nk+7X2QhhaH65/M4n6EC7pf+mSAxgtiYC6iB+KqPoEml4QWAABF7Rjc28Ug1xA6v/6Wkeo
oF4SByc0dBcxk0I42pqBKmf8CvNYHzGP7s59geWJ+DBWTueSa8WVsPiJ0TO4AemB6wEZ4xLs7QLK
jMJuBzCJ3gzyuEuwRAyvj9aDl4x44Ab0Zu3QxldbG8ekoE+NwBFB0hJTZ7THImzVBQ8EvTxnBCVa
1T7dZvLZLm4XkuMoG86xqdeX9SDjPsD9JMnLZFvXxf7vcqJLym39vITxAvCEPEIJV8ScO+VShksF
9NU30aGvXBIGdkgCVyZJX0lEQWISaP+XMKN/H0gUyU4WUUPjmvjN+5qjrTT+uJoTx0gitjLLIfj3
I6cOvK0D423jdSS1jXH/kDohYceLgET09T5LRXWC8jxDeBiQvZw61N562SPmy24x8Bz2M4o+7vpB
qMWFma02+bYBvewzvqbz0Q0M8SnJqxKtvt8U3rV2rCviQFDpI06g48rjUQkCSK73UySXKHFVlfrY
Qx5ZkTF5FT6HQVAc1p8z/OXf9JYlr21Jxgud4anz4fRK2VOrhyWNX7fjxWr35Nv9dli2MZXhSZis
5QfSPaLuV6lL7FG3BnJBMpCwvtzgL/Xyt+tTt2i6oxN0527Z5Gn+xS50TJMwcJeF0lnUIkFUx0v+
FDsQkgVxKjB4Aot2dZ3+p7Cn52RO8Pctu9A1qztbE77W56PS9DybmPdCl/1Vgh4DME7q+/K6xhV/
sT6EFclWt3WaE9ODJdQATk79gcS3Oa+vtMxoDm8du7uXS9jeXznZZLdxPoPVn2v0avyQ0pwcFL2n
9VtOfcyptD5cD2Ya//WzGVXVl/Vgt0vw+t/PtXZaoG/zk9Gn3xHtHwUa1GO7JmjZy9nFGWLN22hG
pD8ui8vytcYFkiuZQuzW39iVPRjV9X1IjPZjdi1EoSMc5uXticiGSZ2LzEgC6tp2Ww6p89e1ub5E
PdX9Rkw1c7plW97k/k/crt+ypT3S1pM6iqWVsjwLp/hLj7ney4V0FDI+3LrIcrfWCuxZXtZ6vaxP
18NK8hkWX7FeYjnXV46Wvj44jn0XtN4DVjHUJXy6ifQi3jdC1ivsPzGbQD30Z53n6UU4XPJ5zzy8
mj64gxkEDOWkI6XNk5Edsrp6cXrfOSHTJjXCYvugwg2EcvAo9FogRzf3eL4fqSBoRrJyYVrLQKgB
6ouhg20cQfu6xmPJiXwhY4LudaV/VfQ1CVnPn/3K/kg68SlIoKgrK9ixo3SPQVUsqYTeXUb477FK
Em7nZnfxqvLaygp3J5bJ2jOfDc9dYihR5Sw2u02bf1eBPW8JPcj3gOi3mJKYuNJZ1I6fHuvY/dZP
V6cO78uM7aQNyi62+4dkyL5jGGadde/7AcqzTMtftOPbZ02vEnwyM+toes5C89RRj/mqJpppKs54
DBBz+yYS1kwAhO0f/QQ7CCguGY77yoUbMYr4NmZUxnEFw8+f3L2z+BwpUilUuuFcNeUvrsh5Ey6R
BXYM1MQ20ZC2iU1cVYv8gWlBcZ1qT2wgyp8nnHg/S/PRI2X3VxQ2E6OJZcQDR7PXudr5g/mmXOMW
0LgAiZimZzF0f6yAur6O9BPyX2fblkZwWC9Gms79KUkShm8NlHXhH9dVJGhsQC/rw3RU9rmezsgQ
WNemzrpZ2WwcgqgILmMuzfN/c2qrZ/5/JZqoNOFs/adKc/l//1Jp+v+wTKbEvuNKtK+BAAQ7/G67
//k/jMD6h3BdbkSLePOfOk3HW5Ct9BKEx09HxQln9V86TfMflgwk6Yg2DSDBcvRf02laiw7zr4j1
RUzquYHH8HN5ZcJxmAZ4vOj/HdkaE0hCu61N8eSW8SkYuu+9Kx7oddBsLMbwgvSQPreej/mY0kqK
i7MaJ7KOuogGq23jR+bapTdMWIrTXYNgvgUhNERhVD+yEZuusvrfYx4GwORmqG454WaDGv7o0ibm
dqpumWTexIYWiVeBw8VJuGFPDHERHkcG4cfJhwnpLbVtQlVHTDNmI7PjELkg5Jw/DWmZzOrU1R2o
RL3HXqHwMKv2e14rLBZ9LQ9TAjGRMjnqf6nIQbzouy+iGPW2iV1S0GA278IlDXsJf82xT489gsbA
pENSkqN7ElYZ3JKUBh2Rd8UhiaAeGiFmKcNLH0evpQc76/YYj8jZ5wynlpWrX0ZjBRf4ss5rxwjp
1NXhZ+Qk8UNQ6ugBa0i868CV7+QYTneJJIS80dokMj4/u7njxvuiReiB+N/Yg2t2MIgritOx7XcN
FBoGhSjNPQcPZYg8M56y7t5O83syJtqtl2pSbTMcnik26DAeUGDOL76Q+NQS9D2++XPU5VmDv/rd
JPAO2vBzcOGy5ME8bg10Sccpqa1dPexqMoFxHrfkJ40+/j6cIsUivLdJbbGqYjoGbcM3AvmKch0J
YqjDXYKfwx+G/0XZmS23zWVZ+lU66rqRDeBgOhVVeUGCM6lZsqwbhGTZmOfhAHj6/kBnp/07squ6
L6wQxNEgeIa91/rWeIc+YmZ7G+FAGVlDzvW0tmctO0ujXpUNTywWH39cNu8iola43HvqohtED/I0
xg95gDo8sFgQEiG60nnCJK9t4maWSkFAoOUkE9DhlSb3eCOOgTSbHTJkQj+EcZwyJyJ1Igy3qou/
DREcbRCBtOkj9Y8fbRSnvx1eb73e73qXf3V4vSEgNxHok3W+HmmOY6MQpGDVJD0g8z9e4/p81fWW
66/QeDAbhc7DH2/DSjwUU3P/BfoZHK+/vtHrc8LZwUXW1QL7Ef+D/+vbuz72equ1bMk8NGzA33nE
rxuuh2ESUg28/vrb+/t5T21+sR08oWHIzPbbHX/79XrH68vMbYVV06aRauaE5C01qOuP1jCR+Mwe
xT016WeFfpV1C1TdYWJlblP+I5BhfCryM8We9Lcf2mSlZ9fM+BscV9AJ2Pjl8reR2sRWBDtmyq/X
x1z/2nsziw/PBKgfWkdbtV8aAL34FUjU8UVCYNw0nCOtvsRjSQNccikZeq6dg05p5+tvIgIBS0Rw
Qwlj7E4ZOTBKqvnQJGgsFn5AAXSQJJm9k8/iLJG6n7Xlh7Rj80zwRWgKNmF99oVIGUEEIjeZnens
UaScA1ebToVmc6odDDpDpSw65I51vv7WIe1B9zQ9yGElW8plAQsdNByJfQ4LaABATzv/199o2G9E
rzfHcbkHkqhvjYw8P2MVGivlnKq8cE5wQq8VmnJrLed9HiNBSCH15zOGF6KzSKVqAqB2ZB0g5NTP
13tdf6DtNH4eCg/+QaXSV9MRJYNn9k5gMdqjnCp9IKfiOJMybRLfTJQZ/ya93ueI3klYxGJpFd/S
AK28qJN8W+hGdcnd9KWoOmdHeSbftrVE5Fzm5kbv0XKhSh3P0EfG85SwXJd5+ZQX6AiIMRvPI510
+tCN3NjLPczmThGbcMoZ6aGcRDfRXawsx9dQUq/0obQPI/qUaCqiM0r26DyMCQ1VkOI6lLZNJjTf
awUuaZcnHGLYtkgUaFAUbw6evTOrZ11ZcELRZ21JwZzP2mTMZx1i4blNcqLJqoA9BH+6/n1WlIR0
y0u210OsB/rPGz5q64i3ojxP2UFpXrQl3pNxquYjKKQiiCKtzNvC0odD1eXOWvca7EqE9A5Dk51p
WWbncNaSPf7Dwu4eQXQSU55b52mcCTrL1d4qO6fC65qKTVEpLn5UU7tK2C/XC6sR2ohncHEeeEF2
qRFuIbgbWlS9E6koy6Glte0WpUtD/3TKL6zsS8gZBJdoTbt2YPvglAzvSci7a3qkVaXrBX6J7gkL
N+oLkVTZgdzRdo0/l4ALsjtuXTvfldSpv8RaAfIoSG5NfBz7n/HT1y3wFXE2LjWRK7xoChL8bY0a
trOqdGCsAv/0lWP0C2v084+/jq8PTH5hjv64+/XQ5OPZSkEWwlKgcU3iXasYR8T1xl8P+O2pf/5K
v/u5DcxoW/56J9fXu778TxYTEvYlFBUuym9v4rf7Q7Mw1mZIjkx4DTrX6rY5Xn94C4721+HP8PO/
/u16a4/UnGDLKMu8namRPNMEurMtqMgI6hzalNEuCRK+cM5HXYQflHCI9cnrD2eGfT42w6VPEmrb
Q0xK4/xqWwQyc14P2Yg+x7YgGrAQhAiC798yjQV9mbqUQR0eQZKD1lmYr+e4wluckdNXGV802UA5
RkndoledDfYskQF/xq0eBqfYR8X0APEXJwoC6XWoRcSxb4w+tfzUFrFf0UxfEQOz0kIHJU2YG4RU
lvAFqJUd8sw+23HQ7Rf8ixuUvoFoImnRoSivRiIU+zplYx93JikUtJYcl3RWyMWvqsCqq0VowXN3
kze5fnHNGgJz1z4Z0PuL4Es0LP0wx+n2Tikmego1CofZu0kwoFHcI/ku197yCntxH9soz0ZvX0fw
WVrbwG3TIrbyhrg/96Qy6QyEbEgdbGwlFPNEP2gNLgUySeWh5CeG15nYkTI4pJSmWKLYRDbWWEJi
Ea5NOiu+WTsBUYOJyUKS4oY9AFDUSfg26pZ++0w91SN7blXLsfbjVn3JoDujd7THdSpctuXToYnR
bwUuPIA8xU6c2C3F9yjiJKjsvaL3jHt914cRiVPiMwbUv831R8cYE/Ax1WXShL4z8/bVCdvAdwJr
wNUN4xL255FonoaNaZqhcdPkWhvSp8p0R5ywuAO72XkDPRGeIoS8W8XlyVrMuZvsPj8XafNWvCx6
BH/G1arwwa5zvX9tUbH4cnQ/lMuuFLmhn3YNHTEIA6SezCtPFQqXicaiYgx3rp4CymirN1MnnFBe
XE/dVW4VbAKcUQcD9Mms0v2AWxXEuW2tvQ4oSPA96iUcobbGXQ1dLO6dg5zFnjMmLk0Rjiv9RIxk
hmUAh2IsiQQlEIy3OYbsPdDN2ZRZ4Zk8R+02Amux6sofrtUQTxj0+mmKuHvxXhbITVq93Dc2RJ4p
784ycc561UcXpGM72XAGhQPDGecHjaiBULBGngRABrRk86o2xNs4T9O9I8DPR2lziRXXkrfwqpc0
YrvjAvUqHe/S8JhTRB1iOjJMcJhuUZyDVOWTspYxmS5ppOG9tEZ7nRBO5gWCsOKM7AjBHXV6h1Qu
c9g4DDp+Go5nbNl0bbADRAgsE+kh3wyfDZIxKKTzlQrC/dDoYt8rcx/1Tnx0SyIAC/cSUm/wpY5c
hbjW0iiJrOQ92vgbCht1lUekQh4m/R75+N5IN0izWGVnZNELfT8kwfQi7e7ZEfH7CBJhNVJC9Kkh
i13W39SU4QGLMazYFM+W8FVC0JxMI06KUqeuyeexFS9JivR4qDJ0hE2NmHmV0o5cyblo1qzCdnYh
YB/hCtu2YWidEtg5BiHSdRSRPqEDWyUEEiXfAAEhTvhahq9Bn+kH1Y6vqia/1VPdTRS73rkfq68E
dd9iVdQ3XUa+gaE6cw/UUnvHdU+8RbwERSWLBY33nVTUUew6x+ovFYRXsDd2mL6gz9M2ZoSS3KzA
gUCFsrY9rJtJJDiLsybeQm2r/NgL6fcF7WVZ4mShQsORZTsiMrtV2bXOEYz4ugxDQsv1CatERca1
7ccBwz4oKOK5oB51KnwIaPmcSvK7q4zKLfABbz1Mtu47hlsiCPLulr5+Mbrpenz3QnLJHc2Te5sx
REvMmIWURH+ns5QHs3EEIyYPnv7DDNxgH7s50PyQxomV1vzf++TWgBPAJpxTaxq7okUaMhGIQQoE
+gxbERcYV5+hfU66D09QfSWtGH1JPL6xYx1p65I1QOIu4vQI9gtLuwDDoIzXVkB3KRHDpXGTNeEc
LakPDs9KV/hCR4q+Lhz1Ts7UrVP1QJ32azFg6yfE28OixIh3LWN1dfJqUO/eZEFGtstwmEMgAkVo
RRvN6nIGdtzq0hMbu/FcEEvWZ4hWbw6Cx5aTvgrvAOEGp2AKASGB+Y8oYazMLu73IqH8HjkoOUaa
z/IrBKdDQyw1jBDrzdSaBC//hg0y4YdZ/bUhIpMmdEeOcog6iRMN0WoAM7BsRyNTXSItGhhy4qeG
LsGGxcOdGED+xHr+LUBqjCIOIUcDlAsGXbJIdCCYeBs3se9DqR1gBPtWpog0G3ofkx3YhYkoPJSt
iAQK/Yar4Cy8/BbSw0Oh0kuoP4Sqv+j+mNXFSovCFXLlE4KndQkTKzSzF2XzMTgG8dFInpIsfLHn
AUOAg22G2I+KnSdJk8gTKLv6ZEOvycnbJgbwI+UGGF8L1Ps5Gd8ltozEwF4mo29mApemtxQelzo+
QWEh5L2VsGbKdY2hUfXOXYudHRQRZq/Ec1cWuq7tXeVhtPFq57Hw9Pu0WOJFokj5adF+ZrR0AUpY
u260vzlzpD9Y2ncvH+ithPJhrG0EwuyGnNHeidog/mt4xZFGPvN0h1aElX8evhc9l5eW1sMqj0KW
yDNqtoo6tLXltKPYNJsc5kf8XdXWV8SJKXlpDONJtZBVsFdxpZyykroWhFU+RM3dSw89NRNj4TsD
wy42uPcu98Z16VBGL5Poqxvb7wSABisxUtgykQ9FBUWb8LnK589oJjUxtaaeDG/vdUYzsS8jmg9o
7cuSzzVCtriINtaxPb51RY4GyZuSfYuoPhofYqrPaPa+OUA34Ex7dcWzanuC8946LP2+3WmMiQNE
/qS5GeD1HdpomHFEkN5ZLwGZQwC1iuilt4IaTaGnD5MqCOirEirSlT8N5BZ1EwIaPF7PXoIM6rrk
MlOPZlHDBG3g5oLjwN53xqdESo93dOtwR0tkWyj7IuSgL/yoJXgIpQMpl1tCsKHp0F4v9GZNsEy8
aVoipAtwEQN4QzFiXM26St5O3oTJwhanwU33MeIhPBYSnBD+6N04BNJvm+BOZuPtpH7Yomu2I4nA
ayiM1tab62ST5xHhfSHpPY31SETQyxQ1AsgSW/ikvxhZKU6hOGKaUYe3NF3kIk7DaW4smzUosBFK
7aOJ8nay6lfpMqnmtvtd68rvocmwSVSLXFVRTJBNWyabKDfLbRbclEiebuH5gRiTAe1qi91n5MUH
yztYdOz3XpiyjPCSecWCtzs390k7gzuIE8MHYDPf9bN105GUgp+LTNmSdJ9TXUXPe6GXb2B7wjkT
B02hBLRCY4O8eVzntHIL6do7YO6EBvZZtWaeDFhfB3vTtcJbJYSfVgSG542DYtz6Yeb4xcaYgCGz
W9SIRTysZaK3Z9Z1ZWp8RCyaemQjG/xfSAQR/SOewRCPo2acLz00iJpv/xFYGnUH/utTMu5U735J
A8nq2swHv5/Jb0rF2ciwOHm2fSznZtwUuYoPniEuuhY+FyWKPXtexOgyi0CL5l81e3rsIIoz09b6
xpbNV4rhzgFfd9JtrdT81lOZ8W1zjg+dMF/UVJ+aeZK+0QgwJPptZlgGzuiCWbc/yaRnUtTCC17L
m4EG3xpKDwtrktY3oqrPpmfv+wTlNy4Hfxod8pJLyIA2NNnVUN8NZvSgS0B7XmIyXY3dkx6eHaOg
Kd6izkPMsslNg7Nvavbalb2OFFKyeRk9zokkfMXqv7QBNppOLR8FOxxMkTduSyUQzeitk+suVWBg
gmC6KL2f7Ly7GCDQqY/3F84THa/g1owsc+t03pdpbG1/LNuXSqqHtLJeAEex4u3k4Bda+pAZCx6p
glCVEV+mglX0lilsETFNfD9N6l3pSPgqYjeN6iFGzb6vtOiie7V7mvvE8VfVgn1pvd2UmihI2uLQ
u1gGhME+BjffoTaG5Kbvi5usRUG6jBZVRSpwiC9h31Llj7ZqMF9lWCfrQOXRphLmzVjoI3J6WqFW
iUxKauYn1gX3xCYI+y/F/2pJ8ZltKJWL6Y6nc6PqpKW0DvKggp1ky5eB2jVMna46jsKjk8f0Q2n9
U2SPfZ1iTg9Db0eL/QETb7yZGtcj4CSz/Cr8nle9Otch6kSarH1CxJDu5vbGQ3uwgZEab5SBLLUd
i3xbFvF+pM+nOeSaUU2khNXRa0/zDbseZ52yJrbyxdjtSNxxY7kPWpqnDkNHUKN8wq48sHS5DV3i
MBNv2HIl24dgVE9mMtw1XuutA7yb60xqpHGSyOPoJZvplphhenUzORIY4tUCTYimk4exYzVYSH4T
wzzPmeOutBYv/dQiJQww0rPMX8yb3uwCpyH6ogt/BPoA/KxwfUZyNMrF1dbAcsOa5bHuZ0IxHcbg
gblwI/sUS7rs0CuV3VPStvScIzY9eUI4VT40B3oNtCl0bNWhq4lV12/rKXkyHNBIiOoeRjcON+EA
qajtHWpx+BuBloGTIbynDZjee/c49G2xdeOJRXDhITLigjJEtUczCGdP2ngaYyvfTKpiCqwSGF9E
fA1yRgXJbFlnmEk9gzAv3YxPFemUcbLHEiuZ7CykXr391mUl4wfUAyMNAHq47vsUVoB1MkzsGMUw
BEw3knrzOmwTCxcQGHErk3iQyEkPhLOaZrUH8vzUBIXmG72b4SzRza3N0A+y4msYjixVCu8FKh9O
K7egWkPUMS44Ns96YaIqqOpd2Eb3FQIw1m80j/QlnbZ+A691NNqXJrvq69vygmJl4iN6hfLHbrbR
PhqKFCSninOLwHPDjsStwq2X1+6DtrSFqb4fuwLwjaingDKE9V3O4cuET97PoxEtE8zUlSnUe1mR
oBrpyctc34RJF16aqCjv4gyn0czaHBbPS4HynfmEQo5L376zaqiAOvPHiNsxzRPPJ6o72A0qfxJh
0G/GjmUpANEv6DPOgPxAmaXzJ1vB2TYx+tI0qqbsPuITo8adMM/fCcUSmvDzdToihumlc2/VyY90
tG6HfHhqNOViPaTlYXQVsOMMMwSp0hvx3gZjvtNq1NkOYZBY+ZxmTVjoU8bO7GBY8qGfMYq44y72
zEujB8mO/l/FSp69avxC0Sjf0pyEywXeybK6h275klKP9FGSaEj4raPqwvik3FX6MQ/NcqmR0mwo
/EWlCOQ2zohE7wFF9pG1G5Efw7+BfKu5E3porkxJS3Wnu2qrEutFOegFJ7tlVxbNP2aFT7XTLL74
nr6uvwXhsBORevQGRNDh+GnP/biLJu3YePUrvJgeUSxOjEhgJGkD+SPv3XGL3PRtFmQ/MW2Sc51B
9qXLcstl0aFBQ+mAOqdC+xuiPF9mRw8aok5jdiXrj6wF/OdVT3ho420cIA3oKySfbXqv69aTInRx
ZbTQKOfM/VKbKU1IC1x5bmxcfH/reP4wLBJqxro5RQ3GqNlmqxg2OGaIYNpklpOcJ5gCrjGy01Hl
bcUlwvcapnumQiB2xHY0gvCmqDLEmsm2Jesa4RI1FmiXhZT7vK/wbeXBMXSng2hQI5W6n4TWp625
T03W3yKAt/GJj++FVxWoi716AxHQTbr2QnnS18I222v549B+JHWkUBSJtxypRDXSe0UkGGHBaPWD
M36yxkweXYduo90Pp9krD/3QUAWsJJtytYFajYveZtMW9yyfqYKtugy1MF3R76BS0d5b9g05HHzT
2pbKS3FnShrPkaVNxBwq3hojduUN3o3E6r23E/77mS4+07AvtkaTfZL0Fu8jwvJ811489z3kQIvl
5cpl8ESS2yOqZUDztQ5psxMC5p3LfJvO4UV3puZQNqwPDeXtKi/c8QVaGQnGJJkhX9KiArutFe9J
wuXSqKdncvuCtWka2XZqvAMy6uRoQd2SuUUPqgTnF4EQW5X2DEqyWCTC2qVNBroqDZDmpD2ji0e0
goxl51I6PoqB6ksrvpSBstHX2fQfnOYmZvlqZ7THew2erabutNhw93xjqBp06T1wI+ZM1TSbHk47
JhBtWycAPSxUZaAD5V2X6V8dsDGADZB8wn05C+c5i+WEkWLZHiUeDBm99xmfdrlevLOzusz6wZw1
71bVElco3Es5am8dUqPLQKWAAJ1crEXWXjQnCsE8JPVmsp1hW0a6sbKLmwHqzIQl1FYQIZk3WwF8
ewC+MUjrWwwljxyhR5HdqX7SKZJrrGcDjOiV5robrbCCdY1EeK1RZdC0BzRNqoXh0hhkrNowWCkC
UTfX7zyqpbtCkwUXlGJRn4lLbDlPrtvsgDX0u2bKGr8aZnddx5m+7yNqA+PZCSh3Dj1Yb1EZ94U3
newkwz82Yh+Ns/FiejVOOovSow2GFfkt1eiBJTp58CIu7kGBv9Obwmd3MEu8UXlDjquRxlSh1cKD
1j+aSIYPjM0/3IiYaCqn0SZJTPBsbJQ2jXGIPTe7i/PyXBrmKu3C4owc99gGhCkZBJjuTTHc0fnH
ZZCQZJokBmbIgNCqidzSw1ATLRUW8qKPw5eIpLfN3KWc4LT3EIyPYFi66IWViPBNLmoTL2lUZ/Fh
bimpTtobeIVt0FrDqzs5O5AjCpyrhcTb6aCo6LiYR2LKMVq5/Q4q63xUWkgZYQj7HbM45c92fHe5
EmhI7DHrD1wfLXoHi9gAxzzbAp9ciGSuX/pE3ZJvdBVW2rmi8fjr+Pobprff73N9iPcrv+96fH30
r8dd/wYOKiRwMSatcHkGrCqYGfM5ybaaZz7+9jQ/X/VfPiVMyGKFSxmm//WtXV+H2ZAm9PXX357F
TbDHlyphlYYROgqC/ZB6iIv/eH8/n6fojDMhznL729M2TX9izxTv/nzm6/HPO17/J61nv0cqGDbX
p46uAtVfr3K9968Tdz2M8iJauwWRRdfDX2dUh0O1i9G/xo32HIAUpttIrTImeSEzG82PdAfOWaga
indQs4dMY+cyMGNiBGMnmTLpmugG84FNMWvm+xtHOLrvjaY8JCLZObpl+GFHJWwCFJoxwiWA6i0j
/MaWP1xFCxWbKVZtEmdimM+RqEva92TaakGPiG1qWc0XxTN2x/0k0LPYyUM2fAwZ3Ep7zjsSEmAH
6EvLZCLnBX8zfKTwbBTTaaiTb0sLo5mIp0v66kIg7Hvaovnsa8CzJpJEtCS4G1AlbrVCuxE5FOZs
NpifEJajbe2SNQUKwMzBnS4YUBNUiWQ5E00C+GjlzZW75gtbzPLWCRkiC1xGc4maOJFHiLj5JhYQ
LWJn19OLJ0g+uoBQHEBbYu+pcvOkuvxjbji9JS0uUblY17HpSdE+d4W54IVp17hctES3jgcmtr0G
rZxCmoEnB3oxtbxJaUsMBaET5nhGmrMW1GxXA7JrvPQNcs9WbaJIbO12+oosh51Dtw28NkTglWyt
sQ02sYKzr1vVS545n6USoz/U0yfx8x0bRIuBGww5MnvmQKPvyA2bX6PQfCLjhbA8RjJ/gKnjl19g
yaDWgnLpGBvT1MGuaLG9V2kfbAojkaisaaAn8VyhO/J2NQgA30hPAcxqv5moDFiiIG6mYzQdMrYb
PVJUiNdwKbCMvtYKy6FrpU8qYF3hXL2a+lcMFKC6cpd2VPMx+WGPfZxJbaMh8djih18ZMeBbtzHB
wduPNSXOegTcBYMYdMBc3DCMbSS+I3o0mrZO8sUOUcujPgf3VRvY9MjAYY6t86JEuR69wlkXGumE
3YSjhAlhlg1kor6EjSlf2rk62mn3no/x3TzRtbSi/qs+9s7GJlYcLQ8uwqvmyancdvUbIPLup3Lv
fxR9flfGRUequrkI9v4q6IMDKYQFro2lErq+vwr6osCasrinODVNNF3yQZNHN6WzEBvZXaaj7oit
4MmuarHRcox0BD3DWA2pCuc97l9NHNrG3NFDMWChhv3JyDV5bwF9GiM3v025EEq3fWQoCP+bN278
QYykAe2YaPRNWqs2kmH5xxufwTQ6xPgy48CTOsDZRa5BOW81unTO+qSjNJh49PSziGiyKD7CyS7/
u/fwL04e9Q9HGIsUEnTmH+8hruPEGaM8PiDWmG6rzDykRhIBTxqMtZxdbY+e3dsG7A60miVDrx8d
oB9F9fW//hAF2s8/P0SkoqiRDVP3DMf5g56ZkoprNakbHnoCHuAON9ah72jP6wyCqk1eB+y1uzJz
ngykyhcvNUY49uF6qKxDFbTaZZBdfWZBv2oKDJEhghnmKwTRkQENzgoZplGEGpfADU+BZR/xvLaX
SmtNUET0wxuNnnQBGmtTxsY7aCdySMoaB2vpnq8/4uW3Lptf/+v/9r+4dslREZbhuoanY+dZPp5v
7w9sGbnSjf/Z650XdSTgHBzDzEnJAp8HnH3aGKG7rWxzHVlzcx6Aq1ig6/a2WR3ysaC/n5F3XI/n
AhfzPteVBeUoHw7AQePVEEYS/1ww7LI5Mve9CVwE5tf2+s7/17fx38Pv5T++du3f/4Pjb2U1NXEY
dX8c/n33vbx5z7+3/7E86p/3+vtfD3nQP57Uf+/e/3KwuSJe7/vvzfTwHdFYd305Xn655//rjf8A
xT5N1ff//Ld3DOAF4gFa7d+6vzJkubB++2yWV/jHI5f/wn/+2yUuiu9t2b3/i0f9H02z/JvlCeBT
HqGcf8Bn3b+ZAj0JYxBINw887T+lzZb8m6Bn7Hhw2R2CyDzjn9JmS/zNQtZMy1QYhm0K6/8LQYtR
96/fIV1yGXk60moYKBSzDPHXi0mfbFJgU7CbaMHQJVO3D7DlfcJ+gOAapRlFtN5LiHM3NHCi2BkD
ErmfK7hfyQ+YDlb5vTIgfD5bwTyGLx3FU7QCI+ql4N0waap8p1fgYXEY3XJfeCUyBy5LKhJ+18Va
8lgELmXjlln7FQAfKmqXecshMZku/t5r6QBvR/ZL7qeZNjn+SR1y8rHt5fgQpB4BbgWWPmsL6orC
AQE/MjyTaeY4J7Msl7VypOWM4r2Kj43yPKI0ZBBhMgckSA66mk3afXmafWRVSohMiUcLt5ZbWQPJ
ToLFidEX5jjvgqFPv0FgypngesSTQN/pkZP/Mc42prtBvFi9DTjbrW3b3bPR1MANGa6T2ZSw6V9F
7SmQdQRljwBnGXeHNi1IeG/VDCfs3cL/kB2okdFCbtPcJFTHzBzjgAic5Pg01V16ABWEpDh3obNH
Dm6pLWW15INsylhbjTJI03Ml3IbGVEKPId+rXLY00knGWTDV6Jrh59Nh3ZZqiaGSA8XrtV4O7rGq
XI1UamyH61EPM/HKFkr0z25SBy4hdsodPu3OqJ/Hvos+jTYOWB/VIHX9stSyGFE5dG8w7KJ7y0GB
yo3u9OUF+w+VTKKon/vCzcnSMlxyNwK862ttNIj6GWpy51uLIgVamsbDnZ7r2JEnO9OeCUPuhq1q
Z228p0M2GuvUQdNEbE5c6ccwG7DCFVHrkVfWWexMy7YbqP8lQDY2Q5KTDgPZXYe9EBs5WcTInNXW
cjO0EahDhuIutudG+zGGOToG3dU6onZkqGsNS2yNB1i4r1HaEVeWOSctaQ1a5xSFwAKNXSEdeppp
8qlDNfNIzSqpqVZhNGV7D87TDEm1CQJUm4RBXQguqDE/5RVtDF01PbFq0kji4BxAUUcPYiGWI+QC
d/+xkV5gWutqqLNlox63ArTSqrPs8L5oRUnV2eg3qfQiuDRtvIbkpbNkBiPgNCD3iwGRG3siDFrA
KG5nrXu27HYJe/dYzlRjd1PXhn2OGIuoX5bxITJYiQEKNXZIq3S0KnBai1rpJPYG7ocRTs5TF7tf
XcS1i/cppmbRy90V7ECGAVkKacKuXM/ck8PsvDPgIx5sQ6fxOYzWtqoUQI66pa88xbmzca3ZPcJK
7c+qbDyf3Yfjm0tAQT/klR/Q4n2UURfttCQ2jomIvJOVxvYu0Cm1jHj2jtVgPg19B1SznOzHQeM3
cDEox8D8oJGyzU2aOI9hKvN3Wo4VpWRZlbfoxN97W86fhVWNNCcNxBdKDbcwagLgBWyE6NiPPjng
4d2UQ9EYHXpHepnFD0XSpu+KTsRx6nBwIXEbdkpYuIZzV6YXXW/hs7g96W9G3+68RnPehEMWrRFG
4bFP9GAVMLJRkqiznRYxVa+m1miwxo8d+A+WF3lNRUBJEBhztZSeWeY9UyeDnC/nec+aFfmgNzsX
LR/mk+YAKCS/rdgEjm0uQIP45ERWsK3mrNi1s/E4KbPmCJXbNGKbQrPy0U65zgIxd1B05OzH8P4T
PJZZt2bq1IiOIjKh5Jw/tx6mxww8wYnoAYcOUqE/2/w3QI3YwSXL9XynsAdueP/FQ1Ih3pkoQlK1
IxahLcVwjKwiZQPJx38Dhgq8tzdFL12JxKjqkmLT9yLkyum0tVfhOQFMEvNydgnEWzm0VuvOrVnF
qOYVq6ILmKPEZ+J6Evpl5nyrvAiKZek220yzkRMQXHcSTmevu47+8FySDyjm2b2b0T7cd92M289W
YHIipa8mskBAZyxCnYbh3C4I3TN5iFrZje1sarqrCGcwxHqtZt9PeW6g3XSmTe9UeOhMSywpEuk2
mBFGxqAmD0ihAhi1NCc6mnoI/nDVtQTDUhSEtG5Cj9rlaWkSATqpb5FjNsdWLHj1PpHwxMPhmARB
SyWWCLiJpfMN2l6CggAQ7RivJILDetoVTTXtG0FskzP2sGJISzkMbmHvp35yuVaVeRPX+nCKhd3t
XGUQPsP6f2c2o7dEtyd+QojWMZ4kzhHpBmtjnsp16QJrlsaA/t/U+Oxy9uRxzVQGC7e/tYO58Usb
rGSDJZ+WbmsdkF7R2ZcaYRJxqG8XGytDmDNuqfRStFCAZwaea93Z9rQshfE6t73ykSZW+AKVQ3xl
M5PAgbZYT6W1CVwYlmUmbIQHosI2aBa7IJyNTYyMnmznmTJJa7vnIcWbnOVc73XVxxgFGlKeydrx
VQrn0OhQSNgu8hs5MXbLPkf6Zoh+x5g/8xWLzK2HIsPPG63YBqFqD3FS48rSuRXTsqToMTGMdwGf
qjG4YH20kWrU/FUqByCnFrjwd5SkUDravkCgQwVhwR/IsUR4N42+A451F9uAmHQ7kX4TcpduHJod
9eueTpgSW4Tm1qqL22a96Ir93OJiqso6OFil1++sMcAr0RGDwv7WxpZeKlqL0bLVFe4usRFZ1YHF
pkNQNIhkZq6zFBYGwGhvE+dAXKIBW3iSW5T1K6c/ghuhXUMOCTbEdDhDimPhJN381WbBtrdSjegP
TRm3ZT7UfjCMcL/TsttOUKhPQbagWaEvoYIU84agN/p8g8E51FO1RltNhkYw/4AHDWXH8SZqAukj
dZpmHaW0ZxJhNQf6PxhGRqhbarItvxmF5cf40HwiCEe/DNBDE0GGM8sx0yNX8Pi/uTuP5ciRLks/
EXqgxTa0IhlMqmRsYElmEsIhHFo8fX+OrO4Sv02ZzXYWlUURjEAgABf3nvOdjQcz56FHVrsmEBdp
fDtSWiP5ctU4Q39fsz7dw8GptoGEdIllDL9Tl2fbto1iWFA1JFQrwWklJB4BrSLFtmeR15swTzxi
wjd548frqPPdg92Bs0pnelYOlOXVkCFYsWWJytiuwMcjyuN9UAape3/YyHQGGt80E4pBnSL5MNKI
Didv29SBhj7Tcs9uaFR7XwNvBVzE3ND8nTZBqNTRc5LD+CXKymLhu2sFZ482V4p8yL0lsyV2duv5
a80mZKXTdSbeeoYuSXzjNjCI3rFi5A5CJ4HbiyDE4r6lrd7RiWoNolNHox9wq/GcXhhgJu7YoY4h
SPeMKMnVkCC8Tuj17BtPtb9nv9/oHSFkWkBgHLC0DHC87j35Nndn5JbEEfbsaQNHi/CTU1K2CkqG
kiBTUha5+JyOW75E5r7tljiKaMnnAfJPzk60I2jgjX68TzgKEEymC3CibMAR1Bn6wYwpJlIsC0FI
S/sjNYnVK1oI1WGYygNQSZ16HsbkWnbhFZQtmaNpORw8X8SnpMWSV7YpPYsww2IyBtm3YXScg12h
QGNKlIehtsEbNDOPaYT+gQHPvOvHutyPg2tBR0fAZJv0gpHGmZfQKVJM7NwbNhidVQ8fnh2JNxSv
bhpmXyWD03vW1UDOfREm5R2RRwGKKRoR8dbVIxdhQOPpmKC5qAHNGQkRZp7oiueogg2DXa7x0TIO
Omx0oZMC12VaN59rX0s62s4U+XddEOWSBgZpjFOITGCIhxIdRxQE4dHMRYWaYf3/984a2w9u3f/z
173733fWP+gd/Sh+/m1j/fuP/thYe7h/bc/TXYrhuIABNv+vWdhjzx3oDntrh/3z3yzDwX95Jvtm
zzcp+QVoov53X215/8UG0GJX5ni2p+NE+3+xDBu8m7+XpnA9+IC1VTcCBzK79L/VaGj3pXUei/kg
Z26+rsdb29nNaWLFISaNPIjRFBsBh2pdVeA7+nEIT5lgSeRX7J8n92cQ5xe7aEGVeOn2L6fyjyrM
X4ufBu/ynwfnWez6HZO36VNm+PvBtRkrbm2md6A13QmdnI0NxShwKyPfa01Ey3n9OrG0t3P4bjnk
PqmU+v9+EMq4/c+D8AM+DWzdLnUWUxU6/1LFap1G7ysnHg9TW5GO2U+kVUia1TRDUZWFz5JmXx5Z
92Ht/vpIywJ7S092ifamCw4xC2nABsYTZVY8u62NS4yBWOrZLWtvtiZDcmE5Ztbf2e9b7W81rL+e
PdNx/vPQDUqwCKVtH3+5HvyzANdNftJPHglTAGvDoHvrPbBTpoXNIozydTqidPPz5OzFKdo4vXY2
Orl/7vzO7Eg8oUZfdhz69XKuZ8EYBftnZbotUh7TPginxDcw5C+9oT+PZlwDqCGiog/fOUnWIc3b
s1fwMmSxPqKCGw6yR/s74gqI9K5CBWkSmFz5ySEBy76CMefVaCPHzoRXDzMeWZC1kqwsduwzWOia
UIANsXNnm91YOmwnNsXoVdj46DPaHnwlhaAHU29DnfyeIKQvZPTU8320gfUU9swOxdHu5FMUaVdt
jOR2pjZAiQTcv0nmVSYcn4WkeRA1bz4LUayPmbx50NcYrrGpgFBJ2U7Cq1/6aAPMmhgEHnh5ENY8
umZ55qZXGZDG284sDFNiX1dCon9viAZfGyI6S8/aGpoebOLGhUuWfY8KD5FCjC4rCzEI9mb0FUQl
mYw5csTOZ4ltht0tGmyi82YTgRsXS0jG7ypjD7TSAkvJQuVtSErOnTh7rvzMdGWFT30BnzVCMOE8
8OcTwglMMIRAsgBGIow/DOSjJck/T6kKsTWHF3zAE8pdVVoXLzUp8szyWrkUXLUmg6WTIjUPYC2F
AU2a5mY0LAr8BwI+VlXVTPsW/98qGFB5Eieg2tnQwaT5i6KOz6UU8rwwtaaQPc9yl2qQ45ZKks+L
cDtEvvNc2aSQ+t7w1rjpzSnie1n4LBLErUa0YFWWh3UkeO4sg8D12GFJj7xFdd0nHPUTT7KaIBsP
xIpjtRpB/qVvMO5uy29YrcOpHgZKQfbTVPGZszBfd9ie1o2Y2Zsjo+zjnsacS42lGJoXW8fFNiEw
0iLB/oUcxb7oD8IuSubjYt2SDbrzVMenmuMvRGJ4XLMXiqjoE514HXeYKlwfVVGJi0SQMwvQEMVw
+5Ap31TtMXjUiRaTz1ndhwYXYjH4q8EAbdjaEdKdQj9C4UWkSg5310t/s7yDKIHfjKP2yR6AHtCX
xEhWO9yYfXIV6nOfe/trcHvykgcIo8PzQIEIGUuFOJyPrkSgPTfF3pAMS7XWiG+ET8YhOR9a7B2L
Yeg2oVvvCszJaJzktalQmVGX3QRss+mvc4Z9UNyYTLZdqS6M3ou2AdB0GDN5jw6zzDYOQO+0JxfL
1E1CqdAGzCjOV83I4yPV02Yj6Dlyh0BrpFU5PfRz9po6hnMyB+vDNNDPVTS7iL0pX+raJYt0+BV1
tcQ1QzsrHYbXArXXGsASmz/0NKiuSRYPPd6dxdWbBHjTQJm9tDnA5iTjD7EhH2qNEknVBHykPma9
ZRgvdQc3bW6KnW6H2bodygsJbCpZjEuJj9mLKW8tg18VTP1aC82HSHu1df+zcyBWYJu61BVGnpod
CgsuJ+heO4ORzU8R9i2fjey4Psogu01KpqX5eGtT9tEm/dWOm2RI6J7iUYAQ5krsWdIASmN/1LAj
1iKbzC3sVUwjki3CyO2cPvQeRg2yFH18PtzayyfStQzMwxBv51H75YzxN/Y3DcHADO30VQCHpwRg
H3xDdtgheHdFOK/pOwMlzHj2eBD7PA+J1uQzKs30q5TLZepyHbecFEl00cqrETa/zEP808Zpg5vv
ZljYOJcXYpXCHT2eHBA/W7IBKZzoyWvjVw9WyvSyXCbMDSZc+ejbbFIXLGZujZ7KnxH8SIcYbnT0
fblE0O5R0CYuuymJp8jI6kpmtJcIm1ceoY4DR4iF6YYvS+xAR3+ZOhOQbJg8OoV2glHKLW5kD44D
Pg2E47aJhLEa1UrBcnOOdyPAf4QYoNc2oCuK9Oy6mSu0fALhQTK64m3NCVAQde1bbORWhU0VHZq3
Cs2E2jq3qJUH+63JqNO1Y3hcLsxwYvJOIvGlhcRWIA7DPzaKXTk3Hy35Rit4Fpuq756WqwgZ0LCx
oxlUhnioa+xCCJ5WusnHSVmVfq1wkOHM+WXC2bvucLSu3JKacIenqqy5tjGlEDnlljczC3CcRWJX
9+57wUcXmAwqoD/UmMMmM3cNtC0oYyrH5xj4nczlSUTVZxF7OG1TjDAGoXInCqF+TlEfpexaDzin
GplwazbjxDsmr656ZeJQyQAQDzkee3Dy8EBJ3kr78LnX+VScXJPo+izougFDMr1YOrtq4gh6eurZ
jJEiYt5Jq5Q0rPnBsAuJBiX9aYc8ppfVS8O5DX2rXnudkBS9+LY1o0vJ1Ofiv6uRMWH9Z6OZBB68
fUZvw2aw64L4V4oBtEE9A5ExAWmVWzs7dF563v2m9/Pbsg7QRq57yLW3gc9kNecm431xP0UlYRHe
wCJmfGsrJpVUwDGeGvElZPcube+aO9gqy/YylZiGDUaXORVfxfhM14ZGRBXetJGLC2OdWjpf+hLS
I1Mt0yD992gMkX4ykJlzjmtnWsesWjbqnBGx9gNqASUk3ghWawFyZZ1pzEKz3mLcqP1PRAlEJK3/
uC04p4lp7kn6IRqK0II/liBE/2GDIIM7YByTDZdF62MDlJjEvfRBQtjAugnQlts8GqqnngSrwIUC
xUY+su8tUWwTiaKGrTcLWTayiPKqg+3Gm6aheF3XXEhdqG3LDOK2I+5q636qtJ9sSnruTm4Vcu/E
PvPNMyI57kF7fIsySudSDasG7R/WPpydupS3IGK0qyz+0LwnxBHXbTwznnEumo6wBZlTDy4NFczq
DWQWsL6icqiAbacYNd56uWVN6t5R6lTrVnAvaxFPZnvTz8gngsC1GUhbtiJrFmLUXR3tV4BNHqbc
eBBz5W96itJrf62rngkqzXFLL+m1HLIvD7sBoiiunzLRchYbX+w3do4M4g3RFuC7zO9tffDos9CF
iR6buAGCpNfTflbr+JFEl7zNnqUGuciaeJNFGeHInY6NyagMAxAbARvtFrRgkHM+RcwA2k8JlWtB
1pGrA/bMuWCKJv9suu6bWaEhqhJuc8vjvKbOm8Zyo7fme5W/ogZ2ZIDnxCeo1R67ad8Nr6Kju1P1
X1TKWNKq8r81dmduwYzUvhYFSwIJOIu/fPX6eS+o4XorVx9IIXHza1dntzQtrlL7yEaICGYYPJTp
Mo+WV8pZOrUPLhFX3GDX+5uiZB7SaoiMKX7ZtNTNbd7Z5ynx0BmRpxIpxTF9IdBuJUtEXCjL5RfQ
f9002kaFsRGG+YPeFfxh/85Tg+qynivH/LosgxLzPRsooy6DMRzW52UNsgziacPkaqT6Y2i1/Jkg
ukjHwa7yJNVH2XXNS1AjvyoMbhGr8J9lnlzHormlyrZm7ntvvB/jF9SexKawzAgiZmeEriCOG/G5
rH09tzW3ocYcbmm4LViDS7sqD4wHcgUS80uXXPdqwZ014h3nAZM29fe1q4enpEu+EgNgYVgzXiKW
o0a6HugwlPbJmOor/tVdqUq7tIIZB9KG6GVBUp5aos5q+J+FOJA1gNw1V6sNdOVoZd7DngG2JqEu
bpybyJlI7cl9IgaUFDfONYiIm9fYAx4g5Fxq705UxeA/d0nwPBYWY2TrntvJuS2z46xU1lQB73Ev
nWhuspV1icZJnSvSzZtSgK5IDP7JAoUqOVdzBt7ajHjL6r1jqb3gD7iiEmQ+yelWRA03Ff11Vols
Q5j3YFPEdFlYH6gpIBDlhcoHi4DqUjfudlSL/wijpVn8AtnASFy6+FvNKz5xTfxarn3PHZJ9EiYU
XdUjMow9rJUpNbKKKbrmKa9qiPBqfhGEsRTJd7VewJz1nPlsuuEarlLA7ZtcnRt/mO8SzcT/PvYf
ZXsTFRPm8jHP8aPoQJoGaTTvaie+0oQ8aHZ2GcCbbKquuJkNxwpWD/WkpB2PRGYnm096ZsaEnTDT
0i+1RdpQU2FAexpmRrvlOlbzcGXbB33isPKOZbvIr/3gXwbjEUQqhmoM/PvJ7H6x1LzZrtvtmt7a
5U721Vp9uOp73Oe12ucOcbNJIlSZbPlOiTZ+G2JhH/EjSj1PiJkR5wWnRcV+V7mgMDWteifU+6XV
/R9xENx7WXnNXO6v0mig87vZz8Lx+n3Klbt7EDpDTNU/J5hZGZQwENtHTW3+UHQx2ZSmjgoSbsPG
dFpYIlDATQ/fg7JLBlC7lkWlqgHgIiZczMGMgOrz96aTppOrcg6KmQWhIZUfJPxOLtKlsySxpCCm
qEOHLy4TJCw0bWT/xSQ5oxso8zLZV+gSy8qcCM82Lh15NFiC0HxXyDoOsEAfiiz46uHer8SQbQjb
ErvgwywrwOY9d00XhbsR58V67IoLk/WFcASxa+bsaEY0AZD1cbM7NGiSAhFcaUw/oEpDXuI695B9
V31KL8iVaBrz9mkJ/nAU0Lf1JHyTEd21EhTgryG0g+9nDyKTj2Z8CdgQVlqfhitS0FLfkrBm7ALN
vXcVYvXPf6QirOoLcXUwZ9JEohJOiaKH6pjy7dxzDkgF451d9S+WeunlIEKTxQqAPv52+WEH4YY7
1UiAc0AZRmzwAJ8VsvQEArhnIQYBlhClyPIID18Qud0iwlb/IF7ZJpkfH/780e+H+IsEeuHtLL/S
mhgBJSYvdsAhqVjkXK3+/Jvlqz8f/OcveqX5XgBBy8+Wb5ev/vwZSnie+c8f/vmY/+vP/vGsSY5V
radS88fby5c32S+Eoj9fZzm8xvNCRDwCy8f/HlmoZ6c4nUqqhqCSzsuTixYr6V9PSvCzDJLxaJXV
dDKIGI4tVxPNWs/tdIudFWtYvbB9+yFszgJL0Gn5PvLcx076UKiNvDgFYWPShBj3lQqy0eNb13rt
jnM5nMIuAraG12qdxZl76jwbzLfrt+6J43bAIvPD5Z+qwnwLe0ZbOZGlnaiCReziBK3tZvSQmqQ+
nQC+Yjj1TqhP1tDPMMQYzRU5jr0rp8gkSVESWkRBBmZt/2hOQb/TXHaYTV19Cpa+MmTDcYz6AH9D
x+7Ly7cuwpStkeHhGvR0z33LG8QZQAsS0HIIN6gM+gPhAPPepbkO4wG7kBfYL5nmBj+7aZtO1qmu
CdCLUh8WAQEGhinzLfFr7tYma6sv2cofA2emua2H0F4RQyPtUGsQTcJ+As0Q3zsNIeBxgdGRE3ni
XrW46RMWEA27zt55Bub4KHs6c0ZT3Gs+bl2S0e5JhMbD+BLp0WnI6OpbyM0Z0LAiNcYcHsAV7ibc
tSh2LkmTiE3muZ9NKK4S9RlaSqNbt/3Mliaj3CmI1ewwQa/mMHoY9eTR6qLrrEnQF2V3mDvzqfOF
OA9ZEjHR+QUoX/+XOdmffuHZa63SPOpO+c+gwW/UVO0n5tV+7Ee0J4iHNZD8ZdJe6aneN5JGZJmT
vBZDw0dNxkMcun4dvnTaBHcFyUJ9U7IptYZxM3Q/M2PqvzVNY20tO9TY3XnbKuaQSZ84kR1yoLOZ
HUdnsNZoHIihtsoHELCEeRqsAKfIO+Q1wJoWqfchT4M9/HMSb3wPLExJOrVZx9/G3HVZtAj7rDs1
sI0sTwDn00WOGwLHB//JaYXJWmD6bsY9E3RvEdrFCjTxMXfOAfjPIcLZN+bTfZ9rxsFLp2YzVMau
AnC1puPI60XvVdUHW7vp4Y226AB6azr2GHYajBY61dtVaPU3w65DKjA9LJ0nE1ACyn4C+4YeGpwY
LrK1/G0rfXAcRXWQUDVWIELkWobtT46A/YoRBnthybMD0aboXXYj5FBTyojRRxGVp8cnEej+JqJX
zWHQZkvAxEUJDtzALO/FTNe/3RShZIUvyh/U4/R1auO00VvnGFTexurbEPeF/GRreIikebOZGveC
lZiSLG27EPpRSIZIn9a8VJVsKafGO1RFcJl8H5+UuOMCgu9S6xWnMNmZen9w3BmdYWkj8W8rIviM
m4//i7gP+0En8rZotJbrnhi/1iL1t42vlBFe3NDfd/BrCNWorpjK73LDew5DSiJw5FivJg8N/eFn
kC0fbFwpqbjpudPKNwK1YzhY3VU2I7UsYwD8LyGaJARZF8rYOKQHRHHxap6sbkUJ9d6jH7kWA8aI
VolEovHITuWD0tBHPKeg9K2zluHZT5Dj39vk7+7qiD6JAWDAjCSirvBCPDnjDBrHYtQem1z8MDpi
35om4rLF+Oca9wXo8lXrUq6K3IFeLaBBWCL9oa68t2n0sgfTQVbAzF+4c3MEEfQrD3AyqD0vTc2L
KKgi5ORZhgHd43Sm6UzE4rW2ZH2oOms3kbTeyvwuSAnGnDpVewyMh6GHu6rcfuCm9qQG1msK39yo
WUgQi3/EYwFmksZpN8zJtpO4QHsbpRsHEDvNPhS6fimyNL4zB0DMowYKIRdXoBeSsROJXOnG9fnR
6nEuaAm7sxTDXBhjQ2kJ++sigkjayX11bOcFnrhPY3pVNv1WgybQmsPrNAVXVnKboHdddAsO1hR/
PyfNj3C+A0PzXJX2nqGOVLxh3c/U/srwzaO5t/YcMhB76r2Vc2gJLwhAjuTkn2M2BMmPX16UkdhE
VvUkcyxOtILC6dAm5Q65FR0O9ohEdlzixFybsidWFmiY6V1x/yIXZRLznfExa+JPS6HJwvJ+yukZ
dNNKZxVfEdpZoYUTBv5xMheHirWK3X2m8UhtokKO1ObBBefOB74CaiJUGCmt0ykBnCS2dMnu58a8
k6UkjNK4Fbn50Knle9Mewz7/COgQOuqSNqJ0d0F9FV9a8DQahmPSmJml80uL9rxp3o0QMp6nXRNZ
P+C4uIsr8TxpDBsAue/SfgP95yM2WQabVX0Aefk6ROajBxAlIqzbsSC3SmVksA2W5WBn78emOos0
og/QHey+PalzntflIZnN78Yor0YWXcxkAKJI/QAE+IgazDyRqoXbOn/0IETWKK48zD5kMEWkUK5m
oyChNaZMZRNR0GTeN4s916rnvszmcZXE4zat61dNt8459YjCtl/VR6OeKsFZXzGy+VTGzPou9b/b
Ql+zY8eqXPfvoe9+jpX33GzsAErDOHovhNWsO0BaE/fQMM9b33hxwvjDaVyAOdEGfB0dL1T3RuYd
oxmskpafAlLkDYE9x7WHO2rwKFGNnU8JvIORoI23cQLeZVE6zTAOCxhhKAF/UE/5Nn2bUMVSPFHJ
UKDvCWkh8ybax3PwTcvpUDAstfssq9iqnsEzz5uBEz9ljGyJ99j4+Y9ijk5tefUp6mSQcJy0umlp
N1NM0n40jGT440lS8nMbByuQJDr3d5bm7GvkFuZl0IhTrlNdgdXFt9GZflETe2OpgohLfpJa4Kdc
hjCo2KAb/nEqwaPZ+XnM88OYjdRFGwLrq3AHrwzGq/AfSTW+ecqK0bWKaIASrwDjgdjSu9oTus2O
rSRF0Rx0LMwNlO1nl/KaEdQnjZt5sM8tOKVtkd2zro42+KQIREvCWzVWv+QIvrNFvgnPzt0QN1/l
mnMeJ/2QSvTjZYGqFyT3pvXHj0aAjYQRTamai1AXtFgdisrykhNCZlDl9mP80hg8xmb4inuZ7wt4
lI1jIv8sJNsoJ3ofNK61YTZorLI8IORmi/4a8pvvzAh12hpmREygoVsdNS99sSb2R1VOws1os73A
L7PRRrZUeZ292oOF3Nagcpxq36hwP7oawLc0Y6J3R2q0JhZVZPUnIzW+TSySVOUF2zhMmD5kOxjD
upq6gfgj/ZyO5Aow+n0aRvjqRFqyb2X/3hVWtKO+hFt6JNCdBmqMW81IrmU5Y8oq0CMXzOkSVjBs
WeLumLFte6+V5Vtvco1A8XjrAgqnwnKJI0+IDIRxgOjBuSMoiWt+6N6nWGmgSBHwyiqGGgGWski0
FwDGnJOsetH6iaDl+CUn+9wzPdLP5hpg0dCdkaPuB9dc55P5IPAnYDWPJC28ZEu3LAH30X+Bb89W
AHIGgpP9mMSn4Drk/otNTc4SH/bM+pq1nqs4kVPOXljkyWM6VvshtA+2Kd/77sHAGOkbH9VM55X/
JnQRrNfXwADpwA071+mfdLrvoAkH4HPOih4vVbGqoNiF7K+ybACXYqv+zGfuNv/4Hb7Mtc3yvs4o
o2PN6vx83XCB6LyEy9OrZ0tKduLS2Pfxj7rXcBb/floTKow6glI9JKB3NebLy5VOcFBP0RX0OcNw
PXndduLpWMmrb00yTqzkZZ6v6nmjalqZ/F89OOQ1uhjaWGgIRkKOarSK11l060Q8k79Vw7KS1M6C
QoDcxeeEbljytYWeefla/Y7/ZFCvAq4cS3Z4dnkMi1Sj6gB7UbDQP4ZDXWorC/i6+r+kvcuuAjnO
HssUfxetAv5++ZXhoXKtV+p2DHieFN913TcHoMp2czbtB8ahtUHFrm/1L3VgaMoELUrKvMnwKFOT
2ly/g5t0MFKoR9jf84ASDuC8cS/h1qhHqNeTMeEkJa5zXsNpqgzmXHizkuCgXlwC0V/eAI1rS4xH
eskjnkr1dOq41Mtq6u3gFV/eO89ROfuI3Zb669iHU0kn28ipmPBQILhrdXrU21On8H/eKkkeGxNl
KaZTri42ExYrOBpr5WhvGb9BCnC18bOGDtjkQT3ha/UYhcrR3Q+dbYtdUs3goY34/XDEuXs9QZXM
0wnoYL4JEI06FhWKKiaCiR9F/Lps/IN6iGyJye7YoQDyto3sUz0VNBkYGRwNRfeprj+Gsriqp1SP
Ccr7bH5Qj1DHVJS/4vv/OaiIH6oDJhPrqF6Kl7gbekLh2DzjmVheTj2dO3QHnsbCMcwW5VswH4Y4
Z/WSbt2ivOT1d8S5YE+L4jqaFBbraD5Bt6o3BWEJRVdXm96k0xFZyZfHYtvirkoHDXgHftZ9jGuD
6X66Lg185OZfTLfP2sjlmjvAYOL8OUrN4KznkAnomJtkscVuiiCwpRatF1yKaPPvkGWP0PztLxk0
JOPSzZ5LCCOFCFfu4FQHpwYiUKUAlX6kFPSYbMxHdgsfMO1zGu7ewyKDgP/ScfHdM0lSLFNNEbt6
tksoJWbuwd5oEGLDDCuOBR48M4+PVlQ8EVT0HM4+ah3o3BVrHMoN2akp+0f1Xx5U5lYqmZiSgjWI
hkx4aTu4lx55CjOTCEjG+EuHcLdLvE8NL+OamO63lhQ2OjWUqPWEyvfMig2Ll7mFSfJizem7VaBH
dasasAkGTnzRvbxNTvskEKmDRaHIjnid3t3EnGH3bOP0owcq4zipCatOMXrDusrXrmTt6Uf681Lu
9m2q6VqZwDHZ1Hl+0VS/0lAdGAp22bq26cck1mHSgHtA047X1Fi5vCkKT/l0hTQI3Bq4UZSxsIVg
6Kz1FgVFU4hPu06abRmxezQHjr/4VfpEGtdW9o5+Ajxqy4qJ5v5xqI2DjkR4bya6WOvhtmrlWyGN
4jLYIt2EwDJqC6eYQaOl9btybXf6k8yoadNMu4Ulfqy5KnwI8xX3XJgcKou9ztKcZO18KDxqBwWi
7DWMxHjVhtZ+DtGkwsRY45sjl3eY9pZbFjtz7M+6ireTtX6G72bzqwTio2pmOmZ5WUr42TEvOcxF
eVUiFVvpkmA+7utkJEoConqyN1QbGlSX3GblU4S7jhuVVqTvxeOmK9wt6RnOFkl5t8vZyUxAcjF8
0fQrctmwwqLv3KlLHuSHy37cIUO1uri4/Y6Txqfa9f56EKwbIfUfCmca7jxWS7RVnAfdOwWl9jqH
42fiK5U+TPzlpasR/QVpssl2NAEj9DbGH531tVNUa+QMiEhGq7z/yVZQ7Ss9dIzcrMjclBysKO7S
OYEPEPnnHEIWtS/3NRv9ei0HCqdd5ux6xfCbk4ewLKd9MvGXXurAtmNFhSLs2VLKjIExOk127agZ
i5JhXzgVOHxKzfHgkd4xhSfLNrPN0B9xoYlN8uaEJT4TqhvuWM+7woiL/TB+suIst1M6mXs0DecW
9nI4mt91g+ZEPGQX9oGwj8ZZ7MDLXAnf+KTfHa9Q3gTb2JanLqyuXRNfDDf98rO7IGBpVGU1zC3A
3Mu9EHZc21o+vqB16dYSTg7NB7LeejYRiMyJ+DjitDK3Y4x6Ky8A5ShJ3+92qmooLiqpvOR4WORB
Q0pu7mDdGaz3CRmTW3BfCCVSVoMNlxJlmziIdXJ9WRrZ2OXw4bPQy5IT1s21ahctTYM6oy/H8uMm
WDCtQ6VcUN/pdnkFoPMtR0FIs4fGDTdwJ837trNenZQNXKHtFfhO9OWld8kONcadnrr0fIYOM4VH
R6DsyLckgCa8jnpHARcl+jyjiyssVmXqRQY60UVovGWyvDWZ8yQAdLMVRcWj+u4DzbIZ2FGecAPn
LpdZ5me7MNd/qf7ZIsyZMSewoye/xkI3Qa0YJnNIn5Y9mh2Tekhut8MGc+nZ45GCC9P7QCXEzTTA
y0pF4Q3id22IAU/R1DY78BGEU3I/j9u4hWHohEz4cAm6S9OyA9XHNwyb77EqAzk9Sp4kBintK40M
IpRnA58dQFgCckY5siexxDqNI6ZsldED5vMnAjGLpqpBSgglMhDv3AhYhfDsDYehI33AJjj8kmu+
smxfINt9w2qUUDrkAnF7NuuJ+pBsSG2Mo/W2rMpmCxz2STaBinebNknZjZAjUHqUqZMdA9d+sErn
lrrmp+yaDz2lh2zNrAEKHZ5Gz0cQgIaoIkLUML+oearK41Mckq8Vd73yJLD+jURNIBoojNVyxXQ1
uwc0/zuPnlROc66OmlcxBphVOHO1R0/ba7+K1H/+LZ4amh+F/NKGR1ImCrs7i0zpYlXLL0vcu9k0
TrqSdTZK6Slib9MmBnUT2SOoaWpEI1FxUx07zNQocGjebMl2xWWc8hP52pjDkzACijXsN/qJq5dC
MBFi0n3kuvlW1CC3NZuFq+qddahEZBl8r4f5+zAyAJUpvc+KSPCNY8gIYka6/3dB84KM+BtSQjdc
YqtMpNWeb6E7/7uguTa50dDAtodQoqGYgLTTFKXz6/u4kphBn2B98AE3lBFtsFDpHKwX7ULacZIK
ja67kkfpLQPfyMSutEoEtQEKqcurppSMOEQo2gbecfnOCUd1uWc3zkl1iiN3b8atezdB22U2OaVZ
x/6tpx0ZqAZe1VUqZfXbHHHe/v2NO/8pJ//9ti3PMXjv/0RSIOMqc3CG7YFt2iFj4CCI4y5QcUwa
U/MKe5eQX6Cc/I1pOMAkfQP6qaE0FyUwPpedHKoAlivkaLDpYm4AFM0QJ9IvFiE/KoJyWDEHH37V
Izjxd53D2VtmUQpsxABo5z5jWjNj4Gl1yI2ABDnUki+1bIrVdSqUHmiERPeH1l4JHIqCUlBYTVdW
We8DDlwkD+UNJjtborgHAF5BIYvP8leVzHDoscb9+0mzyDL7h/zdcHmjpuXi/Ke5+w+Gho/1xes1
qzloiYUATpJ3TY/SU0uipZc71k+tSVtsEVMu8gi6LsfSphynphY2LBevDMgadbSXHg5PVJm7RRwz
Dyy95pnBw3PhwRtJBneUSLAe8vw61uNHyqTvv9VstvXSm/RxZ7ZIStwQDckBQNZj249MqvGxLnek
gXVkt6df//72vf+8ZiyHQQMXho+S8T8sCATnCjNIouaAndYETEhEDenzAL3gmWsR/a0+QbnNWKGb
KTVBn/RLJdLTLD7KhIzGfarU5OEUPjhyvliVt2XwO8wuQx1Mi0YisVwWDGM1PY4oDUo1qUR2fptI
GKXsHDwXJD+vPYNyCxoIxh/tHOYDPaJg/i0dgp6CZI5tRSZ1rL9DsyUCBhOPj5IqHVF4ZOPB04tD
Ok+LDiklSOPkNPLo+hXaQjW32bER7J3EPpZKiAU+RuL8U+kAlI8StuAkJaD+FDc9RHsUTS8CacIM
Jxc/ALMr7SrS0hxRoSfnEzfxHKLjpgBmHyuUWJt//0RM3VOX3N8HMA/UBGYa3Q8s19P/YQvB/mXJ
bBrqQ1qSoNizWN23fjpuTBvNTjHcu7MLF7X1mEorQohd3JV1H38xJ8sOYTMGrJdJXXxS6ayKqjgT
IHHnO5G71kr+SEuKt9pk81/Qv/o9KDXG0Xa7VQN1akucyw99mH/iOb2hPdsNTfJsBtmXLxg4cu2J
OgsTag2uVKnKRO3qBDh6d6nd3eZckuFcER+hu++V0nHC00+2Wh8nEJqzbe5B6WoJl1Ro3IfAG7dY
Oc9a1eo7AZd+SbMtjP/m7jyW61bSbP0ud44OIJFwgzvZ3tBsipsUyQmCEkV47/H0/SVU94aK3XEU
Pe3JqVNSFbkNkPjNWt8arLOF3DVJACjUrElCfvRNn40Ep/U1f5IbR4xbmyir7htmdQeTGAcKr8bw
KWJ01ORoZzflwLgx1bMtRxvmjeJNafCdymbYyYGnlGGLnM1sUaBb5oc68euUGkkVaXadfqYeJkKX
s8mSVIGLkmr5e0EhZ9bag94Hn2TxYJ+DfC2aj6WgxG12sTU2mDDzg9Xis1DCrdqxrrNf36i+OCij
Fyeuj17hP3FSEvM5Qv0tTbzOzIbCtH0ZPOvF14kksTokvT3wQ2hNe8aQN9VMxeXhtaQ1BsA7F69K
GETFv5Ya1mA0jIQTjw9Vlp2FHto0iWjoI5MqfPY+SCJ/xmx4WJSqbfheBN0PTaifFdJDeBK+GpYI
K8vgb0uNaF+ulDlkY6d3xVZL6ESjKr+pbedKmCBVASIoVXECDxVKDJKuEZXfuGl4dGF6E1++6Ns6
1XfkPTednmHUZxl/IN2MObxzdUJGHUpAR4qQj/OS6aHKORRNNu/YPaG9l+W1M9DzV/D5XdUKU8lu
G4SRu6YzH1y/eIGli+Vg5pfrbfUcVeJlucFBxIYbKx8fwrhHAVAGGGAqcSljAiILvLrsVZRcmwgL
t/7uBsPFMuFzCPoeOI7x3qInd7WaUo5EB0TctEWGo38bq+JbGRUXnPfDpmWV3NIewwlEU+Sn5LbC
qYIRgG/eMNa1iWN5abtbjcFJbzAKmCnvDSV/LDT+j7EK3xluuuCdSb+mLZdtGJ4No+bpwc4oNd1z
aaPwj8lkPNd8yHIuEUnk+cuQzdvKxciGeVWe2Yw/dYob0yFPs7QCamoSXWIxQNRyh0MhPAY9ToY3
eO594j4cRhZd8o1UIJ4numft5RxeLHrLo5bY6ab0dRaA7nAzTPMPK5nEYzIzS8bWrIV4wWZMLK3z
5MIvYgeT4UxvmThF6D31MNvUDoZgcmUZyLaR3IEHEetBmP2WDt0lPGHDaj3dwy6zWP/DxixAmDEl
belUJYu7Vgl7EGniwW2s7SIMarH1TNEK4gs53Fbon1CVncykrHaJRrrbHNnYnXWoW9p8K5ia78Ne
Q8iS58esncRp9ubbMJeEG8zionUGhHJZKopisp8lzHszfimnCnKXVYESsJrPUfCnlsaMoRCGeUKS
Zp4cp/nXv7E2hPicnTShP8yGLXbI1w6lTvZvaJtX2yvmk9c+D1VkM19CigIdHnb/8q8ty6CujfZF
mIzoFSvtLJz6jORhPFT+rJ0jJ3ZO9fy5/JdG/cnybzjqWILWRMcl+UTavWtaCADd2xnx+kFKxzv7
HYnubm5+jyqP6EFA6BiQMxgnGewVVirnAAp0R/9zKIb5LnCc+JDG4NKilBxN3ObZOQUfuC76CFx1
YVnnsBcXRHTWfnmVy6swnYa3YTafhY+GxS8Iu0Eyx0rFVc5i2lASpk1rn7n9XgRTeLThG9ttldyk
fozfP+LX6UV0znW9PZQpc3qD5eHWhPF7blAInt3sueqQ1wkrOCZOTUCgKkKIIEFPNzbjHrPZgwza
9jBY7t4xGKkk1J0sWsZnMgN2gJA2AB0/zCFOtnEn6rOs2vo8hsbPCnH6LhvJBA/LsVuhkAl2BXiJ
ZOyNoyNzljlMCc+DkMB9AAWqs/jRD9znJOojTHY6chYf0xHxd11OD2ma8XmYHqx2ussbbpfQMy5C
o7VgYoJ+UCMCa3wM8tk4udFp5gV0c5AzGPKNPSKnft8Y6SnopnavZzZdclXNzQkwccMkw1z1M0uU
dTwZF2hH7QmBfXyMCx/tMc4FZoQqKZ62MMFkcnI5qXnwxM5m+RkBUt7DgC1jLZw2ossL7yIU4hQr
jEBpxqDWU5qR+3ZaFMBJgxOlKFqUWcRV1E3AWN0JD4uFq8AGvqqT/jOw0esgWLtZTq1clX3Iqz/S
0H4CzvO0VBdZD2aAPdl+EKzzgrZ56QPUji7rPpTc6Zs7cUyB7CEljVdjFQzaYwn73QcHTe2WjmO0
DzFUTVaxG+rkBxk/50WenYNeWjsU0qzram5GTGuDrd2hj9otr3IRTKsR0exnlxEUhF2ejNC4M2SF
yIR6fe481l/NdamTaqjF7MqzfRgjt0p9rwYgRXfGmMZg4A2WZH5Qj89FQ475BVV/zdnPu4iZUnyb
faa/WZO8DUoarCM7p0yvr3OVvSk9rFKf2yYKdIxNrBLHTYMlIMIE6RdQjdTUfAimDU99SmkQDNQm
SHOK9KbxqS5bTIhmwh6urNZkG51i5oqrruP3tEifkwrRmdZVtFb8yWKSmYNSX70t2v4eeheRyDsn
RYqaJcPe6Ibr3JLvRUYLYbtmeFunQ7HTm93i2VoEwmONjaDW6UV7dPZbp8JZhpDy0ywDNCUNc87M
pL+txhlshJ2djBbna0wEHPe8OIxadVfr3jWwZnaV4kJ3izfEHq4Wyt0sjT6JiuNeZQXVaddkZOJg
23gH6umtd1GotHq1FVN1qRx5yCcbo4l1WBpoR6mNu8a5Ry1xP2SNuesbVFytUx/h8TNNU35AQodq
v77oUA03WTBhiSDXrCtO5A4TY2Q+QqtGNafcNVrMPEavvPMQdhQt5o0l0E3R6fcNzhf+MxqYVU4w
ZYkHI1lHr5JdRUAxU+MTUK6EhQwuqsD/1YcDdbG6IubQZBZJGQmUp7yjiB5Wy7Bl9OlPnD797oCh
jqP6BWvaMWC/gq84GTZ6TPJlzItujlmHXEWOVE95QF1kYxgwu3nGopu9NZpGnKH2ffkFgUW4nFIr
m4R+EGfVXJVpR3I+cNpW31XtucwPfEklUlnBRtXnTVU/JqyuMclQ+2YMbQhSZx6rFTfQccu1Ozjf
0sm8q7T2NnJQQROwlZBf4131IEJUy/7W9vjoPJ1YhCi+s4RN5govTe+sK8RniB7jdzLlxVY4fBzt
wNcTkCyLDoH/ocH0ea1PzgfDLfT8gzKBZfCFWtv+5fZese3tyLtplRU1UlYkXzd5aZI93dIikhWG
yDi8dfvgg7yUAs850+on3fQ/S22GbIR+kliniiiBgpp8mC9Dzmv1pxiULQjhteyLe2DH4Mn4zIsx
3UZa8AOQLnZeqlQe2Ft7ct7moXo7FJP3qmfZpyEwC6j7tjXCB9vNDn1b/kr85GioAUjG5Bdfr05s
Yf3RMzk11WuE4XYtHbCWsTcTjgaSex2TMgiTtfBPcw3hEZL/urWlTqNxGDRuHQ9k5UbThk3Ym5gb
u0rurRC1rjkSVaAmIi5Kh0Dzm7XDIHAjWbovf6yFxOz2xqObuO/u6N0xg1LIV+Az3VbvXV9prfgE
lNuvCN5yi3CxuUvgd8/nRDXsv8+ygC96KOI3b0ze3SD8lYd2xTS6xEnd5TCe/Hw3GjuQ+/gaM7A4
RoNvYmIbag4U1ea+LDoaHOW5azQkjT0Z5cq0ovpx1ZJYE+01NRm/hPTaCv3MVEy0CspfH5vvUTJh
GFQOj6U/KkOe2kFYYp5pU0LYvOtinFocGIa6qKpJe4IefMixUy8DuGVuLVTV7BDAmAL+hAHiKucR
SN6Bwg/EG/39kCdrUEE4f9hrdSNIqTEJfy8AFn+Ojs9x5aP+MhyIQ0vXIQVpBARG6seatLuNqux7
Q5N4nx9s764DMZQR+rAy0J4cowY0eWO7bHGiFK4TePw8euqkzZdhnWMZEBohrLXZOOkutm36MYT/
mHS1u362v7Vl7pNFyixSa3um3ubPSZ2yCT3o0BJxrNUIz+nX8JPZJTdRfpBENIRIWvXIdrYSwnnL
t7g4YnVCMTdZDh0JlEpqNGsjp9HPyIRbLy9Bxpy4ZCC/ylDHn87NrZGGQcYMT1dOpDijWawkrn2H
Aa3eUBwkg9xW/nQxJgMBBq4L8IH50SzJBiomjESYNU6LQXQIDtLqaI3aDVZPLb9fFpxLkyt6fHum
A2+KgBCP6XudFa8mpPWgmO+agRt1cd36DvtKqxq7nfkDcuTV05px00oMatGYy2OsD/gWATljg9i1
mXNT5ghoAWOTzT7p5rHwf8giZPagA2QK/MOC6Zg6bboV8jmFjbPOhh5jiZr4WIHE89e4IOcdeXI8
vAcjR2hNTFcBb2pnOQk3HcEsaXqJI1RCLlVToSyGi2d5cZ6Ec3XkRLt6snpdVm7TxLPObafX2TNu
Yn1+6MGxr5DCMxjzEqVSyDeVF78ujrdl5ByE3Q/oM/cjuu2hcK5tNT7LNN86iQ0PmpTBwtq7qn8l
BDJDNYZnS3Ed/EArtplyeal1s11hluXFL/2kpsNrAFYfQx9PGPlEBYLzilBunnfLky8u60vTsT1m
m7lTDsTl7krMaSdVNGoukC4lTzLgrYAvh3yIhs5vV6kq76qW43m55TK1kVmWGmpR1PU/HNsA9Y14
d59Oz6mkd2+5uExCwCz9I++4LzUt3PUKJudl0A7U5BiC57rRPWQf6pHsJsEPYENIlfmUf6+kDTBw
SKJs5YnqZqLONetx2fQu3yFSC3b1MUNnRY6ry5pEKHYTjXNl0cSTRdVIhc7J1LnY5dBfH8cxi1Xm
7Kema7962b+0/vDAOIyFQwK+LDwA1aZAYICxXA1aHZXb5b5YZggaCxZWPvxA5pMA9pxvqmZGtJls
ls3FssBqrXffbR8XLxFot2BFih8RYnGzGd1gYpA4P4ejhqTBD8lDppJeXqtkaLhKU2vNqpEfnzCC
qlKIFnro4x7gw2GQCMZAjTPG+SZQF2RJiARlI5tPE54CPSiRvvnFc5W3l4PXSDl8G2qmKNBQPKD2
phAaD6Z64hHXQiXXphdVj5nFuMlA1yi/IGwINftSlZZB6bl8ynEovw/UnS65nJvF4mU8ObMd8yp1
9pKNxlMsWQVUO9CezpMMPtWuLwrRp5D8U/bxfvlZltrqziWb1LiurjT+n7mGJXrUnJPLN79ejMWZ
Osc59Rnb7dMm2i8zoBHVyTJvHgMDwSk7CbV1QX9G4jjVHnm35S7Ge1gN7bxTK0ykZuy8XL6WrL5g
b35paG7nynvC+sDiglkGinpxm6Thy3IPVYYx7JyxxrDiAPEspi1pTlyUDASVJY6AIC5/N7gsRloy
YX67eR3tgzhqWkbh7fGWUGaoO9Pt0zcGR/pMH7ycFB0LbWMiaI5CaYyF+jCelxXHnAElKO3HKXzq
fllTYa8IF0Lw5dzhy3nLaalXHqML+Aysl/L003TytygjpsKbsFsGYPJpbqSzq0y0x4t/UnN5qIqS
J2fW5DeTggkQWJ/vynEv8QMUkr5BXaxTRG3fqumUKlvYkUUb8pt2i6tQ1XORQiGYGfZX5UBcZCMW
iUbEIzEyrlhqI59S7PqD6RRkDpn2ltxIxsYxV626sVj7nKxRPoiAfZmuTXBdMTsPpTyYQfG5CAaQ
2LMzzdvNYAbt5q2uNQNFeXaJ5o4CJbDf8MIc1EfGSfcCMhUgboq5lKtTNtkldKiO1fJbnXpx2W1R
++c0R4G5Gsb0Q80gh44acnFw8/x4JoqDqJyC69pNsAbreH1UnV4y+u3wic6+dRxsN1ovbyEEsLz2
cuKPi9BGF/64bDBydW2Orn9duBYJNmuekah/24AAmvwtKfVunVjizZtol1Luq6hgnk5AxrdRY3FW
QS/i72EL0IaUAr9q0Gg2YmA8LRK3OS0E0WNG9Q0OLmE5fLUNqQSTV+KPhVnXaxiJuSyWYgUn1CXP
XXy04af6RNVvC82ajkw5Ohqh/55JZ1Js2J6VK8tKbnImyLOVp7tlzK/TmBqbvM4+ujS6VZXTnFCi
Udvu0jjCVZxz7bBWedYNxjAgINGVDMNKzN+rDgOuw6DDVoWEJaQBv2M+L2cGTGRAJDGCJviaPNJ7
8+zX446x+JaXS6PHMv23LZ7KZuwcWmeXWa4BYam2GZMWZE2vqTbA6PV0u0G2UeQLxkSsd5TDIavb
XzoLDyK8vbXoOUiyT6SjDHd959gZHvMUOjCpDLdWS76jQElug/ZCjdH/tGOSS7jclzMxiSN+XRfv
ln2IreP6J4sWszcWLVVm6qGLlN/66RZYIAjZiGUYrl0390/sNNdDpdkbNQNfkAVuRPxk7N4tqAJD
meLDiSkvqE7MRtSQy/0Tmg4GDsa8qyzNzG09Bzeq9pIO+9AymO/GAThnE9Wo+JynqWpKZNxPyzBh
mWNozURsRC8eFzhGnU6obZMGtSd+oD7hGHW9kB7adE5hWjyAKtxMMw8bW7jBrrnOkkc3mYXMmdwO
u8bnJAEgJRrW08qyHkM24GQWzoex5RrICRhG7N0buyI5dArzkjnFrdaR2cua8t0dfi0udb9KkJeQ
vU44oL91aVKtMroJceq6KmnMmPF1efBu10oY0NIRMYYnDLLnJip8xpAh55DpVzyuQYRa2Sk0OvZo
+UZt33WH6WOvHnVD+dxyJKvJSlYwjzHKQ0VnBN2XVQ5X/9JAt3PzaJrdcz+Mci34fmCUR/uFseSz
LiE3HjWSuRmHMaQ9R3w70GA4dvIrKYvjlOqUgGSdS0dJfdWgHnXZK0TkdxFyRLCd69fDrHPWIdkS
DuIMDZNOVG1liZALuuI58vUJSZ18yJTiI4WPWdViZl8T3UkXDRapWgzGlHiqDCjeLe5KhrPbnkcL
CGdJJgvTt4op6UYnL32RXLS2S+dpEeZJkbKuPM5jf/7lUNiizcH1kjuEY//eus7ZS1bhxrBqKEC1
w88bY2vDHYqwK7G3i3gotNHSTQHtaeNzKMk0fRktc1ExNEb/TrLZuot4yU79ZgoWshaS3LV6kqud
2ELeiWwWIJXFDyWI6lOT+nYZoPBVV1Ql3xe4SpRUt1rRP6rnZoUGncF9d4ZQpWCS/NCY7RCAbvrE
IP1ZdASxcoQu51kevwHIBNtQoqWU31Mv2vsR8wG7H4nPqetbh93rjjb/TQutLUjPh7D61bvde1mx
V3djvrNUULJFqOrWo4MB00xuGqnESRw0C62MYrxcQfNj/vqmurs88A5uNKx6hDpmbjPkCfbVfCP6
UOEBGuY16Jd3svTOmubvMyP5sUA5Mo0TLlOjaTwEq1qJPgLfvXotFZhvUoGRPLFR0y8HKMCi6Rjm
8DS40QuKQ4Z742oZc5asetb4Cfde70SHBQy1KL2GCmYnz4FFOKCWf4mNiJY03l9InqiM/A58ZpX8
WsBCls0TxSvMDU/g710sf8VN+qQARuqxqRcxJo2i/nCL5hYR5ceyrkPtt5+a8vvsUgdB3Slhuyhu
A+MzpRnqW9SWsO4/QnXz1W1xxaJ5XBbABpDxNQOaFZEHF1iA9z5yvy2mDI7aAM176z+q9mkcKe8L
gEysJBnm9Y4iWFEdZkri18ns1k48sZ5z7dcyHBa2shOPPeOpDlw+eLOCGMON0aCEz2uScmgOUBAF
6GTYz2Eq6nY94rf1cpGyGAUX3dvkiROowiL+WxeinlWfPhc3uh4WkFlb3jAmvFFaJdwLh6X2W3q3
QruLMn87k6HKVRJZeEYc/F81wkeE2SoQHolutB9lsm9j+7shOJJRm/4IlaQ2NOqt1whWpNQhZu1+
c+lpT1Fffm8Nt9qw3ll7dnuH1gwhvEKJqS5tVEgk/H5yJaNXNfPtsxR0gMbwU43Xi+ZKtBu5AIqy
0yrS2LJG7TrxYck833TWR2qNOAoVTkJ1Nmo6GvEEzBt4DOZIUq/qPlP+GvItVTxfqEQaEvfu/dTp
t7CXkQqY9GfSqk7QOjlGc+dd3RBxhjSN/MqVqqIXAVzSUGk5c/Ra3cc1DUWm3mioKoC2u9cOdq0o
56MLJcRoHhZ+F6mBGevSHbp5lw5QwO5j3bq1kYbDHw+5l31tl08YpwUrq3VJTJEh7Kuajs+F85Fr
9bsiWqmekcXHE56WQ5VWF8UUKSLrZmbowRCZmnEEqlx7j2BLX3AR4sPkJOe441y5ZLN+XdiHqXr5
nnYz6pq+rYjE2zSKRgdJJNv7JjLd5swQ832ZshgjJ0dI2EWj108Fc36MpxEywMjcqI9wmhNy1+P+
m6vEPEVBHoNwEMHQaplp/pzqy1Z9kVCqxnO5c2dF11M92DJ7YkZxMqleUpn9NNX8VH3KbjnfZiUx
5CXrutn+mQ0VNhkkunr2OSlanCM/RDQ+qK/HtOxkF7LepC1mGWBzHfJtaAyZ2NlUDvUh36msvmHh
44HOGk/9taBEG3FprCpVWamPeamI1Th96a9Hh5t+oRWp//UEHQ61OCXz0gG24BVwHifnSR0U6gmO
5whKODXIGCOSIGC1mzTl22SybWpbK6Mfpmt4w5f8ajUcvFptU3DDqeGTmFWp7arxPazLe3vEr6ZU
nnOH4rqu3G/Lk6RH5QPuSKeUZ78fl1QiXKKvNsDCbM5O0g9gtnFEdbckcryqs2Z59kNFvzMRHm3R
icIuVyi2DjnOSgTRpw8HY2Xp0dkoYRtGefnSFo+TaV0XgpQqem1zfiM0/IwDT+EHzWg1B8H39k5v
wtdSMz/KB7lLZGFt6pIvVFUVy8NGc3GDTtMOSaTrq1JVTS/EXQMsYSX7/hjnwxGb1D0S/edmIGcb
d/01H76FGZtkLBHXSgiTRWLM0ZW8LfUtUY/aOvNXUWM9FXU1/J7GGQbDAMvC2SgC87cK8n9rxI/h
Cdf8Qyi1+Rrxc1N0kAre8/c/ScT/+n/9v4gf9z8InxIeiTzu74yf/08i9iSQYngtrvAM3SC5C5Js
jtQj/L//xzT/Qxeu0BlS28LxhAdBuOEZxl8JfqAnXR06rvCQY3nG/whFrCvh6R+6LsMw0LyTF4Vo
3aD0F19YxNFUDx0RVfURvTLsm7DxSK2YrhXy9gSSLcmStrbNmW3tp3pcA0wfdiIl1KACJx5WKBlI
Rp8cnCKendy4hkVQQXU7tp31UPvZkxGnGy8fDFoXl3C4tG2ggrju3ic8bQWQ5UiZg5693VcdbQ/e
ktdUVtmuqSk9olKrNl2ddWsEMfdNiALdqRt4Dhl6juKFJyiS/Zinbt4ZPHKQe44WpEBY/TezN3S7
UeFpy6zZJBUzNLfTUSSw/PFqXkSVvUOC6A62rK81eSS4i3ivBWZwnAsunRDSv6BHMwQXbmPkWver
dXr9CDzkkIZkfTuduUpLbdrFGU1WmKfvZcYPqMvphKiQtNAKV/k0VuNZGdTs4lR67nBfT0gaDVR6
o8cJFkHnjYnsbdxXHu7lhvE8MJrY1sA7gZBLCirRjDA1fB54JBWUyJNwQjPyCbBGUkOQ1znzhKIV
ChjcxK58m4iBPvxxRV9+Xwl/Eo0XZfK/XyBS2kJaXCWKyGx90aLGk1v3RV+Wx9JkK6cEyMs/UrcB
Ck3ZSuZo5yEG6O71jhclU4VzdP71Yf7za/kii+ValdIzdVNK3XbpPL5oEAke0EEvJuVx0GpzFZX5
q2msZX0otO4SiOyJzdevSKZ/+wTULfDlE3BMYUALR41rIMrl7/+AUc+dbcxNaKfHRotuWMriFn0y
/DlYh3G9xS9W7ycCajZERjHAqysw1M1AiAXhPbwNGz7C/PzPn4P4IpBVHwTJdo5ukOrCWaArBvUf
rwj1fjNkOUsgqaKVsWBI4kYwO02Yucei4KDvauYQktgWOwaTklPwaWkCfmcmVcnELBsM3q9+ZDFr
27Ox94p0v/wo20+2oynwKvvx4z+/aPMLGHt50ZZE2CwNsOKO++XbC7gDojyLedEMpKEFwzmI3Wnb
9pqDR9ymFXWsaGMO1attMBSpAu5D+lyb+h+yTC0+KnvK9+QqawhAigebR1cYVU8p1RUsNMBS4QZJ
hLdOK8KvCuoFMoCSU+9XjMG16YfXNXeVpT4IEX0wDSe30ypIfAnFN0KHW1xG3vUv7/iLZla9Y8+x
eKeOqZNDKL+8YyzmaZihIjwiqTqa6MSpPaJsHwxPIVzpG9Nzt17OkEMXMj4ZaL/WmoZgNJ3taFUO
TrArTSzXqGh24BAQPdbWLmKqgGmYqnj0rj0gOcqCO0AnIP7UismDmadiB9+90uhWVlclJysxiGmx
uveKWdehRkPIgiJnveaAT5Vb2ft/u1++4O1525auuw6Fj+Pxz0VK/MfVyQbQmTJoKEdVWRdeN/CR
o5P30x9a53f76jNHn5MLQ9uODWgaBF71tt46DSM/r6mDzQg8j3ksSxlL3v3lK/nvXhuvTwgXGJ6U
4gtYvoZGZ7YUisdqOuh1Ar8pLaB81zwSGvuKH86kWiLvRj0OoElivWIamgeUlGbKmHiAItCq27wT
b40TKut4sm0D+4HLktCxvnIJq7DitTHXAPJ0OiZxnb3pZOVnGJmXKjDqgyZg0xQMElVy06WJe0mm
dLQujZJ4njh6Q7Rp3/7z2zb+6xFmIek20IXatufY+penPIumIQrIeT3OBHCjQY4vskFwwjarWtNz
PeSVuWE0vh9a8+z5/JeZAEegDeE3EmWyQx518V8Q/1+fK/gieRkY73VKGctgBvHvZ5iMtAGih0fk
mE+Wb6rjJg5tuafNO+apI49h64Jm7PUzrH1rg+bmDtaGtm4IY/rLh6Nuwz/O9+WVWIbgcnAdXVrG
l/Md1z74cY3bFHDw2pIfDcsyiumgA9MOW0RwDiUT8V2zQG5S6nRkIVlGGfzliVnc2kR7CpDV34bd
bO8sYcGaEX95jeZ/k+yqW/ghPJsnH6eJKuP+uKc6O23INR45ShrrzmsZPDPjACpSPGvCbd7MajPT
x52dCKF7Gf5wFEnLGoR+Z0UYjz35kcTkPrvlR2J58eNoqD0Wo6jYzZAKpiAYKPfXhSdz5qpZD1MB
AS+kfcgQorlNR6o9t443GoDKv7wz48tjQX36hkpL4MngCFv/ekf2DK4jslOioy4n2AptuwmrfgK3
CgwFRTN6oxaDuWDDRNYgZUWKQdw3pww7BS564QynAW1uEmt/uWesL9WGemGCp6xtmxi2hO5+uUBB
+/XF7DtoHOF0MZtTqrsi5lk/XS2dvnmMid6Jkvmb65tQPCLogCH/3Ml6NwoG+DMCfZjzOWFOo68d
YRpuCgQJRykm4zCnzW7OjbXtDOm9zoRp5/QE9qB+Y/im2YeIAOKrOeKQQkqrveOhOjJgatbp1H7A
6ChRXjO9JhAKB7NATGNlDx27o91UMGFskROQOhBOzOqG+iZ02w+QPUhwuu4OQb1xn/d8j21yqKyy
fXfhRo3k2uTptmjD9OBBXSSkBl9iMsebtmBQ7UcIjH1eyMM/33qOumy/3HoWF7PnOXRIxLR8OY4p
V/2BTGAN2XBYHwbl60FvhEOJN552ln0xs/7B92yfrrfPdxUco92cVeXONhhfGYHYNyDWMEiMFspZ
c2OFWXwh3o2EpaLEooQj3JTVzpbBdz/Fw8/9TBqaR+gGGcpyNXhDdHRh/4MJ870dKdr3ZV/LVwxX
8AsbOqcbVF/prp69lzhQDIoaWpWZ+/5x6s2C6EJJ2cHeKUWeRO2kzofxPKBeKLvhc2icdmMNFmMO
yrmNTRzMaqgk/VNTv4fNdD+nw8TSmH6BrSbLOS84tIlJ4JIW4rb06/BgYpwzXBVSZmtg2FLvDSiL
eMiLCaQ6CokKF9asFfFJzuPJLcmc+ucv6L9G1ViuzvVPgrJFrWp//YJ0L2+JneJT0qIWDVnegFjJ
9QO6ZW81EfUUW6RZq2V85eI4hgVztVNUno5bPITY+Lapw9JbK5ThivlY3jTt9i+v8EuRxW1KQi23
p+NgT+IA/1JkRRpR3r7WRL9r4WroHzM/CLYFTvXZdfnEuc1WUTTtBpSvu7Sm/kHO+TZFlMnOxPq4
KBERzQ56Bqxuf/v8mBd8ucBdnW22oHWwPNdzv1zgk9tYjRxjrrJayH2EAJcMsuEtjR3M0YLlTDkO
01kj9fOcZ5AArPiAfkesfj/0wirY/PPHZf7u6P/9nnPJHHawUdBKqbCjf3+UpHWJxaYS/gHHvthY
ZpN8y8hx3wBgyjELvvBXO+JjciQfUbjPyl+EzZXvZvFqqPVrYZr1zw4SH9Ia1N2zG56J+aWc6c5g
3YlSRj+8CyPz4isC3BBWzGc5FlnDcVf0xmyu+/Q5ID/61Ictjh4iNmsHbUnGXX3kq7yNx+ajKIv4
1o6L8tC088UXBfd50Psnh08Sfl/gIvvtzb1dRz/qOAxxd1dCTdL7rRdTBeOpPJmxc+moME6Y31FR
gmhvpPuTrZlA7ibht0pz9A5VHpy7lB8Ve0Wzs6QDr04PvhGp4x4Lhs/rLGAbKfwsOpUxcF6zmJWd
o/nk626g+UMRFpP7YdbIU9O05k2RqNm6GIfycO4PugkXFBjHucB0TrSFjK/CfeXDDm9NhnM+ERg7
ZwhnVFbAPG0aaB5yrnFjl6219dNgeCZiY9c15C56eb2J9naAI02U9ZkH6hvc9vnBHC32iIwkrHlK
EZuFQEzV5CKYYjARBSQMQxvPGCtCtCEZ9Wzm41Hp5WuWQ8fy/GiTgPdHfoQFe3THM+taxWkE/OB1
Nk+sjgWSF/rhvqh9+2UW+0SKfR32E3w9oUbV4luXxu/OjORiciYNxCC5NyNItI7p1h4wgdy8cAje
ZcCEb43YOjZD6wOPcROoUf2M6Wjgm3T7nQCqcyAAguiB0CdpD4HcdmxH0JmzFl5KkZH7I/MDabjG
nu5G7FvBXT3nnXacZYwPSfN1Bd16DgzdhsifK5WftotsHIUVQQZr3bJf3XZmLRjkxYmRd7exB/dn
KNNylzuD4hZHqAVgNayyeKyvtM3Zzu4SMOvWhOpSg/rs91zLYV60R7sePohA7vYBDitAfGVNBT0F
Smd/z/DiVloNAXxOc2YHkx28aXiSUK1WFFXBxp67TV8ZLfAcw9j2wrE2aWmfpdcwFhoa/EONsxey
vtXjVBFTvYR9AKorO9c2htFCw7fYyMoyGw92hOjF7JWUZqRO7UYSootOY67Ngolk44Dsgeoyd+pX
2M4NgGr9Qa8gYPa0jYp1sxTdde7vYq+bN5WRiZVrQwFIcoPowFAci7TMNn5tbAMNeXGJ1xERHYrr
2jHHvUPS9o6Zy3ffyMlEhOdKjLUXXdK0hYHV8Pgy3ecCKdhDbeDMhuVi7PxC7289tJ3Pplpjh+JJ
aMH4LBomz0htcL1RMBHpEYrV2AcCb0yzRz3sI+VEDl669i41cdMm42PPQuqWGqiMM//gaRZUXJSl
nmYHt3r2s9cH6CYkU2zGxAtuHfWio8a7h6znrsMCzUXj4Iuz6ZJ3iYmOvQ9VWjJuLE7lfWWGwZ2Y
ftqZscGOZdwmPRQtif0VYk2FKSfOrRs9V1Cszgj20QyeMROHsIjjm340JSokHuWeHh4wWBMtZOs3
vTHe+vbQbiGk6A/aCNRPvfGiznBJ9G4Nobcbn90S/KIfz0+JIW6oH7VDmOWgEwUvLoHZ9D1s52dt
1r2Vo3nG7eyiaEBFcuxEhN1pmM3n0omB6BRhf+5NulyehhFh7Wtuq13ZWPl/cnUey3ED27L9IkQU
PDBt7+mNNEGIogRvqwru699C68Q7N85AHSLZbLYBCrv2zlx58ewOd3OaOx+VBcQK/1B1nmj34wKU
4gcIffT9ufcoCRnas3XnfQroT6CEOqS5J7eMCIa1OQa/MVj1G+h9Bm+GEmuaPs9dbCI+u2vop8w6
m272sylUvKdSU5SSt8lPtxQabP3b+dPpWHpa3W+KwqQ1Ef0pCXFjHxB+W3Urd+Tw6qMtjf4hnTve
wjJ86nOQ9oGPn4xtNjucKj4g2kVWNDmwIqqD6yev5TCiacFIRMy3XbEftxuYsFc/euCjLI7m0H35
4ejS7TWbYwFHGKVTb99ok3yay9zYVRKPXZpcwY2fi9Taz0X75Cacg3Vn444I3ZG1XiIgyqREewGH
PdV7uxt+VbXzrgZRXfOssTZ95xO9jO87RT7S0Bm/3R8Vhg9kwjSI8HsN3VYEhH865k9n7FirBgwL
SSH21tQRM1CJ5oq26mjb4BWVba0MC+8LPtRT4XBAi35EqG8OqO2S85xl3VM7BbAHcQbOJuYupfuX
rvSyXQFfdF2GnbebTCzbIKufGyTUDwntcF8HGierU5yGGQ9UaneCXMta4MntF2ndADaxoPz2wgij
UEHqRAOZmaZrVDsh/rN2upLd/VYgq41yu/8s9C9V0rxhx2KvuiAn/KHSeE34gFOsmUPp4vjuim7H
ejEs3LuUqjJ7qDsXSYyXEQYAxjJNB2sXwYVe13nCVY2LYFsim0B7ljvmGaHrNhRtd8yQJA9VGVxk
f6jAT5AKWkdIxopjkVifc+ibl8QX9ZogUeErwNolJaAdco1uwlqxjdTqAM7u3KCnSNg9hBMhG4aE
r5lyuRXCY1KaMchjC+pve8LG13apu7MgL8LDv7KNEstkKN7YMPnBJOA+gT8/B29QUL59nVTX0ElO
c0mTSyMZJNMoRsEaTQRqy25vwEQTeUIEWuZ67GP0uvbi8aFwqhAZk1yX/V8i2DMkoMZz4XTJVpbM
UCayyzZFvmQr9/mpk8R+l+OcgUOaj04R1nufGQ6yW53sghI0pykGouSz7h3pyc/B+IAuPQKX82gR
T2BhI2g7y8CDdfzIWYC7Cl0NXLPorRkgYW6MyvcP0ua+VuyYF6vcBkH6kmrajJxypNGxJMM6L5ex
zry3h2bv5eqXSIEhcCUep/LBoP+9YudH26nbIT0ALxpUHl1oBiTSe4+Hud62EvAIStknvw1PeemS
v6AMYx2NEOunMd5p1dzA6jOmoXbadaaDYc99oaTeWKinLxoOTpyWwW7qZ00bpviatlGlv5q4gwNO
M2aS9o/YJ0FvjIoDqNbXjtYIQBj9qQdkpT2XgeOA3HbVK+B+rl0Va4nPDvY1ZZuVnzvRpJty9vd5
iqJMzFmLwYhB95jrCPd36h5sJvhr39yKcU5Wveg3zcfQN4yf6W5smoJLcxpbBMN9Wpr85hxX58ax
McybObjJ0S/Vdmin72awiZ0vvG8TAWmGCpyBm8R2ZWQ7AwDyJtIkNOf1tgjEjzSxd20uSZTpJBYv
pNp0WBnoJ0RBW+NFhKOxngfj0wF0m6KiY29vsvMJ9gnyaacYj8ju+1XCiBlimIWk2ZZvCRs4ygof
n3Ow6xGAwuZuvkzPxpkDdnLiIkcDJrn2FS07ogkz21Fr2SYlcMfwVIXeuSO0iQCxeZWNxgNhRyCc
/bUxxCvfx4eY+y1vu86RupfR4xAhmO9Vhp0cOVU+Q4/L6PxDA0weiIZHXhJNXb6C/geX0r8USzMo
bKxfqW6umHKwKcJFAL/y26qmcxhfELYhT8CbwUEP54bK7abiTnG57gSBe195UDwD1XxpvO7g9c2b
ot8AYJ4mBymrIFKrW5c3CBdgAoYxC19IW4YUH06Xoc1+58pCUVfRm9BviapTMKOOiZ4wZ2tihEcv
j83NT1mX1VMZkJrBUrDxcgSE2dINFL3V7yEAvDTdlGAcc7srI0BOiXY00E12PymOuGT36D2I8Hrz
UsGl06z292gGuSRI9DKtTqhBJxgmC19t+fL+g/td7l/+u1nyFlIc8Evk0fJfLB1bFbi/7vfz7nET
9zuGjA//c5/711OLBoVV6Hz/6t8dzVCEO/Qjl39f/p8/tTz0kCM1XrdJFB1Mo2fNgVPQ4N3+30e2
VGMRML884/887CTJXscZt7p/8/487//795v/7vR/HiUOrZdqzopdbZG+t74/DeGm0ODjLF7/99f/
5/n9n4f8n/v8zxv3v2/Nv8dZXmKsq7cQfsdqiq+xy3bdUaI8ulL2D0yFD32GOgDa2q+w0AdqVb1H
eI3SKEjmk9H5ej8hJFvPBDgwKsV6lBH2s0b8MjzaAQV+Vg6fZaJ3CeEKfV5di442qGwW05DaLflr
G9QC74MaPQ51DdBQQfJN21jBGO4/kK6GV78kYVEM0VEqDGA2E2IIOC0u7LzB0W73GCJy+CSRUeJS
TU4SK8GlZvbuASv2ghLiSHgckWrisGELxgYk2QZJZK48S/zFvhM/Z+Krw2hJJEMKC3AJ/sRENO6C
41xRnxvj/KtLi6d8TIBXoGQWDdyxtF63dPs2dsBqmhXjtXCz4ViYC+h2gD3X2U/dtMwholqug/Gi
ElKE00Ic6n721+1EDoETKL33/G6fON4r8eb2VUwjNPUMpLjTJ8StP2pLk9u56HftnljHhiji0D7E
rmE8x1uUdBXoACdCC+0T0YDycCsjg+mmnqhUi8dCvAAwBA8x+78h8kJ3s0PMcomC7Hn0OHRWvvVd
ULNZNu+GSqD6uk27zXyi0bMIt+rU2WvfgnM7AiO90pig7umJqimNWzm24YMRHNtyuNLX+CXMfl8L
DUUtANQo2QclgzutfPWW2VFwgYSzSzvePTucfjQmYkemSfsuM+nklsauH5RGSdwRsqszoMYqfyJm
rib9M/QPIy45hxRdXlJ8Tqwat1N3GyqYb1U0MMeyP6weHiua3uTU+jmh6BXtdDuTF/wj5UNQD7u4
vfkiSi8OOqWVyVG/Guug3UelM55iSe7QPGX8bni0WEB3aYPd057EW46jbB3MBlSost4lVcskx3P0
iQxN0HbIac0h2FcdkRTe1B0DTcsjYZI5hdXGrzIPfeZiNjAI6AgE6T73etEzvJ5oCFJuC4vYH5cw
iENjpt85fpxdKexvvLXJfpwG82CiV17UjuQN84zRmcwopTEcTbp55KXJa8k0oWKufDMyrEyp/0cW
CFyMaAnjSrW5zlxXH3SSbYthWzWhtYkMzTvTtkczHc/wAKtN0MbZiz9+O0KKI78E2nMscfgAn8E7
87Pv2+Hc+V/Z/NLNc3FoZ0BaqS2vU7BGqN1t51hxObXmX65DJQn3+qGooldyAL+ZIjmdP68Tfzrm
rnGKEtxibVlEh94PjHXi4BXA+s5AN3JtUp3CBXlWfxKwxKFvpwE1s4dLSy2Bn3h76RytmDTnF/AU
26RjIiBcnwtxF7JytR2w5NrcZvNXIGidVebWLhExdBY+HVH4H5aUpOoVNJIY071KmT8t44FJD8C4
fS/d2RALchlfXPdL2ElE19R47GZ0LUkZJ2vfRsVZTIAmhBjVlvSsh66Q07qwyoqPtjEPbev+rEAQ
7AIHxbUJ5I9oUTQj1lBio2nUpwlMTaGn3Gt7/hbZuKJkfrGaYZ/+1VFsrsfRO/U6lFvPN/9yAA5r
LDfUEOQEm/6wg3pn7iPllFtt+BMhNpYmrHE6YLjiAESKkoD+qGwa/GyTYWlPJu05qyi3xRc1xqhi
+GGFc5q9wlinKtyMy/A5trrnsMpqpI54CxcvUp6+h5h7G1SrJ0kCwz7NzGvtj/t+tk6WE9JFdfoj
Ct5XIzW6NTPFeOO3ESAOA6li9+2mw9arQTUhU5qhGFs1oXM2Zr6yf81oW9ht9hfk4xPGwYUh6+Cw
mp1t+iyR8O2KFupDPRVPRJtdJxfrOMMC2ze/lQ1mQSo4B3H7EU4EB2UxagA9lIBxRESWAH57Y6AH
HkaKOLi52QFDLXZ+PVPPIJvsHJoJptoCkAdgM8n6EcVafDXELRXZe9NIphP28CtCNrGyCjMHXjgx
up7j9yx3/ljtFO3k0nqaySrIKkoKWVj+s62Snb/kh5Jz6ra+fcHWu0o640tmrA+D/4malQ1LZ9XX
XpGz4rrvvklWU/tzEqJd1NYkkJTTMZbGI7i9dh+Y4jTnWO8ow1sSRJmdEfqn90YVvCfxmJ5bUf7w
KPQAd1k7S+MokfAxcUl6r/M8HEx0oYRrQ/zBlceHkxGyUjvrJBzYz5bMSetsPIis33gFUeupjn4l
2JWhDKn+oKEPp9r9qWngwvHG5zn5e5qin72p0jPy8j/eyH21Dbi+ZpOYRiQ6AT2k/qYvHKQcmUno
YvGzCNBCkNccSmvnVew3AuAQu0HLatf7JxWRSD5HwE8p89ugoZ2HV/0CmANzy1DH26hVz5ZHT6N1
ilepCZMioslm9WSrmpI03MOlyCzz3CXLFk9CfFe1em1C9vWBziGRNm6/tb1e7FOHip9L1UlItKKY
jdkPdilMo8rfGKIvDq6K/0b+fESo4u8pRViWBybbs+zYRChHrwXdRIg3FvPHqNyFNRdOkUznMSsR
A/fHpupXzojbWwDe0d6myhHiuXn6FtHIRFY7YtVIx0fLmV6rqqcpbKfDrhZ081i+Bw+tcdvnQC3t
E4lowKpGkti8UC2yX3eVwxjpl5MU80qx5S9OUVbumbdiVcZh7gTxIc+SkjeWwCRtGtQ0OGO2Ah7E
tnTpgNCs6BjDrCrGdMC7/1RpQX5FBzMajAbpMkH+nGkSXoAzwUgZX+BkV9jWyFRJsCSYZnOaGdB+
xHn8oR3l0SQAo16Z7ZloWkTDzTGaXWqgrti7UTg/FIpVxzP8MyfRt1vHAXMRGE4EVowkA1g3sr2S
bQQ5ez321mdsprvgFM+lc2C3Q6MO1XApx3Fr1Q0AHTe7tb53JJG4x2MfDjsJaPDotTY4lYPC+3ra
sHHzNkEpfLjY2XVKyvAwiel5jPao54yt7Lq9l3U925mEi8RPiz3CqtymzcTbY2pMBwYjIRX2m84m
/6ZonPcWOuhUy/c2YZzdJt6HBj6+I1ZYOzCChKWuuIbrlVOqKxK+s4jtR0N2vAODvxpU8uAtrn4G
7rcMXC4nexttgqXfKeVHpL2Rlc0HDIXMnpVEQA8K4bdaIJzUOG9diWgNc1F/MskVGtUrc4IMGFpY
buj7P8/mo+rKRbKJ4qlVOLudKdr0GU9HN/5hNroL+kBnS/4XJVeI3Q9vOmFlTUJyz/CszZ7eZ00/
ksm7aTyMKnwppadOVZrpE61bmtIVVqFt1tBN+fdN3TNe7xAHWX7NYKkYB7wsRsMltrHfYosZlY4N
TF8SaHA5gFpRM/kCGkQ/G1g28wcv8bf1HIrT/caPSSRwEkqnTA3/brxorjeJb89ouIQ++cuNtOqT
Pwv7ICt08LXWnyj9ANlWPlCvwqBYVI25gUaRngfvTaUJcwKcHj9Q525zW/sHMw/HUzN2KNDsGl+7
6E73G0OQj3L/H5crjF40hNb37+XI48Y2O+UWIYuKmJJTuvwvUgNDVHOI1b423aMjp/YU05Y6DfdX
+N+vbV36eMACJq6ljzHL1Rlhm40CLCgVAY1LAmOVsn9Y2YPKEHgE8YeVF1hkFv52Ex3vf7OyE8nP
/v+fT+m+yTIKD1npDSda1hA6sc52O9z6L44m5E/+YNDcnZLl5/c7jSOKt9GC0j3bEQu0kouePscZ
4hHZ7jXsP2JfAFM3O8boFS6HzqEb0fUTLjtsgyubNKaKUAP4GRyMlejVeqooKzgC+obeIje5LIvT
fLvHSpZOxMuZCWhOmyg9hkRn7mkHHf79cNm/80EyKBy/ZiCPzMDcvD61CiMWFz1eCcPup/8GJ2Zc
KnDyOwyBOqNlcAWut8yyDWrfW+bBf1aNyjZUceD647oDQ8pNbkgkM4zL1aEjaOZOnksnqu3BCKwf
uTurY5DmB7Tc7gm6+6/Waw0sZhy/SpU7PYH1ut/Qz96YMA4Oemj99VRgzsigcf374f1/xfJlFzRM
UlSYoMZm6JkYExfxpbfm9+O7LBpGOYvXeOngEFxCcflWe/ZEK0394BoHerv8jZsfARQiGoi9FJ7Q
RSpoPsDK/8b4LldzPzwVARgZ8e4UhJPS16DLK95n9rUrJKuP1mh/mJb57vapXCuSD8PSe47SfjfN
Y0LrXB+pif9gqNrEP2NXf4KkdFH18dBuVT34gKlRYL5LnKTIdd5GjwrE73+JfklfM1uFBfjLd5xf
iC+fxs5js9mIcY1m6VgG1dmgyQ/NiJY5PovybCsE7JRmeDwlo76SkpFVqT7V/nQhaIpN3fKt/95I
+lEMHXRyrCYFNoIfFn7b7vGpnO4/+5+7pmRUMixbHvL+Y6GVv+1G5+N/7teHPfr6+zfv95slqVOi
da5Az5gKkah6iCcbTmYl/pJ7eMWmSas9TD/xLaWbjm5T2YC/8akAVn4ZqlPfiU0A8TWLgjM0LWSn
hbiOESg65oJYh4KHqPMwwZNVJVtbrYaYD4Tg41XaR8+OvUzCXBAsecgeVrC62fxIBow2+hQD3ohr
94VTzhR/dV+rh2Zckxk7bN26u5osHhfPPzkDQOAAkg5xmtkzyACwYBPFTVXn2ckbs/Moy/HmJpxW
3dK7ixe2n9GorxaZ575G8tla5YFGgnUw6vaVbT8xM6rduy4GeRfqq4VGeUP82rz1tPliZu14cHRM
0Y0fyA+oMXCUJXvbu9ldeBiTVj6Oc7FvpVALMP3YubDL3QA8ahaMh4QtC6UiiuvE8e09nUj2+sr8
68N+OOXOtJE5k6TMhvk41rRonHnrc82fBqhWASllNfF8aaF2lkdYZkF4tyefVAt/RcXfjluJs0iM
TRxfGi7lb0NuweKX7jELyJQgAWWY5F65Aei1kOSkDlbQXDOoA3TyDVr/vbXwWLXLIEDW/o2z4y0N
YbYyzlSr0g52gUq+Mjl8strzEuujY1vsJZLk1QnHR0x/DY4spmMj8ErQhDs1NLu+bgdmLrPeI/n6
Y3yzzxouWeC9ml5MwlUa+xu8E684TtTJdaYZ/BAQLy/2/zb1EO3lfI0qiWyts0/MMcvQQBfcRTs3
n18Wc23pWubeLD9sz/mNHznm1GX2wVxt2i5aaMU0dvR5PnaULlqqBvQdQyTdR80e3+IjrV6qXDbn
dkLalnXQUl+qca53rkEAkoHv2RHpo2GbP307eRzI3c4QA7gFG8rBSWDnRTHIv7CldQ04EKOf4Sw7
Tfx+3nlqvId5yWDLUZJYLrZZ3xpfY5MhcNUl34Y9W3QXjHPVSoRJ+jqW4w+y4krIoMNjXvtPnUev
QrnPYug/kqL/rJLk6rvjIaNn72bEf2VT+TPw0Z/NfbOyDU4LZ6gvdVX94tPPcYfET16R/KbWwhmP
DdOa8gsLvWCu9O3J+oKZ8c9oOn80I3kW6F9jgaBNumAhUv04V2VHQJBUa+wBF7+cvoDR/yUNlILY
xTTTCc5O89GW32hgvnrT+2m9Ki0z2jsslHNb/56Ex7uf/BkDvOV+5A6w2bJbUto/8nlpBVjMLGT/
PoWEKgRphlgAnmZXKDoUNkFcbfKD4zLdZsKnyV7btykW7yrwkk2GTpg+vNi1y+OgFyEbjdRBJkP5
2Q66FzPA9SCZJtI6geUU4f5Gq7PIAH1qPbEORWUxu8UvUFjgwH2bIT1PPJcAjYUzvGatavbVXDHq
b8+JVj8UBn1G/x8pGbNbzWW1NEuafX0UnjsCu/KuWYGLfUhGu92blUUblAC3EQ25WQ3hZjDHm917
dMGg8k063/cd4Sojgw021w8JucDj9NAstiGnfeto8nqxe1ETvSt/WbMs+CdxlBxF4kCvAKYAK/b3
sCSjWVm7mQIz2VgxnNpZ6NcADiRUu1VL53VsGJ9o0owrYnI59mxWKw7AbPHz8cIORhccOEsXnfAx
G+STto1fUYiP2EMnynxzPfWPkC7XE3ZzY/I2GrCtodWDzgEUxyRkY6YsgWHV5fBOgwk2wV/Ez5UO
mRD4sHvr6aVX80czNJRjZnHq0/LSFQxAMKjvexf9o0kDy0x/IwzJC/vJzrGokGb6hZtAwl4gCDUZ
7J1MBYoaF4cjoMx9ZdcLXQkpya8YLd0q7CN4eaLfmjyPgrMyMR7dJSdbzAhqmFdq+4vWxHl28Sk5
UfNbqfHDoa+TNZDT6+lPs6ClOi9iduW7e0PJ9yT13pha0ETTdJDTYvij6nbBIwdPIo33uv0RCWg3
7LJuojSumTn/DtLwHWfsNmBSiCAOkrA7UzRU70bH1bYOm99xktEKbOCoYQjaAcYzd5LG/noCfOw4
8pNhkrMesqA5YFXA5tX36NosQfUwTkfL6r8jxf4l1/MjKHO1ipJSAO4ks3ms/graolxc+6e4g403
oiaYsnbHNvl1lr+NFNuRzjuOFqXOZh9xECHo3xXlS9mZGMdaRG11UmisDJTAZf9riv30mobdR1zh
xfWkCB9iuqkrZsnEygb9AfdTuk3LujwmrCWOwSACYUK5MXC6bWaD9xOS7IwalBbobNmXeqbPKnwy
qPtE3MJFRi+a6BQH7i0YPeelnV7sPkepVyOvAFiwciOVMafwtrxKdD9Le0mTDR1R1Jxb4J+resAr
oqMB5m7cHmw2YsDK0mRV2CCJiAeON7XH/lIIYTJ+ln9zczgUIbInMtRYXy2r2fhoGQmbQFpV6ZLM
UBU4uzFo2rVrhq9RUDQvKiPpriAReU+5mW5DrWlAqxxCsDs9tczzLqGj/IuXkqWAtwSga+sS2FSC
+YxN6xpaxVfc+/MlwkdxHJmJDaHfXvRyE5A2vR1NPl68e97JWnwn01ic65EWuWjm6pzabBDzfOks
LUDprgAUu9gwCX82D/TPHrwM9dz9Bt4qxSwZcKQY7nPXn06ptNEE0daPvcGltOYiajq6RI5AGjIQ
9v52vzEnlHtGiNLcmR8J1UADEA6LKxHR58pU4SWCjLwrvBFnIQmkhx7Vr0Ww7WXkYkiqsyYZrh6n
9aileKFW7V/8Y5OI+QXqFWQQ4Vpwi2trtcD0KW1h0SpzLHe4IqgSs8zCyMwhF5NO8GTXbzF514/3
L7zYxNe8zPBro14R0Ds4nAZIChwLRXcu5XxL5oTrqkc10wibK53i7fGsyrkkffVHOiCsCYbzLsWM
s8rs0oPHhI4YMxz2IkH840f2DbA/sjkdGVsvxxZR0AleOz7kn3mw1N6y2O4pXPGroe8cSkuD4Xqp
eDTCqhw4mls5AWXMVHgbg/1gN9MLjwLJWB0mLuoPhJCaG6c3a2R4/bj2Bo/HhCiSmvBWuMQBRUPM
aAHVzPORcDNHs2VI5uMMJuEQ9fbRCLEYJZQTRUZaoR57LljeIQvbZzXbBDmm5m5h5qwx0THEmI3r
2Ll6EyTU7jAzGXCV6J04zRyW1OhgjCQ1uUELjifeqpYrUyr5ZVvEO4+3DFANjXijoa8opQJC3KO+
QDyAidI5RSmCSmlLasUl5955rPvsaNL4o4IyJO6ldxKAWOUWQ69uyNgRMRzBmZ3fYGv8eVxAt06Q
bU0nno7YD64xAbjXJBuL/ay6h2Z2LrMsIXz63Y+8N2CzDg5aUuAN8SJvqQs2BCVvBHodtq5Rfi4q
zMcUgSDjR1aYWX8503SbezLyKtCK8A2WjIUYqiw1nF1z2awwtaQ+jIAuTrdBCceo6J2/eUR6haKb
h8RpvPlZdF7+zS5X38wf1lEbth8JIjHGmkk3FOcgsl4buGUPwWCw+2T9t8kWGieCoor6uZbGajRJ
Oh7tHIUXAA0urgk9T3BbacpS7dSwsBBAQU2oZubG2tn0QfxVZIQrhPZEa2Cq52uW/i4qNzwydqOB
6knQBd3U7B3iljE/YkIzPBf8QMuOuMOSHYc0wbr8ROOVqBM7A0YYMeNxI8GMzPvAJZM9qnj4BJ4J
9krrQxWzYZuH7BJmkoju0jlPo14s0+GI4XhYeaYiOj23Y6oZlRzskZ11RsYqU4l4Z7UDkWlewVkp
CvVsm9Yhc76jPEyowVFcA9Kjp5klj9rtjSPsgw8FTgymVIVPKTHPEo7Ppg5iBFhFX25LeoTLMU4y
u01reA7z9jwpcukrLhgkAB0TDU9RYL7KYAJuoR4+wTh+TNrSO1ShBNbjmynxa6QD5qNPFJx4EyNB
ylqIY2Kg9QzmLjwu0XKIO40Hy6rfLaZQe0+rL0IjB0Ba6TOq4sVtMl6mzLl6Og3YBVNfyGp472Dm
zt6A6oSZx+jRnF3ih5JagUXOmJDM88+27zRtRfciBfYBKKEo9TXnN1PkCCtlduL4SunlNY9uN6/H
VmP+Ie99E4AS1TNSGtKjm97BP+6eg8ZYu4iWmUq4HyRWbGyXDCP6shi6K+fLnE3oJXlAD52JxDYd
m00Uqq+7Nf7+jpWV6rd5+pBgTIoktlDw5+5BCLp2TeCfJW8tuLVabmqHErEwobPmVFYozHF/ohCh
D0yTInCyiwzdp17DC7l7gO9mPzEospM5wNeRC6Ped9354KLovzXO8/1enepQaIZ4WsEUIPauqEH6
RKKAStqQDz0iElkhRLCCvT944R4bBlUBzDLTlvUmbMnEdarsuiBBdOshHMnJuoOxNV3rUNr8LngB
1e7u1kwRG1/xVL6y12dmNicHZi/n3MwpNnHT1PlXMpAnRd7e8yzJJCSO+YuM7mVjIZJ/Xnuzd3bD
wAD3jtSLOAOaFHWVR67cPtmyOiTrckEJYADHpIlMz3BcPAs/7QZIa4JsdFtP8HAjBpxBhXku9n8U
NOPW7DBfMwdVVGE3oLnb6FjYvOPookh5zwn1wAGrPTSzafHqtMCDohyrMT0TqLb9451sWUh+PYlQ
S0Zds5VhpOEtcU9IWum/JTV323IdO9GPhZwaK1DGCTMk5GvsdvVEkkpo/LX7PlyXbUVM4MyEJsdA
3WENQWe1npEYGa31zXq6WNjyR7OhF2cNFdTagL+Rt1BIE6QQg1Vv0qy/pK79y19gXrnobsBtGRs3
2HQt1vmE+TFyRs4F94E4bT4ky30mNg40CQe5NF7HAk95k00/IKEuOaBMfYyUD9tpBGk7GYWRgcpM
yjvjm2EkuesBxZ0cjXQ9ovCgwbn3ERfaZREABE2+7teTufWPBYGSU/bYW+7vpGHr0JAxvL637zob
TRB3Haklx6r/TGY+O7Mmx76uyckmbIg8vCm/WdmDY9rVfkknPWdhZh46DARSq3FH4LrLDpVyPigG
481L1HgaYA+3Qtxm6clr12p1rZm5l8xMjxAux+NSA3vF0D4WNotmOjk/dDw4jz1lpBgtotLDYmvY
Vv+Yq2XCQ6q3RPswDGN2qLT3QxJ8c77fGL1eIIvxaTIaF1JQejFiLSK4rMirTTYh52r2P5LBQD7r
TtZ1GkVKii5OcNbRZ4bt/X62xHPjKm/HWuKebR2dEaNQD41y07DFP7RB+zMsyCAnMO0p0RyiajK2
g8dFcjmoxIJ1SLTzafgMEzO1vH+0107uhDPNASLu0ATlVV7G8MiwJ9wve/5pVJCQe7aTKjj4BBbu
afJ7K7QIDO5asSkG0R2nHMfTXXZr6t5emxZ0BM2nR2EALIwyYVh2ahbRT1vJAEbVjP44EQkzE+ln
1qMEzX3cDNSPT27e3PwxxlI2bzrcPbL0UZt2KcfSYNxqKhkkDhRNxLa+OMqtkOH8wWEHPtdGgG2y
W1/5aId4bs20BnizbQfvXTWkjDIjn3cx6p5Ktu8dlfG6HVmD7gsR7RUAZaENyZigsXVUgG4q7K+5
Wnaj2mfvn6YPquXs95lLMLunuG1X7ZiyubWrY+kz9aez1m/98qEUIEuGaGoPAkoElSJ6EctB0QEc
lb/Gaqxl/2EaGK4jyjIHLgylPiNjqGmq6E64XlDb9lxU7++T530aA9o0x8Qzb+EYuj/hhiTBVUy1
JYb4baYQ3FC6cq2HgWKSDZUyRN8lHAIIU8w/05SMG87JDSxB3FgasUQwRBStI41MXHV0FDhXU+Fi
T6wyegZsES2TpSZH7qNUD908ZegAkkkH/rHOGeOlTXLq/ORrMf8rSRZyxdGEkBaxt0l6+bTYzoP+
JTbV+8RhhUcJksp/DkHRMfTO8HzHjn41wUyyYuUT62O166r2locT18fgmJrJJy56uakGjGhQIShL
uFOt/P1Uumx9SRFY01v7IzCw0y0LNqJjyY9u5TyxJnvDldb1tPbBwaxTlJ9ujMgEfQAJALS91wFW
F7N8Zh9/M2IMgr6JYG5ZyXu56xFFoNlnfZYTG76cuzsdJR8GEVqVVvYVyonwUcpybCSQ4NnFI5Oo
acFl08ZwvIu/9ClZ2pdAqYVykZePkCqvKYsMsMAvZeoWGzGvpiEnjPgWZv3zoYwk4VG0z1fG8jn+
WxP1cDLMfNiFQ/ZVMLRatzZmmcLcpBYU1AIYn3KHEAAgZ3swPbAnSW4tU6gl6Gz66PukxS1Sx7vC
j6ePEs+hGIKlnaH/pDR0Du3oisegFn/G8SUOa+snjQoUz9U8X1LHyw6uPXfrGLP6BpDU71qI4kQO
6f/j7kyWI0e27forMs2RAuBon0kaRN+zZ2ZyAisyM9F3jh5fr+XIKvFWyZ7M3vROwoIgGYwgAG/O
2XvtY2yb3VWM/THv2fz5AOCvPWucPJvRWZekspJ3yH0SQEgpkG+i7edyrkAerMj84AWHbBPLBsqV
VryTqgbAI+N+VFeINLqP1p9eTLO4whS4DSU4kECCa8X0ftSldaT2zSanI5SVgvJmUFePrUMrm1gl
Lvkco58yzTKoiEwT3FLccVbovc3ddHIzfM6OlX5V4yH3CaoDl1j7+D1yg+cyrR+K2frWTtGPLHMO
0VAwqiV2t6KqsUY003NK3aea5bUYqBCKWFX2M5a7JGGBMx75Qw2cwdVsKytkXt2FVUQ6JaNAWrHs
wHfbwtKj+KYzIvuZjIHqHZYJO2Bvq5tnTHPQr0NCARIaHl1y7s+m9N4rgrFSy8cdaB4jA6xp1VYf
QQPLzeDi0gnJGD365FYOyJGM2xzGYc0QPWFmmQsmX6/n0rZopDD5Je8OZmoi3PyDundNFSie83ZG
DUh3y3AndUKONK29dSqopVPLiVEEO8JtWpBFdwFpHbBGcUs3lLqB3d8WwP7yzmWPSztxprva0566
XmW5jdjfWEWQe3IzlTd4mpkISBAl4AI0YB/htRrdWw2k8rCAqJbbJVTIcqu4aminqS1yfkNMCF1H
CoRdMSwFiOMxbLw66jD3w7jqpdhgLGF0wF+7yQF/lMTETpN10+qM/4LlSgYwPfhFpG6xV8f1CakV
S1ewyT1SISRDMqg5kxYd0+lqDUG3Wf6W+lky2d/BI4HHq2DmqO1O5ZIEYArupC6+4ohSVXomnaho
UuCnwPRNyiGFRrfEYbCtOi4KD09T5khOXs4c1uXZu5mLk0w97GOKk5XExSFzqSgGoRLYOXzs2U+m
7ZSfbQ8+VaT29jlhY2lpf9gVO5UgZ36OKEG7UeXvM013tqx8Xns/2GqSzR1XvyK/Q11V1lyvDWig
m6pSOMJYBENeN2zF84wlguv5Gxf4Ec0dDBnaIJ5q0yYtnUuWWVyqckWEwI2tgJo2uThKPOnzHouG
tp1r3Gcpro2ifis5c9sk9V8ajDVGrD3EDQClOPfpmlodW0bIW4G09L1Rx3zQpnmyhu61VbusTLrn
thcTDgqmaU+nXR4N9wne7k02x++DyU1PGNm+82d2bCnL2hoXBwYkeQiR+KOxJD6NjFhKxuhCYSXw
mjBjLd7tr2XsxktHocFAwT6W5K0UE+tGTtkoxJMHd/DmTtbPLH8HYzZ+ow1K/MIFFx1C/AxNL07m
o0jj6VQbEvB9YPkb202qNbKG9C6h9rDOkooijOOCLgJ6GRql90Q7Z10MEXmRdDUwCiMPwn1ncAcd
rSTbwu97Sbsp2vgyRYQzNbT49TZeUzwksddkAhqM4KrNjFimOz17Ak0UNz9ujZ7WSu3Ph75p7g3e
4zlxEbJNtjxa8VDv5HTXUPGa0S15SfDqF4Y8Vthy0OE4+z7ENThX8DRgRhhxTDCJ4ctdKzrm2JAF
EOaGcu1F4CrHur0He4SpZUqzR0OgvClVZFMPd+RoEZ99bdjBrwVFvELTi/uR3eLjjICzQ0/yG+nz
7woVNKGKAAn4H//7f36M/xH+LP8fqOD9z6Jg7dD/UcR/4wr++Yt/cgVd64vjmw65Rdy4OttS6CTD
z6b9X/9d8/QvFK05N6ZjOpj8FXnnT66gZX7hkAMxDNW6L4RinvzJFRT+FxcuEu1ozxDkgXvWf4kr
aOr/IC3B0rEsQUVGJ6bOMKB+/QMzkIuG6FV9InOoehqAozEqJU+U7so1VhfaMf4u1ECRQP7ZmTpl
F0yIDbRwkluLzD74XE+PyEbyhsyZuR2sPeFGcuvEVrjNnZCSBLsgGmT9eCnd5mHwzWaba221GaNR
UhhF2nnJe/DTFA4JIqAcnguMsCE7JqjcJSuTr0VA/kYQ4+olOVm9VhrtqIvfzCxqT9atzuzgvnyn
IBMfZVr2Kxvaxzz4JHZEIQNq5jCFg+/aNNDiNxYGjf1Eet+64e7yRQbARLO7U+dT0ETRSFG3Qe8f
PcIrrfZsrvZRm/SH0HS/R5TW97ReUUWFQEPwAgoDmhAKmozorAvabZYJJmVjLctO2Uy7jnEg3ud9
htrVEc2uGWMsdgV9sDAuyKFJQJIGnUF3JkoRSWpjenRN+S6AqpKhXG9KwRbX7evtnNCV7HDCr/rM
Y8UWWZvYMbHKkn7qJ15yjK3mmorroLZ6KZFCRdSz6S58yqXOPCJpc73jmMJFcv2uPrILHbYEeMW3
KZoIMQfVzn7uCmaMVpTz3kRgkUVvXYUm3KvjZqjOk4ZUtqpK92TCpfCoiA3uR9gY1J+3FrvMNX0k
tFYVVEG/7cl6AqmJU8vW9iKJvxJw5K+icWpJm0rgplRkJJdzPqwJSn525urcE/GOitI7RD2FBoRc
utZ+IJL/Q47MYuPs3NGgye+AH1b8U9m9aDobBbrg1znLtGNWhnd2WboHTJXmzTeJASmt766Rt3dB
WF3g51VnrSfYEgX6QdOXVFtvL0oQQUGHzKkh1QGZmX+eZhshZIo+lxXzGqb2C3nr1EdKvCkNCObt
xPpoV7QFKVJpRNPdYQfgqUVM6lj9IffMUamQGX7dwd7X0Q86q0gZAhbzOdt/w813NoRrVkvNOh1Z
fkkql3kYisfW21E5cI/JzExiJugdmpB9zjBWO93JjAu/Uq/RNDtsbfnHuRpmE3A5910fzlvWst1x
rqBnJL37hk0nPVBxndiw0VfA3E+ESqt/G308wb1J7oA11lfdrX8MRcCvjM2Tj+B9EzbBW64Nl1wv
noif5IorWBp5Ifyd3EXkBTJeN3VkZr345svsqZn1hh73NG86cmjZhvJRs6rZl5j9yz/imXVNP2JU
nMynKdbzAzkwD76GrsmoD51jmmx483CfxRTLBu0nzdqCerHinNvT0aAP5dbp0+RE9TZv6TxXRvEr
x2Y4Q+tZR3MguF7oq+ruzqPUfrE9PByeNHBhNIxbU9GcebMCx9P8Dh7sVBagsAsGpC2y9/faLfdl
7td3ghBxachLI+lhOa6dbBw/b89t+uKnEkm3vifzlShBZ84f0jdj7H+kAxXGeezazeSAJ4h1DU8T
nmXGbxTaXULMxjwn34LaILHHhjPHmhIxPzJlFrkmOyzHOgcea9G8HQ2cqekAtsB6p3w/nwC57Qgy
rvcAK7j8gjaDU0bKuUPl1nAJkyhSw93prBG2pI93ac29VBv6povDDrRnv9NLeK4i7G/VCE3FtBmM
QFRS1AUlXyOenPbsuv3iBeSiT6B5va98aFOEitCI1nTGB3qV2ArMAykFLJISmgFe/c1WzawBmMO+
RKNV6+IrrAmKQFOHgrafosMgiNmzDVuSn5a+9mjINshbA1SbyYCh8DjVhbseW7t5nZH5ULN+bm1n
WicDCnBjZriY8+jc10awdkR+N5nWg9ubu6EcsE+HFWFiyfRSZWJYKcPk4zfiGklYIbwWRjuApxYY
ACqnkRAGmofxehKw/j39JJJMv+D+ZUPOWilNbvPECrrrwhJUB+G/rf1Rq+Hap0KHIyPd+Ln7ofn2
wSzyAKACuzBkdMq1YQWEQBEjg05Vo7Y4u/YPKzceMe8ACgkSbSuVi9SZJ3Jh4ve5pT7ZxcXXdtsS
caglbrEhlCfZCENu2sDxjoScd/q7jpZu24por80W9T8cOHS0LZTH3ZG8ZPRMCY0/s92IUPyqneIV
jRAWaeUVEqSB4gVJdgaKhVWHMGNFrtE1mNNHs5y4FFpTLdPJLzDjq43wnxJ73R20gvuYhci+18mC
iItwUzUigbY97Ww0npMgVRmNDfublIDXSWyT9tb2wUONsgtmBkpRn4uocvalb3yvo0wqMGS0CyN2
OprZH1t9mE5Y7ZH/gz3BqP2kl0ZL6cCky9lq4wpxzRHYk7kTlctUDNl3jcCc58gH+R+HTrkH20pw
UBDCIZmPhRltadI8jNl8LBMuuanoqNgE8RvIR/saouxKOkD6sd2RRJuxsq1pWIW+uOV+cdCaFIUZ
Pg62YS6nmWxLOunDB5vpBJzX3kwC1Cruiz+pTKNabkOboHid2NW0nj5STYHtRAjwfQb74UN2CNMP
xALHzkFGWdtf48n7AGSGmEW+shHbU8i4N6zha9jP1L/q5k5LIFNjwzOIWm6d5A5IECydRFtb3RX0
hoTzLa51mDrHOGOSdft2WzAWrDuUssxtMFcD0O+sNvbUVY4ks9pwMcEJqxba1LwTFJajliB6O0Kr
4F2MqmY5YmHDN5Pwkrfiruz713TK+1U8etcQLcUKreu1DKJwn4zUrPTEPIZl+VV2mLElo9vaLd19
bDQvvk+4oJjSHyaC+92oiTucIi9zIqmTGSkdIBo/w+iaZ/ocey5u3KghVMCq4rx3rFdqUhGz7LGI
oxdA9D+03tmleUEvE0VP6CNRyDzUiXZC4Ju7hy6zdaKBWMuIq89K5Q5aesXaqhISIxGy31XnINQO
kv6ke8VL6OmDODCzgw8bjPy0PNAIo82S5SUZQS0T7qA53Jt1dgzCYTwBfvrXh+WYMwbD729wAbDk
dPqUATwjp+X/PkAnrU4SPPBRC3f0U8rTIgGPXRuzy/I1N2d27KkX4OZtfqvz597JaLlHiOHoZxyT
6ilPO2uN0xCno0k4cxNWfz6ASfnz2fINuxqczfJBtNbEohUYeXHyy76ACAzZb2qLY2MZDZ5Njnvq
YXm2PCw/0XT1h52wxP48tDxbXuP3a36+nFGh4TxXU1odk/p9ThxxIqIlhH12BAGZ7istvUVhgbEx
D2J8d+oH4EfhSvKCo2tbFKfYn/NG5oKnv/+E+hr7a7cembPWqSeKk0TsfpI55AqE+jxdDn4+/OPY
8or/OEbiCwnKQh7+cfzzS9qYhKkmc8O4xUBOlwYUn1XVJ6keFtND5QwYOZev4au/ZtXkbwd1Rj9P
axJi3ch0ZFfk5qL0zwiYIaxn8UCMw2uuLA/Fckx3w/LQUEP4/OXl2T9eUKYR+xU3ilHsIxX/fFic
CKayIyzHQPvjcHZx3C1vYXmpdLnGlhf8/TQMEA6kJd5A5XhfvO/Ls3Qm4HaVtbmaTLofv930WWQg
Jxi4W53CnQg8IUfJKbNjaDQJGoWEPIPfpy2kGUrFazmFy/8+UXWr0m6DjQ74nQFLnbPKHMvT8syJ
Kxwh6mFor2mVY7idLdR0+gir7ffTsAakjiJyb9ewT6Xbfl1uo+WBCHnOQqXuqIIg9I0Xs6kxKnxE
2Gwk/w1uomnC57J8uTzT1Zf07GudciBPqYIStUx1LChcR6nMvmu+153LuCfWlCNT2sh7Dq8bRH3P
tnEqJEOJ2U5vTR3saVOMj0aDi1qmj+Rz7WGofCMqMDvhLIjpNeGXSpHi7Co3SLZxC7XUqp6LUtg7
evwPBUnXxNoUyT4q0b8RcJuq8ZLNnIO2uZzVysOETmSBo1xFHQs0UJjJoSHHwzSM5NDjsRNpCr5s
dsXJTvRb3dEK8GPhrWldoODBxk1fWDt6hLyt6Tak5wHDIoq0IL8hlWCGdGbWLi5b60o46QnPCskc
YXWn2+PGIXpHqZK+92YR7yyQTpsolM02yUyxqUmEPDlD8Ys7nC53C3jTZ1+maXF0QJuR7bB6T7QD
Eei0zX3bYG8NHCc8QlK1rr4XEM9KnHoU9vHNFKwIDQl7eIicMj+kJt7QOWGrWaEqOZFolZ8Gdc1N
0JXS1fL08+A/fmb5rq/QpZ8/VzbOd4lZZS2Ff12+l9UOgd3LUzpF3a4czfug5Eqbvbg6Ea5WnZYv
fz+wLVn7GV4P2VnVKWE7Q1T2XDvHSFd9ZaRzfudvamXnIGL4ftTnfre8UDNwHS/PZKrjFpLzeHTG
+8/vBUWBYlJDvbEcq9UWX58cKv/8YqcePl/i80u0KyANiQ7bNHizECEFEFynsNmmtIROVZZjKVqe
fj5kXtLsBygHSVbTBbQLcsqW69/ruEcyLKpsQY3fxz6/sTxbHhzpD9iGi7DaozxDzMy9szyE6fSH
2SQ6A8lfh6qmstYG6zwgafy/lv9LUrnxPgmscxXrnEPLsS6ZZng73Pv5aTkPxCLyjeW8huR1Y0JR
591U85Iu7K+GEAgFdM1kBuVhIgn4ZEYRJBBc6eueBNRNl/PRpI3WegDFhe9q2thqbGFdXp6WZ37F
Kf7HMTqi2FIHgsvRzGATovx5KtT06+Oz5COn8oz1Eul6MD+UeQwUFcEg4Ir5OJD3q0Zis+dTLs/6
PCdPVBsOoTDrk+VU097uzQMbV+AU3BroNGOMb8s7mJcBsVTvbXmDUjF9y0KP0C7w10dnsneggzGc
YP9KMq05ev3blAzdaeimfVXpSA3VBGk6MbVcz3sQ6rM2y/yYpGF7Xr7G4V8SOQRte5uMYUz6r41t
0g3n6WRlEh5Q+rNVpJnlAaUj3O9OzQionmVzDkkI3aP0OQ3q2PLQtPTVpcu/21AX2/J7yzc6O2Go
ypb5I1keUSRPGzB2NcJ5/sTvn1Iv9PkXl7+1fOM/PeY1EXPK5yssz5bf+zz2+eXny3y+vc9j2HpY
B4XUzOCxvdJf/euVlx92cdayaFve++fvRJjFDjOhep+Hfv+IZrpUTey2RRsm+hOqzv5UAZDeVTK9
MzPudwyu+IqZetnicytr6uqjeBWVB4vqyWk5CFv0ZWgxzltJ4hxmlEeuckiWYQksSgoDcpK6ZJYr
d7lOPh/IQLtJBZ+Wc4LSZnjAUSRPnpv1p9hThvvZLTdYPPDfFSW0jVbNwxUwE/b/6v0sb0KX/dNg
OsXOI5aBMKr8gGe5OblF5W4o9qO/zI34xEcgxKY9iVwRPyyUGLSFguSYqxUoQav3RtbSCGTKRmmG
i3B5DWbxGUbLbMM1wRtQZVG/j9v8F3yb+jdQ/N+2H8BGkdL5f94PuP0c/tvpp2x+Tv+aMkT9Xv3a
X90A8cXXqd37quRu+8IFsv5nN8C1v9h0ByiuqNFLfeOvXoDxRTiGYhPbvum6wqJA/1cvwPtC8wDp
Hd/RLcKJnP9aL8BVtf6/IYd14gdsD867Z7qW8U8KslnLIhcdZRxs7GAoJ+06g3ZnriQeM5FyWDdh
jGxXinYL/vuZJC98AHGen8j62WBAqUnAbR8R/+uIkxKSZRuoDTgdkKghf1qNHi3AJCsTKuFs5r3O
ebPyMTgHsX6T5WjvoNqIU2A7RzT46ZEEx2ovviVDLs9+A5SoxK/LAzwaowVRY3W0zIUJ8J3l0/RU
/xEYybv0yuShscwU07p7Q0Y4XEqZvgKqLNcDqvozMiyQ4Y2PYT7RNFV0BVuGptor2vZGRPOzyl+b
7L7ZyzFsjiEOSU3XX33b1LaR0pFQx/6lsIN9SG+9C1dmNYaAKqxTazUs97qg2YdjftfHfvDcIbnQ
huStFhD/SvQ093WSbqq6LY9t1ns4KFdUX1KcvbRDdTNO1lcJGoRcoeSaSC3eNDqicK8BzZeOJVSe
MtSO0iqek5lCYG2l+dYm3Tew6nnj4wbYy3B4mQhjOhTDfhFvLPrBCv0b3u642KCTpsVe6qdeC7+F
1YxqFQ2BpBpLmPpzWScQnof4kkdNcGLxit0OmHFFmhEthHUd05KvyhkBF+IL20ADoA3ElRadvca/
xFeqaU3ELZM7JJwlqUr2SM/RBPYEd5hv8Bqhj0PG6CYgCANdmG5RO7YtcEtmujLBHu8iSHErXjxT
qnLhfG99JVgHezq0CLphcqLAQaTWSAomfcjSJAdP66jf+K2UC9j6e4lR0RvhWK6ENdQe79uWLBGT
f7T0ET8uUsbeCuFJvNJ64aRERzbY/UYIauGjbx3mbn4tIkhz9pxtvURFjkyufEJ1B6I5uLKCdy5e
2l6GAT+BNZkUcvGersSiu0qHk5mOW210UStQdF/1+Yvpjo++BO+ZgKJcxelp8nw89T0Fs3ng1qi4
6GJDEEsZs2MMDiBQEFfapzKaX82RS01amXKGjKDpzWBNMmk7e6c2T9ptONdHEQ3rZPQ9Cizk5M3k
6xZY2+j6xRsTGymGTuQAg9Dupjj9Vsx3WAPcc1bH8Lra7CbsmdywhvbHiHgs9dG81EPMNd8P7yjY
Ktx9T5321TaUObO35pOFrZgVtLZPZOJdRoDN23SOvuE11E5imGfQi6GDF7VMtrlZ7iNAOq+grXZu
SOtsjEmDGEu0CE5d2MfSkE8hl8LFA/hAcJW3M4JEPpgki2KH6vdO3j6UsmP9pIAzo4XyAxbjfM2y
lKBYR99IqVWIjKjyseY04jTdl0Ep9n5NLFfFxZOj+sbwoZkKYJtXF436atQTRJuBF8dLJ+Nty9as
Kv2DmLON45lvRqtq6QwkMb2OidCoy+LMCu+nXOvWlVc0T54AmEhFlgpfn4H9mkrmZFaletP9dMrA
3yQKMT7Y/FhrDuwgNRTWAeXOeRyeM1KHKMz1PZ7JCC9t7DMsKjkjXqs9xYuH0WX/PmJVXBMH+o5r
gaidKflRhmxrrLCG9RRQE7Ozdk0jRinSwb5zFjqEIKnNwh+oNrWbXjO6g/UrxNy0A6p1Ex66g2k0
TrMLI8aO/ewytY2AUxqlO8/tn4D8YsQAd7DFYkPSZem9as7AJeoZ8wOoyIFmTaqnLyxIkSpq/VHk
mG+iptG3hbuH2f/TK4sDtSX7bOoahcH4XRsxhDrseLD6mkdHhbIqObhcMNrhDr6j2KCo6rmgERct
qh2oV3dlS5CIpaQvaNTA0HUecKfxjNAk3zpKRjSGyO5hjh2gsJBZrLStqW2g4nfYRwyJtWXDDZ7g
zRRmQ4R0R19wQuSchfmz16GPGMR08QWXQlFuNUhsfssYR+MSIjBhkoZ/8/IaqiTLpo1VVgFNHGy9
JHcka3JCaYnE4c9Eqw5smxlU4x9h1F/DqgaKA5tno8H4aryJmq6WT5vBiTv6jNa+VaoqwKIMW1oR
YIcPb6kOgADChb1zYu8Xjhjz4oBQ3M8F8mNqJRfSN1EM5vQKEXLptxHOkrDyZitzXFaTag/SHo/W
HYC9Xc5W/J6dpmrPa4dQVg+pa1V3bk8oWpGFYEVzQSRl02782X0YO0rydJu0C13MU4425kE2dFwS
ZhWtRORthVrw0LfTzRdJfbahUe+K2COYS5xCzQyuUxvB4O7MX7OZ2Jcg50PgJU9gt9XNtUZFBA2K
oanl9kS6hIkwjskBo17TlON3PfSnXTrbiqZ+yCMs7yPkkbwv0rWldO8dueQYYm4WGuatFvBzdJm3
oXsi1ID7Hk51pKpV5K/QSI/eF9NAol5uzPunUf7R6zJf9eTPIqAbybsjFG7XydGgzB0/olNIAUde
uymUe5ZmfGCq1U0to13e4jMNdQ0LproZ5w5WbAVXVA4BjTekuDb14kpJ3qye7UmCkx0PBlYD0lic
zL+5wQjfTIJK19z14NOeAb2LlpmhRudluYppIcbjrSv0+WA4wYdnIQUoVI6jGLxgVQwNFSLLPfj8
P2luJWSM9/FjqymRdAfqzt1bTgYfZYjbNWX0P2bTe2YagvLd0iWbSHBDbAeKyLOKkQCZvidcUes2
dYEx2GuMXxh54PBMtwQywE463S1HZT+pdNa4bc2VkcvvQrRcGIy2aVBdGiOd2LHKfo0y9z0P0q9Q
pc0LjdZlKhNUjE4mRXtNaQvtoXY3I7O5a2TZBp0d9mAnOBkRUMqhLTbB5FcQtcBoJ9+xESPnTkZj
13bRs281N9QP0W6A8LxGjzeucZqU2Mw1ClOV9bUCxkxlv7RXsWfbx9G7k6hNruBtdlNknvQoYuM8
ZKxNsCgyMMDzMun4VkfDpFsutU006WfmQuLYkJ6uaFeUF0zUnNBuGJWsQWwtzx+OTIq0KCCP3cmG
ni1bZP9x8toPb7aenCroEW0l6CcT7zHH3oZGf+WYcYPXJR7OAwZvv7Px13rgX2TyWMwC/Ffa+gep
Z2Ifthht0UfmpC/eV1bdUZ+eGVFDFHay2phOMDxLT/iXtBY/kqCYn8DnTiNmzm48JeRrPC8PQ5W8
TOOU3Aa36Z+tEVYzE25PW6TOtuQ3oZSfA32PBaNcx1G1sR1eqbUq6B8aE71yvZWObTAGxvwj6kIc
gwrL9wTc62jZaGtlXN6sINB3RFrW28ge3WcdGQw6VphtXpLm8A5b9ygC07629fzdGW1/axSIERsC
PR5ZK9Pcye1nQhns5yBNdzrG5Yffh3zMUAUE9vM0QYePWgvaIjdHU5f9oYwKHatAbRLhpE1b8tzM
XYfR48XQuH0NZX61cz5CNFof9hRR7R84uSZxg1X90VBK3pgj0mO8z3QUKye++TkVKAjhyvWbNqd4
RsGCexbXDh3jLiQcvq9BRulHD9jeVuO8rS61F3mPhkED1nL6F2grNKGFnNaiMnaAjh8mN71zuyHA
5qSdqkEm6yI0wkOj2toz/W3o82u/bppXZ4zdtUyPTuH326EDpTx3VbAJivg1Cyd5sMyBEppWRwem
uBjzE4KkuDS+YspYWdFQ7/EvNQCly29OCkRNE0wlEQWqlnSPeSLIiM59Qge/9Ammqfcjs9bRoMM/
wHzdpw5clSo62J2zzwHbrgyWC9Bhze7GhuOhwPOdG8gpar9HRMBkt4JFhHKnh5DVucTD4L5OrFE1
AdznfEQzPMSguue2hMOC8VDGZObVpvGeMVBscqsFwYBtjNR069xx37RK9BAq+UOx1qBV+UoUMSl5
BEF1LBCVZIKBtaaKgYwCvi1ZrAgrEiWxIPv9R/IGIyN/YC3irnouZg9Nhi2eHdtvzq4Sa7RqhdJr
1UWa7nOhBB016mA7st9ZnONvpYvAqYbY5Q/vDRLuB4abs6yVIswcxNpRohFfyUfYTY2GQ0CUMMWh
10y61qSg+276K4+Ghm4Wt4CDHoWO6d5En+KxNll5vs3mWHg/bYd7Q2c3Cf8NWUsNQQqdi5YPD6MS
vowmty5CmDhCHWt9C22kVSHUhN5xyk2LdsYIEdFIJaexi+TJjoxvXsUZgRTqbHt69kKJcII+vBYz
juOgz56oI140Gbx5SrgTo+DplZQHL+EPxEjXeSA5o4VOhBTV/ObVbFDTCinQrERBjZIHxeiEJiUY
6pV0iM4O/DbURI6SFflKYOQpqVHssIvQoZhfTBYSfLoQ+YcSJwEY34RKrtR4pBYgX6pZmzANqmhT
j7UsEdtVWO7MZu73tZI/1eigquiHq2RRrRJIkcQHMkWJplwlnzKUkIpgLghtSlwF5pRtmhJc2Up6
RVk3X/uosVIly+rRZ41KqBUryZZEu+UrEZfJJPHcz4QWK4GXp6RepKltBiX+8lGBOUoONqALwz+2
cpRQDAyae0jRjk1KRIYx6QrLQKn8FeVOSc1aJTobUJ9hsoBZiB6N5cFHSnN0ZbB/8J2DS6324KJg
01GyhWk8EDjgyc1gacBW0VQjATK45S3t1VZiuEHJ4saa4YIYOmb8PGeak8pLVUOlwyq508FykjPZ
AF+s4nRvpLBXHSPK14nbutfZNK/NHKcXW747LtwFcHRXUXsEUgKyKUysI4XZDVtWh/XRjxkfOmi3
x27ogCkKC91YwJLaqzUwIazy0vbqaPUVEVNy5IokYzwyrgHhmhvXcI6dAUSsMAYsZBqmq7DzXwxL
JRja2s8iqd5nJVhkAHbWJnfsJupZhQ0oXtZdAug59/Vnu/7wpJWsMMEVB/CoBOrQpNcq3pxeFHua
PHLfdyA92MhYM7S8cNa/m4Xhn0YS61f2IGjGRUzlcPiZmQNLnAurwf4OFxhq4/cy3leTg9dUluWO
WD7TewSr4Bws3QW+L0mEqKJxFelRCvU8EKt+btpVa7HOnkOaIf22qglBmppzljKUswoz9OepCiMA
bhtin9tNbbHByxofaGUUsk6BZFQ2xjWtM+Ph1kwjYD35ysz1q5/4CD64rBohF9lU8OQbbu4ghAAj
BupUo1ccmtIX23YgXkPTLTgfClQFD3o/65GxNsevYNL0PTbHvWFQQZNtwYJh/mmZBbxbJ34LWICD
FMQoME9/9C1MblswsT8kZfBm9yDHvQJkr8gUjbDxGDVm66NnH047Xm6FU5GsRBKqkRuYffGadhpL
NK8cs61o4h3SXZO4FMVrCfNd393ZbvfUyvLsZBghDZZCm8TC9kDY6/0M/0vZpbDc1skryAL+vSwN
0AvCoLHTnAQW9212dcABd4Wl2+uglBGxRuBSZ+0javEUNeGbIXgBqAIYjFAOGgNqDl/M97/tdvSn
557dK9JpNgeLoQAN2SqhnLWVdO6L0bZgJPAJjJlFk2jwXI6atg2z5H2O2DKbOqWYqUzOBbS7dd6h
gaK+RhkNh9JkEzlOL+7rsotLaqxamrgFTGb7mZTsDdqWJd1j2Up4BDuEGSvGqH5ppT7uCMxAORCO
p2h+WEwNGjlOa6BfjH3IQBoK6Ihc8U4Bndwr6mil1v1VMnMV1cGZ7Zm9C1puXywjQtXQ9FniQKNU
k1PCP5Q6QuSQqR/h5gDSPHf6Iwq09wTC3grK38lCmgl1E1Oxlx/d7Ekz7G+kFZRrRAU+4BjaCI4J
w5yVON1XjNV6GML+dp5Qj2qbdOhNWGs1YjOrfp48l2C1JL8PJhpxWQRQp2xI9gKJc0cS3HzFClbs
wyD8GEgmOwVNBrlxys4mPs/WGS5dH5F91KA+bNl4b6mSzKtipOjip9H0mIv4a1f3fEq2GllTnRt0
SOfSASE0wR8DYNadArgwyrkNkqEan+LZ2w5cI03ik2tHmJck8PC8lOX/XRsPBt6B/2/j4VgOfzMg
/PkLf7YcfP2LYbuugVHgX9sNvvPFsUzHcEzXIC7eUXHxfzUcxBdbd+hBWJSCHH7vs+Fg6fQiXJXk
6JDK7Krf+ssfcf+7j9D84+u/RdbT9/h7w0H3aYNYgMoEMQOmK4SKZfyXuNwpb9uemop3qkX6dWT5
2MrI3gJOZd7yuaKD5NWjlnHBuXRp4rk5R5WttObmHxoSlq1GBsE+qMorA0R/qby3qJ6Go4CWBsE4
prjdVdmviQ7uAeXIj9F9a6VmnK3Mpf7ca6TRxuYzeMPtWHniXOnyEveTfuuGl0Dq6TEvUKJ17CYR
PQtW/FQNG7KEq4G0DjIX106hDXuHqtEpHbwnIBPIi1rmzjTfs1zyLqEkGUX249Gu0nAnOpYENpld
u1AKdhlujqTZBcCRumD0M+dr5Cf6XWkCFMn+D3fntWQn0m3rJ6IDkyRwu7wrK5XcDaGSSngPiXn6
/SXq7urd5z8nYp/LfSECqFUqlksy5xzjG06+r9NoAfVn7VLWg8CThPPUlPLNo7yw7WL1lrjAJhbS
mJKgn87C716aaYkO3KyIQQrJZhWVY1yFmAGC9l/HBL9EMjDdG7XIF4JfWFqYl8Br1464s8VQvOI2
YWmcIEJd5icoWeRLDVjpnJzo6SJb4FrZ6TGc/QvNF70oJAq1db0z1qt8l5Pph4yHudK+TAQ5fsGU
gFHBwDm7ybWtsYL7I0Xwqp6XKyw1gm0otmOHprJ1nHCRxF63d5J4H0BqwBUyv0ojt2+QdMy9N2ZI
EafyXqjBOk4y305t+U203Quw6AHelDhi4SyOrG1+AlbApJZLlHh1mm9He/ZgkXnFcR5RWVYZqpbW
vgzSGffW8jwUVnPpcCLKmZqH66eI0b0rzEHbVuDooD7tPabGKMnEL8cpr4Tg9tyB2xuhOWCYRv8g
P2V9yQ08IDsDygoabO6wIynMrc1ArTL70kfuvXBp3WCvnk5J9WZwedshMsmymwrjaKbD19IbR7Ag
M+CXftxZZejCFrOuYwMwuvMi0NlOW24RY/XMvTqHqER3q5T3s6zcdO+xgtyYUfjTkhTRnKwTW2bJ
xEUmc7LrsZtta8N7ckvaVWpstImaRb8v1Td0C9MpF6i4oqW6hiGQVRos58KoALBGwXWx5R6url9V
4WdybOuog1uYUogKdlZMhGbGB+zYWAKXpf/FhZt4nTE5snYK6THXT22rHG4fo7qlFv69Kb+LiZXf
AzwE7GaQKtKhJa890V4l0WhXvnETJWzzWoh6ONdBWxJVxe0D6C8WcYlNyCvkzax+GFPXHon8+RrN
vUYJ6kCJ1okv9E/w4bv3ph0SNlSnuwi7MZ+6+avjF/4x761xa7jGw1gIj682syUUnGlsgoVl7avE
h1IbViEIUiyUcoRkIw+yxvBKQgnlSL/3DhojFGRwI/q5c0GvN8CR8tdSKnFEMopNcmQyF6TZlx7c
Suip+2hyh+38DQY5tf0S9RJFhZaCy96aIbkvhCzZfnJ1CTzZNCGfmrT8ZgHFOI0pjti4cHaFbed7
s+qeICL+EuRm+llxjRJyAwI8rIlrvvkItGQF7MAOdVkBZgFo9x9cN36ODPBXlWgvMc5En3qq61UV
JKWFTto8IV7r4mOffJ2kQ5GPWnxXaNIBt+DJBEPKoI0DuYfUmFdwafoaf1QHkuG5rQRir3AArUkZ
5Z4Yl0bHWgITsuv8QXSjOgyu/KGAlWxzK4WHT4/n4ILj2czZYDObQd+CqTveyPQR1BtpsHlGUvYY
HcteNrsC18QoDR9awIMMCIZiYUSSUhWZKKOzdD8b8SFolpAV7pd6aekoSZfcPOy3G4oGUFmWW2eX
I52LhXLO/NONJOkoGYsZO4oOhaBtMcv2m5z4/IiJZ9n0tGS6xftcvGH3yY9Z2S7nti92KMA2MRre
Gw3mEZdF+aOagpsZetl9BpkA4URv7EyFXBvNfhJzyZUiQwu3anAuC9tjsexi/TDeFvr4iJoRUVST
2bIieMs8JqnzFHSbLnEi2sv+oZ+SR8hIyY4uCLaceb6lacyYVBavQhovhhleLS27i6AYygirem+o
z8007A3YHa2VhpccdOC+DOwrE+PoQ1Co50aV7mGZHBYAws0gR8Cfn2LlweiC4Bua3cFHZ0LHyLQf
MpIJPs2OH16GtPe2He1KyLQSe1RtzcewE8W96fXl1rHBn2BFNcHrlN2+AlMXZm0Piq+5WZja9xAJ
6JWm3vyYgRThw06MZZIut77CZBxGXnDxBQmuWcuaZapdZ4eSq4X3YVgUs6n7xXZP0jNT4QQnhA6t
MwOfyNNO0aiJaWIGXQrhuF92UrnLPSsbBHmysOneDdckRH8++NimAiN/8Wc/J66reTHNmb5QRGyS
p6DqsHRTu8HUXmob6kFPN33fLhYmFlXl1AVmBt+wP4yyJVCivmFkhBjQtnAP7O4mO74m7lSlD2Pe
Q25z7pc6oN1rQDiJk+xaJjCb7eSktN6fioq1nwIEPdzZm8vEcoeJLi37ujJwLo27KR0ld+Slx2UW
U5/CLNIJIING01y9nkTaBiTHRL1s77decAQtcjQ0agFTMJ/ctO7PaNF3OeBHEEqCD4I/0o2z/Tug
b/h4PhhJTTKpA4hoTqKPIU7zHXf4BjQMLJQxxkoNc4NbLkIwV1o3KJ3lJk5Tl4QHJXjrD01tTLfC
xdmXEwAxYF7fS6gw+iqLhy5hGhBk7o5WURTlxgcf0+WZBi5EFIPqoxyW/DZ083Fuomjn5oQ6NXDm
GIBQCq6SdT/PU1aaQCo8zPl08jykmipH+B9Fs7sLa0n5kyhVykFIuYfW/4mU19gpnAuaZb+eXfeE
5tt7pOx4pOPtkXl8mLxwufjDTHpD5Y18ygyJkhnGsxsTblHwMbvI2vmWZnNLooaaNg5t+ZZB7GT2
5sk1wU2sG3qqFuWx4HtWjB0uEfXDWMKGMUwr98xCv9s5fV6h1XyFuwwnOlU7GkJYXOIoJ8E1wJUy
ZOU1tf36+DuroBE93ZbM4z6QQULfGllPb4h6t9X3rz1zcETAlfH7IukBt3wdJfZJLcSfBpdVncrM
jdO9tIU8hFFn0o1rX8Kszw6rhWEVW1tBd0tJfTyuR1Ht34AakG6mlY6zptOve/aqVtTn1sN1o4U2
Tp0Ep4EY1su66f7em23HOJNkDQEtucY+asgqeKYvmV6bkHhKxXhSDr4F25hGdUmjZV+5ZrHB7C8P
Frkh6+WOnkPEYRad1nSBfFXe640DQIMAj7+PZUQGg5a+r1p3oQWMqoYVfgr1135KwBO1rGW4t7bq
nLZle1xD48SqO153O8HLmwHm3a6fN9P6bCmrOa/2CaUsADPrbu5Cfmi04mJ9W1eDgu8O6HJ/b9cT
lqgeF+1swK7xddW58/msLuve+8bRUsFWy0SFCXvKxlFEtM28/S3419JTd9Wfav1/O2dvYLtI3/n7
VIYaEdgH+mRLa1XX18JdX5b1teps9+baSXiwP5Ztv1xit4UGibEOFX9KfAWVxeu6QWkcX4FDNwOi
mxgMC/czQVhNxBqlKhtFAWza+kx2TiGlg8v7JmhRr5A4VR2yYHkpjJoWB5YKMnT1Zy7h+9lAS1kM
dMjrxlceAbmye8MjPpr0P5qFNrN3Mph3/LbErKkV/t9JFnDzSGkxF1tALYHjrDMj1o3GmeElkgDl
RsXYN3SN1mQQU9nwTGmh34dtS+SkWIZiE3btM2zE+bD+UOkvu9OgVOvhuCCQWEijGPIJXGNVMCHX
o4fUQ0Sr/9q6Z80+6p71WPXRp8QfYSnqN2V9L3BAg/7PSJTCQvEBoxy0GSCKzaXBEu8lljyu78y/
Pr/diDqg7lLgoloUuj7Eo/zDtPlMEB6Iyd+BEYwaOhig6ajx4YNfXxDu4/98vYKp1nXUlLQBlhO/
X4L1Wa7PVyT2cnl/5gzbCELb+FzMhJqqFlYcOWxV7gMYwep18nrryWJF7Am/2Ln0lDa1EyC4WASE
M1qPtpL7Hkchvv8Xo8R6kALQA4ICqyPw+zeTd8XvkPDl4/ylzZCBYPAINmVJsSprAxIQ5z67e99M
QUuX3UquWvceiJwiNhxJOj4nSrMTmULuM+qbeDcEd43R3NtRCEGZtRuw1V1DOl2UEv5l2LQiO/Fc
9dWHRhy4Y1LQFTQZPBLuaFJnhyUo7yZ1l5blD8uzPmFEU5vcIEN7HJPPhfkpjQlQy/36S6TKL7YX
SqBlfAWsIr1v4zI/VWJ6Mlu6oU16GKfilkT4jwuoDEwtnM9Dx8qT2BOG9q47DB4uL3NxoXuSIgke
jKmPRzO2tutr1PZ3dN79E5qel8aif6AnqqbAKWdmiYeekftrZPZn8Fvl0XJsuG3TY1D4H1OHcjCF
iKv/alAnABZDTNLgj8+oXZh9kS3QCUHi5I/JfvKXZ0x1yHhiSuVNkd1oyr6yICm2iWHcGwNSOFsU
8IcEq3UfgABY5WYjQy+i5mDwjrUf0sgF5QBzPSOjj3JoPccMoHn0vSOJi0g/ojLgwt18l+CnyVPk
L9TPfnsmBPXY2GG5tWg48XL1j5mHpAdWG8kZBdKnsbgbqmZg1qfuzOlT6MFN7yN5R49p27f0O5hC
AoxtdzFzZnKd6hfkznuLWNaNibJ062fJmbYidfJtL7Lvnas+dtL/pngRlhgh4jCC+Qyk+6HNs4tf
mM9NTgPOwaNat8uPzGZNragZbtKxexIhhWJJ8kebB7rWmXwaJrwTyn6ZQzhfUYCktXDf2tZpIfM1
BLLHsKe64bGo1T6uDouYrn2QEsmW/wJ4Q4ewD2KMLRru4N4awC8dqVEkN2vLROLtU9fjhTS756JG
eDif7BRkTtljBLaz5zSYCQ7O5F0+i2HjZ+UNccjJKWd0e/M1E8MhU5B8lJh+lIMFhr99WVrvA23c
r4Ecwq3N92ipFvcMULmiw+0/5nVxLM38fsxGWG1kRKHfIGKoeOYqsQkF2IeslEhHGhYhOSGHySmX
3WzifA65gqJi5e4ly87gbYjGxymHejZle7icikhkgPge8ebtxhGKBCbhekRpB490GL8gsr94LlEj
UH++tBHQrBGRbm+Tv1z4hJMvLYqKfsogXiVNAqjf+NqCBN6BceBWcB5Y9HhV5x1CX7K4bYhssQcG
P2PY43FHpbIwHMgB7aGX949D5/tbeHcxwmEsR8yVjTy5ytL62PklyIUG/licFrvUbv2t06qWP48Z
e6Is1xZqBOLRYS7ro9PsYlnuRI+eeTSJp1MW7anyV95Au1Oy/uLrPh9asn1lWW/9HHS7uMI+zxQL
uVCIBjUP8u1QB942Ug19PageWfJMuvd8JRCQSr06OhnxJXURB1CUZEkkjnFJx8a4mXZ0i01gx9FI
PDhEeyxJrXPsXO85iNt8SwSdoisHGDCfPDSh8hczi2jvDKrZ8h0lX8S6TMWnuUueWBcvN0sktwq/
LLbh4ZczBPAgGgoSrfN9clvzuLTmV3KvKrhBdN89m+jMhqa6D2tjcH5iHfHw5S5ogiJCnLN6O6HG
Shz/zsUxQDIMX+RF2ngaoFnBs8ajB+nbC8uXJJkfu5JqbJE56mj2wroQtvWJuwb55SGFwLm8ddHI
Us1Daz2YzwEJlhKR753tumBNPUPe97n7YAb0UHOjIWOmQJ7Yq5PKAEgWMWWBHvleGPq/0jSf9ixD
XMx7ybBLvYRUeRoLsVt/oaUlbgxrtLt5N92o/UXZYz60E+0fkdUnMww/NIxBlzJofsX5SK4PPbmi
aN9iqiiIWX/5eGOg4N0AY6MiE/lTEqtsl2HX3biFeevb4UE0+U9uMbeOgexQML2XSf9lUP4bt3Sw
Z1ClsT6Li4XvMU1/Zsg96FcQTidH7o0pc7KBnHC781Ec94eUGGGeMWUQV8AOMzJczYRmkzyytJQl
IYkWBNH6waOl0LS7BqMMs1qCQ8wRbZfwE+ajxiuyXXdXz0TFmHJgPEie28wt7mVJY5buULgdhtEj
V5YcC+8xZ2G97f26BmI4Io0Q+3bA8I0mVohvLWJk5pnDCPsCAvHy1vp85QuLZAjSImjT9C5JsQQO
9gqzGvXz7dgNl6aKv1amjjxEMti4WwTB5YOzdPNT6IIDRFa+7J0pMvco2mC+OA9iWJKNajyesF1s
KtPKD8qWzx2Gss3oZ+mpcU+OQ/6MIf1XAhfvDFZhyLNwOZXiY5ktCauGzKNYyoAWDeoR8Pp2aOsT
qut0a5MahM4JCQWfarQ8x4Xm8004IPWN2SakmWB6gomnLr8mjBKAuRHPWzltqKWKPidE5/WduFLw
3kY1CF/XeiYFXeTWwcm9g+uNPzIn+1gNd13puxtFJ2FH5wsJ7oCDLQkwNhcLFTiywkvyMpLQSB5n
dZysxbxQJiMp28RZAJwgAI8on5LEfowLWoq5+JxR396sZq914ykgAlkZnqyy/igY2Mbd6KF183rE
JynFoRpQxZ5aMCa8Ntyj2ebmH/3CL1FfwxECmxeSC98NUg+G08lw8jtuc9ssHgKdPig3+VR+SNVr
0l9Du3HpO9Od9OqQbqzjvLQ95PZ6JtvMy74HITgSehHtCd7V18WaXpk37a0o/6Yh1SOWxKcwrXaO
Yt7SJk9OzvWQ4/JzisWZSuXNKHyxLzwan6H47rpzfenLWrJQPi8my6ukz9+wDzxX4LA112DnOulr
bYvXhYrHru6NnrGIpSYokY3vG3d2otJ9X4WEtQwVbluP71aegUxGKXJpjUHydsZiY8ArH2fLx0rr
PjuNZjo06EUKWuxooEJJZDJC1OYAjoVS0lh8ai3yAwdiGilmOmdIIwUljwHQeikvRCI/eJZmzfgp
nKkikBg1q/qhz5FkZG3JjVH0G1TezFDarLnFMgC7TKeUgkp3SNzvpVJQPswfTY1jK+B9LOoY3Zq0
pn1tBt91wGiaQuwrtlSdwFKYhNr5umA+WDOw0ftxoWgRtBVMS49ARgOKRwyC+9LPOfAXKCikVulj
k1hxSk0svT7lHfCAdq0jFDoEcT1+30BZYriAxrs1VvunVR9ja0Rfrg2LBDp3F0hIyOHWNZvP5y1O
0gs8IiIVp/KJnsh0YMLDX9Cn3jdqHBdyXcnHrfQfTSc3705KtITC4llZiq8+pYx9nQfDb1/bpE12
EJMq8Dv+glEkUdxXqgypQh9FwN7pOlxGveECbosVlcf1vCm/praYz0kBdcXRcYG+tlMvMwLvcY3P
a7qBhhudkfUQvVewNSoAFBTLSEDUBY3YbIr6hDxvE4ErPNPugsZfLuPOc+E6uHqzuv7eN3lvJrvF
XixUKizsV7/dFDrPVp8zU4MO7o52e3A1OWLdNJorsRCBmibSOIV64Zym/Uhpi826936uMsdHPC+0
zTyLorxegUfhrC6BtLCBrMfvJ8mi2lVubpF1O/LW4rlpM1mfDJfFETIuBCOkm4+71k1h+mmfX67L
WU0J6T5sCB1089S19wPdLSPl91Z3X01Ky2XdE9owuO7pRzQ26YPkq4kdQoOWCMdH3/HSi9sPkLqd
IfUvpk2gcCpb8dvPW+AXutQmpl5s+dHZo/OpwEJfwmwUxIYCOj94OCrXc2nEyLnuWRN2WXOQFDjL
4U27g7EINcwmjNi6iFBZ56x5XQ/W06InoCXjHevN0rysm/bvvX8dMuHFSl3js2BCaV+ManL4yO6s
jidsat/xullPz30fnqfqifgVtEgsEwBd5Om9JWIOc32x6xVnTBJAjTnWttbXSASadZF6sx6uG4l1
ade0z1nNnbjIeZtIxFr//j8uQl+O9F0PBI++jvUnMx8EQiP4ho+Zuw8hoTTtQ6BmEo7jOmLNtaka
83MRsVhZPCQZSUxWXzqx8Jo9SY8DaxCZxE5bi/ulAAdUVJS0DUU1uwv7m2W7BNT66fdsyl+ZA2Fx
mdGE24XcIeN5c93ypULjHWZzuY0rciCWDLmSJJ5hsyCPpXhaXZnms5YwaB6qhDwKi0LFwZnFtWdF
00+le8wU/11rxLtf5m5ivXlcQnxedhtdKfpinBPnNrFeUM+/GTnPQCq4tFFq8Cp4RHkzU8RDRGxJ
j6XfU+YHw4Cd1wAJ3/7v1npIgi//XybT6/ey+97902Bq/f6Vv9Qe4g8XZaPnmj642sC2AEf+aTAF
8PiHCSAP6Ybwme25aC3+UnyYf5C5ZJqetAGk8xOu4S+LqfwjCEwfK6hNqKclhfU/UnyY5v+p+Agc
0/MdS7qOTxqi+d8VH3RV4GFEk7xaYXheCV2jGMyb1wPpWRhHIjORx5JoFWtGOnRNNIpHdFNFRqoe
rgfPjy1mmtWmkwmAf30u049Z95Qe+d8PEVNsVd+6p/WHZfgN7GsNAwA/++oeX/eIJoBRMwzOWTWn
99PvP1vP/TbJv/8Y9R3jhpNdW8/Ol23MHOygkZcu4vvCSL6qorIOObzGsDHOC+ugC5apnsy+ttj+
tscPGpRR2iqBk1vF+0WiGm4x7uN4Mz+W0TSdYPOi9Tbia461Yi+l/KV6lN4eMXvi1hbdyR/IQFoK
17ysm460dbwf+WdWJ2IzOxNfLpPX+1xHu/V1ZDV3MHpIVauXfL3p8feAZ6zsFr23Hk70RJaOCX23
TA9eToIfCn1SvJbhbp1dWHhDa4lwY735rZvcZTFZ0mfX+OVbHnowZmCLbEmAbi/rRmfXI4zUx/RU
6lPOc0ZqSG8HXNzm/TLWa1lt9uveuuE6+kNnjk//yVK/nkOQvpvoxp3KtAlP1IrxGdGMSSk+Qr2h
2L+Vbg5LzKDb6/g+M9X15rduTFq7VgXjEwsjN78CHeLS58YB3O8HkInTBWdyclnMQ2KROiwTqscU
B2ZU+IjXknZjN8Q5DwuanWkhml0gxTz6dF7WG3dSOAdaHdVpeogAjVzoW+NXslLY0gNpig4uRdyC
ak3GuyRNTAYDdowS3fpF1IQwVE1Qsgig6zNaaAnqxnoNKp+kTsBKK0ti3dhDYZ5wFyO0BC+RVJV/
8If4juQ2X4eEwetYN6Emd6x7FQbns5U/0zb47M200yTfKixklFUbGLFnR56ZwB18vHen0uOTGaTD
PggrggZkPv+ePSKshpRWIcBf55Gxn4I/toNfQUMIY5rQ+CoWfb/8/ei6iGYKjHrGKbq3qfsaTpuk
IyVbpTq4whyeBPWpA0Z4c28p+4fROTOTsxaZguWhptXzqQalyGUgHABYHuKRok7rXRG24ybWL4fE
PkVnQvfk1pfBzSzYmXX9/K/nDh+aV4F5+7HHMIoliSXECoqgD/Yn6GL9brqFZkusu/TzmLiU7mnw
toWu5IvE+NkqaI1GQTt4CcH0MYMeO/g4TRwEWAAmFkMzadZLiO4EvgiZLAr1DdpHeppD/ZEE3JmP
mCcvXovBxJAY4YYgJkWyOWZZcsIPj9EkLE6d1nxixKL9kR87E4TNyi1ZdJ9CGjo22I4qewsQjogx
IlDRwQo47yV6znAOW1ypVJiSNG53jXLHk0dHqtWtPATuxjYvGSlQxpBZUUzoN4vo+8qHWKf7dhvk
B2OKyPThA1qpYNnnvaSvnZBQqQAodi6SC0N1WtKPaFn3EVf0yTr3XvfWc/5oEYAk0x/rt9/XTaGm
yRgNWJAjeZI6CKpW1D6QJfKZYM7ZOBYNJUsoet74kH9fUpZPp0YhzdXLnvWUFzikvhmIJVT+3dJL
hHWdQHNAXTI4uGmxoKLvqpPXuDt3RVytn4Xfu0K3oQepToEG1lhZ9S0oUZlnTtjjF3mc58imNLxQ
OkIUAv3PXfAY6Gj2FL4mtnDjYOsOcRaR5OD4j4FVAxxZX9lso2ZhX8cE4+HsRi/SfloKZMzkbjC+
xMHOzFsKLH8PvUiirhNZDb/HZT9mQYyRkjteC1HetGrjmEXjE6AFaEtE+Im6vsMiBBI1ASsHmy3b
MiXAm9RW2c5ckmhHoafZuWl7o4OCRJGoONZ6rNDWPSe1IBMb/akY8OGJirfD0uytmEL8ZT0M7eFn
Y1bDPo7rGqkuf4qYeoY9z3mbMweNeFLk1zE2s2t9qChTXNyIG+8EqIhKmt5dNyCq/toDN4QKiGGz
jSpInSzVNvGc0HwTzE8Jr4PNbhPHvZh5cZ2tobgOo6z35AxSqe/dcS/LPsIfyeBBVld6DguaAcgD
MCaFcXqBDLZQpb6YJiNsxKfoILLiuSTRu+kdljeQduign0Cb2Efy92CipF119mh4BLa+F6znELrY
WF9M+j8j4zzVxvlome7ZK83p4jYqsOj3N/ExDGo6KKN3TmR+h6t0Oo3jtFwww2/GmeIpUZ4hAtR5
2YSOG+39zDr7NsrAUET4ZA11pWGkrgEgx2baZ4G9IxE2xLxQERu0vj9Fa/75Tq2HMROho+NNrEW3
WN5HpPPD8zTrkVjc90DPTkODUWbToye4UL7OG74H66b06xTSZvlpEMDsEj3tyfVkZ92Ueg9YTHrW
eEUvNDUJSJ9D98awgLYqf2un8YHwnvFmW0S1x2CEM0I96OJYz2k1kitH7rpNY4uUFkoUufqcRNX3
uWPy5oxtBm5jAGoBL3ASdA9n70NRB9aREgT2vtm7YAvah2D1cvxOgMYGkn7Hz3Dqu707rBI+hXsD
3Ro6zEuGmc2KHePUus1ncOEfs3DKyKjrlqMWi7p5ve8oY498GakQJHc9PrejHcP5ob4PPTOhx0cY
LFycWz8u80k6zqGenV+IKu4roM/nIbT3k/KxY1nJ8qkNSNaOhDo4C6oqr20+SZXgE8w/ef1U3NPw
Khw8n2VCMoWbxqj3F+++y8ybmVTqkETxN0/7wxayFBzmT3u1ZAGFh+IE/E6hDDFZefnNKW9oLude
3+9wYeyqrtL3ge81IYlbDDfuuSfLl2723jpNWW8/NrF8KWgc8Ze9mGwSsnpQJ/b67hNwa1mU3JTh
RPisQLoIE3DYexlGX8SlMciE4mNiB7BHkpFcgGWyPnXck3xl/qLwumyC3PjRm448qLwBppBKPDvw
mxfQ6/jyflqEDmxQGn+0qKRuqAtEx6imZ1MqBMoLk4wARve+IIC2qvpjpDq+dFZ0neozGAe9rKYv
ghPuG3yDL/M8Wk8qLoDLYxmZSCeQdh5RhvtGUGt8tV3ajTNGqsDDSYi0/cHuCGgS48zLG4Tf/cq9
iJ4quucRcwLeK985j7SO0+csKUg9cnIUdwW+VH9GKewCJJlw8knX39RTejdJ+qNog+uD4bpIovro
xW6ajsjhJccxT3OiB6fOXfVQCmUTRiKdQz6JXbwAQ0vi8quiFZUkKbe8NIZ3AEKh9Uh7KWIz3wlD
ffOHXhyC2Pw0ulq2IJ9H+isnUflfAbHqgD5xX8YBOUV30lbDVpB5tcdENt4NKB9LlFhUZS0QKX5/
sJbga+6PdyCJ6436OERPYIuvsewRxpuKFkrcku88xy+C3gDgbfNEOCXdlaR67B3qNRU5TBsBM4XQ
6xSZbtJ98/gHaQ1Se7t3a7xRqPReECrUu3pJb72LzdXpaoqyCMMdqM7YxNTTrFOSPcwYaWu7m8kN
fhKHxkAoUDqIysuOUnszDXOSu2o8TaF8UGkV8C0ekI0W2D4N2ui9R0+wHiZ6RkG2DS33mM9VzPrE
wzlG9z/SrEq0kyPOfboTPw2AAbXFEwdtQWk+3ZNt9DmaylcwDlz2SPWE5kiwGXhjSNeIXyuCBqgl
DF8tU+SvVi+/qwbHLctlZHbDlzagEqsB31sIvIc5cr0dVbd4rouzhbAdq/JUXOpGMwZXWKaa0vQg
uG2wxHLrMDysD3jfrA96PySuh99cVW3ryX/9+P/zXJG0d4FRJ7rt1DvMjiK9qnH0HdeatAJtPV43
if7J++HoZH/9WDJnPCCNvmtDaAzZwmRv3eulWZ8jk3IN3WmjYM2wnl43YJP++dD3c+uelB2zt/f/
6V8/Xg/XTVq5f/4xcngV0+73R5qGC1kSD+S/Hrge/v4D6+66URkodFyUMmN1/PcTqJg5H8O8P9Or
C/ZL3XxO9T0u0dN4KExI4FuoCvmKjFtPrpv3x7yfq2aNUH0//tdjSJRPiGvvv+YyJQ9W///vm/fH
og5kwfB+vD4m1pf0fq4cMIJtfz/yP17ZEDio1fwS8sH7f4cDtz9kY/pUC0IU99XoPVq0cQ+lRZFb
dZQ/3jcg7v88bOa52YwhOlmsAMy1VK3LKO8//338n38m/v5f1sdnLQ7UnjiOkSJxyJycq5PmJlEm
Zf11KZzTshsf1t1FeCwqpsbYThqd62od1Lr3vkm0vu/90ET7njOYnt5PrXulEWHV76YRS8N/+4X1
9//TOb4xCQXTvx/9/hgzCJ5q4FUH03CsS1woNm35Zshi3g+14R//d1cewU2SP/N/x9udy5/J9/Jf
RrP1d/4sPfriD/xdjuvZQeCbAoPY36VH3//DDEwPhokFleP3j/4qPVp/eG4Awo6apSW02+y99Oj9
wWKft0U6gR/Yruf/T0qP1DH/VXqk6ulYPv8dWTs2ACebC/yn2WywUWcvMbHFc7hfxHDMJRUYI02K
B6rd2UbCCsjjgYlcOiUkoSPSxiqwcWereMpFSu4v9B6RYyyIyfrcGD1tQ9xhxwI2OSyy731XkD+d
2a+SW/iOju5TK22BgjD53ngxTJMxTrYwt/prxZpplxc6L6KgwUngn3lD77AHc1Jum7Lrzv30pR/c
7GZmCzdNR13nMYIQiS05K8g4wyiKy6uobkFeUjKY1U0RFXcwSetE7WbeuQEOUMPGt0Jb9HXGcgp+
YepgnmESD0ntq/vhGXwAJDQMLl6i5I4FJ8qYOdj0DihiVoDzJo5DiGbet8qY4sMM5z6qiUJtyPzm
IRAnovFoRCEpd+Sp31nQiDAF1akof7rS/ZpqoH1h1jDB6l/qc2BaB0QQ+XWoUhQcAl2QjdMvSMG/
zwaxcPjQEcVHgpcY2MJWWe5pbK19HozOPkSVj3WsOJvqO+3tt0wHcdnercizoyqtBxNI3xEs8nbB
e/XJJUeWpBpyWPr4LrSm/l5ALEDkPmyTJH4sWpHv7Uq84rHtH2IhKVVmsjlhL/lgfChiKzokSNuR
PdWIVEq6mJTGZrsM7gMm10/N8CvtHwLbjj6PE+uFYsyynePZP+hwe5cRhYbTUCylcLjci2I4sjJ4
ZvS1YYwJOAL5U6b524o0CJnleHwXL3okOBpLUm88G06Jsb3KfsqG5b9atNfBRYuTGnhjEo+sS1ww
mxguyYlmLYlzTYgfxHOeINqAVJCpuVN1/iOsgvyS6tRVUps21ggfpfPIhE984yUpw30AwfEpjnMi
slUxH5I5Kq8KvdxUNsu++1RNFUWmfH7uHab3dGa7c+hZRL3I+kY9dh90WGkMB7Xf1AFbcefxSkcr
ui8DK8CONw/73pQfxqyqP+v0dBQUPn21XZ1X4rCuMxUNIwRy2s4Ww0LzBnANYhabahhPvZF8yuqK
cJkaUtAUjWcb7aWRex2WbleeZDAjniRp/YCagn5HsSkdY2A8F/khjZd76X7zRjF9ZIlCkgZxBUtk
w+BngeoPhrmbbYMF9Eifv2oePF/Hx5WkxcMhbpFnezeryg5ul7tbk4bebjSL+JaY/8Xdeyy3rm5d
lu9SffwBbxrVgSHoSYnyHYSkLcF7j6evAZ6/7r55IzMjq1sRJ/aRo4P5zFpzjtmuYTaoQTEvAHN0
yFD6kJPhksxKAMcoIfWpqx6Ji9COWf1gjIl5TpNorVmu28NBTNzB+ElDGtAsbl0yQ2UfthNl0y78
ErJokxKi4VtL/i2kAPcVYfaBzG9lzrcn9xEjDU4jRWs0WzTJyaCwlVaDbUqSQLhFsuLgkXvq40zX
rtevM919ZK0l2pWSnOERyk1nmHjNurdkrg9JDxo3Y2PVm8s3NQCCpHod+yzesWKqqs0Ydg+91q84
Irrpcqc6WTzTLoe3ExhorjvVgO5iqI/1iQzIo4pMwx4K8hwWhR1id5Tl9hySSFOE87mjFusWqbYR
c7IhjYAExHJJPQO1u6NqoelJ5rIduuRE+nJEa6RaE777vURTifQHzA9CLuLUHY8SV8duKuCFhKij
hJB0vaSoH6KVbD+YGd4KNqm9ppzUjKE9RqxqsztzB0l5FCvjXSPHCZlSfhiF10wmsybv01dBpV2q
IQBj+UIjdEnVB8iKcPqUOXxLce2jvsaaTw/6AuH8KRKtt2icNK+QhgqBwGD6U1N/hrV8HmK8+kNa
vphzZWzbAe8HVbptM8Y/UlnStLDIfFUX8yknYHWj0oC5gZBjKZ+PvlKGV+AYj1PMHjzURcxSDYVu
i3Fc6uGMp2zc2OJ0aLB/QykO9qXcP1ddrj5o8Y/ZTdiPEG5Vo1Z7iTBpfqL2bwu6Fnjzb1aVnIAJ
PAqT+NiJ9R/VJEw4HnK8eqN5hDnIinfuu/08XcCtskmi/8OmPnRkAR2sia/DiXo/BGm/SRBEV+KZ
TJ/q0kvGcwFO/WRKLQWCKiLiq36njhwfEkk4KinNfwRunxPeJH+Roh9lKadjYvxKCzjIDGOcMNeu
qSu7uZJAakj9g6FkJbu5ixIkyyMRs8hW0sDrpx5Xbp/MFO5I8anR4/jxqF1Q1GrUBXD1iBlY06Wh
9d9iXg1Jk5lwtYXjvJNBtl70bvUNk6yQZiSVC6v/OhKX+tiay2egFsk+rdIX3RDHs1Vpu7DKY1ur
puoxn+JtShHZV1VGAx0GpRmHGtHiBbyHFcJIK4pdbFVCwhUQA4vVT2UV4rFJMR8pMdwjWe8/9UZv
9jP7TTOXk1MdUIQITLn32RYjCixCJ+mCdkOXdCZQ0ioPKIK+FgX/KqrNF/qEXq9aX4MRTl5Xm5pv
JHK10XJgKkVZXAVN34MtoqpnLX/Sof9K5h4btIpaoiYY88CgRJlaYR4nWAkh221OrMnFpI0lqWeq
6BecZ3NXP4lktkJTxYNJTrBXScSrT/gjXLlYnuoqFby+y65VzlwozC3byFJceetPUWXJDplJg9ut
VRXEnJQ6BH03NWv6RoJItlqNyEuCiXKSfmUajL5Z6SejE7dhb+juTCpPtHS4UXIm6HprLdK8TZVw
pGCvs/qih+wnPRNpGKWRk3XmBfLJgmr+rW0wBK66AVpM6UkjcDln/XSYDfFKnjO1gGWgLjpk844M
qc+gbjGhGb1xCgfyDNRWkHzNSOHwqd0fnJTTsYZ3i1oGx7zGJ0lg4CLgk8oGXEBfbkqpfNbV+qPD
wLFNW6aREJ6B11n7ueyyW9w1sHLUR4x8JkWT/DWKMSrQmqHuSR0qGgqV0CNKlWk1CZ4skEXWQuqQ
kgLgsQYmQ+skcKXqi9xJ8kamTmkjloQcWF3FQPBLM6cj0qHglSpJ3ZgdcbWwdbw+DAgSLJdvQnNk
W2alB6yux16WEulk5IzwFfD2KiXfaxbBiy3Su9B3LYs4hCQWzQTMz3CNZxkASzw73Cg1JRnGNYnU
4VKo6IsM4iWb6k1WErXFFNHvBm2FGxVUfXvMXKHAGqRcwDMotXhJcszd1i1OO2GnxB0lTmn2VNSX
pLUd8sRc9t0cD+5C8TOf6AJY88vCQD8RVw7oZ9yYmbkZJAnVvJDARi8TrJElq0BjqnddU8u7LjhF
ZV6dU1X8iNZKx8wqH9EuMslE1eP5EERa7U+CiLa9uEGaKDdTYbITVBp2oMbMDhSENsT1tXEIHTL6
k4PnpKPWUBzrg6dYjZ7iAPMwxBS2ouGqToPGVyJDJMaHdJn/rshrJb2nzd9eyr1Czxob6VLzuHJ+
sBOpSBLqNTuCx1K2WlnyQhkrqwgY1o45Iha//7qIOxFXtHip18gFZhGcRetX/7Nv/2c/w9BgYEen
XXx/bNbgoa1yvXL+l89y/zuC6eQVV0mQFisiks3/9ZqQe7Cp/v0eI17u0hKmmf73N//25d83Fer4
QGqzydy/jxYEWcDCSWtSNFlM/fO8/6efUgrhe65pSA63wMdM49f7+2r/fIL7U6Wo6u1cEYjy+NdB
LJuC6jUWIadd+x4w2hx428pWu18KpOMRGr7+olyvgPtXFFByNwyYzv7+omkYboz1KsvIT3NwZWLQ
lRYuqchKcSje7X33f4KkgGmTZr60NvTWoe7f/rn/DCZx5IZFSkpqkSx+12dbeW213DN8aGtilYni
jjX6KiURC9rKWZ49y+sJxQ9SknOJVOReQkRYTPbGWqr8j5+pqrkVk6En2pR1ywHBLz5jq0C3lrEC
1LDt312N9+AeNKHUBsWG3W9UyAi6sQ4PMXhauQwH5/7sf/+5FzL/1jXvvygxwGXGov2TQ3VPDQoX
jKXBmB7juzJh7ajefz4MkwW1XD7evZc9WG9mG17z/ksr0h8jqSDkFXMtQoV7FNH9Nwo5DYo8NNv7
G76nD92/+o9vZdgu2HUOXNFHzcJ0ub6DrO2wSK9d5nRVm9y/ulsP79/SaZZtM0piV/+XGfCvN/Cf
n3Hd0aO3/XR3pUe/v5axfU3wZObdXlA3r6Jl+9nIIit6bLxxA+beNk6v0x582W7e1C4UP3+YUUhv
x95JtM112b+OG584bxtx6ow2FvDEkYxvEu6Cmz+k+/yYmY4f3CjKP2Ba3Bx1m+B2F+vUbPvLvnV1
u/He1xc7MjjT2b+mjfuamM6RMuHutTDcV1PY6Jf5mx/0Li+I+uCmUeYo/0g5OnzgFrafH1+DW0dk
LAudGPGh6Sz7eMcq+IH3RiggL+6vFCi7+W1dmvAujGhndDt7GN0aNWrjVtYtX1In4ljgauLTjW9x
fVKLC4dlyf12uZJszuGZU9wAy87S3mixTh/TfCGKFtVWt43kfd2Sa+eVM4W4DQreIfesGWzjVTeI
akNDsxNlGlnlmdcOTlkXEthJAul13HBKCHIC21gnxyzdQgMYfguQkRaOIRdChIjDf3zlfaRHMn55
G9id6LOTnTFudCaFXTLysdD4QLvuLRuEL1/wrYW1cNktM4QVKgR06D31EhW+OB7WSJuSnEuyPBzd
OsGT678VjQl3QxVI1rfSxxB4/FTDQjQCe3Ob9DbS+KsVR0VZnUHFoNtzf7HpLGUuZ6F8W2BqUj2H
UwPRvvUE3Y13sOtmKjqQwy8L89qph4UW77gs8D84xezRGwoDWpKtZ97MC3om85IFaEgnj/+pr6Un
+4x38gNqEK12g8xdOj99mdHevygXmrCVE0Ags9VHTDnQ+U/RXuCT7oERjk/sMBGBjuaX+C32W41j
jTH7S7xmHQ0Zd/hBlFR8cHTy+SV4ZFSkaX7Ook9S/jbR0+CiPpi/tu2TuPHQvLTHckfTohM8K/+p
SlcWdrmjPIKW+CryE6iDTZ6+SM2mAXCS1ifxsbdxSrikBv8G3ywWEWwxBp6rUyQfujNBpUCXdr9g
GvDvvA+7KXvo5K2xKfOdxohRBQ65olzRA0xmpIW0ZXGi6raW7ZXf6VfhndvlMfnkEug1YSMaO1Va
3MTrb8M5/1PhFXuRkh0+DhRLFWVgy05e9OrBwjmcVk9S7of1Q1u88/AOCbm8Hg/10lp2iGOXi5E9
du5N04dA2OF84XrklPXO67IXv31+SdPJsz7W0C+Hbt0ah9d6XEjZsi1+gcRPztI+SpWTFxdem+AF
8iazX05/VeCTWi85SohqhT8LdLkbke3ChcaZNW/Fcope+HA8JTdExIk12kfiImt1vaJTxVmhzuzN
lhNNTCRHNk9aNJt2PKj46NLbLP+Shkwb95MrGfyoTACZcIzCExdlZrhK5QDX44f93PBmDma7z+5H
qUgJ73uuqyer+sZ8E9WOb+Ve3ezKZoeEeBX9NRueMk5gk36hElR5As28KeRHyMeBxf2QgWNfNQDz
Vuo/leA6KCwBl11eP6QzfjZ6wMW7KHbw1a9ydTJvi7SvwYIBTSJPtLS5vyEMU1nZDezFI8nnKaLy
zysezfKlhc3QsBBzufeoBdIg5Z6EaU9GMO5DZ3DUb5MI0U3a7Prlan2YF86w3CCjZLT9BIt56exz
HD1q/vzNHaxLuGvWAYFhAfVIR9V1m1uXUfU+lQfFp3mcOQzl6XFBII2GfD3Dhj/sB28duxlj37mU
eA1f2vffjKsTm6LZ40HLvvjV+MbjrRyLF+pMM04VB+0knzS0PiEeyTfhB5MNVw+njQyqb3FTeYBY
mq2asiY/A+O+6RfjFN2HphiBCAWD3FP2XIS8Eyhlb0BAzhwD6m5UMfxFfeuJqMUSepk3SDfCJ0ZO
7ITNDssSR8von3kLKn+M43PwEE68mdNm3gATnL8ZfRhKiYngc6Um0yKmpb3krzMH+RmDFzvVOmoW
LwyWaG7WCxU1SRIxawWe4ZvxUb+YmLX3XPXCs9r5xa/wUTK5C5sBNSDrc0e+6JK7RsbvcFry+Dz5
eFdvwulnCjzxm0NHblPNrtHlTuJ2XJ8+eaWSwrCr4RwOuPMdfstQfX95JfehcZVHuD6fxofH0Ree
jYfOHt9M2/owHpj+OI+GzwGKPsdvvvBHl7uaWSTF0J5tOpvM0Q0TOwTt+0yoYlW3pb3wPEScKa4N
pbhWMlfkJTFcJrPlgVhDj0uL94rWwcmPbOy5HBob4Ote4XCxlAQDzUd2xO9PrjymCzKebUwbR+Yv
88JZslC4OgszcbuhSXg0HnKej/nAfzU+2IYdK544wr2S0ZJ2FF+8CCfhWdpzkvjvNXmZnG8Ogn6b
wB/AlGMi4YjzJZ+fj8XFzxQ6IJXmVj1UXoTpxJYemF403dXKl+xFvnEayyPTc3AzTp3HFa0wRsG0
YsjiWBknZj/tgbssP/K0yWdUHGTOnyOHgJa2vOICD8dFajHzpkeLa4aLhT0pj2SopM66YRRt3955
MGuUnEvayg8MlSTWL1swf8yBDJAvDIPSnjuPfsmRT8YY8Mbkrp3e+RTKB58mjG3mUI6sZndeK8CL
t42P96Y9xkyoH/xDxROuR+iGT1z2+W4OPeOhF7igK4/zgqtF3USfJFS0zJM7QNE4j9eLlZ4Pb8Dw
OcJ54yoPjP88Cu1Vu9enDZdZ9svbYvLnJdiKL9u+Ieni2n5zWweGz1kplh1T9oxXu/N4aes0eEK8
YxUlHHnkrG8n87ZepaqXSb7MhX5URD+odxSNQdwV6ma8Zr/U4k1We+EjXJPFn5fpRv0ABbbePzNv
wnAz6w/UlramYeDWmOLiazI77ej3g5PvQPbDqj2ApFpr+lz1neWqMmfSrhInNxqcKCfhEW5PvEWD
62hodJErU/wYqJVELZSHquk36qAfsijeLgpb+B30M5paCO2q9opdv9OfKtoHmWx6CaCX06d5Y5Nu
Q/hiaJjWQU6WbASx0zk0nq9z/VbkPmK/+GPkxGPmmZ1QADomgKbXnLTrduhbj+vBl4r7Eg0L+u01
y6ksAnx3K49p1cRXfpOlo56DpnUMyhLj97RHykhwCkWAiij25J3pdORpRoKU1ASwAbPaVHvBprRO
VfminXRrX3ESaYhIPpqOojhbk6cO62VglqeqWWvDznPYoiIzz1EDDePKylwcfbk8AaOuWBHjHXVF
xSsZ/Fm5cn4ew5NWeqgXo/wH4qHwwtRqPONN5yKFkqNwn4YurR/WNOsFdkT5x4vfvrlmmc5ZZ3Pt
wgi33PHaqJv2Hd99wMpfsyXRz7RN/Tb3O3EXbDjRfQ8TbTOpG+bAooC9c0ZsND1M5lkSUc/ZoPl0
xfN9n0Guax6F56YhJMqDHY/JXIYE62jUtKcN1I2c5RC2gOqkxq7lEZczOsSKrsMKAHsKYPKOpiA7
DFYrkyP+MWNfET1BfBqHA2+YHQfXFhmoKJ3Zt+561m62TKrDU5E41B1ZpDNjtP1WOmcN0mminBCT
UstngnKU0wQkIXTzY/s9tb85uerCA929QuNgdtpefpI+apebkmRozNLgYZsDCWImS2MGZHWvqGgr
qbJn4nStqUh3AXiTrxU40qrRew22MPkM4cCxlYmtW7Ya2V5SnweGbFE3cf64NIdVJrfLP6pyNxl7
VYM86EW9HYF9R+V3WNJL/CB4rC291cSwZWGLEHE4dA1i0fgosiBRTu17x+0Oi8HEl2V3j/qWlsXK
dhQc0a7Opt1+c8uRfsRNnIChRLriYDFLuB9pM7CQs9yi2FH5Qsv6Sr1pph4fOljY6u/ul2nKOCD9
R/YinBhMOLkR2THpqQRsKGwzyclP44niI83O9kEkDh5xHSn1ezotdE+ijUgBkaVLLjiIkMXBU3UP
6m7j6bTERsq1OrGuUDVsRBqQt/KzqVzFd3gBXEITtzKxKf0fE//1tRb8SN1Aqkz4QXQlo6XoX0Y6
3do+Ed5SLpvGmZSTUAMWxCHtCy/QArXzXGwCxVUZ+bFcTm+TJjv4mltX7L3W+tF1RqH3XnMwpSbl
3uQ3dI8Spy82oOPU/qGLLpb4SUOdj6IjHCPih9Wz7sL11sUNIbtPj3BQN9H5vjCR2bXZ4Yd15sYx
Hi3Nz3/C5/nKhIcGD8KiKh4SKrsyNotwizZcZtbFpQOw+pgoLEN8wZn/hBTpH3vVBeDGNGgXr0KP
6MsOnoItm+6pJ4RCKcnMyPZiAmpC6EaaPQ/aY0thWHWT2icDz6L1abf1h8H4U38g++Rcs3OKoPmx
hoVR5WiPwYMOpftPRqz2S/ChCgwZOZxjO7mFJ+q72qNF0lf1hS5yKHZV7Y80I2/SYiuDyzAmfQRH
67GrJafs0F023rBNErz7H5xmddjFvkksS8f4MqEGs7kUQP2xVBWAym5r46h154ZGe3OYh4dYQ3X3
tGRv6OzLaPaj6F3hDVDRtWNU0Cp8FR3RwVFqneaSfS+K2z8U7+MHFqcldpmBGSUPk83+9YglJLCt
Pbgx7AgFpiu7+eL/0SW7yM/dlUYMeM4UBDcyiwGr4xnZQ6C6AOmh9yOQFU7g++I1VZASP0syRox2
tBPR1kfYbeiIAG558M6P1U735z3HbkTxGnwgZT1qx4jRzeuOocRISAQOy4NP0z8BvX5KvXRkbxkV
IMRuEyBtww31D9QLbl17sbHfJhVrZfZ7zhJ9toJ5FQ3uqWqnOrgBNtKGMZPJ3KtfQtM1T/ozRRYP
pgESC5XEaoYqrtrXbtgE0obUAonCHX1UayMm8EBsqh0bvCVT4OoCLJpTjMJ6kx5CFvTWRTgc5nxH
G0N/CA+w856BodSJm/op3l0KcxdGU/U9PU0HDebWNk89ZQsP9BGlvh0dI4YzF8ukcNAukkvFm1Eh
5c+mY1nQ6/wkXU7k8nGat2JX0Pxxg/faF7FSqD6hVFDwfPXYYwCy6+stOGtudDQuAiUF27iUXnkg
Tg8W97ZfEw+PhnzMfye2d6QguNNT7GUbfXTC5U1/Dz/65050xWiPEfZZ5YhvecetA+tRRI9AsMhk
M62+So8a4PzTnJ5L+VCaXtPeONHIjxk9bKIN8I6RVr0m++B7QYnBYssvT6CY1jGxBBK/V85VZ8s7
w2vfkldGUfGdDlnoSxxlZRcnjN+HUkWHYaP57OuPKn7Sod8SovRYq1cyZiQD+SDMt19WXSY6Myal
ZpcAmmDVneci3xGK9c7WiemPFQLJdqxF8xLRR0NqHC3h9f+konPEM+7mo+kV+8ULc6fdNcS7MGYe
UNNm1FV4L0BNQKpi0V10p3P64/hmIEFgTWu+gpjyV75pH89+84pGoQw9NXMG0SZQSjjQzGJXRUuH
VtsKQQVLZOOMAlh6ki2AFQ7Ud0Bv+Iqmblf0W3lCfuyDiacx+Mxykx36/JbK7jLj+7Erz7Cui/RA
qV/cFeueHSWJF/Mi4AngAI6ucJo3n1wFZFyy7IWhzAY1+UDinzkEOZ6j7fiH1h+7pgJUIX0TO3zO
Bvaehte9WvoeiYUNXcnYhMVWPWE4el9H7/C5ozVkAxp9S3/j1/4Lz0pJ+d2VvjWqJ661xQcTWE4w
78T2mJLL/ptVFUZzWnqsVU+EYua1w33xq7cQk2zUBaw4jhL4HQCgHBxY4AwzlFEir7azHW0m9EGU
D1AAsUJglEfRUQlu8lbdotQhRJsOxtbcsci/LQCfnfwRK42UbILqs3xoUJJXiHEO6J8oDlnn6KKO
tlRss1eTuYokFJJ8AHn/SQrJAwpu9sdW0RQylZBru9M+fu9dgUqRsu5eopdB8nsZs5GTPArImNg+
W/V79UJJ9btLHlhpCX6uXvvODdWzhYy3pSRc0WZatgwdKeH2doD2mky2s/RqvveC7dc+2/sjt6Sy
GW7dq/6O78amJb4pQ81hVtKmbZhc0x71muYjFeh/OALsAn/Jiy+xe3NM1aPyOLGeeMZ8LQ+n9FNm
34vNkUsE8MeG1AIHpxhNgpL28mv1VX2V39ZJ2zfs7KlrXJALoBZQ6hu+EiT7DhGMHkuVn8Ra6yNj
fLXOyoGrI95q1DF87TJVDyH1hX23F6Xf4Nh9xc/Va+Wtq7JL8FQo27C7hDUOGVuaUlcPfupW5W5Z
BwOmJBBnhfxsxp3909lK4izb8EBpwPBkmDKeyuBmswJgAN7G/vCF88EeuH141oim22HadtsJLYKz
HsctIwm6eUYT6ww94gm/0jk13hbKaBsR8yxEEsQbt0frHH7Qr4ogeYnv4o0a28snDSB9HW1foleW
UAlnmZcln7l+BsJlbUrWAJiSGGdfjbNWutTFLwojOWYIip92spHZx/v5SXud/mAiKz+Ux/I52PWA
V17j/fTElfhTJ9ehqClov6jh3nh8UgU+23ftxM+SbZwBvy+tI5zTvXDumZG5FIJr5iLorf2BRBMn
/MiRLNqXNNoOsieLb8tBd/Q9izOqG6n80I2EiI67znoySuHYCeH1H4V4PrH3v3/5j068mVlDioa1
QYUPZqiDZzGunaa5FwwEXgOtjxH19v1n8GgPyGiZqNYW1l3ejESCgowMhZuRfwSQ9a/f5OtXf79V
QyjkifgEvQE58dqEuz/+/s/9Tzt1TSSfUy1CbVkzDvyPj0/lRtrBDCGvpiGSXIcauf4Trt/efxbA
+qBDZ2qfFpohj2Cd3CC34u+f/scj77/QVgvc3z8pm6DcZGl7gw+C+K+JPBq126AGHXn/J6zX17h/
qdGwl7z7lyBIW8kz1libdooOf/98+Nfb/PszKxRwyv39/v43UIviLVPN5j9+/vfbf77COSM690f8
/U2qYkKqweC7f39hKh0vcv++HFmXSVUFjG39GP/28vePjSIUF4Awc1u1IQtI7mmsWgNxHsyc9VrD
jYt5M1QWBb063yUY5TXNICaReFNfVupTmNPzihNqV4vyJKUC69Hx1kowfSq2f6mi7oSh09bEGbuB
Xd91TO06LPQ4FL5MQohaVf6wjM6fC3SUnUgZTbDQ1SqvkULotELLwhLwzEQq9Z9ZUFMHLW/hiIDG
qDWb/pBLEhXjQd0Mg7QVG2QFaWCQ5Kohk43S12xccZwthqq5QYMnPlV3rU86wKFTp2eFYCdbKpMb
ZJtDjnHAFskkHGY3kbYyFi78tMewTq9J/haGrFOocoxs3nCW7AiEYKmY5FTlsmZjNTH7lfgStYRT
SwZjlxJel0/RVPdGj7VIS4S9CuCvioVPUV8eCliSQfg1rlnGZCKHaAR0S74sTVGChLQwzpQwXPS+
OxlEpRCeRFEnMD4m5KIAPoorUrOQVMlKY3OEOpIdAN1XZhHNeg9DxHpQ4FlgjINwisAFBsbP3BFP
RgTrH5QkJzE03sIUCavcL+TGfUvSPhyzbywvGOmKhUVA1KJf7X+jwvyijVwcehEAXCkukR/F8Qas
9AKniCIU2+lORqbbFa8GSCmpk/ZNPe8Rk+zynD7LEhynWH4krxlXrWyDF0QdVeznlI5QA0USc0Pe
pQD6SKnLGe6DBlWjKj/3lj+YT7qKZb40gNloi485/RBS8+y0Dw7TV4voDxvPRZKTL/B1TjZBEoQh
5Mkqub9UPXKOGYbXnyrpv0AaBDQb8ISIzPENIheO2Kwbx84gzUtotOgQLaYddIC1Z6SztkWYk1tN
D4Sbqd8LgYFNoD3m3fyWVw11UKunmqoAoRiKH7BFuR31wmFsS3dSCcBNa8OfcspgWs+eCs7jorKw
TBJh3kU1Kb65o8qG6Ib5+FyZzK5zh9mpGNoJ91lCnDKJla02ua3QVBBJs+qMW/59qeTUBdcjuIPC
fjKXX6ZeKndtvnyk+sKQIktoZcBsIgPA1J+P7+z16T6FjpShvIybZGMp6g9XkidJ3QsRFp/drF+I
K/UWA6nGIk7P0zQchiz2Gr1GuTvkYHTE02yENyMqSIjFcl1blD+UUX6cXoAtNk5mQeNO6GVWcifj
SVKfFQjsdq3Jn/W3qFi/dZoPu7TkcE1w2CJjxuUnBZux5smteWbyGoJDpwGCEEgxgfZHWKhwhr+4
QeEbEE1NAHzS/UgjdtmAzUNW6c+oyRuEmKhvQYufCIv61AvkC1PJOpqOGGCc2hMaeKZA1f4kZGvM
gdJfUrE0nXQ5I36+SHXK+oM0qY0aBr+BMibHsX8jr41m4+r5zXQdQindbRLNTdToVuFk+W9jEDyA
IZzoCfOhCVoWGeQOFMOv2i431M4gIUO2haAhJsAeyQEv02vcs7vI5ZHQCRS9dKxpdmRmnXrVSybl
eAnB2FeC8BJxb3J0tbdYt6qNJFCRiYmlDGd6lXrs9H3ygXnydYiQf8lNF/qiwI45jjTMCbNCeQif
WNCSgNPqJ82UDnost+xoxHMeZaxUx/Ba/gxN9Sfo6PNoNCDzvRItolurhFRGBnFkxIr3Olks8pBR
a9PkdUlIxwVW7N4y+49yofsJqDC1idIIt00WUDEjtiDK6g+tap/rYjxzzM9LI29rFrRTn9A1FcTX
0KTolVpPwVhfwUL4QlVdY1Wh9lEwMTTGQoBvHv+q000pJ5VQRR1zRBldZQySSIMzKvIiBCpL0lcP
PtJgDW6WrIu2pq7g9CH7Fkr4ocHS/ao65a0a6Eeopl/pCkPolOjLbJZkhzR4OsBf3c+M31lNxBwh
vogRkcIZ3a3t498uluer1HH1LyFqddUaKUEwCyJ7KDe5CUk8zkDxJ239lk7V6LQdLMQrhIVFqFCw
5D8akR3OH12lXVBH7xk5XxEcRVWURzym+H6lHIqCnuzl/IEMchJC6vaMunpVlVJQl0o87XLQbAmx
pVvT5S9C1H9pslK5BvnyGj5mI1fhHeQZjOMSQieBR8/ENLasTq0Lsk/ATgjnKvqe1YyAXfaErNqT
Qm/4YqnSBk4FeyypmFcdRRATbe9UlVeloPeFFBe2QDC+ihO+0Vg1d00ZEEM4yS2aau1VbPDGB2LB
Vdt3FEKa9AmC93c5AHIBE2nBpA8p1lYaq6cMcYkhEe8A1VQ7KgmV9I7dZ0RFDOoLibRDkA27QsU9
NraOouyF/miA64SLR5shDCy0JlO2lVItOIWUHC1C6UClzt9WRnVKbCkZ5Tkl2oGCfmqec9L93Gjo
Ld4tfZKimGZWOhKF9qp47Nu63QyqSGhGSwnAJCY4ANArxdPkwm+09UYijhFxGLm11beU6tv/XzvB
TNhM/zsjmPuTfY6fzc+/Q6j+ecx/G8EM7b9ElWAvSdc1BndRx1f23wwqfmWYpLGYuiWp/EL7F4JK
sf7LJAdMA9mhaoaoSDzo/0VQmf+lEkYNtkHXZFORReX/iw8M1w02r3/CyXZ//u//CyUZNhEJywBm
NHxl4n8SqNJkiBKs1TX42VJngqv2izTURCKZbHCiYA+dFiGBymqYWsYqKuMq88a4LiAkj5Ob1yzs
wpZamkZWEAUVwr0T7qxS6kt3Tg1C0klgsBGbRGAQ2y48DNQpRLMEZ5AOsjuWcndoc2bNNCIZYyUb
h8S4VhBjtU53Wl0nxMQEya4IlNakmmKopZt+a+jnUaNkuHqJYl3VDqnuAg6hXLSgZIrn8ict88VX
W5KpTT6ik2KKHYr2TZ20c1nxsSTCLfqMijPUSVDQ/jTVnUsQEbm8kUHwixh6aRTQCYAVDkco9RpZ
NLygWT06ATUHsG+4xLRbmWQHMQS7I/QagLggYtdJyESxqH5loAdrJJRns4nCKp92Zk/EuSGSlaS2
6VUOww/CPiViQjAjpNQVkrzZQ/SBkz4/cRdPtmCwo+2ihuqzSfqsmhgsdklMxcjD+kekIlSUlrPI
Gst1uWKdmKY3MmXe42pDjVVpdAhfHTkvjSr9LCRrORih0F6te4jZcqBRYmTKZ3zHbfzRl2RLCjLJ
qyjaylyaSIXsOk8fvdzqyLtdK4N6t+Ea+k1HQmuVSqPglnQ3eJxkyEqc+40ody+5HNLPmchc0pYQ
hz4wcjP8owkpY9GaxSZF8kMzyA9a2hOOSzaiO/Zw12PKVptLlMpnuJGjK4bp76wmbmZAlBRpBEkl
VPUY/o2qPwUBIGmj1WushvOBjeeysZL6j1QSEK/VAOdTHemvRpRjxAvpCmb42ABKX9aK3cvyA1Za
NHvGMRj6E36Dld1e3Ia4Y0ILRBOOJhDWkXUToFVU0GG7S83wQTbzYznnR038aqr8WtXpfsL9bIfk
fLCU5aSkM20XPcDLobOCgVSe7jJFQcyTQnMgq53AqVuf5p5hFtlLOgTO/8PdmfbYqaRb+hdRAgIi
oD/mnsccPeUXZDttgnkmgF9/H3zqqk/VbVWrv7ZKSvlYLntn7g28sd61nsV4XoBvroXmaZ1RfVAo
6zjY84iSVPLceiR4/AjhcBcpIBRZxHdOadGD9JksOwbumrPevhhxXlgNQJ7BXrft+VHEFltieh/a
oaL1uI9ROLnGH+pxgv1q6AptFKfRNuQkaRixaf6Oiwrc1iTKgyhz1M+Go0htAxxN4zfpML+Wfd9w
OCl+U/Me9lRpmKDZVaHzGHkWvW48OoZWgbgPXoe2M4+g3a6FLQ+0Ab9Ka+5frCjfh5CTSqfFrlXD
BzPJb8b6qCjY+xn/GAUcNwJ6xB47GR7T+XWGcLPLJ4fdZxa8QfBSOTJ3nkWbamoTKEs1VW8ETzZd
kV5lhCQbi4xmiILBQjUN219ktC7jVpO1Y3Kqf7S5Hz35d5Hr/kws6q646ezr9d5mJQucW/Ae8Nm/
zIZod2yPL8DHrK0bIBuolFjV7ILGOnel2DiqbYFTV+RHYFntjGye6V6crmKZiFz0IYeCHpOFFmVL
A2DtwdmJMZdwOlzG/CVoQu9YJDZlCHO3jzJBcdvQL3tP2yyDlnBPLbppELSiRL9WmhRirsvXrtfN
AwmS33kaOYd+icv9rJ2fKjlbJBrO5pXh+zjO2BtJWTiYzUPnSTX4BcLZ3Mf52RXppS8ZaoQgtVPD
2g4i+yf82YReNf/z4pavCcXCD4Az1QbmjLxIr1SXdIJEWgL2HgMqzklEsb2eSFfU7lLsDS9ANH0L
mNBtL65Js11vLR9jNm11NMPInD6njr8ahICTjH5wEHHfH2mgfFZTNx1QGtjiRQHPDdXKi+sCQagJ
AyvoxOuN33Wm4WJDBMJfsBLOsMIdl4oFZsLGN4vQW/m00P7M9EdnuGZ7zIE8o1Obxghk2YD76Ezy
dBtWZbspV0B0IbrfruoQA6LFumB5ti5JDrErHt0nq/T9Szkm9SazqNxkiMfEkCMkY3BHPpUK249Z
7j2D4ZGK5Rv4c/sScGDZ8qMAwsuopZuQDVEpvoTDkh6Ep0I2i/DiKJNkVW379CrN6U63TNlJz+bi
z6to15fy51fN8lurVGHK4HeKHo41H7S/XmWps+mSDXi5ETEKDr7ncW7Y/Pz1yyaR+DY/+2G1nEkf
vFW2IPE86ONM5em+9dznSeBBJx826kycOdLgjVt/VbqOOHuEmVg3+/a2Wsbfhd/E+2pGHnbTr2PO
70YcOPJmoM/TZYNtz95TXHp0c4QLhuTZPceCzb1D498wqOlgrOXWTGw+/r+eG12Hg/F/GhxvyU+d
xN/Lvw+O//w//TdCwP2H50AiocGWGZFBj0H0n5MjNbYeGNKQ8c2XHPolYNP/RggE/2CSs12C/ULa
wnd4Ff8cHT3nHyQ0bKFo7lZMScr/fxkdnfUf+fvoyPQJldgTCk6BDc1A8C/9nSDQTNaEpto5Fyty
XgkmVTfSvP65Ej59ReGPiXT0ShrWOPRQMSsQ+o8IYfpCuo3NJ/+FWBOcizx8nvPWey508bWpFuLT
63/5E0c+i6r3vVPHP73C/lW63XNlWd5VE9jeLA5FqwDjk7Nr5G6YNU2QmfSxG6ybCNRSwDWFcxRN
2byg4bDMzORFyRHdrYsf3bYUn8hXigfyoN3ZVcFEsXDxyM/6qeut6aVUMtlLuTIe2TFDahsKNJl0
Ovra7R49t5d3KD9MOvGz48MpmmfE1cTvegzbRn+XfXMsptHshR6JWU9O+dqQgn6YCT3uEhqITr2O
8AjQQv8M7TGhiV4+jZFL5D71vwu/s58nKOKXxLd40c1PCV7glbPuyvfPaYJgZVk17vwe25jZw4Fd
ukp91kmFbPeeS2GLq/E4wAZkgWmPr0VcH+MmCFnKrcY5nRWnaLSWI28fZm4h1D2YYQlSV+hvPCfV
V6LgjzVL/bbs5xO1jlgUholHZVz+AkinrgNwx9cAiZFhqjqMY6Z40P4p7I0ke0nwKMmYZbsYfuFV
9vJV2jo6uLTxbJAhy8cSv1i2NphO/XysOlwVpiMxogUrPH8M9hV//I6TlFKI9ilxf5cL9OVNyMEC
C70g+66tkx3E8kkuvC3aj58DY2e3Qo0vzObqxTeo59KFddCQGKUMgEpz1jXPIfvu0U/Tm+6t93xe
AOv3YXOhxhczAraGoq8uFL9AsLXrF9OEBtx+1RODy4LLlClqRSeFFYzmxGPgQnEjYrjxZtt56sCy
bcyI+q5K2Dmz4LNdm/PfbhD/bIz+l4botf/5b2c1l1MaySVuCXbg+sgc/3bBBR2AjajFr2WksnZj
xIGtiMarAEVDNDi5dTblWL5IXnsd89BOum9elFLh4mGJceIi2v3n1+M67vov/usr4uDoKA+OCadY
7gT/eguwklzUFrUElzDW5pRnRbr3fSZfRrMXBl0PRgU+FyQHNpSDfC8c23qOav/Sjg7Knmi/VCn1
6IgTWLuK4KnJw2WTFFH8bjxaRDBvFB6qreJ9I6bCJBr+rEMfnIgVzpdxYNPAdOE9eMgUhzINEJQ7
bIH9aDHz8v+oKn2TucTwG857CCJoKbIet3EYrvmFVRmsfUovFCv23h+WR+T62zgUx3qe1akZ6bUs
60cn9+RFj9TU2jB7NylZjbtnn0CJFz+scfG3RFPVQVr61iLNv8VDf50drRDWVLAJ7LHfZZkjiFrI
W2Y58U06SHdujboz1Lq/FS1+ldl6N2E80y0ldpTXfCab5V0r+I7StTxaUKODjjBj+ykly2FIzDit
3TcbXnlWciSc6KaOzcsEIfeo19qjOM29k6enk2PhpRzN7yIS/aFJh09OK7m4E8wmjcDV0YUaa5rN
Zazs6hLHjNHpSukrvhUFUaPElFSb5mGPd8Rhh9hh4CsXeciG4YuSE7p6n2XkiGilK8L8ZBGqwz0A
GBFAMgpct+zmpbh4HdNUQEfBsc3E+FwqfARueeIlVUc9V1gJMwIfKVKxT3XHdVoGl+MOqY96aHB4
KnrXnPFDhQZ7bIqpsKdBhnSsh/VIzRvbUhR/pdVlbPNjoDpK0bNgC3cgOzmc/zZD335TpPkPFnVC
K3pPHjw9YKjsF2vDmdRs64G/NF2vkdZniWOjB3TRjKwMlmCc030/epjjKEOqLo0XkuDukIVnHHp5
WONw4xD64GnPu7jL/Mb39Lio6NWTyA2pl4y3zpH3fO1RzIcJ++daSDOs+G6oQcdec+BMQy/ZI3Im
B8f9PDYzC0GuDgSASO1VCwWzxQnoVmF/0bZ9rAIR0kqqnrVMIRGwsCa8TAlSE4VUrPvJY+uE8B7I
pfh8BvJwTnGwRd99GIKHOIw3be1oAifJeph8BQIAD5+AO+2mgGuKMHshHroi9bBtVeEhnKA7lAIr
6TAwWk8eB766e+t6Z3oJFMdZiycAVcnzbUaCLL2pPFke1nFabF/F5HiPy7CvnUWcOgHCuKFaalr4
PrMkemM2/lz5bImAvBxay0t2TVpV1xmlE93BgRhMeU/QYR0v73XaWtvItcNdVCafXYcD2Ageg95S
1j9pOk87pfEWdvMo8Grjaeghr7B1JHcxJgQ/XWaBoAbiGaADU2OvNx1PqWZq/deYVOmR+kZrU+XP
zCT42AHmbcOkiWn7nsJdAIYyHucfXo233WOBmbah/dA3NvzDdoZUUSaHxsvfQwt4yp87T7O07xqB
azdqi25Vv/08luGnjsQV+itxvKm0vK1Zfw5V61/s1Jq2GQuyNF/cgx+9KXJS4ZhufAdzKUQ/y5kU
sbeYbmDRB9tQ9hS0u9TY2+RVtM96P7cIF7CSq5Pcu4ufxeJWzAzFdgDCTqHPb5MUfBa7CLez/ki6
RO7C9WIsI8JCsj06JT4jMZrkMCSa1CD3ONYAXAweQ0anxLWexv4y98mRBDwVrI4Pgt607+gI6dEq
Nmh1yaG1+/caiMy2DTAaLxRvkMwnhTenFkKTL07peuVSYHKeXQlZgUrvh8hQg128+JFQ+8HusKQh
zfWmxFu/XpEF5Dc96+quFDzmjoGq7WCije1wr5aqfh5bWLne0l7ruSZB0M9QbKIYJ23T/yrcoEMG
HwBoD/SQuDVFmQ5QYjAuTwE9M5s6BhbqGTbdoxiuNBI1vDYgnwWHo0a+JzNaVBCJ7EXO1sWr5+6S
Q4CvqkRjH8EZpAp0rMaCicnY/BblQh7LuoDMuKhrgyemSdytStfq17h0bxGSKBAS/U+AfQZTswgW
+1JyVt3Pg/ptVq1J99mypebKRiIVvyR342M2obF4NIVsZBjTx2T4E0wlEW0nPse5GNcP+MOPLMzK
5yZL2JFU1Tc78miuEcMzMMr+UnIzuSN8uJzR0TisuneoYgtPOULoqedI6nR9uCtjBD7LgH8t75kN
m6ezEQqK/NzlLiFTD5xO73noRiL/bi3DvPckmwdok/GTisPbnNgMZLnsrohcBptiz8PosdQsHnTn
4tezwV2SScfSTv0eNvEZX6VT342tm1sQBN4GCtF3WKEujGIuwrHv3Z2P6oz2219ZSUCtHA0aMz8x
1luz2VPt0W2LQK8RAMS9Rii+N4uL0bNAxSLPUHWVIvaBgB2vVgovukrU9s9/mczqNp6qkwOPmnLb
84h9pX796C+LfUSmo6yPbTeb3umBzxgM6ZF7uRNPp3Rwo+cY361tH8DmR1+Kmi0OB/xi30/2o20D
QllSF/iiH3zPFRLXOMfDrmXp8zB2Pd937H2a2/c6CnuUM26wyXqrHeAN0Qfqs9fhUjo5w/xVFIu+
ukGEubB29qZziailkKNkM/CIb/W80fql74NfWc5zO3Mt560bCdaFTE05Iy1zS/vh4EAJAuXca+G8
8XKQL7LkF9Vk/dMo/ZOgLxr3msSsFzefupoG18RjPe5NGKZN0y3bcX3bE+Mm98VMnzMDNoZbkZ0Y
nJ5+CNDIOqETPLKT/J3Yoj5qXNM2n1UPIsTzpPV97DIeBovzM5b5xc+gpAnNCo6LjItwywslG7P+
cGfgorkqrRceXZ6cnXvZYtjntkvveUf2aLLou9a5IuVafFN5014QPJ5pwixfKAfmCTgNxDqKoWHu
JBTmh9NLYrOnc1JuFiInqpZZVJQFMXnMMBafQAtQLkVsKaz6p2KiXHuUabLXVHJd/nwZSvujQtEl
vqk5gLXxfNF4FKl5ARkV+jz9FQb+ZTwNPaQsa/Ii7sN8J8epATvUd3Qy9tKvrn8dINtELS9lDigX
2z99HN4JvbqgzW4ZtgnT4NaGQvcwt8LbRbqYjnohq5AGLub8qH/MqWbd1wYssqozmOsQZggfS5Qw
mNRRJAFTjaPhj2bEGGI6yBC6l4fJhZJEWTvxUT6VBXTwp9Hoa2b7j2Hd1E+6Wd26k1/vXX/6oTkh
bdK+hfDS2i75MSZvdNF6X6vmi8vpbkOGCMZ259dn2GpkpkvpfeeV8fJ6QocxM/12kFlxSEeAZFM+
6/0iDFFGbv190GE4H2qkXzc7VaGRHEPrrZ5MxHNLVJeqFMtWlTU+fV2tn/TlGFrFj8gOu3vKZ1RJ
7mDBCXZLsxMZo3k3yhdhJXTAWzn+l/AnbCQaItrkl5dUPzjiepepQ+F2XM4NY0AqC63+YWrTfEtN
qARILLJ3s6SbfMZ8HLPX4SHHpczvy0PbU4soo8FZUWqYgf0h3MG+F5iprtTe/XBmppwY/LiYXVw4
Nbv6BF0Qzza9vyqJmi2FJAHdDsxWfqATMhLY9qvRzXeNpjrOU0QTYKMcum6Mrv57wJ3tbkrnRSBE
WE6AhzcqY+iFwSn3K2JaFdaJqMR6SaeneCRg7fb5TjzDMwuOQJSXQzW5GLMZNQrr6FhUVsFoBAjX
Mn7wrBDnn8qZ7Hs+kpv2woY9Gfhpgc3plNgM15GMvzVF0L4C1X7tg/kwDE1+jWejoFchrXDAd7du
ipEzTsv2QdFFDFrJ+827kpyBIhEorARAj/bkgVECgF8KPMkQ5X1dPA94OaOkkhsXx9smxUa0T0KM
yZ7DDSAsmh9R1omrv0arO09dnCwFlHYcyzK45QaUWQUcGgub1V0d371VQ5TBflTfo2lRzz44p8Ow
kKZAv7ZvQDjHfdYwW8feUw/t+SHpcCv6DZe3KBLvM1PuK/HJUbnESMv+zgywVvvSAZd0jxCYQEf6
2fxkI+Q49EydcTOyo8cHsOGzyfk/v/lFW18MUfttEZJEaDz/xk6++2uaK90I10ga3+h7gWQjOTmg
EhNvYnbfFbZIDmruQhiW1gYmnnP58wVEeOt52WOkHXvXpu4CYaraBKqyj7LkUJu65iNzuZLMyMDo
MlsBDLJeTDlUF9N246FbZbekXoWvJcyZFRBvwpYIKgPPyarm8dIC2dxEQVZxn5L6kkxpcvnzq8Yp
1roZMPlej7GrqjH8BlVzZUILjsJxHhPsoS/ok+WjPxSc0LgRkE6p6Grg97ZqGoisp9kT10r2NNlU
alCOFuJ6yvYqduvHJjPRNVpRTg+jMzGLWjq/MOqTKAp42LVB2m0ce4nObe4QjnT7LmBET38ukvwi
TpjiBQHUOQL8d3Zuv3r7zCZpCgWHOvoWDX1x7fV6ZZWSQOdayzb4HCNG1ZD3bV3rzWTlFybd4ZBk
c4RS3pwqPpLYs6po19TJTN59ITWRR1TfLmj9GdpDLKbsxaqqmZowyAE0kLP4Cp1LoN3i0ayilzWJ
OxQXjN+lhEI5xMkbHG6fTj9ei5XY+o279HKdq/jjajASvdqNUq+6IdJkOaU86dknIqF698BjPH2u
5myTuCBN7QrCmttybySfgqzb4C7CEJT4/ohmNlYHCi/cpyGIXmmYtffCJ4UMn5Wo1lRZJwBtpz/f
dCoynPB4s+bWvYmgdW5/Piu945w4DT8bZuGnugZi9EeErF2c/gtSxtaL3I8IrP8Dc3J+bKLxkXgv
Dh3zxOnrIV6r0JyVAZuYYGZeVukWMZAxuLNvuvm0qHa5tn86zy35Am3IbBqfGBItDnuHbde1ufX9
r3TRZHMNtyXl2T3insuDty3SQ8vohZsnUZfKj1p2NqfBD+PbiE0MlXDN3OBYzQIWf9NAvy3uKZcJ
nm9pda3AOuCd6oLujQ3ldGwpBzh2LehL1fUscSJzKxaaoz23Se40JHTUOQhzEzZtOXaH64cCRFIm
CZUOyxi9FANiZOZ57THnhs7T1p4OenF+lUVYs/LM6VkGm7rJR8c60CWDTYjINswiUIYuJXGULqnL
ny8exobDYsyrD5jqMhoWImMxkVFZB5DAas9L3Bbbrpucs3B6/vHFOVUswMDuw85vZMX9wkWJSR1A
YWZF6pFZaC6mtODYJdX3WGCtTNDGdy5PqH3Yg4Anztchejx4owhOlo/2Y6cTAINlxKcr/OYYpfeh
y7rPYd58amv7NuAh/ASJxJXs330nje9F6Tg330r2NrV0Rx4ZZGFm7qBN1gVPFEGlzLvB86BCtmpq
ya4hlbl+kIhL09aPrfarCxaur6J2uL5Dc5OJIgq+FuD53nL2/Ootoqf+z0Gy6grOjUPxtQ8QdLqO
wy3Y9WNA0eEmzvj2u5VCXsnqe9Itvyod4CjuvljTQjICOI4QyS2K7WY/B4w7RT6RMUklzXuVJVmB
s/ta4AHGXbjjTYYNStytpm/pWlnjc1/q5ObH5VedWIbJM/wOEopcd77J11F6KkdqYRMQmagarYzW
hiIoFZfON2gKKWd1r3HRmyI+tEVM46yHnD2wqtlzo+n2ObdxDGNYXbyEAAi2QVhsQePuA1pytiaH
Isik/Gn1C6QOuWFZCfst9uv4oQPHhkJT2bs/7z+jG8Ytawk30qu/4BkvcaOzHqbQJ907rMLnVHye
C4awucjvIyroNVQBp/vYvS4564V5Tjz4Sp24zWWwdwbjHayQUL1Xc8inNhnNxOlAynjsOHlW4uzc
mcwlnyvRbJgEJ5quudAtcIWYkPttIeffxpXNrePO1A1BtXdQOg9jbMVQoI1/Lmht9YIiPaIlpVtt
uBG2g+JWST59aMt2a/llgEYwYgmJECrrRLxJw3FmqlW5TS1C0fAQm00crNhIfeCYQOKxJbbrZ2l7
TGZeHGWygx2O5y6iucChRoxqYSs574Rjxycziq9BZi93VqwvZZG16HnxZ1/7Pm9tCE9hdfv0FU3o
Xhd9YH7ach7mmWUXpOCStT/cJ9MTlchcxIFzi90vTRdIFhwyUIZ/q9JprlYeW68Dyx1ZzYRbVjFl
iJqvrD1e6ikbd+z4xyO2TpwILaRjCVuz+Cxh8p5ifkpA+BitPFl9iDY54wAf94PgdFFalqJZB+qP
o2kYW2xOA7TtHKmDSBmxHLgBNGJLGnk3TDOHfOqWByWRbaSHvoP+PuyKZm03r00JRuk9Myx5OzbB
D8ZV5fNoGrb3lIXgBSOXSeWaPRbUiqyvPnW8cmeaJHqovut+NO9h779V3DmWkkVUGt3EPJbPOOq3
QyAIBWZNyDHTqb8F7ur8DUuzK3Mn2Y5jzDDlvvU1lcOx1yeXCbshQs8iz3xOv07IWQkq6B/lXvC5
Vl7T3EWfvHTYN7ZAf5+qnmNuWEHA1UkUfh7DADcQZQa0lHADbY0FMruDhbUeTQfBPZx9ub0P0sXQ
IAWXxrD/iuMvadJJfFYrFcObULyXmiSTCmnr8kRErIzBj9sXGpfUr2VMLFU0AjxGFFO/Igb92s0e
dcomrHa+U9cXtX7xE3XL7bg//BlatDs9qwrYRpirGMIcNmgAvpCIsanuY6dLed0BhOEakDmaQIV5
TmYnnEo7K3SLa7h+KaX1WVaVeuhbjQUzNPa9akKS1dyq+955zhy8UZ34HVi9oHhufBdxG6BmeJye
GrXsTO/COulidUEmfaIGuzxPWQ3SFWSYPdfxeUnlu23F0MmrGsR2M0XPnUm+8Pz/UTV9+Jpx52Jf
0igA7UN1zBaPaLGe8jeJ18zq6XhfyPkhH4XuoWZv+oBRCQ1ZjWRRlv5n1nH4ZipySP4COvHaYiI6
MZhdONFUFQwBjDin4zkugYi1cG5pbS3eFrs4N3ipTsCtac+ZBva/2OpgTFX+J0ag40gp9c6MwMSW
3I5u6dCiz7gJVZaAFIYwWN66gKEf8u0uDdV4NL4Knvq0eG9rs9eB7b413kcX2OTjY2U/LWlzDQ34
scZNCmC8otpQA+Ng1uk/Sb+M9qKtETscIyDnVZ/sgI9zKBY2mgNk73havuaN7HbC/yoq7LAUGWKP
wvq3cwwOq2JmQAnH4lCwDDzbXU1bebnHt7mVFMe/LGxpr0uIZYLmRTay9vTFNNjrs4XjIKrbNRin
vc2t9GtZuy9xinaTlaCfF8ODhbfIOiR10j2NkKuQD65cHc4tTaxhG0V9Rj0eU+2SELXMB6IGJSGi
KaaxKhzteL9kQb1Pp3kFROmvFoakgxob8gt5ngEuEdZ5zCnX/nOXDHsmTFkm4Beipv5WD3lwCaMF
Qtx6D+WZyV7U3iBjlldp0atWsXzc1AvnCYgDJhDz41BwSEuH6tD481OEn+8UW9q9jdgXUzmbJ65D
oBnsO1iL2Rsv8IdPkf5OYqYHjhJ5pyhANOFM1G5ZYcHh8Gd06pBZfig1UH7MTV/86mPWccqurUIE
p3CHe0SjL/EAeitNi+kygSGsrCZ45viGCMsKcGnhr8ti8W4lzsXcRJAHhtTialS22sLnvc6zk7Gy
wTeVLCkDSdN2j6YoiJgC6g1BuK1r7Sxlwg+z4S3qk/Y1wBQu3Sc5kJvtuI1s5yT4OeY96neChU23
on+dZBOCQJmerHn5MEPZv8Rih4BPUMprzEO/FumNTvp74ka1bRvxvXTtNxlL8gQ23QWEZlYGRmg1
mzme400/iUevS/Z9ru0DlrzH1B9ePXdcC+fL3ThEhIL5mEtpfURxR0GT5WSshDlKND5ncqu79Zxt
+Vl25CiOti3Veeq4fLTtXDjfJPzYsH5X4LSCsugOyhzbaHxWWdpjAcD7No/Fh2OTJEoZd1ilwP40
e6cMpi3tqu89lUZEC8cAfgEA5SIZWR9YeYEmPsA03ldJXr9T3ONyyTC6kFhLaz98kKa52kUGzFaD
E/zzqzi2rllnwlMvp8HeihzOMP6OryYOPpl4zd6JiJVYo2NW+3z586s/X6yls8+jax2hxcd38kf6
OPX6oxGrJRCkqb7XkTl11ThjUFl/j5pcDcN77A/ELAmkCrIrUoJWNZWqgQwwgd//fKELON4P+HH+
+r0Ie+6+7dmQKG9K73YcpHdGf0BHcfGUTWV6/9+//+dXjl1JZgJAfIHa24mFnDLUARwWWV29MOCE
VjW/eJBzi20UEDTG3k2PA22b0qe35+9Xm3gEkioQhMH6iRGNJbPPYei9u3h4MRVlzca28+No0Z7l
YQjGkNa0Oydk+LWTedlZQeXsbDcyrxnS5BWLGyGm8EVKjP+zl6TwVymh6tH70OKfQF3ojcVNsAvy
e1KikIlIvhtOXuSjk0+VXf8uTfJZGH3k5H9GT+5ZSswcnhuknJ7kTSsS5PcWEikG421BRiqo+rOq
CtbT5qMsv0k5fndY/g1x6xxNc3CddpPm6ktOEVbS6g4goryGM2IxZzumNknoXZfxS8ceNfMpQI1D
SncWlDOi3ayOKL4CRUwYksC49jVdX/b3cgq7B/0+OD8U+yJOUt65MpPalY3N1makazNMs7twAdZ4
I9GZcsgtLG9+gc+EnNo0HgGeTyTjHBtR+tvi5OdZBQV5OuKdOlDPucxZ8dbtHVPnnmPrMNIgYqOt
QchlHR1apyiqNcMqSrT2h+cISXwT9EBZcBXeLTA6k/4i/FrhW2E+SBkaLQrn8TTmV6X5C/EwfCvh
Jthz2XHbbSgPYTeXLP5D0PF32vl6KuyOmUVKpqx+5BSaPqQ+VJaR5jPw5hJb5Y7X4W+Fk00Pan6a
QiJApLHjao3YVRX4a0cSOglJsbh7tlbMwwW0L3egOo59Hocc8bGY6BNzHhmr0X8Na7VNluRjcuCI
r9dFaxNzTjRwlVr9XOB9P1Q59F8dmJe8hnBRRM/sjhtwNy5JwwyItmyjiysUV0HM4cwL5g32G6gi
jf8WsCYKFXQtT9MTq7T/K8w+sgEUw9TFq6AnCA8ONYTySh6LWMxbEZUHWZdUuBE13NkA/PnTr2Zs
SIoPzcVN4aF2Jdk4k3uv2k1g6MsO8DU4LJ7R4Mj99otbZYfJpxuCZ8cvX9lHxva9m8H1Nn124g6P
GK/39MzyDmCgpdiveXFbv9kXi78PIhZJwlLPocK0nsTQE0ZNJGKM4RiU+gNL9dPQoj56UbkVJSkI
2+8xXiW/lOfwRiYDDmNK3dSUwtTr4m0fAXyMVHtw/fKxQ+Ah/EWUUxfBvs/sd5aS3/i5AnoSE4Z7
LflQwb5hnO9Z0MMoYWvNM6ZCRqmxP+exYaq3eH8iLBH0kZSsBrLupPvuyJmzZMvms4QhRcHJxX1Y
SsPTvsr3Zk6fOrmeSTNIEHVDiy8KGg8ctzKwD7r2VbqMzd24L1Ov340JIAHbA5TbkftYCoxJa3Oi
IUjFqRz+y8SjIlbNNW6TbLe2PmcuYhNEvaIh/Yenbpdgb9qlAbAtK3uugtTb0FoJuNIKSWqy1pkH
y+NGWLIrK9G3QkfcWYeSy3UWer0kVRgmtH/0lIwkTsNon7X0UhLQojzyY04J8hc1ov1CFoeS2E9V
6B7zAi2ldVpSl2P6OjhY+dt9UXk/izhnuzJ/x9n0PeOORvSPSLjGUJN3rdybyH5vZiQfFAxqS8Xn
wTikEd6Kwen3kCgiN5iOirhBVbCqjSRCnDcX8Eurrb/Om57xe/pSR6AdDPF2YOjtqd9bLC8b0+uA
H0/3OhtKlUSJk5Ja8LOf8KbKtcm1y04c7L6kafbD0ZQE+tyMy3aGj2v0wQ7Ct3m6NCL65nIn2tI6
Nu2DyXuxket1gLjsBZx8k+xrtTR6F9fuz7qKPxPGPqRUTj2k2cSgXi3vBbhaNXZ0DlaXaAxog2i/
FRJn9iJGVg0LpEyBdKpdxAg6qYei9/ejNT453Qp3sqLkRgPWjyJK6Sf22JvXaXVFL/3AHfAeV6M5
yT74jdP9V0Q4addQHmzawP7LMfxz+l/xr+r/ZJf7n+Y0pQT/c0IVhrRm/VvDVVMVIkjzOjoPlBIl
c/CllnQ94hmFoWZiQVZfg7XE1My9P9pl+WTYE94yDvrbQaHMexnElZwr7BAzHf1n75zzb7krNyCK
5cNMcCUmX+WFJLz+bp71okUrzS7hnHaBOLWr/CXDhDYS7e2Q6NHz8/AWiiFZFS2QOIFW+wWQJv3a
W8thLjNLxBGlcK79gBPVnV/+Ly8Qd/G/WfuUkoqXF+I0dG3736x9o67k0IUx2FqOeQTnW6YJ6rWy
JbEODS98ozszgXNi42jn9D3AeqO1uLr/55fxPzzG/JiUbTu8j474L8rOc0dyJMvSr7Lo38sZkkYJ
TDewrrV7yBR/iEhFrYzCSD79fPTs6a2KnK3cQQGBiMzKcEWaXbv3nO94vvXuMzSsrtFCpIfI1UFD
V+C2S6K2y9z+DGQe8dL8YVYwm4Myy34jb5x/9Z+1jZ4OF4PQY4E5zrXfqS3r0Hcr1MHOQcwj6YZx
YRLH3tpWPnys+RWTvKNQyJTe6q9fszl/9u8e2bBZP7lydbxrnv7na8PwyqQsstxmBBXXV2Rfh1Zp
Kz9ojF0bxttR5SxbzfBcTN6P0p3AL0N1uld7eYeZTYt/5EOWrkbMJCdZDIIZfHfMEtmfbbt8yx2K
eLQOv5OnCvyK75+2IL3Ac01hccm8l6cSl261PpXxQXSS/oo2HdTcpikZOqygXvQ3YRBvJeUOgZ41
CUI2zCk7IcCVKED7cYMqMVFmeQpTZu5aCzWta4hBMeVD1VYtvIVq3eEL2bpC2zI3RkQ+fcuV121V
kzBwYDSxyBFcnCoTdIHuOhjlmgT1RGJuGU2fKbyN57/+pH69Oj0bWydaPdfFnaK/+6DKwqp13mmS
7+gbLxpu4IUu6nXddx8bQSUYSxrAhpt8kE6qb/76sX9d3Xhs1yC8zmH2iST4zxdJFpgK9Tv0MkN3
1gV2uw0izW5ducHKndumf/1ovy5XHm7UObDQ8X2WrXeP5rTCrFFLQsAzte+qrF7QeC/u3f3UgIdW
Bd//+vHMeXl5dw/YBCgS7Yu0GMvCu7c2rXNgljHpximQj3UMvYiSeGs0FvSsbm52zCOCuKTtH2qP
VSULZF6kpwclPLP7yKuWrrUXYfV4F41CcEmWheBUpYIVIBFrk7JgTW1oX3GvHqih/d8sH+avC6jn
2CxfvGGE4PAq/vwBFXEfjCpzrEOUQF+mZ1Fsk0bejM4LD4PrY+4xtI+CQZjjM81FUAX8PR/osc1y
ROWhEKmg5wRYsjJr9BlnOGdPq17NuAqfp+IlsOvpZ0rn/3PH/G8uZ9/0Ge3ytrPfv3/PfVPF+lTZ
5oFWAw1+m2kHbN1ihwJwbwQlQLXZ6EArPMz1419/3rOj+f3nzZXsOoIGtGsBdvnzu+XSvOWxc/Mw
zO6BupgAHXsod3qZHg1itBaB7Mez0XqAAJOWWdesqZWkCS3Q+PW/udqN+ep6d/VhkCEj08Ie7dji
3bPp9bgQEVyKQ+bUrFezemiaNT83rr9oO1UvnMq54agPNVcrf3Nnu7/e2j4uHRtBncvA5tdlhVmX
p+NmPlS6/omeYIVyRIwfbQ8yf/Y4xYyghZ3TAg3mEY6ekDWXhQxJIuezG5u7INOML9Jwd1NX2tde
HOjcL2NDViuoD8YydBJS2RlcXgfLuE0RJUYVgIP1O+OYkhJ9sO0Jk2yvA+IgO6aNGLlVaGov4czv
pc+Cg9C1N2QEsvuNjr+Oy8xfJVb+2It219V+cWQoMQ/+7BFsY8AKtrMqVLPGGEZLJzKRfjWU6b40
2MuM4nOih4/m5DWbxGdQqIwAHtrS40JZxQR+ncLEdLZqqKtFWGknQ/Tj50GJnZagStLy9FFqFG4U
taemJ8wdPSbDzoYTVYLXemF5vXcq3OypDdNb10Qg06PC+M3l8t9s2L6OEcr02fY4QNwXs69vj3ER
Nn//m/G/i5jT46gFNsggy4OXa29RGnxJosZ76FtMgiEyjJSIti4xOMg0Njz1pHjuhsDe65NkuEyT
NazRFZtdhitS0SdAy8iwpALOX9sv9gTbAoeC+Zsnbv96x89JtEKnPPY9AYzgz3ddmPXIVqgBD3eZ
qI3GZNLGH10Y2l/yXH72NOiime2e02kKsD4BHjGL7tb60Ck5PRjPSGhy6i/WrFgnRC9e0n0WqAfB
QzLsFPs0LOkrJq8h06p1z5RvawXgwtqKWUPDWMvwP4pEIa83tNw6ioxJvoNM/YDn83avrFrO/af8
hmOKhdEfTOJPYnrIzJaPVi4eBo1ZSCa/ygDR82rIYiaFLJm7mg6eVLBstM+eqDCl5LFYocPi9VHd
C97hax4MgGZxg+3KFp2XbapPv1nSfrXr+Dp7NKuIIbiJzXdbmF430dR7bGGZt/Np9lwat63XyNnw
F/mZWIRtPtKIYySYElF5yGrXIHQFUUTqV+FWpr9Z3Y1ftlSig+f1FQsRa5v1/vnUccPgUo5YRENb
7d0GSYULxrLU5SW26CS0D2k7s7YqdI+DTl7bhFK9cBm8xVHZnLrYiH5T6f666vOUcDUR1u747Jbv
CyhvMtFk0zw8mFEskJk6C3r0DAyZN6SRQXvGRF7nOvp4pt8/7h0gqrnem0dBzOvyNx/XL/X+/FzQ
Ghu6mItX+92an+POqZpAHw92aOALxJ2wb9qakEWFHbvjQwtME+krc89V62jGyu14bpqqrnBeCrBL
+Y25fsC/gZpcc9rlMBknx2mYPv/mif66OzkUFPOhBHMTB4T3R7NMRPHgVK46aNL0F7gl9X0e6mQ+
5T7ntNTb0YBVLDFNcA0Cfwc9ri65tf2Y/FYtfhQTJhTl2i9RKOUeazywfwnbIBvVOdoMCH0fq3rI
lyx3F7zs1RMrRH5kYonhSFVrs2MZLtOmWo1WKglV8j8FRftdn5B/loTAEgjX5uisqsJfRQWCcDux
aC7OwuqoDvJN78HA4WgNzr79bjWuvbdrAUhiBGnZmjW8fcxCRzuitY0ybWN1nrvtGgL6esMt4Cix
rHRUqZupLOJVl0zjlXu6oCsJCXGyIQ47mkeytF0cB8FY+P6lasd204+ltb0fQEoGeqhfRXuacEvi
Dimc6zQiQehh67vmizFSzidp+JKb1SeC6Zncx9las1qDtGzvh9TRg/Ri8pb0Xs5hBPfD6Tr/el9E
E5qGR93rn8a6+0QqId4Iba1QWp1iQ3tsTCzc4YCWwrXCc1h9YOCf4Dnw/YMjx939JB0H8sdQoGBP
/J53g52AHIXQANsRs8flwa6x7OE3NcevF79tcNLHb+zbpEm+P+xCNPSISmyIaUqxjqdyea+hK7Um
RlxstJoBghr/53e/bXDbW67FkMIV7+vNNoQW0g+RPHhp2m600jpnXe8fE63IwCqCLJ48MF5tTJcG
VVaOmeenXsHuHO/01zeV+e6AY1Gmu57JTogZzNZ/uacKrB9GLW2L0bT2XAPoOHETsQXbNGyR/ZLm
xVXgRMFZs7pxNfs1Jpcr0S5d/zVJtU0EmlEWnjoD7vhCIULj2NTAP+nLQcupnWbMyRQ9CMZ/gMtJ
XJlKubGhuJfDYP5upffet5csXosjHEfwWkzBGXXem/5QkVigyGIL0fYhGup45WkRWQ25rR/yJqGv
ff8Zy6JxuH+XFtmyqUaCOQieOCQtTujF/VsvQPK0yLw824xCex2GdDrcv8RU8UjcBwpPaa/uf2Rr
Jc1DWheLsG6ngzmkDBSgPQiEcAxBarFKUwwU127cy3pimJI44hDbCRzZqBr+9S2xfWstpPGMc1wc
ksib81iaH7k/aoe4nAb2d3KIZN4ENqy1MlqIoEe2lIl8Z9npLtEq5tqJFRwy5NqBB84oBw65aOdv
R8xCDCQOxfzl/p3fxBwodfJ6GdvkcOq4OQBRtphlZPJElAJu6aAOd5xFs93gWFvT05HZDNFT3bFp
sYqhmKufc4Ji7FpjF4jMaetGL1EeElILLHTFLAG9uObABZHR892Z+dN+hV4Qyx28FnvAD0TWPOe9
zKpvWvxmtPIQiLy+TFZEAS7jYUMUSALpqwx3eQBWbEBLYjLceEyM3nguom7VoGVZD0HKqCBjwGqM
FpRAPEHbjFWauHXPO7k5EQTKDjaVZWzu5dmoqpuVEAFZgb7cZFYb7VqMYvdnyQz8XDB733cx4GPd
LeynNjWJx0i5Gji+MJlHIrRyMq09aaLsTsDj0Qc7FZJ7k0Rz2dJraov+FgS1/pyEur8N0Q5Lyw+e
8Pwv05p7CGKfYF9q4FNH7l3tZ53DIsyudYJgtkxRYDnKcfZ3uw7bFlgTxehKkz1iirbA3j5il8et
teMaDIlsjxCvCq3YRgRPwqXiOO3bYblpmq94Z3etUMazsgAdpnWo4QGlJT+Wdn5C5TKrneyTnaI8
C/FRbFtErlucWwaRs5yf/Bqe0QzgQTAGIgl1zbbM8UOmkJtaL9aY/4Sv9IiuWK1oQxnWzssiY2/m
1i7ksI9GfTJJ+iMEmeBYRh9kthsfi9x+tYr8o9dATIq6CF8prvi92cmN1rs2HB8DK19Y7h0di38V
4eqTvfkB4Sy1c5FZayWteAfeSfGgSSeHG09z0TrY4392KPUU2aEnH8salTpGsse7MXWcZblD7T+b
6LsYwtDLtCn9TsXQXUtjImNPS4q1p5BXgb78gBIWwrLHZXR3FwcobG9Wz4RJA8P4VYLkCidn6zdG
tlUR+r5Rz8xlkUQltlaO67gMuF4n82FCGfOs0IgTvwQb/v4jXJEzRh6D1VZ30I3QXXA7haglEsMt
llT9ok+aTR57ya6p9ZNva8VO9PieE2BAuwHD3xp+SYQLOxCP6AV4+EmS6UZym27rawDKmL0cGD4J
O+/SSxl5lntrdKonyAzhspJ1x/AE6LyYmLAW2aw/wnq7Imw507GcIiDIdlYIZMtS4bz1giT2Wx0J
pIxONEuivQWZkVM4N0QhiEeSIgVehmpk1TPAOjtmQzPHpX5SHhu+y4TaLwUKPZwFR7Ud0+9VilQU
bV910uN4VqZgOMkQVp784oGTSkviBEm5NCD9Ze0mgixgAD2ZVoZ7r4eXnjph/UxdSzZsYT1QMWFZ
8Ztz0XbGBchRgifiEeMOCG7ZscY0zZSt+tanoWIN6sjrjw7kGC9j3RtuiV2MNxRUJAViueqVW29s
K/JuWtgY14qbqeY4uwwRYx5ifPBzA5cMm1o7JR5+4pAhWad/LKuBnlyhnlPTD9gpx3HVVuEVAbH3
lKZf2RiYsDbCOxDcXh44SdahiW0TMa8F0+ls90GPEOrmD0bzTFve2Og18ZppVGSHIQuPObxKYn6x
lrRv2VjIbZyLkDCAtFtJZEnHsvQeG32weUvfoi7c+/hkDqmPCG5E/L6JGWsvnMwIF7bs85c8feka
AT/YDI8xavJdDwGPKWNy1Gy2OOnbAR6QCl2ja1FWViwpj1oabiqozq5R+tey1d3NIHW5DdLkwSpo
9bUVN35ZFdZK0/GkdSjM93Fe6PtwzF/Y8lmo0Kjybus0+vymw5CEvm1JTQyPKxpIXGYYvA07WPhh
qe7T1KRCRWR5zbHCg0tSi7/V6oq7WbcvfiJ+pKGzGgUhwegCcEnbpAHGqKaKkHk3wtmScA3K5Zro
jcL6DPSaxJfONjetZ1M3Z+kV1T0fQ1LpqwbSAxNghfNL24YZRgHcYtOFkSSNNn3yVwZu4k2EbXmN
K4bYtqnGK+Eb6VHqZ7PTxYVjC1o1+DRXJQVOfmStaJMAInv07LdDK1fQi0Hd5Xa3Lu0y2iDd0re8
r7u+zUY48umwtwWJLt38qxkKx0tjprUg3SET0B2eFKvQ2mUJ9ViDnmozTIgJ6gbEEzfLFvZTzVKZ
u01xm8ay2Kq+nUN5HAwnPbSvKOi8ZR3oxpp3MlnbLtGD0djMlpH41MYKVd40JG+6/+qkFyvu3E8O
vI3GrjP8WqW1SAbVP6FSW961v2UaM2aJ7LfcdVAVJlm09zVyWwLNOueFNa5lL28cKb+Zcb3zen/a
G/rKopTiYDR8Q86B+zBvHlzXIIiqNOyd1bmXLA2JKui6q9mMn0YwySRwZyez0f2dKXN9OQmktiH2
xGUXKrKzbLXu4snZNZgnFi6tS3pxnDoiK146I22GtiGkDxTbPk9rY1XW1tN9LNO1Yg7gkw7Pu/gs
dBQcbe+c2qI+WrPYeggFMJv0VCYWmZhpxzg5CDFa962FMA82FcFTWyOv1NEpym0cRsbJJiRt8rJv
dZsQPoQsSNDgAVUmb/UgUl5GAEA3IOs8NgCUTsdi9KsL+jIkxVal7Zk8A3nRJbEQvB0xkAZaQRAE
xuSx9L3obGOfMIAPn2oJqXISkHID9XZ3lrekI3h1Dudwak41PG941BBkfDh+92FIWwn4dD206Now
VgPS1vUQ0yMqaUSvmeejadXVPk2qaOXlxkNFdyTpvurkjSFGsGTg72M0JYsoAGtr6xjurQLrvVNh
fVezhRGHKD5hKRjUAdf13WFXteKGorVYjYkkb9bpggOHPHTyWKOXBungJ2LUq21s2m9xIMTZnprZ
qJTsTT37GAww+piHGosox7zg4vWJ9aI9Ath78qHzpQQDHIIcRpcD2uycVuqpEI1+7EgSZIhKvPVo
FTSLm52B7dekNH+kt/ecj6Z+zCb0KiqATBhnsIyxra5HV0QX5CQbNWFvBlDinoyuxXii+vhA/9FY
Y8rIDrQFcw7M9s3R4leWcXkAlEdEL5uxQN66F17EAtKml26y/SutEydGQBkzEURgydivbvrPdP+q
B+fhDjgJU3e43etQRNObzBfRiXqfyNoSSbdWt3KtceevNDkRFuaGaAo7Ls6JoCSr7faIPJpVKLz+
QfPVXsfXfG47jUzZ0IYyZDvptojca6JbcqvlRCQFE8I7mAUIVZr4i9un035QHY5VP3+URsqGlmtP
emgRwSXAOrtWgvjEVpjB42DvD3X1WEyAEgyNOHVrCHdBxWMNffqhF81TnQ+vjqGCR7pF6KGq1Lz2
mKxpDwGYGZMGMV/q5bsm5dSCtwlrXj8dQZhPV7MDPCBzpX0eRXbFidQ5mvsjiBJerdTfOA9rK2m2
p1gyHa1BtFdtauxlSuacbnFtZLOpCgdYU+E86p1GnQT+0J1Te1+gA5g4x451y5RsCsb8kJZ1tbZs
X2DcgO70UwTcACdAPMo4FXPRwgGhfIDj81ID24/8qnhAjU2KceQRtRh1D57I3TfFDeZP2IK6rCkO
IeLIx4q4Eslqso9DD/sxqGsM6sG8Z3DUGnIykayPTq1RDxYNkuSqqcgnRbJ2aKo63kf5eAvrqdxY
1hR8dCLUNoMDmjnpb2Fvcc8ljbi4E7uyRPo9xpF5C4R19e0BD4gS2WnES+3Hmf/sCTyOyPvOXW0d
KzXKB7upmoe+RxHZVxMgfM4P9+tWoQlfKgnDpelQ/nauGB4HJY1L0gn/ld3HX9sjeniMPpuxAkjQ
o48Fzt3Jla/G/aRxzuOE/QoV2zpqORFPmm4WWz6ZD4MsbGZ0rLZBQkikjzq0kHn4MCNlKok4foTE
DaBJDE95C7RApUSzZBi7aRt6T5n3KZhsACiG/6TAr/zkinBby2UzxWzr87igM7E9cbVhXiwDxogF
4JbGqtZJkcoFjTM0V8Wwz/WWfVJaIGr6fgAHQLZZRz2Q1SQNe1k6bf1MQTfISuvEVjPChyDEsq4K
osT5c6YqcEYlKZCaOYx73cAVEQy22CSI9M6iFBvEPOkxZ9hEJmZ7MoeoPgwMWTxb3vh1iH8TkojG
NK22rY9UY9BbbSvHsd2Wgf5UMAM4jjSk7+2tqYm+Fj0zXB/n6yLvgoTQWJOl2XSeGcE/q2K8SA1X
l0UFNxZNguORkACtiVCoS7yexlbL9GbZziyjJrFf4xgPDjEgzTqYXU1Y9ZtrVffNtgh9fFaGd2Qh
gRgZD97GpPm1irvmzWw7AZKsn5gmoNxZ9OG8hhWj9qIjXw5tTgbOqMOrNy8My4ZPmY0FZdxAIHco
bYe1Eyjk7WFVcN4qmotq2/RgtMEhb7PyCOT+S9iSIZiFA44OiylYKZiH3RFJLfrZNbIteL8pSUK0
oC4wcTaF3cgHkVBIBon8Mkb+SKmNLsuL+0UT5Hg/TeYuTjxkKwAp7bEPW3HIY5uGWWl3B8rh+GTn
M2AyPA91pDaYAPyFZFSCBBzMicOQ1Y54DwtUVEv6FtjNBrXvXOnsiFS/hAgud4Np/nDlaJ9z3TuN
Hr6IxsKTUo+J2kXIMle6Jj5bKI7XDicKDk39RLq1Zexc+ao8lgZTsK13Sj3eQVDURjo3PkRyyGx3
zARSc+MCV3/R15E8a3b3XKNaXDatJGfUcwIO7HG37kMjO9NCDlQ5nJQ9EJWIrLcCAdahrFuj+CUM
pXLk0U3Mq6G85pHzOZfnbJDN4wsI04OX+tYVX+6x7DKg+plFClDKiSghIMENQ33VujPDWovqk6wr
EsBlfTWqbvxA/jHMlwrU87VBiG7hWnP7qbm4nX0MSVxfO+AhNoFdflaS//FuPbTVVED9L64pVqGV
EaK+rHFVLFJgnXUnnntsyNiMRmAn1tJNAjBhMIig9sovuRbhQcvM+qx4zL2v7Fet9D9Tqyxqy8u2
2Gopc2lqbDNZYKDJknMN1/R+ypTF+LNRSjKE2BeusWkMRq+Tzd6lz11Lv88utRlR8HbZUyC+G8C4
sIfXI2WVvdPr0vzgBW9QFL+EA54Zy1UElppgVjODY/9gCm+NzdJYBQC9NzjbdiHumHQC12v1sGMi
PzrjHPxmdRRyLo0BALA1YbgtjiAE07jVzOdU0BIzjM75RsxL8VmbRHguo4LTjmc8+5mzaELnk+jt
/mrG2V7qbnZM6vwxlBy8LGHBfQmGBzUSEdW4GtjZFHB3E1fePm7NY9OFI2Flwn7rjdgmjNkmW7AQ
JMuPJy750iFXBD2AudJiPMb3Cq5kdTViphcxqmNeEokIDhBGl9jAAL/gdtLdH5FBPwpX5sz6Rhag
Ru7VBsVq5HJ+LRXLjt+Ijw3X+iIKx3Yvpn7AWaUVa18f1ywT8SZu1dEcGYH2Rn35CYKcBWTAn4ZV
EugCgwNdiSGxspVr03kPRq7NvkNnXJTYWciO0/PkyXdme2WDcBC179arLW2F/o20Wi1oqZwDB8NM
csY1poBTTwXoHSxC0zR8d50ZS60nPh3BIZq9gvOC3nyrkpiUhfm3cud+0bZweXD8+BdlElLrKFMR
ahr1qzu+C6oA7KQB2X5ottVBmTRr76JJBsXpwaF5uUihrmd2OGwtV9KF5VjnFVWztRRlt59xnGIL
cnr0vAXG8gUBW2szLItD36ZvXevEZ0r5eiEdwd5F3bSPyvZBtb7Yi8ZlSxn1e9OUTt78Z7ocT0Zu
hCvyjXoiu/pPypLtRrVZsUxTh96n68q17ykOesNsUWkVQpuo0Xf3Hb9rIUmUZb+RnLZqgS+MaxIb
KlC7IcvVR6cx97GF69nVL5hodXuo9sXAyGwEOAR0ZQncdLgh8XQXrmRSqsv10JliH7DIdp7THCdd
f5i81LgQmUJmqNRwbCvFvcNB1JsPO1kbfJEKaoInO67mGsiGZzclaGuVHCzQX8vJc7bZPEzU8eZx
jFLI6ct6y/xE7CvsQYsJYsYumDBWGUH9mb/D/GJ26zaOjVOj6oupBmevjRjA6aXf/EN5XUJscegW
VXSncLrsk1RvVo1ReSvTaZ6qzGweM5lY+9xqaSVq+U1eHGVbMNvDk/TKr7qXeeuqt+qthziBRoXX
bej4Gs81W9W+YOpRyvKWkaoCbA43X8CGgMF8j6R5fIwz8BbpSKSjlsfn5DGrPfvodBmZ931yc50R
XICqw6WZsERP0eicqET78UoPeSUkDI8E2ukDmlWGdLUDVdtRDXdjOl4FLjeMw8T04YMUD5rHYmuZ
jbcLgMwsqw5HI2dlm1HEfOXWUGGw+nZb4KcAuuwiZBDeEGHFlosPW0UzQ93dpEbHvqaZtKv92Pmk
xm9ehDtLqwKOmOaQXXSZvwGR/9zZNE3G7Lkh9eTF7CfcpugfwXpUJPz03zjzRytMU+Tdov69slut
LMcsTg2gko3Atb2grQ1TIbQepW2vJxbOp5LFaIy8g03RtIkG60tVj/EreoOPnlGtwfzK7zb9zjB9
8QpPnLpOj84WC7KBpuxEug6mI9otO7uYvqu4jLA2ZEyuRG+9BsEnTkTPOR2jxzJMxSqO0mvbZTqT
jHjcTFGEwVTF6Y6C/qQK2ulaEoxPstK5fdrRxuNddwT7EMhbT/SkIidsHvB4vZqUQGdRnTQz1rdG
ARj3MEZpxzSofk1tAgfqVNafvNmKEKhquNZ1qT8oo/iIn666jWXzo+igkUETz7ap0twP00iiMeuS
dilHvB+pmqyNydFr13Q+WVhEPxEcc+ugIJVbl5gd4SaIgmmxLSGQsFY5M6jAnknhEvX0IYjJPsng
Vk9YZPDzIJPdo+Sk0eVn+iKCg05A2oeg1IZNBEL3FBjqKObWiDP2pEfh+V3lpRwv6OjGi8lSttKG
ga5uN76kXWjd+pFfvLB4anWtqHazliF0V/dPEZbNndPr3Bzzj2MVdE+6v7ecTL9mZbQt3dJ4CSO1
dk09/ySZrmwzMBUbWRrti0vUHIX/qndwuy/WAV5lrkcINaAitTejGj8poCevkY8NnKSPdZ+v7KxN
T/mEjMzP7b3bQp/iFO857bGMOuDDPDYOEKIKGUkn+B3A13XOevvIf9+/33piJPG/8x/79Rqt5RZu
1dG+mDfvOfvgfKMbbFZzLrEiUoEkH/rCyaqlgiAMeUmMur32WYWhA4w78MbypLxrrJ7QsROCncgV
qtmttVqvL+vLpwvOssWbtzCWJJKth7W5sQ/1Pr7Ft/7V+yh+gL2h6q0cwIK0c5Z4RPkxeaxbQtAY
fazTfON9IXW72On77Dje1M18bj5JROv4TPBEubCfljSug2aFE0xrN53a0svHvYoSBAeJfonGfFza
VfQcddWmAYiGW4pBZVd51Q4QYr8Nks7Cik9iQiJGbe+p4oLtrrx4XfRJlfnAjeqsmVuLLymFwIJy
VgMNmrq7sChPWdqrt7ICBtANGsG/SO5undJfZ4Z/o/rsA98kKJPKkBozzj7QSV7aEgkCyY813nLL
+iDIn4+mhHIzKY4Cw0fBk3j6INfOAo/NuLm1xBttjAPJpyCdnm7uA77KulKE2EO5P9y/1FZVH2pw
nz9/dKOEPmKF6ycxE3lwobYR6Uj44/3H+3dpw6XR5fnJYJx2YPJ10qJTTud2U5tDefArp2Reznfv
fpRMR3aT3a8STxSHMncheURhzVeDedlmyLzH+99MAfmHsS3pEBvw6YNEnFwGhJv7XwakrhzqPiwP
8zNQyiSjd/519z+vCpcmHB6cQhHFef8SJkHOzc2X//tn9+/A2szLPnt2hmvZmB+zKdivgymop+X9
qdtxxbmSme4yNCpsOF11CJqw3I5tJpujXpndtgTvNtnEgN5/Z9PExc/v3v1ZUgNwMmQmCfjOXqai
jjbSNTEyNVHcrtjQIEIRGnLg5FMcGmydWZEQAJanJkuPGeEQYlBtZvofv9z/LHRlRkuvPGrzu37/
wjyW3mnsE1CwGJwB3I2GRELorPq9HUPZIsbpZ96oYrz/Uzv4739SCzf/+A9+/lpWo6SD27778R/b
7+XlLf/e/Mf8r/71f/3jzz/yj/75S1dv7dufflgXNGbHh+67HB+/82Lb+8Nh75n/z//fv/xf3++/
5Xmsvv/9b2/f8piZBefC+Gv7R7Y+Ojo0EP/+xwf45z+cX8Hf//Z/srcvb/nbr//kv2j81r+xbCK3
8j0TuQqDp3/R+D0imVwDy6KB6ALTxiyO/yeNX5D+hJpmpvkKC3mzj+zkv4Kc9H8zTQvdJQJjlG/E
av6PaPzv1OZzEACSWJ4Geg+yAt4L9BOjMq1GWNquzVt/gwONqcjkH7VYlbsq3NCoLxighiRrN3m+
GDI3XsI7Sn8n6fnvngapVXO8gNA903wnep+MRo7whrRdDVBsMWamd2yD7ovb6N98TKlhTSTbPO5f
d4gPWZNBpELSELs/fHS3n0LtP5HS31lR5nfDR3U5+1BmKvl7+Qsiv6Tx6SXtdIlANMisbD0amrmH
ySd6d69U+TF1ghsN6o/ZKAGfle2yMvLZAFlo2wbY30XF+D1/87Qs6520myfmIsJElYMKE1OTPr9/
f9DlDCmjJMOVwc4F47XIEblsrYQOA3yjU+5iih8Ga1iVUaQd5IRj1iU7YDUkJkS0uukIUekdmCSO
5UCfCg99VfqszZk8ue42HQIP9Ecx7RAC3gjWoqX3ry9Z5UJWACC7qkYkNYUqaUQzbLxOFHuHWBs/
BHVeHYcA4JnAo34OR6KHnVL/Dk/BOVD4h4+1jVoF0D1o/bZYaJPS9qFR/PADj/EZ4wfmasm6wVgK
fuEcGPTdHJ0QZBT8Le7+5hvYNAJwoGfwsouznkxPHunCG238GiD4xn/PztDShDkEvWq3ngvDIQVg
F0Lypt8QU3y1Ti4YydTsgt/8MUW7oqIjdmN/66M5AuKSjcfCVM9BCGbA66hmGv+oAylOTOrsTLec
jeEnuBrcned46lTGabKHr7lyejLUOZFQWLo0bbO9Fxm7LOFppfmPsdbzPQsuGVyR/72dPxAgKWdA
KrntjIw0u3w1hUj1nCRc4Uugq9xYBESKlpQXjwmkEWyp2pF5kzo1uM6aME5IQtOt9MMb+oIlciUT
w3n9kDwVWf1FueShNT2ZNUnpMw3pWobn42Kq6B4Pvb9qQoaWtsDL6Mr+FObWtgFTSiMPz4QGpFdI
80Zq7M4tmDTD0HsyUIrhsU/2fRcxWAajg5ZkBF6lXogxmCB8IYLQhhDm4VB/Yf6zCdybMbmfQ3fS
NhX2iIUWBR/8Ic5mPDeNblRS7dBe3DT7blijtWhzwcAin9xlI1Dj66onD979ZFRPsZGDaCv+k7vz
2o0bidb1E3HAHG7JzkGtLEs3hGTLzDnz6c/Hkmfa8J45wL7dMEAXi8XQFFmsWusPU0Qq5iPoSzL5
RExJEchhRgBLHtHSTYbPsUgYf7XobTTEcfMMMFBcpunGQtYs8/Px3E1Ks7GDTrvVs3wG8x3yVEzh
FvXWEqEl8/sUKAizxkrrFdPwMzXxvE2UyUcZRWJkiRLrqumqbItPTbvR4GmTJS2Nc+7XYH7gBEUV
3helAvwDaPah6MguhqbeHSSDhS5ZpPtEEfmX7nBdZG1orKo4whdn2SAZ1ccUpfM6U8eWuxlemBUZ
yBmU7UFU9UGN8odYF4u2y58UR01/ayLqk2V/scd1X1F3XRWl2hjnbSwxGxMDEkjViCON+kvgh7ii
LHXdNLNYSjp847U+pS8qFIh5LYYhQ6QXzfHaUGHWBYbYItu7jFLEApMvFNpEkUeGsCO3FN0Y5Aw9
seNX5ddStGJEYrvzoOlfO9X/HElsnU1UpAZX7PrblUyyjKDEhBNEI6OQWimYcyw7Xq/NDiR8Or7O
I2oncfHi8Ja4MFGsxOXShYARQkh3mV6RP3I+O03n8VrIIlKgfAwJki+qzssTGO3k1UF1xDXD3vSx
fwsKfDsMMgKIjK3rsR5AUfaPhAZ+ZN0FVlf8bJrqKc9MRoA5MinV/Kxr3c92HA5lipUxICXMh3F3
WKcTdhLajFQX74WMIGcY4sQR2Dcp+VAf3osOtWhtRKT78Bi7jzUftRztghWcs5uq9k4NbFyf8+4t
TZ211YXY7AH0W4UOiHMjKM0tal43YT75pzx/U2T7PDLvXbXxRIYEbwPXd8rPtrfQhwAslYMKB7ID
NwPYJRxoWXlwcoTsi768kSDyHuYw3etMXx/h8W59qfneWDghR7q6rvNh9DKjwDU5qO7ymfzf6Dfj
qgzR/4k0IvkIvmGFYREVi8DGAcIigIn9MjBUpqmD3KyJCsMET+GUJSMhbvjY8Pozle53voC1+ax4
f1+r7mKGKAhEkjZv2h+JhQ6IGZkwl0yU6NRw7BBIXT5aTuF1WGGvazvYgBFhQuIWJJc24ESZTBBW
R1R/fJpMhc9Zrtaw00kS8IHDjd64teZgN6iTv1J1w9hE3Y96yD71ef7o5frJkOr8HvRdtVMlZ+eA
iwNziNxCngKc1YLG8uQOuwn9J+M9QFSoAxQtygF9OKVelfTvzYjegVV3iqdZUbFGkidhnq5iS4Gu
rCOTdOENq40EeQ9s+foZl6M5w5rbROq46vEo8wFzpre2XOQYX1iY8pbhz6joD1mlHI0ak0Mbmasp
IPxWXUCifotgJa1UKw73VtUdMuw1rCHSXszuHTMz9QiLIHOjtAIgU0gPSqfV217PtoBITDdXzA81
Q30GDDLKIlWFYYeOYoKTtquiPCrmeE5tsJwgM25mCdG/2WhgygB0HZgQenK8RBF4AtRK2zSWtldi
YzcZ6ilJpy1DjJ2Mit2KB/tiquG0kQPGm7qJF5GKcqCqHquuH9fBFFoLakC6LRjN7Pvxc7Z4vICT
zZvYnzdBO7xF2Kyv9IDIXxDepVH2nVd83xPAjNAHXVulcZoR00wsWJEtONmwqB9NbD77e1s31vbY
3md+F4MaVd/rHjc2ZLPWUmmTpLHDbxqGb6ZsJ54MiXbtlJd4JupYkTfXSBpmo+8lTmV7qJWmJOGD
Wzm0ePfm+97U7qes/4bCMu6+9jgeQx/J3z5AfNe8ZeS3TwzQFPNY7KQoBCwSjOAM9GxjYqXG31z7
6diE8wP1OBZaz9cSFb++LLc2gkoQl0FFO+V3Pcc1GBheSz7UBn4X8RVLogecvwG29j3x5G1unU2t
vIwxah98fhCcwbZCCQglj3s5a7FWtm9tq0LNA5kn+FKEUpLXkRCdrFvPdULX5JBP7aVDhfkrvTYq
MRE4n2BCq7pu1obSPxZ2D1IyCnW6yZQssuTcW75N7xKGKCQjcT9aBh/hemoQZlF3pdW/xDIamjYh
qlgDJtCHyIAl1abF49ittAihquxgIbjH1HyHSwAeUYSTDEk+EUEhy9B3x3qGE4gAEBKDAUmM8q3U
ErTAdeU5bgm+Drr2aM0kQVHeiPzwjP7R4xSbn/Yov0+IxUr+kxSah0RHnochbRgXD4GTgTKMp0V0
6Uc+ZC9FiZihHO0w6eswIjQzK1xppHvxhUS1ws2nMbtB+k1bk/5dMGZsEXVfmxV8q7eBOa2Tonys
+Mjs0l79Jlr5ZVZjC82EfOLzfyMxiNmqIKjh99lIw/gKkYwky2/m3JnImevEuDNCiaUB/0XK1il2
3cA6nWxezeYCoCl5G1XUFy0sk1y5Qiwe4g0kOPknEq1FNZ20oLLWYZTf17q/z8qG3HyrWudBYaRX
zMq4AbTgAmFXPSSfcK6Uy/GsSI+RZfELlytBj3dem6ST6VUtbh+OoGjgAZSoZySBSK5yn34G7Zxj
RlqwGMEL6n3/PoR176mJk/KHn8pVYo/+uUNM7dzz9575X6gbqm12dkr1U3UAx0jS+CaV2gpjCZcp
kn+K29EGqFDcNlGEjVOOVpsBUEuduxs7S7Bd0sqfAOjJoWrjAcb2ZVA1jY9eq90oQU+mK03PHzIm
JuxS7BHbQqOm7w6DUZ9x+Fhiw/KdkarynhR/hltIhnoTIWMlsJDPWf6IZYZtVZCGviur2NpOjTKt
7Qp31tLo91ONrWgGLhfNbPBVFdJkpIXBEBEBxEsNDn5y08RhBTKt+oiK4KDpfnt04iE5OON873fD
dKOPtn5QiLsFWfIzNLlGJ9lqDbwFO+PJSmajwM04OSv9tAzBjZcqp983SFEpKmyR1nqFnD+SisYJ
kxlHf4O6y74HRst3aTqEdn5JE8UnLVXXHrwnH8XgJd3qSOtKAX2bNUV1RE1rn7f2cJMuC0cdPkmP
6xs8NRkbzM84BWWusYuHgMlQy8hFt9CLA1Td4oAcfTjBOIAGsBPicwXaPnK5B/v7wy7GW8P5gKnD
YzEcxKJfSlJhYb4pik2nzPAal1pgmjYfKWZ0wETKJRopSnG4aCNe10UleWKyOKKIPBzbmcj/av+v
lY2OcqI2F2i5oBPeLlFOc4l8ilK0BDj/c1U0qZc9ROm6r9jtuipK10PZADnJEVZAKJYTiQPQfxtS
a+/9JZgqIR9+EKXr4j/rAG/jk/1v+1V0/JGJ6KKvY/F7PRSq2BUxbRG2XRZZlTVfp/s61vVUoHH/
bqmHRyzj9D3WKACX46/2v20P9M5RAO1yvMQ2YVlcjy+O13XdW20DWGCoRES9WM6ZVDgxrUUx7Zt9
GqhPKaaGrurHl5CYOANPjYyBkW3bIlAugwS8rsX6lvxeCdErQKc7T/reza1F4I4o4TpBSg8p/bto
xCyhnnmqu7Qjw5QVq1rHBnoCnQJcNWs2le2nZzsjgSaFTeOKVYESiSQEKqQQotxQDjoYeu0ZA1b4
fxpTaXyAVYzNBqNc4TO7i/Ja2QOhJ/qcYrMg1w/W5A7Y5u06XMUAJUbpqcR2xUPcY9Mq2OfOCAfu
7Vq+xBYYU4ZFUIsmLg97FDXcoNZgtTNuVv3hiYn4fOqB059Eya5VBgmFw5d22aAsC9SRDw2Dh31T
Rb+aBbMynzRzqkk+AlXPtW1VciWz8RplZo4CaJGQuGJO0CQyts4IuKOCjcYf3mu1ZmIOm/rBqV0W
CrGLJg6MfQz01Q0HrGfTG12SziozlUOQV9pRDW5TPmzcIw7IdJ7Pywy+ht50PBlB9lhhVE+/TIs6
kIZTIiF7MyWBum5SNE4kC+Mjy06JMIzRs6XW5Xm27ZSxG+F+R8+/hwgMbZDQdhunAQWNOQc5KeOI
nvXOr5jgzakJDMqJs605Ru9+hflyG0e4YJkwJe1CPsmpLZ9ESSy0YVp4IPLsqcj/oHiHLCYDKo0/
QT8naoE+PDuVk5Mj0JClyEg4kAGy3DwamrLLa9taTYr1HV08/WQZdX1AhnUtLWvAIVgQ2FgFutnz
pfq7LrQIrYwNcmfDfZkz6iVdpp/EgyVKCBEGm9jAhrtT1ImBY4tDZmfujGzW0J5ttW0Sxy/IwKqo
16O0ZiiQsdgktpvgT052u8PhhkEf2uHEbOEZQx0lPceMciraoySjvW8ZEnRtXpIT+UHpJEp4QNlM
wCIgJll5jrKT1UbNLuoMqQIQAfIkTauXuVMPtTnMa7UayJYnyB+bSD6eNKt9reFf6aMCFZHaAK33
lallRHhQYDtZ/7QUzcXCso+x2T0S6Ew2sHXag9aDlYEVA+h/ue8hiAFUDrmH7fLQiwXelAWGrUrJ
t7VkImhAiw6HXwspCoDkiPWvoiTF0zJrh/Upzc9iA4rI8bGIO7hWvzUURXE0sV2sWjLKJVg3KF+n
uW64nlXUXVedFmqiDmDIvdZdT1pqTXaYuhctttvCrcMIv4R/Lr0MTKYA5Kt+u77rGa+Xh/MiV572
RM58cgGe2AKa4gRMU95e24nSH5f3x6po8sdlXG9B30bf064616TCtoGekmnWAmYFZfKAiuLJHiAK
ZjXAfJ0syi15OShmpfatSHXpJoao6AVEfpAthDqQ2KFxdsKEFG4z3/iFc9Tk8btcS6U3J6Rfcc/r
VoDglQM4KvVE8PE2MGAhMKoPp3a+BPFLY8lbhPi1tVpD+2Gcu0bIC0nSlpmuXoDjxWDM1QPisaUM
DIu5Zfhm51vkRCzXnhsb+MGIaUCkYrQLXKM2VWULGxy2+SSfgYt8Q4UTYprFkzJoY+Sxqu65iNYF
vR/BAIjtjaTcBvMUnGc/f8tkNOD68L1scX2vR+ViRW4GQ2Mn1dhS9vSzcI07b2LyBOSmr1F7TF5D
ic/yPMzDSa8IJA2d9r3Tm+/CxmmJdKz7GIhtixJsq/evjW/fQrM1N4tWYZg0x1h5YZ5mHNMpXc/8
Ldf05/4aLR1CqvYANtseEKoMnQcfIq9XxBM9UWaTABirlT8FR8b9Cx+x3Mw+kKDK0T+M0mm9CrZC
zit4j3alQQQdyZw2QDHCkQtjVQ7NRajo5EWLAzHxHgVBn+2MQZOnNvIH5l5vrQyxSp+YWMy6Binq
2xwbwUPWJFvbUc0ND8l5IDPtFnp82yOcvbHq8QLe6aafCOjwKusHNBJHzFzgPrpda9Z3Mq5mdQLY
p+vh6Pk4bxzx9XCH6CK1ZrONZf9QODqev/Y0rwok3glAd+VN+xb70LmHfiofWyeCQQE0uoDCC6rA
b3CaAvyGnHHsKWVhXvSO6VKRLXTdZt5A1jLusa3Y5HVLzhOFpEEalLMv+9u4xGYszfNxlfqhjWHY
8KnmwbRloa0ZZ0/IAw/dmtgZjENnnrd+poK+8ruG3GkAYLTvC+y4JERXh2ktA6T2YoxiN6EOD2SB
eNyVU3jT2UO3N/OMKEdn5p7RlequmOKfkOaSi6wXjmvzRBFpw9c1GuDiBt3GkbAOCHFtXHfp8MGs
D1IRnoiJbah7jJj2iYLVgkg8/V/N1ZIqXZyG/ztZ+9S+h79nan/t8CtVq8jOX3A7GbDJizSapuv/
pGqhNfwlm/gbGth4kpTVycf+bZyu/iVjcGzapkyCzlF0UnN/p2otsrjkj3knyOXaivq/Mk5HSOsP
ZRgZVUFNIyMsI8cCE+5PpbyiwkiyIA93NhUJnikqOTjCLon/34qm1S02hNCgDl/FPxvo6VbLYMui
cJfMmYcQ4C3YVZDZTtESFSJvYg44KBQIgHfA+4MJmU9w7LehpSDv3dmnGiztQfd1G57N/HMspOg2
hzwLdxyz2GZMYtzgMFORdDxezJG4FomlaRtbwU02k+sYwpjecf4WKgBseNujXakT60yGcatmHeq4
lqN7jq40W4IoWGYhWu020WDMnvgldubkxUUUJaWw5wdR1LM57Y/2DO8R8zsm6OTdfu0AVvnvW/Hb
YcRev90l0UpUyqa9xTpG2XYxVN+1NfvFAcyO2X8TRWbmKXST8NFYNogqsWBgWxygU5T/WqcPLeFb
0TDFXPtXUZf6hPzhsqfYJHa/roq662lysaNY/x/F///ZrxcoSkFUGvspqsd9C4/lINtRSfdJqV8W
onTdwEzhV921XWCQY3P/2OW6WewiVgHCMfsBt+n9W2PFMPFMF1t+O+JXrdjdCIiZuaIYWcS84RyL
lT+u6Xo+caw/TiVWwdA1rqTqeFf/83tKPkOLUD+/L/RtQG4lStxAvZl/5GKJBnqOFiVccJITFNMF
e2NmFQ6qNdTFpeqrYb5suDb5OoZo/dVo2Xxd/W1zwvwtITqZgLcRRdHqj8OJ1f/eLE7x21UG8C0J
AkfF4JLuqdx4yYYly8WKlggYkA1zBonkSKv0sKiX9WJJ9IlGorlYnaUwPgz3olZUXI80I8RLpnU5
crosROm6Zy6yatd9bAlScpeBhK1D6aKVEiETBaUaF8/3v4vgOolFELg6iO3jAlosDeTfBikIwACD
NO07CwtkCeueRL/LDMPYK7gOHHy7aw641p+sqZc2VitNuxnvw5IwKZqDC7Drq6gsWDGDu0liZcGI
fRVFbQgJDkGLcCvWxELsKNpdV387pKgUm0XD636izleTnlEZurdVALPV7bPio58qpFz8+oi8Htp6
yDC4psFQ0k/bNxSbcMhcFloz0qkXoms3lwoF80CvKOqWYAaJwsGJxoNu+RgHzzI4h0Xso3osjHRa
qX1N+hstyOxgGiekTqZ9uGDb7OV3i9J1IepyEgBLhBjA5nI/5nox2c2qmI691l7AlzCxtBRzF9aV
tgVgOh78gEVqKthEzspjlC3OGXaAg4Lf+4+Oadw1kd95JVOFA44XwNpxB1qJ1axm8N7yK1RcfDCf
QxEmVoeWFJOtFASO4w4uEmC6coEFWnWF6ofTbdqoGvZK92xo/btmd8oma0i4RnlXQpmogZg6LV8I
GfrFqMwPPm6kZtnhxgvH8+AgpHZg6vur1EBn21lq52lLH21jF0BMFPP4qQHsRuypgFhkR4vVO8Vr
ZdTLFywL5s24vEFigd1j8VW61tUoP23wCsC7lhdJLJKwxhEjV/aOlRIkDU1ZPkjBpVqobGZNblIq
B16BKWsUxOsahOdl0jl1d6s6/fD1IGrLX+76+ImSqKvSGnXxHrZHaslHjAdTPK94C8pJ4zfXzoCB
0T/rolSp3cjJnHra4cW0kqx+PCSltfyFNcjJKLbE60ish1jLHMYKyGMyqL2X6xbMbQa4FQIdOQqP
9iCBHZ718fBVxGHb6WA7hPMMwapGEbK2KzcoZSCmAS9gmDsQSBXEFJZF1e31gbCnuTgvtnVDCEuD
mhvZ0BeKVkNTZiTUhgPPRkrwel1rvMiIfOGpHBEqv0OYd3pYPKbDffMwvtnhFkSyXcC08whG76Sf
4KEDbVVlnqySEfWSH0w7ktuo35bBtw7NwXFVy7up+7b+rpU3Vc90YMeMQg5RGVS9NfIAazTlDVhP
k7XD4iGabwL5lsA+1kCd/w46mkPHtac5Hor+6bhqn4dwVUtrOXzPwNFH7gKVHo+dvUsDfHZWMQLs
xbdw2mfzJ76vMV4LZXiIho0R7LEzk4FK2+5AVtfuN4P+ZOrIEWFSBx3vxfo0y/1kPBkO5Ms1jhd1
fC7M55CgXnryQ1JcCMZAuj/l4ZnAfinvQDg3WERjxozYKIZ3XbsqNQQISKkzR6HD0bms6KwgLuHs
kaXQZk9ChBeyFXDmofuGJjsAD47olxfCoFmOYgPTTJh7+BBvh+4Fsx7MN27L9ofZb+uDfbTIuJQo
KmyN6BDDbBtXaHCFEjk8G1ECpDoI1d+DI+iQ5Zdvgv6AR2iTkYPaae9DgPttsZW7Q4kqEZDzZo/h
QwGq2gHG5IbcX+0x0p7n1M1ucSFCfqJxtjK6OT/V1JO/1c82XER5p/2MTaaW2+6inGFjSil0lbUZ
rhdfMmcLhLZ/jo8kN4dLEK2Up/YcrSCiLRgtf1Mg6dPuJ3M/atsy3CPlZNSfLZo+GAQXZ7K7SrQr
/I05n2z1I54ZUtNNdpimnmTnroA+ZW7tGqfHQ20BoT7G0aGfeS+QzoYvESc/kcnXmzMyqvOxxPoX
s0EQTMEWmRyoatLPPGD8juoLhLLYHcNDiSKJtiaGqPeoxR6Nn7yzuvEDSkU4ktoiWntQfhb1XZ7s
yxnE7nLDuE9ShQRVe+DpVK1dZe8BkaOkh1I2ZgEcrH0ruiOUGvSginyDc5JUEeVAaucMNzLHQxUS
oX2U250yroiA3hsS4VzIdAeMzXWcxPYZIdd6hVS0BQUYegfolvZkYV6MQQbw+pTI72lOJnc9vo1P
Ye3G8EjWqXHXqvsBhFnfQ6PYYGw74kG0qCS5Rrrr2v0wowHhKp/xm4leUz+6Q0O+czWo9wMBSXMj
P6rSSpde5fwcWZfomwEoY96a/UHB0UD3slcHpzpehWCbKbclqUU5up9R55zJFvPW1vFeJkmPfbGC
d2EHJtJLM6j8BK5XPXkuBbOHA2UFJxEMwjoA1ieosm22TQIUO5THzr60sGPjHfqI8+SZP0qIkk92
6xlr7QYOn497A9/mRWOYEeS61DfDK+AZ09oSiexw3862TIuKbxJINjrO0tXMlVxhlQKcaBuHHulP
7vkND7N1dm60Y7bNoRAvRAO+4zDv3BYfDW4YOjNgXlPQLa5WYHL/xMSJ+Fx57L4Z2req21npGgXd
e6xYtTUcby4NkzrEeZFgu8GEcQH0NAAETio4IM11vOCpfAG2pkdbzTmmR7lb+/KmUB9y3Oiwk6cr
VoZTP5xMeRN+dPi4O6uu20vvS9y+amUwQtsmuoG7UquQMrzoKX/JztUhvOiP0Bfm+zDazBbojjdN
u4T+qis6d4lykGiIVz1u7ulZGbGPPOPoAmUiK5+mgozM2pKOTnpHChhBsOwuylzUsCQEWRdA8K69
dV5AIDvfi2frmOq7caev64ccai0qi3fzMSEdrqzHFyjamFHL8KiTNcovGe8yKgrfZO1AsCTKYWY7
uyblW4dVJ7I5AC/h47kVb9+plB4NCf2YRzxHp+luYFLavDvyCUUJC/ed2NUM/sj4poML2wQ4paAT
XDw8duEjXHTbNogDelF86FBdIiHdPQTxz2F6XXQImE8ihvqCUKLbt2c1uED89WRWcOTtPTndwmxA
dTitdol/MpG0oWeJkHEGXvg+lCdFOhJh4w5hx4O+GfodEf7CNioc8P5gVbnYhy2W5T/sd67yArZH
P3L05MiEBuyX1gMLcMNHnOG2w33RuIq6mts1iBeyYznz7NUiPo9Ow4diucU2rLeIIj2SIDI986B6
khtvAGjWq++LQsZLOa3M22SNb/cdpsGAbVY53Bn0tLQ3f9fGsOA8a82TZq2x85V/lHQHz8FjjBbc
g3WzMDmBD8G2dsMXzEl8f+c0bvCk39o/yh1CV+fP+gUMinETtyDe3BppM4BFPLGsSGvJa13jvlkh
IbXLPO6pG3pkpzbG/Xf3kwji92Zjrvah7Kq32k2+U28nOgUGAE/YbvHG5C/xC1xZBQHfF+OeTL1m
ucTgSI/7j2bp8n+YkvxHQGJDno5wGun2YuXfoiTfk5yMNna8xXMXbSewUYaFyZ8XYkfuWsWqXTik
633KExdiV+UVb822vETrsXPlRabonukSSWYf3fl6M62jA6E/jySTani1vukBdRw0y8uU1YfjVt68
i/GIVzfKy17vVsObH3jaaVoHO/L7AEO+y88K2JvIbd7xZVlnh+LO2GV38lNwSM4I1uNPkpnw/m/6
1i2eii0yW9k2urNfARKzTXnJMNMhtfJhcdVrzBjjHPDTvvCYaaEGxZK6yI1X0V0DcpLAOLf9Bdsj
njMq5CflUQ28/kF9bm7yVb7pb40ToIb+Njni5rHiYd90CJ9x0zw0W0/NTX9b7/3tm0Qe5jSf8O7c
2Li17iRWnXB95vXOZl42VmHE1Y8IgJDX3cwMEKb8gRbAKFxmOidCuq/t3kDB4B0QxME/vDXv4ym7
GcGRuPaW0cdJPeQn3IfnDVldSGjSOl2BMnQx4D1jNufSZFWc0w1cBy++bffQv8vH5KZ8lL5F91jS
vMePjhs/Wq78s3oe1uXecEn2ogLxGrygR2CsnEcgy6ZFF7BimeE2scLX7aN9oSfj0eEOo6FBxJ8B
IqhtcgOBO9zO9zhbhF65TzDwAsd8Mh6xIF35Xr51bnOPMPkr/HSpXYVns/bm187DWAka3aJr5BmB
a75KqEt4YKfM14xftQ22DEogrfE4PMeP7Wn4mdzY2/5UvaeMeoh8fZN/fstuovtp7f8MX/Mf2U7m
TtDHGEfj2J0d6NzYFj3kD90ZFbdN9yY/RXeIUYFW57HipYrcR/kzX9FQHr3pCZuK0X10Pro3TLT1
dXKs7rKd/a4/1a/TDR0hHaT+Xr/G31FKuQHPPj4kx+SoPuHYe1vd6U/JWva4qVv1zNLDi4YTfJSJ
R++zQSwFjVPXOFk70ysO4bflodtJLwie0L3BXqCHq94QI+nOGI1TiSziHSnZC5/EQ/XJs1o8kczZ
z8d40zzNx4A+pn0BdFqc+Toln+K5b19AFYS4MbmYLBWr8QhVXId5CK/KPKAeQqqxlLHw9Xifo892
XrUvbONlwmnLxMmdOQq3BjAoHyxuk+QWfDM+5o/4AXJIjA8ennL9ZjF9m7YGkuw2r4n0IZ/pl03P
2IxwSHh181vzEOzG/cgfZLoZf9SvFTNQVyMl4SJyyJD8e2C6yF09SxdE6TcBompeFyu7pnbl50H7
lmzRg9tHe3QjAI9Wm3mtHaSzdm6LaG3dZ58TQzt85pwfwHCqAPlIPpnjbfJiWy7ax+HddC9vrct8
6qa75FwfGVIYKK6im/VaQNjsd/7tZ3Q3cKvB7UK7m1cDQ+VDfInu5pdRdICil/AZ3fIhgv38VHwG
LnefX258dOyINyteG/QffAY/hjPidPpzu0fPAi8I135vL9XB+ciQRcat4t5JPPudUv0afjNO/cUc
l6ueEe/3mvu+9TowHORNHqwX+am+JEhYzdvsbhkfvCkf1RuXiNhkBJT+s8cv9YUPYv8x82eMXSlf
OmM6NoYIw7mhWyJHhpiqOx2m9Ue/Y4THXPNeu8GQxwUi6UHeX9cX+lI+k29zdh6mbfOUXujy0stw
5r4mO6gqa5yEYUdc1EPIG8oQyFPeYI/WLsaDa3vPiw/lxvGwXljlO3yOVihcXuQtDr1Y866Mx+Cl
3qCATbzKDenGnoPdR7gCnrUdQ75p45156l3S6F584brHaq3QSZKO3TAbe6n44nxYP+ZXpOmMH8qr
cUHFYxVvnJv8pTya+/YYNp5zr8brwVp3MZoqfAcZDhKH4aF9Gnca3XO9R3B4JR2VB3tbbRmhcuTt
LUqe94wphk97+fUwhI7Fdt51nz39xA4BKq/ylF28iR+iu+TOOOab4X4DL1V5wQWLt3WUVupTz5t5
xzvrPxNb5A+of2rRKgeI9zy9T+/lbf2Y3Gc37SmnFwRHcQkfrQflgl71vPcP5ja7se8Q3lzFrx/x
Srofjz2vs7Zb/pkgMQcAjZ75rL6nt6TA4tIdkGxdRCA86Rsmlmg+JAyh0BZ1v6H5xpdGfm588BEb
xsUHEJ1QkR3Cu3vmC3eIP90wzOSpVZ8cxU039NPFsB8fg4O+x6Ieh3DkjGbrU57Q/gzuEug6zmVu
V9Zj+4ilXYDotouYS/5Y3DsvXMQHQh+4NGCQ0S3h0KRnYGWqlsbciPmRCLtJSyCyWFinYvFV15DM
hhxIrICgk70kFERJWUJUovQVjbKVblMM8R2zEIJQ+hJOFgsRibquilIw4WekLiQKEYUS12PLqLCB
C14NlvIAD37ch8iiVdDo91o5eErbWHsFeQuA38dGeusJ5iiYU5JSWQMtj3aTDEDR5q1eLj+Shp1i
JaC05eCCY2gIVT1gArwsmLqYsmTugwquab2E8kSpEbxebVipCx+4iZeovrJwVQkALUibpZi0KBAC
U6C7TJtin0NGVSM0PGIb0xTUfOYAB9Mhz+8LQIoQEzQmvEjBIhKgVbe1TmwwMok4KEvVOIT9IQwV
BFUnDO9aNAwXUlwcMqIux4AEFbK/DMozMDXpeSpNhkHLFRPVIiMgxyjPGkkE2mwxaRzn4gbkKB1u
JV2I0e7qoE7pOLkmLUCyxShext6yvC7BrM9wllyKtaRHRLEbTUIakQ55TYR0RYxXxHVFyRLJOgQl
QNcFaMrhlnQQi2nJ36nwUr5WRV0pdRFon2AT5BMp9k4Z6kNbGfWhXxZiVSzkksBVPzADE3FQsSgl
qVLxyiQuavr+HQCnHiwDYdqvWK06wy5Sq4jlEJrSDswvzCQL1vS4RIYR+vtVMjp41aJOLP5YFe3E
bgkqF6Dg8+kNVzIC3c1nIjef8mh75FbpAJKOV1XmO4OU8lFpVfXg1EBMS37XSJDyMKHneKgUbdzG
cAgyfz90yASonUZPpBMVL5eszYg/71cpsZ3jnIfJKp7H2wIzVbCIFVFGpCasHh+g7oLwjgKbw6wO
swogtCKqTozUBHhmd6TPlzWxAWsOnEoDYva/VYr9vtZFEfqBg8HFUZuJuRp0+OrCmAZJQfwYJdSQ
3Jgoi2qxgPXEu70srqvXrVXjE3Ht061odq3/Ogq2aPW88KZ+7WwO+Z3dWS2ap7hZINwJYnaSjXPk
kAV1Uf9MiDLABxl1RMCh3cF859mW9F5dO8r4WqRGvQVRsb9uEyVoQUsfNPMbxA6aWeF4KjaJBQL3
/NH0JkUICfb/SjQSOxG9bmdPEWnE5XyjldLy61DX2q91sYPYVRw0RvGAu/XPVf52EaLyuvt1n6/D
X0//deDRQBWhrvuHP3YRRxwsIM5DTUz7ephruz+v7Lf1f72y66krA89a1YnJPC/3TRzyq/jnr/v6
oWJP/3qPfzvTV1E0+PqBTsc804RS8PXnEAf8z3sizmyBhP/1x/vtvl5/5x8/Rpzrf1zB9RTz29zq
T6TpXv9QLRDSBX/U/bH6b00I/xPXEjIIYrNYKCJpdW0uStc24rDYbjADu7a5bv63uj9PIw7xx2G/
2ljafN+Sb9sIVqAtErABHLgt/n9fFMYrCfKLU7h8fkXj33iDYssXx1A0/yqK2kX7QbWNDh8SskJ/
HEKsisUfRMffruY/9/vjwv7zMKLd9UzieNe6ccmC/Z+GDMHUMwHs/Ddk6FJ/IiH2O2jo1y5/g4YU
86+FsSdrIID+AA2p+l9YaBgmpC3TlMEtXEFD5l+qyTbgPKqKIBsiDn+DhnTlLwfnPwtfk8XhBFTR
/0rfwTFBLf3uSQc4XeMSDBUgoIY3n/qHnVTSdDPWPA4gHf/NXnKiuRgFpHhiNMO0m8hT+UVHWqny
D7NDdFuv/x9357HkuI6l4VeZmD07CHouZiNvUkpTmWXuhlGW3ns+/XyAqq+qa6onYrazQQIkJaVE
g4NzfpO+eVP8LdRZTngxxD5f1iHvjSdjAim6Mjm22GST+RTLkqhqGjM9dzX1yMSV86BCq0xd5WIc
oF2yEESxakoXYt2SJ8amK1FZG5r66AhRbrsIii8S/Q6gblZeeYh9bYsMzrZq8/TQm8MZ/davSaYF
TxLxv+uQXC1w6+XpsK4d6OcOzPdwnJ/6umap4uUwSa2rmDwPJez8Yvdpc0Qs9EvsUGwJFu0cWphH
1dpY7Gr1eFIPCnVDqp66YRxjel+NQ7ipQRKaWEnv7cxGxlNPz0AkCgLt9lswBV/1yHTQmkcnAUoi
8SVAqpPlTWKFHjILrwApSDHa50o2/oB3iZl9HvOwOdeI2MNQaADS8m205GTLUrgpm1YK2aih6rEy
eMVHIeWUcQ6KkFitc1mH1mF4xhqt2yz9jFTugOeijNXVd8A/0TlA0IQ84YUYbMgVCvoWDcTGKttC
eI63AMleRzOBsqAjhDQbPfYWlBcB4LonpIrsTa8bj7FFqkvDAVM000lolOP00MigCUkA+qAjZCAQ
EgagIagRls0pJu4OAw/dVFtiPURXVhsseJAsYDo+BwuGQW6KlFoOfdrIQ3evu4M4mj5IBKmXo376
387E/ewgwWABU+h/mChW69UcUHKiAiQ8krhNh3aYalDFaLZYqX3X3XImZB7bEzaGzb6XEbMjbwbV
uzcTdJATFIdgb802GFgCcNWoL/TbMJbRerME0BsN4f+EnAHwpRCi0GfLZDyNqEysY2F8suTCYJHL
H9W7D4XctriAE7DLWaszXcqFk+rdG3UxqOEyg/EVNhVSdUeqm9FVWBdEsH/epurqGBP7o5nH5vY+
A6rfTzX3bWbk6kecGUY5uYXyRs4WiYEy5TJTyQ2pPdmC2gEU4gSJUharCnCmmkkCKNR9nuP4IgFV
uMbbbkQlfbCAX5uJXOK5+CP8Ms7SnTN3z1bbQi9QCBoY4dOybbLPYUpFuEM0mXqXR6YvxRUISfPl
ZMtGDVVD2EXdEW/HVW5/SgTadehlVEORHsKqMzfeVCL/ZXhUjyfJN/AIognq0ZXbFxOS6GPwARra
ti+pOLpxr50803ydsU/djdAtfwKHLKmFmJ3+hPO5YzMULMNvS7H3G5Tr5FpplnenEbTGPk/iCxPE
JqtBguDYgYBlTu5e09FzxP5mOUWQpE+6hmOiX4/UzazpY5w3PsvsKDpZCx6OQYr5ppUNePvQDEi1
nWZu+F0Q2R8rlFSRd7devcREzUzmGGoZa0QoZKDtZOSbSd5LascQJ3n90dX9+jiPtYMx2Ji8oqm8
cEej4pguz61f5yzykYPuh/bKWupL14BINyVzRx8e4hBOrpzp1oYRfIt9kR2XuhK7Ou82RtAgQA0r
Nkz79yiMH1DONNdG4X/OK2EjCZ8/w3fwm+wU5/rDiFzZrqg5oo67Q7iUy6YfMXhp5+xSeW6xhxf9
aRqXjZjSTyF46KM5JRQWcqkRXiHjgfzIKZ+mRxNF87Xo9U8oQATbEikeRPL6a2ygiVYmHvXdAuhZ
PMQtNRif5WZYUTaEXrspjOERc5CHrFpyHhFD/ICjzopFcw536YIDKgiSCrF1W9tMqRUf584AODG9
8yLwOrghkScAqboak97YwivbCdubDrU9nlVSovLQkGumqD376fweVH2xnhMNx+2o+JaaFvgAr/+q
IRt/Wirhbk2PXOWEx8q6Hp4DzLW2gIDe4qVO91UyP2qwSHABGfFfnXAhrXDcIwMdPZpmYp5dTFqO
BdLAcKZXIbru6yLPna0dpPvWxisJEaCOciYCYAiJrsqiHtb21NZ7ZIHACLRBB8S8Nzbh+FiGVJ1s
q+7WJqY9UxMHa2/CvxxRsGLTY1KzzhJP8AwvTYpWqMyaZm+uIdt+n8VCkcufX/tsfszgDL1mFiYe
i6ntutKUZpGdudMpE8wOICecUPuDkQTVDkqsBrkne+oWu1hx4qezUaTadZojXhx+QxzBuXqZlm3q
AL3NIiCLWXXTNnUTsROl9VeZIFI1LtqpMBd8FpwufJozFuadp++WJoSL1WhXCAzoV8FbXZP2sMHp
p7iBJE2LSQ2ebGHuA3/oxcWr4PXloiW9S5z0JXMQqF0E/1ds9tnOiEYDVIv5gSR91J9LX4eLVxjH
En1bXY+/pWHUr8Y8WFaRq116Sl8we2d4CB5T9MQNNBTRpzYfKoowo7sZqho1/wJelQl7zkgd7cI/
8821qFgOhgCBYa5ba/kmCvPJzYPnosJNNeM3dfTyr85vP3k1Vf3Jv4xlDh6Q+zY1amAISXgdcXQ5
GJl7ILgU6yjl7oyiiIpV0D+0ubDfFjfQdnMZrAzJWHCK6k0aSMD9OvXQW3aOpfUbFCR3RpLUmzEa
12VvRe/xvPiaGQnTiR6i1K7b2pUicp+Xyd6dHe5JkWNQOurZ1pbF7X7un/zF0LYDoltEBuPXEOHy
VZoFyWHJ0LHojpEjPoytbmwqzfo0OWBtXd8AMv7WIYWD24b1I21c+7loXpuZ6jxkYmREuhQXA2fe
EJdS6kOA17ES/JVMEsDYGkvV70OjGdMT7HJsGcRTHEPLabWxviSISsVzeGxz53symx+XKoTYjjmU
qQfe1tKHBvAN1YTIuvaC2HJwcMnscqrRTa5rlzwYW7Tv4zNszh9VyRTRDHq0KzNqQYlA28KUQhe5
UW+bxv0y2cFjovn1btLrSxwsCbAsCKBTKh66frqacxuj2p8+G2760ugZhbChe6XWa7bRYwZ28gxr
ddW4OSl/u5yOKP0j6yhwwzXSmJKxN9pAvcJwFXi12NZVQwQ2tR/GFD8Dys4l1R/HoYIwW7M4OC2Q
/7TXLp5tfrbtv8w5Ds5NgPqITVpd07nrkSKB1JSmT2SI/ZVugY4SRN5F+2XoU+SUFu3zUrS7qC8+
RiHirv2CVGeGjANSsh8iDzJzH5PEWqwAbZexP/QVsMQpdTe+5QME0OpvxeJ3R36IbK0ljxU1Zb/S
mqcFVVvEsSOEeS+Zgx79UjEdaaC9tRREAnrt88bMQv80TDjhmRWpbWbs8yzGLY+n/spcisRE/wTk
sEeiMaYOQTmzh4+APrFoEIqKy4MbJyxz9AH4RLkLIN2fotGEJGHL+ESNVU/xw9VwbCk/zRohmUzJ
q4bYFNTo30OmRGogbfF+soAnDnmRoJxaIHcwJmD+ZBClmlHGRr8Ny36yj+F0KgziPZPZZFMv8zvT
bPTVkFQUZcc2Pru9622qmrqNguZWQ5ixSkL3o3V68GZW+DYV2ZtZ6vNO81vgiVijrWqBBW+fRV9D
AQw0ls2ikaFUTTJNRMCYujUYCAQbxfp2LarYRhsDJIyMjmcoOfVMNsIe0n0cxQ+KPU+6+XMKx3Nr
GvkRQxugfxY51Ebg2+wawwGTIIBJ9Xxy4MydWGOgDKfbVLvMXF5epHM9z/g2Z0u7vVHMhSQgDPov
Oet7MtsIc1cu6y4KDnzHBCNE6K0RMLfxiSRRaapEu2XP+laN/SyYd2nuygx9RZQoqTGqa8riQiKj
cjUUSu1zZ8nIfky7WF+rLDvPLqCOOoEhGq/ZRM55xhcnwK/ynW2W7wOkWJGeRjh6mHRQKkN9WdCA
erVCar8mRmd5ycVdCg1id/wN7iJonbF0z3OLbKlXAVgNumS6erIJou473OVsh+75fNLGXN+KhvXR
EvX+uMkGoe2jQP8rRnjaEM5XRFXwXpkHKgixa69teYlEMTLe85g7j0g/HIKCeIF6yWfoOvYDAhSn
LIrDa4EJy3rIEWFLNSpdjjO2uxYpm4kllzu25csDU0P1Do/Wda41H0SXhK+Op7mrrqKgympcA3pY
2G9D4CDPbqC6bw0/ZqRQLx0Je+CkkBhTuV7UTcPCHQasie+K5hHztOZxdADrTXrZ75vEPnPleTxX
eWQ6Mbh/CuiLs4kdOwTdhyKe4c/PU9ZeSEBfORH+gRR18mSJ7yYY76tVH5NiMSlMVM7GLJJmNTLF
r+rFyYGDu0B1fIqzNdpNSPDgUyGcYD2gvb1pqfI85z0UUWOqL8OYs/7nglnZo4ZqY22AgnWnra4v
+VkL8+Y4Nd4mKFB+8ee4vfYleMcqHpjPpzi5tE6EivuIbPZM0sAPgz2QvHrpLh345cM0W8iQeGj/
ZCDiE42VDJzIq2VjMWf5PIJDv8StF9eVCvOeM0+FYzt4+uuMNw1gSMM4OmX7DSES+O8GpTVtRN9w
iKwtkuzxZo4H7nIxP42++9H1rKeon8RxXkCIjLb9nExRtPPS6XPjh39pxWw+dXM9XAuKToVbaBdE
RIO931vfMKTM9qUFjmdmjfUMMZf50J42OVHLnvDhOogiOxf2QDyHR7HelVg8ATMYTbSaRcqTKuHm
WvemqB/zdei48WMXdw/23FsImmvgCNP5YE351840ne3sA4GNvCS5Gl4Wrgt8M56xzywOA5P0SMOq
eX5wJ+OkE1FshwJk1dIITIqyj7OXsDwpOa9IwSP12UvwxxgYmBckFPX4Rij8ty4XVzXso8gD4VPz
38RE8AWPGVx3QXTqKQjIufHLLez+k0HS4dDXyYfSYSG7pN2Ds6q0NHi2Qv2lJktz4G2LbR0CYPCy
giuzQb2gRDyI87YV6ZTiKNGilhNQVQ4mcwuD+4QB2zOWfONDU7goHMgeSxQDHSF8HB2nKXBssaVY
fFKx7gnXGd7yB1Z9Fy3CuXPOXoYErIwI9OQ8+OSAtDKB6zJYsKPnYWeVMUidBG0m4bjjDpJvkIzD
Vq/BwxiOf7Ly2sEasY9eRDitPtSpvfe78mvmZfo+lWscLUwee/8Rxqp+0cXwFk2B/qIXn/qO+6vE
Q68ecv2KNCjg1QKwc9F8EfoijS9xQih83Y3WRr4cxxYALLwNYrJRZI/YweePXhWl16z9Muoh9jyd
2Rzh0ISv1RKeNHT5j3XDW2RJ+W0UD9kAqiDEVmsNP3jYSfbUVbfsfTLMgPeaujuXXffZzQSiBxhz
r/0erbpE2JzVLECt3m77g11q3/rKnXe95QL+Lpz3aVMOB9tK3vUdtUMR2eURmadX9aBtl/YltMlr
aFjWX0WSs7yf0/0kfYo7BDL1Mp9Plo7oO+RqoD6eeLLiEfMnJCfMskVFxNSv5IggZguEHrzp2fV8
cYmxAovQpQXLa4NX6vJxO1tkIeDdaGBUp2rnuv4bD5rsKGbjyBL4a2U3VJhDH6aA4047yD7u/rj4
aMQmbgVhezROhhf1u8xrK6IVYDoGz0iumI+pxWK3AS4at4Z4jFP0LZMU6S6yxg5UZvgmmpPmGz8C
jl0ZzeMEufJFZlOnQ9Yn7tfOGQErOlvuqfYQOzWl3TKW13C5D4sv1qjjZFEPh7DEznkSXwgxxkNa
zNT1kW3Kk6g4Lg6i7EXf1rsirfGjjqd9UZcIXbrfE8L2N4vovq9ZRUboLF2EfYqqvD7MxfyZCr8t
zeu4eQZktSwUSphWjOAtveQ+miKxk12HtAQhnvcDhbkU8snYBZSE0TrwDP9HuyTANR0AtY0XoQMP
UwpzUPyDgpIAuxfFaw2ec15mbe1F0CfsyfB2Xe5Y+PPhhNMaBLCLpDepWns9NuYOnfurCsX0DnQ0
Zs3dqi/b913mIZHelOKEw/kbAoEnC3FN8IQ98u+VhEn0YbphKnsYwjh8sMfpnMYotAQE611H3toO
vHLjLPZlMWxB0kfbpPGCjEKffZ2a2d/k8/DidsZ7pEW7s6lZiDz13SnComeVL6hzuFl19OwkeO31
ftpE42drXKLzCPkVMqIAHZzG+eOwVPgA+dbFz2eCesMj5oyajS7gUbn+udDL5oJmVTWULoFvMOxs
b5jfhSbyvi1eS6SiLNy9XGy8WmDPCNNE18wm9natJd35LF/rGKC1iACbVTlG9QkSbJ4/frab6iVO
K2lTnaLU4eATg1bX6zKnJmlNDWitlUQX30X+Aa4e/Jcl2GIVFB0Xwp91HPusWo13rKR+DIs+PbgI
wzP7Jy2MNuOH34FwpaYCEaDY6rOGrHyaW8wZuMabHYmO3rBNENcxfBoccv0GaX5TeMVbo+vTY28G
j471uUuS/oPVY/pQLsCwOq/96qVZJBA96K5ah8KWX9ggllp8CnRreK4bfV5rNn7DibCCvZ02cAyq
hvRnK14KJrqwzv2HcIg+oJNDjFjbMRREGjdADivXgVwPFigj5hn9wuKI+XDKSmyOIjBEfaY9hLY+
rBLoaYccwnQlLDJd8oI1GwPe4rQtHFTULB8KQFpUH3Vp6Qi2JzpLDaFJc6VAZW5sBtJmh2wJPudh
BT5euiMMHg9Z28dIth5hh2jhuyQoDmNrc40V1D9Egqgd+hfl3oaAFfsdyOF8tDaI0g3bXA/tdcdE
s40ClB2GFovkdBzMw+gXwzlqUrTxzFHbBJ1pXGL5KS2ZW6DaCxNpSTDvmRiI5bisN9KuBSXcaONM
7bhGwQfXtQgJyRi/Tafwt7A/rbU3tAYWX0Soyu4gvKI2bZ+btAkwVMuyY5dmzwLFmp0/cgJQQ7I3
YwjYf+h9JgCW2KD4tf4YI8cbhaCySUzsR8vXDqhKtGdzLLqd1YIWAUifUApyxbFzyq+GTVAkBq9D
htQOrlILb53VIjwQFe3MMeQXWdp4Gy8eqWNjAN2L+/EmKZsGhwck69xRM/FYlUbg8icQUbpWdh1a
HcCcCPSzWxEHszwbmImWIt5BksQe3Mlx5XSbZ4EWx1hVPG5Hm1TXX5rl1+vCK1/1LEFeOzS1UxL6
yEAY3aXMx09DtgiesiGpi8kio5j3i7EjViZB2qYfrRqNXiX1E+S5jxR0DjclBQc6++7BH3RYFHVB
5cQsHmKH4CIgvbqxkNg7lwDYBY72pL6ROTimbqUfbbST/DJ5ZE4Oz16H/JWT48iqpeW1QwDV5Jvt
qylmYYhkd0Bu84LGK0/lj3ERjw9e2lUrJ4AnYHngZTMU68nsaS92krhn1XjNkPB2TYLalZU/2lWV
7qwRqKwXStZIDk0qHl33YsQIUfG1vT7WHq3E+WTbkNECOerc5NPE9XBmUT+QwOdZMJrOh9zVsLTr
9fIKDOqlCqcGnhW4v5k169ZNp21lzONLIRu8cbZZ0b/4AyvVYkqax9p6X7l+f7bsEkQmYjUPmtsB
OaxLm1xUgi9ojMA1wnojzDXxZETa9E7HOwhV7wX8O2TEPZIPxgpRb38dtZV71PoEXqBu7SqbguWw
NHiceMSuPs+udY394CnNl8ep5f4ty+kLuh/xweCkXouwXmv5HF989Oyg6AmQh7jFjpNtPSdchj5T
8rshgBmR6VctLMWVNe9xwSfgASEEKGGQ0mDXWdgMPfoCqaymclHha/tHEoT1eQzjmfw20ipOQdho
k7jNZr+/QAqsUbmCjQLZOKvSTZHazbHKeQjnmdZdfBhTaNE0T17HRWQiu06Y+dA3RX1xSR3G9mhs
ssp8HW3jjEmft9eSMD6GXpCDGOsonuAo94jgOmat8Psy0oFt6mOf5GMPlecFeZoBVTQLs3NAKatW
IPtNAdNfzTw811NOiaczkngrcFra2k458Pzwua8H50ecNN/1xKn3fuF9iWb3NLZDfi07ZC7HpO3R
jUd/3G6Wa2OW2NT55riOSE6vKurD+3maur2VMdUnLJt2Y27KhFuNk7eGWGrtCgwEwv59bjcPveaY
R9Ol3rzMbrWfcxRPcbePzjjhvOheX62HsuN/nQjTK69/rQLfeyCB+xoK5pIswAsHxyx/6/Tu0QUY
3tbV0Zlt88iam4ujZ/U2AwLJbXK7YqmxPzVymCy1hxg66anRTqOVpmnWZm7B+kNuRkdWtN/NcCrP
BQqdoW6XhxjOIBYdMML69kPhlJ/0GfOBYB4/9z2RLcYNW/U9eq+29+bifhgjpI/JfmaHUfRvsHpR
rQFZTNntcQneO5MVgoerFx6BEF0in8otusrNqeys1yo9C0ufPlo2886Ikc1Os/tbjU9V+36r+923
hUH/GtVFsSObS7I3l7mkSlZj+7bc9gFJmBI1WESSoO3ITJnm92jmAwW4KWGIQs/XmSsxCEoZI4EV
TdEqPJI81MEEjiRZnS7YiDEifLegICedD5fLwtPS08PnsPchXEh/GlU8VrgXYijwqg0c3x4Rrk7P
4eliOjbp2sFvHjE5z/YhpePTKDNleua7OMpD1UT2djyFRgHh14QpmCTdeFJNlCXSozrGNHQQp3a2
hq01cXHnVLHOQdqwUraNZ24W5Gud+r29jAZrlhj7ItYy5TnBQn5N0T/f4E1KGsMRVXWeuUPcKJ2P
mQnuPkSOEueBf3rr+Aszr7HAICQP+iYSrVqFSd6ufJPpT9ntxFEIgxPt2pX6JqrxpRRjJmUW79s0
ExHBdC7ffqtDByZRUspqxEbf96S+uerhRT/9MlQ73GpONo1JJYnlIVFwk44w7el5f/fUMJI/WGkY
r0tXX6M6N9d5BZmVBzuWGnYUnEbZ+AUCFZmp2ZvBavqTamxmr+PSwOdxKXcuHus9+DZ0q4zKp2rU
cDEIRnHx9ldWPj0MXjqf23DRiQP4MeR/hAwwV99GwTCQzwCkkPJ0JqtO0ZhqBQEvIsOs+yCRt5X+
Ucymto1k0lTTaVKVLyUGQT/Atd/3foIjD5XlX9T1lbB+VGT2ru2SR7WTQiLgavd9J79OGSc/G4Ct
0QZdLHM1yIywQsqEjnfKS9htuYYO+uLUXwaPpFnhhMMq6/AZuzcIoj70hkCBO0pBjdgwvxyVEaY4
KBDcTdKDNjikEUlqxpP1ZOEbuPt/jetylTjSv4d1rcusbD5/K38Fdt1e809cl46uk2V6+OyYjjAN
D4TW+L3t/us/NaUThVoDCC1QVaav/4LrEohBmZTALVMHKYyhzt+4LtMB1yUM3wOLZeP583/DdfFv
/Abr8lzPw1nXdz3DtC3f+s0xR8+jSg80EExYWuRrl7QV0yMPWMxWfvZu2yqpJ4KFKADnUfXVUf9j
3xRAecIskKlVvsv9/dRQNYjPgUn3whGmo//UpT06+u2YPUcDWGRkVeA9KAhl27aQh0IvXquNSnVG
NTfhm9tBTZGkC+lHMCfqqLs8zn3b7cj7WPXuzUTWfdX0hNHYk9wUev507C/SOPfX/vE/azXiqdwn
CL6/TyHaD3oy+Fst646Y4Qz7VgrVFAvge92iJLAe06AD9SK3qsZ12n8Zk+b4uYcSw0poCD+oV6uD
mUPyk3hV/fuB9ze7H3k7XH7sLx/wp92/bcNIzgNC51wi7DF6R6+O93dSPZyQLq5eO7tI4s0m5NIp
48quarAo+dlTQ2OS3mfIXv7cSHYdez0fdwP1k93P4m8nVQ1vYkleaCyb2cGRtXOkSFcj8fxgAKA6
WF6EHYMbb5NISZvJS7nMqwjT7QpDb3mgujBV7/Y6dUkbtoY1fYdXqnybWW1Tu3MhzrUZpRSseG02
wvbsgaUxBcjPvB9njNYT0du4UzvuF78a3t5UvjMF3klo11E+3NGXdLilZFc18SiGY599LuRDHwMQ
qBR563TcEzSFsmWRPUtGNzPIH9InzDJumWGhrbrdDFk3rMOjiPKClGQxYY8Llkg1fSuJxJx9ksWw
QFwwhmp7/PcRZLsRKQSApGg3gQTzJ74E19/HZlOa6E4UnxQNRzUqPaZ6qk6mmDhqCAbswzJX3lZV
zVDkX1d+YR0mW6phIe5M68XRAOTJlQnD/KZ5E2LBgNmURCDdumb8PNnUHVsJWktLqb2kmE+56ioV
orGehqOdPzmhb+9qW7+oL0bEx0eoLgBqZGGyPAeI4AfJujBcI3/U3HDtJolzSCzIItv7v++iK7cx
ap2oQV67SlCokyhKNVSNJXeoXprXF4Df3u4X4o5xYwFJXF6eW91umdtn9Svcq4jq0/QepanJcteJ
BETOUpgpWVD0QBuy3oJxRMAATBtRZFzTtW1kPqqUGnGWGqAql9rFGwH02pxI9sTt/xKSRUDoRIKX
bN2NTaTOCdWIdQ+e7KD+T3WG7ucq2C3g3k5ZsPCQT7P8fdUW4e42zGTlc05gkcJ+gKuHLE4eByEO
XFx9AYGNPwElG60FoecS0REZ76h9qsfKd2tYGYoqMpy8K4P7k2TqaDWuj3WktYBV+m8eQmtQOSKX
+4SCPxee7KpxsSTQMtJqp+rs2vCH4rvX5hD0mvDhToADLTfxw/xdcw8h2awcaTRk++FHXSI18Vsn
aP+7UUNv8SmYLtEPtb3vw08IGjmsfXouCVfqQXlZHmCcu1x6ATBQbYrCztijln6YUu9DZQHJuX/Z
32XRJx2mpDFJAbW/v+Hta1LN56qTqu54XhrYaDzcMQV3iIHqVbKCjhXCbvKaYB9niJCQnYxRFZLq
VPI7u2oJZKtWbShrHEfc0TgkEoDZS43z3kjS7S/Xq7o6yrTF79hBoPQmJna7g2VZ3O+1fR6ZAvNl
RqqxrPxaI7W9+41sphhn4ZKRe5eWkOqslGCOdrU+PN2xDYpyeAM46CV4bzW2BclF0mnkg276dhJx
3CvYsZfjB1zXFIFiADDOYPrULjq48PKad+TyAwsvVj/5AEtVLj/UNpR7/3LLDkRSj6CzapwM4Y6u
1AUAJSQczAVEiQIRTBJ6rHqux2JjVaToHDYwTcfZW7kFlahS4t8xb2A5wrz3Ux5smOCA+vqUs9oW
zN9YZHLBywv8NgYVB1vfZ/0dgX5ylMuAOv03KIQ8m8vscf/Vin9Z+/Y6XFyB2LgEjijNsU7TQcKC
C6RIFzPjsRBQF7fq3Ydd44htqSMy65GHcOdFnFQThuIDkf+wXiS4VJeQfNW4EvR536aGpcIDq646
Ru2+D9U2U+rdGbNzViOLGRqOjXzrW1dt/eV9bl1PgDyUCnvYSWi7pq0fWCK3qKGxgjZagC16+1wa
zoBejGttLKXaJ/X7SqXkJzX9DCn5l8lQslMhk9IBtOTGVnXVfh4qj0FObVwHTEiKi/mESnd+Qkie
/1J11UbVVHK36mnUz5g05JV2f40aDs9mj0TV/ZVqqxriSsh7plIGr2qRZbuNY/km93dCZr+Gj2oX
owxQMFaQu8ubSqTsRjKQVRsT2VPDVKkg3sd/3J2ruFkdqV6UqTtGHarG6uX34W33b5+W3F9j+0m5
77ChvR/yy395O/D2Hm5NKh54vrFuJJeyvIlhSgFQNQ6kVmYoVTNbuU01/d89NVw8IO3qYNVT2+7D
HmbwKbORDOEoSwl5qq6uRD/VwZolebKqe9t6f5/7RzEjYhEtdUTVXvUB949XvfvBv7zj/b3u/5M6
+reX3I+DDTUdPZK18hGsAOuqWeQN/KehOYMcZYK3f0G31xK6f28sG0efwJ6BdrCdDBTT+791P76/
7LdD1A61jZp9uol74Kxqm6nihd9ed/uUP+7vByiFtYNsg/o+9y+qkPlqW6seUvevq475Bbh/e6EE
zt2PsQU+EQOFtmqknhTXwL75BVWjfjzwNui8Ih9MHjF13lVVgfJR1g+IiMsgLx+GSyRRX3eui6tC
PjW+N7eNTYGMhF/XBhOTjAvv+xVF4vaWiihx58/cNqqxTpl+K9AxHD1StTj6jOtq1DUWsmDuuwwD
PF2zu23dYN3jNUkIsKkxFxCWMLwtElW3BI41Wcv4TkzkTOe6PQwWwla9AMGnS7SZInf0igSuMm1G
FPH9Qd6hNil05MF7H59PPM5Oqkd2zL71yGO6e5b6h0jOPq2MLnwVVSUUDde+aaA5lYVg1pBvMHj+
g9thxpkkV5w0FCGXoqSEkpeiNjpaq60Hg9pv6YoXI/KbXabja7QGi3UC7Dbvh96zT5NsequsjjHK
OyqPlci1yi3dhTVLkhAzNHqhnzrZjBJGQXlQwBuyv1jUrW+Zu3sOT20DcNZtTEH2Euh1jHUZOJqy
pQZmtIDUMw1HA1EnH5fG85Crk9OxJ6dj1bS4gB/L8oPOI5hzLH8JW8ZV6odRPdWoHQDR0LgbkG5R
qb5bY2TRoV28XaCejSoTnChaiyKz3Lpqq17EV0Ac/m6WogFS4pu1Rsz3DZHK/P1gRYdRL1N7VA8k
SGVyMpBo7X5ppF/CL0O1V22La8n/8Cd7Q/KTDKoPmMBJJMvOBGqttt13qN4kfyp/8n0SmETz6vyq
3r1RStbqnKttatgBsySQkS9R41tv6Z+jZe536W21IPeqHerF6jhMTq8kUcVOEYX+RMPS1JQZqcWe
IhLduHP3Q/EUg7ZMoXL9y0GZSTEk7rbRwFLVX8qgBTfXkzmWyV3fwAtmVQpqH6kTo/BFxnRNvbDc
DGbVP6imr8e12yGt6eoTtsH3xHafk4daWZa3GfS+uj3A62GWKhPy4a2eRLnQqRQOKHT2hTcDcwXa
rsyl5BJNyOY+BN0cyXq49J76e4865j6sAlRH/l/nWA1ynOjg//sk6/X7+B8H+D1Y1Dfff820/nzl
z1Srq/8DNKknHEt3kMj/Z5rVNf5h255jYvNDMtf91R7dsv9BXgkAmO+awgJF+Qt91vgHGGDQWCY5
VltlYP/p3f7TAPxmRo9Z/B8MwZXh980n/Pjtv/7TtjwAW4AVPcvTMQZA+v1ffbctDQH72nOXgx+2
+zR2LmYewVfbam/1Q3ZwcXQydrV7whaK8nL/2n22voav3XsEKItiM/t7QMmsYV3tQ4daY7AXMCGK
PeUlm7lAP/jJJteox66iN/wa6+JYBS/ZHhXPXfEZ8IVpbkWyyoNN9Ca+YcW2cY/+xk5Wv5yTP3xH
IQnA/+M7kpf2ZV6aP8a/fscmMGZmE2/BdtN93wvxEvULYoPmUzJaX3soltQmUa1N4092LF7+9w/H
POEPn25xplzb0l3dNn/79DIPpjqh5HXw3vzxrP8oX5pHK1rrf2HK+gNvPaya+h/uO+ulDDbWGWnY
9J228y7+O3zgl8eapf6zAPv0QGr6c35djukz4oXtNQYm/Ezltt3yeP/sSSDoyn7nJnuq+qzyUZGM
HswnfV9530Pbcbaav7xPv6fj1nmyPkFixQgXsTpec0GjGlaYFHbr/6rf8rcBpWaThNUqd7cuC+1l
hUERVIMFRbtk1T7kD+NO/wYpwDx0GNKAOnA3Mlu2ad7VV4Gi7BktzpO5yf8q3xDNir4mr3yd3fSh
+LHstZcl3sWX4ODgd4tW5efQO4wP/WOy1b1d8n0+5Jt+s6AfGKzSavXDONftuqPomWhH0rvtlwWD
5P9m7MyWGle3Lf0qJ/Z1aZf6pqL2ubAlucPGBgyYGwWQpPq+19PXJ+Xai3WyVpyqG4dtsMGW9Ddz
jvENvBN2+lEjX1NtYVe9daadEsV7na0WqMCo6AQr/2l2R17BgibRZTwTwI2qHY+y+ZRf4i/wp4gC
hGP+pG2mB8A/8D37J5G9D8C0dOXfja/Zu+6iuyMoWfsZlQBMdX1HPzT2wUqCEdx2ptv3fCE222oo
izEMmPG1IwlXQfzBDCs5mXhRRXeEy3qp3vqD/pGfvfsG1s4jIiyTThk9b3CEDUQrmq2ndN+f4FJN
W/+sHzriFm09ITV8XbwnRJCuWtBul9yGBez4lAlcMjtFhvCPJnLizg3ghOk2ksRX6M5Ffg6fmuBo
HtTRNphy9TWZ0U52mDaqGzgqUg7kiJhjbtIP71jgSDpOr7jCkFnde+vkLTjKRwVx7a6G4Q13WsIy
uML3hQ/qDrN3Fm3Gg/liIZ6io5/byVd1IRl2OCGhV+/Fm9w52oO/I4kOTxaihBzNkLS2njq+CfR0
pLMbdwS3UuZ5b3fVOr2XHyQQy1f/Qz+19aGBnPfiXc3LFK44tdEmNHarrRAbnNL7fic2Dhxq41Lj
jk6cYpt99G5WrKNtuU1eLZvxxNoG7To6WmfrGcscCn0YtoPTrFOujlXy1Z1Uvs2DHD1F+bq8z3c6
gl+WAiuS+VLqEfG+f5Xng6bWdtut5BVqavCz7/oWQ1C5oh3JTs1h3Zm71kXb++TvHWsKV1RA+53k
qLQuP1nGzh9QdzPH2HUQbuEBQpDrN9ERO0OxVY1Vta5OMIzbXXCMyfBRGQOVBgL5uuuA1a5b3e58
SjUr6UdyDRz4XzeUUbBYVpRkz0Cc9M0YrFGaXpu30d6O2+CqsmzGGg9h+d4gqQ2i5ZP3Xv8U8IBX
K/nYkdn5AlPIUa2VdYEqPiCv34wVDOHVsBl8NKUr815pr9alOza3YA902riB03sRbaJB1ZX4AMys
/38Mzr91+VRzTo1RTYwTksQ0NyMkis/3hzDz63/9Q/ofcjKZWq/L5bb2GzuzJiJSjBeT9dF/Pwz/
X4Pw/Gc01lgLx0LWf2NEkOgytqInlVtN6p/mP2GNw270yVSuKV2PaQPwvWSK/3Mt8Dfzjkyv9Pex
35RUWTQ1Fc2yqVoi0/hfPx3xs6qOZKveSkL6MrvSHG3Ioi2ILthquiK8If1eJVbiesUz+ivVlsz3
HO2f7ekkPBmAxtRifMo9r9tOJgl+SZJPbotjswkV8S5uh/vBp3COxLJ22YdoyLZC0sRmrTDmA8Kx
prwnX7g+NQNDRkL2uJWr+FkS6HuTUt6p1AxtJTL2se6itKif5aLVqMFiy2Khaa2TLBfw7kKRwULh
cpYbgj9uZXi7o5lfG82AAazV8pEcjkOJVcFOYzads/5gZzU1SXxZuCGR24CNXtysLieF7B5xvYE1
6LP1+3WJacKtdAHSZIsRLIX41OzFNJY2ijjtYIdNrh6DwlOzaiPo4O57MEeFJYTrvodEKGXdmQxi
E3klw4KAxTiziL6sJGGfiykKy8B6kQvkl5U1y4ur8GdbNfFJ7qt6RXT2Y6x76jHsKBdkExhx1BzF
KsclGpvjViuri56ExF+PqTuEeBQwCyn8k+ZP+SmQPMbUDGY5pxxVpqTJbY2uwkoWJnWjIgZEf5O5
gozwSYG2honGOEbqlNkGdc9VbKj3Y6WMG11QP3prUE9EhKkJKEuvNZJt18kwERut3mFJcYY+Oiu5
8GnRBNxn2vSkye8+/+8qN9MfVa56W63Qmc8m+T5CTA+bnsyzXKfgHerPbajBuwcr3XsjPECCM9nf
s0arVOj5uv6oTf6jWFTwPaWTaAZbdFxnafhRDtoDAlxlo/rjy6AXz0hb3oP7VgxSpx7qhyHI0Ob6
T4jtf0TmUBLaWTxPKno3rX6Z76s4SvoQxGAoRK6WKjadDozVosBHjNUt5uE+s9C2IWFfy6psqyQj
OSnb8DUliVNQaNdQxkQiiC32Io60Ke9zejxoklRhW+EBiLoe5CXMtblB/pwV5CEQG7dG0E623fA1
cqqLQvI0FDDDcaH1Y1Yx8CECFuONELcjseNtxUShn0XK6PSokKScEFWuRsJlEr6dZDpKJDcX2K/b
/pFuxropAv4PelxtQq5jsMlEXMS8ApWCOyRfFpwZQyV+A5pInxkONIZ1Y5ZbGq842lLMHp0B5Swv
10Vc2mbawgv3yIs3VlG1a6twneKe8qQ3DSSlQaUlZuGVaV9R8D4Nj1On2crQXc26v2MbvTMN0VUL
ehc0CfACoTpknhxC/ZAalX5QfF/dhGl6P5IPCSreM8gLN+ZJo2qVO09ozXbFHnhSUAaP/U5rZm0u
oc72mEnlTtazcRul7bbGX1SsNGloUelVD0KOKUzNfdi3MQkRuYavwidHal8w8lEiMGvb7GR/O3YA
7FtqMjHMmDXFMOr8Iv2AHApwLcj75UYfZQRAYcWaTbaaYFM25tlrugwMHHjXSAIHS4xw4fQBEJpB
JTXa0N+j2GPRujwVmi9ZNxclwjQ5LM9ogRX/utfJn1wRxGji7kM4IolkvqBi8ytizYMmYfgccFPu
g1b+Kn1ZcGWZVIxziJp0Jd5PD2i+WS6yBCi2pl0f84sFMHfTGWg5V95Nvk5b+RYR12lXx+RIXvh7
guoTfvkaNI91ngQaZOv4Nj5y7ZdQo9fDz2ojOR0rhDtgrLdVfgFBLd6A5qv3wXt9p7rDsQXpeso/
0gNLdjizsApfOUb6q3moH4MtpBAVHwXj/D3yTeK5GekhadMWikgqaWw08FW9Nk7imUAgEgHxc1T6
nuVsRzeHqpOxky4mZil8z6vqJtVkf9zBCOdlBgvEtY5F78MEUI6r6SvsbhiG4sgmrlRteWH3s0S3
+tzfES2TjRR2CCVm1bOOGwJzrY3xnD+xkPfP8B2ejQ2Qm/twY1Rrg0ksY6Gh/EzepmiTrc2P6Y1w
CAP4mJPLc5toZG5iytPt5kBMQMlWxe0O8rCHxZnQNxSttRmdKJBU2kaXDuDufcTj/XYwXYXVVe8o
NSrOHcz2kauNbHFvLR4rqDEAH0QCGlewlYvSoZeJq5r1ueD0+lkjcpuPd4E1Px1Sp3dCkxRF/KIM
CMwnaxBFNPKxR/uF478kzQakD4vTE1YlA9D8Dt5E9SoXG0VyM9r145rWClYg0uo0kLlmuOMG4DQa
2RVyRc2EA77S7f6V7zjm+ho3pAtUChWctUniY+vK/TpCW9k5o7DCsIMg/YLAOGN1+UUpW6kO1Qcc
Zg5PuarxckKiZRi/t+C9EkHjb/Xsoe92g3UTTgxh1knT9qC0CzjHnBapAAdlRTMn9SHTqz8wsBJf
z5asoa0BHraR1hNrRvPJOOFZraOTGR70H5ojXKZn7579U32rUnbtD83TgBUnXvlvLH1fs7ti1/1g
T5ZhpPsiJPOkH1O8uejiV81LfyWaChqUdeKyiZ0m35p01LJ1fi3c6jFgq4XD5sYVoHwgf5fJSwCW
vzD+STIoryUFaRv21FVjqTrZsnTQ6bLCr7erlw5WAIYT/v89/6/YHsnb4ppkCSU4Awx3cfVEZBLh
AaSflle8IrAQ+JhWg9j6nEuvZNiTKQApy9fsMHZgWvMlGmwkT3EFx10qHePg7U12oCb7Go6Uy3uU
MDeDVWaL3nMbP/vQmQkNiMlvPQgfauaED74ELAAlw6ZkIXay7sfUgUKeDsdh192BfAfUwplLtRDC
+6Y6tLE77FHNHPFFsrJJflBDJL3BuoPbm23Z2+LupbYoZrv8g0gpjIs5IOV1TpDKK+cVvn9AAV27
Rj8qbGXGjPYjctQtHYf6LtiiqcFXH78mm0ZfsxhgA9Y7w3NYrOJ7PCPpWuhJg6enQAQ4kBuyVtfQ
dFGa+LrT35VsyCGVH1G3c7IzNE9O8lYJbFzWg7YOLuzI6RnGT92GVZ71ZNIdekEZDMQUrvcOqPqr
5Mob/ZpsKObcUqJrmT52yTF0lWtGXcEx7g5Yn6bHPnWGc0mT55xc2M/cGjfaheFaPcYMY75d2HSX
jR9glvxtelJ53+5V3ZhvfIYLO10z2wb7boNz2Sc8+47Mk8mxKKbbw70vrUfcj4ab5a548h4aiDgo
ouYYk95mW9481PfCrTxoj6TXNq/mxcpXb0QtHTwKKSwTLh7kU+yPjNrdYzS65oyP9naWa33ITvrM
FNqcoU5IdyTNnPxT9Ylve8TSeIwh2d8LyhrJoHotPlpbOzLCqk/KKbzGB0IMZMraexWHK1pnHG7i
lpzpAsWdeNYv6tF4zJ+RPLPAhEST+bbHWadtqx9sDVCSH6qd9IquY7pnS3dihqEUwh4x/Gjgd8gr
y0f8saoNm2zLhNiY1C68Pd97aquv5QHuxYwEeiVqVSEM6N48aZgOJdcQNp23DYQtRBSOkxe4fJY8
vuBiy9WdDN6aREIqCkDdjpRV+pzFwh27SulHXX6wqrBKO2/u1EvwRGqLuZJc8yJvrEcpsGlo5GRj
QR6IVyQmh07VrnB2ybbSroa7kFh5x7RO5akKmJBOpb6WuCp/dpWt7Djt/Jfpk8CDeZhTIbOnb1RX
enwFb6m/ZVlkOeM53cDnuvjhXpE+cPRF5sXvj+EbyJA+OUxAg7FiNAezaFnxgltatSMpTQevf2rR
pvvCT3ByG9Nw8ujM+GON5N5bT/G+exyd4FN6ESybHUF/TG5UIJRX6Z4CSIfq/R4alFteJETZrOcu
/hvzEoOBorxbYLGP3X3+ENYr7bNxfZwnL6K4NsnGIm6GLwDmH1MZ46PPVtBHFO8kgH4AP7MKX8+2
ZuaW3GVSkRjtbtEbCU3YsVmXXoZXz3vEjocPr9kpnLEgBbXKbklNXnlvAFJIB4AGXHyU1/wt9+6w
A4UP0dkkQE7batvoNi88BTd8H3LEK2Rq2BWgFYD3k7KdmChepG3hqhvinYlwoyCyFTegmLBwHEPy
yapNibr/yyTDKQPUYpMBQdxIezPxEJ28x2xrON6t/cI7RciE/ERgOQoQpbK5UPyT6KRXQ1x75/xC
6vNDcYdZLX6HdFr+VAhkAK/g/xz36busXNJwjVymp2t57A49wY4swh+Z88KLtR7PnUj81q7Zh874
hiu1vDKqKynDJH3zfXmKD9UjXRBmEWVrPsOj9skEuKeg9A6T6YsHkrbp/d1AnZkS67ABnh+VTiKt
vSeZ6uVBeygolgRkD1/SL2ViFeukX5qBsuYyWQeU5gJYDwxkJyKJunOn7zymxVF8Uym3JOpHN4ls
TuDi+68gG2y68SsC5fKaLCoqWGxse5WRDrhS3FY2PrlVCeg9JHi16Jl0Pcpq2K/UIy2r5DXL1t6x
Un7W1SeOjgrK4wrFMtkT3s7/Yg2T3VcsEi4KvA3M9qwS9kYDjschZqC4RS1r3JX6BQUYxcZMIOLU
v5Lyw3kcPHV33Q/jk6gVnUBWolHKL3aNVm3n1dr7WevuwETTs2feU0vWXvDbM2eJsMc2JIIdRzu9
Szcpq0sbnGR/AphxqwonUze54EqdXRwaMoZOoUM2wUiA9g9CHNp1uKnAKBzUY7ml4MfwUjr+Kbll
u2gDQan+aAvHoKz5VB7yGnTAipkC4n95Ms2DuBm+ui/zxFkp+Ov0aToGx+zTevLvmyMhZuqHtQuf
q7uOs8Bblc/D6I7ZT2k6jxrGVdLNoJHtMmLzKnf4NMxNQZvCYiuz8k1OdIH2W4hjo0Oqu1aHUTxM
ssr3PGAN3E/sYgOs9fjNEukwLD+QxObYpeQaivVYOU3CbEtrXiIpgZvl95Z7y8uM3mcgj2NQCnkr
HVBbS7Ad5l8kiRgcz3hO/GbbY0C/1Ki7fG1QbMUUiU9inGnKWrVNsZIdQ+b7KrBIbdJCB0wxpKzl
TTQB0b0fDFzYad1hOZFCWzPiS2gFB6Su/G9WQ+VWTUW8T8wgEzQ8Mj9KlQw2UhDlLk6pHwEua/Xc
DeWIFRV2QdeDMlMbZrWKK5FilKVR5/QC32mi5ibFRM2VbY0cIA1gfmaJW8pU2EWLBXdDYwt0WUSa
uFw9gsHH8e+Z73KAKRhIpO2Pio3v17dByss2ks/K6ZOKornspa4SDsFzGLpaSdiZEBkQ7v2mWneK
V6GTRUmC0cq38zJvHuZAQFMhi4js+lU1+GzWBpXtWt0fVFhWNG8mCilmfwii5CLMEu5OlLxjUCs3
XUX4NDE+RG0c7LKRSqYqRA8FvU+zMA4Gk5MXlIdOEckGTIiQL1kh97l3SULvTVXiet8QHtjltO/1
iPGPzr0L3bGfZXiyke9i/8D++twUYmLLKlGPo0z60Bim7ERGFhVpQ35Xb12DFNpEFLZu0Jn72vDJ
IBxe9RjCWtcL9Mka/exF7wksdFrm0hfSIbZlnTk43RhFG9ELmX9JVWvV5KaabFa8uLOQDBXgIScC
vARveJj8S5pl2mvavtZCTqqG2NyyFp+k1NshBvxS+4lrtiIpKnnugoR5tYwHamrWzzIzDlI9gEwV
PConSP29FOdNOahOL5sCW9/pRWjMDtIbHLJSDH5OHrIggKSVCegj6Ltg61HLK9vpWhoIPNpIgGQv
mHMcXk+Hwe9fxvmPyTK7U7SgsoW9chjQT1UTxsIAt7NEFE8YyYRhB/JWLChPh4q1mWKVoM4sIIdI
PrTTS18KL10WnHTm0M5SqDZ2OUE2bMaW16aR9lOcs+Jh2xU9+3fqaaFBaAfY2vtEJ/OrGsWnRlRf
syGGD+Ho7VpQWd6XzDrjZD0zKgdkgPr8B8an5NUv5IRDm2RDXGQsUZW8uWalkDD5KKy1e+ujGmwp
9D5U8G5x2LUHI2fBXKR0EFClWOrNSqTXqqXiGCMaBQ/QEzs63uVd6/oFWwY5oIUSlaHhhEmykSrM
gA+BRlMJWRt7xqDc5FLIZqaG8lMaF2s0noWoZ9tkVKynxVtc9B/RwExjZt5mtKgHpQRIhYhb5BbJ
RQQPUI2uEKUwySgMKYnIbhkZb24H4eQ0qQJbC7v21gzhMVhZqO87iQkA1Ek7kLJpKJuOfWnUdOJa
EsQLgga3ri0iFsMnL4jeNVWC2UVchmM2zU5OAEMpdcG8KFvEQXbULQRfyXZ1SUUP3OM8sjrKWFoE
n7W2qNBv89vi3rSyS9hXV6kc5zIZQlZgBatAah6snki5UuyvCNXxwMhEvsTQ+EgBoG3hNesIPKAt
i4a/JbZN83XBLaT8ovDVcnbK2bZSWdJqlYogK25fohytnZfQi2EMT++s8lkx2aJJWXQzGov2VeSN
JzCZ68g3n7o+uptwjaIUjF0zEzd5zl566AIYkuBM7Sge5fuCPqAAPtXVrZAwFPIKYmsiIgsCY2SS
9CMl1nuZsHPNA9COeHfDjmOFvZB8lQFZvBqXp4IyQ9N4X4GOzrdrX4o8mvFsxGzpSRQ5xUhjTcQL
WiMlqeW3YGAhWzQ3UT/4UnGir7EtDPgjeLS/rIHGPRmhIkwTXOXHfFSozaT+cf2Qm9ouLctHbJmn
ocBq18P1Cxux36VV9aNI9tYovvt+ynSagQQ0Q9SpQk305Wgkt1jAYkP3t9KCY5J32MVhzao+W5zx
9q6P1rjWcIGHdQAOoKNOqggyGECqIpUw71XN/oEAXBYeUXgRoVaCl063Sknbd8hb9L7Wo19FqZu0
REVBnNgCCsXmiHYoqsRDXgkIpsXkYeiaW1egUy1TKAi+7LNZZk2UZh1JpcL7gAF4DJR7v8sOSCfu
+8Ei543o3tUUsZWUgBsKEGpQh+prVeMhGIpq68XiJjDYE2e+X7OOSgw7t9JrPvQ8VVBWq/rukAT+
VST7tSZ6Nq41aVP2SUJrFRaW2MmbmtFspZsx5Y5OOUmT/Jx0o74J1bhdTcle07LpfdLCg+RPwi4S
pUtqsgYlDeTaDwmbaL15HBQquF5vXFrO0/WoMsDL1kZR69g2W8J2Bnqtvsq2qjM0HFqFG5eK7YXF
VlGETVhQ6AOzKeG5yXYKfNDODB8FPv8z4tJVnMevsREHzMQBq0UmMqCb2OTx4+/UTjyIFmlCspJS
Qo4UxqlKDd2gYGNv1BUbTE9n2hfaHJUc+46JJGLRj0LXyzoAs6g+u4hEEb3H1enLlh1MPUHR9HXW
IwUgTERsDfXxXY1JGusHiIA5YbiTKG3T3NypUYMKXIDEFrQxeKZcBzQz2ICwRmTvI2FYMqwbkeOv
e5OLixdhJyIWkv+E86g26U4riDirzIwte0rEZg5ZN+rln33ZUcZN6nX/1Ami5pg6qU9jxNahbo+1
HOCf7gCwqtl2NJtHqLvUNRsS/JBeJQZ4HaPSLn3KlFtMIDoG6xTzFa1Dz7grdPg3pNiGhMGvkiR8
LEcyjspae5GHAqRunN5iT7z2VUBKmk5iZmi9GKJPoa8bXE3pyWGz6nTX+for+COqDpFga5IS06TJ
DAh0hsvh7l2siK94ejSodtQEzLlmrcnJwyQIh6CYHquYDgQDu6Y6UsFlnKr9k5mB9PVN6UebttUR
atOGOj6sBZT7buc1D369yxPjA9CdaNcZKW3p+BNUBmQ1nRhRj28oV1WnHaivSQIrtlANoIfWpKwN
XNVG+WmUJTObzikR1F5qN0Ot27ErpaCT5I7Iy0yWrp7Y+nddy0ZBRR2Re8CPkih8hKvSujRo2pVl
ogoqaWXHHRKIyQ0Tz7IHOhpjT13Db+BnKKwMGNjw7A2kzFoXz6vzdTNO0ybMuvtOcQVTpi8ftArp
s5m6r8GxEFrMvd8egq0hIT5n41rGHyGdIUdSSm3fm8Ffb5bnTEBGTij6b/6MT1xuyo4rgAFLctKC
VZsnyTdxDrav9exTy8XatWILjI0I00Us/WavBR0Vvtmp7ktsZCOMa/bQCQ6iKmqaCTu32Vzd+X6+
Ax1Bjb+di7jJHzdQ7S9CqhguimF9X0cjMYCylht7OVDIKJ1vMqj3++ZGxI2xF/68CZEXqJMGQ3BW
tCbzTTqb8bSyJWZXEx/S3qQqpmjZWfR6GUGsFt8lZaxulm73//wc/te3lOyXtOwzL8YK/k3z28P/
3Hzlp/f0q/7f86v+/K3//K8PedEfb2q/N+//5YGTgdMbL+1XNT581cQb/FvZNv/m/+8P/+NreZen
sfj61z/ef6QUzMK6qcLP5q8KPWR1EiKBP/v581/445XzR/jXPx7ztgn+w36P8+b9b174h7TPIhxD
RdmnocfTaPObvOefLmr1n6KumoqqkXYxp2F8p2No/7RUFa+GZcqSQRIGkRb1/Pf+9Q9V/qeK61rH
q21J+pKp8e8v4Q/JwX8n75MU4zfxGy5tSZNFUZIQ9sqiJiFo/KsEwRLrrPG8UjhEBLTBroU3l5lm
u25l2lRDHe9qHxGaUNevpubh0Rq9fTTUr1MqnJPRw/tXggCJeuoKnW4wipFjKW1HNjgJ63K80meY
Q4yZk02vEFoCXatJ9FajkiF5wVjn5mwjAykyN4MFmrK1EBPn6QOU11dlglmO5ZMObnYKhmxTluaZ
oRCFej6REV9RoNFbBEmSdRMxOFlWfo2mCXfq8GkW+BATtXXbOSE+A8rqDVsrzu40wJjQmqByWTMh
UY4f8ib8UKKJksc2KwSyMMT6IdbAphAHZjhFC6+j0XL6zomTyANtgNkmE4Z0aKFxdEL2M2BdzvLr
EOYIjTpnqtszRCyKvkm963C3ERT1E4g0GO2EOnujqteWzlpPtwALJ4sIhc+seUjE+voy5X6OYpma
p+XLn5OkOmNDSFhcymxx472pa49NLw4rpaByHbWWbVbCW6N1T0WZvTd21zWpXVPakCKEEIyU+Hry
yREGls4ilBOxt5sJU5XWdhGOy37d+vpRMEi3lYZnXN7HLi8RWvSAQgmoTGK+hVqgOz0LKYqEKQ6E
XYZrM9jG4k6PiocmG2AEyyYI+vhuirSBiFZ6xYIcvpcj+Y7CGCIkMOMfeXKOEXdgzn/EPO3qvIcb
t6zCsYRUJJ6LNnBjNoOdj1JNEE5eDFYv1IaPKo3vhIAVOdCs0LWmhyR8KPRPcdCPfZH0+4YvYSzy
4WEcsm00drFjfZhxeGAfK66L1nvShukccKxlL8w3fYjVVqQkiiiBrqdKsoAAe6+SRsMOkuDaKj3m
g6o5xoVcHAqje8pNlUpN0m6lSYtdnP58ezUgWQ4mUomYUzmSXlIyYGxdoaHom/GdnpcELCJEUYdL
jS9hq9XBSekQsSkGupCgy15Ts3iNAZ6sMvFZNeKXIi6SddypzFuG9Bxn2efYHUUrO1IrAG2KMrxU
J5nZ1WjZF7hFkz/mvf4wpSb8dSRlY9HjVmDi1tENKL531rX6JGcn9Dgh20/UGkZOsmi+1SZawJpS
tY7YTNSUIcIMqO+URomP3ze1Hqp2nvERUxNeVx3HGRd0P75aJtstiXA5s/lqY3a4sQmmbkrKcD2W
6bUoOEQyJA7I3GtpUm+lYnVYYolGyYwgsws4vKTPXJKmU7e+KEDUE5UfZUfFB8aybVXBztMaYsxm
l4WCxOOX1WK59/2cUErwH1ldQVxYblp1Du2YH9bzvXkwdgbVfP3jh7Nju0xSvDKt+n1fmArNZilE
B3P52V/eLgX1pxZ0SAtZbfdD38CvJf1meQTgpkGWHEZwueWcPvPgYYMvU4N6sNaQ9VrjooDt9WmI
Onr7ViwrtGuTCwEr2KZZsMaFiAIxyqlKWZCH9oWVN3t/Ykpe7vVKcR5HisrfTy3PQ+46hUNouN+/
H84vWn5tZC6xJw0djzBH3cmz5axQ6EVOhrypqOMhGJifE+eb5VeWm8z3IHGLm+9nvn8rXILpQvgs
DG7Sr1f+eqdmeb/lrUjUePCtrnLNirNb6/LHmtA2N85C9alPBZJ0NkUfR+/0WIyEpXrrm8qtz6/e
1Eo0iEKKublRnqXaA7vRDOoBK9SmLZvo0Hf5Uz+O1bGVqfboUnZarKJtw54ZX2zIcoadJAk9gT+9
D0EHpBGt1RTTzBIKVyGkWENWfZpST70bxu4pDYXcyTo2SJ4xAUmfEnNfGegKZT+/1rMLykAxJxRF
S1GzMJwkRBIbQMOeXgfJIpqBZfzem14remQEBdymuSQ7CdW0GYaoOWE53sWyiNt+qt9L6h1bIVPq
bTrmH+pcEWu0klR0kMfXkKpoqhvxtgkF3SkEEpoE07+VY/uVBW39oItefpZRkyi0GQyhaZ+mrA3x
t2bn1hsQjwxN/qIPsZOOwQNFYjjJNdnzRUAfvDbE164JYBmj2d/HFhNuDQc6+NEWQ3WSg0vF2QUJ
DJQSaOF6L2WwjMasLW2PWAHwVysuY7oOHRWBnTqQbKrL3uHb4hzgd822y2Ozg/vdWbuhN8V0uwAP
lpsp9O67DpDEEvc6hCJ+1KZZQm7UloL1bMBT65or0pjDjpIIg/MMKVxAB1MbIlJGfPOL2VDNnsG/
BTmMhShvinakTZDLWIxnVMFy0zAAU8rlDCXeaPZLDXWw0gWykFFo4RyiXrav/ry3PPf9kPL7s5AN
AgBP3mOxLI8ZszsZ7OhAWCtspQQ1XyhI8nr5qUolZh3KCrQXBJdY9SkaFNkY7hbowHLD3s3EPT67
jH55zhXtRWdDRQEY05rGqgCfabaT5h3CNN8sKIzvh1LQp2vPp8OTsg/D6zbzCX7dDWZq1/JY6JEv
RXHxqfrTbMAHSzpvLzgj+RrAs1HUSkYDN9dkrhejPqouk2hv2rfRjOqf0nlwDOa7WpHqm5Kk7OUo
BxHI41wutt1s6v0+youXvZ59v8u95QfJGH9Bo88dKx3+yPhd4nKXE2G5930zle2IXg7x03LcF8T/
cvON8yhSg9WLV+m+m+rldTkX1MXuudyVFiupL9SvXlZrjmHAdRHDj3reQ3mip9ox3BcsCfPXOn9l
y01jsJFuMw9K6J/PLd+3H9XSRhuaX5iHhfXwG/Dht+cm/VbmUbP7C/NhOd2WbzdO8WzHnmlSyuZ8
+775Pge/T0QjUXciF9aGQgS9UZ8ydJyh4v2OWljQA3/BIPRhUTA+lV/YC/997H5do98EgjBrGNri
0f4+cMZiHf+7Y6ig5I16o90uB6hbrtlfV+6v+1pUfBoRxoHlYH0fouWI/fackVndukyyeP199S5o
D305dsvVvPxEFgLPKQPx+Rvj8Zcw5HqJSMYNmu5Y9iF6mM2dyyWzXErB7PBc7n0/J/m0ImtZRapO
56X20DJQ4NaMetjUEtSgJfFg+dmvX5ify33cHJ3WEtMhMh4uwIwFibDc++05oSppnbF2X6Fap7wZ
snNwjSSk5htM1cEKEacvA0fHTme5By4BNYtVvX0zPZbDujxMVY9peXlchJm+pdLz6xJcLsm8DgKS
HXyJkVKLTaeNO+QNS0Lfr3H2ZPVl9OuSpMdGOsAUUS2aL0m9VtmD1UkAD3F+uHjrlxcVinTJorQi
SxvqUlbOqaLL1brceCZz/qoqPU7eNmYHMrMQLNBbMauK+e7349rUgQYnlNjHbEBB+OsI/0mbEZcn
046GaAy0QvxzeF7wHMvD5d43y2V5zgNJSi/SAt/97+HyF8NlGTl/3S3k4ZZZfhBRZ1Vda0Y/pPOH
gfaRp1tz+QiDMswfbPmZ7FdEEcy/MUisj7bL3eVHCw3i+6FPk4C2ky58dEURBB9eE8Ownj9SN4fz
Lve+b/7uuUwQGEW/f8dP56/m795iYK/iELjxc3mbZHkdCYgH/Gnh5i8v+7vX/vZcHJAkMdUoV8P5
f11+KibGu9FrvfN/uDuP7biRNk1fEf4DBIAAsE1PMkmKpJgyG5yUIbx3AVz9PAFVj1SqavXpWc5C
OElSJFyYz7xm/apSPWU6rAettv9mTXo7KrX6hKPFpdbDqKWdfn4PgRkmmzCNA31m76jAzBTGUBxt
qcnW629Eq5za+ivrL//bn1l/8Mvv0Jnau3hmlvrm49b+YMV4zK//68ef+/F/x1WUyudpWPaYHdef
rwcA2fB415+OeDmC3w9Ov8gd1BZGFuxuzXSDiMW8H4eqbE+jFriRWvNGM74TiLDHn3IGat3c69Wf
r6+s7HZ5qXRsYGiHnGaNEmLdF4vC4mNrOu5+dRWcEcDH0gQ0nNZUCmuBoCKKQuV5NsKWfgZTbqVF
r4f1y18McdOgsFguEOhcJRB/HNZle/1Y97ReiTUxBvTRJJ7s4VuBNvd+JfCaWlTA08o465d/KYSW
r75n02Yhwds5euUZzajksYW3672s31pvaD1EqSWPYwH8L3AVfRTNK18p5YneGv2A1swqnLlSiw02
BlI97V9jpjg0DaqctzGNH2IFrZ406010/dT1RXwLJWnRSkRubn5yp4VaMQYCt3T2kKPRBzx1dk6C
lUGvl97VaHL91KJX2Vrhclo9JlcGfzYJhuAPOUe91E9OTlFJmFund01ocXp98LSETwF5iFUypBi+
TDiqa9WvVXLgxycTvAboXbRvF2uf6mjIb1C0WT813NghXYb7tHFp2Yn7UKsK/eRUyyEedmXogvPW
QUVRmtz3WsmtyOXNLRIty8YfqHSvldUpNg4xFcDjkk+RiaUcs3E2oneNW+F6sC6dWrHGXYVpVuPK
sNc2i054boJouVm55ib1rHm7fly55KUw52M5pKfVi3Kl3K+feEfsCz+/aY6xsRvahoawvomfh8JP
vePSeYef31qdKvsIHljfARKsHRcMjGE8rX9t1CHF+unnIdJxYY8M4ICm4X79Q/m6d60fpSp48A5g
Wbsd3VPvkIzdhWM0nGIY5q6OwddDsw41N4ZOlKvTD1mD9QdGhbyE3zfXVcp1HW1+UAC/XL92S4eP
cW/Thq/tqxjFXVlEM8GAHnzrIaFGCIS/jN4o9jV7QZkThSysy5aySW4aLaIURJO6NU0HfsfPr4uo
wfAB1ddVw3XVtq0Q5gUOhucMqE6t55rQlEYBrvz6U5EgCtEr+E2l4K/vwXowaEjD1DiPoqwem7GY
HoawBWou9sQ5FIpQLg0yB8EyzebopfEy+kuKW1ToHWJBj8UPqvLolQW43qVoDrO5gA40/eWdVTzP
ZomnXYB2a9281Ig73NEefb84IfZvCcLJgG0+CQunuKlBMbBazHfDYFUIip3q0L8n3E7vh9m07xSA
IzTimBBRvJ+sud8nlrPNITzjtWJecDzObrKxLnfd6D2nqtFVmB4+qokAdUahUqUAQ9tweYJukZya
zuvv6gn4mC3DE4gRooXJBapjqt2Cqx+MJROLw7Q5SS/GkHCyAWmqzr5xuvyhDHH6w8CrxG6WES0b
Odz0wwDbPAEZ1rjuQ+QtZ1AxBqXg+cNEYxxRhGneYjcD5NLAz0y4Jtr3YnqkstXctamNpLn+NGTN
984ucIJouvpsx2uQC6grM1S8i6hzbnGepHs1tOO2dBsLM2HspYwQO1s3d5KHPC8ofJKNH4oUwBis
SNN2qlNKr/dUtu3DMnqPLGfTe3uAIzCLvNBecDRbSnM6RtggoQmOkCSyYpRBog7eutlsWxrMsx0N
ZwFgYDvWaMDYDljaukqqneH793bZlgevoXEeU5txkDCnVPjk1sb7PLB7UKkIhfcUUgt7+Oom+C0F
EB0otR4HbH82zsAh7OMCMlCwd8LxW6WtVGZr6y9TDRDLfu+WQM/DGkc4x51flSkAb6Vg7lcNlDpe
/H06DJ8rZPQ3Q2nl25bK+pyaX2RHEbccv9VRiAHnAlEAJ59FIY1my+G+7Bzcr2yknlvbpBKcp88N
9nNHuwG5E3Y2wHBXmZBy2SynMt8tZikwBgGF4LNTgLOHLt5HwAYCF0V5LO1UM7tH1xB7x8CM2XNB
cuP1Zh8yrLPO0RxBfiH0PyBBNN3Ui5i3BZCYZUq+jfmph8hgZ7ogbaTfTSsCr0OctzUtOqgdOtSd
V1T39MVTSk2cuHZBCeWzFT8gaQfxC5cxitGVv+sHmhmJ33zvXR1v2mCMMhJM+DLVbsg6NnsRsZvj
HkAFojgmdo+Va2kdQ3QbdnYFoC2kO2g3qNEpBui27PxHjAXu6OBl58bvT2ZeFzdZ1nypFc2SyoLg
+/91043+kwNF9r9vut1fu+76lTLYd2pGv3bd/vrNv7puMvhPIKSPYgZWQK78VVPD/o9rSml7rmfD
G/ybpob4j4+iMAIQdFFwhbBp1f1X0836j9BKyFD9bBmg/C7/N5b0uqP2N7kJ3wJV6dmuBbEZGeTf
BB8Ce5ZGRpXyZLbTA25k7D+wt+JaN67xJE18iFm/PKR/YRr/2xnp8aHJTNtQIOb89x5fXjqlsyir
Pk178mLQjn79KuSZqtEE8RM2/J9PpznZv9+g7k9iJ+MJ2p+a0/0LZzvqjXBp6WhQLqOMVJVbw5sv
9QK0u1ku/+tT+bYvHNPlhCZn+/upRo/mX9Uu9Wnusrcsz95CI3nD8dvPoi9/PtO/ENE5k+s7lscY
+Mdb62W8dODuakpEU7AP/AakZ4wCQ4Zu0P/w/CzG/O8P0Kcdi/iKVnKhNfv3u4pqs8Augruys1aA
d2VPbvC48uWdwmKOXdIcYffekNBlupB7wI3lAS75fhHl/Z/vOvi3KxGETLxN9Gn8356vNxa+0QdT
fQoC0sEsvJfD/Awv/mIZ80XVmOQ43vcQmYo/n3a9w9+GEMo3UkrUvSXa3789AcNycU22KoaQkYGI
Ajno4SlUTc9Nr57bQdsPRWdcES+A6MJNZSTX1mkP9TwxfxwsCJQv36cye///clmOjea55znyH0ox
sq0GdLXKmjBX9/pyl5iGs/U2IHrT778N5j1RON9IQzzaZA/RGgJTRjeCnf7Fp8E9L8NhkhGQgv+7
Cv7LBP/X1+R6guXJo5e/Nvl/mXHLkA5zglD0yRhoN9UjUgAtocU8A1qdHGaEh6qG6D/VArLgn09t
aY2Cf7yqX879m4aB7wfOaAx5fVKu/TiZKfSPCLhcRK9CtOqizIBHkarTJOWXJHktW1CZf76Ef1lv
WLJ/3v1vy9uUFTH5FVeA4QEYdk9dpEqvSwUKl7T17c8nE6b1z6cdoIeEUFDgBY4Q3m+DswoL1y+q
ujhVJoZ3jXcnq+xtMpcM0scIuaEpjk25G/PkdehBQc8xdps5EEeE9E49JrabwUQghd+Z8xlWKmPH
NgLajMGh7sxLDXg9yMaHyByeHXt4rtKDcqsPQDHegiS90mPQ/Dx1wSozKKtzHR0HiVAISg4kk/z/
QQvfjvS7p+oIvPMFjU7CS7okHcTGcrlD/pDSaMZ/cvvB3NjDQ7lAJPRQvkBYFEwWzVo9odQ4PTsO
ojaClrUVnzCMICi1R1Dj9KU9UiSA0Va1a+br1Kl3SQNGP7JvQ8yaq4BrLMHhLVn5rvfUtDHxlIJ4
RgdIxhkwU1jgoX3o0uXSN+bJ6b5lA9h2SBWZHcG7CA7kID0A7ZF0Ln0r3PytEumbHk8iYAhbJfeQ
lE+2i9mZXor1kzGpGhBvY1o61RtsNb8a3hiCv4zfZJxQmvXuuw4s3sR9WUqeJjW+z4EXuvDJW57n
unj0UuEFBrbCaGtQ7XNxtTin0/KABCveFKAZSlvy2UqAIJvDdTK4OX8ZdiJFfpfem24vItAKzYJ4
TqHt6PFaKipec4FkccgCph9/6KZvE3BQURnv3T7iSVaYzhVgxtr4rfciQG4QXxyYKLB/seEd668B
0SctOa5sYulxF/MyJuNDGnxXfm1DJJ4u8cQ+IcDL9Eg5pXVw28TWY10N0yZ0uJLQX56U7TNgl0vg
j89BsJyKwr2L8VREULoL9k9ZV7G71NE1cHkEZQj5CWO8Ud3hFHnVp0Ba/zme9EDTPAXOl8zN5w6n
wsDIr/ZCBVM/KYIfEMTywcvMizHl4HyMNzCmVystrsBTIYCpS4NMMN5lG7+KnuxKgK1vrecUsIyD
6+quieAghtHwRLjPH7e7ArQo49MBWLjPcSLE7w+oYHznyJzmJeHFwhVtYQEc8ME1tl2TIgYA9Y/d
8RE/ke9+wulo1AEmksF8bLKH6nth7a13roescQ/ckXl1Xq/ey7g/ZY3Pet9Nmw5I9lXQwF6a5oqd
HK/fOQc9HpzKysutI4DMx+ZFD+VJb862KR+MQcthhcUptXg3CYEqmh8RCJTxYuPYeujainZxOr9a
SdmeIRghWpXHYFS1enn2JsO2RmYaqqmoNDzbTh/X4Qj76A1QOXwtcNpUGvOPtoievB7D79Dj1OtS
4if52yTVJciZKxWZKvIj3XSxqbiSL7MWYxoF13+ZD1EFyFgG8ZV8iTeaVUzOIDvO8wvylGCM9bI1
6q0eIQSguQyhGvAinAwJ3H++wHmqdvCOza9IP42J92QuIIcHb3jeQqR58yrAPbnJ3+jbCC5b9uq1
2dVonFOT9J+RIoa28jaNDBcryq6+AcUOU8OjHDS7byIEVojjQ0BBZGT9D8FwpF7DJPPGi6/XzN7g
spTk0m17RfNHe5Qr8l1r2A+d3+CLOeO73J9rmt3gmFrPcQ5Lq+7MFpP0LAjvzYFnE9AJPE4msvLj
XgEI2JWwjg5TzrptUIQ4uK3CNX6odrMSF5nr2SUrhHO4btnTxHRrZrrSDiSthXZo3WODhYgorCR4
MuH94kbumYoDDCSffj4kOL9yJjT5O1DSMeqKdnPj9ayiXa23yUoBtTM5rTSN98yt5JjCWJgNaNii
7+6b2QCkHsM/iGrnJR4loqKqDvZ5nb6qCHExqmXFHkIJ4BjL3KcG8yrHHRTR+PmCoZe2fGRArsGL
HNI3vR3QdHyDF3HCefTOZImDKgOnsDe/UR99wQR1C1HqaQqDu3lIDzmwDLSHcHD48Yrm/sMQFEe4
Z7fr4CfPrnZouw2GvzESBlSZllfLymaqXxTSuzk7zM1EV45hHaux2lfAHoYQdxFMuF6aMphvphD0
WmCXh6SAK5jPtaQ0EXbI1bevzcATibrk4DfFuQ8Mb9c21hc5dO4uXKBVWgGiE12PsbVMGwHajTFv
Rwb97CrhBQI2dnFs9b2CSUnRYFsroOutHd16oPE2rsE8dEJQdBE+RUO6VLuatomYl1O6WIrh2c27
xvJhKpawC0uA13Hf4B4Nb4uJjI60rO7LWsZbfyRs9+fv5PgPYmDdmtkzN+H4XZr4wRU4o+9A8W/q
3I63g49rru1yspHFvKF8BbUChbQMRuT67io86rbj0r+VzqVrh0elGC590Xo7aj/XLEbeKDMTYzMu
zU60fr7FWRV+vofuiMHpnS45Uiw7OU5kIG9OTOQI9TVIMRb1gxTsHJDHILMxBM8hdCDaEkF1Jb+I
J3vnQGncDjqWDQcqIMN3ZRbwwfxtVXJTqVM9l728lIopEIfDy1JOT0Kv5a58WEw32bodUzSa7I9e
CUdoXYLcAQ211Cr2cY2uoSe2CXtb3bkX5fnfc8W0BVjz6k2euVvKFFm3BeOTKqGpnE984q3ku95X
54b04ODUKKLXvHPbgaiZYcxD7fAc+QI6clS+70EZ7r2wH3aSpufeYV9EOhCPgyU6d56wmOEEBgNz
eVeiaHQeygQlhxcBj+2F5igPquruxeJ/pcj0ZHk+RCrooXEGNj7C3DLaDwgJdL0xoRTnnMfRRnnV
suHhTclHv4M4UQTpdDZ8F8PcPDxCZroTzXhsqL7dR40ydwF9020vIoTic9gMdlx9TbSX+9KkGRof
ezOxLgGsGkpdASWm/DVhK92ZdJ3V0tzMDRoPgQn4tFmQMalh8fYQvY7QFapN0xoYcCfNDN1w3leZ
vGlj+97sxEs5SXPjfV5zchSZNlMJLWXwjj5Wzweaj+02p0mXSJZMV7xzVVvurKp6zCSWb67hn+oY
+YV5pIeXo/aUzP7FSuYKP1PqixmMpagY3uG1zX/2MPgVHfzeorlrnKE5DBLQm+xnLA4DRJXSpv9m
TPJhKNNhq0R/SOwkOKq6uAMx3TApsucA/wW3uPgTLO1ahwytYgFD1snY1iH2nnEl90WIwKNFmOfi
+azYPswBikk/wZPJq0dUms+hh7pwYrQVFrE70yfeGpXz0TFo4GBUQ0gVZQRaiL1vG8B9m0Ey/+cA
GaoiQ7Wm0iw3Thg0UOUBDcJbztgCRjGoDRpW5Tb1GJfz3g3ajvEV+EeP9ujGTAZYrZm5G/pqIudD
MLNNTfcUq/YwoZp9jq0OBf1oYEdSB5hN49HHkA9PWlSyQNjvyh7xmz7zgHXB5TDH8VOHp+12WSb8
0UasRmw/35V+kh0DiGyeX2NF6WGmM40gwUyETroJzeyoTY7T4J4qKtvblh1m18ch2pE1Wj+GYW2S
iMjPMsIvgFkZTjzUraPPLntIZ5C2sKSM3+zWu2UO5sd1pyvtiiQT5YZedmCwVeRgV7dkx4g6AcsZ
oq9l+SwaRyCOEd8mfmSfhgBbWXaFozLg+ioR3wcIfNph9JqHTXGYx+5L3hjhYY6KGLHO7HOV9wGe
Nh8bWSJnIcZDZnUERX0SHR0EEvxevkexKjmQvSFNl4z3cu5eAx/JxrkYm02cxNXOC9XOFMQGC7wd
X0E4L0vCdGuw6YAzCBYdUiIMiFTIENy5pA9YPluXUoDq9WfCdIMw2U1s1u86v+oN80d1CeBsBOc0
If5JK4YPc51+tPNhdAUqVqgySB0UAJ4ecbs07iqjYX8XxFkSjZwRNVFzAqeYJjHsVR22ZrG9j+qZ
K+tQFILuGZLNoNWGIE4xvVM4U25NLzjC6eBKbV7QZAAWl2q7PhOQiO+rsnrHmvSh8iNEepgmfUqa
6YtebbokvQif4C2L+mdr01bie48j5KY1m2tQH3WkXIXiAkZs4wiIS7I0x2NiQi9JjE8uaweLIFqQ
YVTuFxvCOP8CwU1nbfq2tMhEjjHGnFEePho5qj1Bybfqiep50UBqIrRrSwKNws12VoO3gAGXvW3P
sb93SEwPNVIHKS3D7eigWGETXfgD+V0RGvswxlTY68qNgfBObvAaU51sgdAmgdZPIfZbfzckHiKu
6ZelMi9u2hqYR2ZX4fD8MTom4yRPM2SQ3ja8sT6FMp2TkeATxcMFku6N6mHx3BcAdQ+oBr4B0GJZ
6vej3zxUoZ5i7nJx2afBvCNnktZIYw3Ni6vTkEll72uzbE4ItOcHy++WHTCLO3sscdh1igMQTLUP
k/LT7Dy4gvzSgxCdaYkd0hVQiiHoa56skXH4EVL15ZOXss6B3ULVwZzhGYTbYGFD1Wmp7IPP8HAN
0N5d4lg/Rmg0dEB2guUuLfKdX4cKLALvWl/24MOFrRA0GS2yhRGxbmGbjxJR751EcXwrkxnKsPRe
kjygDcpObRXjs10EE/wIAM/29GxP813SEhzjDLZG9iRohyJJ3owgUPSJxuesIe4p8gi2WHUvK+Qo
3G5ELUFc1ncwJDQyoXogpKevQa+rZaVzC50fm/H8wYH6Bx8Ny9o2mfc+xHaUhRAhXLNkO19OyjMe
TC2sKE2K1QBQrtaYM7j0RYiu2gU6tS1lca+DKZ4TgbhOVut0uRvcVy8NoKxXM/5j4iwb5kTnzk+N
UZ49b77Ls/5RUIaYreXWmPnNrOR/6D+t6x9uNH6ZqldHAuQf5nyXMkZKO34XUNKzhTxVg/8ZOCuA
Y0udrYVgd/aSq61T9CkiJAs/rOW39eItvefUDuNVFBQqUjYpKxFvvSwRWuY3jaygzhsMN1Sedb4L
crFjwEMNewgLaimWuvML60lZcIhjW93beL7j4f5ojMWOJ/+qF4wBM3U6rZnJauMpS8KOR0xBp22G
djrx8+5MoEEQTK6H38HGbl7WanITsdK17mfDlxTPBOll5sx3el8WfbTpl/J7OzKndVI/VoTsA/Rv
ZOmDM7rk7AB9jKt6NW8asAGEGAHw6eXCCOY3IjvZF9HRMtV2nbWLro7hS/at7nuEg3Qa4dOtrX9M
tIOvbsuh+5wpEhC90NYfymT81jbjs15K9FuNl+EkK/eq8viaWl9TUIZRhzN0npcsM8YjZGZIE9W8
WxJuW5cgxo7ZEyn17HrvsyH+2qBlVFJVaaWI2NVhdLJkLPqZjOGTWtRHfZtSu53rRbHu5YPrU8xE
aRUJNOKDoUO6jaiVjeRVMDsaSaFicpxsrwp2rrU3YPcNHrq94i7wC98a1nJpjO5N1flzE1SHZUIV
NGb6gw4juY/LG9XgTqYbGKk1g27vxG1qUvSCJjLLFGxFTt6hCz5uFL/NDlUNiWU8XtzGDa2eo0WQ
6OmhvR4SqHMQfJKiGmAyJd3GnOOTzOUD9k4FdREaTDQs9nJS7zyZz/u1sBC/z12ooKHw0WSYGHhY
bLDoBEW3rRng1nyoBDBoHQmAKIC+61Jnz6h6FHn7o+JhB8W1bIeHMReHkdqJdHVuzajUjdHOgOvc
UZxTa/ksPSaBjeS7H95Pfc2Ns6oHPJwUUq++RdVOXyge7pt22ufgazaDxY5WWAUgH+t+nQ99CGRI
tmT26I0gjefvZIEy3dKTCzUzZ84QWVJop/gfbClOfo+wAQ0Cpl/nvbfDkdxQp9ohOrbKzm8taoxj
Rc42qzzfCga0Tu/Z78cmepPAAmBjLvthIi2SfnbTTsNzPqnjXAt7b1D8R9LGQal7pJesI2qXKuya
aUW6VAY1CJQkyLm+L/wdVOSQWRYg/cC8LiCHOglFt9I9TwbZahqzGsiI6K0MHPABEcWpmBfi5gzJ
ZhEspFTuCuzZY7jdpKcGkqBotbOFHpsB2dQ2QPOrmZOXTjbBMb2Z7Bg6TZYbO4sEGUGFpxhn7k3Z
Q0YNoQjBlncbltcRoegIUUJwosgUuPm3sh2thzX3REt2n6R+vMs7HlHvFa9tP5+nFF7aHA7GNu8L
C90ZMIdWQcTwENnOg6OKt7VKYxjcdJsnu6aGJiNN30eqydy6UIS3JaXJdbMjVMz2DRIFeK2zpLsi
2Kcp4ensffNiH6dnXZKDyaG9E/3vGB3zJwukYusYOIcuiME7ogBj8+yyAA3unBgZqd93VYqUsF5K
Zp331gE9pNgqPzhKviFeQQERnm1FFSGx47e0flfMbCHpQkVpqT52S/9YG6TeYQWMes5dFlS2NztC
iJEk727NmUsQD9t1b8skYXTvye9Nh1eALlYvujQlXCYmZHp0dKpHqgwbmtXFRnbDro0CmBsEJMJN
2bOG4trifufPyOL4w/06lxFDJUetl8c1mltvlNBr3tWuw9pMkkdltgj0S7eBMUsHwbZIJE+R1Tx3
fv0loMF4zBtkas1PoUu4XdMECKP8s5cAerJjO6TkAHlLPxvpEF1PzU1VRvlWj3qVPTewvgiBc2Zl
Ux67cv5khMQqtZc8LMHThHAqLyDs7+ycPLSXAjLAfcdeylLaCkTcituUW7t11I3p1yQF7fwttL0P
qKnUB9LzI1xAFrdgxsc+KD7WKDtHNRoPKBArn6HlIiSEdMM2br5CPZSA6x5DFKINs/60aMnoWYtH
48917rScdKmFpVkuxx1um3eTSMS9MsfhZTaLV03nMgpXnbKcep0RIOaunusgNvYe5TukttDpgl/t
bofKaC/dcliUe4s7C1pFWgTb0nLYeEfeFdQeBi2UbY7Nw5ghSIUFOkoLAo0POfj2vo4GF32gvDvk
FmFDiv52p4W4wWui0RgvUNzpzNVarjtKp/eI7cqbAjmBiXCb9OhaTrazC/1XF0ERt+jQV6hhd1aB
rpFGKXJsfrCvzexDoenZJHXZ2dKUbYSn35Uri9uHzy01sfun3+pqv+oumgCuheYF5PD1EGqG+PAJ
SI91y1iQfx00pbxf2eWoPlDoKKGcj3DPgQTL2/UgNTHdZeZMmqq+Ei5c2Ou5prHjibeSBHaxpri3
muwuY1aalc8yaSp8qEnxUtPjuzz/inSDuB0K81OpKfQoAUCmj9FP/MkUSbLwU6DJ90JT85Wm5v88
rN9LNXE/1gx+mPyzpvTzNJ3bXrP+10+/fQkSzD5G4FGTqinvHBxK9zKoqaSWqXn781Aj20VBsU73
YxNSwmlUgg8UuqIVDGnYGMPJNjKsCwAcN8XGYxWwk3MW2S/FhJvqFAwHYOgossbJuegxM18PQ4x9
edvpeUXBf//zB2nIifKMioZl2NbteqDcL358QvsCiO+if+JNujZpCofZmjTvAILS3KvN5y6zzGd4
p4iJlpQG41DexGXpnTORvNqyRcq9RzprMpLiZGCBpU11YT6jnKbM+sWU7ZkfqwdpoWxpZ3l6E+TY
MfhJiUcl4jtbv2ztJ9cyxFMSm/VeIpiyDzCv3/Uo1B8cIgIWnTnoaP76PQNKf0mhvXk3cY71K2zi
rD0VfmM3BaV/HAYuJ5rm+nlBWOR5dlCT9CvqFOv3PNKwPhiwIjEeVWZWT0vzQFFsPnhL8skxq/wx
2SlSQ6kVm5HN3uBYC4JRP+duMLBaWD+6ZfzNUpHYS6+zSQEs+3b9tJrI//I9U3aHMXI+AkWDkDQh
PDQJ75NhInymNJLQKb3oDosLpR1uR31YP6H080LhDIp0zQ7udaa6jWT+ltJo32e0DW/Xb60HMwv+
+rJukSny8jrfs+jlN4I+g6AmiTrEZy7wKRsZ5dBKIVPmzsP8FPThSLeJgz/PX9mOsBEBAv4yi2M1
tS+u0YNTreaT79i4mjCLPT07ewyBj3Bdz0j9RAy/EA2Vsj9QcT+7s8V3BFA75pO579WDN7TZnWtT
DrfbAOFBlppd3Oj4tIV8bkXwioE/dwk6r7Kvne2UgLd0EiQZ0+F2zKQP9lYLSqzSElVYHZNs0Mo0
DdrTURbG0GZjCVw/to65Eg+xn+5pJYpT2B9qL8OgDJlm/i/eK3LE4Ev/KWm67iEt/Mch7eO7LMdF
FK5rRRXcANqLvkbTcO756Az/5bxW6YuJREaMsX40fajUHa7Ne0oRCg3AxAE6j+Hc+mk9hE7715eJ
W4tDEfjsnMPN7NXzMdfGZMgtcRJtirZ+Wr/nRq9TFGI9ICyEqOBjbgdkslC4qhMkcmBF74XhAve1
us+zxWNFWuyumCHPx8nHPMarxkYpOa7b+WRF/avIPN682sQz+noZg5nCw4TwW+LfigFWoezD+lwH
LkU6CSGTlKfMU/wPa/NL6DvH1LvrUvMUV+pz0KCv7/YfMkXEaM32CctB0krikNtZEMKjs/fqphP9
uQRNNmD6j2ZJDaODaR8YzmdTILo0jt23hqC8b/PhCEWp3r/ZqMcllsucnVCHimch95YHjMxCdUh6
9a7KoDwEXvcxdTHckf4XEhNUFFEgx5rwi2rC6+y0W+V1z2WETRyyDfRD1CEy4HlzA6aYjsRlPlNC
xai1ZMR66UxwO/hoAYC8wKVm2lFk2dZjBKIYXihKgnHYBFuULh5A4h6yVn5OcvtTu/BHWig1vmKb
mwZkZWNKjXB+PkQ1mgpu7L8XQfTF9vovNhjNrnlKMqk2eUQEh7Oq2C5F+3EyAI3aEDEFzThBv1dC
lgKyTzI79+JcVMlHVqH7DMLejYEMYO419VEMwzvR4DDgq2E+IRG4KVrD2dtj2FEfZoNbqmRLL27c
tE+qhJZDNNuiHEYFnFbUWypG9aPK4xgQDirzTt9GrBOBPH2PjBsqSfSUHZWv/bow6MU2rU5F2D5Z
Jo7rHunTWtFLg+hNl4LUmlCZVFj8otz2IrzFQhnJMne6tIGJUJBZIx1BGaIPSSDtrUuiIwzyFicF
vN157bsMo0JbZtckMF8wjUQdPSJn9ot+m3hQoUHqAjjQJSSgBAMN3zzJr6Lxjc3JaYLbP+NtHA0x
+xu+KDDJCoA1BXQFtSwLP/8F29QtS+QMHeUru3JP5UyuAtUn3lt4Uyl6JF5dfCHSQ0u9ydnOCuoT
utSEvd5ugJoTxKm774i6KVAkGBXpzGB9lCDA4fHtcnu6iQTpLII6uizcPahU0mV2SS6HkHy7dkGM
zG/S1j5cKTGh6Z2SCs13/M2vVSqtQ9d8kr64KpzhQbfr0gF2QSzXhPzINg7GWQJj+fNDsX5TbXF8
/VC0+ZuH+Rv4x99xeYibzT4lkVNbWJcBOFGbkbLqS0qUf295d8t0ioJ2p4B17/58bvEv50YsRHBS
CwBUYGovnV9fiDO6BaX+/FTrjncRkn9xIiu+uJQZDOE+VGJ+lqBFZmVdfE/cBNN0q7Mw2qLPYRDN
pOJaztSkpdzftzkkcoeSz5+vUv4DFBaYlum5AaZ1gW3TNPz7VZatKjNHZgwbn6uMexJEtCumDcsw
yeSsy2slZmS1HIJNFICrAjLWTNmbBnMkCW+xKOmODLl/qMiIwRpcbZ3L+TnoT68qr2lbXHNKhYyJ
g4Ou4SZK489VlxDcvlshiJGp83ZdDuwbVKw/pjMSEQqe/Q+cBmnCG41gqUXX0F0lkRdZXh9TNlwk
He4yfZW+jcRWN9KKUy1WEqlzmmY33xbu+DwX8feknB4/BTJ/1gkbdZ6rbKfnvO3GraM+CF1kTGRz
45bEt/G1Wmg9tvb8kqv49Odnbdn/AMfysF1L2K6EaI2X4W+IuFolleFT+jglMsOp03T2YFTJfjXe
pNUrmdNpVFRR31CjGTdZOcOayqV4sEbnIJVZsR1QUYbdQGSc190dEk7TqRuNY6537nminrMUuVfc
xhH1kzYYn52QBjBajuelC4rDaC5vxYKeiAsq5SCb+bAWm6OYioUdxdsivkadARDOol6d8Op0Q7FM
KJKlE2t/S45iglHZ2AVRl6AgaqcC1USqb5QZqpZym2QL3af9uymmMZVhXrMpqvyjt5AR09O+FgJ5
5GQZtvXMytOG3ue894gK9c/jnMPabx2M73k61QdqDobV13uIF1+LYC3XF4UgUrD3+ZQcY7O8DoJy
Y2GbRz/uaXmZxb6M0NhMbU+3RpLo8H+4O6/ttpGt6z4ReqCAQrr8xRwkUVayfYMhyzZyznj6fwLq
c6SmdaTRt9+FaQrMJFCo2nutubpUvWeiR72Kio+kNBdp5VGhyIWGgU9tOPWXudaeK9kViJmdnyu/
Mo3dB2iugMJLulvLdM+VuCbDiAWWiq6sAk1e0u4lu6HbKIkGDiks8jXtEmCPYb7LnzQ9hIOPbGoR
xcaDwY10CPZe1v2QnV8yOVu7srnUc2uXTyIB3BTsAo651QEVeQnH+fRWi52X+b+Urv/SRFl7PZhE
M4kGYn3b9A+6ayDWKAB5djX4gqy6/2R3feeMAvPKxBBqmoZjTEyutwOY16AxkUoVbfXpI09nA4tt
zOGcn0p9SC3QSD42MBQ5IETBCy+palDTmZR0cpJRFXX8iX73T8W3ozucJAiB5yhibD17S/VgdmYe
iGAbG963PAlPTJ93U+kb6A5axGHnToqzrGsfJulVYsdPrlo8olf/5Lt5Z3DXHfTWGhYJiSTy/Ehu
gqZ1zTQLtrXf5yhvOKoakO5Ee6FswefiaM8lS7V2NJ7Nkv6Lh+S8muob5qQfQ08BmJQYq8S179Qm
uNOkP6yohIE1zPtPlLjOHzJ5R6qMOSjkHSF0ea7DZYItaYN3/pa8IXep0EVHWbFUW9JZbFebmtks
68fYxHfMz3ZI1YOvud3eUiWOWh5Igfo4REG3wsCV4LcLSPWZqlFEBjH0ymBJnVW/UCuEeVnjPFxU
tCRXKmbSPd+QAsvEqXZd1N8nQ5gt1XGmNZUTeFkuHcVwHhzWQpr6BfC1EsXlaq6Je0rA2ackIyjS
MXw1zqrtKKzFj7lRR9sYtCrMoAA2FiTRGmXlvZloazNxrkwC7S8dMi2Cgb6FonfgPnNzH5YcNjqm
xoUmBLhER3ks8ypeBsh32YPVr0OMWFfRt1PNcZaKggnEZajc+TRwVc4RvuafWpMBeUzTW8dHG+Xp
CTx3Xdk5qnFKG+83OMNmY+pbgAXlNqtsCtpZH64Ls/QX5lhgYM3zL/FALIkZMVolQ91vyyD4VXe4
2uaD9/8qRhATB+fK/0r5/6AI/r8ygNzDaPECJZwyd18e8reTCXvQX6pUhWQ+Pe3s00TvP/xAIf8i
PpC1sCU05oMmsveUFG0ggbr1F9NDlaU3BiiYYA6GoL+tTLr4S9emOZGl28JwYBz+G3ygeX7mBwaM
k0owy0InL6TUz878SWFVVR+Z3dHW42YVFPW4ny/oO457epzjXptW7ukUUU6xCm74ZMCeXb4v16Y/
cZQ/oiTjnFZTvyf3iTX3HAs+X2PhmFQISWZDfTOBaF799bMlet5mzZiL+RaliBo0Mf5O7cMQmetw
hz/AGxez61pF+lF+VbXxqE1G/omTs3+9ENWEJpr/TiBt0haUyaPURmv1Jtvbqm0klTNOxUCfAoxU
IaHOAa01X2hFTeTx7EKXr1e12HkOIiAqXpWSfjHf3LaTaX2+GiYpbtEYUfAybBvOo3RmiAaZvjF7
iIstcPAVHWgIQPO2l5upPB6qdN+rMJ1gAxgDbACwyPn+9c84ngBGqeJPEghggGSyp2Nk0Ceernrd
qKE5nq7OF4oj6r3dF0SFuikDy5gRQs6klhy1/14Ic/r43owiweE6Wdppbokkt5bNRMrwJw++1Ya5
uiL1Hko/6lJBIs+0eb7D6726UnswOl1ZjcAvUYZSQhyADehpgrV7uib+ey1odHh+ZzerQe9isATg
QKafuHNtLOFRnfMlzXec/9ba6Yt8c9Prs795zlSfvtqhZrYeD0Snnb16/nLzf9/S/BwvrzRffX2f
8wOTfJMPmP0jJdL2yBWIBZ6uKbLWKI3GmJDnq/PG+aIY4+8s59zV66b5WjI9bL5mFMqwTTPCfKdN
r9tfH2BUQE6yfJMoItv36MLQ2yL+Ahk1X583v15Y077ycvu88d2/3zzVfDUounAdGfrd60Pmay/P
c/4Ub173j6uh81NHK7w7f4U3z0QYJUGUrUau3usHeHP7B2/+zQPeXH19028e+u7t8z3P39r5PQOT
kCMZ62sLPsJiBue97t7ztf+57eW4OL+ZMla6Pds4k/nmQwfKOu2ys1fIq6xUV8o48jPLsjc3GkPa
62Ne7332tPMN5nhDE9nYvSKJ5mtiwozMhKL5z7Nt5IlCLZpZfH9cne863/T6yPfIR29YVm8gSEaH
Pgtnz0ev/vq888sYknCppotfYFlaVJjt1/kubei36N+rUWzUztrosZrvYfTmexIcmNyFEz9k3jhf
2DG5HIuXm+Z7zVtZgRok148FyWlF2C1lrYQtzU6ealRDc7ydr0IYSbLrN0+j0b1HekKFNIk8NO8v
z6Xo8iI8lGUAHJHqEf1kcekoJeIhs/8RlPKbO2KASLCNpD7r0b5sfkQx7v+ypofUEgI3ES4yn5aR
MnlhclaxHWl8eZyBApvSHcgPbJK9bnnP+ti2LNh6spIiATuuLKzVm3f58jEGaRN/F5R/M6JeKWEz
MuoF6jaN7TM26nXbK/Lt5S7TSWF+7P/806l8MG7//mlY2jQbvMXb+ZmdF3bZ9I5ers5b53cDhtf5
+wX+5ztJiBf1QyL73r6bCnZETqUqn89kdByS/YzBmq/V0yd73XZ+n9ebX+/zui2fwVqvf7/3tFpb
Uh6YH/36FP/uZeanfX2V16eZtzlh9A35crqnFwRtZzp1adPZdL42b5v/5Ax+EqFK/NF0j3l764PG
R//Mw16uzjeF83l1fszZM85/JvMZcr755Z7zg1BD//3aL7e//v3ynD5y9kEx4EEgdL4gGQWlZG4c
hEqIhZIc/DE5ZpPqRiQIo/oGzU2lwv3QmZFOguBlZqOvHl3gMLE0CXn38x8R5bKlPTgBAaR5TXKM
RRSEETlETSXHCkb0tq3FxslVkhoi+zvOARJ7g31UfTcVLNURRIbOLjR8kJq/kNYXCs5UcuHBwcAu
nsOxlcuWGcYqIKvV9MaTV7ibKu/BbZaxuADLd6daitz4WfU1DpRnYpiIuBas86bmh9ep9iJEhuEZ
j5WTOhsncJyV0VkLI/JpZ2WLJkZ51cYpSqN6WFWF/xy5aLaGjgpKhRrFcLuVjzwgyftq1fZEAaSW
3OZRcZoqrFE6GaDRwl6EpnlkiYAfsXPMCeD7NMSoKlCzpYeplzb1b/axpj4metRfJUF+VAkjypi7
Lwc0oW2XhTujWDssnMEGF84qcRSi4eshWrRd8AWan7I0PZJtn9qUhBW/yXx+SRVPBv23Y9CNX7M4
eLIQXq1E902tbhsvPxUoBr1imyVUs3JrGucMH0a/jjQFcDNyRzVaGvak+HKxflhjv7BucPhtocKw
92pTLa8GJ9DYJNl1tD3s2sNVmrmsR339RtN/xiT+7BPXb+9jiq025pgv5CbhZii+GQZq8MamiD/c
gDeFAZUfQmoSeSLS/ayQNPICN2iX12sBGQnzzTCCo/MJlhsQs0WwaNMh2gMDThaFikEJjOkiaZxq
ZSdE31qF8xwKIgG0SrOPg57g7oAXiFAi2PmW9q31b9ySuLM8QPFdTFq0PK83wlU30psybxZmnDL3
hxu1bgI+ljl2E1z1Wwqe67pt8vGm+UqqHvrNjTUpvI1K+aUQqlSgpplq1pkzZpuSdlyMpHBRjfpJ
J6wqS9eekVN3dhC61EZPViZ5KySwjFNmOt0hGxUXUUVrMNXVrgBucxEgTF8W9iQiKNqlEgTW0nW9
VWckxVZ36m9e1PwGctov9aIGpR5dt2qdrIahgu4tDkQEtpjrrnK9Ng82zUgqlAGx2z8V03ORRcTr
OCH+p6CisKgbsXeq/DfxYyejwX0CeG8zwoYjaEWOQb5xolMRtri2SvpxZhUirfPB7CAYcKgwwWCv
Mk7RWEA9qooJkmiPokc7ii/52AHDESbP4wZTjfdbPfY3Zg0ot5pyaxqt2c+PGED9LX11uEyz6pS6
Xv7NNgiEEuOhtqx1wvFRQfOEXU9jLAxvGmb7F5RX7IMp6Ey6NhG2apOcHE3uCzA7By2EwsjnIdHB
E8+9UcYrF3jZwvCG/NSn5m7onWFLz0Nd5rY+mSmbm5yjigzSpOVsn/kLA5/1aQj4JaSOBjAZ7Hsc
H5zDS9WbgOakNuigLgtD3tFLpfgS1rel7tvbcdwnY4BubijzYSEygwUZU+gi8qpL1d4nvm9sUDue
UGKAHkLku8oy495XGgSC47BtuyijE4N8q8HVUXvER9GZXY9h+yTxq170HUj9igN/gUqKLMqQICmt
RArjbhrD69ca1HIem98D5rLwluvy6BZg5p3hu85kBDo6blkLzDmUE0a3kicI2tKA3kanHruPsA8R
e+Nu7rxNWeNTu8UoCTH3m/gR+M9C7yahOO8MvxdmyM6h3tSilVd9RNNjStCUKvqvdU3oH71uAp+g
2Wmt/2ts3V+Uwi+DdtyaYX8LY/JERI6xsWvnECsFTG2hFMtagQPUZ/VdpinsFG5GhjCehk2t67ct
jUlUxc4uxfCzYigcTl1YJRd6gOgOyciF75P5VgMGIL5AUhWz0Li5SMWyZAQGVa8ADV25uvkVS5gg
1CmjfUD8TZaN3wAwA/e38geOPvrgZUNrkTbtMuav2nFhdUrWoxGxOt7oHUKtwISDClkdqONhvLwP
OEw3jf4k8JtTQOmLhSis7ILC023vOlCdW2IBh9rftWFNgoxiolISd6JhWlY77VE1vhN2nm5QaWyd
mnz6xJ2K8WVyS84KRpeSMEglJcPFx2lmOrVxG5MD1NqErV2bBbkRHQcYR5q+KcJgwEBDSvNAsmqV
OAdtgNBN/dZeeeZNC4EG6QLHZOdW8OALRdv1xslu6quij8olsXDTlLWx8SvDH6sfS/CkwL4Wqstw
V9fRdxYI2HvAE6BxddaEx7B/mDlRN5FebuoyJBy7lLtSDen8DtUpsskDDWV4Q/DAktEO3cMwSGIa
SPnkwFs2HuGjXUH8tAzCS2jp2Qi/vaEFsWgsuRla92E0h4xmmvMAe5DgXmJRLmCTLurBfSob4wDk
DQE/HnUiz81fSYnK1uoHckpTL926rAQIIMZwR8IjOOCgXMXWQTN9JL+FS25S7+BSQ7i2CgU6ZMXU
vhV2IxYOEW8XFnFrcM5VeztYqBP7NPtGRS3ZjS0zosYM1oph3vftsDZFcp+OiFlrUo8JjrQQIlHZ
9p0RwpSsWa1Xd2kjgXlNCh9H968iO+vIDDRg4pNLBxWCzOux81Z6Gl6XX9Ra669semhWiBAn49iw
IrfDnkZ6RN0+tU2w8sAJLAPTPelWTMiGpxns0Ooe81+6KilOYG4aQDTKaFOFwYObhPF+DBV0RvKH
JOTIF6MHTt6f9gwaV5parhFAXWX42TeStIjMHI7u9E3nor3KUmBcQ87I19ULkdcd4SR0uHQ7+Em0
JcnukokCWQw0WVVJ3y0jvdBWCAqko7ppwvTOpkDUMB7vTfS2PiDgyzQMWgAMWrOSXXrV+CjNPT1H
+61Cr2fmUFDWXtZ1fXL0oiSQQkdXpuXXhomnZUobcze92ZBYqJMiYeEIWgLRQJB520TiyJ342fSb
3oCcNibeMdDaH3nHS6mhvU7VaJiE0vuydZGVav4Xek8ku4eQPkP/ZwS3pIvQ6/S/406BTGcpGpgb
savSrl/oEhFxKJNmlZgVmprf+pSfpRYxuiNL3tuODzJe9a8wQ+INIDProrBa8iXS0AHkpqCHiVJ3
VzCFVkuoIflIW1iV1ZY+Q2yhJaZHsGvIuSBf7WjxirgiSuDmIq6WstDVXQG5bsykvmWMWyUC/7yZ
hl+QWT03FsnckYgAHfDF+aR0hI1SMvNpDoVvmlR8zUORb9MYMDrMqKUH+8DoxAE7LrJitSABCuG8
hgXTyXJ9w/JhocnvXVbo15WYhk5o0huz79FStM/A9RhMaOgWkbtEB3wHazxnWbfJqnwzeNJk4ZJ8
QVAA4yDNLz2d/kuXNEtdTW+NpvnpVdgrVTKscsv/GocONLfe1+ibFrhtNaCVSb8ai56h2Q/9AwKD
q6jdD/1I4J0UX0s8e2S3FuZEWz9yHmS6ZWIJRq6EeNhxgA+x30o/X0i9kptiEioZFcS5yfLtqd/b
eviuGO3a0xvcfnr2BdVZsEFA7y5Tw9vC8BuWaLFyxrzRQqsVjiu11a5DsyQUlpOxT1OmiazwMg/b
KyP4WdraVdlp5qOeWos42OcK8+0+otY9hr+GUcfz1tKRko7hQ7Ec2UdJYFYswldtIruZosFGtV1/
4WfEBBSd4OAj1YQWFTOTGwFBZhG62hVRKsRN1lgCPZcAhVAxJ7+Au6pFTKWhC1FPq9EhqBssNdCW
O2+4dEtfXaMlf/Sb0dukuEMvmkn8Rb3ivs4OkshEulbsYI5ojGXcUe4g7XBZRf4TJKM71UMYkbrd
b60WR8shKEAMLU6Me8rx0bqrht9d0usPhg/FMVLyaWLZ66tOIMYMMyLczGUoNGfrSfegoIDMocMS
2656G1u5xOD2g+DV6JLK0TowdLkXfXVZRQF0xtHbeVSFt9Ton4ysGgC5jAbeuZ3pu+PGcppfuY03
NnZXvho8txo5ZQUGMbwGBFk6XbPz4/pnmbjOuuixbGG0CAqNABYM3Ivccp5NJcFFSMJO6VxCJt/I
0uSMiWKscr0bu4weMg2EprDvZYUWsmWRfKFbw13pFvyqzb3wep4MGsyFpUZXrVodGaWDRQGz1S7R
D2vZQya1Jz/DdZ5ZNOlaUvbwm+ZRMF4h868uohqST6thzS0dfjJF3MAQU05qaLinfCziU0Heg+Kg
pZ83dX27Iw8wunzZJizoh4CGkt3rozwNiWdS9v46n55pvqEd9ad6JA+xqOFb+uNtVdxWsexOneg2
tVVqKEBIUe3GqL3ozDDkjXj3Cho/PCnMYsOisVZEGfVYlQ6G5KiiRHAFK9u7qaeLIXZvyg5NcpId
LK8zTvMF5chxEQ4jM9HM+ntbag7FZkR1DVrjP9uakdBZjeDBzaRYI/XSvU6mi4adMbeKEweFxpBf
Q8VNNO00TheUZvOtTYQC6BX+rGpfP4WlFVx3DemR/73bvL0y5WPA9JdUBe5qK4V2ivN+XCZdla1e
76trroZ6HmzrfJc3N5DnpzN9ed1iaKTd4LEnJnV64fkG10db4dT6ksVpvpw3zTcGkUpguTnczpsM
oumuLAv9JsT0G2qFmRUNp1qI4KYr+t89OqddJ+ACDGF87HtDnuYLm3yGRVabxvp1W4zlfwPJE+Kd
qoR0vym7HHWl2UdGZJyC6WK+MxEetHNc8KDkw6E1sX1+1NgzL0Yjtzcvf8OmLdZlFstFPt/u54bG
zKg/oa8D48oYAswC9VLRyJPjRMo12Zje9IfO8ublgqXVtyb0x/0AOgF8pzeS2Y0dZ/V6v54A5G08
qqTET4+11IxA1CQ4JYTvXuW4BF/2qDEHX9dDV3LipLrOmH3dSBJZbrQwu81drz/Md5svzCLT4CjB
f5v/nO8r7LTGINOpq/lR8zYNGuxSyaLLuOnRdqqec4qJ+TqR+jCCfGm+e27pnObtmpW0mHLDCze0
VT7HdDe3GXa5NXnkp0eyCjypgdAp27D/ZUOAB9hzzFORZ9YpT/1iJXx7BPg6Wqf5BlGH1U7N4SzN
f843eJGKBi0uFnoY1QoTf0hJVYL4sw0GZm6tcXy9r1/gX3SiytrEGkFW9hB6gL1d/yZPDXvZS8Ld
yLGCH23h8lwDDmzwFRbBTTNdyLqqd9SUMLz0vfoi6vs/2/wXqk5T/n93/9dxVgY//9n9f3nM3+1/
W/1L1YVtqlgkmDsiJfi7+W9bf0HyRL3kCA2NgG5x03+a/4LmP7RS29RUxAHSBF/3d/Nfk38ZyIsm
TSQBgprpGP+m+z/DNd8qcx3kAFKXglgCrqJcOtNRdb0KSTRrtkYU18siKYNrJQRygrbyuu5bsTRj
398ENCuPgasKIgULKLdFtMRrJ/PRP6CcvlJqApbtnPHcMkry+VA3I+QFQ9+k1a4W7WVlFPaW8K9i
g2v2MzHrGcrPwChjazY2WdW2+ILPdVdF4Y1oavp6o/JTLaomWEeo3i4Ussov8Iy3C6TgF42DD5HT
5ydC2nMR78uLI6BQVdhT/CRnoi8qIK0QiVFvyoKU1TbbFLGOa2rwOZMjOGtc7zo3UeBjsl+4OmXD
N/vaO9DId1+fn80BGsk+9od2A6ZRlGO8QbBjVydddiAaOEEvCH8FW0cJsox2RdAt1SChxmnQZPrk
9c90ePPn1/n0kt0bHde5Dq9v6wYNIV++YeAiD8v2i1di/tIHQ4DTACah67W3ZCn8XLZwjeDuEeYs
N7a6ShO9utBzZJkfv6X339EkJePgEn9gR+vex7KNO51ENFYSIuz9VSpkcfz4VQQH51tJOx/cQC6j
UfiQpqbb58K1ihS0CldZs+lHWE6DTVuf5m34kLuEv5s1y2Mvda9GYm1trRXbplO6k1WWPSu1Qjvm
OrnrcW+ahzDA4fnxe5v2uTfH9PzWoCIjNUJUpJqT3uitNtIoWk33Rd1gkPhpuR5mZMV/5hSEosK9
C6SqkrTMhP/jF/3zazc0PM9kNSBoQlt+ptV2/SjsbD1rNiFNLMw6iFpzfPyrj1/lvW+dma3jYCZA
ljVLmd7o1lWy0UMRIQ2qvN5eMgvMoaGY1UWsi+KT/ei9b/HtS52pokypeiAMsdHYkJsQkbdLrwl/
5iwamc+TNY/ReBn4wyewXv2M8zz/eDYAa0O3YdOa5wPyAJrK7joOaM1Smwv4fenWSdRDHVjJesw1
iS3imj5oc5nn3V1tyXA1FO2WocG5yBUrAlkKFawLlQ30Bw23rOXyvjH0m4y7dkNtfegBlwNyp84L
L2/qOJUehTPFJT1j6OHol97vSpjjdohOpZ0NGMCMEH6AFhxt5mj1jWiU77Iwgu3HP+0sMzvbbXVo
06qgP29pf+y2duWZuOY4cGOtJnO6D270GqeI7/GpFL+9qVVWah3uVKt17liKoAGQlHDT1qIUaLQr
M72Nq6mUjAIK0gnOZqpkS30Iq6UXAC1BzkQpuVUvqnKkYGFkV7Y1bgkwuygKdUmiu340NBle9tUz
RAIoNDZMQRd+A45ILWyOihY+fvyRxTmGdvq1dZVz1zRYGfw7O1RDJzaj0YjrDVU6bC/NeCAR6lef
DdlF1d2PYRZRw6EY1BlYn2fjjGL8xqN5pZJblVOSO3rZzzTif1X9pgUm5bNcfGOhK2huYllyDIGt
mehb6gRULGLrzmncraP+CBXbv096hPyEhjHLLGDHaIxmFN6HhXRVOAN1gjO9wkczQRplmNz0rX1D
eee+bo4imkISBrhJunWp1bgJUyqI/YEMXgcGmqVdBB2RL0174+Xdvd0eIrgRiyxpgmUmb1XVuKdH
c1uGBiQiU8khFpHZ2Nouza59HJGwWUqFnGwr15fA6DiPyuAhWJQ2CZV2TRHL9u71MDg1VntdgsiJ
p4Rse+iewTnkhIykwAq9AjpUg70r2mv2yaIlmihb0hruAJHD+1Dqa68LDiRQJes+vycnGJAYUqAL
Ftx7qULumykCA30rSF3KF5FR6cycZ780njP8VbRuzKwyKBsa3zVh3slRfrUSyHuK0+8SYU4hlbpJ
SZemeNk29ya4IFqDkLxgPNP+FqAS0rK+pkX5yV7158BlGwazVoZi6WDmOJvS9SxIG4Q4Ne5R7JlJ
v7Fb6nIi6O/cnpal5yOli+nzfLwvv/uqBmddAzHrdCL450nHKdk7nDHitAtIVe9umiz+3ZQwS0bl
vpTRY+SYXz9+xXfmPghXORMgHXcckyrzP1+yIrU0VeKGuZckLSIlGGbow9tSqatV+WRYU71IPag1
huzcGE8fv/ifk07bsLVpeu44qq6bZweu1xhtCEiTj2tlX/NSW4eDpuzkGCnUULS9Wm8tBTCelXzy
NZ+7DBgxeGGJz0CzsUTxVf/zQyeqqyQ1XhqUBhb5cU270hPajrE39DsyW58S1gwLo4XVGPvjVcXg
eaGnkM9wHRiN+Ozd/HnW591At8f2YAmLKdE/300UKKOAlFZtZqKlOg0bXk58M4BPYofh0cRdJa7I
NG0vPAmA0HXpieEeTvzuLgM3sSFoavnxL6O999MwHxYG4mgdQfPZblEUGY3nlsqcphNqHcfKKjel
WINafsi94XdbdYgpJoiOmABCihujn8i+DJarHqtYfIt64V1sK1nvqcAPxOhNrCQT7wy/67JWvTsR
apc1AYuAV0S7QcLg1m5yWUyGTwnvFyWh+8nXfK7Qnn90cPXTipDIeOMcpe+BOWTxrlcb+mvOBse+
11wJC/Nv2tJriwXixTak+NnqMrkgmynajrRjYcBMBz5l9mWlmk8k6+Y0W9OK2L1ll+f10pyI0WOi
LyESxGsoVyqRmy49BInzgwrcVKUnPJRqAXato9Nb9ZYkLGBMcgfQmGJNHG89vqMsALz18a84W0L/
ORuwp5Ux5lVLlwxnZ5ZRV5QObfOOTM2oWtQ+ybtWTMIGCtqxEEdaxuhvfLnzO8gnTZr2FPt/h1CB
DZ8Jf9tIBetZge/G7Yk0KyBI8d3AGGgHVHdh9jXpCUmnEUt13TfXdfxDsbv70idROMZACidomv+Y
+jLJMQvNBBhUTQg8WgLcPTptuVuN8HuGp7GCKhBHWKRjKmtLHFi3XWb+/PjbmGd9H30bZ8dZV8ed
RARfbbwGwyPMeZLhR5SGGZL5ZR5hfWFcyBcdDWFTTA17FCwLyzLuaRhff/xejPdGeibgnKQZhYR1
PvTZQyuxMDbVxkmsdtNJe6AXED02roNjUAzHwCD5GBYIHj8PHaUai+ukz6Jry8l3jozROIjy6GZ4
CyG31CxVh4PlYFkpR1ieyWQODtNi0cvoBw0+pFBF9lSLpt05mGUIFDMx/Hbyjqe9K+0mXI4WbFu/
BRwiEEatEjv4HaeoMVxLu65jkqyNhJZ9btBUdOoBGK3bbyJCHQdd3fkaQ5St28nSwKoLKaKhSKs+
6tJ9ElZ2Dz6KcztwZqpkjw2lUJ1UsWNQ6AtZej9tQVf0k++W4fLsZzZVnCLIWgxTpaTxz+HU0OBh
uiHDqS2jJ1im5EmN6L+QnemfLKTeGSRNJp/SYaHMs/5hAI4jMy0zUW1yL4WbVCwSmAAMnSe784kI
QHWRJmggCJ25+/gjvjPlpRaG2UVzSB6w1POFcwESPrdcg+E5NVZNG1aQAnqJWKB61nSEfqPtLi2N
3ppJQx7jgQqAbmAl7zKvx68Ie8eyf0qjCTYj7GcQ53RNsmDtoub5ZNh9Z0enfaqRvKozuWBh+89f
o/Zo/LihWm1S33PAmB+yKnwCwnjqFWMxIQYrC0bmx1/PuXlvGuqp+GmOLfDvGeb5GdVplapHXlZt
EHldqbRaGfthwgbL0bTAImMo1Uw4T4qDHaz2vsCr2AEibyGyQDzVM6r/elkvfb9u16XLRHMMhrtA
dIda+WwKNC2A/9hZDU6dFr+LVM+nX0FTt4bfMiZ1dlYv1dwCOhYReQAhFeCvH35mFXzv5VgigW+l
3Eal75+/BgBQCAZNX230FOacdiklr6ql5hUaIzAL7L8QGJCEKJ/tsH+uyAnyoUrK7soP8kd+DrHS
XiZkXm2SsX4kOQCMNKtD17eihd+X1yxXFsJj/Rn1/mQxxqkeEkcBMol1uAuwz04qk7Z+u1Zt4klH
NK4f7zLvlKJ4g1MWlsrBbENY+Oc30w2NMfpVxBGlyCdGlZaFDJG9UV5dsm785QfMjlsJ3wphg20N
t7n0UMON+You3kiFLEaHwFf48buS740wzJD5pVjd2vJ8R6691tX0VC03Q+ORH0zU/U5JjV1cjeGy
H5i8ViiAFiEZg2tM0d6SieMu1ygiNqGNeC7ZpEBPbuEv/aJH1N02wrvxER1deSnhazoZKLZ/NTLS
4FwsoIO7Rgqg0FKvUs4LCLQuaxsxWeD4zuWYc5pIW6ZwgTqYK9902seqAPPOCiFAvbehJ1c/xb3x
dWxi6GR6aD1ohfdzhJwctcLfdKnfX8aC05pejmgG8iViAO/fj8i2Q1oSgzGe3T9cuyDjAnhpZgEA
zljoiABXjRzbVZeCcwKqdBf4zY2plL8hwHwy5pzH/0xjDqZlaRGOJuB0nBexgxAuc1FaBQqN2NqG
aiO3AajpDWDVaGFnpth1JUJykjBJoqe+qU8cL3y1/35NxVrKgIQydSP+ODPkaT7WuS2LDeKj61Im
LbpHVV0FXZotLF889XYqrmihHkOpVZ/sru8tJnlxqrksYixq+fKfB5E2ul6YNbx4PZG6G8/faHb2
AzAZqCWv0FaBAkLLG0cQbN4690nn/Ph4eWeUAcNhOtIUppCGcza8MVNK6egZxQaLEApjZ6e7ixDa
BVreRFuW6qefmKWQ/ueQygxbnTKQSMVjHP/nZ7YjmTXeKHjNNnF+ZBqueaTT5qmnaLMO6vIWDXu8
FH3h3CkGjKiscX8SauMfrN4tNh7SxFOoPMFcw4Iyqfu7IJjgW7p3arT6WIlCwk+BLlmTNLSMLV25
t11wpEMJMEutoqMS9dZDRYmpUt38VvPjx2pokVdVZfiEtG5NCz2+qWICW3TAMZwBVZa9SPHuYRl0
0PITbwu2Sn+MpPzRmr6x6rQ+5Uhv7EtPTE8khfsEVHATtguhqeoXqjnKnXSZRlqd8RA4EXBNq3Ev
3QAVXJZJ5WSobXkzai6UpQ5aWl8X9/VvgiSbC9zY5qOtPzSjCH+11PUR7VyU+OMtVhA3xKUql13p
tos8SVlz277rfAktB9+BNxz8JjiN4yAeqlSQTzDozle3CtONbqHFqaG0XKdO/MBMptmVoTde9Rox
PDnS6hpgNIug6DIXfXgksZ6wJ2JHH/ohvFNLr0GRMDprHJ/Dtwl3MLm2n2RmxIwdWrSsR0LWIkJD
MF022W0YWM+an4/PakSGvB1/q5NAATMog8vBaoLLpq9/5kPVIdbtYnKR4c+uEB8gIJVxC2ovZQVW
x2O5DKJymAIgeqCigI+sWK8AJOXM6lH5YrFqNsS+gUeaLiziSBejK4kzVaFOcmYPruosq/fDZKSc
/hJ2buxrW4PYFXQEwnGRqbJ9uTZvc6N+WbWluwGMsw4j3SCAvDCP87XXiy7x2lXeUZOzDSCUA4Fp
F62WBZduNxDWIHtqnR7hwp4bZQe/VxXoAgpCpsIqv/dmxupldOt94HXNfr42Jkm8ivFXXEQ4j68V
MgqvkatqmVtcz1vo/A3XQQzSxR6jbVaax5qs6dPrBSSA/8/VmS23ybRd+4ioYh52JYRm2XIcO8kO
lZEZmgaahqP/LunZeP/6d1Sykzi2hZp7WOta24Ja5RY0Q06OcqX3iO6rw7C0mhpXuF81iaQHcKz7
maDSzTinLi4FWqpTpPqPhVcgyYMg29WWl35xwy6xltb6NPKuOw8gtpBukLgjhPE2on5+011/V3Uw
XruyNV4tyew4KsY9hDMHKK+Xvmd5RVT4MGRo2fmwocS/Lg8g5qCP4FMapNMkJ70+9I/zUiMxKIvp
dUB+bJJ6gQns3pPtuhmIwjkq0QMpI5QlKU2/vLudKu8MmAjgWYpnQgfjd1/lZ8cs1BljXLkdnSD6
qBGp7IEdBjsSj9IPvySToXXHhtoq3A++Xj8Wl+SbMlPrtSWC8sOuGjy3VnRvTCk/mh/145PukNdH
PbW8GUSAZln0XzO85l/8sSUjyOq/9gt5IEOVtczInXIH1JwVHS3xiw/L8+X5jNIVFnmISpcsGmse
qZHKxeF67Vf0sn31w6lD7xQQUoDqHm4musmNCyX7phBsE6Y2yr1noZriZyGzgG2DXYXBJoc4npSt
Y30hJQZqt3qdOjHsopUfO1Jp9FXlrR+bOsTQWPEfK2LQ4S7N4mosNtgvAVPTPltyrkCIT+l9VAql
iXa/qWk+W9Ad0JnYzq0buE46O9QQM5rxOjzowb7I/+R+s6CLyjxmEGafdJnX7NSAxh1ITYOcaLov
ofa/NyUC+EEJfTS0MXzz9IfnBc2HU0A8EwaD47ZU+7Tpw+9TfuptclLY/+pEA2g7DARtfPMgow6P
z/sOVW4tiAxRmmPVCSG9+C7CV4w+ywGuHlD4tfxol+IHB0n9o3VS/nr1pbQ7+Rpalf+Rl8QCFc0H
zrDpjib4mi8fwu2t91BG3UvY6K8ZGU9fvWKtbuVo/H5+RLZzQV5x3YKu6ux4bg1eDWavd24ymyDz
0y/R42EZkXISwumea1agsShteXDaaYxXhksHYVvL1yj13bgo0KzaQbd8rV2vQuJt/tKzxiLUlZie
dI7P0y3egDINX8bHg6WZH+guJBgnqzDoKI+xcxvNp7m12VE9PiynsfxStCL2Z/NH1EgiY0IdHGY/
+qadtqJf83kv2uiPDTcAJFgVv4a/vNDzQRkzAt45dF9TP6Af90AvDx7o8gftSFfhPoRd42xm2QNm
V/6FPBdgpiOGH11ky0sW9svL85nKKWS6By+XDOVk0Q77PBIIX3Uj8he//oj6LEsa5SFSdDL7bOKP
OAubiU3QB+QgIGY/oUyHsNKTMhctTXDGKRFXIr8FS9CdM3x2Z9J7zN0wlNF+XpDPVl6bsKId7vbD
BuZoNzj3dijOje9ylQZr/vK82RGYW8V5OdPop+Z6ez547A2sCualOcjs4kb9Lsws+0gw+s+1GM9+
jkGp7P92hvrtp7Cqa+Zs/ADnSA1HOKwyoaOO4i7Qu8IdM+yHIDC91ioJK2hOj/wnSRux8dxiZyjQ
lo74U1TVW1VhPJtqgtTW4q+xyL0UmhCp2d2Rhs13Qd2nMOl1AdYce2X5mpaXIR8+xx61ly3/lOri
ch9/UJ306H5Xhf9mGgQNMP66U87HrUaSElQ293zlZXFPDWk07gXDxKe9jK+YgtjOipca9SN3XTZL
qYuSBOtNUH2G6EhdGD22ja0QB6K2T6RscawZ/1pVgLgK/6yj1huiXEhtBEI6EW+0xcFIuiP6a1ah
xcbOOrULiEfaGkt/ohkqT1YH8G9Be+arNbZqcazkenSW+q5aQgVomWqBa610202pwcS3634ojB0u
kH2V+bFXs3IMlr90nHfhsF9dAonBSbhMIB/oq3agZPX4sURLrYykWI1qvvjiKxHZikgv7610TTzw
A/g4S6VUBR7z2rQx46EIf4cWLoCiaHKQP+O9jdI3fyESC6sOtMeSyuTB0GLIGGAlAHPfhS91OYU7
gIAjsPXmOELSeLhU2U0aL4XWP4vVT7xutWJTLvxAjvWjFeaNUQn8HJSMph1DFM3iaFj/5HAeWf7Z
x1FxfXFPUtveWMFVSkk0vNFf7QpXCoqQbtsL59Uko44kirrcKouEd/ubPYW3ZUD4ozwu1aqpxc6u
ymHX5/1tDow2MbUlE1ZVOBeAORJfb988gz6ixR+VDMomns3nSCCM1xgVXM7Q+We0jrkNPahM1Rqh
Yl/v5hDRIYPGIm/E37m2QYhNO2aHKh0LMPWVuc1yrHSqMKbdErC08FdyPtV00jlcp9XJ9sjYL7ZV
fB3XdSRszjsxCfz3YCJn+OKGqfkbluU/55EiOa+gviYqi02gJKntvMauGj585fzoLYHAAOm89+a+
FAbL6CxSnHWzjrVJXkdhw5oMkejnhkfMUzmeIyB81SAIdJvqq0qzZLX9n6g4gAT3XpVIHxVtPylu
u5YfW+UcQsAfL07pktph6m9wi419MM8vUignLth8AqSez1PHfUmo4NjYhSSzCK9+Zq7HoZ9wGfRJ
KZbijrr2RT1ckTCZAlLCBGS+edHn57OhMB8Y9+mIvf3KOAcm95qJs9BOdy4C2lzmjJ4lxLkOYbOH
S36O2p5oLjOQO4y/bYwJstmEJVmxTSbP4ZRJVAYDpJzOYwT//OREINwZz9vFwQy6Z3fTny3U45tZ
mH1sPujENv2N2DSzsPfgcK/B4z/s3UWcA0xo58bSHu/SkAxSyWC8c0PsifwU+BzaxAnK36wGinOJ
sPzs07vDxIMTpSS+LX7PZlyb1XD2+tJF3veQfUiNNrcIb11VHexMGuSJN79UJtpdkFXk9qipO6P4
F+eqZLkQtS4xiqQynnMvWA7d4u1zlu2NtudjA5yXJdDjLzzA26EEpOP4gxGH0XSAugnEdU5BWwX2
cH4+sBdMggFVvzS8nR6aAhG65yJRa4jhJHoo3fYyxNzsQcAysCwNj4+en6IFvxRg3XarbLB/Qf0m
l6o9h3r9EXoUS86EsIxBlNhNvt8D+F7HDpcDv+V+AHFm4ZU58+21xzXlPT82zrEMufFjiDtjRqxh
NfLMmvGuevl4qFqMuiol6MPL09PzoVtBSbutRcpS1nCceAFqaP6wrCOOyufT2St3jOmCQ98u2Xmp
qvz8fBbl68EoSNJNZzcZXGs+FAIHsOxd8P+y/8zFoJP/PjTyqD5zSU2YT7DFOjldHv7/2ihKXI48
4LQvzrr7rLus+e/T4eiGpOeUMp6B+LTJiG2FXiNFADhNxklCVbdoTHcsMx6pjgSAVZm6OQ+adR5g
wSz2gMFDdmjmzMaT+xro3ymuR8c4WLziG9EU1cGig9vZsxtsVwxyxNuHVyTbPGiAi2VEhnJvCJs3
OUS0bghkkmHZDK30zJAPz1wl5Va2xxKiZOKlqJonJzwtRrRu5yoEdsjuwejpVevK/D1Pxry1Rg7W
xYz+LETKAYvXO8x3XE1jC4jQyglCNvr29B834vl0LdxuOD8ZFf6TJvH/4Cb+R67weqvcOSmjCmOx
dqtp5v+xKQjYsHhTPIER/hSSBvKEU/yPUPF8BrbA3ZYReXLPD//7f/57fP7TzrBa3OSG3P73yeff
Es9v9/n0v49l4Mf2DCblibp4/kP9/Oaff/zfd0L+waf3IFY9//h/fzFPc3+ntfvZ2aqg5n58w5Xh
HQZPc5vOYHw/QwOez+oHhft/Hz6fPT/3//09pBx1Mk3t1+fnnw9zhlkb7Sxf4PlxkA0ebpj85fkp
QDXrTjbdr2FsaZXDtNs0UeAS2smH/3tYSxppTAK82s+nnOkYtiPtxWHtnDqLWhyYNqRRcLuY/vqL
Mg33iobSj8UKkL4ay0cqqZXGQgfhxnzsAnW5AC93x3+6tIhszSxvWzT+b25Eguz2Jd9XMj86TbvG
0CCdV5DKxDikrb76IZ24YMndNAxn5BBZe1eM9WZGYGVX89/a1OZ+zRvWpyH+Iy82Jra9hfkrpHV5
yRl10Gd/aYLvVGx5LDnIN32zBlv09yU6V84eMLV/Bz3epGffEawg+9QF6bF5+tkxsccauhqJuQY/
ouDVs8yk0/0vUvfqU7pALABFTvefjl+x0fFfS4I5CYbdw6o+5nL193CVv7Qj4qJ27Q+0Vq/r4sAJ
xBs4ZClp1gxPHGu81BJcQAhKeBuh9nP8FEyrqzfOzBK46CIislu5VUEjifvqfxVfZgVB203tjcBF
0EbZq9PpVzwT/0bX2zUNGX3cP/8qZaX7fKTxCB2CVQf3VOIywp7NFkGjsKCxY1jEjIWJmKRCGmlK
DbWDQBpeGkd819PLZLZvadXPe5mFYcwwMiK2rful2jIna6L/Q+jGuzH2C2mcs9gWrT5D4v3ZlIlB
Riqv7EOWOLmxLXNJ9Oq0B94bnTOJNuERUGu1s3GY7L9+m1oH3J858q23DJ7XRhTpxUCfcraW46I6
1EiOeYkiqK1VVGKnnMiUNfumJYKusLg930rxp3MzvRtogRPLy8CteR020IIsLmWqYE8W4wAw4ZFq
SxqdBXvUHmTFWMuqboYhs8OQrn/ROFa3wBXdyZXhuVG62OCEn+8OwrOiEZ9PPG5AagW7jolqx+27
a00WkKdc84hN/MDo6QNPf4lzCka9SBVrwJQoutWt3aQLyvQw2OIn3a2K2eF0+yyw1UsBoX+i5GsN
1vJiIrSh1YGMFetNBOk9G8WGFKSuo3dnBNbsJNMB/qB4p6FZ9gVrok3JXpak8js6pojKhNrgEW/v
S/+rIlcKfsZmMWokLmZcTo1xfMbOFLp1j43fChAdYMbbRlAHV4xsCQUgtXGuUUXl34PS5w6/kqzq
lGQHjr61GUKUWW4Tks3mQYsI5/CbtkR9Cn9V3SRfYLKUKe7C1bNvU8aEYdBGcSBI4mZaqD+Uh1t1
yHONX0w1ie8N0R7taxTnFcbTGjTMAKV2mxfU+xMLXNqK7WoVn45GXFq0OBbLjsYpJ3gDnUJbbwlG
SQz8dUw/ChEH3TzH69Iu+05Mr54N+zPni0TMuY4ThjHXHGaumjrcLW1HB4mJsyY2AGOVS2kPs5bM
IQ7m2vz50IAJQ1KM8Nuhr2OiX6//WlbJRld8NzrxDyaOC1YPfyqVvL9vfORazSqgfkQNbyP+faRH
e2dY+e8c+JRuvZ7IKrCceREF13zOc/TPeM17EqGgLbCTZu53QecEnwTBNrdON01cqYFWACvAnFtU
cWrPf4qiW+6cgAhh1DRtZK+nU1GVfbI88kvl2vhHg27OQvFNbk7+kuGdOgMcbpjq2R+u0aRJg6/l
iPHUowQyogN++3M/AdqCxk2whnb+pN61EzciDkCcKc95TILL17WzoitI6W2zetRmsuGt/XgXzU4/
H3ttvQSZpImLVMOOMtj7zoIsk0L52j8eZhhBLqO5dgxOYxC5e8gvUIFEdf3vweZsHJ3oX9rnFFgs
IXZmhBGNfpNZ6j7o8wvRx8vFw3oesA4MWAEyHOyB6kMuOA8I5880lDq2Q/YXDTavDgVdwXCdk+pR
Tdp7T2bHiECurU1GWywM3Pdjhq09CA7+0hqJLPrjSCwdnv+frgUsQjiiYE2e2/HHoFo/qRFhMdpK
SZ4Ic+iWMkPmymltLCWDoWg+uOb0c2nX/Bikiq9F4GQKpIb7ir3js7tQFGInJjuDhx4VWzMY63Ph
kP0K6ibxi2z4PTfqt01oX1FR7LQmbDmpW4s6cQEg7RwX39kv1eIzCyUdVxrigsp5r6hgXy3CT0t6
mc2EdHNDhgXqGrl+K+zMTcqi/SSk4ZqnLDWyuSn37HIMLjeMHiRAHjKmXgnKK7m8DymnbJ2P3o51
83eGjd6W4hbtjg0eXK8225xInnGFR9Let6PNGTXxzoz4mg708JeeX9+Sv1CmzonA9rvBDVVum8oi
rrn8ysgb81GUTK3zEq1hhLI2qBmpF/U2EPNtzoCdmIgsdnPz6LEIwDpFtbENjEm/5sMZ5va2s8fw
hRSIQ1Yb8i4dAdoz4qJzVXXV1fCtgoWxXxi+JN2kEo+p2Y46OYuLDmGcXESY9JV1zV26kC6DF9HN
1Tlgmb6rObTjLHPXZJYK/Ja2dwuT+q2H+vllAJE+OOoNgAL6ubLPucVSPSjA0bvlO5aO5k2xQIrL
qnW3Qdu2246RV0Lg/EZhHr9oNOJHlVV/ZisTW8fySa2NKhY8tfOrriOCpGbJGcus62DJFX93MEOi
GOSRucxy9B45MYMMtmoU6dEgSQFVlP4F6Ng592MZXXQUZQRfMZyRq82yTZMRFaD7uzEKMC8V5kOg
IyUQKHrYdLFfrKjTpLNOXfl6h+S5birWq4fMK2GOrpa5AvfQ9gHnlnx10jclneaLqLO4LjP7FY1C
+wVtfJVgvxxja/oup1S8e+RiXnVefOft1r+P8EDP6ExaSND/4IA236Bb92dTGHprPj5EGdfEJJdV
J5JnNeZtZgx9AIZWz9Y/o6jPIQQxGelY9V7wrVkGMDOsBrOcFAwHBPJLiCcPewN5GAajJC8ty4Nt
93McEH/14vBr3nggG451Swm58IX2kVHDOc1/eBir6zJUd+Lisxs709uoRfNe1NOBEZSFHK3+N3qj
2jqTzBK3Mf+RVVoi4r/08y8GEsO1KrFpjTXSyryNTmUzuVtvcuxdWZC3Zg0T7y4T+4YxqXPJMmtG
AbNvEPWw26LsXHqCdCI1sySheWmztDg4wudop0zxuHBPpv27CKedtygI2HVm7dwipcFNxx+20918
u+luMC5If25GffSG9TiXbQLo5DBBlEsMkfuvqvT27kLEGUvbgxrnN8/1xttSSpM7iKUSLLjkXwI7
KVIvOKLdy/eOaUaXuqeGndtv0s41FRJ8hNaKDo2wfwWj6Ryj0rlqhzGCg+Xfnye5N5dJnQgPI1B6
yGniQ/fS6Owv1joGokFA4EpJhGHdEjaDB/g45gVUrHqckPj7gLsyqGRputTME7RLykgSqDTfsEeB
u8WpS76mdy8KjwjutAk2jSjdxG6ZiBiswBCaLDu/cJ2tOQ/TYZV1ekTKc1zJ9ozrsEZWxUkxSz9x
GFXFXmeKo6y8ZeOny0feW94Zqyx8Yxspc66bKAFvUm/1UIgvVk0+j89IuUPdshd+Q3pbGhWEVTSc
W4zHN3ZPMGjA4s0yhyMnEpCQ1VcMPlQOmCPfmJjLBi/6a7mpOiqHyfDgeJtxKSj6oDbERNtze3Eh
jmUht1GzcY2d7U5XqzKWpJl6c/PoP88r7TJyV2z+2it+2IxYj+ST/MjmVF3hN1mAMl4ziCdJPYXU
Sb4JDq4ImKgIujs6WnkwEWs7um8v83JCOE3jVxJbHOSe3DtFsUeEieLc18e0AvHWD8FCuAHkorl6
Lcs+uMne3yI+0V/NYZuS8fxpabYygbyXCwZkw9G/F2rFS0tI6WO4dgnLdN1VyHH2vDDpQbqfaeel
O6NIjR/+/CcNWv/TKn+D6E13kaeXixuq8CjblT1clnJTr/JrDgN/a7nt16aFDpGOlfWm5ndR2Rgg
kCVcCaKsbs3IScIof18hOLk3+cR4iBy8q6pvXkgvl4WopsMmg3bUDOM9pYL5t9QyuBmQkizlIV71
CXYrQoPrVzBeUF4qN0Gz4iZ6PJBsOCYyWEGBTEN0i8w7a69Ls5iHTHbVQa7ru8jH8sKKYnmTMEyN
1aDXmErWT577rR/W8P58YGx3KCv7r+gclndmHSBChdpC7Y4ZKFve17TUV+4H6s1V5gki/I+ZMTFT
ayiqA5hs6DDRcF0JY6UvgO2CGohfq9PeO6eyCLSeZkbDEzv2lajsrkb7HIo5PFIxCKZyqXy113jy
kmeypwtQcRf4ZptMeVNenHzYjVW4krug5K6wTWejTWaepqFY53ism3sggdaSzvcK3cjMkrIvdXjB
O6qBgSLeLsT8t+jn/mGBd3eg8PXJo2HtimKIVd5jq20IvJhyO4MxxljRIlEsE19aD3IGailMS5el
xv/htHkiPUE8KzGkUCVziHlGCsMnbF+JaC8OOQsGJqDL1nfEN5bvnCJuWyRAxpvYL8blxekWIoJJ
oUzsOp127VTKbb6wDLK8X2hRjaOXw0AgxRlANwPf54Mh52grNJGngjDbe7N0xLVY1rviHX8qFeED
1WSCoClAAabZXwPz5mvtEFRK13RETNURwkqG0Zi2YrdWTRMvszPFnYQ0HvWkhjVjprey6WGzrFN/
8ATJJanP5G5ZNLNXcP0pLWZO4NpYpsMeZL/Y9UX4bR1W8AUdsndnlmdNZihLkfYbxtiRSyIqdrlh
/VqIIIKVXc+nkZ6Y8Jqwj0u/udvrJG+NKvRLmnbnZbHseGkcL2k5hfbtDLRTAaxFPZR/LgOoImes
h51jIOBLw5JSqJyDjWAi8eJlPyP7HyQj5zPqZnR9fv29e6TKaFeX35mri23KJTa7BGlWJoxMABfx
nBO7DLVNJnkzvzdWKa9w9VavKfYTDEAwgWl0xALDdGBfjao44LF/b/NcxGlkOyDHZmqPMfSTohqn
Y1n1SFcis79NZ7MJ/oaTjXizJ6TE9pZ3KILucQKEGJoEn6c2IuSmbXlFR/LXuhCdwITgDanNCAsG
BiLr2vWP/0hb7ViO0z0SG2MPUEo64J7sJxC+YwYhilckz7SFtQ+QrNMVVWOFKAcRHnOtFfxUmxJG
K6c2rgrrZ5/uBsum0jdY+42ErdbC1psU2Klwlw6hAZnrAp0pcTrrQbVCxFogeq9ETGwo20+x993O
/TebR/wjm4pJv5cWzqthWYD4e+PQmfWuqhlc2Zr5j59OV/J3v+tG/85sZiHNlE3bdl3AOK2udeyM
5WVVQXQVBkFnVkcqM2qqhoUmS9Se/OjWsYsd9/vHW7fdVpqQNUd/K4FrzGVw6seG897tYwlfjlt9
8AAYleLgUE5Bvtx1c6sPo4ND3ifl42gwkqGWQF8n5i0ARRLqu5LIsjL/1k8Gk1pm/DSp6HkEHDlU
QLca3OGJHNV9lS7BOfMSyxrQjhtDGwctwy9iWmBsRIW9gTbqEFwLkVRxjzp13viHeTiZPA5UaIzS
825myVZX3U/WZD78KYexloG1hipolxHIuCl889x44DC0M6VvPcOlRbOvnXAvnA015rR541tfQUOb
CA8l79pwv4ztz8B26xMyWLUZm8WKewgph+nR1xsM1tRYOIcFe+8WUlO78xiF47klj8PoqRyb4DM3
opDxomj3vZlD4RHgl5pUBwmn4ZkXS+NrkPQmJogt1Von7HfA4l3Is5yzXIbYyDYYodxtng/OxUWV
c2xmKJfB2F0AijH5GaSEK0PN6Y/6wiFMQhXJroTAMgcpmK0VZU9e5jC+U0E9QoEcxDL5cCTKrIxd
vPwsP7NdNspov5oNcgq9CfuOUKSmlzciNd8tNmWPiVRwsuy6iSHjLvTU/OJmsdD++0bKyNN676t1
PHHCndzFrzDdzD+n2ba2ZUmg+vCIg84BgEb5zu4p37LO+gWfqWbL0f4ZaNr3WrTp1uj+ttWQX5DY
hbDcyz+z9xh12Vl9KLHceyHoLhsXYeKG6S/bbl/S8jm3ZZC92OzJhhzz78RVTTCDf7Ta3CPnnP0L
8VDDNhuFcR68kkIWa+F2zVqXc7b5y56XJquhfEnXR8iUYlgUGiWDBaGvzviDGca2pBD5DObjMsrg
VFmjBUus5NUJe7aiedPvMPCfIlBLMijNpDDz6qTJ6EHIb+1skpSOfQtqSsPES6gj7236zwpkdzdd
b0ENEcpdK8py72e8M4NIb5g5wiOm2yA1JicD5nFjbaJjVQNPrSUAnnGBABNsM9mLS42zYFuS4xuD
LIuYJCDDmj2iYzrqgaJmGLRU7u/UYkTjViOv8uwdumCG++lpAicemF4vNH7VGIlNPK0JI0fuB2oJ
z9rhx3N16OMfAUZM6reMM1aOLxFB9k6ApIsJbRaDUHT2AcuWKieluAFgNy9WdwwNv96XjP0S5X43
CYYntxeoo1XMxTFwbx1DFsfgxDEMwj7JwprtiCvAHngj1/ITrM18wtjX7cVq+tuO9ZN2fRb6BOyg
IhGc+y7I0OdDPXt/BLM1Zn9FnzC8KI7gyV/TULiXXDq/qCnN37V0714KlS9f+jCx8uIaqLnk/qoI
Oq5C6Gkp/Q+OM17gIa3pNf0D85bis4y62zpP5FMyBCvFYz02Zu8jclYKprp8oLyPfTXUp8zM5LHV
3h0CnN7bPYfWWvWs97bcMnLQqjU6j98j5dokw8+0lhTns1PtdQWB7cF0pg5wvpZBe2im4afdDdW7
YCS0Z12GwkM5/a2Z5DtF1XLUJrTbta0/WmqkJR+do4ok0Ho97tKgok0T+cCJNJNbXzEwXUIM9n1K
Uv1o5ycJqZCpUEpv2BMEXAwVrcCKC8PKSCYBaHBBMpc8hOy7VmfhfcgBExpamAmJGj8ChGtb088w
jmu8B1i3IH5346G3O+esl8zbRPRiY8n4rQKLwKBhthJJmLYJC/sarRb3wYBojIxdzFIZJPDS6F79
CERlF9Hq4C/nNU7fbnVa+0kZTfbO7XmXD8JmQpO36bUx9cHUbnSqqaWPqsZl7osBvZNd33JVGwed
JXwf9OVG+bZ0QYveZslvEZbBvMQ/YWdWvW/YU7KC0sNxFS6tsnEtu4EATtMtY8daxXFsxzkJsXjF
oZlusIMoRpr+t5r3ymtjLZJSIT+2KKheGmHcmkWS/+lXwy3KMtAHIq+vM+/L3NHWyWs6xCY6BYSA
Fi6vbvkI3HWoPVKqycWCozoCgWtrTqvWLMmM5eAPFd1kYBDn0o22feTecSsWSkWzF69dVr44NkPf
1VVx/YhC4MUMuIRGDnIhTBjk05WpPBS9XvpfUp/lRC7tL11LjZLOiI9ADnuIB6xfbSna1yKAX971
7veQQcsWKxDfEv6OXds3zoepDqP6O4rRfYc9Ob6G5fjeDuin6IftbeVkNWGT+d/O99XfrmO+50HK
AySeHzyDVrhYl4uCUngcbF1dic/cr5EW37kNtmgQbUJU/C4/TQ7RqtG0BLe8QlOSZl2z1WqKM6uv
jwar9LSw34ciesublYvIpDtfOkdsMUgvSBYb5wYSMaUjHb0XJVaS6gERdIzyXvrHw2I2sNIGqV9d
TcasOZvu1xXV+CafP/DJRY8eF6zGXL8uwtGHQYt/DRz3bVgGvU/Tj6DIXfTrHFnZTZpmw7rhrU3p
fBndBGePOWccYmZgfJ+XW9ts852RTUFMa+0d+0EWmADwtq2Cul+ipS0patHBdTAURpo6ewYKJ7Lq
h+VZL7iTjT22zTyxJSI3jvsfgbV6VOTdeCy6OYvHQla7lXxlHFT5cHDxOn2pmvWf4PouQtW+uxHY
xJ4+elPxXl5NZb7MmuOnDCo0q+C4t05RdddGPoQtbkjYe7qm5wbUJfnJxQVDY3WzrUsmWW53o9Mg
IInuY511L7PfyVOluOpwDA3n0E/Nq3Lb4WYP9dHsuy+OZzB+xplzDKWkoBm9rR1QcVlR5nwFofjG
sH88qTCPXSwCUBGz9Asa4Q93DueNWfXVuffT+m4PvOE7JyriAMwcS7e0vEZlx/DPfmQY5zbxARx1
GKHVoYmsJZnK0b53+mkK9uJ+qv2L9rPhNpnm1eLMiIeps3f14y5i1Ixu/axAeYe2aWaB5dVrx1xw
Gt8yozPvUX4a/D1mq/p3xXhqSybm8Dqo126s60uNuYDGs7K+IUx8RK7LES/YOn/SL6r5mgo3/O6U
Y8f2h5uixfiH6jBgu5RlW2aW089Ww0Zml+meGoKp6QjMsy25J0SFszOxgwfz0p1H9OS8KhxOVa3y
11k7711IredaOROSx0PIggrkxnQvuX+/YoO4Ww7JIzBCTm45oCICZHxWCwToscdvNHjzhpZ15qrl
IRvpt411ng/1NO2VqqxjH3nlW4owzjf7XcC5SN6lWs8+A4zD4mczI5nmNBvYAkXkZB/yET6cNUN6
4VVvcTCC58Xr2v6oUwoRYB3FvWknez+wHf1gt41M785kz3erF7tBcNeMJxHC2W6mR/cMXUCqg4Ft
6Opm5teUhea/zum5BQbeqz8x6VODyVdNQ+fGVuhezRRDRMkuuwVKVNxNza1bVUH9RIveVcK8msz6
N9Dxv4wIlPm9tsVn3jPe6UP8YvPyf9ydx3LkWHttX+WG5uiAPcAZaJJIpCWT3k4QLBYJ73Hgnl4L
7JZu/7+uFKE71KCzi2SxmMyE+czea7c7m2BuOlrDdyhCh2Kor2tyAbcFqkz2UJKL8IrhbAvx4UWi
2sdieDC16KaNEdyqrJz2oSDzPgv5Ma2d3zmzB4c+HAiNSMeUOUkeAtkF/DPY83BHBPbjiO/gVbQM
PrMsuTNwG7IoMcWGcxKXB+jHWe1EZ4rfIIwzQfpUxWzq5yElxPtiR7Z+DY1pG2019kGvud20Z5Fz
wBtZqb/27RolUMTe2RqR96kuhhioDcV1TYTApnYc9RRzcDPszZ4RU6V7xoe0VEtENGgXGfBSZf1r
ZkU0J4Z+FaegD2pPOifTIka1rwT6zo5VvVVYnx5SoaeOEQ7VgNP4ruvBZq/HibwwUZ21PvyaGAfd
J2G67OoSoYL8mVeVaEzLOrbY3TC+Em1XXHnzt+tqwIQtC2UnUBnDh3Cn9k3PSckTt56cZYx9uM3W
qQsH66khbPrPD0XN/Q5a3Lxr80Ed9ApZeF5OxXEeZ8wCRfQ+Kyt5yut7whaq58EMo/vRGtFcpOmd
HGPtBvDBvo7DR6Y681VnyRh5nnTvADPHz8bPLkJN9WkIS1/i+3yM8+Wql47LOCWbH7OKSRsms3Ob
I8KgzbHOo4slipjn5nUJWWFhLiCCbkEf1rbMHCRqNsACiqgURQvtIMIuV3n54rTTvitGD39JXl6c
GR9kabHJnZGaBwNgwR3bXRSVTlddQI9+M2rw9o2po2AwR+tIRc4pQbGxmQoW/OGscZmh0vX1flp2
StLLUlvP14KC36+rcaC+04yDNOz+ZlhoeessMp9ndg+98tQ9T+x7blu5XZCHBIrg4wOBFN0Gkmx4
hey7D9hqsmANW3GToSj2MqDGKjwPEQVv0alv3k4GhBFpHDPs3l1ZZOut2LBu6XTtW9pKheXHORea
MwX9VGWB/TI7RfbYRFr7SP0WbX4w/05NfTSW9Njj0i8XZ2JQ1s/ui7J09YTElhbXLeY7VjvGZQlJ
F185zFg4HDaQ83sreuP650EbDJY9eCCZX/A51mSHtpHD3kuWM+9VfkKtZ9yHzilRKruru9A6h8XE
Nc2grRGu9bgYD73UzBfjM+/UxZtk9BxrZnQDUeRlErLe5o5b4W+LxxvVdiP02uUKB2woTyBviH9Y
mBvsypkSdcH4ypq41Hdd03Y/RIOzni3cla2OKJk6MW+VnX+kEu3llNbWCzqpGJHdQz/QkaTCiHaV
NbTXcVfeuPag3dAwIAKK4TFXS9qejUg7dTXvPNCUF7EY6mAPLghFd3ijszCOGMeIXRV5dJgmo9jJ
Cc9Mm0Mel+hAGZwQ0D3RqsZuYEZhs63wzuE2a59jpuLkXpcfuW3GT4u6FT3Jqxj/x2Dp1NdQ9/cz
WUnbya7Ga0gVp6GyHOBx0VMkG/2sit7eOLO2bLlPePvRtIc/DZf/W0GkLqSjvzlK/1MKKWSs8uuz
Tz5V//ck0j+/7S8UqWv8gbRKJ03UtFYn/YoZ+QtG6lp/gO9xdd1ygaC7ciWO/gUjtc0/QPb9MMps
04XGgjW2q9QaUmrrf0hMy45nOfB/Vmv+/wRGCq7zHw2ptocWSZo6QE/DdfT/hBRwsBRJUSUD6Sr6
gZ0FR37UXNnJuudYmMg6ff/aa99Za917bH/J6Vh6BnUTYIgUCiCeRpsJbef5g1e+EOJxo/feIwVt
dopoeM9D8z2p/GrwwPe5mrgkFTELenLMda0kB2CQ/qzQy8mIaxULRDr3iu3gzEasFCx1yuUpkYqy
0lguRqzd1ZJWsLbcD9JTn1xp3uWGtQKQRlDbtCXurc46eQRSUEfIUJgqRwZPcs2wGsddaBkfqVHW
/lxlW/ZiobfQAiT2nZzvh1w+tiMixKV8XEfJMRwt4aS/1ChvOhGvPtOrqUf6qbeXzKBrqXtiPpQS
ul8P7esS149En9yTUPDW5RjwdTQHeo9ZNHSfbSu+VW72PbQ8eeHUr3mVfFcRk+6p4mUGOXsnaufc
OsaVWfI6ZRHPOXLbV7sKakKNrcLch2EXpAQvrNpefOV7z7Evg0xf8yHcRwaNUrZ0ZASUv60GKmbr
HROdly3sKha+fAsqs3ozyJDhIdgXN4dFLGYWVdpEIcq7amcH+memQkXj6w3PIR9qNthpftDtkrTq
cTPFwgtq3Tvak3gP3f4zbPk+smEATqUaGdtoxMvC8ePQ7Dbi50gh+YvIw3eGrNvUbusdCBgKpik6
ikYka5TO3eLmC2+neVj/4RS9HfSAn6et/bbrlwgOIPsMiyyDyXtJSSchTQgGJfmAd13UnJwGkWJB
2oKgScvALB8d1lnjMDGUxYCXdCMyNMm8n0un4kq+/dnV60v0lKEJwZCsEEZW5XdnLTLI0/JQJdEl
cTl0+G/fe9halbuG+lTuS9tD1JN59BnmLF6YwD6mbltuk4isBMCBOZZcLLy4qtPUZz+37OwelbXh
zrfc2D7N9tMA3HVvdiH+H8mcUNU6iHfcSSIknIzyQ8eQAXPkgEZ89AAgWR26AmaqxyF0j/FQ+j8n
SyglIox4IGzBsP1F/65dhIoUyHfFwDnT6vKxmaIXFoqXLOH9NXiBdOduSNgQm+Acmp7NWzaH+dYu
uk3KMLf32GOncGfmEHOimX9OQ+jXNXgTQcCOBOi+ie5xkPQ+4chrXQNBfp1J5fIr7IM4Ke5rk7Ay
BrG5rX+LULASWNc5UZMd8xivSeE4l2nOvicJ8MIkZHmDfPLFGdkLVhsSojgT9BeDlFuO0WkzGFq5
tdsre+QQQbBa+0XBexVBztkQt/JqkKO9pcodOEw76TNRfx254260YxGB7GekRLvESed7+r6pi6vQ
4nBIrEdXEmQz1NkhMpbTkv3KmmgHw8k3G15rQle+dSP6tlsWnuOO2/JjAhDfyIxbj/2W77mcNO3A
uD0uWnJ/GSLak8YH4RmLLe7FmK8LL/2F4R+2ziQ90DXha9nGGDJ5C13bfTRbJqierQK+QrQARhYw
S1O2zQXXU6sME/QxI0lzYx5It3t1M36ucBsgmmras3G+YkZ7ycQPL+AWbANvbOcZu6YYWyrD4pfG
hcxP++ZY1FxYSrdAbhVjkupQg0VoEkw2xLUOeAu32j16+9xPYb4fii4lN6SGpD62M1nT5nrOqrrZ
zIl7mVIullXb0t3Jb5NAA18jI72Lm2kbAvqifQv3NNlnr2Mg2kcW+97l1MbIaZgKQsKMnzsyQIPM
rciJGS3y7dKS36fqtg1dCXlE9o74oZKbQXZt8UJsnAKMQHjWE5xVdNkP5P0GU6/ZvocR0Ia5ttXT
DDZAEfqxVla7IXYuo8Y7ONgO1PxI0MWVJZ5g0r90xezcM2LG/5vmWi9Qx1SK7FmdiS16aLYcejES
lxepAD5juR/D3vaB3weDAZRtIO+HmaO8NSxzZ1s3rFgsPDnllVmHnxnpupFBVmlcp79VmT9YI+9W
5ryO/VhsFjdbdvjw5b6Z6181yQKbsnMeB26+rMBjTr3cg5KGkhC2TPdzLYk6825usxQRZ3/v5vGD
3qrfk5qeWpGb4Dd7LhYiunWz3z9H+SQPfYYEFfbzphf70ab1KrqZ7pERZ2IlO1waXG5Luz02ljdt
fm5YOGeQmWg80UrrQowMyFNCaQ0+4Xm/rKG+meb+w1Xld2wX7ALUW9VwGBhG/lvXOBcLBqJ+ZGIb
t9G3JoN9DDsUv57UYLHp2G5S2ZynLtw7k7NvuNrPoTpqEYoNEp0YyrvXI2GssJ249YYDepU4DFTC
sMxFXBAu+pcu+mdviViq50xLLQQLCODeEoWMo464GWkGTilGtAyPxRpKNawKGTu/aKsccynRSrtp
8aGP2Utb6wzJsVVO3Cdp3mtd/3Jsxn1eOL33IWLLzM4juEEftk2NO9RXzvgW91W+bVun24RGA058
6km5ElxsZCaOUvHdbt+XO6MrD6Qh4GBjNqflqBDdyOgDVXPxwXL42BHisWk9CNChMu8G1foNYQa7
Zb1AiknEjEe4EwOZQv08sGUJN02ULhtcpoy4lcE1OR6j/YxMKTcugD+wDej9roD3sPm5HXLyrLzU
lhAebo5pQsiVZuwxwTL2j7THZe5fiZBnpQVYBZsjF1vHvtO1bMuwIN5JIHub2Lp2+mqt3ygbNKd+
0EZ+F6A9VmeAQqhWTVWjl8BEgohmncVi9p3U5jWR9Yy5TXgwi/76c+RIi2G5xxaAHusUlxrK3gnE
g+IWh29LZEG2EKHVat3NOIQvUFUOGNeaTXSRLruUwrZL30HpuGUyhNRljLc9y7tNzAw/Neo4qGDH
tUn55Y1Gc0ocgeNJDz965TAPH+IgRha5cTdgfJ+LilIp0yizRLZzJMKbisWYqId01xv2PS85EdFC
9Gdiuv56aOaqP7fjgHV2bkngagMxDfJkwWfzQDscqMDfYpQguyzqt11X/BTH44mO2wjGKn/BvrKN
tW791+6d2P2I2IHuPFZOxSZsF+MUdTz8+bHeAXyAhSw2JvEfp7jKb9LUJlbT0h88xJaneobm8ROG
Xrm7HodfkCgDdIbdqpODO/HEhEWdfj78eVDrF0IWJx2aMPvXaGT9ydXc7iTItPEFMwKCEc34nBXe
jS1mZ5d1oj9J7P2bNjWEr1ndWZp4bLV+B/raPCxugjfQvhhFTPRzIpwNs30Gv3aDkjrNlNwXaNEA
dFp4lNbn8uNKmor8yWnJpmx+vtBkHHJMvDUq74hRa29Ep1kFSYM6IzXwhuMBXo5JJzfeqomNSzwL
zNRLM0KXMRvRlSv6q1qhuUAOCA+jIIIo7HMyeUx9b8WWOHm5EidpW/Ck7OkgtH7TluVD6HyJqQwf
CO+kAJPDZ1W1w1UMAPVquctjcakbCyLrypbgpzyJ+L1mUHiysG8n0ZAfcwK0g6blgPE6fTrhRdYM
VrP8MXNNShyRf/98hJmJOCbW7BtjgTZQiPGUGu2EiJQ/5cgESzf60z2aVonaTab7VmoLAVEcrKtm
8tXVRbermECdxjizTsRXrFmG//GxOUUmRO34d9HPKEkT5iYMX9c/2pntz2AKCTHi52htbZ4MLRQF
vFl5JiAn2VLmECQ2eaTxFeC5qkE7t6ldnyKnxLPNR+aY0E6BaCj9ycPqjHRBO/88dOuX//xwrJ+t
JAx3ourdgEYl2VSAb0kc61mNj+y3AEgN50If6A1digDgtxjNwbJByHHWAM3ows7HORvMI894fMSf
f2Ly5W5tciI3P5/7+SuqCU9lt6BrTO3g5zOQWJ0zdlFO3rbGptOxDrAcSDLp8FXzZOtJb9+yNiy3
sOrEZQxXeYlEpzs2o7ieNe0qXZNvF3t8SPpOu/SFcy6hE20aa8whzijjEamK3JqVwJG9foih/mIV
SF/dkdqsHnXzMQfMddUtKG7GISc10WDJnksk6GhHxveaUC6k2dld5iBmarPprVBAPGolHXSyFAhZ
6VCe44FBtdJuYlc8/m2+cPsn6e//lKq4rZKy7/71X4wVpPvnp4+///VfnLVbB4nnWQKMo/DkP3Pn
cgZci1216tAXXQksLFh7VQwHWM9K71G1VDUWIZjJAM3cTrh7/f/8fNvwdFN4uouu+B/xVXK2zRnh
kDp07sTIt7m0LsUkjSBrqt8U+yZgio0S8Sk0lv1//7P/CQ3556/uCoSuGLB0YKj/+KMp/jVyDkt1
yGf6xLVh7JR8nPLZAJY0+4utH/QYzs7PT/3fOrJCbLq+MP91ds75q+zVZzb/fWD11zf9e3iO8Qdw
MgO1lgsR9e/hOfIPxzV5B8iAEDZJEPCB/z08R/5hEBFh6AyzhDANnVHWX/MqS/xhM7CywN6DWNXJ
4/mfzKt+DvB/OAFIABEIqSRTKyQJ5j8dBczY4tYDHHcapyAtMZAR81LTtYlJO1Y1WDEZnRxWt1yQ
7ceiRiG9eGWMBuEu0fJTqo3TsWQDs6EdDHe6G6Kgxk9BkyHJ2h3bNT0YTXcPY8XPGTUQsfGQaThq
YNPkW0pUQux0RDMyYQ3UjF9QyBNDLWQV/cdb8v84zU1bXzlw//h78kpBwOVE43jX/zlhZ+ocokbh
lh7XYgKwAZbsJCvIre7aU4hN8JR47Mh6GblbBFTtKTL4XFR5OFga9LvZkh9KQ38uQwLVHB0hfIvz
cMlS1o1UATFbq5YEqpOSxpPo3Q7pR/VQavovOy7s25+HvIgFWWmTHoTE6doi2q78gUQrdrkLvLYv
U8i/YoCXNS/ZeNbAOM6Lpg7JgsZqdidWTTjezhImFM/d/sisGm1iNsuA5/voabFxghBElHWvNScS
EHq91E8/D10/6gihKve4aHf/99PSXcv+IiqDlAC3TprLwUpMksHWhzjBfBkS2uOjYG9OPw+Qnhpu
8+EdllVjFwLsYbuNIYAMXOsNjadrfg0VIXczYfabqu37E6yy10pPZJDGZn+CDgP/R65xHiCET7UW
kckoJDPMNbN5UhQUlkILTWTJ8mnYxRz01V2eTSBHx9jbJUV+L5jPnWr61ROXdZhBVNcrHQfAQa/L
vz38fE6r3W1nz+4Bnh0BUFZ3SxMi8Xc7QQci7WBikdimOZf2CvMhvp+5DVyDv0wnPkfgKlyftRWR
2vngnH7+NAN+PnUvmdYMFMKYX4VDEPZqvezy5lBHCwLGeYxRq8p5OHWcDttRA9rmJbATbMZigNbZ
7QJkD1CP8YoYFKqzZdwx2lzN/OauyCN1RSQCGpt4AL+yPtR4GYCCAMgYVnQCLcsEGVU9/3zq5yFa
wRlDgT9bOtYdvGWGwey3tdPPQ+19G1WBXKaUzEHtd9a9w7Gi0nA4qBp9crfYn6Fh1ku7tUeHlGCU
TGa74MeTKhga69xW7RXBJNTCifnuiTdddVkw0eVjpqXe1nR+DexfEFgs7bnSQHjXo0iPfY37ME9M
4rLpTMolPbWUF+jTTpG7JECnMH5gen2WIi124crfoLJHarqIY5f28RkGBY4VmTxGaUv+LUk2/nSr
CoTrbbKm2qGkbmSEY6XxDqZkz8+5cXAhx22w+DI50CU/OhGa3BLrOe81il/m5K0PpsDytXYej2X4
rmxl7JaQEQLU72yvsDKerJZzaNKjgtLbxL82VXdazUitlvC6Yo11kahe+H73yNtlnhYxpTSGagri
Jp8OPYCRPnYwmUtO0WKIjY1eNfPJbHZIxuwdBAH0AN05a/Bum3WPpKD/EFApTpM6sJwyjhil/VK5
w1mNcb6Pk+Yhqufh7FjberBR347lE959vLE1/rSupykU0AswIgdONMqNyOs3RijWzizKk8sCdR9G
MR4ADbdwxEvEUSz3pmVwxTOa8rnsBQEiWb668j6rWaB9Xh9yec+FYyYld4FLnFe4XtYLJTfM5oDR
JAgbUJ/LVNx1LoKfQs/ajW2rKCiY+OeMvTpoK8x6mYJlBKv5cJ4c3zEGbWfV+Y3WWfMJ/BhGqugp
hlVzmrLyLPrsW0arF7A8qSzUgswcvtJKZxcKgBfVLk30GO/QsbzGLv24gd5VR4UFxamCo08q6MwC
z6PqQzgD2cQj3IHgG/HRd7Qs8BCGU0zgt5822eNIiKjXWE+lSTD07Gn7XjWXSjWdX3jh1+w+2FH5
HvZcfOto+3OYzzkYk6Tt9sIr3kudxGYi4pZThN+SxsnFbxd1HMKteAWVwLM0hyB17Z7jQVFad3m4
uj8qeBSMbelcGFI9h4nWUvuF96713Bl4aBm4djsSanIm/fk9UzP+ruucF3NufJ5MUJeQSntzzbvR
Sxy86pDG+BhkqLtkBCiHrY7u24VhbNNShxjIOp43ZyQX85DUDX2so4JcswSshMX029k8NG7bY0Pg
8Cqt+xxDw7YU+nURW2/2XqYpRq6k/hKICG1PwxTapWLbTs1RGqVzTU/jz1i0IHWpeouStNkQCcxS
uHcvhqXFgZUQyRdmywJNr4X3p+OvMI16B0jO3YQZKfL6LH9NabVLtCy8W6JWsX3CMSid4aam/7N0
0DpmJncpWhGHhfcpixvkc2Z5aPFn9fV8SIsCj7QMb1BNZvhtmhcTv9jGkeg0SadeI+jbUzy0v9w2
7n0rshgWTlodFFraB0k+LMdME4c0qg+xNc6Bp1eQ42NlHCDwXE+rLwZxFkHS4BitlZ9cd1AMALnn
zpLvYVZVeOFQMuayGX2p7N2wFDyNWXtyMaczdEPkK5AV5jIVF7rJE0MLBjxQvsVnGEb8v8Zq35n2
1hH8faNf9yUD2eVug4kwm0rcuGbnM3D3oaMhqG3Kt0SnMhvvJ07mjUAuRPRzeDsKs3kQdX5tuyQR
4aRFo223AXPy3Xopw/pX3UymIKgdASZpB8TCUO0J1NCJ6YiA+R+u9pn9d3aKFzKmyiyCO42b2zUK
znN1p+ttvocqAltpeHd655k82pWsSiK4g+47MOxM2+rEMfu1pHHGf90lCqMEmC4IG6kVJL1Quwaj
oa2zg2hm+LkNFRskoBsnvg/7frwZI++tKbt224F6DJCaZtW4Q53ymsu6R4uttSh8LHtvzt7iu577
mpoyCkKEtqwPhHELbte8JZplb1fhK9sUb7+GjDVjirR1sL+JUtqQXdpdZZ6OwJaKjJpGbeeKHhNC
6bzt3FIcU1Q02+5by3r7rEq85H247z3HOEJkCcqyaEDS29UHo8N2M/br2k6k8jBVjBudbMUK5x2q
ZthAG9zAJyIketKjG24hj7ZZmAfBHgUiMYpQXhgsCtJfuiNDuYMxSXIP2b6+z/o1usD52WM34k3K
DnqlIeToOE6dBddS7Z5d2ByGzH93HjudbilfbQcsG6uLDSaa6x4HNBiNrgyWxCOXOcPtJt1YfLhA
EghuXqJDZdrMnTrWuVnDfKCarwg1yLBC0uMr9I+FwwOh28U1S5KmV6+Eyv4i3iXG9w/RrPvNm/6A
MIPundm5zItbWwPjkBclANBU9wdpQ4E2nrqfOi9KD3lugE0v0arL+dcy4AYxsnhfOtaugcQqIvvO
XcybpXSNQ1ES1JllWsZ+U95EIbtEIsUHNaU0DDC2VoOM71nl11QHTMfE3YJUf6tK85oQlGtPZO2u
6kFC9RjsyQR7n6BcmHH2Ouc1wePph+hXRrBtHQdGdujZ8S8JrKrI+m6Nin2SOUbkgXtsIPVaV/tQ
O5aKGVqVmKzDWpigbq6yrdlWL/38e8Zhx0ZNXOZGtvuhBJWYqubJNKfnaXJfWds/4Ak12c8Mv3pB
KJi7FC2LyWd8DMw/bO9gzZgWQe/jlIA+XXFkt8eelaCfWCUsNqwRVjcRNZkxSR9tB7t6bCScTv0O
l3QajMakb7G5XIY6OkS8y/h3wWixwt5GjURihz/NAYtiLflz09QXhiJBGJlYibGBAcRLruwyilFg
IzM38G8COfiq1MfYmU/cb/aM1cRWOOq7NhGCL0gVlmQkgAhN0ZGa85v0tXEXFSUCPFibmpDXsorO
Wna3UGbfd5RjldUSpJ4s94aZ3Kckk7PRZgwcO59L+YbpotgmIWXQQO6TojCNnPo+ZrWl5fpTEa6k
Gq886j8SqTp9aXR8MQJLG3lkyxHOa4b3kOlQj39L6ZjSGrZtccR7ayxn7vv1XZhdDNTIUbYqt611
vnvfCkvfF7lFJ+eAV8YlsHMycWv2Nh6MkWWc0YA8iqmfUA0nLBXgSZbNYRFS7dhL0Dg12cRGFG8E
eB3FkoNFtUvMWx8nRzNrSKrMG3zpWLSgRuOAZjQaiIHtuQkXCLwlhWTkpU9NXsHUGRGZGrdjRj2O
bIQhMP5EuyQcq7UZu1fOGTIZLP/BD6O1q3JWGCKOvVAk8d7tJLsMWu7JIn55SY0AA8SrW0U3EwbQ
EDljU1DEtDG/9FTYO73iWtjrC3vRXL7bFpsIpjzoeM1NUcmFcKubcmqezQJy0ODgLAayw5Wc0QB3
zC+lHWYLUzSWJblXGMPKGkeQ1NGclFK7j0OdwPJm9vaabEl7dPPab1v7MWvWl5RroWCr3oX1vPJg
sLkxvM6yQvlaKW4qzUr8CS3HVnXtxVM5cmfVAgBNzI+oHKbAMswb6FGUbZlxbjTnCYfvtd56nwh7
79y0dn0BniewcxObYPaZItDZDonz5ti41XTIWBRWYBOMqToBCUB54ifOUh5UzgrKivym1tNNbsOD
pjfbaJE9XLg4LhGVY4TKy0v6C7nYlIK4ibXpW83J25hACYpM41m2zEDm7qTi8RMoV30k5IncmmQv
R4cdECnVASTq6hyOa1FirNKQMf9Eq3olCwkylbhZEsvxLFdgVNRRjShppYa7T3L5Y6J9dlV6NKrv
Me/mR02j5tBNY5tgZYswPhSFAPuaV5+A6cAMCEQSDMOZAGCL77QOW63V7AwgXNCpQYtzfZ+VmWzr
cBlR4ib2pg2RpSOXPeKIRG+hs+MPJXAihlaT72WU8G6BxddyMuIklmzf9xh2h2lity3bO/ykT6WV
eIDlqqDLsntiEL4sob5MehG7aM1A39nu/A6GluTK1OWkH99x6T8krbEZNBT36cBzyFtwFtVqhBLv
aLg2+mhxC5tc3Zeh9oop49DZNA65W2Ibbx74hymbQM0HnZe9wjIKamQovjG1E7QUiry+yuJd30/i
XPVvST6WSBpw+8yaGXAao4rgWqVHVyJz3aDEgklRFF0UvZyfjrXalGtOT7xw90+J6NEtIiwanMFI
AWFi01yiQE45SnCOYhDcOrIeNgx50201qWSzLPUj0ut0JwoziBFUo39U1IDhgrdnucDiWAULagKe
HJd1tuudNyaIHK5T4vdzXa8zX5RcyzHW41cyn7m/ahUAz8YDy7/Ja4ziHRpSKgZOB8oCBYMjUdu6
cDn91xcyq80X7wo/CC+GC03Sgk7pmOh09QyQudNNXALIdtSk+Q4pK6cWz4ETVvVJjqjg61x+53H2
ANUVge2XxiygmZwUwaYZbiEXkTEgIfUMvYfnZWEPV+hHavvntHJRUoVPZNvNAbKNx5Ii0rdI8dnE
VXinNdzIcGj6Dm0RlLf8plm83+S36v5yL9GuqdSAJldRboyl8PXUA/yDIw1BXLn4gMPkpj/oJlLz
jsEjN8fPxEgQwRPuA4CRNLQuM+nlkdJG0zQdQoK/N+Goc7JVnh92YUh4sz0zd2voyGt8xFMjnN2C
XHpnpxZEXieO9iGBcrVVQJ0Q9S9p8gtrcXIfrmdkNHRFIOv0HIcK+FAYMz4xuSGlz3VkP+eDgaFN
Nlf1qH2yAuYe278npM8ltXuo+pVSYfvZfM01ZFDag8NUHuVe8Tiv+dp2MBVszNhb89cQa6vw0k4h
AztkdplnveO6toYdAuzxm9Ii1pp7J0VO7UFN9MNmsfwQt3STgRHqNIs+hFXsspstXkCq/KfJKE8d
DLONx42Su569SQXvHam5OeAZ63ohlYa4U2x6DcFHXoXXdwy/qauGS4mYr0HGeMizMDsVUm4brT2h
+D10EgqvTTWfV8OErnp5sprpIeySm96z2XmL+Ku27T0Ro3B4Z+feyZtnO7bvUkw4jnquHPum08VG
FcVmoqZwp/xsu9lDb3G2DFT9cWHeF+02C92KpG30/2HkniXGqxZXa4m2H7rBW0h3o6mEUdV0dsg0
SuL+a2WmbEe95EpbHBXB8GQk3OjruWZVX01bvlQuvcQy0XEN/ScEOIN9qkkqlSlue9XViM/7x7Y0
n0LjQRM2ovVK++76+dqLvIRjkbUsR8+0zQtkSlE7fWZLfQCPEfmDkUNs0T4mTe9BFqEGNAs8mI7n
wzMoNqqLXpHqIUhOXJpo7A7Y/m87on9S8W0OAPcqAFi1EX3ElrwN6TiTqr4Rpf2taQUWNn5nbeyf
RJVuC8WF3NMTJHEG5l/eKQRt5AmbeXVqSu/alBsQ7+NusPGK29Mx51W81Pr1FCXm0UpBZlOmroKG
cNeW0ti5+hT59MG7vE5GMPkMzpjv04GQKQT5exm26GEYIabecpqpJJsx3zjGjGy6H5jq99ox0uRD
Qq9gNTp36fRZY2V1wKaIcHAxaDowwoD2V8epRX5dQx6I9Ey/QdS64hzJRrOrrdOHGM+S2Z8Q87jk
VnCnjzhLi5avqx4Q5mK8VTOxeyjPyNipyxNoufiQAEwB2gz3TyBTocRmhLmMn0WPBGpQWeBVwN3q
kd5cwOpjRIB0gLyWfX8Z7eaZoOY6gZ/UG+ZOT+xnz6Gi0Qact1OdX5oM4LmlLb/yeoIlyGGESLO0
sajnjDGGGihfY++IjX3pUqJpte6+CXNrK0hceJj0ExcimD8dmMB1+nRoquq96osnCcZuF8/Vb4IO
qCbuciSxRg3dfS5hX5F8Nl15cfsbXqb07cQ29hV2HzavmXsdUuRTay0fE0K+I3QG+4LakRIVo2ux
2MtZYpTTCjMlXjtDDQXq15y5h3AFLXrvJo4zWgyk0RvWke6+qkUS5BaW9nAx5kN7yDHSXpKlZ5b2
b9ydx3bjypZtf6U+oHAHAh5dErQylCilpFQHQ8pUwpuAB77+zUCeW3nerVuN6lYHg0YiJRJmx95r
zSUwrvegXj08Wvpo3Rl9Vh8EUVtxVQR+B90rJ4th21Fa8n9DWGqB9/X1lFJP0272F4ugyurZ0Psw
APvo7IWGvqYY0ge4uSErkOl5ZO4dVCKxmRMtMNQdlJhMX+EA8nv1CIWvxIYCTghURAoBq/DsJ98o
4pskMnG0pue6I3uRKpnTF8LnA9zez6SYfta0ZcDrgdir8wfATWgVlwF/d6jbB9dxxl2Yup8NEMLW
9cKXEnMVurXPid7PjayWectcrN1Po7bx24aLozEAsgox5nlNm8IbTrcOCIoznfiPFPXnZjCmfsvC
cbltveIrnUmvCU26UobHigAZLuC4On8EMWLdOfDNLdrX+yzFisu/cuwmvDpgR5PNhFc0GeR4r2vx
S1hqCYKX6aNLpbxtSo+6F4drYE02TnlgOKam65d4BAs6qWYlthFdgDCBuKIb8bjJG6o4Mx3sDdbq
SyLdEkpU6nPUutOxdyXlfuzvrNHoARVY83WuLtoQV9tUrwH/l/pObwxwx50MbFImQWifyoacdW28
5cv7ScZ3fUirhWGGrzGz027RhyQ3rvdmMhM5tBklvqvJ5a5v7W+jYVYXv74HuIFYr1eIvIOuM04o
IvSBY8WoyYvbGgBEwxF6kR6QizBHjcTg9JbWbLs3vR5VsC5/uv18jeb0Ws/xXbc4b2AbUJ/1byiv
kcmNfKOuynvopu7gJF+yK6zH2sABRp1wDr1fGH9AzONOQYwhKYAllJ9sPMMnq3ZzggIdgcnVqqIH
WkfjgVMhSQqd91QOGiGci/cc+gR7G7hrH9sx+QJ7gUEYeqA/c4kfs+plTIBxVBySwm8/SjyoBzUt
DJJxQuOn+2/Emz8L7NWXcKoRhUOB6c05esN2wgpFCbjxcDFkiQeGYIa1CZPktWZKsI/m12jJFOc7
3Cy1+70X5rVN4yD2TY3abg53Y2+bd1QQvUdtGJXuDINWPqamPrIGKtR1YjganjWfyDJwO/qYuY3M
vPZGa0Mm3dkF9b1rjDneuiK+m8b5aNuRB6WxldukWlSiSOgFoliOVWbv6w6TUJOP9yNEpcKT9/ZZ
s4CCpSFmSPqMwItc97a+Q19rXVvEd75LC9xRq8mYICTI7EhQbdfbFnH7ZWn8nXEKimZIQ0yY1l0j
6IYO3vKjaCu4Qx7EBfg9SM/frBGEx4j+qS+cfaVlSFGBrR2t3nmwlXuU+m4JDJGinBMCNAQuWQps
sqzAdkYV6lRSn8if/hVWAicPMzvRWzP9uuw+XAqMTvCXifPbu47/MdUGWbh1BY+w6oM0StKT23zl
45AGWpJkLMB8IBea5d6vbknTwjtVksbBAi+bTQ7PdLgAkX+PJvIV2lnfgoF4lcXwUYE7vc2Ydgc+
eBL2pmxv8mkNQEeYe9Q0dzqEoPSWLhnL5p1EA+rFDopVYM+D2c2n2q6grg9Uf6M1Pbv2OzLh+6Sw
8j3jt/4sbJWgHEMRK+We+C6D5EbbQWXJWNps270G+eXULXUZ5HX11GsJgpvx6CsCNI3FPBig2EDP
7ADkqr794mWbvI2tfRYyrkcZlgXfK1rVr/Fg8dttv2v0wUdhV6BW0mvkTZ0VpE3Z4zB3uNKPckda
1W0hxjZYkqo9xVKKwEjG64gx45SBk8iWncJIOiOG65CdZN/pcc+JSkPFm/o7Z/a/ZbnVHidk9wEs
GR3KaHVAzMDkRk9+UDYsQeclFYZrHLIybInDSYHeCCqQesBDmLrFNdMQgoa2L7cjWCjG+lC9myr7
CTxLbMuOAKq8c/lcXKULzsedNwiajanNwvRxKSznsiDaBC/kXqFgHmY/We4tFoSctLGfWiBiLNf4
AVQqC6bJU3ZTI3qFltj0v0JqcwLZSv++1SALmER0LYgeZpTM297o2d0eCX15ModZHpHT2mR8mS3A
afFZALXaJZl2aXtMrlT8t5rg8jzkXXwnEd87sgx0a5QvjQN8J8oNch7FpcyzQ2O4t/inaW/7X1n8
MbrZqdA5msglMgEl6Du3so7RSA3Yi9ECElrCKoWBgO+/cA+CILrYAqDcwTBCttjCoNTFvn9Nl/pX
2fSUyB2C28b87tsVHhkYYcQ09XNT3aWxi/bdBHANV+vQaJxe6ia/WQoRALyMiSNwWRSFlN7jvOGT
8jgAwk2BgmarQTsJhgrlcUOOST6O1yrk9NMh6o3sCV8lEY8s+qJPd06V+xKcV50uoC5a2vCzDxN5
Hm5tJ4r36VTcYmsEh8XCgfHG1ARzpJ3yGnmbyJZD39vZbT+9NWXbnnDQliDWUGw6MYDQoorwSNDX
q0kWDDC1dzfjoMUsSUFyurP2TsvYOo/F8uiM2RwAr/yk2tA2yPqRUxISNqqpUAkORk8IdYD3GBgI
pzMr5eKHAO7RVPWNgw+EmKBkh1XAvXdol4czF7x0MPOLIlrQY+gOcH+NzDkyW/uRNl1F2Ck5LWkI
0pZgGMSLS7T1PePsttZptJgE8/btvi7za9IuD8uQDZceHC9LY77OVC6fjCvvXPJevhYXSLcgGCOO
dnPMf0GB0+Jijm91eA54pt3PtEUE0HvZydGr6N62eq59y6SWjGJHYN1ep1V0x1UDJPHSXRyI3Noi
OKQzedfALbAMzhWt7qHTBTlWGH31YAD027iJStuSXnIcwvrI1J2hsUFXu5yA+vkcuQQQfPfT8mJX
QCJaqE0pZMF8EtmTq58XQMe360bT0uLWdkNWFoOBb4B9oUXDQRGLw9rOMAX4dAhWbW1TsZhPSFdh
cuRVN4Rtb43cHfZu7bwnlcvsNl7MB8hqnDWZK6IaYBLRYuDsJvst6shqzeMhSOPoUtpp8VqQKtd0
DN9LB9w4PAF0JGrSKZhXGYNjfEM8bM6XhhEhEmEKrplICc7MsL1ompQ32KHxYshnE+THrsWAF9Cp
g/1y1lqaXvAaD9J2wL8NFaT1UduiPkEP6mbTQ2YQpzFB/SDB/uJ4gCWzVtsvvjnuJGUgRdzXVAKZ
qehjjj1BdqbP9MCpo3bjOTbeNyIwdrFClzV0iAjxuEGXshz8sjhEcGnvI827ZnpB13oZSKpxiI7S
O4vml9Oh7pkGAjXV5LBKANIAFusd4+S3obxfNzrBJuBJdxCyk5MF742mf6wf6onTLD05C11Y2rzG
VFTOPJQHPAtwYSCT9aUXwqpozYcp743beBrPman0xUPM+jTsxo3nLifSw/1bUhEwJpTNQzSQCzU5
58qhdpo6JiBzdPTK0tgL9ARztNwgQX6JpG3fGnESHZi058jg8w9cfkSOkd7GbCeag3D2jcAY09eK
weZMcsdODsbtNHFiqmp50l7wcWHH1wqMzIsk86Tl4m6YIQfZMsSHXICKaOsQ7CiVdzRCHREY869m
3nlbATgzwpz95BfLDw/Ai2G91CZlba1t9bIeNzN0h9u08849xgOPMJND4hRgpRL3IWKN0MDu3vkm
/kFNwvWx4bKYWfLTlTrUZoTPu9ptrJ2dzFA5sZAEMVGV8GU0umH2Z174CG0KuFvAYR90zb1tG6Qo
JcwDL3O+lxBAMGT4d7DcoqeUwWNaAp1JLc6MOagBjH6Iv0hR2Bl2dGESwoquxFDoUQ8Qa6LGsAhl
I8Jkif8BGDkD9DembVukx9rgS29V4E4+MFADwobmIAI8NDl7mAsPPQMy2nfgFg+tRB5YwpPlKnbf
jA6IJkDJ0WLsQ5qFG3CTcdDE9FDqroGuLoIcbttBm918b+Dh6jHKSqOYT4wBGVZTHmhMdvdNdY0S
+E5+klhHvexFoM3ld8d7hmxkbPQhu61ym3lNSXeDvrqfnmyzLN6L3GC1TQ/I7+YrS/7w1KVMY4SP
wKEJjW0dNs3VJUA2TdsT3ZZIBTzxmRn2eax8WvGMI1gj99S3OtjBOPc3af5YtSUrpSk+x8j5Dijt
6XCP7cAUlEWvg94PM9HiCG+bp/qMk7H77mSedtThlYV9ol2kPXab0Oa8uxS0zXTP2VVWHT8Pzogj
r14egTglO9MMUWEiO9/0uLbSYkHE3ifhUbW8pxogZtJZP33ox2gCyuMwVuKAlemMWG0+p8QBZSC/
9yzg57OvNustS+/nc+fEmICh6LRw9RiYiqkNgCagwVCbVY2BNGFYtpg3GELHaIwaMy3oQqFSOrPi
YOCTVBSsMesp1GFlR+gG3WjmQjy1Pr9u2gn3YKd53/jTGfmmfKNnfyppfYr2IVb31oci2tFyAC2f
KmlbYiEcykEQWDk69YZzBo34rNtTde4WwKuclIl0VRs0hQhAUiIfktFkxTfDaabDjQ1EbV7ICZrP
nlKflVr67MJw3xNdsvx+yPfF+H9bAm2auhIt/5fe9r/Z9p+/sO237dfX3zXQf/3WHw20Y7uusDzL
VI75vxz7vv4PE/WziwBZuBy83t8U0M4/HE+gybcMHb2uQOb8H/9UQFs49k3UKeAEsO37nvW/UUAD
pv1vSnjDR/vsW7owHZKk1+d/fFyTMlKWgf905wap0miXp1i4Gn3hhn1TbUbL7E6d/rLuP5Vp1Iwp
dPIJNUmeSqt2qvWZdaMV84B0ESzn7wfXve/P0+sT62NlTzAFFn5sGfDQAS0iCBui6gxTCZTJev/3
Tc9ssA/7HRLZ0MHoFW7KURRnxDjleb21bvpER9LS9+m8R9R4WY8TgbHsr6NoDBnp7tZHpXoXqtCC
czhD301la3RbZNKf41HDgOtEWxwzYEm8DKoZ3EtZYNC1sdh1y81oovcscEkJ3c2HDTFgtGWNEh57
WdwIOZO51so5SJhvp0ROYk2PPlipoA+d6m+NwEjUZe4P7WJa+vdidmKiH9OzHU/aPrOW8BhrKBSK
3uLCijaQ5e/DaMX0HOZReUZCmDDQnhPiFPJe9f2GSN/1TXrQjSg52pzKEqV/7Tp374N/DoCQvdWN
eQPiNN1bpIbTwCdCMMqTG83sHycCUhKrs7fWYZLLsjfGb1k8xPsCI2E/TqQRYPY0CutVd/LnFgDh
zgkxFye5wdhhcreiKB7hxGXb1mVIZ2m1vff8J6I+ic1d6KYtwnsrudbUdTMpGD8jY3DyM37VjSjU
2Z0BF+TBFuMocnESFmAvath6u46Gmr580+Lr2EEVRvmFZGLZWHm7kaEugswcwHsuPUJDH29yvMjN
iCYPU/14a0Q22U6CSx6tbMNLLvCZrL0rKFajBJW9yFvIpUAh0ti7s9p6OloW4QJ4DNFlGD4a5/rB
zBr5SAqBPTQuqTmAXWen3kS6a+0xwOJbn2nLoLkE4qstV5fW6B4ky05T4skkJ82oc8m3asgZ6c3p
u5HUTBSqROwnAY+5DJ1P5CEoVWdCA6Y3aD7dsU5QEJje8p6EBhHGSLrWA2V5anNazLMxPVAqYTy1
IyugdDS3zI9+RB2lwkBFTB47u03IMKNMSuMAN+jQ9mG+7QznjBbt0BQoaDR9vPp6MzHro24bJW3U
Mpp3RWvup7jzAy64mNgHc+d1TnOmh7m3m/G0ODCDGme6TTSvCMJH38hOtjcEpTcwxmjsJyMZPqHk
psG8VI8donoKvon4BYiNnNb2Na20U4wgQ1BUipB1q4mhfOsm7bVsRgRnzHmrCcWsxtA3pcGJ0/BY
OiUW1D4Xu6kihqeW4oak4udGh5aeaOJGX47Ssn4mBoLLIivsI7yxW9FFpYLm0ojApUQhWX2ydyAu
6cdkh/UQJWxUxUEp1bTap3pFEcleTIekeRvsPrqx0PQpbTPWLKbApXUjAPD23YzsruvFpqqA4tqg
sEqDes7wsh16Lgjr/lFp5rWqbQ6Ojj+VHeixortGFshbO2LEayx867P6w2jmW9sepUKwxFF7KjCS
COc9c8N6L/YJl+VRFu8OgWYIemlc+yGFtLkf70zT/epttzs6Hu2NWlnVLIMxUZO1r6Bgi6NrDoCn
sOB2ixLElvoNlN1x19LurP07YcF0m2ErDt208e0SMg8lcuz7LDKNKT34DTMsdxQ/5XyKiuYti3p7
K2ozpWykuLc4NGIC6WVMYrV6k0oigxxG7YAPDVErpDWhFSzIGvuh162fqDQJIO33fTI9TANikTnH
RoWqMjq1/lOo+EmtixiknpPpiH/51LCPUWU5DKxn5uOGpiAB0XwYUnIZWaDZPg2YEXyrkXGv0KOP
SNs2lD246nEoNqXS4Q3ks13nKNQORpxfrNJ2ttJB29Hlu6it2RtjlBArPMByXsxJ5zhgmL6Zogh4
uVcaAcmRzBV6oN3YLfduybB1GeXJ6YhFg2vBvFOO4Q0wraEc0XmOxA0No/dlIUrcD86cH2ef47w+
ISDO3nOnPNUhVyqvKd5sxpaF7LZCs4ct8oRTCA9kS1iUV5XGmfzao9aIniZU/jwV9D4mMhoO5Eqj
LcRl+mDHxTYtWxUWzBxccN7sf9YyWo7hYr74s0sVnQltk7UjCaYla1X26gFy5IbmMk7rfD657jVF
rUgMZ7/1gGsz38e9bngauv+ZbM1CFFha08+lpomemZ19ExLP4xjvwyDfzYYOIkg22Aq06JFNxAyD
0vITiebHNO+JlCzwEUwX+Hk9Ci//nBIFeGP6F90V9PbKLD+5Rvi9qfTx5MU9V5kYXX8RH2wa+2Tz
gjBGPZsfNZr3aHfi42hbKF2ipXjQao2wQAygoY4jsXBVz5TVImPBhrL4phUckubkQPaK08d5SskJ
e2mKIdpr1CAkDzKFG80ZKcI0nRkiIxWx/SN1OT4XCdfGbC5lPOqYXOJnWXAtWowxPOR60ZLDy0lj
zH4RAc/iZFRQvBZhTKr3xql9pag/Eth3V/cMd7wZA/6Sv3q6ZW9rNLS55ar6hSBe39G2vo0DvIwl
bRIuKlE7X+ZseW6ctttnTqq4qAwyhKSfJ0zrGqFmTLXFJsMUpUnY3id0Lfaoll4avwZojj+V/G8k
9NNBa/VLkjYx/T+57MyKY6ItSWdxLOeqEVfm2zLDEmRA8qinczUT0N1lN4kz3zMOfOLIeVujlGRd
T4cmi88+9czvTUYhkbWpt3ONa20zyrUyZl8xymJrgKQiYzgbqRqbET+M7tHXiYZkY8bGe8ElHdGR
dxcKnL5SX+wAUc1jXNfsebH/PsQF0v2sAs9rQ3KPyFHelhZinqSwn3UQG8xgiE7C+LmDkRFoXkzX
pNbRDgFh+Vjd6qtHfcg0HONdUVz1DJ393KJJSUlXSGr7KD28eW4l96H/M5xbubNFyFTUF4jqRigx
1BNHsLyfnPNxGGjyEjG62keSU7+jkRzjjMQyo4LlmuXngAIkwA5rTtlNZ7rUyXxI7faxVLlrhZaf
sIrrNis/XZ2/U4RDUGjQ1RnlIPeyba64diigM0PpiIeBRWzimsFoUlVn5pUMbUbUDu2uxqrlWSeL
61Tynq2yrBUd7CPoFD0+C3u8JHoLCTUXR1QwiDHL8tlUlnvO/3e4BqezaxrDYWrTc+TENpFJ8YXc
4/GMsbbZEomEND7NjSPsDbTArjxbuNmIxfCuZdstJzN5muMXaK9kKPb0JdY/x/HJ5cyS+OT6RbLH
cAa1A3N2jHDpnML9KR3DOJdzDMNDA/JcqPBRraufU6i62L+opPf9pN0B2bVPRY/HL6ysTaVq96hG
KK3PRbYTqfiSjBYJ2Xbik8RFLl0JgVRCjMhDn3gc5sCBnrRugNao5sKA9Q4QDM6+8N1qw2/pQrHc
WujUOUh007sWndkcx1h/MQ28JURBgbyvzuPqOlH+k0w5UVLR7xZw//sOk4q3ulWUbyVeHSzKy1Lp
uFpc7C2F8rksGF6wIDIdpI5SThgbS4wcnorU+xoTzhcxUYZlKrQD+uazj5mGCCkMpNlzolw2g/Lb
oNanmYcFx1denDVk2Ff+HF05dRIsO8DzqhOzi5fFx4jVRdY2Kvw36kDwGhh+Ktqs+wwLUI4VaFCe
IOxj4eoR0kmoQDSE1dIkR+G5Vm4iKGDz2VKLCEQ7+9ghnTX3cB8hb8eHVOkuxpdKbtiNaGlHu1K5
lvQao2A5ZejTcDTZWJts5XHSlNspVL4nir56W5ekjxX+tVHeqFptxuhH7nozecxLsQfk/2KaylKl
K3dVjM2KVreKtacr4ikPFu3LM2QZc48o9jsVBaN4DFsuxi0mZijJlJerUa6uaCq/SeXzIsAmVr4v
JCZPg3KCVcoTpqG5mJVLbO5RHeEaa7GPUT285MpPpmEsszGYwf2y9khe9TGez4aD1izzaQH2ypdW
es5BeQ2OrfKslWhLNzUNsLOmPKJu9UpCyITrBHvnelBbI1EqygeHGDVXGkAi3hsMcvgMELzlBCwD
rUZCNLy7KemHYV0Qi6h8dhGkupyG9SFVHjyh3HhRoYx5nvLodXxEYQcKzSdV5thg5CuUo4+V1V0S
jskZOYty/I0Q1rauGT1Xyg3YKV8gbUuHSZ0q+ejahMo96MfuS+SaApACzsJJeQxtCf4Az6Est+Vq
QuyxI3b9nJ4iQPGbCuOhVF2pSJkw1918Vo5GTjzZzne+u1gd44xZ6DDXt6khbhzT7HcmUsicyYit
fJKJckymyjvZKBelq/yU9Xgrlb8ytt4L5beE8DUE0vu1JlmvG321Z4YYNRkisY+qtesaf75umFG9
DMrhOSqv5/qQXP2fyglqqk2o3KFEePe3EJDWIn23YCHlQgr0RLlKgaiKHVm0H7ZynNIIRcmkXKhc
lkgyKOVwThyrP+dLjF0VBvlRZWU6hUXvLMcJkq/u1teEk9EZkJB1TmSB/1XdykYHAyFi+JLrECJT
u212EdGMOE3QZ5jKT0uKJDQDJlfd2LCstOSDj7fgoDvSPS7SCVzp++dBPfdnsz6Wp3m+iTQMHb76
EalcvU6aXkvhuPsJxCDG5EdDuYLRBM0/iO+zUcjiGU5X+3CFkVgqpwmjcq7MymXc0R7elMqHbDWe
t7Oy6m1Fu8zkuKB1xalM2/orOtTYl+ueXgFZCKT05U3Mzux5jyzFJDBTr/69CdVVUsRUu6nslvO6
0dNhOUJ7xp/hFJw2KspYN1zO60ZbHqWpIYtSl7U/D6M0rG2Oobmw9bOuNktfP5ed5RMk3Mtgxtwd
Kpe3CPF7L8r5nSoP+MI+yhS/Oi3KH146yipOwG65qydw97OT7/1yQIan0br3ofbgNM+U59yMmQGs
m0LTP3WM6bZyqHdY1aXyrEeY15OGOZVys1eNjVfR6OoDiHSIIgzVPZFx8jvMXBCcrD6KEDU3USx5
/61+jpVDPlZe+VC55nvln6fbxPVbnTw1KgEio/DZR3oLLhLKMbJy1KnqsM3WHqvqtla0XdeHuIbN
5wepurLrZlad2lT1bHNj0QMm1c2ZDMTmTIgdr05KrA+ODdErAiFM81tSXNl9hV7tU5rDmeoSN6pf
HJm4MauBprLazEbzwGps/P0QBiiaZbXhfOtUF9pQnel1o6tbHs3qSnWtCVfmFB0/8IHMp/V57GT1
GVg77W5Cm8gjUj1wZ22HO8qnmKse+boxaJvPqn+uq046ym6a6rbqr68Xq1D13NdbuerDZzTk1wq1
ohxF3EjQEurd44T5xBHip5BejC6pOBWD4x+Bqfs3RtSSsEn3P/JZDofCYJk8l4xicDBshgndndb5
PTIzVgKyP/T6XBJZFPO9aw/MVc3tEHYCaYZEqjY5X8M8iZvZ8m48LxW0bRa8qCOm0eoak5ERi5EU
MJXokobZs7OgiVvwtjFjZ5BjhjDc6kpeUKyxF0kLeb+0HyKwursBx/PWnsfwrlbhxLju2bUr5lY7
DVMBDIr44nVMw8vhgKHxJmK8yYQDy3UTIpSpufTG0UNvug94BTJ8kSRwSsIh3NS9Irn5RTMC77Z2
zoCD1bHe7PIlQUFfD98yMFnU2gy6vZ5ptc1ar+ErAKM1Z7tkLo2d14LRb9JveWJ+9TN5pToZAYgw
4g/WXxdyig6ZT4JeTB7svoGPbtAUwhAzYHTh1Oq26BP4ljJhIjRm9EpXiNGrHU4bq2eaCRqEY9Cb
y6BO+LDdBRG822ZI2U2oRiQhYvS7zSykD6DZPsvMP3V+flvIeaQVzb/vL8AdwSBnO0mMxEVitOMf
EHZQt7HEWB7UNOcUtIKLUubw2+RVb6plueln9OhuvzxNAkM+RUdKKiddx9aM0Hmb9a2RFbSktFRc
lOC7MBhM6l5CsgtNOjTDqpFADIjJFTLz5R1ReVwa0q9Jpxc3InOf6OOi7S/ek9FnCF6QsaLneaCo
1aLVbhCfAyjqELpbzdNOhvTNa/E2tLTr8Mcn5fiBJYeRu6G312JJ3iKuZteWcCxa6xDcrK6gUchl
PMmjJwq4FHXbjLQvSmLIVAxRrZAz1WLb25LEUtJy7lxqmaFFGTOpL1rOlrzFuDhVkbOxHOOHK71l
73YvpZ9D3S/cb7TsX2wLKlvcI1N3O1JLXJawEEQzLtj1vYw8ppCjVgR2ihQoDt1TGwvjSET7Hemv
dDmwLG97fe8102ufJu5JE/Oz5+V7gWIpqDlnKbLcrRxsBn5IrDKG9zRhsT/3YBRjjQz03HauuWYQ
6JeTk4Hzc7cI586hhdK2Ou3uom7ORUuAQZGHj1l4189aDw+0gR9Bt1sn0CSYHYiysyZZwI32TrMz
UJ4Cq2xEi77wTT8wzC/CyX6aRnxvlABAgeHnFDTfI6ZyfRSe5gjqoYFTQCdFccOCl8aD7dL0c2bG
2+OtKExQ+/hrUFYmGwogyYelc1LBX68173Zj/Zp+lEx3NnlU3mmzbt8WUfxapj9YYcQ0Xbps12Xs
3Z0ivhiU2vUD6a/mZvHpNli4kxmiP7cWO4i7PEkgLtS5ZoCiFbFE8g7GmSNthOuK3DMVI2NIlY7d
EqhNmGwT9LlzrlW6h5pDE2uUBAzty12kmyIIWR43kn+lSIPGeKuwsxNLbH6zOuNTWSvRTegoA5bq
pSxocYoeXV8i4htSiqo9wAJKHLpA5Sye8U5IDOdRyDFX99ZzmPjNMXSH26LKnhGgWls/XcrAGSqk
3763j1OklEZSfkQCCGttO3QS8C0Qoj1shYRJKY6AuGA3mOPewWoEOu1bZtHWT+rjwiw38Fztquth
9xRbxms1+9/LDIoXf5x/6Dilt3DYjDD5BWo2hQUaoRypS1VYo1kTJA8UOPE2adQSqOYVA0c/a1DU
jec2pxeMqkjDY0a/z5/xCzomIaNahctvFD6SpQHTYZ5on1jHDnYYBrVoI3Kza8Bek7B2HuEsG3c4
xLb2g4OdeB2dr7GcHJaDBosifKyucUHKhxvC2Ug8jtTVG6epq0Ol02QmdOHFzbvkwFrntHg1wW32
yQK2RuMFIik4rtvMX8h+yvdxOV9aw9vhDcMOZMaQkJu7haqcDyJ7krX5C0zJkYkIf787fh/dDqpA
7PenQuZ38TPqJM6GN44NfbeUDh+Dz0sMcS3vQg1aiJa/69gPN1rSvdL8tbd4Pi8pTZ0TyW03EsDN
xlowGpsWFUjeXaY4RoWMv3+LSszdLzu8o0pSZ2gBR33TxM62c0tzN5XgNaWEp5r7P7qw4pNZaucO
MOVpUAdUy9o+BDsHNWmDy58yzq45RLhOtA4tOgh+4cY2yKZoJ9YOc99Su+ruznO8YCxJ9GQ5xV6I
eDB33+lK/YAvT6yHYleOJxdb0TOyJtr4sO1MviRC1H4kc3eTEbhyMhYZLIRFODq9fd+Ndt5P5H6l
wjOR/b7RUrXUH+iNjiQEoS/PjfSDyYjcYzaeN3Rd7cDS0ieEk87GdrMriUlg7CYGLSWHdNAtM7yC
GsVtVmb4Wtrp2XKrc1E04DskorUpZnIUA2smiRZzP2rBExL8Ch/zJkE1s9DvP0eNu0dujDJsVnCm
0grkBOoyEm8S0TK1oJNu5CDuSPfdEx3xYf1I7dwkC2L4rinDaGNX1smWQAJH19kxSnbQALfVzsYj
jqSt/cU5xt0S0esRIzsgqqYrPHHOOIiBjlm89Duv8D8rWguAr8BijQ2rdO+eGZyyMNDyqQaryr1D
h8Ll8JsgpQrd9ZaryuDUSP+6++exPz+HTg4lr4gwhUI6IKcOitG57EiTYtDFzQQABUtbO5FoDkMF
2Ch4iitbdQa6yAXxz8+jTGFuCTayXn99/Zm/3fz9curHSaF1KE45PIR6Cc/sL2IRC9MX9YZqs/7u
n7u//4g/7/e3l/6XH//9fvOIphQWNKfqMB236y/+Jv2oFx/RmlN7qbcWToy9fyEfpoiMb9a3ye9O
qVisQHzA4qNBoBYTZLJQxPzrTTK52jM2F2PX9f37CqNZWV3rJvUcBvDrTYa8QEXXm7HhS7rq6ktp
UaidC3RJIazdqrj51+fX13NLGoS/XyVX77b+0LpxjPSfr/T7QRJO4H5Bvq+VyU69w7r582f9fq0/
9//dz/y7xywcBye3PUjVr7QJZT2PdHY2LiHmwXo3VrtX+1/PrrfWx9Zn17vrZn2BP3f/3e/+u5cq
sOBTbvFdNKoXzVyDZTxt2oj/lv1S3f+3D5p1w1Lhz/MolcDM/vml9f76tCNZtPTeaVSd2qZnT2Q8
yM2wcue/bq5PrRs7IedNQqNTL/fn1ddbfx7D52BuVhXL/1VUoYFviViL/1mnc42rn1//cWrzj/Ln
36U6f/3in4ANYeiGcFDYoMvxdYQ3/wzYEP/wfAs2iwrXWJMv/havYQjUPUh2HFYqSi/0l1jHEpAM
bV3AHcPA/L8R6jiuYhH+fww/pDumbpn8DfxdpqsYf3/T6cgm6hsMqNURNC9zvCh+h5Ls6M+z1xkI
SquHhoiI3Ww2MKjLroAqiOgQ1+QJxjDi9dy9T9EiFg+eHJ69CryZYdMER+BiJrdei6Sclh729Q+Q
E3eugk4hXvfSu5iWCxFEpp08SpgMI1SvrT1Oh4GOgM9weSMrzyM9frkmk+OdRf3YjbReKVOChQS+
jcA8GxX5fa4PHTaFqmMInxONjkURPQvyIrQpkHqCZOr1rdTosmHo2WopCC2dTsog7F8dauRSe2di
N8Go1V80UEJ+2S0biZ+p7EoMrFSuFYGXFA/pr3SekM227n2dA8cwJvGQ5fmxs9yfw4zx1KcgJMwB
enpLkJpZ3BlRt83QdpgaAepN/9xZvHeqqO7F1zjPV002O0b3X7PNKAZRD0PFjQ0bBTH3E7PwUBnk
7jIsOhHRHhuY1UFZDo+U1ncJq6qqtI59SdPdxrwm9f/H3ZktN26lW/qJcALDxtSXnEWKFEUxKUo3
CEmZwjyPG0/f385TJ9plu13Rt11hZ9jlTEkkgY1/WOtbD9oozzEJX9i+D7E+H0pfP8OvIl3I3lmF
PAcYuUdz0+TGDdQ1WI5m3bYSdWx2bLr42wB8QWrJa9DKS+z1VzOy74wD1jlBWS22Bg+8CYlMU4rV
Lvkw7PkgR15mWhxHY7gAw34wwwcfoaCg/RZmSk81n0UiD4kzoglI96yV9k2i4RhMjjGKT9uIjxXp
q1nKiLvfdKLDluvuzGzc0tqgm/CxQenMEp07SKONq8mzPjt0q696BuPGF9G3lXMdhGSEYaZ9CBzj
ENRiNxbMJDDaLDSBW9jyjF3Pdy7bYGZXh6K0q1ZGZ91ZiH9ARHykN/Q941xF9q7qIoSb7cIww73e
pEf1CRvBeOtbE+Nr+inSjBVu9F1300W9jch1brXHRS3mqzJlpPqX1AkMgNSEcnMrC2fReOhrC1hb
ab8MLSQzBZqDpmT+6BCzSob0orX8/WSM52l2dr2M93ifU8Mmfc4+mRHvYDUdjAhPSSgPcQTiGVIJ
hWG/jCfMAoJAAnu+qWtyru0d3NOlsGO209OXB4CE6eyUTlcnkpexEvfIUshHItGq9NjUycfv7yFp
6idpMYGDeD5q2bKvw++gpaQj/WwbTtmHq08HMs3Xgk8lckH6DCxZuf46eR5QoMV6fLf75Bv5CIeE
gsAne11mR/a8e4v7PJfxLuB5jorlNs1IbAainZL5HM/pMR27DVOJQ6k1L2m5HhKWx/Vwwcx4bbT8
OKjjwPukuL2hz7rwKCrD6WLykTRO9tGSQyW7fTfON7eeb+oTZAgH4TM9Qgb9UG+Muh4NYDluPK60
cr61sl8NBjInqCzqJTE7XU00aJYrdrbJR4O18jy2+pn9CaStjUlJH1oNX69Z+bye1HdR/THlHu07
5KC1P8N/E94nGps54kwIRI93K1qpaztNp4P62bKQs2wcumuMrh0l2zZJiiMTo3rRs5WH/7OaA+71
Pu83eZt9T0Ig+L+PQ7s24ulqGt1GXUx+3W6I/70FXbgy8xsq6i3UtPtU1Vwv+nzTxUOLUzys2k1j
JzzQITVZPcf0fHYJKY3s6Zrr9qpjrJ1PZ62XNzcZtx74pQX6kQ8v1F4HP3wmBNM+iUb/isjujAPA
eWgBlxZCAcudvnwYFIXNZslOvpVB2GTyTBoqcipiReEOhs4JiUilnYOxfLToth2CeqXZ7WpQ/5nn
nGBpXedaP7Mxqif1j/aOZcrB+nSS9BmCzr5rrF1tZse85mefuD1kxCXBO+1kaPffW0QWfY8Xu+qu
bTsj8XEZmE6HmRtB/Y2DcFNSzlhcXhP7DeIY6Tf7rzZAPMS12Yj+yvaCEYeotkE0rxvX3qnDKm65
rWajx+YeZkpCfVUHtsDgFJbJk8+TrUvmm0FyQ1eDoApufT5dmcsixRfTlxn9Ikn2IZyck7ol1Zmg
UmiihM+Om6jF4U1CBanJQ+jd+17lVYC18n1xBy2445lI3oLeXRzBPc9BRYL2OeqSj47vkRWcbn5/
jCbXQX7icKvlRLqN3B/RYxOd1PfKTff0+44zppNhNngMNPHeadrJIIB6jen5iWAd/AAJxX9EHvRs
2jFyHqSik9YRdiOtXTaFwVK3u1cvqT9AZw87hnNfSYgIghzPBb7o6tFCfrg0R4fVQRE+ppHy0Emp
rx1kM6nr7HncMeudIQcO7SpHtrPEk3zPp+nsA349SJqDjoBSS0OCYwVMpQGR8dAjPBP5ZNyB6bIn
wDamwRJEv06K92okY//fW7Xf//T7/5Mzookx7x7w0D/HUWJu5sSxWODHYv/7n37/oonmX/8qLPVj
L/RC9R0eW3dCY2kq3PCVJE3yX63u0e2BWurgcBaZlkFBs6PYWvrNDPVX/TJKVnZ5wiIvmO1XVJfw
MHvlewZ3RMRCFOMNJ8153HtottggpEwQ0GtIPb6BkYgemK+uvYidpt/rO6IoN4an1u3DClbbuhDa
euxxAhgEv2h32mincTbplK1lYS8TSezEAhHDCn/GWnbmo1YhxYOqXrB00NpDpfIhfv/Sq8wIfjgG
N257cqNm2lAUJYsOVH2EgyMjdwLFYLmm/rrhnMnsjxkBU8RTYF1H3kdTGN667gdvHxf9O3OjJbp9
6IM+QB2Vd9E7E0/jTNycye1WFSsFhBrkWDQ2AtzO7nBHc2HPifmVael+KOyTJ6puEQ0kATberqzk
HVZDtJi5zZOGw4NboJD9JffnS9hIUuGbtQwodOB6vCGbgi2SrH0OG6Ns1x7HH3wZkslT964C2ux8
vJqNZEZYnjIHGFegPOHxB+4UbWwOwkn3fyjq/wZ2bfy1TPZNpPGO8EzHtV2DAv6PZTJwC9EnmNEx
+affpEaNRnZF5XENvOmEbmrW5KGmjprcev0fvjNy/T8V6L7JOkO3kKoBtXf+BBP3xdgXjiTEPQgh
MVood2XmPGRMRDlfKHRiPCwTynfNd06qVPoP355u58/f3rJsz+UnwHzt/hmmz/R+spKgKndmRxHP
WVNEHar4auvrl9QYL44Vf7TlQwe73M6BRnCqUdgyqf0PZH3jL4YCz7ewM7gORRsGTPdPn0BoFX7k
tUAL1YdvT8PFpjIhcsFz9SdZURhk3cUlRRhZCPZbdHJZfylkvS4Mnj4ZBasvdnEhsHi9/vNbpLwW
f32LSDvUMWMAehDqJ/9DC0Xk6Tgn0it2fk8LpYPsi6xnrUXLOI1YjeAtMGrsP39f3lVLfZ7JLyqx
a9ieSzv5ANv5ZbECXPwuD5EFn8Ot6WivVTbfOh5dViKJS6EMobYD9rIl1GKrShDHJ/s3sXdw0heq
Stc77pRsuuRRsvdy/Txb9q7hs4D+ucqYgEbRcEn6BqLoPQPUWfPwC7x+W/Ry23gQViTxzQj4U0wR
BhLVaAg2hdOAAm7XtdXgVAhvWijh8uivziROvlQKkubsGf0Fdcp37fd8+eSjKclsoko0BS5Ql6uG
5CX04xn9X446m+XPcI2asvjvwcLX9L/CX+Xf3KF/d3ngaTFtwzF0G5v6v38IZhb7OfDNYheZ7UaU
+rn3s32eff6urKeb0TUP//yxk+PxN5+7wN5C144Fx/6zxcUfDY/elDszdOShzZIXJDNOYgHsGi8t
D74NCdYfEgP0YkaYqffDlXaXsU++t6jr4Z8/GPMLYn9sZsc5Hy6+D4rbLJ4sV10MOgVpNsizBZmh
8UxG9geGuQQAFJI3kUfHWDzOnIc9pZj6uiMZeaxh7cHZCQpQ1RVkXAl+lO8NcwJgAyzBnW8DXVVu
N2sfYKJUCnGVPDxu6e+3IsmORTxs4vbTUzFvBsNm33GhxLCBNt1qF0vTWaN7tBkuAugQFWNwNXEE
qdtkPVcRAF0PYwm9/hc6d5JYhqsJcJew3qcinW5kGl9j7K4DLRgVuHU3M6rjpkQWZb01tKNlFn+o
orWrRpSR2SmX7WvTy6/BpBwrYlr26FI3D3FMpxw+wMo7h3ZyxF57jDxxN0sb1c0+F/Jx0pJvzax2
ODhWCLE3sso+jCzYu+aqwxRbWbtI2juogwdwa3dnMM6q3aNiOUjC1NcCyPbvPql0oIbNHLsRiqdn
QL8n9Tq0kfrNCU+M0paG269cA2Oop38Fnji5BmOCf77SyKX4y/kiXM93Dd0jjFVlZ/zxfJldrayF
ZhU71b6plm7iY2fdE1Sv6iUXTrUr/sNp+3enPgE1PGw9kmIRT//7t8RoEbso7TlsUxqylsYUqdA/
vyp++L++LoI6TCHUrz6clH//JnFUp12m68VOeAPBZHbLECdDzzyl2xpEk8so6DnV6wtIVHQG7Xoy
9EMbkYJIlc0G/5B0zjq2/LVvg7U1GUdo5iml7RlMcXc5CF3sqEnEnykbmIbJJ8Ns6qYhPXpUdAJh
lDqI03y69aF5GxKO6qaB/WyygpL5sXV8ZEf9xeLz74P0w/QlbqjuUBb8mPRlrjXf0Hie0krsJouS
vC2OtnuZxwnKy3BVP6RNHVI7IGwt51oytHDC9eBVPyomDJ4P7hj3OS5g7FVXw8UVn08Hz0mORWMd
IzNca60ETuicgJ8e9dldpXbzyOVxmImLDhh9wA5DMkiXxHRvMQ3lqwGAiE0dOaITpZduxt82jwsU
GcCV0uMwpXsTglnGJ+ll1k7NFdS305VvfUjse+H01xztWVq7d8RVS9WU+FO2JARwHQTjVZ3gAKUO
/+ky+JsCh0vMB3FPeSGE/acJZGFW3VTKvNhhpyKFMB9gQiYNmyv6psYV8BRT/VAq5xRGlg7MeLwd
2+oBn9uLCTB8xTbx1NDmDbSGvXBOvfD2bXezIf7WdOiqdRuGc5tPl0gLYUmZ8LGTNwKC2PZ1jOT0
U2LFr9JLPxKTr++avKVj0bM9DQjCSr4LnM29yZlXMwIYuPOpRlVR0TfTpQ/skzpV65lEL/ZcGrw0
dJZfLic/IQ0frlUeBeTJSnrAfEi5dKetwXCB6V2gTRffGy5G3696e9rk5btqUt2UQAeSKu252wDi
gLXbb3Obaof5i1NNtzrSzzR40yjYB41bVY0F6YC8laCx0D4VJGcYPdo89B/D+CXxdKsiyG7VyMK6
+wlZuhZ/B+6WjcQNMXi36ENuCSt4rhjRdd5namsXavdu9c8f9N+cYhRu6n+G5TML/9PHPIY1++lx
QC/vFSsS0BaicplrjuNWXeRWN52Fsw+q8D9cX6Zt/fWY8SifeUIbhomy8E/HZy0saZmihyoV2be8
yY7qOeexss7IOdX5MLIc7nu3UvMzDADElIldQ8FTSQYvTDhNbhRLxezO5qpAWaeK7JSxZgNNW9Vi
hvPpMEhhxb5Q9ZLHoNSdzmq6UaTefUBHN9bJXh0ZY3zsNTz6g7NlC+6O9EMZKp8gl19h4Jwi2EhY
gGj7lHA5O9q5flPnLsbpUwJfPiwgy+b2uoewluRH6fe4tsYLkg5AEoeynr9M9TAq+DQT8UjeMECZ
FDIm/XgyXwihOuQu54a6h+HvfqjXbM36bSaCJ5n1Y93zuaSfmpsdEXPiVmNCFxMt5zZrEzTCRLy9
KnTcCYgHl31L58qGsa+zU9cQdxbcmQdyxw7eXU0oQmD3XURaoiVO1Zx/q3GIN0xPBZX5z7L2t0M+
HY2uXBnjd5MRgTjmR0dQdRAH85XrayvgJEq1JSp+LZ5Oc8ddqcq62S4+ZsgQ7SifwihwOP1GnB61
sZgxzLW0u0ma7SV80sjTjxXmFuwWJ6CwH6BBTmpqbTCvU9MmiTJRk2KthnD0Xl/qRRM1ejVJ1K3B
xOku07Skv6gnfMy9MQ72KQzkWf17ZcoD29aYcRGs32PBOHmYnGOkqJwRnsU4RT4YRAQGZWKnTl81
WSvpF0U3PBmoflQTK/urJ8cvo0xeZoYzRq+/aHt16vYMyfUgOZqsDojx+xBxcjQKYDFe9AE3aNNo
Nic009d8kPjJErITw4Nt23c1acsLfgN3b6Hbdx7hhyTj8UF1WUUvSe2AAedrZfImMnFPQvIrA3MN
vedriHjUUU0MRb7XBjSJPnNEv9mYuARDlyQn1CrM2rouY7xYE7q5o7rdV5U8/L7gWXqoMjLmMTyN
vJ+cXoKpgCiKterGs8o9+aRWMENcmvn4oB4+hejoIO3TALuhCL90jbm+uuDU9DXhoVpN9A7wLLBn
gRWDHbJo3eGWzWx4IAgTocPhPw/boWbqzHGs5oRzFfz651PLsNy/Oz5c2/Z12+EQ+V3F/KG7y6SF
P0nY+a515VfR8kbO44OFWYRw2sXc499UzagHd4QxJjuaEbhaQYwkqZVcWG3kO2Tj0gN0PiPicswu
WWr/PrZ/fwHX/KwTCtyGsHVffiUeIhR7OvHwflFORbz86ArHtHlkHoQJ8zklAGWhIy2aYs3cC6Wt
KOBBrXVCxPyplzuLQOml1ffnHBEMCBpwuHZFyezNx6KM77h3zEeAnniKHdDuhll/oIaMVmFSkVnL
UKMpmYV2JbNN3QKocipYJi4dyGGTWW5H6Hg+U+6kkzf0qdEwfOuNheeaG1ydLzB/HtCDLdEtLNWp
7ojusDY5nNSZ8xJq+kmvyTNqEIF6VCHDeLP06QIjZdeB1SRnayiJouAZnmGvDqBFlphC65FSTz13
++zoc0Wq+691/RfDehnYa0D5OKuvpsqk0FStcbxPnzTc1iU7AXVV4NI5qS+CLhvBGj0OkwGNdUJq
TnvVaYh2uBogoexSfuF3XvfM7XNZxAyfNrumogoq+4v+CO1RXxly3BJcxrFUrcO6/c66/mo501nd
0J37P6X//6/rcjUkoor/v6/Lt7/KJoxJmiPhL4aqR17kv/7M/0At9P+CYww3wqVEUGQLmoZ/bco9
+78gSYCucJkBOS7Mif8T7Udr/q/duAX+AtK149tqaGV75v/Letx0f2fY/XE/DhCDnb1PM2QIYdqO
GgL84fbHXgNLqfSyXZtXv8oECfZMYzvX377tMEE3KZ/89Eec14+6RSZyhIPNi4gSgKp7JItl4UbZ
gOGQfCK2p9wVZNsAi9dDbIMJeIbAXQeNby6MFqNgOxrPXq+dvJH85LC09GXlWd+NBHZpCffX7GDr
w/RzSCwc9fCzoKcn4qRpQ7pqBaZ/YzIICnC1YtNE9clKk3adAWZaoxbN1zNKxbXVe6fcxLEBUg1m
mWqLhMpCOFeaVi771MYuZ7VHVLweTxnMQPzJAUZeAnQ2sB6yISdRPjV/FhNmw2Qm4S7dRXo8LpvU
5KgQ70ajhPDlTFTS7Gxkon+ILDrDHUWW2RagrnMC+EY240nvATnynoauXcYgLWn3ijWPw3HpurYB
S0LU4MGilyEfnuuA9CBPWcya2Pvyc31l2lO01ocgX3XY9JUgfuantC9JSp6DXf1A3joyHaFZm+cH
gaA3b4Fxz7mEk1aJnNUF9bOPnZ/uIYK1L3+JjGzW0FnFeEnTnOVfMW/jCZJEgu8/yirOfPZD/GXK
7Dl19AeCRR/q3ADVKb2zznoRT2oCaB0LVz9jkwzLYd10MLVGvasAjqHBaSKyXx3cIzmDA4kUlkPV
+5kPgKNSDVY17hoNt2CyRVZMA2B/+SZq5qJ4LUKP68HZoqf8Sl24wlpXPUleVjA3Z7fvXoNcPFYw
lWOg4tAXqJUSryXWe3IAM/fPjKcxgOceDAyBnE/BcsstcE2zw/4NWjDt+leCqh8lwa2LwvV2TmsR
KoX/O2/Fo9BGsa7hlgSyoZ2Mf3WZ3HhuRIlFLoFpVT8hrG+FiHkm5wg/JDzTMt/DMsa4M2UEfYFt
PIw+MVB0CLjoI6rkoX0Y6jA8OFn7YgcoAXT5Zdm/WK2Y6Bl1f23N8FVDgd8m4F3P0i7euEZ3bCuB
1h0cChD67Fh5JXkcfWBs8sI2N61N0+6V8gL6NGeOFUTHXk8eRCr7F1gdXpfWOw6W/HmsD53amHQs
WachxDHOkNVqFZ0jtIMH0rnvKKu1pScBEEwwsusIMmiiiYNnTsdhsOwlIZNo2NtwNbtEM1uhmEiy
AVnoReZB1/ogXPBh1uQOw8/o/TUWIWrboL22Xh89RBFgl6If3w3qN8Ii064m6aGeOC6c8tim+nuh
hf6DlMaPZIK1ErvOprGw3Y3z/Jho8WNZcu1OhjOjr5zfosHP1xGyeAxPcsO+c+kgCFl2QjyVqQeX
c6QypzzYBWSjrQNOqU3vts+DF+s74yfZGzgcyCdcGRDFFj1h2IuS5Htfps4BiCcvuprOwJygV0hQ
HfwGtDd1gFPG29rEO29HwyCkqm/hTkZjuMTjXYGdsOarFfHW+NFnrLXtsprql4k++wkzGVwy5rMs
YKtnpmc1/402JUnSw9ghrk3KoN447j3VfONkwwLInGSD+9l+bOzwq+3SYRuU5m1sYmeH05VKpCef
pg578p1HIg8sAbrQa0dvk5PjJfPSW/QDVpwuBCI6mdVb1rv2RmiiP2SMN5vSxBbyJeY8ZrOAwsho
kjUZXjD0DTDdGHjooKEtLdvcfRy1huHlrPF6wrRbaulBcw8DVRfqpJ+Bi0O/NiBuV4QOJCCB+dMm
EQRJhpFYJ6pg0IEnpM6tE5a7QoS6GWoTk7aZbqYuai5lSCBW6k9rvYJQ449OtuJZeGhr4jBZ/tVP
TmPs2rD4AaGXcHXf3VJ9lIdStg8iit95gOZr4D+XGEOoCZT6Wa+JBJqZkqXO1DyOooWDMccMVeYC
IUFRKIHHMZnE+GR4PFA8P/jKE43v36Qrr2ggqEefGroYcLtzRa9EPgjYhx9mm9BLaxYdF+GZXPzr
NgYY4OsjiTZ69eRxGZjM2x5GpAQ+rfnOhqSyighyWre2R4CU7A/eFGabPsABpNU60PfoTfNM8ywT
bx/RwW38AdUSbClQiu30Frl9eTLc8Dag+0BP5BITUEpopeAobMMDz2FqF3tuSY0M9SfDry/RyLDZ
d9rxLswWsmzjXgao9fup40c1IjiXljtGK8NrcK238fyj1HSEbMzhJgA2zFSAk5C6tiqTmUY2HqY7
TMwjD7R2ZzYWZtqKnSqZPzIVxk4DsXBwet4RE0FZSvrDlrFm+xSVD2ZQpJykqb8tAhaWif0BoTZ+
yL1s3Vtd82YDKl9GROGuLMnnV8jxEZ5A9BSE8mSG1bzuCCdatXYJu9ZzXmdX/JDmNesGtghNDNHI
9F+GAnuV6TWvpOp+DVbgkzYbuCuupd2MR8fBzQR1mMiT3GZy4f5kKAqu0sH9gZyXFKHkNPp6tR/3
TkdTRVQCwnShpY9hK8CLyPlQ4dMdteFSoNNhTus/eVE1rCxfQV+MOt97PIyzvE9PDB+Q99X+nqMa
xVkkT3rhe6tea7Srzg29lLJ7S1w33SBcK7ao3pm9eNLijQ1Dnse2vfIzF+HzrEwPKVapHmf42q7I
Rc+dJtr3CYaDtHuQiW2qLEHSMDQSRmzvoZl5Bg5aFp8ctHn10JCs5VNm8DgxPdc5TDExZM5bXkY9
vvXqTfez/mSqX6Ref3jJjD10M1Ul0fNmShIuN22VAyh2BDte7NkMDgLwENKrUJOUOe+MD6JxxucN
tzJ5T7WBgwRBL88lGFFYphxS+9x0baURAnbHWWvBzGnJpGnLa4hew+bWR99t947oolzpfjtsG7e+
hq7pX5Lu4Edq79a4+bYsKSTMyAjXDQFkJK5kcJ6cMH0S+VY6rvdQFCGF3GSBG6IU0fX21A8wTHI5
aXszL+H2EJDYuF1zwI7+gekQY06kPuM0qw51QmpQdgAAoKPAcCbEfFyarl5hY6myX5RD/r4La7HS
U9xbKZ6M5Qxof6fN5msDnWLdWZigLU1DyNdxq0DObJrOXHaV/VCVTFKwR3+zm1sZ7m5oAYmJfDK2
Tk5IUjXM1FilA2U2GDSqLyKpqCsDhFXU2Yi98HWZFYElRUtzbIU7q7JZ6/RQKXK5i6HnIKIZj1DT
UdEykwly71ldMsTx2s/05WOt5WvGIg0e/s5c412HnB0AZeRiWwriofa+iZkJxsultxymXVS3G8IF
j2zyOUGnYDtWDrI4IHZb0p5Zi3rupsLPeG6KZJV67bPudu05V2TxDqg3KiIbJb51xQ1wTR1gxY2s
WvBlUFlEREiAkVkQf/A1kY/c+WvDJYS342fbOk5pLdvecbkEqs8uLNPD5BAINMb8Ntsy9bWit1WF
aT75znsede4qqMxs5+Z48aN2uodl9Shz8822OAm6MSqWpLgN3Cj50tNDb6lJHtIMyY2lF6g9eMWj
YNLZDnrTU0k24Aod6/sgSXuq8nQ7zwkwE8DlxmAu7KZHEgP4ktJFyxMQav4lLYYPB4qOFgH46WVw
1Kril54z7qpvteF/ug0DhQJrrGk+pKP3iSrsVwQ0yo7fEOI8yVjuZrDvzq3xQRmVH4SKPWhht50I
mYtt/0ht+qQhbAsCR5lpn6Zp3DWRvgrJaFx0qXa0KCJ6sjJxRi8bZrKSgMqOwKwah5U2N5tO67aE
ldygXIPUAhSN10mBiIEmzPOOcfHFArQLCdf9tPuZNWH3OLXVC78RHSTousqsnr3cufKk7SDV/Roo
vBcZG8kAzFnTwzWN+uCQ1uPW7DyXd5zdEWjUY7Wq7PqmfpNZpT88VDYY7fddMl5qETx6Odr7Qhgv
pdEcWoX/itF5L+KaJ63lHzLpPJcsC7iyv3vbX4dhrKhlIPywrwAZYSvTbyrW8/UMQK6pXroyfB2b
Z9JSEQbk1y482wk+QtQ88xweakv8csS5BeS5UN+wttqdQYTFxPps4r/bA7NmIm5utUh36vvSUC9S
cM+jyzNekwSniZdGauTJGAXa7QhjL9I6RfPLyTpBdeIBUxoBVRe1rm6Qo+PnyxH8iSPjgxvHD2Xp
0xCDtZVVvGP4tKL1QFU5ofDWS4STwkfw62C/jI+5aLsvLHWx59lEVPm3YcKVUhhvU9vex6Z9nHqw
d/VH2ww/tCVEiQuoavNUadVGonnVfKgh3jvU+NcgimCC5deijy9kXb23YjppVNeEUTyibdyKKdpV
bflpSf08mObRaShYICF6TgSL2JUvxeRdHVlYWy007y77EQeZXGLggQPU0oFppsShoFchOJbiQhHJ
6a7tIrvaQ7aLniq1U5tBsWm5JVdaUyiqxgMdWYZRlJzDpGTcFVeAam3G4kFz1sz83AZcKaB+l41O
GE3nogdvCaqDAk9N6ZY9t1PfAa8w/CWhdvZIIPdlqNQNaZ7r3tyji1iEHBF9mR4jyRKT3CS9Di9t
joKAHdtL7uGknfNHl32uk/abpDM3NunGYwHMYa6e9BrCtunmy6zUdp1Xn1CeLQzaMCeOV45mPzIa
eB1wsWoOKY6wPblykN618Vuf6s9ES2I0wYbtdPvEFhdH6+9tOjC6S5fD0P5iQ3MQWnH0nRgh7HTi
lT6yhN1NRCHpRv4uXesE9RAqev2LHXdj5OeaiPYWYkI4/+j0dtuMFHpzuxCe97MKiYC0jDM71R84
Fx5iN1n5ub8ve660AXD0VG+SPOAd4JlKptS5mTyQBYLsm5TYMiHfhij5fWQWmdi0WfvWavrFYcCu
w1gPciJh+68SZavuWC952aJ3Lz/RaG3wCq+aob1CTY7S7MlnLq67bH9a2q2cXFkRP5dFqhrGH/ys
34YdPLMdetfrhe9N725X30IOuDkFOtw5ZHo7EJL1kOvf+zHk4odutD/9TvsMUdSCjVuVgb4qff8x
Ie3SGb9Ck5AXpq8Ifvwdo/y3Mqk+Oo/iLRInSA/5Io/udnDFAgcgSCfAEF8WCIajKKtDNYwakiS/
weHNbS/z9rlUYWaG/DYRdeCa1F+LiflUaqsKGBO8a9y7DoJwagMo9E8TxURR2XfgEZiviT2vhlOf
WiTbveHP/yj4TAI/fenLaJ34+qMUJeG5fgFCAIojUQe53b9wYJAkR+i1Vk3EvhV7sDhnomWJB4i2
rVXv9A60DY0FRKqF6QcvSRJBYTcYZcsjCQPHCIyO3QObYFc88yPOCxfYdmtq6ljcuUO9jtKaGQLy
SPak7olB45NnUo0wHBt4+ozIiuNbXJMJUmV9x7Q++tmYIRBk8RSnATQbjQwzEroWkmoJUPzO8NDy
iz691JyuOR7Lpe2bJI9MP/MsQXkONDX0fOKxkoIZyfgswaMQG6ddGx6biyCvjrIx97VubUrDvc0V
V7Ws8m0R65tGRg9Aq0+d/1wlNaG/Vrtoq+KttcqNm7ABc8gcEGJhklk+Sv0CIuChJncydppXfypB
oTQ1g6+CzlRIchGwvwpJUoA2AujQdkzkZjpiDg6mE2BVhsVUjd1W69p3o3SeYZDMhXEq4uwp77Cv
avrW6MYngnmecjsHEosKPaU1mkC2pT/EWP5Aa3LAr/rYW1AgDaAtbXH35XxNcuMFs4IHIeBYzRo2
oQBooFUn8SJPaIlKey2nfpWrQq8OyLGmDRSEMHCYOOTTmE65ZZyzCsk1JGOjzjvsCjA6EGBP4mJb
47lxi3uUP2lxcUgET1y6P3RzezmmQI4gUVl3AwVSWYpDyzWCZH1T2wHqj+auD8kVU2EjtiFnxDC5
R0aPpzlWt33Z3jrK8yZu3z0nPFIAU2mNQGjtVTE4z3YTdGv1tQpdPkZMKQpJkCW5FM+ms8rd8ifm
qXVi/b7w3THcUTjxqWTNarTFL52ONgz679Z0Qb5Yq3SG/O7LV0STzwOvrudBYRSHiUB7wFi/wtRp
F9I0QFTOr01dHEmehbeBNcAazo6DBLfWKkmJD8AxIshtmh7V51X35dvgDDff7N4xEJy62t5WWcZy
f413+WJWCf51nZmaUhAW8mcmwu84wcINuD9wDUI1G5Gu2IxcgpRWWMxY/YPWHFWNuDTA7EYFv1vS
RSGApaK3gqdQc1+KMXgm3W+PNR4N/kTWhFaWL13zMgdLu5MGUmoCNVwWYebU7lJRZDsj3rRMslWs
XoJ8iyTFomI82WTknZL0XM71hoFKvKztHuLfqK/9YrRXNOgviXhvgdbRuVIw4er3XPmczZDkihdi
EDmuhvneDBZuTlCkcJ7XtlM86Zrz1pmobiay9KSV/0xbuZ/6X2FdqAP8lg2OWFlgIv43d+e1HDey
relX2S+ADvgEIibmohyrWIZFJ0q8QYhG8N7j6edLUE1K7D7de27PhSCkAQqsApCZa/2GWza56A0A
CYNG3LRsJ9zjo3Iv7VuXrQMNrGJVvxK+uzJtHXRJv9CaDshi3R1z7uVLLOvXTTyUCNECnzZhSChp
KK3GIYSV+bjuSxtJMaLbOd6iecT8yHAcEkcZMbBG39bu1K1bxVMPE+9PG4HnhUUK1zQC99yY2PKB
qECMdkIBuGQJv4kLiOzkUfVFO8J2HjRUXEBcOquucQUrZywotbq+HXId6KdDhteq/W2LNs2iDvw7
VgRPEy40mxJnvV3bETL3E4CcFWKkhkMKTQ+AF2qleRfZuCVqJe43pnG2e3wlK5iqrqF8QS3F4mf0
7yYF0IaXfUHZAvZeE9crY8BSPWggYkUFVs4J1rtQyzXmzRlqz1GEY5YbrG0NF/G4r7+0cUKOcxTg
2DxjE2bDrmLcqkyIDorB9IelXshcbuFVvrI2yxtLUdtlVUQofrQdEipkMFNfTZZVzXrKQYhjgbYH
Kn2Oe1GW8LbacJSKE80JD3fhrtyg3FVeZ9znyTNJhu9VfzJbrBRMcV8VGMxmSKZleA5ZKbIhOppP
Jm+0Ubq3W/bBFfAmbJnD8V0W45kbLgkaxEsR4PwET+R7UKQ8wWm7szRDZ/5WmLs40UDxp+XOwJ1l
Rf5zjXDBeIjGVvBroO7l1k5PcNB7tHA0QIalQHOhrizUcFlzDtxKRmyigGt3JnMoEZMaBp/W2ene
yuPbpE1epVQWivuIT9pcXmU3DGr2Gfj/j9RxGO4e0jxnBQAWKjHulcj8kgcAQENLua3lnVxVpEVw
eWJM1MwcbJijr1unQcrWJriRSfE8sQlibrZq6q0FKdlF2gYrVqoBSfk+qc5RZNwNWv4lQELMPFdT
sRdFdlVkzjrWuGWtDtHN2uu/jZrzMmFc6qRbHGRL2A7eyOx/N+XJa6sS4Z0Q+cHgbTFaPv5kQ/al
6C1ofNa4a3VzjznaE0PcUe3HYamprHDNqq8Xfl0dc01nCv6sXbi6eUb64inV61VLIn1FYJnbwo8u
Yq++YX0N77NJvrRChg7xbVm4gbtCqO4lKciHJQYO9AVGOoBLQ2uLwCEGqWKlBsqF6RuLhp8AMM4W
ZcrdQNLBBMjTD+KuM7tvXp0uAkQrpiLemba1s33t3sOVbqEr2o4h21pwx5x6p9UWJAxB0uMy3g8v
LKtIXbXJdzuGV5ejA9MnGlKHcfYNy5OdM/WrXtVuUF95UbHF8Mfy1o+MJ4gPR3SimGtlw7M6WIh4
kkcPWZTguUx06F7tGX3c6lnJH5AdgRvJyFs3KEWZPMmEpFEJJGC34W4MGp+4rLXQHFYXJcgzi1Ex
8vAwjnTlSfjqJcpCNxaqyARBSPcPJ5JcDzbRQhw2hlcUuq5Don69c0MOZVWq3gaFwpDhorqFO3in
pygiILujRsF13iZ7PMWKQ9+oOyLMHatESIfEq1FOgSpbKPblmCPPHtvVjuD0CxTYbTz4l6ySViKE
N+kCVctt/VhK7ibzeylWdN3H/cUA3cZXgQ6p2m6w+9fEjr9ZXvNVVa2rRqnadZAmtxDZ0Mh9GbNX
PyKgkTFvNBvC6cLai1Q7wp5Y68CnDQNzaoSFTpWkvozwmXBb/Y7q9QDeUsB1kYbQapQs7c65rVHD
MkXx3RhYarkqJnmE68nHIFJV9Ue8a9D6qeq9q2pwZ4viVQmrS4TANtWkn8w8uA4b8Q2H5ns8laGv
JDFe8eiNqD2TkQrAlQKrGibTIq0afHdIKUbdRXkPTPQqEgiouFWwRSwYE9Qhf8VbYKcN2bnLxnWo
NWRlsdgVjVbzDdcGWQow06ZdB0hsiw79DzbQclEHeC8qsvip7lPx02HzEW8nCOsL/PlIPaUOU1H7
NozQrlQnvkIYnQL9NGQ6Z524jFwBKebpJou8FBV+xCsQjkXD8/fNf1E3zAoeHmERgWP8rpFODGMw
2StgAYCpsgyhOSkZN2/moitEsxPTfQUUv9lHs5TcLAviDMJHSiiFJ+bBuliGUhV31rYzh9SZ1vMu
NuAofs27U6NdeaYzbDwn5KXspkN6OW+U0PtzDyJfLj0mDOk2oWJ85ABZR2ZYXubb7qy9O5eLEchN
T8hCFBUebFKHb/BzlP806XwhN3PdvDc3CMdHl+OjuZZ9RBInS8aLfpmbTq4Ss6SyyL6YQ9eQ0UQ6
eNYPbkw0yUyp7ODHqE6QTkWFQu59bOa6VOpDuO2TU3RnhH1ekkQtdnaVo9nlxAfHJxwnjPBpIn0D
PTTGQKsJmnXY+yjlbWMXjfiU4Bv4bobjmliV3r/GjdOzSmXjsO5J6rzcF9o4rlwXE2AAk1BlMm+V
DlW1jGPN26HTDHmxGC8rc9xqlcrLdexOcYWcJRytAYNB8W2AAK8hYF6wWl7kg/WgdmNy2bEIiCYr
P4l0RFuu7kZpXxNf+PYOhvAPFREQY3DMS7ftx5MzTDcO5K5L3fSafZDD/x7LpwpNjm2XeTFra3j7
fXaqy6I9NWbp8ka1YRrzxic4v86tbifKzlsOSN6tJ4xMedz4MfM0jTY+mUvmpIKhylHqEzhniFt1
SuRDl6R99drotfrUWdVRy0GNTLm9K1Bs2TEPX9zbXpIcVZTEfJRsTp1uGKex8Xn6DTTIFcwTjeKH
SFH645D2lFoxQqQYfSJLg/J4fg6bwUG6yPAOsQ7RtzDQRxoeNZcwilPor7XepGDCmL9PJF9grjeC
/yNn8IgWjHyrsUv4N0D4ocd3tR8gkUJ4yK6UesrwbfyRI+606KoJWS2ii1Gnokhm86tYNa5zhorF
BzJQ2SkQIsV7947s0nC0JsTFAlTcljbhNnzVhg2KD/2C9bk4JkSkj8RId36Y3eh+KQhllePB3rqO
+gMfjeVEig1jKxf1MH3yV0TyGpTaUM8l6Dit4pKlBHGAdK0VLDeDdDxpGI+MmK0fQnkl5J4UsnNM
bzQVopgnYD8Nts+v0g7N0i2Afum+m5ziTv/KeKduCdPdMQEBXMePSEYJpAkJlZScHL2Q0YqWcWkb
67nurXlusVIRrIZW6o3tp3CbFciLp336gOvOS2tPhzwFBOdH+a2Jg0ZkVicvgFarePcDdl/K8N0u
jVe1je7G1D/G6Qiiotz3g3YXNn66aEztS27EJXy/4lHoPeGbiahsOd30U9fu8aFHS0o9WA0zRc3u
DzkJmK2CMlOZXBZocmAjli+ictMGCaFno0IsC/+1UO0sxBa6BzPXt13c1KtE1YtFA63MDQJ0zD3m
qUJxb0o/GZZ5GJhLXDvIoGjdnctYpQzOdY/PAsGG8YzXGUbXOrKWOHMNOVOwxvrSe/3RGeNvUv8D
pcVwodr1GeuWs6pVl8mW1DbTksFdI4MB/D6qcRM2iqtUHBvSqJ2x6lydXEoc3haht0pawladKCHX
ZTG4d7d47ksmYSJVH9uiuEhF6mKBbHQ4HyK5iRSVNxk/LNZ2i1IzU5jhw42HoAJOOjmRPrQ+beYO
mn32Ol8gsx9uFD0f9n08Ocsh7b62tnFjTjdTwG0TVP65VXTU/lwwG8kAoFVH67TL9/DP8VVTTrBX
B16EJtGVEj++TnnwCjKvepCR24VCWlnTd8/jcYq76sZB/K2PbiywxXl1hwE40WGR3Y9VulJG44Ct
Kx6gln3tQCUumujZ1M59FyDs5ZCzyJ3mMQPxEWPatxkFS792eM2K3N1VZEjOyhCIVdGSUlN1fa/l
G8P2UcLz0WK0WOeBAYmuJiSIV2nP15DgbmDpBzViRlnru5ZE2JBpLXJ6LsK+WMpreFssDBY5Bop5
CyOfgGao0zII+2Pu7wWzuFWILO8ySWMco4cBj9y0fBW++SSEB36eXKXaGsQkI/cWr59hG1hoCVeZ
BU3f/94hA/nQWgRcrPoyFQIB/nbA5idWHjTlVDI/K3IQKGZVviSlxmu6u8yL4Iem8d4XKnzCKjmD
iC86ALLt6IMVU0JtIVDsq3IW0ArKxEnFCBzU06WcStaGuh8tUna6CPO1XaFmUA1EIsIR/3EHQz6/
gGaNmAa3Fxly/8Wp7WwvMjwmBIsflEfw3x4IJyz00dkKeyq3rHazm6ou7kFMPSH49xq1L4ZpWTCS
sEywJ/wUC9YoKV9WahHUy3Tgeqz4yQcM904RjqsEDw5iZ02z+a5aWbspCS832Aesx9LNl00zXGnB
0K7Rto9WSKcVqzg2rIP1PUD0YGOxouTnvip8zfrmWYjhB9OVjUnnDl6Cs45we83I0C+qwFXxI1F5
thtihbbOtJmgRzAWPhnNVlmkjYccqVG4wIBMdGO8GpP4ibvL9svrhKXnWtErhl+P/EwlRlTB6mcd
/0lfgb6lTNGONxJSuFp2snIkCX1Vuw0s5sw6Vk9LsD3dUrTlNmhMXOCT7HVQYnQDo5HlMG82Qrr2
MbKA6OTeQYVRZ/oFyDcXaWyrrvBKktgvK5DChtVjiwvUhV1U14Rl3S3M4auQpFRlBaCsPXQ1yVSs
XdW/IWe9JTLknHyh+NzRBWqEQTEtAIalW7dg4uJYCgqvOCQta/RlUSX/YSMrkiKdy7ntS8vWD603
Rl+S9iow6xcfAYsS7AETtWrV9aq3rjz1oo28M1EWzCT9kugzrqK8bUwAw+hqQt9+gtgDaF+Tq4XS
fs2JACMXKPr1oDebQXVf1AZMZtcqPfMf6ISwEECoFFszMx34UGAc04TwhMeSOrRLKLzZLuYvW1aN
KxlymocWx2tWC+B1TmysSIzBGWXcRVCAfBNmKw48SdU5YkMF7cIUS3XyzHWehvFWtVCcjxsDRxhR
tyvfKaV2gNpfioxYTcGPKOqjDjDpMvK7E9GX5ALZF+dS7StvXZYxvk0IBWOigNyiCZSrQ+E426R2
VGEVwtXHShgBPfBTnB0fBqnC/lYjq6dKrgKCO3jo0zJT23aJ3GSyt6uSoQpNk2HTVuXDWxHMyUVl
av129NCDYpFNclFO/kafjEUc7Oc9myDytrNwMLWQdsBFCwjnvDtVBJzTxE9XBorQ2E43ZA7pMm9E
56FxnbVfKTVbJP7BaKjJvsbMZx/IvRA9KRvh/N1IPJVHMNupxZTti7rOsaqssIDyJpb2jW2XvFTs
Yq232H8Li7ywGKbHMQ0yXltltuflvg8yvF35gQ4Ff/2+kptS8fpNYMH8lqU4cLwlyBJcLBrLRHEA
B6ZdqVhru9bdLSqwG9DM9X7edL2nLocCHUeBKDVsHWUlKpu3l9QE7xNpHEoYZJUMGGf4XbTIEAv2
+cXBAyrAsKSzaBQheIyZaAExuc33YEuQqOEVyH2dPml+pTB0xds2dE7w3kgupgNYkTIyV7Ea13vg
jkiJ4xq8SENuH0sFiTf7xxl+HnKN0TPLVu4HUKT7nuXJMhtIXEQV8rbaQMAElvEee9tiT2yh2Ddq
C6Kj0C80w8AEBdOPct8VKt4d8luu/RapO2jIF3njH5qI2RE26dU+s2opqevLt4tPImSuFFEGE6Yl
CB66iEWrkJmcTAr/jcE+dkxiO/MHhkTcSusyx+Zk38kvwR9IGLR1eISJ2u6qEG1Nee0R4af9vNeE
jK0tpkrEBfD+8dLwuup40rTqWffVaeeS8030sLrIO7FrcnXYqGW/D0xIRmXBfEaZ2qsm5QJCdfiq
k4JflU51wA/Dkd6gthy2H0ubCFhdWshs+EznYF9/54veTD1MCNLaxcpxNjk4IV+xQEo5RJPsAQ9V
z6+xUugHoBL9KkRIdmNemzdez1xvdMsL1AMfja7+EqUAoSEsbtICyGU34U6o1wTMRRT9mDH+/1tZ
DBAU4Qj+zyQGZjFNFT43/8l//AfNkzZ9+p3R8Hb8n9J/9h+uCoHAQcjP0B2p1/cnoUGIP5idwOtW
DXQBiSEhafFT/M9w/kAACGija8BzgCBN058EB+cPmLKGTiP2n7pO0//9P7/JJNSfyv/J2vSch1mD
86b8+N/I5S5RMAjCmgWHycBt4xM7ctSyWAvGQd0qDKtFAZ3/B+purU9amwm1hji4akbYDzgrT3u1
am737rZFskidXnQEfGpGvpB708emuO/PfbFVw6um/Kqh7tuE51++5r/ReICt+TdXi7Qszz1fD7Io
klL+Cxsjt2y7cByfqx3USw09kAW0jLMqUAX3zK+4ph3qLgY5SOBZbJVUvRFM8IrpNDrdtlSaJ53Z
a2fq2wmGod/jy5l4xzB3Nr1hAyo3kfZKFyFkgzYDKXkljFe00wlGE971rjgN0rKL2EMAG7VtebrR
TpeerKNHXDE5LfNn2acjXdsUEVpd9SIHANS76CtNCqd2MONpF4VxcLp2rpJd5CnLQruQV+AU/Uae
qrcwQnBacMDPBKHeL6oERSevSV7gfMFlv8lVBgVgG/LCMRBa+CXmMb0NPIy+uUIKvsLcXl/K/ZL9
uveWXsP8EyebmpQnenxXsk+Q2mtyD2XAoTSbSF8j57UoZVeYER4kkLHMQNFfmTEYQeztyo5/BFjl
0WboblWMlOy6TNbyHGGercqgIFLhI1itL0tGGZz4Sq6qT92jPJ0e7duuBovVIQSnL+Owv8ZuZJE3
Y8yox8/RqD/AtBKpasF0X1n13sw3NUfEGSfgM+br4sNLTZDNfftT5eexjGYo1C4awtpZt5VNJNTm
/6Hnq081+Ee9ZCIt/wDOYxa4Vyvhhfx65N8uP3yuV6J1CZxD7suvECDvRrbV5BLcHNnzO5VLGw2i
bESI9Qpgqo5nG9+XepFiCdAShYWUBuea9Wp+jvQ7z06xoOJ2aC5D11vYLHhkUXauWQnktbMdEalX
mY2WCFqaOJK1Ea54LdMG6iF8LDqIIhH2nnyGPC8gmw3xjWXM6eQpcCBYuogSA34izsdn60Bufx4K
EGLJoL2Ie2ksjyY9+7KtlKddFyZ/GWeLzRDEm9bcqvgxpBwur0Aehnq47X7TDIUovbftSrTh3cwk
9pN/T4FruDZmolB5AP9y+2Of6kt98dX3jqR1BX5iULw714eonhjFY1yn60SzMSoyzl6afOkLO5Ls
m0XmMDmpwbyPRIMqIGJ+u2wQEhWBfmwH4u+ZTKSM5UUPGRXIs3MXZ1919FeQHPfw4oscwhBq/5yZ
mB+RvmbVwgOjaME50Yw1vsDcZxLL3FwT0SSxURNmQrQ5Nq54ifn/K3ypn4FBNdV48+rzEP5KxkOM
45dX8l9cqe+zsHl9+c9t8715rf9y3M8Rz2bEY0iDOMdKTEMc588BTxP6H6jtQ6gTFnofDIrv453Q
YO2ZggHo5xD5c7DTGAcNNH0QDdCF5gpd/P8MdoYmJUU+2HymDcFIZzQmAStsFzWpT+MHIG2EzvrY
ei0RZrAy1bgfykRfFQGwbK2z9fveBDuUThWoRNmqYgX81oo+pPHWmiQA+f/HY+dTzZ3/7ljN/R5K
51i/K7BjkRsnSUqAIu9ldxhLOPZsPtVF/sTw/Fap1Ac7a4atb07V4WOTFO6vxdBMlT0pS6yfjAe/
SNID0xAfp22K5Zip676HnaTbpfmgi+YlzsD++MO00AJo4QJxecR0x0erAPfSaO5D5w8YIEUNcpWq
gPmfeJO3H8fS2897duF6+8zzbRw2ZMtcjj3NuOxYccSj6q9NgZ1JA4/JXzn9pO2HRBPlBhooQTpZ
DmwgvyDenoo4jLYjzLsDzIv8gKlWfgg8bKJ5Ys3lp4a5OG/ssMoPcRErRInlLs6aDPKHuS0BvLb2
gyECUjt2G9A1zikCSbrxC885BXJvGmDkgUYmiKJd5LVRf3HVUjk3KKZcxAouBQNRvlMnNx6ubidP
MNBCS4BX1PQ+hoJmysu9YMVwYTTNSfMxbWEANW+1PKzX0Pv8TTVU1m3gF2QHi/q+TFOMtQMVeY8Y
sublEEAPtOqbFjb3DX9Ht81CdCPnunkjnxW8xyJ/NxftSfdv/umg+USJ1W2NKs93Pasb2OVhO6JW
FP+6mesKXbA4e2+Y67Bjuv/5mzskH6IObak+uYL8EtyydrQuatMmbmbawe1QA/vpekJFUkblAm0f
Y48gR3tZiL7bOhoZcGuI7HXmTPmNPjjG0iJN8hAnxFT7we1YupdgHXUUZ6IedtG8l7zv1b0SvtV9
7AlD14lbBvZagweDFFNmXbhYOwbLuUzshpEkdf0tqq9Iv07ADpS6D27FECOmVHXQ2AbVuSlqsCQd
uPaXYOjXaEylj42HeU9gKuHRanTvgFyGyZxoRBCmZRaTFgRzgFfiDsRNnwM81PNTMAb5ifVljiAM
m1KAlxjcqtjMDRUZL43nhhYlaCxU6opnvHWOpZc86iy9A4gipeQLJo/IPEtmr5iUS6PNH3k8+YPe
i1VmVtf1tINdl+7xngMmY0I/2kdZgn1TE+cEUHtG87nyrT2qtSe7SAOoAlYIK16xl22nRHD3lGcc
KIcjrtHGKR0AakcC0bkuQY1CLUPSb6AnpK2CxQDqW/F4dicLQU+5wUCCI8Jfa3zQMnlZTRcehMvz
QKJgMPXxIhE+mFj4egRKq/SZDOF2iNrhgWge9rEl4AzeFvOGt563t+R7ZC6m88vko8wPeOVN8PJF
pUWHptOQ/apMsWK4mb76AKiIjNgvQTjdQiIKH1LH7dcqXvGHfKrSY+gCj5q7dhkcSjPN/0UHUNN+
V5qBc64CMYH3bbo26zldUuF/XZ0ILQ3bwA6cV4gfyS50pXWpLhOvsxc4XiSU593P5c9dfyn/Zffz
sbU0aVOawVwjsqDeI+B8U1ojHsphGN1jOuCRblyCOvLW2H8Yp3kDb9TkHZbGhyxp3upTPQ+Mxdzq
yCMwjvbWc7+Pw96P+Ki3SMRhk/PffUaZVccS3brb0amQ9ujy/jrUq+qA7me0suym+O7H3aU/GP6X
FDXynQmnbONXTvEdQ5HQj7/XILE3DasoMERx/UVRsGwDnthPze3gT9kZHo2F/mF79Ech43hWsJ1s
21xromm/4qJLTrqCV5dKSFzlC22pATPHMGYMHlHSAK2hqsOhy5zxlhTGWcj62pFM83TydmVoZQ8T
5Om5vnUjsRmbSL/w0jh41JorQkPiqzdmyrZrK3M9V/vAr5uoCO9914FtbE44/fZ++Gjo0eqXidjf
rI01lA1+n9sQKTZ44yGZYDDD4Vb8/e6bIoMMhWqHLxH+cxJIqZwjNZ4eTYTTYYzpzBkwZURcxmEo
z8dHDOZtnFSb+oA0gIERnfIw8sButB7f5RG1r0NlqPEBRN3PvblOcdJznJHK+FQ/9x2QiQXBJY/9
aI7s8oyeEt/435xurlPr6KII2mthIVA7tG1/UJvUOiAcG63TfPK/NnZ0JeTDbXnWucQt4WHuijLT
z67dpP/SNReJeMkV4xwVqfZge2NOSlgLsPbGCTdAGl6ZiuzstP2OR1Iy/CMfMZBooyYmsVq/DX7u
/d76uR9CZBtQ8hzxe7/cqbVLvWrNpZOBglfG6deNW2i7yJAYp9/rP/rGXqEe5qJt5YdmSCHDxbg2
Lj66fBw711lk5fU+GbbzoXPjXP/5sNRVb5RYhziex6gZJ+Mdg2e01Byt+mqPAP9DsBlPftEcp9gP
fJSUJPFJARmZgktqLLe6AdNXLRUru9eiIbrSMae6fy9Nrm/cY6t7r3dpBAGXkmybSzoj1UfP/+q4
SX7C+1k+Ps/nE+bSe9vH58m2j9L7lcHMEbu4CDFY1MLg6ODiuCTXmQPiNv3jXDfvfWzQjKHBT8wl
+bmf/f6uMwbW3vafn2Txu+IQyieGYRAtdA1bM1256Pn9QR4CpH2CylBewki9bciOXDvEZFEFIHE2
P9FMCZ7bzHCumfoQoX6vd6iv3+u7CV2OvNRHOYV4HkTo/tJ/rjd88Zx438PKvXGbBL4lD7d28N7v
2rc9WadOeJ9HONyCmawRvprvsbl53sx327w3d2R0hIxqSAbnXPl2cvJT5DImKHxKzqS4TLB/zIgf
7MmjWXBsDPUiUI1wNRfVzEmuGxwC51IuexieD0d8SPN9aD2izgBEfbT2SdnUV73eY0VOEOS5tIJl
5NnDY8o0ef3Rw7ZePOuy7hx7JyQZrtFsJlkf5cL4l9mAJfWI82T080yq2sy/olzs6rql6q7zF2OV
oh1zwTvIeVF8UMAIs4KlXs8Lw1y7SFpdQcGaJSVJFUJ9yl0BXvQ2HL93qdjDMfaPti35Tu/FwlO5
4Kj33lrdUFTXrj+uVMYbpEj0gwGjdVsXqn6w5J4h6+a9ue6jNS88JOje+817fdjfaNkUHnrg2Uth
6sOmKav6Kp78n5u5IW/dgUXhn3VzF+jazE5lQzGTZip5nCYr59PMveeObjy6i39+Uuy/PimoLbM+
1F2USnXW9L8/Kb7VhYo6BMaLlTX+ssZP9tC+b+w65E6dyw1AekY/f200YX35UVVm/DBJ2BnrKbRQ
0glj9DzxXouMoD6aY2uekCn4WR+So0ESQzOXnxrmo6SJd1PpOCG0rtLs8gn91JOaQ3DFxPVrOYTa
zsqt+qoe2voKnbX6StbnANq2b33jyITNjQAtgGL9HhSZexYi3Fd9YdwbMRIzsq1UnV/aalkyzf4u
575c57pS7uq+iPbzHpmqn3vJ+95H68ee3wsSs3pdXfzzb4MO8l8eAEcgmG5bpCsIB5mfMguBCLwk
Irj4EjfZVJtrUbhSDUA5Jk6J3tDQ7ebSW5XQcGip0KJe+YaDsNtbWfae26M4HC97Ue3GzIH5mwZW
dzG6+S+nmRvmvqGN606TA/HwCnQVonxSvll6dpMXlQaE6OCPjeB/Hx1gPSsfcYPzl7Ax1FsV5b51
BjD9WALx3WE0CWrTDoxjzKC51vqousVuHvo/Kf5HecYgFlD3qoMJcejGweL1wlQKoOJ9mT6bcPzL
oR+/hh1sggknxUsNqfrz3APnxR4dCPgQzXy7yttzMFtVUjO5Z/tyLIA/SXGM95aPjrneIgridziw
90Z9DQ1skZRDcAswMbjVe3yzQ9eRkjXUvffAqDheaYN3U8r1ozUF2UZHDGYFHKzCgYlNmIh0A8ok
wk1crjj99zKJVZacss9cp7j4YU5aVF/PDR/nSueFa6abEFAUKKVlsC4bJzu1/sB6WO4JpAhOhZVZ
ew3v4E/1c4+5UR45d/04CKRQjsorR76fdu4x18/d9HB4O+1c9enw309bY3f1z3e785eb3dJt07Es
cnI2r3zj05jd2KEajXHmPcd4EpP1A/zfYkq8n1SW6TaSQ/u5CClNg00fAd3CvBLGgGz+1BE9EyGW
b93nToPsNPf86D6fci7Op3QKC1dJA80jyKGn0DQKGCgeuhbFfq6Z4Cif4rlaFJG38XsSAwmDug4r
hyPmdqK27QK3Xsj/Wjie3pp/nkUjigRbBPXR3F+DT4A42eELedCiHOvleXfeYP/p7VPUGWUjRARS
2h+dP7ohv1UdAtVxgdGuMUHldHPV267XhgxA0Ms3Xp0gh5Rl4wa7pQJ8dJcf57p5YxFZgHEp+zi9
OBTqWO3soEF+5aPPvBe4zc8zzEW3sNx/U7M2Py3+hYpCpMnyi/U/byjjs8ys706RhTON8hTXAGGJ
XWBXWjmQUECXruYx4mMscToXKsXjXBFmBV3nMWVErQie4PSz/1w3HzmFEKa7Z94k8qxylHo71+/n
f/vQMBI/BD8pOcn6GmQ6Mk8Chy6zPL/NGeTEgSX4R43vpPG5iA6S3zfwu1yjym3dukrnoyqXQ5v0
XOs2m+xob5eYKs+tA6iNW3mA6fEemKuIuHJAj88WQm8X89xGcVGQ55nBPEJOddCMald6ouVbVRYD
78/WOfL+0TrH1udWVXb+dKwWq9l9Dp52NxXDD2+EOR+oQfa2UfzuBRaOtpur5sbWSbpdpFc/Uq3O
zsBap9Xg6gZ/SZqDsIsMbI7kzDHq6ng56qN1VY5quxeQz6DOef5jLZRl5QXG12nyYKiWUFXRwSC7
WqFOVxrBrRbDZPYb5WquGsIhZyJbBKveihjj2h4IWtNmm0DBptjScveqNF3nSsi9wvIlTHdKII39
2TDErnksFdSrZbeP+vkkbZN1vzQQK5wWhopm7yn0zGnfVSXRjZjZXFTkZziQz80ohq9jl2eop1kj
WDmcWLw2v7Jbp7+Jg+BfXoTid5lnUxAVU01TNS0NBh1LmE8xsLb3nEotp+FpqIj0q4tsACVgm4N1
ZJ52nUOtK5Ygwn4YXeDup0jtbgnbktDFBxtRGYrzpivupFTLzVzQQ+4bZB08vH7oAKzYwvbXup5L
rZd1t13o/YiTst3rnVKciK2ab3GucVTWed8r+zmG9RarShw32ARdEi8/+hlzFMttgbK5FvIfl/Mk
LMUT6CIuEhVmEzOt/Peii1TTCpYfeqS6dTSS/HYO7s+bIk7PflcVp7nk8ROskX2xpTsW2YCosj/6
5xhvLzsmqJcmSm+QONlLbeQnyhG5LhmnmetNNKYu3cZz7hoHDtXv9UavMh2KwmrZa6rv/dtMzpJZ
sV+XMppmo6gJ0RkUC3jVz7+pU+p1M+Ki/FSPvbPKwC7vmrQ9RcMYj4shC4Yj2OXhOO/lKPXsoC+d
WM/V1uXcWRYRoYhG6KM3CRbKRzcP023husFloyD8LBCLXIssHW4ZLOAMhWH6XSDDFbdFzQQrcbDG
RnVSjCPYNRWfLGKCR4L4GREuZySvxIyknFQHhGoyZudMknLEdNGmEBcDpJzCV53M5iqDFLCc5NDz
sbGDsD5AfCUK9t7QZbCwNFAt6DDhecv0rrnJO3uXedU21QfjwYiCfDUWprWzEsV4aGzn4OlucdMm
Y49wk7fnFRh/KcSVEFMMc5TNvDdvnAm1GnLmWAnUOJbPdZWL45suUQNvy2YST3fQITzkFokezYvo
eW3+UZzr5nX3e9+3bvIAWykA0kP7qQucAz82U4dec5qk2zRt9K1h+FJU+b3LWxldx1vN9qadFUH6
nRAOa7O0PBqyNFc1jDp7tYHMIat4x/ys73KQZmOk9suPurkLOZxHrR3ri54Yb/UUGWq27pvB3hmZ
zfKrGP1vqZEZS2KX/4+y81puHGm67RMhAt7c0ltRpESZvkG0hfceT/8vFHuaGs13ZuLcIFAGbLVE
AFWZudceINkl6Sv8vVt/5rrZdvDDEAcdz3/XsopYlKk4cK9S+AV6fTWnflCwZCsdaE2phEdhpiIE
Q1dbII7et9jcP6W4sV/rbCUCT3qliIaIH+m+7U8johFP07z2wzQvoDIFyfK/Lxc1+e+FTNNjkmej
hZcUTkYyVUvTLfehkAnDiBRe56h9o0Kh2lq6bB/EQbLHcIUiHR+CP326Xw8tJSXl7zkpUqwDd57x
Z4aY+6kp5hvyADsz4b+EWOLJl8YBmrxDYHQ6DAYgUJ2VyL3LpICf0go13RRqpt+m+Ro+X6YM3FH0
wUdQFkbhFCsZogngxipBeVg4zwU8gqWp5WR0p2Y+6uUGxRd8vakZQtNBgoAxhWg2tqGcWlk/ilbk
j9mzZ9wuFD2J2W5c4AKPnhN8D+Uk3aMmQ8eu95R3T1uRYdqAfOqTpz6QGR/n3fsk5KezW67t03WN
Zg97o0PGMUoeMJskeqnaVlrCA+CVMnju0RzldhEbkfwuj95WVhrzx9+nRhZvH32aahRtuwigVa3t
0kf6mLX+gz0dCplwrgz+0Q9i/8E0ikQG1saAaHcYibHZ07cSiGoZOTFznNbwH0oJyqTmYwH/4bpC
Ui18E6gDKHw/Pmlj/WW0HDj+Jss0PSE4Jppl3ulrK8ISRDShJwRLze7c9W1y7EK1i9tyL5qeVLxh
ftecTK9UXnwI9jZA1sZFqEXpoPE0GEVwzE3lTbzFRBe5uT372+BkZY518CL9og8ZeU6xIVMwJJ/l
CrGk+07tvi0To2pB3OjTfg0SQrbtlcDeOaPL06duBringY7hB+CUULVJuQ/VXpsOXpJXJAw5G7MI
Q+EcPfefLnEmpokZoikOcm1Ve9dV0KxGyOxCr7HXqmtpABqC4M3MMtQ14zDiT+q5L85w8q02eJNd
w92PbgprbWqqTqKDOpKTrWhmdbpvU8W9hGWIHNz8GimYAnum2+8cP0uutR/vy7gdvoj+YOpXdfl/
9lvE1HcBeg5kyKRDe9OhQm9qipyoyIaKgXva9N7XjGABR4SFlawdXdnPUJ5EMklvmveD86fpygaV
koUerMWoN4nyb7PLQg2PY7B1sRg9hs5E/O/1FCivZh97tuG4xXbFO4ED1LIYkO2xz3GveeNyswfF
ux5J+jpU43pVjXL+Dj//GPBmf7J137ldPk7TPl2ewI4Q/SyV9KURhCDXbQqbp5IIcaAYHHVUYmk7
0WQloJwqUNOiNaQWYJ6RVaKNocnJaq5Bj8QPfgPLBJ9k4wJkfonLLAks0WeYChkM6+o02d+mpcYb
bAqkB34uOWd9uIwE9zB6clJpEalasDK0xn+SncKdBoup9sFtzdO/vyGov/206FLZwlMihfAMgziD
XeXf3xBWIkFNTNv8S+7qE8ixMvdyG6RQdQKF4+3cdA1j31rg9lUfYoMhhm4TxNDtUBr5OuyCeEby
s8B4I41vgeh8atp8N5diy+VmZr7OpCpeig2Z2Wa/R8M2yc4Ot6qoXxD1DOKsqZpraUEyvfffSyG6
vwbFfFETcZ8GJ/YajtUlU+GkpVFwjcJ+abXJ+KYqMfdUkEiEuMrhzelQ0zvEeB8ip7tNk0arPSag
16nGJL/G6kJeoXYCqz41Rd99JfQpo3Gf/Gk59al5/2TeU7Ap/3yyWICpfXuotdA+OaBFRF4yoXJV
Qcb0qpdGscRgpj44UuQcMMzzlxDfkjfMax8g5A5fgUETIE692ru4k2GKAtriBHKkf+pUGRtV/tO4
zWA3ATQKPSpNMU2llOmQKzhYZTDGCWv3yeP9u+wNybXNqYm+fZk1M+83WsIeV0wRh3r64kOXvjZd
Ju/u/fe54jNvN41kZLfPC7MhmFejX87ZpEYXItHKoq8AE+bYAF/EQU2CLyNsjr1ouZ1iP7rRm2iI
a3zLVbdaDdrj3vfpc/o0kv9jiWV8qmwn80IxIaYd2NCr2hSW+7QTjXoqTF0/y7/UvprsiMv5x1h3
IHtWA8WybD4WuCKlKF2nzv81LAZgmL5XlZ4jcWGjWTunxvRafJ9oRNBTFiqYoLVoSn2jYNvSX26b
XBRcP4vM8g5taWM1pxjB3O17o1uETuMttCLPFl05mJsibF4Dtj5LVLUU8IyjczL0TrGIH2qvSHOw
RZ76zCk+EA4SuTi3WIvWOCDOo9aO2qauzavLkGXIZlPX0c+Iopbih0pUIg9yZPpLsVt2s8Y/k8ie
m5nXPYkZJTxjUC9xthXNwjLtXTcFekRT0WIqoSnMXsf6mB5yvcfRxx4ezHwgaljUxBkVX+6WXgM7
3bexKl2IIWh6X5zc1jeD42Eg43k+eElMb72+Vy6+heXLSHDn4kVDu+ins3Dqy1xbPQJqZNluRYrD
OzIglY6BgIGr40mbDtWUXxL9bPoeRWsM5CV5bAf3tMh6HKX2XTw6qswbV20uJWsU5t6+qUNz66fu
uY776ihK1moVc3bfKSnDnh7p4iAl7jmKrOooWvcZouRNXPXnM8QMVE6A17jjZ/fnonjYqUrlH2v3
x6du0bRa1T8SqhKN+yNTPB/FmNv8uD8sxVmhH9vKLk1chADX2WF00MjV7dg3UgwTgsCVlYxiGQxA
iff5Ab9UIwQurLeoOYvsK0i1RyfW3V9m/Q1GCH40kpIvMyoIf1S18iU1nfQdBJk3T0l47HCHRrwg
adZxUEPrGFq1dQwMbF7xPTsjp9bGhT/1iYHUfjJ91oCtLE0b8N4L5ynG4et7aK5P41XmtEe+BWeI
VPr3PyexF956wr9OpqFasU4Sjup7U47to+RX6La7ktBiY0glWxE6HYUKzkUBUGaVApI5B6Fh7HK5
B9DbwDabVzoGFZIcOSuxOODpU57D4RRLNjX+o3G4P/8sfhsr1nvoJ8R6oa0utY9Fs6VQZglZJH5m
/puCufs3cMEghBSSPYbuVDtLzrVlUZJDslBdiBlZo8Ahx0bwmDSN9WC6ej7HT0/dSnbGS9d2jH3O
znVfTgfRvB9KCKqdFvvbe1djgrfRhjLAfbysmjUB7yXBN/9BJRv52JPJhhATmmypRmvdWjo2o5mN
YsAvTPSA0zDWUfpj0PshOw+PBGcRrm0EkTOt1Zw1UPpxB5olPWCvoKwapeTLo+s6/DvXei0s43s/
GunPPNIQU1DGNxu9Ac552X9DvAmduancBZx26r/w7XnKJDQz6JXOcWUXT1nYAM9sogirBwY1WDcn
V3JWYlB0oQ9G8k9Aciuakhx3e8ODYpV0EY4ZWGJd41CLj+OkGMkN6nGBlsl4dySkQ/yY5IqsA3XC
nINT0SkO0TR8O8MtNsPkj+TLfY5o8rg117YOzjJyfRUMsl4G8NLDtz6DuOoWiXNqp7NCDaS5HOXD
Ugzg/9xvJhYZuqjRmqMw5rFi98ObqpI5661XxOcu0kGAzykhniLR8R4cUxAojaGGF3HwpGvjFu6j
RND5Uhtpv1cGdMx/xrVSt5dd3quYAnKNKldf7ayHTgLmBkO6eACv1HlAP43ExJ1VzQ5BJ1sPCsZE
c74pyff/MSNHgb3qcv1NY3t28Yh/amwyrqIF/eBDaxpjpUHKeZqZKdLy3prGBtOMfsKGpOY7a8LH
hpq52/1W4N247omE3pbrovAYs6y9i10ZN2kCuESRXgy7mpcQQ55dqWovspJuIcRJLzre74dCi5VZ
N80K885ah0iHlmI0BpW+8Kuc6uKcEgLx0WoWx49YzH7YHLRdm61LzNBufaGnJevai0IULbZ26Ef1
0iTWGPOXCeJla5LqVTq7uogD+dIHsO8GeLbqZIjClbIiQ+YHMMOdafF364wHI1u3KqlU1wt5hZkS
ezM1Sh9zrU0phZW6E7RS0XPvvk/1FSN5FANxokBx8lk4Szjh5WgjNkEmq0ti5Lg+mGb8s6K4TMnc
n1Zi44Ni1vXViJHtd0ozHvpcUfZgvPAKZJEoLW7FPHGwc8yxvUKbKXctuJl7v46H9zEb8Q/wEu3C
y2cux5rzLCItGTJjJ+jyi2iFrvWmtK57i8uoBEHRoxfZTgy2Xu2gKh/jtWgGGtjyMMBTV3wahMkB
g10JvLntVnBdspCQpkOu2C2Ng6yTWSktBD/gDfxv3HvnVom8K2Jxe5OribaSg6w44oaiof9K1xX4
hh9WrCF9i+LmyR09ad34w7ChCqm9xKMNmGKaEmJ+SY2a/CXGnGAxtj7Fa2rS/kcMXP8cr2MxaWE8
pdgYLZmG9tn/XaOu01OcPP4SBNHMxJfiERVUdYlqFRO8Cq00dUr1RfTlFp7KUQGOVDTFwAj0/dNV
vaRshgzW75NhtqBw5nbvJLgzNvcTaiuSsyZ76pJoFCUBllZXe3FwE6NYZYb8dZTg3Kae1edIzpGD
I4X8PUU09bTmOnF6v/jDNeJz+qF8/4/dqyjuyD5UP6kW7yHUP5OulUq2z7+vqpQrv0u07h0uBM4o
nhLOtGk9oUwHcQbQnNd6INeXEnjzVvQF06KiK8Cxz8gDVGtL0gByTJ1NFNjHRNWsQ9RabIGyCbts
KqdPZ60aq7e+/s/Z//+8Di5HbXjjWuQpDQqCZ75OYE1si0XT07GqEYlJ0Yz0PvzQFKP3yfdr66wF
hfD3yfemV5X8Q7GEOLBXrIOdZdkJZM4mmSo5xIF4vTZPHE1bE4D1n2LsLiDYIbpTZYBV0YDClEqo
MzoNdZNHbCJ9TBrZF2gakNbW/BGhEOSv/QP6N5SPuA93ucIj2cwB9th9nL55A498ycedQTRTAIdS
ZqVneEsFSWTtQXO05C2Is2rjSw1SA9EMR2zJO3c4dmE7vGjpzzAZ07cO56q9ptvTN5uPRmkQAKyR
q50YHXRp7vhpScGo3LOd4CcQHyYnAbac009wa+rOc2a36blx0uJSYcGZeL6xNIww2MJTUxZlD8Ev
iXP3MQCrObOjIvjGzfEe2Jn2pMmhtjWh1awqIyy/2NY3qbb8b58udBvl9d+//6o5FTd9/P5rSLZV
i1oQQ5VV3RbFUR/i+6PGUxOmYPJi9qxFXnTF1leVH4LpAZTYtBgHSKbm7v22OPuep69FS/STWbNK
EOuMijZqGiLvlIGhr9ZxTzPRYaa+DqjEUtFBWu5YbbXW6C9FYeaPmYlPbBkPF9GVZn27aqW0Xoim
GNAxi4F2Q8HgdJGFOOdQ+eNVtMShd5UccRdRlZaS32WooluyxspaZ407LvuQUkkWmROmvo4PBsUI
r31AVYKdDFcq6bxtEVq42bStUU/lUONcxdt8IW7i2y0vbuWgzta6Xu69RobmwmtpHTpjddJJet0O
eQT4VI+N+MOAP00RV1jTFWJympvfQJxNRis5+rh2gkPIEzACnfXvs1KMiDaJXtueY3r+vc8dCr6n
iUjJH2rZfPwUBxDNe18w4JuEGZroyXgdfQgZ1MDKyLLBDvft1N+hAJFePKCuOs/+k2g19SnWM/ua
qG6CY4h/Iu0kvaiN3+9xVAzmpdFIL4iUgrVJqBUfQN5xCHDSC8/q8FzxB/Ej2XiSQg6F30HKARe+
F31J7gDCwOjbDfN2L01ADykb2r0Tq3Y+u7fF2X2OPc0WTbZ9Dz5BZrVV+s1tE4evm7zz3fwqyihE
4YQ40/HZmvWZQ6X5gA4fMlL1YR7+mQrK6xBPsl7RT0pgGHMTH5ilNjXFQa4945Tq+Xmq6N0NpQGK
tW4j91i2Lqywv00LCzj3N3XcxKnZR1Xpn8QBeAg2Q8OjaBANJOxMZPkla9Rxm45dgr55mmsFU/JJ
x/VENKEWx3u7Do88ccJLj/tJjB3ro2jlZpSQvwimp1F4EYckJsU1oq9iefFXn577rOVze55ErY9R
+/CjcsEJR2Zui1YehNo1lMYPLXJut1aVqCrVvu6HMYAz6oLQa7LwcnPcGT60FnFWd/14OxN96DC1
Gc5aFOg3cbGzDBuWY6a4pNusBs7I7RyAb7ROQjhJFjnvrV0Mw7ZPmvig2i56PGlwH5ougWZJqvOS
JXmw0HEPv6ZGYYELIG/Rt8HPkP3kdyNV+Dr3NQoA+FB6G7DpqKCHWJGXgCGJm0NSSPY3069+uWZt
v6VO5mDnrSTXDJXYwrURI/37A/Ufyl1bo6Jqgl2oFg9Thj9Vk6I391MYb9bVr0F6iVdvlzfFPO7C
eCfC172EUjWX5XgnXr1iFBrN71FZiX+P3q8Vo1hJQhjO8vP/ul58nLjAV6kwNsoS4+e0gH2T1pjJ
fFIEYPwYdGyGweDcglh26HQHXQ0qPKyb7pqXbgk92uyuOpv2hmJXSVJPGCfmr6MdjLveAtspmkQK
5aXtaQMPSUZNz6KUvqiLI+jR7NUwwMoNBZR3A28gr/bBjNpVsTZa1bw2o3ERG8EBKybQe0H1FHaG
gWmcXKy9OrSuUqtdAqRSGEhgwwzdfydXWfpuSJTmByxzj7qWqnvfUY2lA3r6JanMFxHl/jM1qbAL
ElOBJqHbnabaTv+adbm0QDFpHXUbWfJCidFOhVmzrx2fNR1YNvuokoI9ajWOQGoyXkxuym+yBibO
7813LQdP5iTuiKFlhSTSNNtrbyHCSBy1eYrDdFgU4IfOslRDzS98/ZSmUruiMNh/cMtcXveNXuN8
rlsbVeqdnWNbyU6Tsn6LA6K8t4si2wwmYkAnyIJ10+fWQx4a0tK0h/FRpSyYFGDXwKbNsMsM7Pq5
KlX28mravfDg0mYNvlVvgQWboco76Ys1jm/8T8rvLACO1lhYP40uWen4X+w8kjabouO/0wK/Pw3Z
UJzTvPjWh5ryPtlaLipPKXZRhRBSibuZ6E/6GvcnattWvWfJ775nbPzY9p+75tRzc29HZwg3OVJp
lFJVgOlTG33Xscjzi6j5ORQ2vAmzya+BG+Nfakjavi5S72h7BqQFufBeo8586Zyx+SlF4appDH1l
ZqG6GdjTzCGvNZdkwrBrjdzuLapZeSB62G+Vfv5UJXD+Y19LvhnFuFLysgbmFcRzK8rtPYl/63YQ
TZN8HWsQw4eRxYBiwaGdiVM5CTkVk26nznS5VgPRioIPHyMm20GNF6ycxVtVcqpF38mAMuVA3TVm
qq5guWF2lGDnVkl6+lPz37vRH79D4AKJX6byWS3GdAPw3N7oePg8Sr7NrYehzbfKK+fimhQKf6PK
2TVP4OE3fPX2ICe7o6SkFiW8fk84upR5LYbJjqfhUyBWH9NBm1Ypor9sxicqP3933fvJSj6JFj4Y
OInEQXX7jP9nn/gQ8S/0bfyWaJQJmIFtLBALec94V1YPNaxMVQr9Z9EFN2RXkUym/oYu2wEXaVCD
vBaDoWEnlJORDBBNR4UcjnusbslhBd6uXSKve9DisT6ZmGQ94Zy99+KIMJaCe1GhGNqynaJaSKfD
Was61amAh/ekNt6Hac1ApWXivGoRGLGcMF3idFTxqhPFqjeoXRMH0Uyigb+fYaTAWk1gH0rmPYa4
whku8UrRJXXGF0126t99o8mNThlAsRSjrDLy/b+/T4gz/H2BbiMYsanyJLXKzakon23dCy1NxixM
1Sv5T5IxK561uB+O9tok7nYuphc5+Oo1ss3frWns3prGxMx6eq33f5v5z+vEzGr6zD//wp/rgkgq
112ZQjBqXdIp7oQkNp2DXLXUTNrm8CB6xGGgWGothXhgfBqosNHd3gLFto0/slOmOz8yUDJMaTpu
8OzBKN2NaImDXgXGmgcFVHHDx/Gkre1m3jr2sPZTkCvULaEBbEAgDQEEPS08B2nonESXOJMC0jWN
N2LZ92eA6Fa5ShNveAidaqkno/qIoyCFI0mRY0osFZSdpAb1m6G8Z/2ArUiifsNXIH4OFPvnWKv+
tVTabjWkrrJT3Mh4AFjvUzHsVdgIds6SaBTqrdq4WLgyPkV5ilOzmb2aaRcejIbYoGj21Cvy1DKw
aOzT/HXAWmwuKTszg94sxWmyICalUn+fmdzmHYxor1yOSkXJaCVJW5YS9bJNEMGuh3H8aqhZNxui
tl4SmbavTa5eNJKt35OWFEqfIQmhNMjcYB7Ay/WfM4huZosalzLMq3JlNeY1SQ01SY7sgfNlksvJ
C++yHwhF3J+q+t7UTfUYoyzWNzjJ4qCq5wbRm9h47OJM2YVESpaILow3OZdWfm8k3xUJLw4xg59e
3k2is6Vlkr7CfLOa+0nEEnwq+SWk3sA/Za+s5hS5UHMaSHa3v5XIuX7jHYKhP/SyVwAUIotSSxV6
0Co0IHd06i9P0R8IM0ffSrS9kIwc99XO8R1kURo9D22gLLA5kh/jwKlXKaXjR2jqw6avKWUZgtbf
u72RbTI7s4+EG+NViEn8mb8YUAaNhPLgJWa1Yg0+HrViQBuhZtrWk6XhLep5B+S9Q8zcLY89+oOZ
6Nfdalxofs+06cHVFxhr/5kmR6DE6+kJJg1YRGW18XtaBKU8iZxfvNqjV51fIRCF8t0Dd7CMsf6C
JViUD7ESAfhCoPdNgTziyeb3QJaz+VhHJGFBwe4mOBw/rFq8RlnykJiR+T2J45+p1JXPVlHk/7X0
NT4pC3hUQZTTVYVwmmzoyN3+XglS95FiQUMdrlTrOJdSf7G1hgcvuIyd0TooBuKoeE+CMJ+ZEqaJ
bVdo515VQGvQH43Rsh06oNtwPLW8j7ZiIyKaAV5JH5pi1MzqfRHkZ2e044OrBBAp4a1f4hL+dk+0
411LxnMg6nIde5sbVvGrMrFAGGL7VULiOU86JdmS/PlV15W8hy9I8qbJhy+wky8VxKCncur3KcZf
eLo2fGkPRehmJxCqv3f+WTTKq27MvLnY74u4AAmu/hioOajI2NLrtZHJ6awwtHBtgascKYXMyFXi
V/w7mG51yoJq6fYA/xHemi/33UG0XS/rDl5v4FTq9uHnATHFxFiV1fY0Ea5qv0zs/lrrJqBqqgtF
7SEq9/gwdUmIBs5+bsUgJuwOvKQqH22rhn4sT5uhyQIKRkb/ow5Qrqqe8cuyi0vo2tIbQAF8HcNS
eRwRq/P8V4jF/bk8cKkZE5fzm7tdDgpS/1UG7WXUBu/U6C74/aBPTxWyglnmmelbWQY1tuxmspZK
bLl8y3xvXL17DIoxeHKQzYruwUntDfAEED/TRenA7k9XS/eg+3L9GmQbXXOTNyfLzT1Z4nIumr00
PKG/OYUTECgt3QcrNLCp7ep43ylQtkW/l3oniuqKZ63G29wZlZkc5yu9rlmCs5I/UDz+8XDvk626
W+oZttpiyn1ANKkU7ZZolqxF2lXDoleT+OwUKXxvEr28KIN2HWCxc/CKIdtGLAt3CZULe40bdKOF
TQMjJMGLwmvRUoRjshySsL/EMUS+3E6ra1RnLs5PSvMm+xUOHOGgfVXdKQecZz/LHFtR6Hw+jnlr
26AWdaYNWHJFHsau2FfuLdeqvzde8KTBzwx/tRRTbEXGrK/IC7hNdJanbFpmBzuX59tZjJHRuY1p
kyj+z5jIyf3zOicqfQjDGKZ5k3rA0WHeupnjb0QFJtpYbeJgI86aNNI1fOOV3sU5pa58I5sn4Mf4
iXveL5SKW9/NgndiIQoPij56iJ1Y28mgbVZJqFpPdkkWOwDN8jM059z91o9SKeTZqKbSxVbGbF2z
GIB3DC7JK1hvFmo8vGeFB2I4ro+VHGlri0jejMCn94uSU7wItF9SXr9j8Ky8Wk2UgzhtxhNEY6xf
NTXfam6jryIpBsUaxsEq9itlr5VKcJRrGIIUfUWvWhe/wAFoflLlsmoi3f86RHA7cnPwHxFG8KQp
Un/jla12tvzIZ1usGt+s7gtLZuQGcap1x0DIFMw+72CUG/Nu0iuIASqCfp/pytDDNwBVLw+G+dh2
9XuZO/1baw/DykoBl+tTIVatYIHcSM7zEHfFAV1TMJdrPXhrspByNb4eG9F0xvLYVF53wT6uPnc4
NanTLODW8QbzUKA0U5PgHZFPyf+eGl3zQD6BX0WOGOleJDUGwMBhyhDL/1NsNTQw7UFOnUSXlVrB
poz9NbkCbR9HPYILz3LWel7xZJDBPFdKM/kQ9+ZMLtvuS+3l55BvhzfLYfhFEcTINMTST2u9b/UI
7F3yAkwox4fbwkCKvvOgfoGIqL3mtTJumiT1l6LpOAAsJYk77TbKf6tLPfPh39fp5j/efSBJCRCr
VPArjvwPhbfSjUikzUJ67hyc2FJX02BQju1J7pJoVwGfXiGXzJ7djGWJribWj5y6QMwzMeX7M3dA
17gdogeWBUwP8vQ5L2D/55lm3qcnMkQq8dExAtfdbe700VgFwapxMZC8CbXTsaGkPo73NRHfn2Wt
4CqXRV/qCoOooA7TRz0q1U3GvmPjZUr46KEanZtS5n3BimTvsSgXF7WdFREFpU5jpG5CnZ4EuZEE
z5Mbgzpl532AV88RplBCmSDG/rSGaPw8Nl1HlYv1H1gZSuY+b5RQnGgwDGTK6WTQKp/K6AjfuDrl
hNazRmp3ETVDlL/GhjujxCxaUyhW7W25Q5spTsuGdGQ9HW4jmBM4oB+ndlyRiRwHe+4lBpWk5ngU
dS6iHEacfaqJ+dTsOmOAHlGb+gaJFGygZnKzJJ/2ZGFEuMKNotkrUmEd6shslxVojSuoEm827YJ+
JvkBGIPxQ1yUSAEXWWGzkjX2/OKiKvK4LX1bu1pxzlI/Pqlq7v9oum5pA0XGFtDL5uZAMQzqvq8W
ttJvjlJXc7QsxkUe8EfNosA81qEubdAfyluo2P7RoFxgpY+dtHN8/cV3iZLFFNkcCNE5e+pDw5WU
jN1ziiaOd2U3/HQpb651viDU41Hv0YbXLnKMZeCUvy8iEI43xXQR29biz0WDqBQoQXWVMKdvF4XT
vzRtm27/kqtK3bPsmqRIKABat7qDGQWFncHLWHtfFcNWDp2GA9iYhw6LXaKMmGPny6rvvY0+xSAL
Tc5mRjE4txgkeKnZVJh0zWMDmzLqNyVJMd/y9lc11bnXTd2vSuIpG9sIram70MLs0dOjN8w5XPBo
aHWrSn0FY+g+iC5xEE0niVcE3sPDp369UtV5k3TlMh0uUaMN8LQBIJIBQUw8nd0Poi/y2nwTpQee
UHbLvk1+SqOp4Dh2jYMySVAtk3paFXvXg9qa6lWMDo1sHErnySv7agsiV3uNRmdFks58knvLP5d+
9xRPIrBMr5yNkkQmLG9VW0qwSVdZXqabjvj7Qty1ij2kG2ewm1tTjCZmvnWVYW3k9S9j2pr1FOqv
COOYdNGUQuVYUP95cbMf2mBJhwpPiKNY4PrKKrDk4nhb86q2WWNiht/FguA0y5kIulsnh9DTKp/q
apZq7DK9BbgC/5CHfvJkjOHH/pFdX58aydM032gS511XD/FAhX9So7GNGn+pi58oSPItS3970Wmt
jOeYwR8g8cdZUtf2sY787CrV3lLsM4e0ybcJ8eF5F6nN09D7+Tq3tXAlEoVulGizJNKdQ8Sv7DUN
H3NZGV6oPnu+FcFQ66UtRk2SV6yNrV3iNtLRbmu2lyFQaaOOHr0p1tmG+c5MUuO9i/qQQnEnOBVu
4G4xoqjWgefolziN1ZlNrcoPTK71qPqVonV4T7MLweAMEeFfJ5L0uefjUEr1AljZD3PSorbeZcR9
IuVA7cuUI7IIt05fp7QiZaQGircSoy0ySQxAv2EOD3A/+e7y55wjJagfYmzDDo2RBbDXKuu9wXmo
imvlezK5fDt47p5jFkkUApr2Kg4655rU7bOYUSYBG9YgvtZ5XKwbOw22StwUl2YKvokZFuCJHF/3
Y84zbVFPvJFyOnQyYhrZT5QFVjID+3ozpNMC2RvjA3NN+uBBU+PiUbx8MlpckD+Kr/E0dm/Vmveh
9ec61+WL+O9vf0e2/vn+n8ptyPwoJOr+yULSDKmSPLkfnkdnV0pK12yDhJok6ODtos1Ccy+EEeLM
a1w2QDoap0VYuRK1ZK27alKwP4hT0OETm9gXem+TPZefIyvC0pZHFdDtOlyZbkpUeCotFkXG4cS4
qbEeSAsEawFQo73Jk/XF0p2X1I7Uk2jJXo//UPgMTrh6VMzU3fHcxrI4tYx3FNc/LArlzrlTSQ/R
2PazBIXZw+BIBTGI/uzXbYX4r/lhQKp9L4msUbvQDq+hBrY5wMsmGrzuIQtRoQe2nT2UjuXiQN9V
W0yHZwl7yOXQFO1Tr8rjIQ6aL8qotk/wudV5iKkcnGayCjnvuh+OiWMPv7tNpITSpnDBlpdw4KD/
5/w+PG3RKU75VeFuT9XcetUH3V0jB07XZpE3Z9/MjzGlvO9xoi1EXknGqm6OHbr/aIXFuZP8cNv3
gbl3U7Qo4sDrkwrFrAC3NumEJl1V+6tTed+SoQkK583PXECbmlzubWuoT6TEeJVi1or3D77tJS7c
p5Kn07xzC3tld1QUzFBtQ21qIutiu/JJowzuq0LBzAx/q8nKK8/Z8AyrTLZffSNtv9k27mxFhzVV
ODaYd5WyMucJ0L06JhbUpe633z3k8KVX4O7WaM9tqju/jFY6syne1GTnF4OFYmGI8DyulXrWJb69
jvTa2Wd91W9MW9q5Y5YulQEVe1y1M5nq6tcxbTA0oy5ulbkNO/C0Pv0fbWfW3DiObOFfxAjuy6t2
yZJt2a5yVb0wamvu+85ffz+CbtOtmZ7bEzfuC4JAJkBZliggM885ak79XkXR4Y8m6h5tkq2/STkR
s7Gctef69g40SH2KKYsRaD8c/oQFpsPYAluIz73nh1fRFIWs3EkRJXzTUCRJ5TpIbGObG5ly6awB
/EGXf+lt2OnNNH+h8PZFKZ34ARIl+VMmKZ8zT7Hu1TCvLoNRPgIEoKQ/CUOOcL9DuUnPcuA9OeC6
j56VQA9eBpl+lghAO9vRN5OvnUnUOG/kcie60mA+2DnHQ1Ntu/vGrNFKktL0qy6hIl3KjX+nOs2F
Mk2b+mdYxASMxne4KuBsinLf2ydD9zYujBFBTMI1k4vowzb2TbIgkm/d4ROZkfShiMNP7E6q+6EP
+SaNnXLquqr9LNsT07ccJ3uCJL/43e2uid1ql763Dqia+sEaQi0Cejol6JNRRkDmihq4dcrH6Ac5
Rjw6GBKOTgAv2dwPYMRdDaAmV26fQo9OZPkz2xjIwy2Hn7Wpa2qms5YdpTmm8DPvAicf1l1dSdC/
mFp6N19aOuztLjsue91No5HHD5SNDKPf3eed76APjmraEBoPdlLvOX1udUf7lXUKO7yw/tHpRvs4
1km+VjO73JXB17Gk0DfkpDM0YfVHpz93ttV9qiLfOaNIDXYY2fpNH6EyjEJJ8QiFn3uQO+R4c77O
j4nU5I/pdGXpymPCQ/9ODAljm1XJvus0by26FDcl95JS/ohICWeVZbyUkdwiRmOWa9G1Am8k8hZ9
D6XUfIFbuHtKmmwdT708A7EZeG2z7eVeOo9TQzXZ21Ucae2+9c3vy9Ditvg6IIpJbXD395mWWd1R
xftH4eb2qUfJ+mg3rgMktE8Oga54ly4Iqr1fatE9qcRhp+Va8TDaaDU6CdQeXec9OvwyH7IkS+7g
I65PPl9/xG0y+6zBlLpTB3l86Is627oUfzw1YwT1tN7JL3l8LUuDqgN7TK7wWoeHVi/LY+g59cMQ
NAFxr7j8qrrpRS74pkcxtQVKWn0LywYRPUtLHjXSrgcKqeRDmzeoHGQqcDuiqEfFZLXOkKafjK5Y
25amIAxsbFW5NH/befKssIdAw0GWHzsI+CEXyf/QAZX5PAu/ei2vsPOj7NFIg+ZQDvW9zVdpH6k2
+rgGtTKyZRNbMH31VTaqH6qZhH+k5oUqTQgW+DI/muSev1qIfiHqoFRP0L2gPhbX2dnuyzsnJCfo
elKF6jkFqkhMRT+KrF/7WRn/llHEWzkpexLT1tMd8MLsbhw146JSR7LxnU75onfDhRiITaLSUXhk
7yrZLL4HPsrpnS0XJ8KU1lNadb/BVvCgJGvPibgyr0nVhHda4MHkl7TDfeJMxxfD+BEquQcso0YV
1K+bvemxRYKy6Dopov90KJND/zUZnoZE76gwL+VdmbbNK+EJEiR4BNPG2S6y5Kp2VUYdQHWQLS9G
G9Yxj8oYZmf+l9F+kGvzwdELZxN0E11VHzqHQQ2Gc5pTjt8j3/Bi6Hr1aJX9KQKZ2mnodReke72+
ji8BBHx7Msj1VhR3ebyXG7MLiqMo/WogNqdSxK4htaL0q2rsVQOn6Ysst+mTjGytltfGnVG2SLrq
bXdsGsXbjraSfgWI8ZusS/9YOEA7Ms3/FUzPXCNyECGU8nWgEocdHNk8tkGLpF8bpU+e2jnEK5vq
p4nABSzFym+JlEUhB9anQkZeTlGir/ZQ5pss1ZzHZGoA2KPLGfJBdU1JlVYEgpTNWFr51ndL51E4
Oo6p7+0QTaNlDGY38C0GD5ZpFeEWG735aM9rz4vFprL3qGpou/F1kBCpt7M8vUgeAUAwg+yfWy0+
O6HzzYo05xJonK/96nnUtGCtjiqEtQ4o99I9WY6tXHIAKusRfm1KTyDFd2LUC9M2Hh7yqUGAc0jS
HYfj4JBzUtjoZqO+Qnf6XSv7/g/ycyOVymxUOG2XUpygDudk247YN4/L2BtPUsyDWpeMa89z5CAP
EkJahal8MkPPOriRlELSmPJ9VeIvFMLEm9FGU12T8+E8ulSPJJph7UJT6+EDirKdjdz9OSuapoVJ
qXk2Mis5iLGlUSr7T5fKVomrWZR/sRuBkbCqXu2qq1appQefW0jdN21iaI+R43NEpRaCeu59qI1A
BAAkUN8DEWSnFt1qDOpLV2ocAYlQPSfkmVaAsvujGFMSBL/bsZ5UR+zHUAus3+SiUEFY165nP3ka
u+RAlb/LkjScqDwdT7oE0mSFqjNqiVNoopA6NoLRF6kK4q+djB5pSznQVLhsEwD3T1Slt9CcaeY6
6u1ya1JDb/gBCUkvCc5y3qfHYETQBgUraVNYo0pqz3GfBqt78kzvAjba8yEHkgiwRM3eVcrsSjwN
SLKE+qKk1MDGTXZNQGrLT2Y2hJeeuAahkLr8FOWZfe9E+gufH/NlHEDzAAf/EyFuTWwxCxSs4BS3
KVoSwAIgLgxhUbn3df5TdEzfl7eZ1UUbyyrHxwhqrJWm1D3IBG18nMdg+9irsU3txeQiDJwW4EiR
4IBhJO/QMpGNlA3wxJHWO1Zxbpr47QpllGgLbaQBzVdXIQs9+cyXPIn4XMVyu4MyH15EA8pJSQba
nSiOexENHwPn2IC00uAWuRilyQ9AEl7rQor4+vNYZAdrXZURFUKXd+ZolIZ1FWO1nZ3UqBoPWWhP
Uj0gu5rYJAvfwwYnp3CqFMM9WSftUR4GY625vnf1edX7wRrig8TRslC9ETTaMIUQHqhg3bToTvEz
TeWmk6tgcUL9awuo7+K3vwYtI9HaDPnOsQnc5kFknSq3Yi82XSkR9DnzoOiLprbuyfIiONME9Zaw
KSmKHCRkJ8Vf3ciPviEmMDGiSPVnnvcKgjGu90wtSrDVw9J9MGU+FEH0ncMVCfimpHi/Mfhpmbqi
6RyVqlrDIToArg2T2lvmKe02Uherj1r1FOgVwEbZhHrF5Q2GEgHmZNkp46Nrqt0kZSwF63wkHqBH
RrwJRkm7iqbwgQSy22p2iie/jZV1gwxnrxbHPi712a9TlHsSeuY5QjFql8M9vGksRT8hNDeuHDis
XxTfrJ66CkUuSHBfdKvdOpEsXaeNuttUyqtGxeqZAAFaz1PXyJNkHQ5duEvUPERtuUUBI4f+H3Ho
OCYXm/203TBDOaDrTnzXAk7Men81YNJYD0487g3Hte+iUvrsh1n01IGQ1JuyevGGoXzJqEbKtVq5
zz2pfHG0zli3cFTzhKWLCou7V1pCM27t3hsZRVVAt9z7NDR/KeMYviK0Ux4D2Scj5HjRqwlaZqt3
VXAQVhARcHf6ek71ClZkJmC5jaRnxEDlJ34/KGNhuLdacIt+Zq5MDpp3ljRSMNga2sHQqngDi4gJ
YiqqIGyiegwcuPkpIZSAfoUtb4jrYx1kZZ9n/LxLkWUQYvHh76RMdCvmqk7r7XMlR9xKzG0oOuPX
njjf5MwOr9plI5Xxwhq1xP50JMznLmVa/GAhqrYTzmkXk9/sdegMp6VkL0q3ZUNgbJ7b9+7GIqG9
F85aW6ubEu3H2RqbyCmS0y0O89ygI/HWkhISf0I0+mi513W0R4znYFhO+9BCfb9LgjE/29Ed1SfB
i1StW0XuXiTFal+Ssv8Misq5ZHraH4oW8Kak9d1DU0NBF7QO8CIpMOexWvlejPCpzUMtZAX3Oslm
ZGfhuQ05MVNo7p/szu4exBppGcRwnqTB3kbnNbHSji1eYG0on47vPA/gN6i3nynBqe957iMHkWnG
Q+Ia4SHo7VNdj8ljY0SfGjnyXsEjqyd0LWC8dnrvtYyQxCXWjmbxZKV4oFqTI3ROwprp5XNSZe2j
F9ja5+Z7VSTeQfUzeZN3RgljiFluKnCr+yokyYmmBTRITo46yDZEBPPtMp4udSUp1PUHhw+XeqKg
7zgQPvCMJxcQ5meTP4+ELGW8veN91vi0Xd04O4meZHT6Q+gNT6IXjikUqGn3U/RK/mjg20FBurXw
P48l3EF2T45OrBrWo7ZzqUzZhKakPQyu/Nbo0tGSOu9hGWbDn59i1/sknJbxWG+UrT+QKb4xZF6I
IpoLWmBxFi7EIzjrwGOGkujb7dyWA6NRKson8PC7oKuHr/ZoupuxpqgZ3UD5IquEu6id3thwvYB/
L/11MKmgiAZdpberWDNsvt4pv+EW+ifCqrxfIbnrbPsWQMmNQTgLa9dI3gcrYB/kV8yuIipB7HVe
tUI4M65GCvcaQMUEWIYxPUEX9taEbBVO8dSIq8Ww+C2GG79/4LIsP5o1lW1i/WWe6C4+y53+gcvN
Usvcv32Vf3u35RUsLjfLV95UmHdjvrnTsszyYm6WWVz+u/fjb5f5z3cS08SrVNph0rYPnpY/QYwv
3b+9xd+6LIabN+K/X2r5M26WWt6w/+puN6/gv5r7n9+Xv13qP79S6B1KdodatoYghK1dMH0NRfMf
+h9MpKKYlcb226y53+hRNq8y9+cJH6b92zuIQbHUx1l//4qWuy4+MnnncbtYPq70f70/hxmO3p0e
sjtf7jivOt9nue/H0f/rfec7fvxLxN1rMBBG0bW75a7Lq7oZW7q3L/RvpwjDh5e+LCEs8fQvvxkT
hn8w9g9c/vulqKlvNgMKPys9HKr7pvetbUlFPJKcdP12ogzQ04rKHbrUaBlrubDdjWRXmbqPK0T9
qtJhRzmZhWM/eNTEUbxyBqRentQMzaaNMHvtVtdjFE2tEgSdGGpHJ74rHHaBuZqre3XQrI1OUmkN
7m9NmoHSy0mubRZzE7puQrkNzB6UnuLS6MdIWi96bqr1NnEZWqTgXFcLYTmu4u9uUElHHcrndZok
0Z6cFPEoOcmeqMo86EVa30O2lD5JRF/OhlM/CpvwKvjm7hyz7DfAwtMn4aZGSIn5BFtOwkV1ZbZI
KVtTVhUOcZ5Rw6WHFAtONxGGf3h31W4fLUN1CaL+mzs7A8xLqvvDSzUicKndXUYqsYaVCffHRfQR
m/TXfey8mRcDwrdvLqYu4ZL1uGTd25iYKxrh57yvYhSRv8t0wLvKJAuvlSFZAHEpGqKEkJQu/Q9O
kW1fqL4c9h/mUHn6p/uHUcgVY3vda3IHTR8c/qi8mfetElj34ipGu6Jt0+ZyM86GKNiwP+UzdDOh
r/1zG3mwNfy5hvAQTc7xFhYos90vY+LKj632AAzy9824WCSv7LsyH82TMIohK+52iTx0x4J6e2om
yRMi5GTwFlnr1CydeVwYxbi4WhrK68w70R0FAZ64tEmmuGX4NldMq/TA3QRaWaN5lvQ7SgDadRCO
qoPKrlM9IhJMkARRI4lPLSXUhO3Mfhc6Wf3YeXL9WCq5dbJa+0UMLePQb70YSW1z1sBVNAnlyDtT
R2p+mGaKsfkeYqVlUNzHtrxhvo8wyPn4JcnKai9guuIKHqjrG173BroLCZ+Tr2bbfC0wuwK9Cy0s
1Q71xoGX0yeHe5JrTYvhNS+S6iQVksm1K8nlX65rRSvltXB367Lt72pFNVde1SabKtTeENOR1Dg2
0Q3Q0Uuj5RVknUTzxdAHl1vktbB7oQ0c+4OrJrmdmC6A2NAXrAJ4/hFOI2atawClq9g27/ypKAKF
SPlbgmazUNJYPHxTUSAN7pK1erwp+okSis93YtCa1ELBvxoEQDbZe20QnEZ3qemROZoigHxTngKy
qBBXQosnGgjZE3Tl6nYmzcsFn/TkV5MNm/0otei2sJ5UUMfl1XViKNgFdRlufKje/TWVginlIEm4
6VDEvubdUF7FmDKNNYC6kRwiRrsTfWG+WaeXw4eqcb1ja1bduZWN9ux0ZIhXoh/CQn9nq/dZk/Xp
ZjYQfKIeoLeaHz7iNiTu1Rb+ZS/fLCs0afi21s2YP63nqvc3w6YcSHtJ7a/Nuxjoh9+VNxXR0h3X
xBCUD78w888OKcC72Uf0P8ycf2Q6N5DXHkVPaxB+8ONKZEyTOHjtwIXt00lsTjTx+9UgROWWvjC3
XTTPuBkXXU7Q7Z7K/y9V19jjisAnqCkHEHOiB9JlaVK3euvqXr1qKBM5C6MYn+e2oHHW3liO22Ua
UXV30+aFsp7ZbnUAh8CgOsgAdS0IKAJWiq1kVV+1oUm8U51a3TkNUw6mQVUcwzEujpEW2/JTZxA7
kHs7XQufcnKMBFRhcKiMbsi6EYe8F0O2r2ZrNqMd9CCVIiPxrZrwFffWeOBnTnkAzKo+iKsEHVB1
DJrLMq4i3XZOVAPuIlwdmaLaldLnxt7iZQPxY3BpCOvxl1D1vQkkSKxnc6A7UFW+3014V9Mt+0wi
JcPdlhfgl2l1bit9vtuH8TQuqI5BF68b1eMYBwUcH+juOE0CUaXkmr9U5Dz8Jul+2HXarUtA/Y/u
u2+gWeONb2d9KblNXMCn7CmkAJoKcrTYqQgnpd5Bg6+pm82FGRCRpNLhbSwDWJX1BQo704x5slin
86egXuHbq2qylPCYKRuxotn7B+FyO2VaG2htAOs7M4Q1M4pNrFpWbz5Qs55u7QqiYf515i/TByei
RMV33wzh9TCq+KEoI7R/ETPcGeBcXoSvoGv5q6/cjgZpGkofJLWUVpbCT5LADFSoHgCGiehOZcSy
Bq+asAq0gbBaNoUOwirmZg15SNnRdKdcu6yz1smTr8pJ5YB4PRH4gvqppSusxaREJaxJhqpMqVPQ
VCmw/DrNSnfj6gGiEhA809ViWMb8yUoFh7I3Q9AKwk80HWzMswHsxq+RDN/YdSRRlwniFjcriVsM
sJ3ACM3Cwnm5dzy9KKqvqktBWZNm6fnWHCjHC8w+/AoOCjkY+avHG0CyMIBquGuUr4WhUGSVD89D
1oHPk6KYTLinfLVS2SL5KbsXLx5lBBD5wE7TxappnZbHnnjvP1vV7VW4MSQJfR82j0ejQ+pecVuQ
2dRnreAPa8+BGnivfj4evYJof22H40tWZOt+IkYDP5fdqw2yUd7kBWiRvbOJxoywOpFa8KewpLCK
JUHldWdhDXT5w5LpkJIoZg27zn6RUojJMDgZFfRW8yRDOH5sbN/cIXZlfpbG4F78Di8eMYWfxzyw
jJ1fGZAu67BTdatyNIq92CePYaDd6Va6vtkrA6pkBz7KsnZnhG/WtzFhCaryg2Xo+flZzVt1Ej4H
Laueo0m+UYtjWHT06lTLndTdv3dJinoX0YypdQQcnV9MCT07FsoOlWIHT6JxKPDII2rxRA9uC/VS
6PWd1uoIwCRD0u+Tpmt5yDJh5Pv/ZCVxvZ70t/YZVHSIxNTyKa8b6yJcBtXt7k173C8TVHOMDjxB
QdWLCUCZjXUNffrsM993jB7yLPPnRTToHR/8gcSneBUWZfjItrvGSviKhqrpeENtU7fTp+VHyc7X
PaoIz1K8kUN0UbKm6p4Hr1TXQYfwrRjrqbg9UxX1y5n4XsVQkelQBSXyxZqGOqrTd1FpsoucujmH
vifN+CJswl0PwZE6CZCdWnb105C4X+EO6e4cz+vuBrenCl1ciobHuySha/HucOtVvFuEj+i6We0V
K9GH6izYqsbYzmsuPkkWDu56mS3WNcrh7XXMS4h+nlgvcld6+xsXs5L5RfWcT75RoqTSOPrJbqWA
2sFR5lI0S1/YhacwW1BlvXmKvrl4zibhSkJiWCsePCPCSawhrpZbok0gaet/ezfhyRnVh3WQykRZ
rfoHC4LBTdgr0VZ0W8dnrNX6h9YerVUHB8XuxuB28S+ffMvxdjzrT36eKHdlWsYmcios0tvP6pB3
957q1RQnJdbO4WR5hdS+XLnl2B1FVzRRYz/JehueRa8IQ+XaGP0mRUDoIZt6ju55V4CZy5QCFo5L
0xgHd6jGYO00NSwDTvJdAf4drOF4GfmKqJD9ienTjXvd73ZVkFCnVJRrynu6a2nJ/jNAAOoq3WfR
aKFZU0FkuKd4GrMrClXHUULcZeqSrW8eUk89FbrzNkFtKWEwEBIUQ0DRkq01ttDGTv7U3qbnNrP+
WPyBBlLeZaJuNzkUbTGsvdYfDqI71nlDMZoZrEVXsmPtKc0/J1H8djdYkQrCl6Z11OI6ouom0wja
2JNuGVyiIX9Z6G2gWEexbBoLMoMi4qWvHzWAcnD14+BODsJLdEWjBWZIHU3mbW4MSxftFn3nGyY1
gp81xUYnZ9A8pFJskk09PPYGhY+buqvGHVl4qOvtwL/Kgb0Khzz5F6uYqyPJI3xjzfaexXzA/bfz
hYcPOe3ssdzh/f7CuKxBUTBcvhShO1D97wwfDq+oREJvZQLeudhSvQWZ4UEkYHQ/yzr0TuFUY70S
3o0ZWOvB1/pH0dSwpl5yt4LWvh4eUxOQRxK6yV68JiimkWQwyvPcs0mjVZLRryLxdrxbxatL/o01
JiT2YW4zze2mty6VI+NArtoD4RQDvYny8kS5INxSFMA+9f46DqaE/zSSyaFzMvv0D2GanUq32caF
HWyXOV6Xxauh9d7WEQbIjP8f11nu3f/vr6dpR3mtGTCUFbGhnbNK3behahxrV2O/Fbetdh4KlmHr
FWvn2NTCUw8EGFlI7SyGOmGdfYR7AShnq9QOWJJpivAUa4uu1KMesSk8CJ/qqBi2YlCY5zsK9x4Q
0hbwVbkK7CB6e0rnA3U+q1zXhgOaGFvU7wJ9TVBDPwVFYlC6zTO/9vjJQ2KCviOe78JOLGewt3lR
14e3fY3bB0eifNI9XxDvwW5ie9dntQbX8Z9j8mRA/w5kTqnO4ynMO4glTy4omH9pVSM/ivliSExQ
+Phs+KRAizLNF4auTeyzqQ7SLkx68BxdfqZWojiPipGf/11XGITLAKu1WY5Aa/93X7FSHHjfLRNG
tNJ8ziVNWosrnaKV+SqdxvJYQvzv3fqf/dCDlagKJphpx9sbbizRVSnjldKAgtlpHyeGRFP6rfdB
hjumtCB2NWjbEu+iWB7gM/LLup5Q49zrGgXM4bM2DbtJE50GztJr0TUKoPdwJEkUMI/Zq6oQhCcK
BOHo5MyOfl5jZE/zGFr+swdY6ZUm4murs49B4cJM0HvbZ7n1VLkmapJLF3DIsfUgNNlLlTNbPcjK
rqGpG2cowvvHEZoUY9CaO0jQhkdXp6kCCRbsIlA3Vpvz8OpDMzqP9tsEMUs0thbPU0VPzO+NKNxa
lNJscruIiXU2wz5TAu2aA7TaNjlxMt0wkNSbxlxJr9d5ZlazizAMLLCCmS095erwu/EM5URoWLtC
anqSQ1++KE1tB+vsdQArdq0n09DU0kUx+0OtWU6AkHYynCJJ/WP21AFrUZ2uZ2txz+XFxB5c3yFl
MTk17HdiPK6del0g8bGfl1pejDCLFxha8fxCluWyV8WJrGMaqh6ECRzstOk8aQdSe6DUH9yWxJF+
tQwqw0jdrTgvCndqvvGEtH72WZZYDMvYsgxqP+Fq5HuK1n3/mRDaK4BK6aXOBmOfNXp+qJMyfoHJ
74dK4ePPvzr0AYIXpUdYRlABDTI4GQ0iL0EGKPumtjGL5GNXn7rCWViF89IV1pu5mUl5ek2N9bpr
DO2SRNQD9a79hfpWxT15CnTpgHhg+SpzaSBME+oXYrvaRXhXfb2JSq27y+o/4szQTz4UT3cgSflX
FRI6lSBDsxISMUbRMe/vCAkJ6zC5iCvRlBUgqdly2zeDWjuZ7U8kzUxw0ZOfWE70CSI1QKGLUzh4
0LV7UZsAg6bRRsWXDn1BwH7kd2TdGkVq/xHHenJHNXBO6DNIkruKiqh1ZLnKWkyq7NjZBk0TsLdK
LUm/oNUMar0bQABOCulTF9ao4cHxXVSMEcWarYbcltcRaYALALxXTp3ZlyYJx5WSBe5r01COpLTZ
8OoWgbFy6ip9dS1kB7PMc1BRqKSVZIDZbTQQTaQNnJOCOu2M09bD0J27iqB6gIbmQ3exClzdP50b
x16wtjqO5PWE/tQaymO0MlDYKzjWxZzYTkifUcU+kDO867xiK8Z6Si7HzWyepiRtpmzLaQUdQNfW
UdRya5dSfoA+xd5GwHa/qlH4uQJicJXbQn3okiJeifE0afVNIlNG7kxFvcCf2ZopX9yxqNGnpKSO
cq3oK+i2alV5jntPLeD4lEv1VYx7alLsYlc3CIxxk6Cqd41OOVENz+Zr8E3zw/5XN3rIFfBYu7Z5
PR5QPykOsp54TxwHqaE3U/NX8E2t4T8RntCbDVczhBbmbWcN3yTIJzQdN1BYxGCgYqJGQn5eDAI1
iLfDYMUXqvGsh7SQpLXkGfyavV95KaFSMRa8Xy3W+Srss0uTQo4VeObVZ/d65LOo3YsGELt+b4Qu
qo0oB65uDKI7hO41zxP7KHwXD3jeiYQZ1Jy2sfcEuV/6rJRxuHVlyv6zCuBYKOX52mit+Gfdh+tR
H/pvHupi27GMPnpUk9j4f/QQPFFxGKyTwEdN1JMAfKRQbe5ht0n4Fkmy/+BOB47Kd6yNIcMJNoso
++JwYk3HEGF3PfANUmDcOXCGNhtnMgirE9t8aeLyMkh5CShkOtN8mDatTQ64v6vKSz1J7aotAV+t
cPKngcLEY2dL6q4fc+kzEazZQwP0s0oGiIfMEEhUSn5YmfjWUQH/TupZuYNZt36CR3G4h/v8oKW8
7LWcDdnOGNRuI3xFo8nxdyjslDvRK5pgBFPZHuBzrx45XK7bsSQt6SLmJoRy64o4XKYRHRmrevhk
qelGQKChR+U4jJzKRqCcbdVSVrZpyhcAiuvYV1rpOXCHYQvrfmaClIEWVzS+KcsnyZgaas0TniJc
Ulurq0AKmh8Jz0YyBZNFuE+Y9r+7TD1EIEvgsOBei6G/BtPzGrIvgxxObHCsB7iQ/h7dOt0tkp4j
dbeo+xVoBQ7WQYzfqn4KlzTU+rt48PXVCAvHRjgKw7KUuPKiah++L3XjFtkPkqMkVbCHckUNN3Vi
bOraTB+NPOagqUfhvlTreFOpASdNOQY438jojOrljy5PnJ3ayiNSBOhTC+1qMVY77bjupb66CsPf
jsnTXBB+QFMXHzElLqtu3Qy9shGJx4Ugek5bfshj+qgX7dyu+ySylrN55o7+1+s5valrSNLNnNNN
1pi7Nms+2cEG8suVofbxpRva1t9GElBPK/2XbjShjNOOCF3c1nvRe3etJyyyeJi9j4sVRU+MC493
fzGuTwJJ7/7ilsLV+WYWEDDlE2u1aLLcNbdVW46rZUxcTfyZFzVzoLEVPoYNLyF4/bd5td0BChKe
XVQgpdVF1jYroo8+y4o1xGt7slG/UD4wT0Vh3M/vh+jCegUsmjdg+YvIss1uYshOLZ7n71PnrrDc
jBHx/e56ZbFS1E7eVjVPNsEukFfaLwrq2weP0mJqWJWV4CCovCI56zo8ocJLTLK8FvaFicr8XyfV
VXR5S5UogYLSt54Cd8ujAQ0pZJhXUW72F9H3kMfZtQOpRDEmTT4fHUFdb3laWfNsYSYmrJBZJP5G
7bUG8VD4WyfzdpTSQXsUzVi31sbqKm+7jJXA60ghyt4qSWWdYzFS7d0kEiYaotXwrZbEvNPehcFx
Eg7zzUhDjPqbcPgw3LTKDjrbZC3GljWIyVH3VFnWvIYwmKniXFSPreZ0q+b9flQBxbtx1LtbA3uO
n6Re2+OyeOHwNcj1hg+fox5gUIISZqJVg9SwvGpqBs7a0h+qFIFXxCHL6+QghoSDaELr45BwnSZS
rGzME/+61rL8X9casvqLE4TKyVb9lWUabxKToZKheK+4zZuuTZ1BiqSOjn5s5Lh+atvEeWwTf4pR
oSXTeeirujLec5/AFbn4VHnztoDjPGYcZW69l/uJGfK0vhgb9N557Flf9JpceQ0S/7WPAuvad2z3
ikjzj6IroDvOaN2BQqsuAsOThI53DZU70RFOPsz0YBn1l2DC/YhxvN191FI1VRqAwdYN0nkbpeKb
I2YIHxDIb7dalppuZRHERXabF6PUmX91S3B+0xoyyKtzx20SZ8psyW6682SfIgvq9B/9pL0vx3i4
E0OiyWF12iOKrULmiBuRR7jkQ/xkg+KBSLKKU9HroYWSMLLbB3GUiMRPnLgUDRyO7qZWFGUljili
TBxLxNUytsy4GRML6GT9VrKdNVsfACglQ/CFfSANAyxqHUs5RolhohMD7vpGGJYN5dYwVCgyW8QF
dxL4yV05JUjHKE92wAyiXTFlUxfr4Kk/e4UKGlJ6wRqckrW9KZMXXWHNSTnO1qVMXpTTk6X157k3
hnmpyRqNfJLRNiS6BYoITaPPYw5Tl6vA6G+3ivHZbdRvCDKlD8LY1OoKkjz1pUhK52lQ/b0Y9hOE
+LQOHG6vBubnPpOrYyrn0UZYDa+Stp4TkkebbuCifTzfYF6yt25uQDLxww0Cu7J3UJlS9QrMpT4b
frSmS9hFdBODgr5BUddx1J4g8LTPjTsEm8oIgh8FQI5Rhf8UITh916mZCalFFn3qpfIqHCigtCC7
8LSHZSbygP6PQuEQ7Lj6l3hMjB3iLnysDFjr4z6BH2aqWWmnYpelEWMpwivQ26b7ZdwJym5XUChJ
nAtxsJupoiuJYsppLjhd9KLeFx6ewoAPk9F4Zb5qJn0K0ZhZQ6BKXJYhJVj11CxmMTaMnr8ZOwJB
wnC7xLxOXpIoJgq90dTSPC9N17TVqc0pXXof96hGOms9RHubPy+BHLZj9cEnq4N+H9XOj9brs3u4
ktVLKe1EB2poZJ5NtuPzeJHsxbgYEVf1NKeLKvXC3mYZ9hCUhNOOJOtfFv2w3jL+l0U9BLHatAps
a62CnJrOFOIAYri2ue/76Nt8RBGJk6m5OX8AFP6C6Bf1tJOR+jJ1F4Q90eK/+lrTaoUffJtPQMI6
n2faottQ0GTfhVpSENJJy+cqBsAnSyNglKSw4BEurJfBBJkOYc0fSNjZnxSen8TwFPc8hmV5p2oU
QqJfpD3znncrX6rlX1L9P6x9WXPcuNLsL2IECe6vve+tXbZeGPaMh+C+gCQI/vqbKMpq2eNzTtyI
74VBVBXQstwigaqszCvpfOk5bsPe50SWEZ1EnECaO6vU2pJqqYoKp2JktN86PJ8XA0hcrq0YQOdh
xjh98WJ6Ez64H8AXqZa5AJejL1W1QkUlvQJ6PO69QBlb5ovqPrDCBicf9GHZIeiWNXmYSuTdOAj2
5bdJVtcaYFt1qvuuBe9BoJi/d2SoCqhOYAOJ/qDW32Ruab9k7XjJVZD/ldkZOimxe3sAv2aLHlNE
cMO0X1o5XCh/9qeIjzX+YwSa2IJliS7gVdBnz+ClKO4I6NCvTVS3XlwlWjSA8ScCVFTc9A4jOLZm
mENR24B6Qg1jY49gr+rBt7ut7XJYVpUDtW2NhEjLZF6U5ncrWlQBLUmLEoYCjZ3+vGhvqX6dQrQE
0GJsU0xf3sVmU56gbYATCMTJ5iGJ1BNvrAUTcidgWNHbHbJrU5ua5YmW+FiHTBD0XPqpYeHXDPp+
D6BHNF6B5CM+TR7LrkIL6fWcl3/1HIipLgzf1GRGqxwHrTnC7cxhwQHSCYG023giRQPVRz4VdADi
WtW5BQdk5BTlT29GFzzYkLk0cHSh2SjaNAsGzgf9Qo69VTVOSK+porgWNbhESde8b9IRgKp/O1rP
wFlCO2Jk1OYZ2RDiW6wdcVo7J2aDh/g8IlVVVMIUj+/5HWn7xWZEgZr07lbRoMxvXfYKpdDiL2T6
zGUSquliAd90QgM7KMLeA8ohWbe5ATyfkQZb1fUb1+z8o6ci118hXZJtShApAmUEjXlyJwbzjwn+
PaAfgl5ljta7fc7QxE7/MsCs1zbQ/6/9CKaPmx3cOGsnz/jrH+I9bWdJWAHZKMBFVoHeI89a/JXq
nCSNzSBuFygbuxC0Q+4irK1x4XhFB8nYxn4VqLy0HZKQSA5ceNvXC2LZBM8KKK0M8B3S0PGc/z6p
sRyA80p1RpKqAv2tvhjgqQS8EPoZ3fTTph0pZMqgCCMBezK9tQK7cW0FzSkVSt1zfSlHdy3qCuzu
ekQXAP6dRGDTqS1h0ZvXHrViGoHSEXwcQPZBEjk+3kzp2BZHOZhfyUQXrw+rfWCybp4pkpbvy9b9
AYme/gjuT8gY9WM2QBy06pcgQndRY5I18u3aSB6KpLs5nMZOXPwoc9MEXiYbTzgyWetmGuSCsJaW
RPcN9uXw0Jhi6I4uYEkDb0F2uplB35v2i7rv3ye0AhLbzWReM+ZDysjoQh/PZIPhN9e30Vo1cbBK
M1s9iYEjj+qG98wElouPNdhDPcs4knOSpomGSgitkzcA/dMOotXRkrwBXjVnT/nf0FmsnlxwQT9C
DqBq27ZfVq1xbSS4xSiyctGd3ajS3NM6rMWfjnClWpOXiV4eLPS7gg0TPxFwHOldyuoDLUsRQEKC
sM9oHmiUlCCixJGzOdFqyFn1ILFvFGi0POiNOtDDc60Bx7CJs+cIzawoeCSgiYIS6U7ii7y3QaN7
Rlc2Hs1tXD81IMdYmBLKbBV+aRESPjHkgsTKjNNx18clABc6p4rjtLVMEt6AFQ/DglXcXgDNkJ3x
UgJfS+2g2cZw/FXapdYyj4pfArkPEYCoKTZm2UAFWJfgDF2Ci3RpLkcOKBzG7kImcnoCBDZm6MgN
RZDD60HkRPPJdlvEcntgdIv+QnZTGBKSNNDMQr++dWr7ptzVPLqPJsMB9RdRWsUFA5GVBY7UKUr/
KvAuB7mK9nAR4hZaMNnGg3bwgozgbkY43c6hoK4s132PshTkqVdh+MqrTl1vKQBlOGgLiBJjR4kD
ciTCGSGELdoVHrD2HTlyJlDzrqxXEGTkB7+qSjz4QrZ1ij681B10DQo3gaBCNE1Ls/XT104G1cKf
iuhbEzQXKZGQX4zTW40DH36rVYcOkqH5kTnFiyuz8q038F+L/mX1jPNAseJlLu77oUJCwHGtc8DH
aadivz80Ziihysv+9cnV6Hz+ZFd/ssHrS60q5Fmq/A1F+8+fPPTZS1oX5jItneE6JeUGJGZg454c
Y+tUyvhmS3zPwz5jIMNugzUo/sMTev6HA+roEBWUqXmXgdBs6Yum/uKK/lWDtjH/H1AbodI5Zd8M
yzBf48HPVgx/9HdxHhlb9G+nhyRLxXns0mnthlP15PMIhNHcsb5DSOP9x7DwYxhRHH/vbSQBf/sx
1BT+68dInKD65cdosbE529gnL/sRf8+NhHwFihDFE6hgq3u7w2NFj5zQxAVYvtJX5YVM2G2JVSjs
fktDms4nYJVo2NnjPB193b5Y6qloDECPOUiR/clJVoPN3ceosop7HLUATOjcR+gJuI9DrJMwEEE6
kq2NY4361VxXIDl+BMKouPei9+mQBEM9MXGRTXB689R3zvtF6LsM8HfPGIAu1SMvGSbkVnIbiVPt
ATkPVHssc2+CpXJFug6OhewCSiDTCWyw0NQz/yIz1EUhFaOjSKeGospJqVPdmPfYt0TLpK7Bh6mk
054GzaBCF9YNA/bHIINOQP+4vzkgjYBo8yNaje266qId5Dr7pY382Z6Kd3kG7iswTAQgQwXOmrzg
vA73VPgr2AQ53gD0sl4UrWfgwCQ5X0SRDLZVYrX2ivTeLW2EpkKwJWF3EounO/IysLgtOu1tOmBn
etlBdR0kYdeJ20+MWGr1SHnmE1HYkk+Pbj4daX5E/joPAsNzZG23NhrJAAuLpKvWWQcOJdoCzrtB
Mo5JDZ0QvVmkUjld5mins9Hli9L87RIqQ61Vjd2v5N4udQwbIIVEvQHYtarzMHtVSVuj1Q924qbN
khBMFk0+2wOlGcaCSL1p+y3eYs4PbN8knmHIvYyasZ0uXcbQLSL7BOk22G7eWMcVfjcB7ECnxTIv
+CW28OLqOolOC+WPX8IwilejXbADVXf86m6alHj9LUr6qa4tHnKc4O8N/Kf1tofCRZD4ziooOQqc
WphV2mK8bxT+S6msMTCc2ai8NtqGf587pv0Ilp21gfcNNFPc/mTkOK+RUg3LLWznGEcTkdaxgexL
CWg6F0fydrl7UKCteIhj7tAaZB4gLXriBdagJW3kwYBHyopFwasMClY9f6xV04B+B0Clxk74YwXi
fpC1BMtpBPvssrEHaBpGkb9pHO/dm+FYTVPJ9Kf5OoKcPhrs1i40adA70Ppdrf8pYiYw9yunOeGf
ImbOctPl7Ym8k66MkxfVcQRz8JvfvPTXREPus89z/xRMf2t4qmUneSwTf1yWXmg8GbH6150a2btN
ftz9Fmek0HIfRTtuRZnZRz4GIN3RX1rgIB5UPapHd+jsY92rHKqG+HK2oPu2cXr5ZKcvc/QzXqbg
Ap2GSnrmuvZ8JIhAYnKcBGdHxTpvBUl4e0G2m+NPQ+QSWLOgeTe3XU7equNQyP7NYen1c7xxV11g
Q+LLsPiVLkWVP6F/1Qfi8aeJ7sDrFi7BKZ+vK9LLJGOdCtCmeAEo0H6NTjjA7rn3/Wa2VZzcPqHw
q/dP8F1gtzRrXLhkMc/XNOMW7BnFYyyLvWGAZRPdS+miKcZ000HlE1pyAdt3k9lcTF3pNXgRHs0e
EANd6cWbVjwI5Jwgs9BAt1VHkKMQzt5CD9k8Ce3F/UpA3ExZU3SBHGm3MPKw/trVKEe6rODHIhrq
V+iRzfZWQaUIgkTOusna5muNvaplVdWDXUZgKyoUkMbaPujp6ICKb9MbSK4+xl7/ApGLagXtvexR
mki30B3ZpLYpbaO7/5s4o0J6oTTBNT2O3FqG9gS6ff1Ec7fToLovDuPqqExglsma5YW1HCWeKDW3
oV+x7ieQYIcQ4TFAkLdpRWptSehi8u2La1XmQ1aM2V0i2N9kpqggCcxt6Tjqi44yQ39rF8DDVIbz
iL1mebRcPARQj3cfyVZxvhrR5Hhvu7b7mEKoeeUDdb2lCJrgKKQ7tQDsI9n0hMEDe+ucBwhYnADE
l63B2s1fAZdu99HQsjXXqS8fdrdzP9srHIvedPyf7HLKoT7bRAs+8v6SlTLYZGyo1lXJi2fQGNo7
6FKGSx51xbPkLZqW/dhfGCGG6RQhKVGDHpOCLRt8PkMhL+TM6nR6yEBCFmPrJKGztSriij2xXib3
0u/kbsi8wEQazusONV6W+UJacbR37K3lCjH8TQ6jAt3VsWBjd5jDIdsHvRmIUAE91YCFZarHi5NU
/Wu38kZHvpqG6CA4NeYLGsZ1rxkmDcjAai9USWuIK6CVhYbFCAWz2JWPqEyH90HvncmM3y4YimKA
3OusxZIBVNAKCMHsyOtb6i1yVLfJcpzvbq9bZEdytUiQIYEWwKfXML1tby/faFzrpt5PAeTjpMAC
5wSZl/ldTRMZctAJyJBODtjdcYa05GbQVbaiH7uHZIo2Xc/jK5l6M4DeMW//Jh+ZbpNutl8ndePU
HK1e/k3x/7+Tkh5oMbA94EfrRYA8qT9ewzQG1KMW0m6+qzY+Gil2m49l1FVPZRb9Y+ldV+O3ySLA
ZvIMOkF7Hnq/Dsl7C0bGSpxvQ5mh48zK42YVGvvI0Z3Fox1MdxjF1Gc8/HFk+2W5kLnXPAASwpZu
wdl9wCy1gax0ewIR3HCQAmI5oR+IK/LL9soAYOJ5aiCkoaqm/R40fC8s4G0XFeDc4CeAUGhhf4fy
Dv/iMZ8tM5Tb5iUHQ9M++uX7knICYKmX7vuSaCk/xfjuJp2QX4yKDaBmxJ1CD94COgfySynwmXQn
te2PcZU9gSY2BGHpcuwKviG17whplbPng+KiAXHymoZt30IoHIqcpBRGmmF1wfzzh52kxTwkMPAy
zlLsBc9BCdngBW6cCO+fBaQ65pvPrv8SYwLwcximxN7Evd2v+ORH+yQM1Rcfcta9rOoXYVXpOQdD
9GKErscXCkuSzNiDIxg6m46/qNkQ7tKMRVuOZsUVGpOddSJr/F/X+dSv7CqH7geNVef0oBVxnPUI
USHognrT2jb9LbBMf0euivfEWw/QVXeluw/7zUT2ybXmeKK4J5OrASMj7Hirxnuyk4mc/9P+2/r4
jn/6eX5dn37OkBAdH2tL5m5CdLVtLMNz8IX8eRlAZKtYf+3LDLzvjQxQuijT763tR9ka2Hbkf9oe
JCN6whxjTymEXlIfqjApntL/Xupm+Vhunp6C0tcbCyiEazUEp3L1t0jUy9AK8g3ZSDuhB/PpRebm
wh4YeLHxKrWd2NqjNGrOuDEZ5M7CFUF/9sEy/5w09vsLOK3fw2YYmQ4Lu6o/gzXEe85+hk3d+K/V
fg2j6VUU47/Yw7ffnnAwhgLTtatdaNLbjX+fiMS5B9pTon8YX/TKPOUdmC0oUjh2t/M8OwBXIsOh
RMe3UwKqQ96C65ZilOF6i1YATcdQY5lj9CeAfdn99Anmag7PZTSdQBtxR9G07BjiuWXPxSFTjIfR
B2rFiYxil0MH88WsUZKI/Cg+0xBUf9u26JJHA4p0j4WyV0r3uGa5zdD1JKoFDafJsncgYzZnbz5y
AGHGstyRl5bkENw401AvqXJw8tGSJeh18j7uzm4cgRbFCJGs4EtGeRN9EW0BmDjk4E6US+njeoIm
XhJvaGhlXB6ZCc2ioeHlU4y60aOTz6kUCmgbUD7fpgvRmMvQ79dWZ0OlME7D+7FBqxrTaqG1HEA7
4XcAGvcD2B/+HSGD7tiOeNX/FgHkFNLiuuTxhzV8nN9XY2JDHx57loKtgcRBSsWzHVwnTbs/pMaG
iPRn2+wHqT5I9psWLLBuaVhbt3FQlWBgNUUdrDn5NETJZB4SwoYwNVy6s+mGqfmYRGgdivow0YhC
PyYytCOceIxW6pRV1z7PjpAf9B8BDfYffcZe0MbVnkES60OyvAnWyG+Pa3J2vhGeFVJWnXaSqSzz
S+XnDKy0mJ0lbrpGS327oemBKSycRNvv82w9CVIaW8D7kzsymcGATRWIn7f0E4xD0B859IAX5KU1
GGpwpcmGezLJ2kAHkfSzHf0IUNduDi7zTABAfv5EIP2B6pfxQJbOLKD6NH2P0mTYUwJOgCB3OzV9
PSfwZGJ3F7xo78lJXzJUYyH6nvJ7+oLxrEPbx6/TRVHXK+4x0DeXWbBP8B4AdjfYd2FTPLksLZ8K
7JPsMRuvcWPjO+4yZ+kyLnbkBEJ62tkgSljShI/peF4VIHFV/jrwqvRi248EmmB4Ca0A6Z3AvgO+
+6xBUbmVY/IdNLjfvB76PiAaCfcFhxqjn+fWGyaSnyaq2ghWbgrQTLkyzJTtXQ3Bt4xG7VAWtzT0
QtyjLuwuorrNNwFYCyRkkL70WWKD7TRHBSPXSlJaykXbgaxln+y/xqNmeGZhy/s9WpdHQFgzIBV0
5u+3HGDtJ/XSTlDQuDk+JQtbygT6EqyaZYJn+DBU4NKQ0T1UvKJ7z0KVBdvjcDtAxvYeHAHI+Xto
/ZJBeKIIFqXW3dh/m5Trpss85J6mD/8R+dJLl65mB271khRLa9CSbtNCs09/QjMwJG97qHdHA5re
9MkOzyUPMn5xt6dhy8wVByvsc4KTB7Yt/w6jV8XgQkE7LLo/hjV6NQIyf4Tpc8y8GtnpQ43eEbcP
pdX6AYzKQyYBnIAw2babsuwIXbD8WFiGs1VAIVy5rABjr6zgsY+Qum6YW31lCf+acFn/aFLo3WX+
yBf2CAh0y6sffdh8VQYvvxZNmUIaJ/MfFcMfc23w/AqBivdPaazx86d4TpKuUQdrQX/81tjmO2sM
lKblEZgt4oj5ZIY25Ewr8ycbTdIUHEFsQWIjDNY5cm+PEImpDi5KNhDmcZ1HssXiSyed4UFaeB2E
LmSH2wlcWLd4SF8B0ihM7FJbq72fL69DN0G0tHLuXDV6B1tvVj1gNzZWplKUsSdxRbF9BNr1V+Ms
Hk9GW0ema+cwiiD4u8rMkwmWk9uN71mzJfx580tMlYbqJemaN9oj026ZNspqgNi8iMw92WUYXLkd
APuQT1/7GLIDt/QupYG13WEQO3e8eEOdB0q+1DGUKiAVYa0S1BkhOZdOFzsS5pIC3PAl6xpnyUs0
q7cizpdiMuPNlLjOxQDidr5YIeOnUDjroYiQ3iIHhUjILS1L/JFtyDag/29lukkMYbpeXAcJupDO
zcZNVQr8/prKQAJSqAM2jeoL2HN9SFS6xqHXQ8Y2TTj6rzXIa45uAPU+rrWjrWLyl70Ahf/kGyWY
sOoftbKNN30TZPX7jQV+3ExAEMS1UF0srdx6aYKuW/FeOFdpQVsga5PigIIBGB2iKVzXDKoIqRWV
y7wG+U6s5elKfdcHQHsDyIOxaaHol46mtf7PMRRIlzQF2wnX0bfF6I4X38qyC3Hcsk905BwqPt0x
YzqRDFmWMnWnfXTCJF/L8G3Rh9MP33+bBz4UsNyPzlsLWYYFiI/4I7ejYKMCYGwkaAzPLA2Tdd8I
66Uy+m9FNULNPAEPHnZ1f4Hu2V6MepLBfk4C+HY8o6EnBbOmYb5M4zhPgqzqPKmtkNAC3MSIhuyY
NK6xzCeZLpFzyo5xNIKknTxdlKr3W3JNmYkEiltMB3tEAa3UbZWVgUbwxILwOrTAklMYgUHDKET7
YDhpvaxqwd9UIa++i16vxSC/DSLofqBl6h8euMGLn9vgYQ5G55r5ZgbdJ8EP+M3W50zZbC2cwH9k
qXhNong76foRXWSlQmBrOPrGaZzbKBdn7niwqAL1KebDzQOuDjTqTCjOdyqctgQJqkbolA8tMnoz
QkjDh0DJ8meb8MBAQaLUFExx48dcQh3RehT3H9dzW+zRg6w7gX8D7Smmb6xuGZbBMZ/Akg7MjU7S
lA5AgZXrgapMo6P1hSZF0HZa32xTGl4s463BsfuQBGGNU7JpjPgdxqt5OMrCuypZpOjcTUKkC0Cc
lOgLOcBkFy1st+TbT9HYLa9alQ/nW7Dra2LvrH78FAYh92Q9ukULLvBXEMSEZ1HVrr3okA/Yh3b0
WjMWXZTAuWUF+P3Gs8FANoeg52papElk4OmiihXwRBA1uD2fRpbXILNe04OpI7ujeudS5l2xkjqY
PFGOCtzCFAAIpmIO/u3hR6sXzLZAtoi2dM126Gl6xJiV6MukW5OID28uMkordYDqAzZDTyENvE9x
fLAqvqJAN7HQHmTXvr1njpxt8wq2qnctZNocvijqAnITluXcJdnU7Nyky/el7arrBCFIaMSlzdcR
co++ERs/AtnsvIr5b51fjEuaVHhps5O5BeaRsFdXG0vOkwrTO9MTwSm7HXJE3jwpAq7tLkzVmkGh
b1HoTgVPdyrQpR6bJZJW4dl2pAVcjT7ag2uDg/4KrQcgZHyPw6kJzCWiboA3R8pn8THZrBK5hT4a
5I1RzrkCMzxei0w2Z+ZBoV6wwoP4DihQzKRVhyo072nkaRPdgbck3/Webk/QU2kRcpRGnG3MGvA7
P2rL91XCPO9WrEcmNbGCKFmXDg6aY8ZASHj7KNSW8NMAQbOj1UaV7qI0FRcBUoV1EMhkTX9Rlf6z
MpPyEUpu7ESjNgq7c9n04P2Djy5hY8q1B8TFOq3Cdxs6V++jygjmv0V01ZbnerKvFE9/iiCPF+uY
y2Z9W0hG4s6GbPGZ1kFyGPQbyk+RZAKlSq35r6ws+UfI1L9zB4h3iwis9WQXnusvrdZixzYux2eW
8m2nAutrLi0oWZet2lJYhhJ6buFg304DO/ynZSdm1AtPgoaLli0iWR5sggW2Rm/v0DUYrQt36jbE
QkbDFLn1T0Ouh0RZZrZNtL55I4mkhFn+E+O18DxAU+ggMvwraehwZMsrL0AjgvamruaI5DVwiXpo
psAeCk3TT0OUDJJzVnfZPIyVNM9xbfyYV0LF45LG5TcaxcJ1L0NnvvjTND13peiuBnTEyMctm9+1
eXgh3wjk4l2rbHAG4BPBqNHcY4O1i0Cw8pwYkwFMkdqQrxiY9eCBMJDm9W7fPqouWZKvnuLkySv+
qfHN28oUWPc+KodHWZQZaLny4ehpcifAhu1dypwaWjrgi5pD0E3T2K57T6O0zBkwgIm1oeFgAcNd
ZuGFRjSpxAZ9gQTBcKQhLekH/b2fpU9K057kQ5s9GDprW9bc2WKDMUDuhtf7Eb37FwpBUYZfoEGx
v03oCmFu0QgABIVehC59kYh5kbhohr0N6PICDBMhStm1t0ibEGjm2nGMBTNcDpEtEa6cforu6ryK
7tAtme8SyBstTIppGNrsyrq/kJcuFKwOZRh7d3NQ1uLh0uI7MK+bhWBKMt0s3t0m3T6r1B9jpaCw
DbPSXaHhChiSMDbZ0cUv52MvUMgEaG0af3r7j4nK172PJHjdmdu0z4edh26hx5i7f/N0Kv4qzRCV
A796LkCX9qeArPWfQ1XVcwBevMOuVjh06RVyHJYefPDILBIPmvalFddnPzfsVyY2U1Qkr3UzNpcx
iYHT1ua+lHybATi+QTHKfr1Neh9it54ikzVN1XF+M44sxN9Iwiu090Ee6dOljwB444OCyi8crX63
0h1k3v0LDjyJPYYrsoSMYZ+TVdU2ykuo4blOCFnXXKxdwdJnUWArmHRx93eFXJXBHOcfgTJW7av0
q9shqZEDn42Tdo/jIbbfB6tu0Wynp0cQu5mnT4HZPqPkMazTHLv9VmMhPI2PEK2D16XfX2jkm2BT
mLpMLC1lAd+hvX0g371xjHb5xq2AmNJTP+aHwVhuzBAMpgkorJELQCP8oHtUchu0KvgDeUTdPgBX
FM4Cg8/Mt14+kT8Ct9uK2eF0pIm5nthRc8s0PjV5og6+bqtouqC8uPqOhrEX4e80Gk7WBK1tsHCA
n7Gp5InCKGIy4mrb9SCL3QN81C8Dt2hQ8VTG3BsQ5Wm1SCxT3llDUF+AfTGAZkXp1JN1he9nrcVJ
f86w4yy8ByEgOMxz5y9fBOJIL6e+TcILZNC2HcebftmyeNiASa9d3bZ6eoIn8+5IJgmavo0Z2ABJ
Iz0qUm98i/J6D+Id44flWicIl05fBZgFlj76/a/gzTJ2bm8OO7SXArWpJ/ku+hZTs9lPI6+uU+SU
i0yV/JzrrtQsATxaQhJoHn3YXeGWYlXI4lDa4FK8kcwAFgpdH6P3wa5qlgdy5Ph6ravcQY2fRVBy
7U11bsCQ9tr/U0urf43ZGIMjF6xoYRParwL8X5vUkuOGgsDa+j6HeY3zav3lxPlONmVy3zc2f2SF
DWB8boK+qk2Tx1xU7QlPnK/knDivz6CoPpejl59sleUrKONCYFEPwx5vwAXd0iUyUjzCtEeNGTw+
hDu1UI+3JuPgfgckLr93lN9ccuBHF90Qml94OxqrqmHlnoYZKhZQx5TPmaWPYMDZLjiYYb5EaTMC
W2EGe58H6RFdp94S26FFnwnxMhUxP5uGCkGgCxgAhGS7lVEF8aHSQx0mdJgZN/yMfCU00eIWxTCg
sFagsuEHGn6EWXo1gMXAjUaggqn9js4OMGzV1bfQQ05dZ8xTs5VAWvXBZQzL6oSOOG/1EYGSBFoA
UimXno6IOlDKUwQ0iapvcfO+BkUYUJwDFxE4kvFAMh86FNPWU4MekLFqrAe00lsPuQg3LbKUV4oo
ktQG4iAcF8hOgWfXT71pgaeN2lOwY6MxW6gWmCtMpRmtXhPpyHbtVHIqlrVnbMbB/cqgqbXPQMe0
6DQzjDtF9ZGGEKmxn91evA/jUSWbBK3Kq7ER3q4uIRhGZ3UP/+qdqGSyooM8eWlIp/VbsNPJ6Iik
TrqgqlbndKAKTsthk7SBAZBy0R+EYwdHE6ituTqWRaDkGlFhpQlkp9JZq8Zkq4ABmle6Tfh9TWSK
oEq4yji2PSwH0I0XQ3YXZnijjZN/30QlTMAQHEcWvN1MQ+pBEsEp5DLu8j5d+rwQq9Toss08ruNJ
c5Yn9n4eWxFevk1VXmiJqvCyOzX2OB/qycDbzevnaLEFSd14yJNjEcvshN3O+2UKUoB9fh/zqh6O
RXskO83ootAGjapJVDP2xddg82mIIBjso5fSjgy2IJurHfjvr5YlQFHrGw0I3SGNjjIqkHY8KR4n
V7lPowBMRiXXXhjuE1lsY9qDPqK/E9o02GazSOveP1JEiYrEqhVQQmuN1sOOCq2SogGHFE3lkJI9
oBkrXNAQLbHW5X98km83/V0CiEuLKnzY5y46paemOHb6kow2xr3iBTBDU3GkO3JXTj+CnNgewdv4
MSemcPJTZD3V4PP5/Zb8Rjs0a0hpJVsnj7MV6YbvC90dVuN7smKtKc89APhnN8+zVW4y+zh61Q8R
Zf3Jkv37JU6d/kQ2LwC/nuvkR3JOOqIHWwPyaB8h5BnRQQdKZ/CqFcb9rUw1DT4/mqr5Kj46yx2U
GchEZSq6GB0oKnUUjSiUJk68myfOFa2fa92W/3Utsn984m0t9vMTaWVWlvYRvdh4fOJh1GTovCUE
b/AxxHGHPacdHis3L7YTn4fkRUGc56w9O64hzyMT0R6vtkPHUiB2yDbfBgCo7FPLOpCNLqVXo59Z
X9BmAJLSV97hBAHeLuGrZwPw+yA1Xuuuqb6XdvAa4IvwHVTQ8w3wpPPNLy4zGv0XSGUctLvUM//H
Ev/nMZAAQ5cX+LvXbu+6p2b0nAURPRQ855sWOrUzO4TtQ9mlrk330uGf/MKCp2Ri9uufJkUBa2d2
iH9PGtPafo1tJznJEs2XfWGMd3TpEj+HVubyZpmQiLvzEr0hz7gWfTU1m2VZW1srwRnVk5b6NDXv
l0bUVNG85GCBq8McdVJCf4LO6d01Ebe2WQQiWLI5qFAu2s4vQQ1a1usBPfX7yBf5izKmbdkwgFq1
3bSz8GaXcfVu98HYtm+Ar3txK5whP+y3+F/tVYP+NapezYUvXb0C5SU0mdVcLGtAW3vqw/bpVj/L
B9ZsBzcYl7f6mUQJE1nYJNjcimK9E3/NY2c8kmm282UVoaOMam6TEWUnbtdPt4/u8cDZNg1Xy9sy
bTR8XpocysrnpWkhE1TOd73HlpOFDkHhTUgM5oCkXPLa85ZGKwr0AYzRZfbgCaX26Gt5LrSN4loW
QUERCJItrTDPpQU+VpFg90FDk17044Lt6bzSzXRbs0myLd43/pGcwIE9pG7enwa08a/GwseOW29k
5p0HXny1clCa1aYAPNO7Kleg6tJD2q64ZYxam4yyI9m8AAQHAIVfyTmH6XU9lMI3N1vJ/rkta6jg
87I0KTSQzEqlyHCOwjaIlh3AaE1OunQfy0YCRwVVY1c1doa7rzvs7Gg/E8TAQdCQ9jM09IJBohEJ
pYnbkLzoZcPfS3YKYpx6BnQQb6Nx+hZ2OBLFvjmcQCiOPR6NfW2kO7okUQmJ2Kzd0tQILOt4begp
NL6tEFUg+LeH9uE3+7zypw9ReZgs/KCUG6Q4hv3ox4/MGcw3H0KsYeQmfxV9OizbMQ0uEPztTqDx
QDuhqsJvVnOmABeqxMvKB6d8M9b1uYSOyIoc3taGxtR3KDs3K6+RyTnkcXHhE7AHKG0lf3nsaait
6ZuNpvQVdGxLvW2OtigRI/cgINyJd656K0xHLJLMju/K0nMu5MARAL0V2mGgxW521Ab4lyOGPoqx
OfgWB7WiqyFQo5APZJOdC5SdGtRDg8zgxo4NeY1yzq5Wa94LvalNUUqikewMvjHAmA9FYIg8xr7P
Dsiq7Kmp5dboQkOoO7sHkJ/PToonO10USksHN/F2v9v1smCHNg6V1e0+xWs7fUA2GfyIhpzZ+dt0
dO+ifmzK+ce79dtQGCCR5XH6f5R92XLcupLtr5w4z5dxwQEA2XG7H2qepdJgSX5hWJbNGRzB6evv
Ypa2Sx7O3tEOB4NIJFCDiiSQmWutIl1fp7VQU3+M3W5eGnV/FAIJnR41+Tetj8c1gGbRXZ14KPvN
odjQV56am45ZPMm6Aoyvq9LProsqgK5TX70E5ElK6O/aUYskyST0Q++QDIqxS0nreeHZ/nekzlDG
nSavffQGjF756Gg9LEPcGg8lU/neRHZ1NboOFpUgH5gFmdt8ta1gboxp9h0c3J80H5wnz+gR3Efk
/SQMxra5A+i+xJ7sHCu3nXcNMz8PTrvthJl+Z3Lc6cErP6NoEwJdYD+Uup6FXTveM0vFa98pk10p
6+TGccNgYXpt9xmV9OuhSNJvbAifdRoPn9quH7D7NNXBM7VzwJWdL2Ur8yepEQ6cXO1m3EbSDfdl
FfF5EcQaFNi83keuOd43tXkPng7+GRrNUHPyneYA/bDiDjRtr2THh0FUpi27owJt3bmqQxRSR+7C
8ACuAwFmcDIyFR1LM8Rm37bb14ovRRypryiugUzW5GDVYlgDQxkuYytRtwC/qNvcB8ALAYcC8Xqe
3ZrQXnNnRYZ3PKY3ZAKGy0BmuvPscNYb+SYwmnjVTUUf+FMbZ8tNoxnCxt3Onp57lw4faIHRz2+p
FQo/P2ZWeLwOSnM89YcwAonnj4kUEsYLXEzxyqASESyo3ycmHxma9Sxzq69E9jZOfJxFood9k80U
nyjfLsRvlyP50OFDu+iDcV+j1lWb7g4SNjMuwOKRp/bpUrMwQhoDwYF4RTUOgbLqIwAan6iTTCI0
j5bdvvvXqHBHmizge6Ny+ZzoKJy8es4jx7yzEDQ7/MHeluqjPbaaZ57W7/4lCoDmxF6B382z58fW
XR8ATXWJZCm/rd/5XZEEOUgBblCqSSCoWgb+haZqwD3hO7f4YvLHFpJMmwYQ7lUz2ObziBtvoGX4
ikcY6FPqxDgMmo83UKl2QZQBQPI0Ejnd/LGfRtY5AkOBKC4jyYH7AIHRSBsVFTc6hui4/GskvSaT
KFGkkTx02XON4iNywEoP2ItgmQWVc4cK8XiFP4Z36JIIfMMQr97YtV0gLxDaUAvXDHrUNuhVbSv5
Cumi1VDIMQAmMVyCo8v8GjtAFqJiNv7ER9YtPKuzbvIuMNbt2DY7UTbDAXl2iI/LvLwrcZsHPK9V
L1hGPPgJintn4d2oKzCGFbKYVEWcl9pgav6n9zZq+7f3FhTsw3uLDAMiuxP2i6BbYV9n89oOm90F
nDU1UTXf7Aj2VVvGHXAk9bbokqSbIbIKCjkK17mVLJd2BMaAi1Egbbt0+9CYIY2tsGtt5KqHmNk8
7H1862Ss8wjP6IAfxknFq58OSjO5qgOIncuiX9u9VDsDJSHHTuj+SGd00HEOhjJfiMW1oyz916hm
/iyrZL+y48DeurII79xhgrQNoPpF5ckBEM/iiTwGx7aQ37Qfgf7p5tBjD3Y9biX2Na3/IcZ/OSWn
EU6UApBxxFddH2LbDza6AcFdLl1gUPx0WU5lxbVdNzOzQWVgi7KgB8FRIu0k4zO5+Qw0p7woEIFr
sdeIoqY5NZNbGwDLNw3/k1uPK3+tUIoIGSupH6ssWwPKjbwerryVxcNxnU3NLi3mMXRDnhJVsl1i
CciOGyN7Ybz/NsSee4tEc38DNm0g1id/2/TEvNYSmatp2kyrNfkPsXyfNkfceDNmQLaDWhsMuysX
NWNzZBejLW1tqVmwON5eNr5TLxAb0YcmYpnRNi4ZMtEl0KUuFa4GEW9nptnypac8duBU7YqHRCtW
gGfcvr8i1Gn2QYM4TTpazQEgE9BLZCCqPkCg07dWQQFQeS77bkX9dDBk9CUWhbXulaWBYcEhUkF7
zOsyB5Q/5WCQcUU/I2OU1+8+ttB6XtQ1sr+TN3VoGfTgv4TSQlIgeQutdX3UnY9iQuhLzZscEo1d
gmp+pO5xipVXswLjWzNzEZrsZ2Ssph46c1Eps81LeXO1F6YF6o9Lr7YXZoFCwx4rA47H+L6mCw2X
UHhsEgfXHJ2G7n1hpzEUzhA3pwNyVGmHkO5f7Qb8Qgq8/mT5MJLaYxKZ0Cyf01zXMRASQih+OliZ
tJdOn4r0BHqwZsXABX4qTN8+Mv1oTuVedCAznY1hZ89FPKhlhJWKxB7Edw9jkM3JJSHb4KkK+j2h
s7zOUEXsEbuTEDR9rlYzA6pkO2860FmQ8EaBSUHAiP2ctyRrM1YOyncnLy4dKJ3Xw4Z8yOTw/K/R
NOW1TT7UzPOMO/NrjzBlvjAFBCWrDgmjTkXvhxjRyAp4ebTT3i1BOBR8u9hS6iF3Xsl81WbGd4pA
fghSJlEElZ8Q5OkNqtkP2Dt+jGb+EtykwS4PHo3I+IQqaPtoGeAH7OxwgFL8EB/LIVXgXtLGGSA0
a142oYUYTxrMwBip3vogWaJIUaH2I4JwDffDbzouX/NANM/VgLy9IUJ2hwWPC+7JmuHvmCdbPLRa
sOBUQPPLZCnwcMX1wBW+i7gbDpdTw9bGzqywplJJCSTR1EMH0aEyawAtXo/dYBNZAO2BDuMFhZdn
iHVW9+5YeAeABas52Q0N8sW8CsubxLfHW4/3WL9MA0JwBSBjlPO9A3zxg5tDTrdj6jHIx2rWg5Hv
QIehM7IDmw5XGzV1p+s5T61VPqIgvFP1sRZB/uihCvaudv05s6oQdS2LSqj0kfdN/ojIK8obC31H
jkGenlAl5d5Qq4qrt16Vw2US6NWBVjUNcR1Oc+bThhY3om5LzXTk4wK1QM6amo1bID2IAPeKmkPk
19iNVe7Cnl4UXKHRFtkNe069yMQbuzIHvQX1uqKNjk2DFSr1st6qbhAyOFMnlq7RrOAD22SGYY9g
W04qADKqXYPFAUJJWeIf8dvyj3RmdMUz+LK7jWXmfJxZpd8iAD+ACd7MsDHMoMw8ndEhgCrAzo9w
uDb/5HcdRiPIhYZdm//7qa4v+ctUv7yD62v84kcdsu70tjXv/RAiywZUQvIZnV4PIP7gi9wu+hmE
EtL9tUNGoKQv8+yvIdS+drvTjNcmnf36AmmDjKQpwXL499OE5Y83Rq9C7+RivL4qGUVVOvlMOOZ5
1BH2btObuA6h5sWFTmlIUcRPUN4st4Yd5bcNpCE5UkEHNTF20qEYOKpADL+YD5b9buvoLE5WBkSN
jsN0BaA2WterSifASvwYSyPyGNVyvbSOV/vIgN0eU9yJ6FWvHQPodTrRJSflhliZ67AVy6SIvPnl
FX9MjCgVgNvg8O7otVOtsEsuzXhxmYoGh/ollV14c5kq1WaxDCOjvLh4hneyQUK0BsOE3gnN9O5y
JtP2/ewPNnLpXUemuLAxjg7qx9nVJqZprrNSx9VWgiV0Hju44kHv5t0VrQQ3VQgmdWr6PPHutAUJ
7S6xbsLJo4S82iZseDunztJxvbsc8Zas7NjxMqjTUAoEiAeRL5SIKl2rG9e2T6BJKd+KkZ8MwYo3
R8tTKHGiYHH9uD7IKAU3k8f8raz6RypIpzL0YKpFRyTgYr+ayIPsWTneAGU+YwM2BCmPb0Gg55zj
KJYn3JCW1KKDMYLNObWbt3YIEmT6GlTkFV5Zz13hg8VAZsG+Sp1pP1+Kl+bHWRKb7zY6a1NHvITh
kM5YnsmXS2+wZqZ3n2idnDnnyRm81+JQN+OeTBCHSM4NCvFvfNzLoJrXB3Nya9tzCDKmW/KiQ1PV
m8TOuyO1+ihOzpXKn3KpwKQxzUymvgZnhTCsYHu1tbldzd2YJWtyoY5UZwBd5ADxkI3mDEvIiQaN
kyyurxpIba+THgzU1/kCO7W20uxRr2W6eMNxPrp7RzRnGkYfCXURJZRKiw+zmyVoeOPLW7h+hAQ7
yg7sX6erSfnVbe/J8HB9Z1r60cwETSIwqfjCyLcWlT8zDCE/fKrS8lFGaoGuilzo4I3gAKnN2rx8
KppUth5E97JMz68vyxrlbowSdevXT9pWrbFjbvd8/eIQIAXvv06313fXK+7d5MELzXX5G3p9MUVd
h5tLcyycHRg2uglM022lBZEEI8/6L3HdPFhpljzEkGzcScZQoTvZoWdnG3lzGrEOR/GnW68aUBlt
3axwHjWI7siJCcucN4JVx8jmxsLgeTbTEOC7b3vzU9cM6thNLVF44wq1ImBOLj3zvhJ9deuC9Kpx
E/OeTK0Jaq8gC6I92fo2KDZZlLP5ZQC3gvveXPlam2DiRIke1tVtvKXJwYmb7BAVMWfUpAEefiyG
MPszmdoRocS0b6s1TQ60SXaIbfWNOuntGpG5Rwo3uLm8emN3qDaLxJImc2XSnZhTnMifDl4cf8kT
aR6o1WN5uPal1YJOBB9oNPrgjEqVBXWSKYdE5syp/H5HzWQs7I2MEKwjF3oLHZBxbLwngyGh8eKV
I9vQGwCtB9sFusdWEnuqLnpikd2eR0fq22Ls3vzO854h7T4soQg4bIIezVAbC5BuoUYz9rxDUWVQ
4AOC+hk8hQ4ocbNmX7QRStes88XcQoFPlyX4QhCjmb/vuEGhtrnU6V1r8xOkPvatKmYfCvXsuIaY
uGnfGXjbReA/Uf46YOpV1zp/KJBk2+gaEj+I0noPkwOltrEGfHXqzwaCnK8xRwFk0jnfEzu9adLB
etFxM0AP1FJnYUft2i2tfueXIkGcImFgDXT6h2SAMq6CQOfXaTg0Sp3vEYbLDMFg/ET9lW+n+Gmk
DJCECUceuQaYLcwE4LM07D9BowJczrBf3boJfZ56EmlEBNQubgLYe3IDOuJ9tmFyu84WxV99IjqA
5PEAmm/AO4xZNrxlMkR1qWc9QXa4RFGimW3qvkk+la1zkIUZvgLPk84LlEeftLTYMTcHpNbsIXr9
MbJLIUZBI3MRoGzbttnCiGMkiAKVfqIzFYjkctb9wfYnv4CZDPfNIv2QZzOEPezBDLb5kNW75Nj4
cG/wUWwpvXbplciSLblRAmbyI0dHzjRLWtYbsvdxOlMjErunoi2KtQD9wJOVFRc+K5G65jKx3WqL
KiSI86b5hc8Ka2nY4wYE2pZnfJr8XcTJgFJDmQIfcvAoW0VnLafa+XkoPPBgl2HyH9rdPNYzP9L+
3ksgO4JSmSQ/ZSNHwsXsFtSBPGF+iqAhaC/isV+ghsrfX938gYerIUjlvHeA5uxQqLHXWds+hJ2l
lmAp61eX5ggiNkdUeEuWbB90Z44gcE0P1EmHToIwDKCuM7Votj4x32dzzO59tsA2glWrVYOIl2sl
M+LMgvzQoXPN6kStmqX1Jvayak5NOiDIC2LOoD45pYeCzcmjBoHY3JmkRMj2hzkuHtOAn+f406vY
JbRfixbck+HgFPdGYu6Jm8GHOukmAdZq2U8XBTT6oikW3d2UEO2+d7pxzyD+usTNUe7DOgjnjTs6
hzrJ7U8MdOkX2jqt8h1YKItFgKq5Z3Lz09I5mCxYu1beAlQvXumKqWsIV5SIWZwbxpp9E7TuggVJ
9KqzY17a3uc2Ae3q2IzRjmWpup8GUn+V5NDQsVAuZEeJ2CYp5hG1Jd4CBHzCsOlekS3t5q3jhbeJ
a5oQcx3BMmrnI0SUk3dfDkUWDTlGtTCRPG3B0AvuD4ctejqzsVXtlHYRLsDZpXc6s8MvvOmh4u4C
JjQdQIqpg3WNgt41bxwkZTXuRA2WEeD3l+Paw33mXEqk1ie+tMsfI2yGRS0QdKW/ZRq28RnKcpMG
1y33GP+cgmsXYordZ2vs2VwncQctvaDbNKI1NgyZzpsOkPA58nLjS9n3B+LQ9hTYO6O8+8zKFHKQ
wF8YXZw9KEDvAd3GWVAVkA3FLfnBiPW77dpLZ4qxetmpCsxADm6UgGhkO3rLvkjTgyirL5d3PH0U
UYDsizyyUG+gWBA/ellxyHPDe4hB+LTDHWW6Crvh82RPGZ4WVhg6OyFBlfKzfUQiY5abdbnB7a8/
YsHfH0cuOuhDO/k6sYpoVrIeIgTUI8NonDUlD9d5N0DXzIAOgutNQa2pebXJJB02qG2rzu10qEGs
j+wFbNSkjqstr2W9Kn2rnVOVG9W7YQ98lo7wt1TfdrUbMh7XDLXDs5RoWq/KVp5dnZFbq5dK4+4R
GKZ1oxJuLKPpLBDD+xnZ/tSLwlLQ56BWch3j17NzkTpY1aMsHqtKvdmIMr5FZb1CIK77bGZ+skD9
1HDSrovInpnXK5VKMbfUaMx8NzMPLjEiUKCY2hwROaxzgh2Z6CCnKDKdIU0BLddihBAtildXsdRA
K0+AOyriIhsIAKB/Y4sjAjn5yZtuv0pbL9bYsE3scNySC6NPtg4z8JQoE2igt3XgQEzHjN98XBWu
JfiXwgvjhcl5dvIS5u7DMa+XvVYaWG/gxaHm+ebU2fchb5sHN4yate/n2TbIOJTSpsnIY7ShuB7V
/AtC+/HCl6NaSOYOG1AIUo06HTylyqUvubWkZgfw3p14d3BsvhZZhnLxobkflQ9ofxJlW+Q0ADCE
wsMZyiDvtlIeDT/eqlAs/6RZ4dt41E6d45SKlypkC5QsdsY9omv4FrooKBaE/U+Qutog12vhEQaV
JxApVucQwZiLjZrUger2ZmPPDQkChNZprUfAwNudYxUTN7WL8GEFaYhrU4BAEd+rfYztABXSrvDm
ycQwDqnWT6KugnvJm/TQDok/J0Zv8Zdd53Z6yO1JngkR+CW4fFOIEhYzXLbmK/g2NGr+rfRWajGA
6wV/iJRH7T1zKxAOTbfaIXz3bUMwGtuWDu9CE+TV2kciC3vD8bPDoMzT6+EJcjHvdirEAEfmxU7+
o4r9ZWCMwBg0TbJxuihcIcmBvJ474r6IXDnYbQAKSdJ0YyZZ80weYRM56xjifDMstrL5hXq+MVi/
/mObiOeRLwNKhrvexhKghgtFDfUz+kp19bFJvYj4d1v6/suo+633l7FX53aaqnQNvR6DcdcNSLpC
Cr3c94gArFRl2vcKJWGQOVbjW+7fFH3nf7PH8rvNXfdRpyZ2lkHvH1AFXl3G6KwwlmoAUomuNzY4
1To2whyxp2kNpKcFTzcdUm+054x9uWKmr7jqAmQS26yEuI8D5HUnshoCxYN+R2Jf/aDJgLV5mz06
rGb4nXYVuGkye5VyFBdHSVkcAYJXS5Q9lZ8qaX4laKMhvuK2lbxdx7BoDBeGz1+0wB+TUGuoMC5X
16ZX9+UK8sjhKpVBcOADoFe8f6Lq9zxvIU0X+sPJddzuYGlsZKLSN7/UycXB7u9Zb86QLShRIYJL
IscKE2FhpziQDE02NfnUpF67BbaTerFXtB6p909jExEic5EpEKga6oRlAtaVEKC1yt7dl5phqTnZ
u0qAMGBoXkrt5vZ3nUj3Dnq0CzDcBtk5DCYAg44OYOrmzlcFDPECtBrOjVFA9W8wZPIYpHm1hJLU
eATkK92JIhHrscjtWzsu+LzlInxpLXWXpbnzHcB+1Dd6+i0s/xouQ43yjTaxQOSPZwX4ETyEYrzs
wJvWR/VA/4kuf7JbjhJrWVQX9SFvsLJbYLv3SkEY6SpIlBVhs+Y6BBnuCEGia4dZOBD8MG7BYAMm
qgJV+wiuzEoedXtqNkP+3iToIZ4OH3uHn5vUGzPAw/7j2HxEjU6psgWobQ+8lmrrTQssVCNCkc0t
s/BIbTpMLn4+qm2cyOhgYvFJfAax7r75PA9vRdc7d2xMTkSGYKvOXqNsNF6R15CN34DSC26xtr14
kdkabHj1KbymleuPucBfcfFSdSFW2q3tJSKUKBDuK/YU2eCGw3Xtn1VYg48bN/8jMDLIQfltiKBL
Zx9HlIpDHLG275q8bua5qfrn2LO/tJ5Mvlllg+FTHoqnJbZKLHkTHoRW+4AzCLIFuKaDGtwo3YA0
SWtGR980vqSG71wWlG1iZoc8Dr/QMo02CC5QrjPXbpMdLdY8B79BgOGLJbF5Ea+X7v30aFR4VEzM
X2Rveg1ox2R3Ond+dSU7ZDpTPBi8cgbC3nEN0Ez2JCEvrkw3fM18wKAluNhOcRp2JxcAapQaNOFr
DGkAzsC9YcnIX/88MjGj8VZl9pPCyuYICiZ1xKpXHbEDiTe8Nz65dhTt7ThaBVZW3qdp3N6KRKKg
pYMyaI+Yy7zyGdtQr9Hy5hAE7udLLxvEWw3wxx6LI+xahGNA8hIRMvKlA4jrVrxTxg21otITi3//
6//+z//72v9X8C2/RRlpkKt/KZ3d5pFq6v/+t2D//ldxMW/f/vvfjufaLucOOCy4B/YRIVz0f/1y
hyQ4vM3/EzbgG4MakXXv1Hl931gLCBBkb7HyA2DTghKhW8/Z2N7EqgAk/V2TDIDhai3fkDpH+lx9
bY3FZR8bdGGyB2JlndAKq+O83aDUjKcnMYbZ2iVeOcilOrNwKKP1RWUwiZqf2sARn0IUwlyXGXHC
4wWyMRkEQsBMRIcg8T/ayLnM0gXDb3wHeWJUz04HrrL+aE+HPm6qVY6bHhiZ/upNK/0MMv1sw1uG
FTvPRIV6JLe9uNBYcqYJoKbAZn//1TvW71+9EI7AL4tz5KCF8/NXD3q83OhqKe6bLho2SAIHqJoy
x2XmGOVLlSBpMi0nuhE46NJ1qlvyEMA8AarNUCb2Z69K+cYuC90P83Rsotmwew2xYmPHeR2+pFFl
LWI76Y4Skpj7sgBPxoDc1KcRpM/4esXb5Ar+adR4T67Mh9JIkA4HuszMarjRYWzvHMfCPReQBvkP
v0vP/vXLcRiivvh2HJSGCC74z19O5yali9J5dX9ZpIuCA5efO5+QocjPUJRtz4DqP9LtMKqVsaJb
HjUnL5RrqfNQQKvYCr0viAHrpeCZAmsabkyhqiHWwHnzbOnqKKc1Ih6Kdypm+RM3CkgGFR1ch9zZ
1/I2NPLqFoX2KyTs+X0+semX4LYF3UHi78kGyrBk3RTgf6ReGlBF/YpPvPyImkG1tooc4PbsbI7g
VLwdpQJrv68Aeex9cGbYXVLNax8owrC5h3Y9v//F1zFva2FtXSh3/LK0J4U5S3NvN3WS/NzYBkAn
dQh6YPnLDqYTfas6L3topgMihUXFYxCAoZFFop21gB7uMq9QD5Y2q5VhjvmSeml016WX0TnIe28u
8UansNjScprkA7l828jprmw2K+ooLRb+wy/C8X76RXDGXBP/ORSzJWDI0p4upw93KtxZrAFUMsE9
xyMK8nGsP3Um6JUJZxiVn0yvtr7QIswx2v4QcL8/GaGHJZpRQQoyTo6kKntRiSXx2Is8LJ1WXlEU
s2ZSe4tQBAjtnTKGuExS7mkQdVDzP9oukwUs8dd17aLKZrDddCO70dwzxzX3dOb0iV3OVDSg2gqJ
IrZx3Hh77f7N52JwKr3+h3vPz7f96csEAZRwmHA9C0R0nvj5y0zCiplpxvw72dcDUrGZNzOBX7i1
IsND0XdmLtvUUy8540ta65JHVYVA6XVOB4ZbEM8ijVi4wB63xaZGnmG6z1bT3fXDASCjY6uh5QYH
MkPjA0EnM0Q4LRjVvEpM0LtaLDubXhLNKNhCHSwz3juQnYkQJQCtu+FoNY+LAlw2vpeeBepc/v5b
8eRvPzHbkYxL0wLlLnPsX74VrKicQDWpuGOQyz3ak2AGqE0SlLBNKrfEiRqIOF70xTkSY7r4QL2c
Q9CA6JLJBv48AGNdUMkTtbIvB9TB9aJZ1FVsgIs7q+dUCphz0HNACjnY86liMA7WUhfy6epVC1Sn
SQbpxm4KDRV+DFKMyAg21NSTrXOBUAoH+zcb+RVTqOniPPmRbahdLLUd46Wa6L1nMhide9yGoSti
BTGYukS5pZ6ohMaWX0GGi3o/eHtOXUMg1/EOobamn8DwGT+nYhVb9bhRHIUqk53lvcA9AkFFsKZg
xw/CfhfF+NydtbXX31sTgKQAEBmpW+yUptbU1w1QUEobhOUgERYGCvTOnelvIe5dnHQTgWZ+bPy9
m8nnVOnmjkw5Hl2LFDmMFTWpw0wBoWLml7//jVj8t0vHg96GZ0JcwOMOduFT/4f70OAxPO4Gu7wL
Q3OKOqunuK6iV9Wh6NDvBbtF5idCeR4KgMGvF74WYMRAft9/KZBWWkE3FSwZUkQPP4/0qpZhAzMc
vMyIgHEFF4vo4goxKdDVUtONxmVY6PG+DSVYRQK1iiZFvCI38iNoYlFqOjWxw2g2rpxYbqZmVoF8
tHR5v6EmgEbvU1ITUsjLCKVmS9fGr5wQQZFv1ctoFM0H6DXQ4lgZVdUFOIRA1bhNHUDdLtBrnoFI
Akpg5gV6DbW5/Ma3+QfodRH09VJ3mb68BL3OAGAO6r6tRL5YltRnYXnBTdIC/9oDxPNiawtK4Yxl
B1QoyAczKLd+WJgvYBVpVrin+mtyi2PwnxfIdXWNi3qnFjsIsgun+XKd1g5GRICn4TRtofMAofji
UGtnRN0opBuHsg0fwLnuoD4H0bpK1tuhRkYAsAI5B/tF9Iblk5plY+k/Ju1oLXyjT28UakM3Om+t
Lc3EG2QArzN1LAvuvKIHOBk6Wa3fzy2IxiE4DWyyOx3IzqtmWNbc1nNTjO826iC/HqNsxuzLHG60
hohVfeMGiKAoR2efQQC/I2XIJm72vB+9FxQxinkshxD4CcinyqYyN32EgL1p2TbegZt9dqN6V/vq
EWCG5IbhdngesDGC5gUErnnePiDPFUDOLsgf8mysIRNQtGtqijLV27pF4Tg1IcJs39Y1W8Xazs+I
sJuLnKXyzirz9IaVcm0OvbwjUx/5zcK3/HFlTzbLKWsod1zc/S5VJ6tQWwrWQjQI7Iap2FLAKKQM
2WRreona6JYBEI7FkgvqthdDmeeo4gjq5fXW9qvye2slX+x4dIF5rf05tunObWna9dpJawP1QCPo
GoDiXBWRzu/+NE+abPusKNcIWLTLsoUknoqKu2JCo6AMEirJExBFGTlEG+tU4ZKCjQ4cwgHkK0bc
pdyoRE6+H57dPF+MQz48xgkAGm4pTORasGPH6tYBQCPHg3QiN+RpsQCwqN91VVMhA9e1XXKs47yc
1ybzzuAnDde2W0RQnMmHQ2IhOo+SRHkvLCQKRB66r8BULdMscL4H2tu3DTIyNBzlAN7ZCcJojYKm
cfX3d0L716clVg0OsxkeDMI0TdxTfr4RIgxVNlZvtBCMNxFi7XyklwgyALqpWy/U5gZUYYiIkK2F
dlTYtA9jI0oI3oAlX8jCPMetwnqgK7OvOX6VKC5znq4eqOEPkKj2o42cKFaIZ0WDZBX7n9ZbEqmK
ngRs6QwSjhDGnQd1nV3WETaqj+faGZKTDhvrljoYMiC3f/81mL+uS6evgTOsG6Z/QtAO+8PzQPY9
6rxdpk/vNe3Sm5CkuOQZlI9B4oUwgG2N4Mu8XvRpYC+c3i5/vRnQiCJFkT9d/WEBPjtkyuL5379l
x/xlnSNN13Rd/OVc3Dyc33aeQJqaEBqM4tNlQT/6sgITehB9Rkw4nYLyYNtJ1qXns/VfZnrGVyZK
qX43B+BtvJiZraPPkNq4etdxIxc8KhU4mpYU5sykFz1aHFwuebocwhrEwUh5LFRihndGUL6fQQjB
WXQaMA8VmM5imM6ufgoSef+wHaf9wzUSwvFMxzbYwcbCFp7D0P7559wNYx9VI082gw+oF5/bEGVp
R0htSyw0EUCSd93YQVB3Apx0OrlF0Vv16erhG86I/JDVz7rAh2qjBShD1PeQcgpBMJ3imQMUaB7e
c5aVu27qpSYdAiSCB9EHh9Bh0Kr6MV51PAFO2DRfWbf/+9+ANUUXfv64uHhdCZYQx5ISmKyfPy6g
FtmATFawuWC47GJ+icggtu8drUAhcQkOlWo6JGNQgwcc9nZQwLSBoHqWCLA4BroFMR+TCFsHlr0e
wOUcYr8A6O6H9rWfMGFu9Q+/ZvyR7Cka8OHDcGbhk3iebSHC47jur1EsBlXfXEZhvU514uw05MLn
qBRCBVvHg+co80CBh8JzV1ZASjp9NCM7KoDkClyMSEBHKnz2WJ5C7IiLk4mcw2OGvCi5qZyrfRAi
7ELNnIOWuo47BlLHCKvlvil2yJi9otgq/p4VJywa8URSgY2MlO++TFTDc0QG9Z3jp80qY2V5aNJW
7pBE7tZN5Yy3wGYHC9zKradpnrbxo+/j+D6PZYDpUSCZWBQnMwjxAAGDZHtCof3RDZJ8Z+HqNqfw
kAYDVaCPo/FYgXfjRF5kpuagy3ED9PMXspOJOukwtKW/MLHsn19egYz1NGVt9u1MKxWsyfbhxVzZ
rPUQ1/sPtqxV2aFh5YJ3JfQmaQi9FAf4a22lVfbRRj4Gr/JJA61FwOL3dw0pauwJXeatsdIqtwED
C2IK5BhUHE3gM91ULYD2s/ghLiyE6xPTB02eNto9tXM3D+ZNYEZY3Q7L1K8FVNXGZJiDQBlPFNFk
91KH8jg6/o1wQrQmk059c1Y3jEMrhGfI3wTO3nCy71ePjrPvIMGWuLU7CdaLGIlEnNw2EjLLNIc3
TQTidJAWaH4kDyctkw1i4whAT51ksxNnidBVeHt5pcwbVtkwjIvLHNH/p+y8ltxGtnT9RIiAN7ck
aItkeacbhNQtIeG9ffrzIVm7qaPp2DFzg0BaoMgiMrHWb9jxxnN879S7qElQilvG6Y2bbzRPczbX
GYqgejTwt7xN6mhz5EP0LHdyVnMug0uUhkfXUq1iDR0QR4oymPaper1OGwbmCeuWd9ldzjOS1l+1
CGkeZTEQrrmwdsB1LrcgD1WInkZq6yc5KnRDZV+XfCfyrmSdoUNHINd9kf0jM0KcI9CELz+baQy+
GUUTnVy04XjG9FtdmOYTQo/mkzEjhYWfhLdpbUvk61FJVji2ZI+yCxgDAwobbqSRrhcbPTbbndej
Jtyk39MhTbfjbEYHU9HLt3QO2IA46XcQkI1vt4V+h+vo+KT0/Q+tCpLv4KLYSuStdnFDL7lnd2qv
ZENuj7/6ylEeo6BITnPTpr68AJHxO3eBMxb9dEGqDxn7ka9CXiQNXorSM1BfHdNdWg7erjGV8gPr
7fWk1sFWTxuopR5pHKW9G+KK3ENHMHDN0yU+aImjwrHmIyPyqK7KMVKrdcBDLNDC/FG2anbU+zZv
/jtZFIoHngnj1etUNf/DFTGai+t16jOGGNE20AnkyWKV1+o9lMb9tW87ws/GKqDYBo3xl5zNKR1l
h8muteYtXHvWldF8yow72XatyWFCZCDerrfqKm1+5J0Fq5Xlzo2U9ytERKANNSyaxGO/7nmJicYk
63byPrpCNU+GmX/d82C798CJ8+s9L/8OW7QNio28amqBYJ8dh0z6coHlIO+bePNwva//ds9y0Ngo
/+Oew6RGsJ+8232bj9tBSaxdV3uHktwcHLSuBNih9Gwt5OmUdjWwVXIiZeRYe0+2uEoBWzFPsXW7
9mwhdcSWG+LatuBCljkGENXbIHLfE0NgJC3rVORFxUmeXmvLXldXQO2CXEl8EbEAGMlz3FTwOWpU
3tiCpM/wLtPnKsORcvAeZQdAA8ZGhUq1kcVSTfQnBsuOcggOYK4/iCHfyrrGJVncRWusUKdD0afr
r2HM24gWXE5Xobut9+mzGlrt/aTZu1uPrJo6/syu2Mu5urn1znwieb+uyvJO9pND63DEjk0dm4Os
y0d1OE1m/DlXc3dwjSr1iezGO7MdraOa5Nk5HGt26qMf5OXBTQrsrdQ8W6WinH6KeZvmTvNrSue/
eIPW39yC5EJcBzmYcITv5sbkxVJvw8cxQEcm7/Xsm6655IoZBGCWN51W/x5bBkL87Zw9ySuPU2Ed
43i0D0gD7krXRl5In527NhY/jUGvSJMqiFvarnWOWDW2ZhlqsOmwzJ6SylurAZgHpdlUJsIcKSiL
726oXpDQXtKfRG3ckQ85BiggIr34W+nCvyqcXT/sUU3W5jAFzw36lD42DCq0j/nr2rD4y+Mf1426
0H2EDwFtTojhDZQwBGcNRMH/dz0suuHzFU259aYSBXPUz7c1GiB+kGKhk/caG+6p175DzFsFvd58
eg1Ue4Fq3F4llvHmmfaxypZZa09buzNGR8bYa/d5lJDLkSOJRQaimp4DTyuPDmbSGzkgy3ezHrvf
oJakGOQMzQGYvvsye/aDbJ/tmJiuVg0XURKeh92I3/lypcwLEfoynRd+du1hVEWyrfQ6+BbU2+tA
w+03ejcXR00lwoXJ38f1RkDNrpScDy7hheCsk79ZF8uEAJeORdTlb7Mrpr0OFXybtV33mZTTSnZQ
DPh5ePdld4gvVU+ei/mUvFRjQd5u2DU8hGAgTjYKmL5sUKxm6/HUfO9cw9y5SJXuRDIq74XJN79c
E4m7yp+Fm5LCBfGDR3J1/bgKjNVX4F3CJ1vBoSZYTITliDoG8UMg6bOd7XA3zmW9x4VkepsLfFaW
DzrJ0FVAADM727PiAcGL9dXMkvRKsuq1mnDwiMAT7IswwTbsmvgm+22hnUA8yyZ1uQjByAYtdJ6V
EXPOZTWtldh6KpeDm7K3q4xY2cjlM/J6Gty/hD021wW1zKJ5V6D7s5aDZK8e9O7EdvIsS/bYebhu
DCzDRaHv2OZqRxhUKwdUzGtqKspjEpZ3WtCH76NT8OFA9rzGIutaA+akZuNGttpZmPoKqbuDDD6C
JP2Vlq56kaVlRh0UxWu+zIg8HcLqxC+tiuv+hyyeCvwmIYWcwJ66p87q2Z321ajvB6e715cGuG6Q
yH5rVsZyz0PfPsxljIcduCz3FFj6f04nYeOyM49/h9q3wQwR++76jCCYZyRr4Yh27bJG7ipDNZM1
dow7vXeNSwPf5GmuVXE2MvX+q3OukPAbu8y/lnXihTA0qxanm2WyJseHVI0f08hLn0iNE/AX3s/O
TmnTOzfb6G3Dv5m8UGMWf3Vlq21Aoqsb8M4GSlx2/J6Gir3JFK/A2IZiNSDJHoikPMniaOh7MGjs
oorAes7nclNMefIeippMxmLqxUY6ecctwd3VavDVGqdj4qPYNB1ka686381C1PdyqBJuZkOFsZBW
5QPBl1d5nSw3q6O8qWyZH8r4v9+UbM2IPsqbUlD4ZLOQVLtgmtWTRHle8Z5LMScBvgp4k7mKBcgu
VxmB35ChoRIQYF86OVJM4DbRtZOcM1o6WVk2+1UbbnilXwNLip/BgcyvBmj3pIUdLEvqULBFQ41d
llzNOBizmlxLaTmdjLAYHmRb0Hr36HW597Kkh+pzhbTktQSq8r0bHe0i2/Iw+6EJK7qqhqs4zJMb
MYfz9RJqna74bQQnqQ2OwGq9yr0JQMhyc0FXoFmgpe6dbM1Z51daZpKnka34v/ObSkHadqH6ajte
us7Uc2vXyYHUWPEy2068SxRV82UxTNX27NbBh6PaEf/F+JSGE2pjslFtuVRhNN4xb5TiZUz6YpvH
hOhl6xAY2amZeKJdx7bopLjpi+ya5UiVE6hn475cVHRDv8HxISX7zkQeCgxH0P9pPTSX1MBaIE0y
zSe/3lysCp9fQDmcxgKMxYRjw/ZaWQmPpqrRHuKsNw+EHiYs4ZY5VIAgmZF91IM4jDMYdcQR82fN
G7JLFYmLqmhKAVh05oVNM7ATWlqtqGnvggnEWZBVxbOsw+jqm5XpALGWqsgbMI1fXoQmOcGkwVrQ
i4anL+NHDehUIDB3lEU5Qi+3IunVJ1mjCfZ6k5UmW9kmpmR4IAxy7S57DCOG111JJEkWXcKeCPf3
T7MzfkMqpz3J6lYB1sg/aH+UxbCpTJhG0AVkUR6GWn8x2jQ9yyt5M/SKiNULyhI3Kg+q5eO94fOP
kj4M5qhuDLXrNzxpqm3eFo4vB/aFpjwNP69/bVN5sz9BNgeWxyxzbOj3SRrvdDHlz7K7lZOY1dVZ
/7p9NzR5B7LevQS/qTV8Ufj44RpnJ5S9HcN4SJwFma24x1uVPEtGZwuSbzzL0rUKww3ShuO4g1D7
NRydfwPo+NSvUTo4iHJ0NqkJz2ECBfvQx252PQSNuxguBEevK5CZyRrk7sYx/+pneN2w7RyM/TxR
Rv6QhNqZfHZ7BgmY+cmYir+Cgwwz39pVs/+v7XI8S3PGy19abMlyOX5Fiuiua+HmS3f0W1GK6NyK
UIeQn1k6Q1OkM9vv11urHNsAy/RrTx0PLhms+8bQfsmUsO0KJNrq2t7JlDC7tvOEEcFTyy5U9gpi
53Ua0CsOs8HbXj2UdO2176L20TO96jE10jeJhCnj0N06ZeltO5ZOUrKryYZWCcm42N10tlKlzk6C
15YkiUQJCug/XaTGVjKKykcKZ9xMQ5FMK8fLH9A9jA8SIHWtkzApe2wb/2ruhuc3AJFyRAHdVl0+
NISUxWwC2c0hzqD7Z7zKVizGMDjG1yFNhnA7hsTpSmVATVPTC/UsEm+jkR17MJbDhPrFQ5iVPya9
To6yJOvdTv8aKuvkQbWV0Z94abu3DLSOI8Sp7yan6V+spGs2bSWa7bAUTUVzDnYcRmvZWpixd1/V
5lE2yqqy733PULVHWcIvB3neKSvu8GD/fTZV20ZhbT/ilN0+Kcm50/PhUVvsz4eMFLoXtOpKtsk6
O1SwsYoGAkJLf1nnJee27vRTH2eX20B7GtWVLP4x0Mgt0uIMgg82EKaYv64kB8RZHuwL3XXTS84+
AdEFjRBW6OwVJdfv8mCw/8cZO/yt5gSgv1qiR0TSiFIsLATgAUPVWydZ6kbFusMY47ssyQOQ/2kd
43S+M7IBoe7eDZ964qnLYDlNELXK8uuO/L5JUN1eZmyFZZ2GQRFPtgAkleZ4QM5vuvyTYmStfVPY
LhKofHzyENf1XWoYylmWpgEe7Thob7JUO0N/qgt33qVkzk5RKHCUXA7JP2dW5HW7Nqk+ZY9Uq756
yOKUpmvLLGNsCc0WCVpIQDOWtSsPtezLUKXevbo0ZEtDYQJmRRAWmn4xePeQjb9GwHb9NZc6dB0r
PfQLRMHQZvPRRP1y1punbIEpODza901JGEV2kHXDIgakgIW9DmoKxXx0vG3unG1rXNuJHgGWzs2L
PAzeiA0bHrrbHkMlXuhpEO4CdJ6WFhP+4mgQUpP9ZCvgwpceV7a9VNbKPRtLFNu9k8JanobG/ko2
yPLSqgThX2A+4d8LvIRyb9Cfb2ehMgm/XOqUkFYz8X5vvfUbC+uE2c0PMQzVJ8FZ0iF8/RfyrvpT
RTZS1td40BM2a8q9OkbVp+A1KRtL+63v2PAgwckr91J/G57jUnNXA81+aHUUa2Z8nN55kUAAfTmr
lzp5Jutkq+w39LX4s9X1hq+xRR3Ua28Q+k6ZDUhyrUAkCSX+IwCUjay61cuzwm7Dc+eazc6zkvnF
TIOzgknH38sJkMlBnmAKf61xapx8r1bkAd9EF3fiqNTaQxrwDhHJb06eNt6MWY87DQRI+E7t5SAb
jFkXR+8/I1z+0suVCuRg3ALGw5h9vRjb3eBW2gtfpbIb0jD3ZTFtQBpbhG1WstiMCa9p7BTCOtK7
taHo22GIY7BDDPVAOK4qfnl3SmtoL3LiOq4IrC5FYTOxlxNrD4jwohM8uQ8IjG1KoY8XbyEHJSMW
oaoV+j2sJ1LZQWsa7yiGIWmYZOVa81LzXbFzorVKXsFzq4z3umw+J8tIH0Liny//MkjRJtXPC90+
59hqK0qcsFfywxDUJb8YP5Inw+yzYtl727Ctbabo+W4C4018nMVXFo3G5M1qWXxlscVPdT1nonqc
ptQ86qmnrJGBmj5URJPWfWdlJ0Iu/TuYtNzEM0H2EqWpQDfzxg/PRbQXwafsZPSK7CUH/1svQ4EL
kmu2IBqS9O+mcpYzlG33dVlZ/OOy9GrSodhWyqD55A+zy+0QG+jBler5VpNprOMrMFnrurbKk2zA
XSS/QH7vTirCvh95xm+ZdeYVlzB7n02VtU3IfH70deOnC2YpdjAxCMvWPcUowd6PPZbnVzATI4M6
Tl7Tqv0aqQXZdaTskP4zstIz4zpSop2wmHycinYf4VXxvcl3I4JVv2qcKFdV2duvFiodm6IfonNd
KcldrYz61rPs4plIC7ktpzf/6uZuJUclxfTZiTl6bwnG+6DKxEWYpFY1i/gdJNjkKW4CsQ6ztPoR
DS4qD2TOkoAVVSmbjznyKjRbGnGPXGR/cOvik01/5lejSSwK4yX0nib3GxtOMLVd9GsxOklgvX3m
measg8KKHrQ20Peum9j7wtBIEoG/x6Z3GD9Nu8DGhrVVU4LPjgWh0yzvElRa8dJDIViXeITsNa8o
XlRSVdA9vXldmqJ8GaZBvW9xS+R3V7zIHtbo7sN5Sh9klV17zTp2XXGQ/eewt3ZVpqW+bCWI316Q
R3uUl5JVrhh9rHa6R1lqheHBN8LHRM4dRbWytfFURhqWm7FDowAEW36Tfcciqy9ZZMH4jhQDM50o
eyF0denTvPhmRGCkTSR9jrXrgq2dIXU0WvFtCibUPDuTfwq8PD5K9Yfsrmhgk0aXjb0sosvgFO3w
WRhdtcdZr9nKanxM/daMM7gUmX4odFFt5KS9Yh0Lfowvdt5CyTPMAxiy5CkpTHx7TMDdjdPjT1X0
AUthxVpNNPmpbEEZiamH5JUPydoO626PipdCgnQp/y8HX6darvavE2ghLqBxW6C+sig2tDD70bN4
jTXEyDqttFayPtfG2S/Dwbh2q/Pxt26tm/7ezWazdFDZJ5+nSFqCk0T8O0pab9U4Gn4J7Wy+qzjv
5uhBv6mqJ+5tuxKreXmIsj/odx7cjI0s2pVFHp5AwUkWA+O1D+32TRi1eRmzMCGNyWS9bUEm7pA4
jPuVTc7/L9jsvqrnBCcANt3Fmud9Mw3c5LBOVJ8Qa+m3Y9Iqd4FXdXeQu92tEZXKYzwh+CbgeH+z
+u6iy/FzggzUENV/lzkWFaPTDii04j1cBl5+ccqpOyBjPe3joGnvs0lBVRgrkjcSRD+zuBe/QnVv
6Qb3UWn6q5u6I240/PaUhWQWx5W2gxnQHVsx49ba59YmQvvzRV0eFLy9jz8Uu0HLmpgYfpH9PjHU
YD8pdei3jW685lHr7suKIIQsTkDK9omSxNciJqfGXvea5FocQn6lGdZnvlrE5muqjmTLjTxnfaXY
WvFI0S6unR3S1fsKI8Vrq12H7d4hInQdKwqHfV4qsBpcxpY22ZNm0rB/XO4Kek+GbZzSX1szCyJp
56qoUC6tnldG+1BTpmtr6gXKLuw19do6p3GwI8UOGWOZuXZIhGAJblxbLQ2nZ0tHcFxOJSLV2Kkt
OqqyyNqm7eauQbZgGZuPw7zTrQDTlOW6Wq+PO+zboGpNzaFxy3YfTPkr3kPjuIJl2Zzlga/36yw2
7p1mHk9/9pDdBJTXFYm8dCeLTYnJcC4sTJMW+8jM1N2zN7fgjMrgnsXXcBBHsaNtFSJ+KitlP3kI
i/iHE4EslSXZaCvoT3bZsI2X8beucUosKo3Jhd3q5Fmrqy96jqXpbe4GZ9Y7V1jHJgpY8WS3IIZz
W6GV48uJtYyHzyqCPZ7Bsr67XSwosB+plOIh4YX8t+tD4WgQOcrjjex7u5ijJwfLbcrTrb4LleyI
dvWbvPJt7ijX3TWBMe06h/McOBpU0cVuRR6UCKcV4eGSPS2ssv9Up6mw2pUs61hl/HNqkUpDvwXJ
AUPJfBWAxel6Kru2ZaqsRIsfn2z5L9O1abTTg5DUwnLJaZnHDjveimTZnBQXiRFP32ixy94MHVxv
0LxDFfJfLou2lTi8N4nirFpe+Fbj4SbrtdE1DlWtso0FfPWhNVDB7Aa4Myhn8zUjGiDrk8wbD7MY
IQfKybHlIUcCrpAYCBtajVSAPJRt7J3q5SCLbWtVWzWAKC7rhqoiSU2Ov1ypumoSmYqdc+y0zjlJ
G7/zjPmORdgkNrY02IHTbwh8sa4kOfts2VG2aBG2jUtvsYy91cszL9C+hsnidWwdWkezQHP1R5U2
u2nSlROQhtQ1s7M8TGaEYNVykGeyLiJh5IODrtd/NCA1DgFxGSs7x0q/m9SyOP5RL3vIoaTJg23N
dvl6xX+7mByr1d4PAohLZI7QbzoE01Zd7BGn5QCu6+tQSgPFFFrJwQ7VTS2Ltz6DEapr1VOGnd44
8crSrAhD6To8OGWW7gYRpm9RkDxKSsncBDH/Fu3vPTzA6P+9R6BUrT/NLfKwHgqiXtcSvGrD/KSr
zsY08Nq9VTlpjDjCrXwbUetJtzeK6gw9JjvJ+mtnZ1Idv89wtLO6rn1Aax5mi4ljx0jsxCPdVzt7
bKmKVTVZ7cO1ssybHYC+RciVumI5NHUabXjHVn05zbVBc/CPSVDTntXFxmnxdhqVSV2nadCtb3Wx
KxznWi6kd9OtSdOQU13JkbLyt3ZZbhq0MP6Y7l87jssdyBZ5kDPamvtVdyvyq2Nhl33cvMIRZptA
QPM9Mi7jqgyn8jzixkhmp6jUuwpuimoIirKlCxq988O2hlvJt7yVlXZtL6YgkxH7SY32qTE0T1Wk
8izRI+fgegnhkqFOHnX3Q7bJGhCn8d4h8ri+1dkWPh5RDptOS6z6SYAVeCqeZHd5SA2PbbvqOtdr
yDpTqDGiIaLZ64U77LVMBQOTZemZYFx6boh97AUqEFVQaAP/uy5H2SL7gOVswWP36DgvvWUD3Elt
W/QGkmFZqh8LK+mblyDD8NeqsMLz3PA5s6LxU8vArNdW1pKHrjClS0MAEnkzHacKUj0bx/ABIU0M
GhUYmAmvzqshM6e/IdqvIaEM4SrtBrBGhgdmyURQII26FyUgidcbNdIdDtLbaprEB2XZd8FdKjbG
OI0vZQOYPLJR1tfc5HCdCaNTgisBgo8dP780yy/BnCGi2pZ3hqWTx3WmtCQ79J+yPJOHJmqKvdkY
iD2F4dn+50BoDe77yGMti1x9p7rNp2y81f/Rdx4rsWDb/nWO21CRuP0RT76NnPtWL89udXPpRqcI
2ezlDv640q1O3kwyI73s4kL4T1c3N6NdZecIbYVWc0YYFqN6JzS2o5s1mzqewe9nj54DkVMpWvel
zPWHEvule5VE6kvTafNqdtr0rh8y72UOusYn7uLwGdBqNoO9Ndj+b/Sl6C1eurMCBEfOFPe1hm+M
+C4bLaSCngJ+Luy5T3VildiwhfzU8V7nGCxytmSgwDLIsjxFJn04gmhdeB+j95oF+Hyn43CRJaic
z1muDvfXkjAJbLnjw7VkO/tsLtRHWfISIiQ2ugG54byDP4c2PLTzvTzoAGE3eWCoQBSoyyvzq6EG
UYnliutuWtXqbBj+SwuiKquQJ9T+NkOFTsB9HIpdnkaY0f8zM+R4b5MboC89TDihO2XmBu0x+6EF
dPNgFk68n0wHZllfAi1ZDgZRkXOG9bwe8DbCrpS6zgh3Rj2PbE8pyb5xZOqr2o6gq2Pv89BhmhQr
40mNpsHPiGz9QIWn0uwfNUp7vppk+slQSucy9aTVZEMF2xzfTvWzHyw4nHP7E0KWu5uatjhmmDUg
Ang7jYFnH0nrNvM6DvXi2Go23l2jEhywdCDmDKHSturyRfTAwFnh6wPBvfIlY4Ozq7HC9mVrBrnw
XA/ZG8HotF13w7xyu6h5KpekKioz88pycHHsQw9TABhS2Ip0uXpstGC+HpJ8+L34Q5ntDKFfJbwj
KgQvZTkL5kL8VpQNf9SlS7/SzbGglUO0ud3wbLH2NXCgUQgyHlMmNo5Qa1ixUfyoWTVMmKqpfjS9
/eKNqvGSdKO5Txwz2KZlH7wr0AhGoDQ/qhnJ0byf2kusZsZ5JNu5ruoxvx8joTa7MISJloPyQg9j
CA5ak+AV2ejBg74ceGuqLsNCZIsJ92/AwLJJbwZcY2iU3ViifxK+jo9yDnkQdgQIPNxCSwWXJswZ
b3OkDE1j+maUJUqbJNJxheriXdSDCA96S1xidBwuRSXQfG0Cm0gExVuDWIqZ2QJ9MjBhujUotlWd
FYCbTpWjnJs3zocRBmgti9q5syEWvw/dD3upDvCAOnRLcJAsQbUCwRzuNbiuKGANCu6otnKCPGxu
hjAj8bM0yDrZamm85iLWTh/gsNUaDcKVks3OvdeCEHcdM/qhTulTU1XKSwm0a9/Mpr5Nq1z5yC1l
LTtMOGz7XZWYJzkyyIHqSOsVbEaeMk0lv/tlBdFaKatdYtzHtqXfE5EctmGm4CDyT508q2NRrZdw
xnbyph4OIW9G/TS6/GMyVh6sOtUvXvEiC0bBA2KVAfo7jIXzt1NPXbJh351uTBh8/m1UtYwPjbJf
NVPg7GSDvJUA7AMWPiEi84srtgMVX+ka8Tbh+X7fl1q4IqFPwLmep51TNc5GdnMDUgS26bHuLq3/
51FWH1WvHeZLiqH3D4gT9Q+wEZD6MPBJJpN0utV3UU6ieJ5dXgfpJhuSVFVPhFgPcpCs5+9F9KEd
lhCXY9yT7SbCPrj2u2qpH1JUJ/Z26A44P5WwQb5fc8s3p1Fsv/fA1xmhaA8NjlF7kFnGvVU2X6P5
RD9AD/8ywu4n04Xnq86fVAB0FmkaYeHiFAUYet6kAWVD24/3eZqovp5qgIEb9zxpqKpJRaq413eh
GrlnWZL1S5Xs5c0i2F0Tv3peAPgzbfFcTnrwqGRPgIShvCyHGUsmP67GaCuLwEUXG+Vq2lXxjLCl
250arZ3urTlDyJKs+xpK1XyQjZEzTltcmPONbMXvdrzLcnx4ZGudoeg1geOSjbIKpgVQW3O6lyUr
IMYQNKeA15tc9xe/6XSx0+gBlPopgPS1LN78qq9GN7I8Ln2aSmnX0tNaddwRbrQ2Pbsusp26gpEp
W975WYHVw8vE+DotJVml6vobMrHpWfZv+JfdYRPPqrP0cIERPfbCJIDPZB5kCkQ2QIrp2Ojo0QV7
LLaAI0+fMn2cVJvdoxmdyUupPjc0PCJrp7OxXfHcfBzrvgRcqSfrKZvw21N6XAK6j7C1vIfkaPOw
eXTgdqfTRLY1zZydSXR96zqevTWL9KOMSwWQvq2sBenJPenYA0LA0aMX8HDX4Ch+cwl0my0KzZpu
GmhcmONFnikWcKOqRMBRt/laY2XIsG8vF9Fjb038iVWaUCyRM5bkQQ1wO24C03cLnShusiDJ9874
OHnLjshD2jfk+khgTMXR0Ot5/apHsLyRzzjy+x9XwNj+KpDYeypVIzyEbvbp9eF3EYfeLog0b58E
CrEtXodZJSP+i+ZXK5rSnb2gGdxmPMR1yd+Kfo4bYVNsWqsJOamHEibiViB7kASgzyvtpTO0b56m
uysVRJhvdgHRTsVZ1QYJInUC+DOE3bof+PUQJcjxnGqx7UIzRH3wPBX5c/KEK30WEIBIRGwAPTsQ
T8ux8cl0bIahY11W0/huBLa4EkV77gjHh0Ts/06sHInZymg3YaFV27JVstVgAjDV036NriRAp+hT
s7v5e1t1O/wLD81s3Rtlrd55DdhWFqd+40V1vtKi6VfQfa9z1Jd59/2JFDafRfOJyuAu9vL3PgNM
opcdVNziSQetthpqzOV15T3Mk7VVVywrVYv9mDC/p/kHul9bg08m9zDNG53mp8o2wbfMN9gA1RHI
MW8nmL2szLgnZKAow1qf8xSAlfVNj/QZwDd7Si8qxJoOn5BJN2XOAjtlmE1VZXKJbJDVc0jezkrw
KBiLbgda9Lsy5PlLF/yqkNDdQUJ7VYiOsk+YL+VIACmLFsGpMWXxmB1f1fQLeEz+krlClYnwAhDJ
4Wcah/VFmwzM0NKXru+1V8M59iAo10ogXjR4IX6BsoE/8gwg4mkesBe/mPN4LISKE1eSXYYWzycN
isxmTvgySPT2uwg86TEKD17Vbhwd88SgqLHIMYfHTotqNp9ttYtsRAf7vnsA+uGb9TSAQjaPWuEq
KzWKMpB23bMzFyQsp2L2uyCvjyIeDnUHNhepJVKzwNeVTt0PAxyzwswBvoLrQraebH/kYKFSkiZq
O9zielwZosC+uA4wZ1xzRFfZu7aL0M6M1LUNAlIgvbCfZ3gMJhZAKy3ItSOv5e566BS27kF9IIa9
Mqt2AsWhHmNPwA+vqkjfVFPVHLsE4fR7eVrBe0tXv7XNukpFXtj9rlG7Q1ES6AIdySg5iyabrxOE
eATFgb7KxnnYQfbIYTub9Qqr9xEdjbk5Ci/St1an3qt6WR0Bks/8wiIXuxTej/1mAmTS6dNP1iob
mszsPTZiUZNnZ7Bi9QuPto64Qh6ug9LBgyp1/37Cz+kzdnmBm5wqWuX6D912nkXQrXRyeocQrurG
ifu/yoavR3jzQ2naCPiWaDeTgS/yRSS79+7rNInQD8Z41RYveTRXm7QDiFx3PzMHzRKAug6yqWW5
mZXIve/r4JDNrvIcIPAbTNGdZnSvudUWW5RLPts8VTZO0PDlIeyI+k9/Vm3Rk8InUa01xXMT9d/C
2mxRMozsXWKTUCmHbhv0db7mfpO7LBt3XsQHkpVotuiZ1Z+rgg9LS8VLNpDX1yteXQKxS+JsOxNQ
3tuiOWVZgbRPUrwOpboWizcMPpXYROGZRkYz2bZFcKpLVCUSfoyq1j+UgfYR6Q6hmqa+U3nfWHdz
329gLlpHRVcEMfvEPKQCkYu6rX4JrShWeFIbav0LlZ54NZox1uRNimFq+NjmhrZHobcOO8tHAblw
mmc1FW+VqUYrzxh59XWzS+TY4bY2BvSFQ7CptZcddI1NQuImH23tzasucae105zKNl259mSvhJdj
+J6V7rYg3XPpgCzWYdNecqsjmoscCWJq8LBaoaJJ2XSvxPTjleitD6MIYWQRcroXqrcfUjRP3OZY
KNNPz0H/yvI+rSHD/tMYDjmZp1UkSBezOI/ryQLOV+ieuyYMPe5580rJrqFmk2bVXTy0PIPd0dxi
nqGvusXp00i1NwjdI9jV+mROrufHZf//2Dqv5baVLgs/EaqQwy1AMIsSRUm2zw3K6aCRUyM+/XyA
/hlNTc1NF7sB0jRFdlh7BbIzMsSpYkwvWzMIK71QHb3kRWsjHbYLaLzDw80QWIAs+YWt+L1s/00N
68Ma59+tLqmBJeYVMvalRoXozOCIpu02O3wQvnWEjYZOmb9hK27dJpZ7X7Z5e6zjrngpZnh4StLf
Rb/4Zl/kYcGmbqcjzMIUKyXhSxvh0hZ20GskKze6MDAEcrNjW7jxlViaCLcfI7ksXmGdInZqZ5Fk
2jkdDRSaSblcqjQbjyUmyFeo4cZBE2J+GpIiZjOLrBV6TLMfRoIRqTVpYZ1mzksh4ySM26emR9Zj
CptiKgGQeGewJS4bcg4TzH+DlQUZyEylbm5CibeEsN5swyMucBHNe9cdB8Umb6BM3XdJ0T5oHavH
bT/BY7iHBmTMRDJhka9+WxpOTlozVN+Vhpqol8npVFumtUPy2vmS6fL7ZKH0SdC1fEdWLCEnw32A
p0rqXy+M7yxgJCsi1fo+2X1Phq9Qyda0yM8AF/keY4jiM62P38HTObBlzfBd86LBL2BJffcsrJCs
xW2/xxVTBD6GzXckZBOm2li8xYpxJnBQv+E/6QFIONFu66Zi0W+lgopoSr4vMqsDdEkmnO5Y7htz
YpE1zXNicyaOYnO4SUxcbx3/18vktnsIZ5yVWYB2tVcgtcwd64m9NoiS96IsrfImMz6y0QwGm3eJ
xVCGlfc04pGMKUwfGysKipsP1ChovzEJevZkaoENZXyvqkpHcEr30x1ySsx4g6Dxrx7UdOb9gJ/I
DqaQHZCGZfiDZuTPjTU6/iwyI8yAgH3DGg56lXlkkqfjfqlvQ9bMx75Lo9vC/0VJ7Sucxfc8icQL
QGrv40nFktUq6jNW6Dj6lcuLbc4s2FU7BwAJsOtw7qYwxUlWHdI+QMwg98YagtqXaYAiPnu2x746
eQtJq1g7ksFSL/9UfUXOSLUcGlL5wrn2PiAH7/p2TBG+8PuPFhi/c+MK/is23BACh+UCW9uxwyhL
Yj/KAVq7Fh8cwcN9miIZEhEeX9qYv9hKdtPXqTvOAa7som93Pd6hCj5sLNwC4QOAAF6skRX0XuH4
alFRiGR5kGlkv461B6huFfuuN2p/rAA1Ki92dxkBcH5HZTnsktrezW47nDHqsJ9SoaV86RZ4Cx1w
mWYyoZZsoZ+dKr2WRgNJ17jOWNOFgzWnF7QdzYGNv8U7e8Y3rTlqOGYIpYsukp8q5lD1b9NZeoLY
hHUcsKJJkhQIeXa0UMqoOlSxyAMzfe9srXmJ50n3QdT+YfamwjyK+Vxa/jAPtZ90sfJs111/m+xJ
8UvK9U+dGEWAZzP/cdU7J0RvlBUwTybbF9BuyA09xJ+qxYGytAjQdjQNZ3o8L31MaV1Vy27IG/d8
Jaab7Kg2EqPonePIJTG1cJ8wcj8MsZL7g6s+mwA6oWHPs69J5Sy96l0I27mWUvnbTvyhJksznsy6
KcNuzv50BvydFlNxknNeqr5Nr/kwTr6Szo4/kTIgWfdxhWBZUe3iTJB3FM4R6UFiQCndRxGha1h3
CEf5a07meDEj6FtTnQRJP1lBJ/ie9LVenBUxIAE1AEbnqTq580AyiFs1VzzHbmrLkcqAKmIQiagT
uQFZlh2ZKOxLO3kkukxsnrR26A6IbMNkUpCsNWI5FlbeQa2s32RX3RUVwhsG293B6bofmsj1wGg1
k19Yzo/PM5+XfkIlt8QnNya1aMVE+yHJQuyg2cHH2rxTOX3UXiLOaJRUqlfLP11nwJVjW7DjR4GG
gpz1YJkm0od670celaYvnQGsA5umKccburOfKZVOtwmSIZ5F3T534w8Hs5pw8nTSTEUeLlNscxge
+ICGQeztOFJD4eQfBAJNuwbILMRyVQ3zBDZhpcQYrej1tZzww+oilqjCNg3fwRJur6SDE8gilYGI
kgMYXH7OsN61Vd2+sMe/EnYpsTFPXwxNUw41PyQ/ml9yCBxjkYp7x3k2tig0Gy51E4GuRDYdJ1a1
1dnpc7KrjXg6FLWt7VIINr5wsZNNn2MxWWxvuiEoYEjuLCe7J5642JbbhhKLXOrWhbofkOMdF0f1
UPxicsIcjpRmyIp9j/H70tsVdl4pWQz4qe+jWQ07x2195Mr5PvIsZpJIxCEuTz80fHfCpu/Gh1YA
CxWobxpdJ+rL88gsNTD+aqJ02hH++OBP5YKxuD+BP/O9UEi6mI2dk8ORiQHlYOs7LYkmLYZ2elRA
85nERwI+g841UOAGQmqXbTCwpdg3Fg7mDU4QsMMr+drkSLgMCoEeNf92gkGfT+bsq+ykzZ5oMOaf
X9gsjBeR5nclapZgULXoSXTGD9ukDr8M9TntM3EqZ6ZrU4HOVVHNqJ2LwykT6emF7N2dRgpd0DQa
jkhVhHQugqeUdWepl5C8phxPx7jxIwxWD6rCmWVorPazsRZYEGZVEI1kW/fIy5Y9Gk3CMDIEqf2i
cFKfihQigNeciLzsz9MohvP26KuJbbM/FynUKTQ1rNQOcDv89sNc5u6BP259NnK1PtvgXXu5VLcZ
s98zlkjLOS04tHnokoLt1VxJMaDPp0NDgREbmgvohesD9d+E5rXnrCk/WrcAQCnNsT0uScER2UPV
7OYztsT9fB6NHi9zpyML19aKwrcs3Fn00jwNyhqIVx+meSnPrCIlh6ApCq2++rATWAFyiCteH6il
I2e3MKtASaqEs5QbnbeG7Sv70CS7WcDu+0hR2/PSt/hljdahZTo8t2oGdzFhW+o3bfWWZvJ3J8v+
87PaHm0fU7JYeJ/P0eLi/NKLQ7SmUW7njO2Ru3bXaD7+3ru2LifeNI09RePZjt8RNdVMdKGG1T+n
C6qynpN+GGVcakGnNtlJyoWC+7LTxuyuKV5Kmj3/MYpvFjaUOEGwg++6KAqYpNY30DwPVXfLFKYL
LHSDJJujwk/UKDoseXMcuwZjhZJUxDQ5jRJdosJmDRrsZJy3d4CZB3VhZ3mnbFeTV2G4S7A97LSk
5vgbGX4iIVFiFYL8+60qPY5WowleQyDVGaKDfhZozIPaQcfW/HKX/Be4i8snG+EhN+iWy+mYPhlY
xKAm4rT9rWp9qs7t2mzdrTEx8+Brvv4p/7/LEUH0/+vu0fG6/TwKwMXyoNVjQNjyDw4nfdCZuMKF
tmJiMFJmx6EpPIo63BDX5H9XbopZ+uy3Xgs/UzgNlDuaAcbffv4jyJSgAjhpirxGeZ+ccqXAzv25
JyZw3yfDvYzqa8Y8cMYlm4S0uviJnVwMUN4h0+rJmF305w5veOBwxQ2drFV8iNGUE+J0eY2aomTu
Xoq9NsZ3h6pYVDzIXX9vVdc4DCtMoFpWcZ5ibCLbVr/MGtE2B4QIzqNv+Q17gwtfsqjevE0GSfxA
GSOkHMaTUtkZPx13vokZQzbLUTp2TeCMHuYNzZCfI1Xgyy0VtlWIsS58NCe8YBTLX6g6+8oEScs1
dD/zYvOB41FZ19nZq5Y//LHJp4G0ejLHkmxNPZW7hBKZPkrvNorFOAAq16jGgpQjxM5qu+pZLRA1
DhyjApHXqd/ncfVspVScMbLCtL88ILRfdlRhPO7C8NmYcLYl40Z3l+w7rP/2EpWpGRCJXO46ZWmu
GcYZhlYpHzXT7N6ZWveUk0t0JzuTmrS1yN9TJg7OIsmel+bDcUR14CdQHiNw9I+qjHBMSJWffWTW
Afa0A4xRkd8UlXNP5w1hnSfiZ1wn7yBJAQnc5o8hFncMUZ2/hQBPY13QS8V+ziO2L2WcNn6rEttm
dvYvkHkXLIA5ylFlfwQseaU0iMalbxBagZbsqrjLTjqO8zunMJcjLqbLYaF0sIOlaewWRXYh28dd
VY/pQW1WvMMDkSpBWqXo7RtEf+IKxfBaoicx0ir5ESm1jRKcYoL+yGq1WsUrSaga9vLajeoP2Wnf
y1E2uJMjmKTaTx2GrJbUTT18gMZyh+dydhdpViBuzWYmqVDORX5pinq8WCt6N0P1HY22OXpDq7wT
fR0KzwBSRbG3i/o8nOI0focp+EsQNPVktrryZqiWQnyGOoZuX8BstKpkn7eT+6MFv249F259F80X
gM94l5vYKQ1UkI848u9cnNx/dt5oBE7maM+cAIxTWyfdoUN79khMieqdSvjfFvtgy0v/tAQSs5/W
jLtX5fWaPWIePWMQd6OJgDYUUf7O67/YCiTUSJPaX1rbe8A2jvZx4iAYbhYytpZseQZi+DPr8rTM
Qj7GTrr3HmOLpITPTNB0e8AJnOloq3/nvNnzVvPOqKXl/lf/8/J25za49bdmu/3r2V9j/+9LbJft
JdrmeczKlFMM8on6Yw01/nxYjcQdb/3t0bbeDInKTVv/fz38uv51+za2Nf9nbHudbWzWZLkz1Hry
OdvleL+VZc2iuj5UHbYwwKn/PWoMJhuC9XquQNkNyWP7T//zqZ+tmCkDKpayjzPRnLemXpfZ0aww
H9v6Zjf/dx/3anaRQ3qtZj1+tTSVn4NbGAEkovh1G6sLm9k9NcfDNrY1Ktp0NRmj6+dQYWcvMdPY
15MkyY0nEzf/z7HtQtktLfWd1et4ffHPsVTpfE0b1NPXGCfOADN747kycy1M3Do+WDVW45XSWDe1
NtVbVHgJS98kf7au9lFARH7oqjKdl0gUoU0A0b2aF45P8exj8Vb9SGBcHFICII8URlAto04kZG+n
6d6wG9ocLCUqn+xq6K5mmh9c1tgLSZ5skZYsP6EcO2Qc+S8llq0HzF3eyzZ3bsgP1VDh2MW0EttP
o5xSdvjqUzbJM2YoxYX0XkGkDkRuWFRLaHiaTehJgX9ctfwUDraTfNDeA0D/qZSt+gO/tXInRrsM
1UV7odzcc8TssWmssinocDc8mG1FpUfFkEnTEcqx9d5lw6C+N84IYVRmq5oCJCknH4oIqtj4ntZ/
jK7vOClDaOxj62MZzXpXoJ17zRNMCuqp+gWWP1+2oTbW+5uXF6ettzUIheN9h/R7t92/jclef/es
ob1uvSGpFipM05OUswdPTYpdVWTjaymiEhlsMoZKPI6v21hSsdmFHHXbeh6pnJekKf5iQ/OfG5YJ
q2pQSTgo62tsTaH/m4yWuG8v49VLclKJLvS/bhh64h5Mpc1P21jD7/YqlejmddTw52qHX2L8oi2F
SohnNu8dN17hCabtbSy2kntRUkHdhqxqgHWbV7+3eX0bSsZlDtRa0w9bN5276nUGFf98hZIIbB2i
0sZ53Uiu0EFf0jp1jmnH/Iply3+Tbj9v6Rb251r07Wv8/94HxF9ChzT0/fZ6XzcOWvKYqMZxsinG
AAen6gnLQPNkTKt/TpNM/ja2NUOlVk9ybeJUgc6pz8vq+YQ0538ufN2sZYtzrHX15WtoezTnUfX0
NeamxV/Va9n9tInnu22XPlU6JWNBWO/no68xW5GQCFrvvN2hUGH6vK2Mm/yo6JBhpI7reFqbhKGo
hXyPAYLCiD3DfutqoipIQ+jRXTtW9y6iaCX5rFjhenMyiuKYCgGpeu2Ooq9JDIZnglUTZy9hvxte
Dr+tMkGY165JUf2odzD35djb71PZjkehsGPbruZTlx1lW8+72EQrP0jbOUctmxI7A51TFU1gkpbb
b85QcgTzxMfWswote6x1gq2XuJH9ZpgWLkmyuG9DVR+zmyjq5bp1YUyZARmOPxp8Hnb61HhvVjIo
WIIlSmh5nvumsTU6qiWbuq1bYfWC/xqbnO1mg+niBQXDZbsYweh4+6bztR6CcTb4XdX1i7q+aCbZ
7krPK6/bjcQSs6ebe5KRCC70t7GRlScUHS5UHud7L6kHRDQsedO2sG1rk6s7EXDnWsaRA3KRwLD1
5ejk3V44Qw73M04OJW4hb/F4r+u22HsKwdD5uPpejvYDkMCi+Kv1YQUr613JBtCpXP3Wxxmr+1wW
75Y2zezzmeUIjcnZixvOZUmQO+Mjmr8PykSxxYs+sIMmgmPC/NnrzcPWa+qxfXOME7NjEtpkWTqw
gs6OrnvItzKsqMtIvHcTSFbeUJJCRqMftTJ2AkFNYEX5nGCA6RImudnvgbFWbMxlO1885t4oA1Mv
4qOn7zAfdV/sNQ9ma/T8aJjKs1G233pdIYrHbeZn3jQ2HNUEXp1zdlEMZJEpxeMgtmukhjoegrhm
VT9lObxEUaO+kWS4MW781vSiRwGulTXs1VWl4fOZNdhFa7M9Eusew67Mp7iM888hbYqSs2IMr2mX
/65t1zh2xFjchIU/3MwW91I0xXf23t1v1xS3YSq0v8Rs7DOvszgsPXfz4rMhL6lhSwldwsp8D3Pl
b/HKvxZl68dkY7ybaXdKIPL+1gqM4ZSXnBiTV92uLjjzlvtKA6ctlbQM3TGtKXon39j0NYfBRcgg
pCfwp8/kizlULUCAnfxuxU81XuyD12krO790d7MKRlimoiI42wW0VWHG2ot+X9KxfBv7dFUX5uK8
dfMGv1FIE1eU9/ZL1M/UofqxQathTC9Ja676srTbwwpOj12DR4illEfinghxyO32COjXhuYqK+dk
bryy9eefX6hBUqDYQYIKU4VCP0Wt3E91mQDe2L6p30kdfI0XZiCDqXYfR3pF2ncJ60vR6nfdkXjW
FuXd4rT2Piyudpedvt+uYX3qXXoytP3J/tMzOb+bwvEeRY09PxEZ74NlzKRoE8K8XpswggNrJtV0
7an4Lb42A8j92hsoFr+WJPFuPfyA69fOy/Yiqq13WTWE7ZbFYbvWe5Z6d6L2+NmrzeYux+VkqpmK
rYV+zJp8uRVrI9XxsqRSB66hV/fdsB9cxcbLSLdvk645nHnnwgfRwTNgGzTWK6nFGjPPxaXQW/um
jhpXo1kuoZkkA4a1a3+7tDUUMIl5Gm5b5/OliqazKKpWwKjFKI7jUABLdoLANNdqBYIhnMO2brX+
AxQBbJ690p6pWkAnojtJnbsXV11OvZjfPrvbFa2th3NiZbciH76bVVqdChCv2zA0/2lwwHRCcuWa
4P9cGFVvetJ5K1/3SsPRDL+btMaHQI61yPoqiQQMmvQUwwAzip+NzJ32YkBMqeVq/MwvCZGAPSzz
dc0w2sa2+1yigZ63rtuYLyjuQBnW53+NL02HfVFrK/gyxi1buUjbiTkSKE5pylSWEIyRWI55TRF5
HUtMZk+MgGLoHLZ8K6zyvY4acdt6njdHK7WSRPL14ihT5aCMdspBuuzfVLvUn2xyP2CMSEgv3NFA
S+Vw/Ng6oqXGhF/9ct26moTKgRgvP2zdei7TUzR6MIfXZ2LjWTwvY/L5D29DtjUHSZvHr1vPKkYg
1hFPlK2bkP0e2uYKRK9PF7ZVn9Fi2P7WzXXHemmR4G697f3JWD/mdtG+bO+9WHlek5Uq5Gmu73sl
Fs26VodbtyZcnq9mSdrN9t7sAhukFCOotbe9WhINL3kNxEthmdKapZVqoDRde7YpFgAkzw1ztVl1
R9WmMhQT/vnuTNXsp3Hs/IRAfGl5RCYdv6fOWv4Ft/iYQUJ/1D1yEYry4kHON0s9W0OfjM76BoMj
P9aVHZ2lsYhLFCnJkTpkeaww8XzWi/Qjx57tj5ydV3Mmr91x6z9lUdlELmfTWasJNXZT2DdgP8mf
E4X4DgSfg4EWu+ktn8oUJk4cXyiRHtJpebOX0vCx44S+Uef2k1z6avGLRuPrzS91yIvnrVFsO38G
DcUiO/rp4PAYDBkKdHdsqKfFzQDhCuo5GjoVj80eFYsnpwtk+eXUds0vYjOVk6UV85vVN3ztpheN
PPgPctd+l4sbUKDHubuO9sIWf5u+yJ6TNMG3NneUPTJ99aO2Uo1Nq9xrrm6/C/tASSz/ZizLuDeU
JA1dJb/Eiveb7bp6Ntvkr5lUv/pJmJR3GueowRilyuYSnIXR2NSmOQ5MiB88YWT/jBSJ8tlyoSI1
FCsdfthZM3k7XVBeaiACvFbVAUQ+peRH6LksU8JfcCemSqB9a5bYO1oelU+I73nYCOwxTQey0ggX
vuuG6Gr946L6vo2l9mqo3RkheuNThYr3agUiZmF3CfAygfeq7M1bx3iepn90Ek+MeyVt9zgXPfaH
EwTlNgBnVI6aQl0NTVOzRzuvYw8SGeffUD3UWw4CtsNfyd6VdrnmyC4nlkcsNu34R1O47WPRWbQZ
0p8dCveQux0BYkqjmJO4Tl76ey4JXZxGvHOJWvx3QQZTS90jDTDuAmsQ8k7xVjtYjSXOsVWCyie1
u4tL1fiA+flrtNL6XxMXTGpBf5O+bxB/C8D6qsYcYpS9r2JSdyK5b3xVKy15aWCpbL2taSyp7RHO
A46td2xNVOswXSbvEiFWecVGRYP2lx7hRoQpWQzPg2aqj5nSaujp1Lq3roWR4q1I8YJfLw6wCx+j
gRh7sofrNmSgPjg4id3sOjfTHt5gSFieEIjW3jakGRaGbzLPztsT1tXnZLAys3dJjpUWrW6fdf+Y
IyitZlLftx6ZVHGYuxEROuvFiZMN9Wp53nqervWPRMlhCDhY0m9jOhkhp8ErbVQ0PGFr2JTs+WkQ
L7o+IXaVOcyaTIWNwB3sqtOXXqf6sF5U1mYaAf4URAOn7Q6g7vEcVbhAfb1k7OZnzFezz/dcJGMV
JN78mFPgjtnS9EcXEY1WtuKcF4KVrpLpv7a08ZVm7/TqCPs1H//UZOK+gWkGs2FNRJOUxls91b9F
htHEdg2IVg0wp/SOMEbNN1sjz1AZvDHc7i0NPT43xNQE29VRpdJD/Lp1iMwX1vsaMkw7F2dPsINA
ipa8bg3mKFXYZFEVZv8zps9J4ceNh3m3rSevczzB8oo8vL/NQy4S4+FWvfHIFoVJH07Laeumitef
tAV6yHaLNtrGgwVsdork8/6yo4w84dJ6tNenN3G7h+4eYYiOtq1Reud1a7K0Y7brxunkxKnzKvFG
v02pgsxch4BWmTHqaBJpDtvNIILijpccZ5pIlgGs3y7kA5pCiM3/eb22/7cqlChE2Q8xitiUV7R0
OhF3Xf/Z3cak2e5ajfVs6xFiWh2WBoLdZ1ePeNZSHCKIG8/b0GQslPP6VCXWo4kf29i8RGet5Iex
9VqpDEdptRV38I9uzWDPzzXkkKfPIVSQJFqNnm84ZfLiuPzMJd5Z9qybPrVdKsXGGL9ujaeKg1oZ
y23rTZHb3ZLWPVR6nmTB0q0ocNs4/na1Sljlc0sHOuuydP81ZnjZX09VWfSGurtrCaqyvw7ZolOn
vm4N3yMcPAaq1V9jkTm+t4k6XXH0UV+HOEqvrWZ//7oh45yC80bXHb7GXOLK5PT5ot0wYliBjVBg
TfZ81ZP0RU5ecWMNLG6U0M8DIojz1iMo01b97aGXi1dNmvL0v8a2p1ld9auVUbzT6qaA5FM6961x
W1BCB0EACnXGalWBpEstph13GRrVR5tG9SPKauA1L00O21iRlGCVKRRzUVZ1MDeR6vPdj07bzaZB
RmuFS7FhQv+pVeKwcqbZMO6T9tEu9asEKHzC77V9VBkmt6ZQokBFDkrWw3hxenPgA+CigD61o5AK
U0qz24c6t+lzl7qn7eI2RM6YBnjfeSdtHuvbbE4XuxUDf8/ReO/MsT57U9vDCprj4qmN67CsQ0Ud
613XOe1Os+IF4lHU7U3FcJ6GDIlGOkTZGj8WkuP2rTOiCj38cI3q4ckaYhzbBTUpdAm/oj7dWwLD
g8zipFOxA/BqrTlOif1ncUsYbO1JHWKUE4qA060O+k6yBwk6dh+lR76QXvgLLOFgShSEpBGr+Vbt
gx+Dut6Eg64q4xnGxLvWOskhZkEA4FahpENSHgb9oi54zUlNMSguoE5ylUM+6R+cu5hsYC/sakO9
FX1+IoxauTZ9jTx2GN1TMSCAM4z3tBtTjn8u52TYnsUg3MdSWNp5pqIN3iEBE43KL8pZopny1Ykk
XdyJKd/OpAF49ZD5cmGN5DD8pA53TXTey2rCNyNisOfGRPcYG1ezS9W9QjCKXyUfy7K8URHaJVKr
95Ut3ctQkAYDEMDDr2YecYC3jeaCadk3GBYTKXRy2NeOIMdV16PbUP7hZcQZuxXDx/d5DBzToHJb
Kdq1YK9aWJN6N3JeeWyK5WJhOBsLSCKFQuRipqPJm7Njp43tue2jNiQ+ctx1jhNfc7dddqrUv8UT
+QEwpvowXpBoqEt9t6B/3BvdfFfSpDkWuDVesUmEV8KaEuadI691VYGS6CP6rSUK4mYerhAJjn2L
IaNss6Bs64NXTN6pNOZml7Nv4GhlCt8gTStoh/5oNSsjMO610BztbA9B+BdWTT/XMNGjSZU84NMa
AuhwfYA7Gwge3xu7U6DrZVJeNFp8EqBr4SXBib03WO0NG7WN+qvJ9BldndleRogGJ2UFPIzuvu2o
tXVbzRaFr1FPHSQXGLOUGZYRySjVd734OdjKLc/R+WKOEuTpHfbyv4trNGfqbyorYdbiuaae56rR
Xk0UHiZfe8q9djtm8G+cJjBKkVz7sonP8cQOo9D4/c6CXJ68r7HbG9dvb10AWTkDnhRO8k5QLxvM
DAzVbtr2IOz5l2uq7nVyMxkABUoBFPpJdiBbjdqS7ZziQZAIESOm0UpCy6p2RUq+IQQogzFN/nRF
TUp2Yh5Zy4cMxgr2Vu2eD/TfNiciZgKGp/pAKIdsrBeAEd1PYZftorR7eG6HxsztSH9TjeokWubB
VDGDZRy6oO7BBNryBU9T9TokiXaVa+OYBFY6iDDz0hd6HIVmD1NPaDonFMXpmXutLoyzzA0gZe2T
Kv6jUHnAiSHBUQgo4/dgjfWHxNacRfvYl8TYOS6aJj2mBqJOyFM9tsdPcQeRZ7lzIpEBdc+mNm/E
mhc+aQDveaoK/nnHWinUuxlx8fPkAbC3ej9TFY5fMVZh+ZQNDKVI7eHhm+l1gnnpE5vFroJDYZ+p
aHhMCXi95PHe9lb32Wb4E7tRgUGZAb3R1XNIDGYJ8TA6iIWoRh3BvN9rSJnk3xHRYALtN+w86Hyt
7YA6O75ZSjXAaLoK1aqHodwrBLBoqoJ9JH4xcRxRWKjdx9zMr5OwuytQYxEs/YwpWiGfUS+/gjR3
voWf/MmbdVigemSdHNs9K9HgnZUscs/WytNp0v5n53rXOmGaNTuFaSxvmuOCwxIRqv+MEFEPTd//
Q/aBgSbYjkOlzuankayiqwN4XK0C4jjXH7njXuA/zOyyp4hPcPxn4tQOuhFDX0rTUDf6yO8qRBRF
2gBUyNik6lZbx8ZtKt/KbHmAul5BivMsSDcsBnvEzGenpCilV3huYR37qK3eBeWptF2Wpod6luZh
aBvve+69oWXqVRn9Xux2h+adtdRbKTLK78QYgtIq4rM+xeQjNmq346TuHQeIZwcLHii8E0pSSsTh
rUdw71gVoIdq7tgzPnmTNb7kIx5FDj3MZLJQmvFbWSj25atpxsr57Nrs/E92i0SMmK+bFbF39EYL
HqNbQPRsPG8fxZEXCA/3NY2pL+DI7OtqzE8xMo3L0qaUTdl9/MlLPSzjbD6rC/ZNGEXdtTT+a60J
UUh1rvgWb19GTmcsxGuzmueY5aRdVbOV93GQ802m68xNz6tjeW8TtrpNmx/q2FFFkDv8GeGEnRTJ
+aMfcnYeVvKR5To+h2b1YhmTvZ/KhPP32kTu0+L16NCkloZdf8+dLjsLjgfnPHKSnVEhAECNnVws
27zrsYF6w5v4RhH3OMK4At9Lw1Fp7wsBlQB7HM761eBMK44bB8xeK9JIhaElmtaadQUD838apade
NOBtWnnEZRgCS62ohqkxFZ4EZiGvwcH2fC0EKIse6hGxrgRuoZEgDNRDYx0PsLHmeJw5cUY8F2jk
iqH0iS9qdenM+UUVy4S0I7J3E640wbx2sSmYg8Hkj2XmLkQzR+ToSnqsJxcNdpFnVhcYGcdxRpEC
XenWm/1dkeQ/lWaa7XRCNJdg48yJVcBvwT8LnXEu0RQs7m3KNY2tYF88e5TmzmnXfCzQjd7J2oBt
WP0UY5K/qyUpMZ7841YRX+4NJXBWqKBddE46OV8ox3O1p62ZWcIgWHnKLtruxgOceLV6axXInhFM
gbktzfN/MXZey5EbW7p+IkTAm9vyxaJtsu0NotVSw3uPp58PC9obHB7pxNxkpIMpIJGV5jdyGlwr
36I6yK9ZXNJlj51zwLAbeAhbCoDginlfoJgWOYXNd2HvTbq8h0GD0lsDFMB/bTglDddDcsR/iFlg
vSRz+CVECg7x0dOEtdzBcUYI7gveCID2IdF4u+j/pso+7evfzGvaWztk53qs+ZsEFZg4WFqrCSSh
Fh5nXV+d8HuRl8ZXJORR5Bw/6UlgXdJB+TSzCLDQW9VzZS7GA/EPtTMusTeG7NYfvHj2rmFkPcZs
pe1THVmlVs0R/jNAjNs319Sney2N30aVWWpYBcgohlCGF5OmykfXJmm4HlCgL6sCRJDV3clmwxss
V2mvwhHp9LsbHO0V2K6LNLYyMREw6ae1BVefp31zKFLbe4YF4Dyp09sMgu/ZAIxg50FzquLka8nA
APnKCGhlyWaqJOdUzxjzlRkATUU5J50bMn4yUuAv1iEPOmNflUV/gR1RvHVm3VxG2CJ7SeqJ04A3
ri38QpXmgeEyv6ft7INeBn9OtjKdizidbwh/PPczYG/TtZOnACmXp6DRanaGkcJ0eic9WrVdnUto
4EYAO0NJkJjLuL2FqeEOSAU7IZuMRbBz5jE7Mot+MljnoBc/ZNlTFwIW+5nbb5iWtddswcyUC64u
BGFxNZ2naMGN1sakXgFGhAuSVIJJj74oiuEf4/9mSb5Uz5bPrr4rA56r10Kn22VFSihAz0YHOa3V
VXDwTxOOkBcrfIsbkAL+69gE6SmAzmu3BtyiYXxFqBx1QzzvVl0NwQgJbigzmTC4sYOS9yK4IQWd
n0KSHP+Y3Ca4A5dlzUcGq9yJROWLtiq4ZBeJJjMrSLCw+HlDXYD2dVsdBaFSOU8LpJCxbHZX9MCt
gwavB3+XKNqyjkBuABbryK7Kd0fJD4ka4JD7p9kPoJiXB9csZ5TYhk+0tUSdjwJVlMxxzqbsIjUj
p+XJIIsY/H18u5xEammhOu1sJ0sPcpcJWtNswCJ8trj6nYNGPYvCiOPtIbkPVzCcv7rl/Y1m5Fxy
1KhlD1iCRJ6/RGOmyGxpYXwnySyrzmGp6PjPLPeUg/sM8M64yCXlNnBeDqNqQJykr45eWf4px6Vj
AMd8eY3rG5ZMwUvlPrsu1kIa3fLGUu/OSK3gyQToY8X+SmuAdssO9Til41HV65+CB5ZgAEbd1fDr
WE9FciSrBhszospJ6ePd5iib3ivOK1SDHz3MxaPXhLxRGwnRU5s0r/Lu7cR9Glj3Oc21QbduDRF6
ewzd2d4q7lKH6V8botm2vTSwwzoQ6iY4yOuStyGxEo/PZCdRaQVWqPvsK3c7r+jzO3wdPdBnEl0C
iAi0DeVc4fVO3zIkM0AEYM5YDWME+i4qRzs4UoBEdo38bo3OaQ8ayo4ucr2xaVijbg5xm3ydR/1O
ntz6lKCW7gornQ7yrOWpJG3B/L/VEF9ZMADyTuQIiUne2hwkLYGR4hjSdCEQTUQfh+6TvPi1acqj
2VqDlNSsfO4qMOwHeRRyk3pf83zaoND3rKAzyrWqP9rFNgS5y/X5mrnTzwCvjFPGaIBW96pVeQvT
NjzlM0TnVp8+6UvXIX/bWWw75zmYQQJjx7dToXOihNugJ2QlefH/XPjdPUgU2yvI7nqorzXXt4ea
DA6lvaEfpAuQ//cOufGLDSBr/JTC5V0f7gqnePfVvANVfHyCBtt4RQRrcm5ORphr8zF2wx9Kl6nH
7QnTCd7pjgule+tc1P45w8TyJPfS+9VTas/qCY3Gft43WXjfDroCzGPph5bPWo6U2L/meV05IxwQ
JgdpCX2cnhjCMHVZGoI+Iu1kwrHems9Swa5mKpj6fkCC7SIteOys4TLlFtOS6pg7A8ZH7gKu/Nfr
2kV69UOwwl5uAFdYAClb25vjB1dfAIxGYdeLvA3d29ItS0uS5JZXsPqz9EiWPjtH36kGMCvpsxMo
9JFSX4Lta33XRNeolM+VN1y8xtxLS1gPwVbgrHxpGzYIpC9kwt6cUei+bl/41pYlT5LB0grVvj81
gPTOoROdpMyUxi41tuM/NkFJy1uT2HqMpNfoh3JJfshbm21Z2fbfXQ+2cmzwp+Y1gCu3S4HHFCkg
t94G4bz8cegeRNNAZ6I66Sd8KNinZ1wgb3ywdYxBnad8bl8cxgbMD+91VixmtcBjO3nJAaUMdXez
FqzqPJYv+eB2J9OcGUo0unpQg4K1mx6BmR0bvCfhHUz5YhdpzkN9CKLyycG8eHvxclVJrp/TlpbM
rZl8OKQY0vbSYz8ojVGCeumuJaYn0JfMGM6TPH05SQGecQKzQrPrfWj1e/lKYLWTK9F3uYNrfMst
RJRk3jLhGnyEVPfdFi5FyAPrYiW9sg4ONSRe8A1jon+OeuDuyJgc5RlLIK89XoYnCOUyR57SP/JJ
v/NiIzup83hLzBKBMq+7SCej0Wu3cHZL1HMPYRGs/wBG+yek/OwqJ5Q3LzF6+nZhw9jR8Oc8eM+Y
xbkrZtlP7Fcfz7NTLi1i6wxUTXWuHLfdn96O2qGfIN5vT7HMHHrSZPmbydzMOvgWdCEhlcAL+AYu
2WAk7iE/KlXYW4NyYqCLMmrWcdUxk8EWeN3qPLnOdQKYw37uGXokGsWRvc9wDFtHV+ssKtKCgj03
XVs7YbjUj7WRGCc5v9yXb0fjtdWfZiNvT6ppvMhb3V6txPKu+xUbU7QbiwKlfyjkf0/Qto5Dkf9+
Sa8DO6anJY40TB/A+B+1zM5h57f58IAgu3kBmlbdCWtniLrqjrbwuwyzbH2/8ia2PmZ7MfxB/5VC
zzQnrz5YEKSRxXAMHE4KPgKXHvyAQuCx5JHJm5FmHaisPVrAg/0C35D/duZSYevRtze5Nuilv98e
wlYqMany/z8VY7UR9tLD1tXLzUhyHYtvaYmtmXOE7QcDWoQZZKCrdPZFxWNRqshl1yGXRHHY5FNb
o+xr/w2rX/8o5T7fjTLWY8vc3QMLuGdDEHsM/uhl/MrmCEvX8pnMBXIw+2Ayf6C1wnpy2CeXoglD
9SjV16i//INGgEG6IF3HcdJSZUS3BVveNGdsOWgoRWrAxJZBmPycLVhRkpJ+N5Zd776cR5g4D2OB
rltPvAGefrLZpZr36PUWbEL94cqNmPWd7urqVYZlMqiTmATrqZdhoSTZCELzOoAAslWWKltSYluw
vcYtb7vGh2Oj/HOHUAd9GH2mdJwdQID8Imn58njiCdP4pXy9+bnUil2kDOq7YaS8wrXlzT8DiPZX
aa4RSrqAppd3EHYdkhvSUv45KkevXRWgnObilunhIxUkgCmyTeE+cEKE4CGlW8E2B5QCCbZ6khz8
X4NW59f17peWvJI9tm9mHc+sjVlyPT3v2D/573cnsbWWRD+m5aD1rO9qfbzAx6MUjY2N1n7TZqRm
pV/ZRg9y7D/lbVWkdB1nS3QL5H1sSYnJcf961nfTGaktFT9c6p/yPpz1w5WCpcPHaK7uQhh9yyeO
hzN7FdW8zlXlg5eApRTImdCImLwvy2xbsOXNGZ6g0O+oU7UG0bWSdLdy8q3quxKJ+mYAQogt+LVF
y8ci38n2sWwf1b/mbYfJdyf1/inv/3oqf84Xcn8Rg/YbDy4ObQxrl7Gw/HFtwTqT3dLv1ir+qfqH
vHU+sZx2vYKc50Od9QpD4t1ryvBb7bxwL12DzEEltv1HSx+yJSW2Dci2yh/yPiSlnt8jGND/0mok
EZLChsjHx8neO8NbacJrVHIlPbOUzbQ6q7KT7hWvW/cOmAra+JZW5oVGLmnp+RkLBawoWZnlrktH
fmC18166B1b/kWRtUAb+m662dhq2yhqC9C5FOUPCRPzt8E/d7dYUHJn0b3W2ZrDlfWgukpTSMWhS
lixcmF6DOpuHztHTeS/z3wSAActFyfgWtEN0Wr94eShbsHarW1oe178mpWD7dCUZsJDyd/ct6Q9n
kLw5S8BOaAmf0dbZrwPrtVzez3Zkg1cJk7fsarEwYiwrJO9mjls1OVYCGRhsSYl9qCed6Jb37odL
yYdDBq9SjrPxACrwuYZKgWuA1GCl3NBAcix/XCWOeO2rdF1+lmTZRZ5MmfR5dplVZ9dkjnWRj317
o+u3/24x891QYasqMXm9UdGzordWWhe5cgfREyOOkEnR0coeZq9kOwY1F216lE90XaeUFjDOetx8
kw/571WtWg2OWGezddKwOZjn2TVBIhiWOKQ1CeqG3crdlvatQEH/LLR25aI77MwWBmR0yNvKh6Vr
wdnU/Ztwti02ACIV7Rp5qvJe6gwqk14Vb2UMz0T45PrygucW0Z12Xc/88Pjlob57RevUdX3qMmeR
6PqZR2xOzp45HeUpy2W3QG5gS8qD/ZC3zuqk5COZc6spxdtP0sNQ39tY6+2wMcQqLsj9L10Rj2cD
IcCjDmOWJNQzBEiLKz6TlFo6e2eGg0zPUup5wDz1JMG7qQ5eIy07a8s51KTOHsqgbndSa+6y8aLM
pXlQ+wyQ3jAUuybiU5fAy1xzb3sAPDUwRfdp4p7UKLTyI5JBGC4zsz+yKglqeHKujR40T3Cy2GtG
NBbieebgXhSr96k/vi2I9k8BMrCf4N/UB1TjRlQ5SEpehuBRlrA9UY+oQMR2lX6KPQdlQbN7mGK0
EBxgCyedvf2zZ/nzc1o1v+A7XnpTK7+MuYmrVur/yEuG5DU+8Hd+oIIUz5q33putnx6r9ezs+gEb
DlqLOs4w7IKmrr/WM5hepuTlZ11N7T2KOsCrImS71GKxBTBZSp5zq0K/SVUPFRLBKEOV4LgxYqwe
x6WEpSTMBAYcBcJEOzeFXT7OU1I9SkyCrCgcdM/yHGFhFuGtIg4OZYX8kD8N3002z86tukj5ZWpl
YEeCEsdhWQDeuT4zt7iIUb1WIXwaPkaiKgqGhzYrwAR57cB8uCncO5AabK95LLa3qH5N/RQ9D0sA
0SV69tXkB7KaylWyygyTbnQXUeUqED4zLHZrnOC5QQ37WWUn9DlVNG0/jWPADIKC2PaAVqU2zzLH
UhQP2d00DN2jlnTe07wEdQZsz6Ztwa6mxlYQ6lm610oHV7SB3RlzwmxuHHV0Yfy/piSaH9cUaA6U
fx3a3HZ8FVneEyoz0b4K2x26p8bR0SzzME1NjsYbYPrC0Mw72wHqDKxVO+i2nrQ7rOCRwcABvPTC
8r6CanffLMGWpH2ek4I11AFpIxtuWqnf5bOZGnvNNLQ7CYop+E9m0VfKfvJguXthymIzogZvvQ9g
1LXH/nsy5N8MttLBhUP359sy4TODTAStUFSoxPTzX2x3fg3zRP8+NQloBQRx3oIxA3aNDtbTrLGX
bE2JdavcvL/T+7i9pGlcPPIKNCj/rfqpGRUaV5aaD6rRv9WoBj24UfI02FUD9VWpP8U9G0cOYo9H
SUoBW6GfkV/Pj/W46zHu2E1L9VhLMeWLwXItx7GDTZajQLulzzi8O9jKfzjpbN7kVHVjao+OF14g
h+HUmSGLduIPpzpsd9AGye8wnJP1vLUxt09N1x5zFVmbvY/Fch9krxgVzizaFw1zZdu8QbRoPsE9
7x9ZOr5KCqPd9hOmdZChshGxpqWG5DlG+fGgxH1TXfS4cA0EqA3thxWLJarAoLtHP62/rweWlcsU
tRMpcFCyuCKDmYBm41HoptKeEdvU9pKUx5Ol6vJX5YAJW56PPY4AXaploBef7fH3+nPSJPfPdlHD
OVueH6rTIPKyycOfnjYzDibKKRKVoApmGO5bWlrb2CIh+S5TiqWkg9xxGJ4AzoDAC4YduC4sFcqK
Tkmvv9V1EF56ewjQeA+rH2V5kvJ4COtTqqPaVM2Kw4K14uIWznrgtQmi4L5bgiFB98Q1/PO7gr5P
sZP5Evh2fITCEN/KMcPDcAkkJnkms2wsG2wU1WItavAb/JeKcshaezu6GzEH/L8ckroD+ApVO388
TdsViNy+jI+lymrg/sPdSW25yFSUenOftguPgm1H02phwKJI+RAtQY7AxIMkJ99HsTDyB8jraszi
+lJcqiiX77ZKEsNB78YfX8c+MgfHLqsqYVl5eGJMinLnfLGA4qMsJaUfDpWkXLhFdfTiIAS+HipX
e3dEppvHrgSg8bFguaupjCE7vsyF/S3FnhTk0uymt3aq0ps7RgBONJQ3u4x9RpXdimNShNqrWobD
vavXf+Shpr4OdqG+6mH92NHBPrI3DdMF0UH+/XoD/S+nbvWbDbTki5txKjZzyocUNYMvUaV8hY8c
PEmhWQYPfhHbz1IGUviYQqj7lC81x/pLMmjmm+ZHxWctuUoV/nOyV7VpoF8+hnU63feBlj6MS4C4
nz7szKQmajfzjj4bNN6SlDoQTdnI8d2/1GTAvdRl7RLmUvol82p0tDWj3UvS6JvhYuCaeihNC0X8
nW11/SdsrJAuskb9GEGo/NL02CKo8PXOC7/yC1Cw8mBnvnkZscx8Lu3xDQhN990qf85u4361FLe9
y8oI6SRb7743M0AK1bHyZ0R00NIN+9+BY7ffgWzphznGRdxu/DcN8Bkatu0A3pNYHLbHGWtY+ML/
yYIW+XfhhzzdckDFZvN9OXj1Eb+2EoU5p3jLFMu+a9JuQnO7L950GNOfsH7fSaECjO0NBMZXmLzq
g2TZfsP+gjuUZ0mOqElcNW9K9pKsY9d8ntmlk5ScsRvUBxWtNx1G9C2YZnAJhRUatxqtGGjRtY8K
m50/sOgedweweMh6Ii17rPzBuZOSvvW9o6kNFu0Ot5PZp+dBMCb60qtVv4fjE91J0olUG5hC1N8k
aWNEhA+k7t9Lclamny7/+Y+Smvrsmf46fzZi8D3+GFzCaFBe0qxVHyIfGnHoY1c15NUzQJ8jshP9
S+m1n5O4VW+AFYYXXW/5VGJU5avEvZcKko8u4qlU6uxRsiQwUTmKbAgMdadjuFrgHpvZwYtUj6Gj
PefmS9MUJ7dzKwwL6yMy5uXNnpziFnWQ5Rax4PKmqARNV7nIzKrTIfZ6RMftqHkKNQcr8Ml6QyEs
/a5alXdEN7O8SBKODpB6vfhSmiOSlEYPlmCppvWTv0PTD1RNPuKurLYAxav0Oyjq7Awd3znp7H18
ty3jlruK9WqGmfNQJhYAi6VaO6l/TaAlr/y1aQ8M6zTciIi5SzBrqb9nBa8Bv/ufvK2KxCyl/avq
de38T8frLQCYzo6f6nFuHkelAi5duEjfgeoy+Sf6K1f9z+Y42F8aZ0QfKNeL+yw0bJSNqxRE3DB/
7Sv3RaqORnpfR4b3rW5y9eDWsfWQlh4GLHWNWgq6sJ+hI/1SEL86xsXeBTZ0r5Z8VO4Y/+w0AGKW
4TZPntkFd4rtJOcoDdVXVFXqnZzemb+ppdf86tg3AkZkxugwTsaFNdsS1d3SevFsNMf53B2ELbV8
l2R1gTIuGlX3JX3qvV2Gh97X47sacfK/C9Y6UlxuufBIAD8j439Q50CND1Iegnu8l7PFjkumXUEn
rBzzuialWPe0ZDzxaUdrzUDTXywzsc6qPcDd3k5hOebNBl5+54SWcky1QseWanAuFnjfK143zb1m
mM7JTrLpecLH5dC3avOZr1EF+uM6Pxg7v6DNo/xuvDd3SBiSjoV1enm128L8BScRsUiTfp7Wx0eb
JQ4klWA+1lVVP8Z6W19MoxruIre1cPf1S2wJOgd9LMCqdHwwM/USWSy/97/Hwfg5iUzlLwWk5Xqh
LNeQiiusP6d0+BkqivNNs5sMtWNtfg1ttMEZogRPUKjdc7aIiquKn976NLbOLAekTy5UIDDOjcX6
GR2Z7c/hdzrgH5APlT/1AB9k0EmMsBmEJ4Fr/pWhjKx3/VuANUfTfuo7MMvoFDdvXsucsOsr7Qnc
Rgc8B4cleFfOgcU137/ouoEH1egskgZqiluc1mU3iTlOzRYgEggPXYKsC/41nzRn8N7y1PumTbHy
YPaexzNAvrcO0/pOkp2B8lzuxN1Vj3uEqTTGZdeuBOpWNK73OYCQvquGUH3oq9L/HNXzd90K9EdJ
zQsC3NGtJ6nqac4t0iz/WVJhH5zbtEw/mYXuf/Zn9hILq3ktDcf57J9HP3O+x/xVnttRbc9OOwQ/
Cv1cD7X9owSRhWVOVV+GYCi+YXO3763I/cQ88h6Th+Kx9hXE8wPIG10fars1bymICnaccdZdmCzj
GbGjiY8I4TUjMv4Su0MLMbXQCbrPW4XGqI1DZXfWacBS8LFbAhrGdGjwRj5IUgrYsC0emxm3LSyr
b4CduHLQVaAbMBzdsXZXPBpLYCPFe3MV4yF3qvkTqwDfujKafkzRAvRo4XOgA4XkXqp/i+dh+jHW
kbUfl/xoyf/f9V0kl7b6vutzHuBp+yZwEXz7z/m3/H87//+uL9fVqwHmtmcezdyK9wMT9pdymOoX
3TH1s73kIZdRv0hBzuR3zZMqCEU2L+WS9+FY/jmRs1K8c6zznyiBtbAtvapRT7SM7O88FftoLzdP
WzUpHGPP29U1fIOgfFKy1oIwCedr1OohODp864ceHZtDNmrFkwSjyfsq+i/6Tmuqox4m6n1QQcSj
k5IECu3qfbsEkrQNBdL9ms6qQ890Da3H/5RK/paUIyQPbbtbHgFo27LWM23plE5vHt2nksf1s8f+
A0Uy73sCn4lGVeZXz4dLqo/Op8nuvZ8GAnSsFnrDk+W6GI4m6K0UqRqx+wqbGOLxtSmVk6F781cU
GYZzx1lF8PQLtKyrXCPMgPP1VWs94ITtPfqdxkbXcm7MK550ntpncCMWrgOGcdKbdrzT6xDN7sVw
Rxx1VnMdKywg5zL5kgIJerS6jy4gK5jovXM1U7NEXKf1XzInUV4QiO4O+sXDRiyZZzRdDLRjECF3
zB1DEHgx8ViflSrrz0z+kMU3fldm+wOJkeFrFOMEn3Rt/xQ1vXZR4za7+mNqPoaBjieGUs5f0jD9
Degw+83BIXbwd4ppoo6F9e8LfjJnY+yCx6pompdiCQyV4WFYIJe4VDD0hYrUANmw2vJRS+HFI5ms
Hgev6B6lvlTD4OmIaeSEARriNMniyQ5kHi/ZPnkJEOvAV61JnxEdwiDCwhjN6NTxhA9a/WgFXXKu
oNY8JBmkCmM053vHBVkMO96+OdkQXQukjG+eGVlXlj2KO2+ah7usGserokblLTMKjH38PrpPGh+J
p8Fx75Nywuu1ZpEk6hL/FLetigODWp9crxghuiK6jABU/8z+RHlMY6d78VF7QjcY7CA9Dmigqu9f
5w6rH8ydx7fIQh65M3d9F7IoFRTq54Y96H04qsaX0XXR8kb39CveM/2uiqbxwceHCgnqPD1UUxih
hIV+HP9NED78dP4jadyjjx/ZN3avG3RtooVrP0evYEl/R7Y6/6Ekxh8s/EIvtwIWygNXP2Utf87+
YJ775QxujH8HOLASi4eRCZU9IdIJxOSPAlyi3pk/PbAGTAGz4YY26vhcY6S+qPHPiK7VD541dUgh
8wUwMyovWaMhJIN43/gYo9bCoHy85KYSvfmK5zw6GmxaMYIPzR7KneUPlz4dpm+mzdxJ04I3t+BL
0aa8QDZAHb9FAACPQTn0FzlKj5NrbQzaXe5ow4G1xOIORlDMVHVBBlsehhx+u1uzzAlBRKkisXeZ
9lIimR9LtupjJvqEXGA7j+RVlQsPjQ28fYZj4KNVtlg5tkr3pcPA8m701Qz5Ch5Jht4265YDTI8l
iaKdd5zaAp/LJambE6Ql0yqukvTTWtvBTox3mDxAkrMdJgVLoOchfk+lOZW30UsqHCyISbDVkZjk
4TRO7UYHojTkoLH+D8fNCEaVENT/17kl+e7SDj4CV0ZCu3d52yFy/TEq57ss/dZMYfhGn+vvitix
rroPt6LPjVfVc/yzMYTKfs55zY5XxM92VVwkJQeZhvfadpn3YFnKBemi+dHrGiiFbd5+7Uen2hmD
E/xsA+UNQpH3p6lpp9ylO0AHfB9ouR5RAVHeLot/s5jxhDpI/EcV1TF/O037bbG73ydWVz6wzn1T
EXF/gChQPeRaFZ6QM513ialWD1uBlDLA+rueiSVP0Tp7tfsCRAbn5uUMcohU3JK9PTo7Z6jZs/zv
RT6cWhkT+EK6/yUFo4pg5nKR7QSSTAf1wuZXfHdwB8W578YAAyKsQ3F8UfoQConuPJsoOT6n9tL7
agUIAzN01zyYvlgqpe7FYangwVExLolVpP7X5JKHU/fwEC2B5AHB1I74orELspRuBVJP8qpazU7m
gCuAJFvbyI8RsjCHLp5Y3q/qPyKIC16h1t+1YIL+1pfTF6dk0l5Pjf+az3l/ACrWv+hdjBqmM2ZP
roGoSoyI28Nk9cOlAFWLgmMEZh/bqquVemiCLL344KjRY56q1SljrvusorXLigGr16lVKyysF9ln
7i7cs+btfk1sFFCs2TR/4Cn6zW9S+1dp+XcqC5kBSjjwmpI6YSj9uShbG/k+FhnY0Oh+j5N37+d5
8cto4p+KySo1vSUAelBDltXjhmUitWAh6ZnN2fDZr4cGTXMmEFI6OmF5CzOogFKaY+F57/dzs5PS
OA0zPC/RlJPSqbXTx1oxfyTLmdjxyJ/SunqVsth0WXNCaIkxefRUtqryGOMkRDyw5uhJYhKoWfB9
1tXqumVJDDfU8BDj47MetZWqTuacYzaidpLnNCFyk24D7xRx0P1Wb7uOOmQPjVnYd/6sU3eOcaWC
ifQ6Jl7JFpHP5omWajfP7bSbCo8KznqkndMZqRgpkGB0UQ3aK0udWlGm6rQdo/nKr3IuUbb772ne
VbGcGA6ZnHw7W49Nx753pvKwnleK/TTmEu9qzrai7LHDMg+G7UEEW06vDDUUQRis7w6UgvWScoNh
pvonzzS/rHmG3MF28clLaIK+06nXJmwP//ibttp/n1f7MwvQbVjvYXkKEnt3s8vNrfckJetFuzJ7
ihF2hSp+tlpXvRVLNangmzXLPBKVEgkmefwSNd0O6YbhD48doQelG06MNrBTG5uHJomqfY2BRRBB
NQua/KdVNBMaemAae/Vqh/58drzuL2C50yFFWFGNfvV6gnWkaeNH4aEP5g3dNUzbP+vM906MmW4u
EqZRpUcHzZ4WKVvvl61gkR13O6WmI0do1kQO3/VYY2xwt3Lr5AvzzAskvM9m03u7ns8OXY/prfYr
wMXdZy0YORk0PxSxk8debe6dGP5lBeqJBZ1jyupWYeo/w2K4V9j1nAosESckGMplw69Q2HRI4Pte
4BEzTfWSW6RoL3WbKM9qzJS3xM/oufJvJmMR7OWWrGHsoUmlycOap2HispuLIbtuRwWs5B2yGskl
fFOVZymAg/aznWFcVW0PlXN+barXJjWH54GBUOvUaKHnTMmHGcgI4mUxNxJ8VkpMVnDIwfag6hyU
HdpxN0I1NT3whlb62GsjDmBLMKX+Sz3A48+KmxMMFqh/goLV4j0cs/GkF2iNSV6OAsN5xmWNBdP/
5HUzAwkkTfVzhYte4Vr+U7YEyFF4pVM9tzZyTWmLLs7IGOZ5XoIoNcqLOznTTpL0IMZzjBoFhKFm
zdryG9v8GlmtcSdZrlLp6JKNM3ahTXGUPAkM3dfZJkKzUaq8K0Axz5ia9cKSbekF+7tTkV/lwpLn
h8PO9lrj0E41O9bLTUphlKj5zbIRIFyyLJbVHx1HOQxBGL8U5bGAEPzcalr0wp757zGq/OugGQ8I
kaf3I2ZVzxK4M1r/yFpZpy0vnfocEzeU+RNViRUojb6B53V3l1iJ9cxiv7Ue20X2cS583I/CtsFF
y2XS5qd4DM1W6Z7XNA5J1akuUnMPzpfysLT02zJ4jhv3afYYHfRzxV5R1ZnPnpcoT1Z0C5aEEcV/
B6NVf+9YtbybzHSZFsL3wf0PYMZWb0xQOUpnul45kaMWNt4V0TOGd91jWUyHtUXNZRSANW53qCI3
T0WdBS8mi2Qvely8ln4w3qSaBAzJ9B22QOVFklJXQ2X9YFUgx+UoyYNRkUJJSB6Yw417Tw285zQ3
vGd0uec7w+h+BH6NSsiSrztZj5NUvPNjF+a/VEMB88rOffggNRj5PauRZtyimfZXTFF7UQLPfoYs
6jzjIFYdtdDFy2CcnWcp0FrEPdWSzRlJSgGCKeZjlTJgxHlDQTk2bNlKNox9H9H/Jr11v9UNWTvF
zKxxzqlexSd3AjGBnGX4UsKGOGDPkhwNB2W0vdNW/snwDJTD0W95Qeo5ejHbBm6okbB+MLIe6hop
pkKLl4kEjF1m3LJw89TnkdFGGWCHp2AW4i9KfT7Cw3/HliT6el/zFi8/vDU88HeLtYqPOfSdxLBr
zti/vmsXllC3QBglJsEgQMklYFILcFIyka7tzp7OjvcYI/hSTG/hCrxacN4qw+76m6rPLLO0zGIX
4sMWMEaG6iDpTFgPvZl9NRfiUbcwaerlFvAmgnlkC//IqhB2Qw2SRQF0d+8k0Kt2nDE4qhf9jf9G
9dT7FSU6GhhNjuyjFPf9DENUojGyM0j+JzHbHAjns2mHyt76xNwJC5IEnZHYtdlClKe4FiP2cltW
Zc5on2B3AMMM+oJ5VCZDgWLX/TV15p8+ahFpUZ1H7L8OlvYa4Ot4V3T9N4fHeouwAzu1mvkjnEzv
OC6o2oTTFN6NHic7yu/dnrbE5A2whxUezYBnpeCSdlM7/VAngXlpMWq7s42ivNpMEpIqrneK2p0H
0/6c8qsta4ShD6lD5Q3TBLSaMbmLIP2sWIe4hsS8kNLyBXHtLC9LYhmiDccKWRD+d3vtrkHZIqhs
NrqMEiW+JB3v3z0YKMo8N9trkFB0tL2iZD7r/Sy4VaH1y8xC5WhY98VQj3dNaA9rYJjReOfry5PL
ph+Zpld3UH6rOy+vEB2XaO56vXaUqFivSkyCxPEr0E4eahgLdr5Y7FhKo4Kgw6DjHxtW6Tn5NcoQ
Alg4osvPlEB+8JbsMgNlGQ3fTH/hMM0LRlEeRyGcU4m2MwteeeZMh+3NSDvdkhLztAF7Kwi8dN4F
OoEExgL72wKrM8NzZ1q3ZMHeSzuQIFqSA1scpzlq7iWr9C3MHQKX0YjYGvTiaGArPe+3L4pPqdbU
uI8aORywhTW2Rp1OH64JIl+Q5Hmmiz5EZWJjIIEk4wgVYi1SftcMKYcbxpDtbm6cHlcUJR5vjlsc
DGy62mKcdkGGtW6IP/VBdStmMbrqn1n7+dNLxzftf7g6r93GgS2LfhEBhmKRfCWpZCs4pxfCkTkX
49fPUt8ZXGBeGt1qWbYlsurUPvus3VzButQj5MbWBM4xSr/QOt+Y5cjcaH4q6zbxYZTRKF2b5Cjx
wpziaAjot/f+tJTn0mCLqLzWDj0oq7d6qwKWjIYWOspi0w4HcAPXo+2q3zN9b+7XiQQh6ZJJ67yq
TlVbQRMGF/swksXSx9tUEUQpKl8bS/oj2ARDNlwWjewiTEMGi7Fom0hTxMKM5hb2P3i69dkSxaFq
GvQ7IonSXry3U0tm4VJswS+lG5tBv1oNxyTudJ/NkcnkpK7DnoGMZDgCfsVPktHS1XRar3GGqMIs
VQCULd1O7TUjWlm4cJEoaE4Ha2NO5Bu7fdiAqOhdtMZx/usd3hh39IhK4evX0TvGS54FKQFbUZXp
cE2JKE0N5OpRB3xrZdDxCc1sx78sYiJbx0kVzKvt7iJYN1qj9spMeBPg0KVC8k6LhFnxfhL4YqYX
z71KlwRBUo/1Pw5b93VtMQzYMY48VPnO0hYGgTX8/sOk7ago1oD+4wfFc7JxF+b3G03msImw6bgr
tadgNscFj4Z9k188rrxln7v3MwikPR1P/YiZlvQMlwQGveKDbpjSZWZ+iAEGu7Grk7U1CJhTTD0l
2p+KyJbp5tP1CjIzqU5Fsv7a/GdQ9WyULYdszYnOtTl8tyV0JJNbNDCmkbCmZaLfmDgk5uiZCBFE
j3Xek4ArmRNjgjsskBMswVD4mutFINUVKQJr2Z9N9RqxX4RQXn1ymckHLWnhuHwv2XopTIh1DHDl
LBC97NPQatsy7qP7BeL62rpfTUGqXqzHn8uobZXLQXAyxvBaAI7SSm7xym1tL/nR4LD69Uw2sTGv
b16LYIEAaWi/DhGJcI2s9GAZKHlept9DXHADaynCKBmfFsPdEoSLfSTBiqUJnW4rJyQt/85bY9iu
7TyES1I0W819SbSq8u2sjDZdUaHPjNXWllp9XBNecFIog6lhXOI5U6Apl8Ogf3LyTwJvccbN0D32
OVGtHXld6Pkb6TXvhhrBswBIci1Cj9X4giPXAnaUJQEpnqVPNWgEK/xV3yMw1VfLXPqZk+xtoen+
CLJLZuIFkFgrMEmC+Sqoj1o9rDLSV1yIobox7A0rtvm/5TX2xs8objugTvVPtr6tZg58rUi+MeeW
YW8+E6H4POKXpOsCLXW69UCmXnsbah7cEK1tXgYHyQwTsIzMP+QbECbyPZvscz3TtC+8ozB5WmlM
J0un+mdNzzYjqcOq6Y/ROhAgWy074nkl6bJVsl++SM5Gr37Kq+HDGAiU19VyJzIq/2G94nprhECi
0Wn0CVboCsjkgGcYsGHMNRF09QAQLPsceZP8riEUWLO0QzNTZCXCaAO1473Xw8JB8CdS4NZqtl1p
R/dkG6oNrZ0smFvnWc5laFUDC4EGhrYo3si4L0LDo+Hddyr1+758xS/KkKPiDD3nKXlJuDdlR5Dw
NScWZ/S86bXiBZj/Peg01+9fRwmBrk1z5u6ng5uaP7WW/5Sp+d23FmGBHWR+nTMUCveumoZl65Y0
C1IDL7tb4CNKlvjNQAWdS2B/01I/6ll7bq9CVbVcG7G/Vu8QvTDxAydYZftR+HDvus2syeu4c3MZ
k8xPa4lacjXqtvF8qA02hRKPkATeB+uFVVPGQWYcujK9OBgx/Kaoz2Ve/5WWc2hb+dmnHLxmcZe4
RRkKvdhjVEEPihR5LVPEXL073SjSzGJQ1WGLA30zWBlEnmnMQ6mRRm9qavE1u5rDyNK+XchGSTRi
RE+tjSBUylSO3C1z90TMG23oUuxQAXb2ipKZVM/VrG8Fqd5bN5H4h/GspDaXmVa/eXqd3YxBnLhX
htjDaCXQxouXZVVFCH/mKenW73qWr2a93I8yMEvZbmU8n1bQnLmEPNeTP2lIearBWLt1D2ewNumo
if6QRxE2bbmbUi10U7Lu35e0+fDi4kk2w3GWeBr16SVRxb7Hg5PPXBOZ6rcg2UDTjMcEcCCGNsBo
XWGHecMJXOtCq+P+hCpvF/u2rydE3AVmHHxooAFkV8T2x6LmD7KpS98ptOfeBWSjUvO9L/PvCZye
1c7vzJf9YtvFF2vt1jE9DKJ8WhgjDwq9fmgG4OUpHKYxx1HN+/EoCBHb1bQB8PxZaEf9uqMBCUyt
P8TDcE+mERmCLvr4pJzfXvSgKdhhydgm6r0SIH8BKPuamIi81CuwTcXRVNV9DprHN9bJ3gjP283S
O7yXPYA+aEOHerYVvP0cs/yCPSIhR5M09ltCMeozc8NY+Byw6SZ3ZBOh7KAKK/tbL9Ux16e3gR+K
o99rigkD0mfx4nXaLSvfI+ayxh8Gh7c+Phsk09e2uVPZtJ/raNvv+6na9rwtLBKc/Okdzj69vZT6
fwIF7DTnFJVqr8hT03uCxWbvmNewPgcrp59SbaeUu3dyo9+iIEI5x59Wzd2rHNTR9NTd4BYBeQ73
jYo/7JJzIyNkRDdMxbvDTD180noMaM2Q8iCI/ly5NugIgI2vKBs6Y6KimTeupWMwHnaCc8bB47Rc
l2eiRzvqgFRHq+J2GV6lQlReC3f24fBcimzu/daBCKgLDEdWGT/Vsvht1Nz5pSqmsPUGEiMZOuwS
/TDq3oNjUUQuCeTsKh5vrZ4quxmij0Fx362DuZXAvJ1+PFmod5BT8hDEndQKuqFtBEoU7xTI3VcY
hBidYiQ0C+2wGy3eZIe3kciTlQXdKMPBdDwG/l3XH7OpDMvHvoQRNeaavjUtmA19lz4QAK8i2PZs
cFSS996PPg/D0QBExmnM3ruRetLEAnbTGz6EgjS+aCm+l+Gj671tPIIU7VMyir3cCwskgo4GR4Ex
Pqx0jZuHIqwVWdDGKAKDrpco1vm+XEf3QMjkq5MC72EHH8bmx1DUxsvE7VnD18nSo9BqEuYmGIoZ
l0ubPhgsPyHTSbiayO9Z0/YYp/UfIaOJL4yBtpL1HPUuQSXVlwG5zl07piQMEsGi1CWfszoNcXsr
KRZjVZ1Hj6Yh+SKgrk4MEL1Qa7+4NC0CO75mRZjz92JzAsjdcT67HluNXMLcHa4Jg+zmkgCprIej
2r7mZsvdMQWyW/WLPZYzxXiR+8KlBpMFvo04/RvRs9WtXV8JWfYM722enu162himPVNYEZqROrAd
5HCnTXNzSLX8zoopyMmkrUy72lkoU227ThS0ybhjSNvqZRkiCD3LJP6CbwU7NcezlxgtdwAXjfaH
6PeZ1vkhktZMMrCiW3kuGzBmIO6FX+C23a923IU9RExvyoJstU/d4OFNHX5t7Yao5WNKMGuFCA3w
Ee9d3mwYZbzLRiG2etW+A1m4GaoV4nN9RTR/tILg6tkzGNavk+dGOFRCeKBcRAK/1WPqzjoFM4kF
vXJ3mJZsoiGdKcgkwz1yYSrE/swGEJDjtJDZLs2tsJYnU5fHNuMOTHiHc0GoBF3JX9uJxrBQEIfL
TWLIXSrnj3W+wTnzXOBI9ckFaTelwftElPiZSQxsIyvndcmsklquErz9qkHmu3rbAughb2Z/qxlb
SeCR79nao6jFdgRwe12kah8OKqNQCwbq3ZUuR/pHzsKmWbegA9/HxPoypbZsI3MElswIKURDjqdF
Ad6OitD2uPprjdkBChNiExPmV6jxVZrASMqtP0uqypczcr8NNYl1EwnRBi9o6vepq5tQ5ZwwJ+XU
1zyuEsc2PxFcfslQbm7HnK61SeN+IaooN40HgH1liFWGAUrLCPW8tq9fsEnRiEPTpLHv5jthw6U1
5nnvGKNLHZA1Aai5HnqKesuMFhy1utVSrra6E35fNM9ZUTGOJG8AY4ZrTf08KY9UX0QKXxbJbiJx
HGrnepZY2Bvxsxjed1OuWYiRreEyHe6danp3+ukbkuh+XZZAmsZHPac2tOQJRC/DF9Hc2fBJpiqg
D6I34nHMnfuhdxnLyMrT6A40UFqdRrb3ntmKRPvSeorUwyB0UN0wREkQI3FHd6JwTqpTYYujMCS3
bqzIc6KP0enOpeHUMdbVFCapfkfgyLM5korpDdU2TpaHJLJHvIDOPQ0VAlyyCGbz+uZ6D67UMImY
VxZfqeZAqYwCmwITfF0cZmYdLlBsiTn3x26g35DstKY6VcUz2DyPZme055oMuiaxNnNmcBIbDZ5q
ptVGM6UVuDd9DLAT0Q/vAtng3oDnpHI2U6u/aUVBq2Uwd9EMc2+OCMMrwKC1zhDEo/pOWqz3tnWg
vuirggJjcnybqpLT13TR8wOVtA11uCClKvUCox4l34Y8hMLTgghvbtVaRuC62c/iJG8JfcplGcpA
G2EDZp65HJzltRZpsYnMXSFoSFfMoTKDGm8kOTC1GN7yKr4q1Jz8o4xPzZNdwIZAr6QzUFrJq9N2
GUOki8yf55nd2ybVe9tMlByjVLQJe9rDCSHRnuPBUP5pIjIy8qQ5qzjZWgSJbL1lvm1y86vQGNhN
MsjvV95Qq75xJD3TEK+3Gh4Vv+WO33iaw9nQ41aapv5cLVsPCvCyILfj52rDKI+hs9WMBbZMIhR0
tbKe2b8iQgtJ0586Ko66owE1zxqShSKb1lPa7xMAGz6mJcfvavNnssBOFc+GdKpdXBsfjqHtnXVG
P/Fw81jNT12DOoXX/QNv5pOKetq2ZnJeQQ5D9s3zgDRYKATrpUuIcL2b2U25FRk4rD6xxGD9Hv/I
tzxHHhHLKWuUQdB5OTovnjHfLh0wEjhzZMlb3WXsxGfFhwUS5T7NPXOnXSOXk2Y5FrYO9T2thm2a
ck7Tqf2bZnrhHsUGgqn+uhzKTRcvO76OLvgQA75NDsQKPeeGqYUkYO1eGCSN/KmNcA/9ePNr61qv
aNtPTjlQbWJMtVccZ0RXMzpxW+Qex1SWqMii4OXexGSL1tt22GvedWl+tAZeqhLPBILtQ82b51eT
da8VOZKhsN5G+pZGPI0h6T9XnooXHxNbPMWr3BsFBbqICeVjdaICgLTHGdY1Ybe2g4XRGJIwgtWd
l8T3zS8Lb0TnZ2Kyck7G+0JwUpMd8zTZRCyK0N+SjqCGxazJg5qeAJAWWzxcd5kzHmkrMOinFWdR
xCrkEHicruTWxXo0PuPK/XSG/qXXuTBz+4Xsi0dTVqGIySkkAhgKOEGyy03fcbcw1oVDfN9b+tug
7C/NGdGVcbr1Ftl1mY4Yk7H/O2tqMTExHtrhnLdwwFkAsMFd4c3Ge3Q9vLpafFwhFYLUPuamXBHu
+u+mnbeto70URBL7TmJNwVRTeOs2boaIq4UqZqhqj1Fxofu2KG7qSH1VghGKZFiBUmJ/6oZHpxC3
Vin7wNQGaqoK+70OoHrONC0U13zewTM2jIITRZ/V30mZ7AFX3HRpstVz+ydxO3Sqji4gSapEKaY7
c2nOuSRQtGuLQzMSmTrozQZX+Gdu9NhFTRK67XST5TSeM4X/LaoAB9sbfoTbIbk4aYVJeDpWmgHf
SRqJz9BjNFkPkWKEIor+1kp7MokSmmWdPGn5B8zEyl7NQIt13FiTeV5gj4WWMr6dQR1ML32sJzrr
TAD+qOj6ZifFx2KMr3nFXDVpC9Cvan7ndDov+XSqM+x5UfxJCfFJsGriO/W4tZvlY2iuc3k6G7lW
ejgC1xr2uInbjtr8qlTOO7p4SWgtSLN6ahIAb6ImJB+eTSJF3lfHsiBOqbYfSncSdNC19zWejnoL
QtqrTiZLuHDcnaprNygnIHeV2qRT+pYWnQj+Wrv5tq3iK2oavJZmfV9Ca1ROyeIiO9KWbAUe73at
pk1EfjwuJ2a1jeaWOaNHUxsxpzP5y5TFfpnAEiZkg2aZjqg3VCNXI57zVVihTk8VBlfMLEg1BXqg
1jkjKTHNt2vs3DJB+SlF+1Gs62WE80VbTZ64Q15lDq1NG0KvqvFguvHO7LLAmQYMxxppUdl6Znjp
Bmrtumtta2ODN2D/McijLALX5O4aV33ck+kARR8b+OwOQNb5pRrLe5gdxBsHPcW3qOi4iquTVbwM
Ig8JUL3rEvWWjLTAr5fguhAxhbFE38aSC4X5ifNaRDsU8bfIUWeU20sEKJ9TAnNoRWtsSCG6LUT5
qBLzvZyl4KCXUNYyT+V6UJ6EYmOs0sd/VoFYR5RBPG72nMYeCdV+a1T2zen3iSlQdQCbT6byGoXM
vbzZzbFronfKA/wYCSVKhFB/1GjkdAZhK8Ni5xu3NPe4jJD1ssWiZGhj8iG1Y+002pmz5utcou2u
g7MlL7sKa1tOnOlnb1uuoGhWUeT7qjtVtUaDgBfYuLn2zbnXX5iFEGnk7udVY26yBFlJSFY8u/HN
mE4cGiEn0NvXgiaziS1e7N3Sl8aNVtDBaplEoBPhcFBzE53xDGO3LF57YDwu9buFDKbZsMoHbemB
xjt5v/v3z/88BoY+477siyh0GOEAxN+Y7FWKsHGnrMkyuKY/zW+uSIFxE2AhnXkJWm851A4j6Qw5
fUh0ZEPgP3WsQdvz+2xXg0J1EBFKHxB7jjYva9H1u5EKvZvYw8YOATJVj+QLfw6quE52sfus2nQQ
xujtnOjPIbMzWArjEx8Ze02P3S3TRUzOcfGuDQBVa4vSXk7Gb1S53DRU2GUUfVmZGAIkIjcEGyA8
C4izXvE7SZYlt71Jp2vJlmi3iYOHL3K+E8/8Hnvs2wuLcDREB0jMANJRrJRnvno50G972yzaqb1+
u/TagbEk9qkJ8r3nvsDPA3tYkSyxVsG4ZMdVlw9lc2kyMfpZMT1WMd3nwnUPXSOQNJ1LbjJN7rg/
3WwD8Y/bu8Uu7rNr68DTSmTDubsVejwFfWdxR3ikwDNVdkM+RhW2cTvTw1chxfXEbW0dqlEQqGNz
ettbcSKATeDs0CVEAsNpYKLmlgOhMe42md1cumx8m8tr0OKcjbvIKv+mdO1PCtJGjLyt25yUrdhj
g10s+gOWtfES/S1dnJMX/5m9RU+2Iw/N5cDZpG7F8pg9ltNLZKXQhVzOaElsxT4j1v6sYDnM9Ry4
XsbZ2bEnn57qLkt14zX3WK1hx3K6RWKZS/KhjPRWDKgvchRnzthPUi9f+9ItNlonUowW8RuMEUbY
XXPHNJMeYPRgGbyaDh1ih1AOEamG4Cp7bkaTYXWTz9i8dltXjWBIO893BJnyVeatRS9sq7vyc2WS
v5yQKqOR5goIFUbc6bhPauYMp5G75FaFG+RSGkw0jU9GARBQt0C+jHWDrQrBym5+8qyF/VJN+2JB
ZzYK2zuY4qBKNfhLTGOqXxGfHCf/HBD52G1qza8wPfRFnRzibLwW0Oa7zYiLj1oZgzuZuzu9LGms
mPZXfW09RR8tCktg5Bq1qzr2aJbYZLubmNHAgWLkPpJclVWN2DnozJ2M55H5ugCPSrPxKhtK+kLb
Q14Ta4YWxS9dh4l+GRcMZIR81yVQKijv/LnLh/uWzPSwJ97oCuS/RZc/xXYbFAO6zQxRw5iQNaml
mkM2thA/2BGSVkRBO6T6SU36tqSm9BeHyel0JbFc6BevEdZO6EO7hRB5WNvM8WVebRKTwJY1ZnOI
Y9HfTujtuYvBPcvnF1lhMtXVM10zPv9qxfqDIhulfXZT1MjqnFvh1GaS6JVxC4sBikRbpUfl0D9t
O0T7xpo1hmLhQRZeuVmVxWY89W8gejaVfa0/a0bj1vFg56ykRVq/VHK19o5Z42YW9XIj+mtPqMNO
Q/wGHj4n76hrC/LEmd3YiITLQpsEA9g9QiA3Gscsab+URVcGjlFFAciVCi8nU69NFhDZVgGAut6S
l2LmW+QLt7BVdHYghLjmKbRHW2SvSvLeRoaS+yzNMTBx2zPm89JJfuPW5lsyT4QSE0uWNVoy0h1f
bc/GWJyXR1Cf821c3+tIKFxRlR/xqWySvAf33Xcc9/jeRrNsCRoZ6TpTZTn0ejbSbeogi8e94OBO
vHBJxOogqh3NYgtGzNYbT3VCeAuzsp+6FOqhNKPNmC2v1sTU5eiMz33ErCc2oG5XEUTDEq0uc7ry
JO1PkBKErBN/NZYcQscdbmJ6qAiHngkYJV6QzWXzA7+Zt2jJ7kZ90AifdpmAGV1iNyoGE9oGP62J
QmcSNjKQsFlxJdsRuDVuJKb+m5NYFMvNXJkHQCX1Sllhc82JxviZY/tTN//Gef0BPUO4BaBwu71b
e6lDxonQoaNP4Ft8tTDlVi+YoKBlCL2mZ8gE3UObxvNEj1mS4pMl46ZPtHevE+5mMDoC19K8PtH5
czbF6pKOJ+jp0PYKdINKh3MOw71UrJxrd4B9RAATIw/Ztg+ZFS03MtLpbXD0ERWWHCeu560GCx4f
8qPSCn3buXcwLigM9eVlnI392uuownP3rEY6InJSgRlXfTBPnkGhWKz89PEp6dV7IWmRWX/mmN65
nPY5BLMrjuOM1YjjwDDTgE48jZp93zE3fonJI9FqwqwJdwqnXvvp6vHdisn1KqJTPuCtFMPP5CLo
NxkSPO7KJ4UoQN6bB/e3kogf1vMYcTzMoDdsGND51K7Ta4mz3M4O0QVllt1rooGeby9ccmtT+zVW
lNAYOfM5VyZ+31S/ujV9qVGnYpHT3mDt2V2h21NdfOHdIL0S+in9Xk7GptM98BtlXFVJhvxiF7sE
BC5mwzDXsn2pE+jcRdZd23vZTd1zbVttGPMm+0vjYQ+kCW60nr1J1DSdG3dj4Z4N3VmQtjF8Lkt9
YYfNqIItXzSMz3V1hQ+k2S7ZdWBXce4gtA2D/Nr8ZAxZcVTIHk3di4KkRXpNajvlbwgnRVwPl0oy
mat9o7VPH1q8p/uqg3YS57GnzbbO1bfjXNksgqNR12OsG/lUDH3dxd7aX9LrHzbqW4mT9ubfQ7Jo
iTJCeWhyyW/bXyNoonlfYn/Ek2uylhKs7moeFP9uXMKmZR2OGuMpG9KM60B/7cFLhIZpOkFs7V0p
7VCs3mucJoIpNzTtui+nTRdxkCkn5iAyv5vr9tDO/dPoNOvOzKx0M3bFecYyRu+Y7pzVFe2Om4dg
Y3fI4QjP9GrpxFHCscYypQ+mAnV4Y3X9cB4b96GoeEOrtfDLxujOylMNGd5bl03fbWCyKNobUMcu
XbQg8iMzqmT+mgYDirhDWz4bjBdL4ixs+o+mheTCRBelULnxOudS0hELm1X0AUXrJmJ0cKTFCjPn
GrQx/WbdEkZyVMQX3uTdMG8Bf+NcjM7eGp9iyVmFY9k2N5skmLQcPcaYbgzyByhy5l+WXOBRjntn
WN19O+TIMDJ+KRb6n4J9KYYg3WnL30x+cBZZxjm1rTFUVRlvtYJkhNZw/xwbj2apXmY1Rr4Agxw4
ix44/cL6bK0/Ynb3nUVMdvbnSC7QtSy+25nZWt1R1H4aIUbVEt9OVvPc5ZgpFBeX2T8xx3HrdTh8
4ijZRGkHxWMwfccT39eJEwpx6CS9Z1pBZDpHE+d1Qf9lM8by4GH5uWFQ8dm4xozHjUa3veYNcMRP
XzBsyRxRjfi6nSMXqE1WPHmSPrXpkFEEC+RG1stltOge2CJ6T+5woLCqBNG0bgYT6/7YnZYhL3bY
Mg7LGF2IC2H0BS0iN2asOg6vGS/La1nZv906n4QYLlSpYIuT2zziGVydGoagfpuLgav7Wp3RR7nI
LBGUs32JcmLtW1sdjJkc9HJ+1JbVOA14gUx8wNs63ZcdJa7yrF8ztwa/kv2rVqsVnStnM+B9M5nM
bDE9dW5yq+ilobl9mkKpo0FYbJa4y1ZTygv7tQ48kXC1pPcFZIYgZq2vux1YpQOeSbbyXDeZ728+
CkmcWDRbJE5rv7E9fOYi/1JdsnL1m7up5XMRKeGF5K1v5dp/xBYiZJZdx+kzOmgWGU9m7caBAFGG
wkDH1uZtHrtxi/GJFfYmU9kzn/+D89U1nRfG6AXItIj+vaf72sSxyo5/535+6E3ntynUq7v0j3Qh
osDMNDj5DsFZHkSpNuI4IIyre4c+qkZqsBRYsok8cP2hXFuO/DpdZyeybgGlfRnR5AZthU/s2s2q
FOP5nNSKkNidwzhL4A83i7XsHO6gKq53JQt3JLU3a0j/gJtVKM/tvKt1bG2Mvyfdb+X0r+RMoUZX
9aUVWyNi52RNh67s7UsxQj+uvszcxZs+bwY3xVKni4ZcBuZOm2v8jLZgsIuMH8f8paHpbpLVO81Y
0sLKAI2A9TptdTy9XnIz26vhZ2lyamqN1EqrPEqm1fKqLXdqsfUNtjmb6mIKhkrujGmOoY01LREs
7YPJC0NY4/bPxU3HoTRmopN0x4TBa69VrPC7pcl+k7q9QqfUwao0fm9SOYVExaG85RB2zUBbphdj
TbxblI1g7sked+3U2MxO9ZQ03Z01EAQBppofIw2nEq+ri1rOvLd9kjlHoZZ2eZAuOsFVVn6EqXeP
/Rvo39zQsZppYsyEO+Gc2rVKazZTc1GrbtxW5bidKi0O25yirOn3dWVQt6IJp1XKpzdXGzdZT2nJ
AhQlbbXRG3UTuwS3xzqxCziODE/rN16hMa48vhVzt+nGnhJAxXeaQdE/VfVPTEOvzQij9GItDbXF
/JSqvQhd7UuvWDbKoN4tVC7RgyyGhQqILNF0p2LrqxG3scWqSU6gQzvsz8PjUAubMffR+yUj5RPx
S7TuCx2U3UwMHDMttxaH0iSmjJhj88LAyiWZ9Es6Dbg9jEMTF+XWQB6QpbybTe9q5aEcbVqCFBe8
rk1nvvZz+oTDknIUDpWtRgY1KnmuVusxsrIHwZqydZ1hl3frzmuMm4idnGHRYKhpkBFNucky1EgS
O7O08812tkJslPzLjSl2GnwxfYlqzix3Wie7ZTS2jlJUJYiNHpkFfqMVRzF3P1E2/uQ9vYps9Y32
oWiHgZuGkb+ofjMT+ZPO9u8w1vD6zdDSi2YH/J5+2QJYoeXULpMvJFka9k3VIZ5pF6tenxLbecmc
ea+b1qFNKFU1ZR7B7zDuIfDoDGyIdu8O/vHPENqm1Rs2DNAQoye2dssOq09fXQU2MP8SliCHLT8g
6t5LByWuUPXrGnlht6xilyjj2SOHtW2992S4OuLT5KhNGCkw2pECUc5HuyT3tDYRuEv3WYfiNkT1
BeDRiPNqfGxHtBgVMwxbO/LE4BiBdlHzUDLI4HvrcqwGL0xXmxQlnkLH5GjBSaHN6m5tt3uw7PKz
68kq03QH1j6GNH188gTysuUxVmC7j5MyKNjskCWXDjSMBGy44jknoJNxE/BittV9VvoQarhUW1JD
59S8SMMhMxRuYIbmPjTR/rrl0Rd4Xavc9kVSMZvOqE/U2vet1Z/tbnYDeo0cuwmt87XWuisG2W8q
PD2Ti/NxVrfmQDc4pp3Sad+QHIh6RFv1pw6CJL5U0+GjneiXF4XBudQ5IMGzNqZGw7627gZjeCl1
JDCoSNeJ9J3GYHfvSYoSCsWJaZVrGxCeVAp2Qo8XxAGq36j/aF1jO3TiODgOPJSGZMicNRughVMj
aA7qNDVCnYw6HU4IECttvUnbYx+Z/F5r5kPZi+YhE1r+wLH6+vd/D9Q9849witg2ZQQLMkpiI+hs
vd/973/zRG0eN8Qatpd/D2EHoA9hi/f/vkg2xRnruDtv7LVvHtBh2gfsYo+NDrzj30MW8a7n1tP3
/3nC9VkFAaZbftok/O8LIaQzpT+Z2uHf8zBbz/dzS3z99VX//cFsyT5hoJK2NT/Zv8d62asAh50N
xuX/HitSNzCA+lz+PQN214LbJUPQtvPpIubxf//gbHfvimq6+X+PC2oDUDoTDa3/e77RSigW4kif
1Dz/9+GCaLVzjMPo34v+e7yoF6KnEvuOs8i2MdvoLiPT86mNME7VzaRu/v1TenV+zYBbN+mcDU9e
Fxe3ZouWWMXTwM6h3HsyEIKC8RsVVM58mnQW339funReH8SY9Q7//pkVXrZjsEGE/3nhOJqOZBUi
ml2/bVdAncuN/zz137dyveaVros4/ftOU0pk4xq5MYIET5+GttxznNaCf/9MmTw9TZ75XLYaP4eu
X6zW6B//vY7BVyJldO3x3wvZFaa+tvKi7b//VZkdLHh6maop6vt/f9hF223z/2HuTHsbR7Yz/Fca
8zl0uC9B7gCxLcubvLc93V8Ite3hvu/69XlYdLctdWdyczlABBiEilU8ospVp876npKtBVSW7x81
ZgbWRZdUR6KbiObsli8MTktqMMPFxzFJsPGJusKp9U4nqoYefSBdYqRQT+paC64xsfsnWdfHN7jg
x8iBPL8Fos46zrygvYuA1DyuQFW4H8rCPHLJvnlA9iqPvM6MH2usb+w7o3vyN+DZWbFh/ZH2RnoY
S032VS/zV4rKki5Zpk92GybPfZ6SNhhqL+mGQPbYzv6seySKBJ8KHo7sqJVzGMdGvnF7JJrD8hJr
FSG5CSg0uhkSfkBpYsSdltGbbOnjC3nFEXGh1ZviJS6tW4sI/29BF36xU79cy+gESG+V80XFd3sY
hfFwEuQepVEcpbilmDy4mrEFCxoLLot7XpSTUrmREH7aorgVHYqnWDAJN1+IpugoA4xDoRdLiDuQ
msblXr8wCTE7Fs16JJBZqr1oextEvR/fQa3njPBp/GhGV2T+0aa05BNJU0AhHscI+g4+wWVfGO30
qqIjrdxmmVb4tMQQQb+XZOL8Wx9/f1YQz0ZG+ummjSgXiQv0mmpByWlTGCElQXN/xTaTFrXUh/eA
GARHpWLUX5NYulKNvPPwEd9ubNf/s0iMNQHezlNnqjYlkGvSZjsrxqriFBdSmmkXltrZJyivLfs/
UfGLa+0fndv+YWRAufjGguwB/kGbaHObWrn5pTfV7Mjzus2dowTZiWMmwO0kVXtOdL+9pGqze01Z
0+pYKyL5kYjCEMAk/6aQo7t0o6pXWp4AtKCZHa4JfIFN5BdXLBwcRV4WXUWoTksNrIVVFOnxsilA
SYlTHFxJ1A2ryNDqpZYSVZDqOP8bXUlWSjOoS5BtvJXiqOaSjWJdRhGJABkMl112nhJ0ssxJ7T/V
jNC/RRpBpFMs89mLz8GVMF9q9PDDqvaGOzE0MDYSVpnvQ/u22hmqkeZ8J1Pje9nWBty3ie6Jngov
qX227FywTUFbxpwh7mHwXLZF3vmLjnKhx3kp4/Vzu9tEraisHLqbhRpsultxobysdaQBJ3Eimso4
TmnJxPW03FjmsDYKd4fYskH18c7UoOin5/wQo7KtuuU5TvCXDdX8AKrC0k+s/02dO8DekKeENmif
ZlRRIcayIxmYvIRbDVThY4J2+oW412W2e4t0T4w+iJv4hBgn7lmddtwNwDOJVue7yRUQZaeiJQiR
n+achlTPI5wZGuJi6IZL4Wb20Ps94jlLXLmmetb8GIf/41gF2u5a3ModOwXSrTzNSkqo93FcH8tq
R3QFBpT6RAp1/neUg/QXZCOSjyltImxZanVtcSwQCDDexDYZHU3tqigB4MOOO40UTYDzMTWNl3cS
oiMzvPraxKUO5rQNDExXXSvuIJ8Kw30qxbwEC/N/uOkZpnwqKZj4xYNioLiIDvJQcQePD282OeHj
kWOeeaMCWvildtVi/7n2koKwFlADv2I1rHDyGNmNmgNUYWzIx8kaHI6alb6maubcBh6JN06BPV3c
TyznHrgP+d4Zxd2iIC1G8hvGp9lFloMKZQxUm3aHtFiI+42PRtQ1+RNeHAtwop7yqiGuy8Sg5Kzi
d9JFZbGaDsXHeqByadq3QJkb0oW4VYYRvaI9fRR33/tbh8S1OJH+3Lkvmjv3DNVWzpIiWnQ2NlTq
Xg0Xvjq8XWS5ug0afutGJ1488S3jDyUk+UDOo/wrTrsXQ8/NtWSlj7Wi1Ge6qelLWwn9hZNooH6A
Af+oZwruMzI8UtWGn3oKuExlHDxR8ZKixjBMojKkRaUNFzYoW+4QasdEhcP/0v5qKIrkdcgB9Wwq
9Q/PqGQiSDMbjb2TzrunU1VpgRWVcd0fyp3mnbpJimpdk9plq8k6d5Qv1CeX7gDMzi5SFZjBwNoQ
kNA3J0WSx0+tjBNtkGLlRCKF66vpHkEgWTRPbenl50pRxicyCWJnWeMlj/YwnGGMTNdKp2VkPbnu
ReK34Z2re3+Kr9uoNv/Bos+urSxpr1wPL0M/PjC+BxGU+LRCYgNT09OXwEl+C4EkXYmLlvbNqtAb
wmsNG4gDCS29IEBypamB3h+KMeRyjh8J0yYHTr94a/4gIYYnef6UJHF2+k461ggL1qW2XjQFqQF9
vzkDt8W5Eq00IgHNaoG9F82wJIqF8NSzzq6uLByC9VmFBYToMDk4ygqpfBpa/KphqhdfrA1+66CP
q3UWJ0+EeXTPlGheNcijr1VrkpKVelSwzzaHmU2awKGEIj+aox2P/JakJ0LG9vQx3T4hT7wmT3kE
l8usAoQ5VckPA0pLL0XzvSOKpYQ6yMRZtpi7r4NHqaWMuAYg9aVt+oVzUuWE+Ha9WZ35WnMuWuIi
hhjjONEsxuwivfOwl9XWbdDL0llqk9eVkKWOlt4CoqCSfHUcjN1iTCm58lEcYxMtDYMxHKvPqPTS
+fSIqsRHpeoZ19Ng/k9XCpUljNKwbkkYgsiP75ie79ykZGXxHRUhBRd9XncnRzVx2HdelKR37qhy
BHJJrM6Pe3bV1McRJjBCd4CEI3NFvSll274s1LC8JJflCZ3YeJBJqwJvzLzJKwtI2ZB4couFeCk6
DVDtj4kDyU/lnDjButXyZWoR7xrXmvc5cDNrkbeAI6hhTx4V6Z0Uz2lJdesT82ETE2XjZJ70eoJ/
zX1NW0RSrayNhwRaCwJko8ve0PzjPIxJICJS4B5r5qKH1o1maMb9pnQxnFoqGiZJdujmgLpreh0e
il5Lw9M51JZ7iXsegNEgiK/yyiyvLCLWcKGXwbfCSs7LNDQeSy23yKnwgAPZJMFTLmFAGAdY20/i
S60wqtv+N+JFpidNONZRPlTqDb4lLO5WET90MRlKAHgGt6Hrghul1BkukthadoOpXoScEYTDJA0e
7TC7hL/VyyGRrSud+VlYUaTdZjHl7wJZsh76EbIIPN7DotDtZdW4m+EwGWswNNagrHB1xhguQd0a
b6VE8K/y8TKNq0s9o7aF9PaE6KmHgQrJne5SgpDkdnzcCyISmztTa/z73ASzIgDobSGa4sIA3TKb
OyT7MQsI4KH3AeIeAxQdcyAWkO7MdRqdyrStd2Gmcbnq/C5ZRElcP6pB+Cz+1Yr2Z2B0/kvIWsWY
PlDoYnzGBqroQh+fiS1sCmWoV48bbXQfdO6rnk7PpE6sHKp28vZMYRKXEsXpBSlVzoVSD84FLk/8
W52KQ6IIU+8k4mwoqYZNVyq6dj8iBGvHUhOcxH2RNBQp0Mnjo6ruYcWvB+WZOuqDBwjDoSHbXNPx
xvuljgMKABP1+rAhkXbR9FRcr4Jeu8xSNVoERig9kSR/3bEKX4ygvdGrTnsibyHFLV79NNRNmmsh
uup+f5M7wdvQHar6RqbGelZEmBHXaplqn2W3zB+89kMjaNdKa6pTj+J86Nl9JnfyblmVLkEom6Kl
sngl95yxZPzjEJX1hfgYKQACBOMld0IQJu1rGdyuizIa9TXxMQWDVqKm6vZd0QYZvjzfaJisnUE6
Tw3vgpQRfRnjKj7HKy+di/skvmM8FTeVpLfBRR5H4/Rz0kMxqjGVxjgVAypxV3wUl8I28JVZTXiY
g5zxNl70DIr3tXFK/2KAz994bI3TuMcwpyRFeuOmSnojPiGFPtY4U8/f7/eup5zaGo578ej2WKJN
38bWYPcegnHQADtseytxMQD6ZB0l+sIqErBL6obcb/HxfUw14O7YHSO6TdkArKWlsExAmKH3IAH+
fpGmtYx9evyoSkR8iU/iUnmcXYQn+Yfv91rVHorVezsyN9FJmIBjJh4mxRGkph06mCtx0lSVCbuy
8ZF9oIHgZB2lQy8TX5OTqwVcX+sENwAZpDee7Kc3RTxY5Ii72rEzqMnHjtO6BcDv/W6uadYxnlbt
WDwoLkArpzfVaTmOFDeqjvgwE5FjSZ5GQqWZpw3uxhXFEIpD0SSVKVtWGkhLoqnqpIxK5GpeimZg
BscckOpD7qjqTZToD+J2F4DdWuvUkAuHdHiqFFy9qBDWmeiVDPmaSpqbWwpl6/dVuplIO7HeXHRh
k4OnxEN4PIYFuELoo+NrKTFogpkhaVcddZWeVJfKJD+/rT6+LWKYf4InqX96f1tBMuJtkwqA5oIs
/aVAQk84Lk7qzCMuegRLn9DRRzz192ZR+WSiOYTQiF7RseljOLtox3L6JVbi9FS0hqS4gFWS4hMr
CydE1iUtMAhuwHbrjyvs2Yu+sgZCmfzkyAWo4CpDFKJ0kmvgfiiBzxKjpwctzSd2urDHuh7BjSFV
wQ3xZh6qRXcbUf/iEgD5i0bq7SdZ5esHpyfryHFuijb6XI23U4c8mzLCnV43kf3U11p4hCE+uBS9
tRlSE2OIHj2F6Olap8RO30n2U0nS2Elahv2JeEpVO8yRTRheOVLsPG7CS/GVttTKlyC94gEcv8oN
Qxy5ZSotRXOIhi8b6s6CYVXlD5XnLsRXOjW+MWVD5eumjdVHnayxKLBXdazh8ZBlkospZLWiUra1
6goD30uomC5xofr9MMQ6cEM/unuJGIb3RzabzQATBWLf4GjVDLJO/Pbe85v2nkJLmA5jgkNdjyaQ
NxSQ6Yb1+wilcT93oRavxHiqnlRLrSXRUjTLkeDoxR1piWe6MjGOwBRxlo5mLOtmKK/7lHx7BABC
7UuJ3SoDktlopvfi3zZ+m71QwykhTtAbaw3oZNtuaptE/y78bJjVN0eT0pfIVQl/MYs/NNUoFjXI
hJdYI81VvlEKaiA51tdQKo7F0MLGz6d2sn23iakNN8gBJ4lRdneb3GkPxfeZJCnGrVms3ZxQRano
EcakyLioSKpcZIFpPxE4sBJD61D90toyOYiqqfBSWHTEb8jcrjiy0KO+/4YIHWr6DVmCTCV+Q0nW
0OcgLb4RvtueuEWkn8RytDklOCA5VgH2+CyabRmlx6ovq5/1unrr3Tie9qEpR2pxitMoOSHbGT+J
JoWPMnXSj+VBLq8Ihu/OCiWqToFNBkdUCuJjC9y8P4ahfSIEWv/Tri6qWNq81gVsAhDykIRynt44
bnlVYc/MGgAXOi1dd0nhL8HLSoC/i7v8EsscJaPGTzvNBpBnygzr9RF6AKOLohvIjqAMtFsn5lWs
aAu3l4JL3Eb2UYzddSHuF7ZKLBCJzumlZmSLrO4oGeE1PKE5AYVfnN6eCHRnmqVTVUsZy+tZlnyp
68SCjq0i9Ijiycph6mxLX1mUZQsiwdghhohep1WzCxwIoOiHOKhAAjuJS89Y6dg3V+Z4EU0/7syL
DcUlRUvcFyOUBP8RTh8LZOo0JPV9fLbLqHHkG8mJT9WbIwHATqbr5xyg//vAI2CyUoizEEDo1qb6
bDp2dI873Z/u57F11Chq9RW0DbLN2xfQxjnDCH+59XLdPfWADlrafpzeRx1OjlqS2xetk48AgG7W
MqhNx8A4KldAp1IBrYmDk76QqsdSVj57ZdQBqUOhrCF1noyQGiqhYkWXTV501ADRBlD7B+8GHYNk
7NS7Ja28u9TU2rw1xouuErdoZLdDGJgjolizIgTzgvw/Yi1LPSrP1A1ixfv4pqqCE7lGZRP3xGOt
TxT+EDTJUjRFhxyUr8DWG+fvwywiqawqS65J3jRv48Ktru1WOnofALIMolk4PL+TqTSrWNYbkvrE
Q6KjaYL+OIp9l5QLCIl7Sp32FLsOkjPRbDPXPEmDnGgImdo4jmc82ah0F51DEIBoVsPgL0CqkU9F
04qyzzXurhuSqdx7MtRPqroxnvLBI4HNuVP6UF/hugCC35P/JAxLXoZljkoj7olLEKTVJTlXpC0z
Vt5k2om7KfOzuk2/EAtM6rnjqseKbId33ZAaN7r6rcG2QOIM5SrOgDEj5XXszMosupP1QD6W8Q4t
xL2pw82/aIOqXIgWUIrGjZN+E8PFncBQ5DOE1o90wjiTiYqopUVptS2JpHX1xSOHaqKBckG4drH5
QvKLfVQ6eKZDXP/KyIAC8F7v31uuO7UEr+pBuXjva7daP54TTO7HSPEcPqfuXu3wVY8M8MfI6fvG
vhFw5xfPOb1H9KPXnXndEK3IbIxWRuTeNcnQngLHEq3e74tP072ix2HWEdnA8PfbaQmnPxTtatM+
xx6B+dRnWLmJka3EJ3GpigFMFTVuKCD2vcNV5KD/0Nat4DSTveQ87KhDOZF5p9BW0rBQwhG7b6Qv
LoIWQkF7+Nunf//9P5/7//Bes5ssHrws/US24k0Gnlb1j99M5bdP+XT77OUfv1lENzqmo9uqJssk
kRqKSf/z+i5IPUYr/5bKte+Gfe48y6FqmF97tydfYVS92uOyqOXPBnHdnwcS0PgslDXsYk5/rZoR
meKEXnxxR5HZH8XoZBSoSTN7cDD9nUdC1k7VtuWAIbxWDBEXOynso7Qk3rc4lILOQVChSEB84oWR
flVuDG26JBvlSoe1nuMbZq5BS9KviMrPl5LiNYfv40QHPjcKaGYBkMl5gFHUSE+L1O5WRpr0K/FJ
+/FpHAFySooYR9ypj2qyclXlrA6a7DYPCKV19eFDy0nlM8N3hpO/nnnD2Z15S9dMU7cdQ7MtVbPt
7ZkPjIE4Pi+wXkrKuK5MNcmuukaOr6huMX4me7vCvzHeKRbGQGUywjZ6oEPGy9vtsHSADSwqdyXh
3DxOdNkA8Kavbp3AKoFQ4F7vmgbhpHLrk9X3vZ035XMRlw3VZ/zHgnD96wBv+KOsPsZR3XzWSJq6
i4jlFnftpg5XikuKoWjGCk6VXpMAzx+fMcg9WHhxVZK83xiPxFrERxsrjS9Eb5pFH+j3+Qf6kiaf
dU1JoqWrUPXUdWvAOqp2hfX5ryfa0X6aaFORWeeWbiukfOn69kQ3dmojsHrpKxaRDrwY5k/MsJc4
TKoBlAWJfaDliTl+7+4yYFGrND2fxvlVQ6YwOKLnvr4pLzHrkA8bseASc2gomjnebO0xflh8dF19
/Gipb6Nyw3xtC+SuwsudMzCrtEVr15t1XR8OFfbwDQViTuREbc6aRLcfDFe5Ef0JWg4WczUnk9M1
r0rgjY+q1t6s3Sp66LExP8ADdgjGhB/cyY5GoOFRH4NbujH6m9ay/Mumy1eiBUjgcPN2v72hzjMI
fG2euoetBvIjYS7asau/D+HRWk+nR1VJL483yCenWUiUhw90CBD2QX8nu8XD0CsKBd5abEl2Pf4W
T/rDshZDY8hfZND/TwkWMqemOQRXKTms95pNkaAgMxIKpvL0r6iOj5caWAhiafz7FvurBDt8zvKh
DDy/3mn+vnzNrtbJa/Wf41M/Rv2+3eShN6LH63q91VikdVAPt81rOdy9Vk1c/3Xv9PUw55GQ4MoP
2U8k/qlB37n8rwl9ehXv9TDkr//4bQ2QFvZWqrQGz/Vvb10j/9dMR7U+bKcftMTv+Ssa8Zqf3bxA
XFcPHMcxLNMwbVPWxBHCuvPeuiX23oFhKIaqaLKiEjbN/uSI+jCf/9M0/PUv/D7b0z/7x5tvTedf
/YJpgsZZUCk5MXcWNPvAMVRDJXDfsjVV1jhoP86CZR5Y/Hwc+OCimZYysvs9mwXFUNSZa4FZ4Mch
R6CkqMBbjr/y4yw46oHO/CBu2EyW5siIG/s1C5omq8bcWTAObB2BStUUR9MMR9uZBds80OjXbZlt
w0p5+8J92hGGqU7bdGd3/V/4gnxgjxIl+5//uGyPAtDHtWBZBzaSj6FaOinA047Zr7VA2fZRXual
ZsyCdsD/31ZU1TCYAvJrt2dBUWW4I7jNJp+wjesTI9qntaCro0g1axY044B/MUzBVlVZVXQbGezj
WnA4Ikj1VWGQ01KYGNEezQJRWvbsWZAPHBK6xg2hWrIhWzt8wVEObEMhR5xZsvaSO8LTNXnmWtDl
Ax1RADlB5rjUTXmHL9jqgaWwEBwqlhnOKFaIL9yjtaCZqjwd3/86X+CkNHVVV3TkcFmxjN21YMsH
JoKCgnIujpCRb+wXd7RMbfrPzJoEx7ENgHgJv9B1Y1doUmT4BlgtiqYrBgeFBtvYr0lQ+RfNPSJG
5ggKksFqMB3nZ6HJcg4U29AsR4YFjefk3jFHwlHM6V8zYy1wBCgsBJQIQ0U82j0oLTaMg8Rkqaoj
y/soOiLuabMFaP0AsVljEZg20tNPB6UimwfYZIFNlU3TJilr/5QpslnnKlMcEQqi4fti2DkoLf3A
JAFXAaZIrIQ9FKA1NOGZB6XmHGiwRZYCllnFUfQdlVJRzAPTMHTkCdM0ZWX/DkokvdkqpT4qS3BH
y5R19r9u7ogLjn6gOLY2atSWKo/q1N6dEYrizD0pdf0A8ZhEOJ1sgVFa2FkLtnFgYXrhkAA5lnN0
D3cEi3TuGaErByOurwKnlS22/+it+KhGWPQbuoYhw2ZfmMiP+7YWFFj6XAFa46QEDU/jv0x9ckd1
YLcfZ4G1oNoWMqox4tZgf9g7qYkNq8+dBd044B+tIhEo2FJYWzs7wnQOkJVwbWH3h4EKeWK/ZEcF
lX9iVjOkJpsdAVA8CENCrd41NTkY5EBSRN9UHVjHHpodyThT5ipTcEd8aYruoC8CcopHc3tHKLJ8
gOJqyIhMJhKkuXcqJe8+2wSNIR43FyqELk/8b2cWHO2AKgSTu3e0ze4fd8T6I8+WoDEf8OMmnVqc
g1u80UFkMkczhiWsbeNK2TOuoMry3HNSUzEu2JiyUSIIbucHb+8Hm5WAum0gNLFasEHs3X4YucLc
E0LD9CrjaECXBO5rcrlsrYXRQK1ZpOBgZ9hLaYH4gNFSygL9108IeCNno2Xr5sgYxabfmgQHwdG0
YBlIE0jX++eXwlpsz2YKzoGD0CFzSGCNZ0vsCI54ZMjoG6uUIKABnL13cqMGY5w7CawEGXeLjCTA
vv/Z2mbBNdAxQKSTbQS0fZSYEJ5nywrYFhTMbdYkO4sFv7Mh8EFYJuGhsoKzev+sbYbhTKfWv84U
UCHwRyEWqawrnRNgR3hGY8X8zGL54MHcr2NSVe23s/tfnwXUyVGRQp+02BjjP3v7mHScA5vQX84Q
doSMu2aS1vfIEwHLHrW/eQeEdkCcLhOBzCRiE3aEBZRqw8ITYyMuEC+ojfFT+7UWbE7wmZOArU2W
8dIao2PqF/YVyzjQOSWpYMO22EfRGUPAbM44/qM5aGB/2FbHY3B7O3A+WNoYQIdtlkC6PbQrEF5j
z2WNunUgaxqhguiSwtGwyxplWKOOt1o2MDrso6wAI5u9HTA3oiqO9lsMTaam7hjgxzgeohrQLPBQ
qoq8fyYmTUeUmc8UNBRFDCiOrfzKPako+CEIZsIWaeylSwoboT7bDYFR1SQeAclRU3VOym2uwCGp
oWlqmN5RN/eRKyDmzI7cgPURuUFEFzqENa33LaHRJOKLOfhui9xDhZrK8HO5AqxRR01Ei8R6MMb3
7RwQUywT+45NIdTNSTTZK3kJ289MrjDOAhuCSB7nl2rUaGzECkfUFP4JVI2Rd+6XvDSKtHOVSRXD
s6MaOOS+SwPbbIEoHszSKr5sSycG0FL2ztDmEIQ0cymMQb+yiVFdeOp/DllAlOD8NFEip3DYvZsD
BTPA3DnQD4gPxB2HJY3gPhyw2wsBBQqzAhsC2XJyxezddtAtZe4BgW1Fs7E2EsoE5hDnBFzm4wGh
KJjhkJjhCBj6kaH3kDXybjPXwpgKgLGVM3I0Pk8K88dZQIsiFWfMN/t/Dv9+zhoA40jYoIJt+jEh
AmPIPzcHOxTe0yHQJEc/1Cgvgs9APOeOqRGPnINsjSL5Hs+wX8fD6DievR/UA+JRcEMhGCv6z3FM
o1EB3YFgBpER8n+KV/gn5IkfCTRHfhC/iPya4LX6kKTzvw74bnL/mcCH9JlxtWwNHNNtJtLv6Te/
b2XfiLyXD53f82DE97w9/vYDf/7qre/6/qu+3zwNXst1+ewPomN4e80xt+kfv/1XvP62TtYfV/ok
Fb+/yU9ZQj+MSv8L4SraoTu69mfTLQOq3W4TFmfVfMLROq3W1fdXHPN/JoV5LuWjdRz8mZVpsPXW
k7F2Nu0szsr1S/bxraf42/mU0/T1uQ6em3qLuDAnzSV+/Bqvwcx9/Uh5MtbNpvyWzPYp+/PTURY3
ybftaZ+Eu7nfcsKsBy9b/8832XkuZbIOS2/7ldGeRsfvXMqnzHgQfKcjlrcmYujnEj57WftbC1CZ
5KbZdGNK5mbB9o6cHD2zSacvwXqHi0zexNmUs257WUzxG3PJXvzMm6YgodmEIdA8R8PWuphi0eaS
vsyaoPppmqd0mbm0V+sg3eIeb5Fj8+mWQ7xOXz5Ox1sW6HzSVbV+9pvqlbIg2/SFWDWbfvDsB956
W2qdIkznk+YsqLJ6a2W/xfDOpw28C395vsWb3iJ+/g7qWVPukh59t7NJZ2m9w0Pe3AxzKV+9fivX
O9LTm1tzPul2vX1u4SkcA9LnE+4+na4T4M5B4flOTuRQT57Iv4P++WtZvW5xKtzQY07B30F89doH
z1vH2Fvaxt9B/EtWRt9fc5oUoVPPJp2Vtf/paF1mnJTbm3NKP/p7vuB4He3ufTLd/gaR5NoPtmd8
yiKc+9bXUYxEsq3VYJQek1VnkwZiatcwIHKB5xK+eU3TCmS89Y6aALbOmHA9l/ydn728fjqrfjrb
puD7ueTvqav664X4Fq/393zBzwvxLUh4LvkHZv+1ql63ONdbxv982v22Vvnme5tL93O99r8vjJGn
vDk255J9fC0TTrYtylOM2WzKAZrNzvJ+SxCcS/ppzbmTevX21tQm19Zs4q9V/enxVy8/pfvOph9U
z1laBVuS21uE52zaQwbCi7f135ygXf6a8q8sTT+gWX62P32HXPnVY9vGtXHEc/y6Ln//bwAAAP//
</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hyperlink" Target="#'Order Share'!A1"/><Relationship Id="rId18" Type="http://schemas.openxmlformats.org/officeDocument/2006/relationships/image" Target="../media/image10.png"/><Relationship Id="rId3" Type="http://schemas.openxmlformats.org/officeDocument/2006/relationships/image" Target="../media/image2.png"/><Relationship Id="rId21" Type="http://schemas.openxmlformats.org/officeDocument/2006/relationships/chart" Target="../charts/chart4.xml"/><Relationship Id="rId7" Type="http://schemas.openxmlformats.org/officeDocument/2006/relationships/image" Target="../media/image5.svg"/><Relationship Id="rId12" Type="http://schemas.openxmlformats.org/officeDocument/2006/relationships/chart" Target="../charts/chart2.xml"/><Relationship Id="rId17" Type="http://schemas.openxmlformats.org/officeDocument/2006/relationships/chart" Target="../charts/chart3.xml"/><Relationship Id="rId2" Type="http://schemas.openxmlformats.org/officeDocument/2006/relationships/chart" Target="../charts/chart1.xml"/><Relationship Id="rId16" Type="http://schemas.openxmlformats.org/officeDocument/2006/relationships/hyperlink" Target="#'Revenue '!A1"/><Relationship Id="rId20" Type="http://schemas.openxmlformats.org/officeDocument/2006/relationships/image" Target="../media/image12.emf"/><Relationship Id="rId1" Type="http://schemas.openxmlformats.org/officeDocument/2006/relationships/hyperlink" Target="#'Sales Trend'!A1"/><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hyperlink" Target="#'Regional Sales'!A1"/><Relationship Id="rId15" Type="http://schemas.openxmlformats.org/officeDocument/2006/relationships/image" Target="../media/image9.svg"/><Relationship Id="rId10" Type="http://schemas.openxmlformats.org/officeDocument/2006/relationships/image" Target="../media/image6.png"/><Relationship Id="rId19" Type="http://schemas.openxmlformats.org/officeDocument/2006/relationships/image" Target="../media/image11.svg"/><Relationship Id="rId4" Type="http://schemas.openxmlformats.org/officeDocument/2006/relationships/image" Target="../media/image3.svg"/><Relationship Id="rId9" Type="http://schemas.openxmlformats.org/officeDocument/2006/relationships/hyperlink" Target="#'Manager Performance'!A1"/><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5.xml"/><Relationship Id="rId6" Type="http://schemas.openxmlformats.org/officeDocument/2006/relationships/image" Target="../media/image15.png"/><Relationship Id="rId5" Type="http://schemas.openxmlformats.org/officeDocument/2006/relationships/hyperlink" Target="#'Monthly Profit'!A1"/><Relationship Id="rId4" Type="http://schemas.openxmlformats.org/officeDocument/2006/relationships/image" Target="../media/image14.svg"/></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Customer Segment'!A1"/><Relationship Id="rId1" Type="http://schemas.openxmlformats.org/officeDocument/2006/relationships/chart" Target="../charts/chart6.xml"/><Relationship Id="rId6" Type="http://schemas.openxmlformats.org/officeDocument/2006/relationships/image" Target="../media/image15.png"/><Relationship Id="rId5" Type="http://schemas.openxmlformats.org/officeDocument/2006/relationships/hyperlink" Target="#'Sales Trend'!A1"/><Relationship Id="rId4" Type="http://schemas.openxmlformats.org/officeDocument/2006/relationships/image" Target="../media/image14.svg"/></Relationships>
</file>

<file path=xl/drawings/_rels/drawing4.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onthly Profit'!A1"/><Relationship Id="rId1" Type="http://schemas.openxmlformats.org/officeDocument/2006/relationships/chart" Target="../charts/chart7.xml"/><Relationship Id="rId6" Type="http://schemas.openxmlformats.org/officeDocument/2006/relationships/image" Target="../media/image15.png"/><Relationship Id="rId5" Type="http://schemas.openxmlformats.org/officeDocument/2006/relationships/hyperlink" Target="#'Regional Sales'!A1"/><Relationship Id="rId4" Type="http://schemas.openxmlformats.org/officeDocument/2006/relationships/image" Target="../media/image14.svg"/></Relationships>
</file>

<file path=xl/drawings/_rels/drawing5.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ales Trend'!A1"/><Relationship Id="rId1" Type="http://schemas.microsoft.com/office/2014/relationships/chartEx" Target="../charts/chartEx2.xml"/><Relationship Id="rId6" Type="http://schemas.openxmlformats.org/officeDocument/2006/relationships/image" Target="../media/image15.png"/><Relationship Id="rId5" Type="http://schemas.openxmlformats.org/officeDocument/2006/relationships/hyperlink" Target="#'Manager Performance'!A1"/><Relationship Id="rId4" Type="http://schemas.openxmlformats.org/officeDocument/2006/relationships/image" Target="../media/image14.svg"/><Relationship Id="rId9" Type="http://schemas.openxmlformats.org/officeDocument/2006/relationships/hyperlink" Target="#'Top 10 Regions'!A1"/></Relationships>
</file>

<file path=xl/drawings/_rels/drawing6.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gional Sales'!A1"/><Relationship Id="rId1" Type="http://schemas.openxmlformats.org/officeDocument/2006/relationships/chart" Target="../charts/chart8.xml"/><Relationship Id="rId6" Type="http://schemas.openxmlformats.org/officeDocument/2006/relationships/image" Target="../media/image15.png"/><Relationship Id="rId5" Type="http://schemas.openxmlformats.org/officeDocument/2006/relationships/hyperlink" Target="#'Order Share'!A1"/><Relationship Id="rId4" Type="http://schemas.openxmlformats.org/officeDocument/2006/relationships/image" Target="../media/image14.svg"/></Relationships>
</file>

<file path=xl/drawings/_rels/drawing7.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Manager Performance'!A1"/><Relationship Id="rId1" Type="http://schemas.openxmlformats.org/officeDocument/2006/relationships/chart" Target="../charts/chart9.xml"/><Relationship Id="rId6" Type="http://schemas.openxmlformats.org/officeDocument/2006/relationships/image" Target="../media/image15.png"/><Relationship Id="rId5" Type="http://schemas.openxmlformats.org/officeDocument/2006/relationships/hyperlink" Target="#'Shipping Charges'!A1"/><Relationship Id="rId4" Type="http://schemas.openxmlformats.org/officeDocument/2006/relationships/image" Target="../media/image14.svg"/></Relationships>
</file>

<file path=xl/drawings/_rels/drawing8.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Order Share'!A1"/><Relationship Id="rId1" Type="http://schemas.openxmlformats.org/officeDocument/2006/relationships/chart" Target="../charts/chart10.xml"/><Relationship Id="rId6" Type="http://schemas.openxmlformats.org/officeDocument/2006/relationships/image" Target="../media/image15.png"/><Relationship Id="rId5" Type="http://schemas.openxmlformats.org/officeDocument/2006/relationships/hyperlink" Target="#'Shipping Expenses'!A1"/><Relationship Id="rId4" Type="http://schemas.openxmlformats.org/officeDocument/2006/relationships/image" Target="../media/image14.sv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hyperlink" Target="#DashBoard!A1"/><Relationship Id="rId2" Type="http://schemas.openxmlformats.org/officeDocument/2006/relationships/hyperlink" Target="#Revenue!A1"/><Relationship Id="rId1" Type="http://schemas.openxmlformats.org/officeDocument/2006/relationships/chart" Target="../charts/chart11.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14.svg"/></Relationships>
</file>

<file path=xl/drawings/_rels/drawing10.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Revenue1!A1"/><Relationship Id="rId1" Type="http://schemas.openxmlformats.org/officeDocument/2006/relationships/chart" Target="../charts/chart12.xml"/><Relationship Id="rId6" Type="http://schemas.openxmlformats.org/officeDocument/2006/relationships/image" Target="../media/image15.png"/><Relationship Id="rId5" Type="http://schemas.openxmlformats.org/officeDocument/2006/relationships/hyperlink" Target="#'Revenue '!A1"/><Relationship Id="rId4" Type="http://schemas.openxmlformats.org/officeDocument/2006/relationships/image" Target="../media/image14.svg"/></Relationships>
</file>

<file path=xl/drawings/_rels/drawing1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image" Target="../media/image13.png"/><Relationship Id="rId7" Type="http://schemas.openxmlformats.org/officeDocument/2006/relationships/image" Target="../media/image16.svg"/><Relationship Id="rId2" Type="http://schemas.openxmlformats.org/officeDocument/2006/relationships/hyperlink" Target="#'Shipping Expenses'!A1"/><Relationship Id="rId1" Type="http://schemas.openxmlformats.org/officeDocument/2006/relationships/chart" Target="../charts/chart13.xml"/><Relationship Id="rId6" Type="http://schemas.openxmlformats.org/officeDocument/2006/relationships/image" Target="../media/image15.png"/><Relationship Id="rId5" Type="http://schemas.openxmlformats.org/officeDocument/2006/relationships/hyperlink" Target="#'Top 10 Regions'!A1"/><Relationship Id="rId4" Type="http://schemas.openxmlformats.org/officeDocument/2006/relationships/image" Target="../media/image14.svg"/></Relationships>
</file>

<file path=xl/drawings/_rels/drawing1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image" Target="../media/image14.svg"/><Relationship Id="rId7" Type="http://schemas.openxmlformats.org/officeDocument/2006/relationships/hyperlink" Target="#DashBoard!A1"/><Relationship Id="rId2" Type="http://schemas.openxmlformats.org/officeDocument/2006/relationships/image" Target="../media/image13.png"/><Relationship Id="rId1" Type="http://schemas.openxmlformats.org/officeDocument/2006/relationships/hyperlink" Target="#'Revenue '!A1"/><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hyperlink" Target="#DataSheet!A1"/></Relationships>
</file>

<file path=xl/drawings/drawing1.xml><?xml version="1.0" encoding="utf-8"?>
<xdr:wsDr xmlns:xdr="http://schemas.openxmlformats.org/drawingml/2006/spreadsheetDrawing" xmlns:a="http://schemas.openxmlformats.org/drawingml/2006/main">
  <xdr:twoCellAnchor>
    <xdr:from>
      <xdr:col>18</xdr:col>
      <xdr:colOff>224747</xdr:colOff>
      <xdr:row>7</xdr:row>
      <xdr:rowOff>85618</xdr:rowOff>
    </xdr:from>
    <xdr:to>
      <xdr:col>23</xdr:col>
      <xdr:colOff>321067</xdr:colOff>
      <xdr:row>27</xdr:row>
      <xdr:rowOff>117725</xdr:rowOff>
    </xdr:to>
    <xdr:sp macro="" textlink="">
      <xdr:nvSpPr>
        <xdr:cNvPr id="40" name="Rectangle 39">
          <a:extLst>
            <a:ext uri="{FF2B5EF4-FFF2-40B4-BE49-F238E27FC236}">
              <a16:creationId xmlns:a16="http://schemas.microsoft.com/office/drawing/2014/main" id="{DA3D79C1-D0C6-4D72-B732-3DB4873C9E95}"/>
            </a:ext>
          </a:extLst>
        </xdr:cNvPr>
        <xdr:cNvSpPr/>
      </xdr:nvSpPr>
      <xdr:spPr>
        <a:xfrm>
          <a:off x="11205253" y="1434101"/>
          <a:ext cx="3146460" cy="3884916"/>
        </a:xfrm>
        <a:prstGeom prst="rect">
          <a:avLst/>
        </a:prstGeom>
        <a:solidFill>
          <a:schemeClr val="bg1">
            <a:alpha val="1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529166</xdr:colOff>
      <xdr:row>0</xdr:row>
      <xdr:rowOff>0</xdr:rowOff>
    </xdr:from>
    <xdr:to>
      <xdr:col>17</xdr:col>
      <xdr:colOff>186994</xdr:colOff>
      <xdr:row>2</xdr:row>
      <xdr:rowOff>186457</xdr:rowOff>
    </xdr:to>
    <xdr:sp macro="" textlink="">
      <xdr:nvSpPr>
        <xdr:cNvPr id="2" name="TextBox 1">
          <a:extLst>
            <a:ext uri="{FF2B5EF4-FFF2-40B4-BE49-F238E27FC236}">
              <a16:creationId xmlns:a16="http://schemas.microsoft.com/office/drawing/2014/main" id="{D0BD2A96-2F89-46D0-BC3A-53B2CA64EE61}"/>
            </a:ext>
          </a:extLst>
        </xdr:cNvPr>
        <xdr:cNvSpPr txBox="1"/>
      </xdr:nvSpPr>
      <xdr:spPr>
        <a:xfrm>
          <a:off x="2984499" y="0"/>
          <a:ext cx="7637662" cy="56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0">
              <a:solidFill>
                <a:schemeClr val="bg1"/>
              </a:solidFill>
              <a:latin typeface="Bitsumishi" panose="00000400000000000000" pitchFamily="2" charset="0"/>
            </a:rPr>
            <a:t>Performance</a:t>
          </a:r>
          <a:r>
            <a:rPr lang="en-IN" sz="3200" b="0" baseline="0">
              <a:solidFill>
                <a:schemeClr val="bg1"/>
              </a:solidFill>
              <a:latin typeface="Bitsumishi" panose="00000400000000000000" pitchFamily="2" charset="0"/>
            </a:rPr>
            <a:t> Dashboard</a:t>
          </a:r>
          <a:endParaRPr lang="en-IN" sz="3200" b="0">
            <a:solidFill>
              <a:schemeClr val="bg1"/>
            </a:solidFill>
            <a:latin typeface="Bitsumishi" panose="00000400000000000000" pitchFamily="2" charset="0"/>
          </a:endParaRPr>
        </a:p>
      </xdr:txBody>
    </xdr:sp>
    <xdr:clientData/>
  </xdr:twoCellAnchor>
  <xdr:twoCellAnchor>
    <xdr:from>
      <xdr:col>7</xdr:col>
      <xdr:colOff>559475</xdr:colOff>
      <xdr:row>2</xdr:row>
      <xdr:rowOff>31028</xdr:rowOff>
    </xdr:from>
    <xdr:to>
      <xdr:col>14</xdr:col>
      <xdr:colOff>173183</xdr:colOff>
      <xdr:row>4</xdr:row>
      <xdr:rowOff>83627</xdr:rowOff>
    </xdr:to>
    <xdr:sp macro="" textlink="">
      <xdr:nvSpPr>
        <xdr:cNvPr id="3" name="TextBox 2">
          <a:extLst>
            <a:ext uri="{FF2B5EF4-FFF2-40B4-BE49-F238E27FC236}">
              <a16:creationId xmlns:a16="http://schemas.microsoft.com/office/drawing/2014/main" id="{216484F9-9AE2-44D2-9F1A-7FEBDD8E328A}"/>
            </a:ext>
          </a:extLst>
        </xdr:cNvPr>
        <xdr:cNvSpPr txBox="1"/>
      </xdr:nvSpPr>
      <xdr:spPr>
        <a:xfrm>
          <a:off x="4802430" y="420687"/>
          <a:ext cx="3856662" cy="442258"/>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0" i="0" u="none" strike="noStrike" kern="0" cap="none" spc="0" normalizeH="0" baseline="0" noProof="0">
              <a:ln>
                <a:noFill/>
              </a:ln>
              <a:solidFill>
                <a:schemeClr val="bg1"/>
              </a:solidFill>
              <a:effectLst/>
              <a:uLnTx/>
              <a:uFillTx/>
              <a:latin typeface="Bitsumishi" panose="00000400000000000000" pitchFamily="2" charset="0"/>
              <a:ea typeface="+mn-ea"/>
              <a:cs typeface="+mn-cs"/>
            </a:rPr>
            <a:t>UNITED STATES SUPERSTORE</a:t>
          </a:r>
        </a:p>
      </xdr:txBody>
    </xdr:sp>
    <xdr:clientData/>
  </xdr:twoCellAnchor>
  <xdr:twoCellAnchor>
    <xdr:from>
      <xdr:col>6</xdr:col>
      <xdr:colOff>508001</xdr:colOff>
      <xdr:row>2</xdr:row>
      <xdr:rowOff>63500</xdr:rowOff>
    </xdr:from>
    <xdr:to>
      <xdr:col>15</xdr:col>
      <xdr:colOff>235031</xdr:colOff>
      <xdr:row>2</xdr:row>
      <xdr:rowOff>77324</xdr:rowOff>
    </xdr:to>
    <xdr:cxnSp macro="">
      <xdr:nvCxnSpPr>
        <xdr:cNvPr id="5" name="Straight Connector 4">
          <a:extLst>
            <a:ext uri="{FF2B5EF4-FFF2-40B4-BE49-F238E27FC236}">
              <a16:creationId xmlns:a16="http://schemas.microsoft.com/office/drawing/2014/main" id="{0956E44C-48D0-4EDF-856C-69101BAAD7FA}"/>
            </a:ext>
          </a:extLst>
        </xdr:cNvPr>
        <xdr:cNvCxnSpPr/>
      </xdr:nvCxnSpPr>
      <xdr:spPr>
        <a:xfrm flipV="1">
          <a:off x="4191001" y="444500"/>
          <a:ext cx="5251530" cy="1382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84665</xdr:colOff>
      <xdr:row>4</xdr:row>
      <xdr:rowOff>52916</xdr:rowOff>
    </xdr:from>
    <xdr:to>
      <xdr:col>12</xdr:col>
      <xdr:colOff>275166</xdr:colOff>
      <xdr:row>14</xdr:row>
      <xdr:rowOff>42151</xdr:rowOff>
    </xdr:to>
    <xdr:sp macro="" textlink="">
      <xdr:nvSpPr>
        <xdr:cNvPr id="6" name="Rectangle 5">
          <a:extLst>
            <a:ext uri="{FF2B5EF4-FFF2-40B4-BE49-F238E27FC236}">
              <a16:creationId xmlns:a16="http://schemas.microsoft.com/office/drawing/2014/main" id="{27C410F0-36D7-4628-A42A-C588657CBA4E}"/>
            </a:ext>
          </a:extLst>
        </xdr:cNvPr>
        <xdr:cNvSpPr/>
      </xdr:nvSpPr>
      <xdr:spPr>
        <a:xfrm>
          <a:off x="84665" y="814916"/>
          <a:ext cx="7556501" cy="1894235"/>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254009</xdr:colOff>
      <xdr:row>14</xdr:row>
      <xdr:rowOff>95247</xdr:rowOff>
    </xdr:from>
    <xdr:to>
      <xdr:col>12</xdr:col>
      <xdr:colOff>276155</xdr:colOff>
      <xdr:row>27</xdr:row>
      <xdr:rowOff>107016</xdr:rowOff>
    </xdr:to>
    <xdr:sp macro="" textlink="">
      <xdr:nvSpPr>
        <xdr:cNvPr id="7" name="Rectangle 6">
          <a:extLst>
            <a:ext uri="{FF2B5EF4-FFF2-40B4-BE49-F238E27FC236}">
              <a16:creationId xmlns:a16="http://schemas.microsoft.com/office/drawing/2014/main" id="{BC8D69FA-DA37-4C5F-B3D1-D90702B7119D}"/>
            </a:ext>
          </a:extLst>
        </xdr:cNvPr>
        <xdr:cNvSpPr/>
      </xdr:nvSpPr>
      <xdr:spPr>
        <a:xfrm>
          <a:off x="5164676" y="2762247"/>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173567</xdr:colOff>
      <xdr:row>14</xdr:row>
      <xdr:rowOff>99484</xdr:rowOff>
    </xdr:from>
    <xdr:to>
      <xdr:col>8</xdr:col>
      <xdr:colOff>195712</xdr:colOff>
      <xdr:row>27</xdr:row>
      <xdr:rowOff>111253</xdr:rowOff>
    </xdr:to>
    <xdr:sp macro="" textlink="">
      <xdr:nvSpPr>
        <xdr:cNvPr id="8" name="Rectangle 7">
          <a:extLst>
            <a:ext uri="{FF2B5EF4-FFF2-40B4-BE49-F238E27FC236}">
              <a16:creationId xmlns:a16="http://schemas.microsoft.com/office/drawing/2014/main" id="{B7E0400E-15D5-4F10-AE60-D46B1C155E46}"/>
            </a:ext>
          </a:extLst>
        </xdr:cNvPr>
        <xdr:cNvSpPr/>
      </xdr:nvSpPr>
      <xdr:spPr>
        <a:xfrm>
          <a:off x="2628900" y="276648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14</xdr:row>
      <xdr:rowOff>93134</xdr:rowOff>
    </xdr:from>
    <xdr:to>
      <xdr:col>4</xdr:col>
      <xdr:colOff>104696</xdr:colOff>
      <xdr:row>27</xdr:row>
      <xdr:rowOff>104903</xdr:rowOff>
    </xdr:to>
    <xdr:sp macro="" textlink="">
      <xdr:nvSpPr>
        <xdr:cNvPr id="9" name="Rectangle 8">
          <a:extLst>
            <a:ext uri="{FF2B5EF4-FFF2-40B4-BE49-F238E27FC236}">
              <a16:creationId xmlns:a16="http://schemas.microsoft.com/office/drawing/2014/main" id="{49F88CCC-39A5-42DF-BDC5-892CA682781F}"/>
            </a:ext>
          </a:extLst>
        </xdr:cNvPr>
        <xdr:cNvSpPr/>
      </xdr:nvSpPr>
      <xdr:spPr>
        <a:xfrm>
          <a:off x="82550" y="2760134"/>
          <a:ext cx="2477479" cy="248826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328083</xdr:colOff>
      <xdr:row>4</xdr:row>
      <xdr:rowOff>42334</xdr:rowOff>
    </xdr:from>
    <xdr:to>
      <xdr:col>18</xdr:col>
      <xdr:colOff>145892</xdr:colOff>
      <xdr:row>27</xdr:row>
      <xdr:rowOff>108193</xdr:rowOff>
    </xdr:to>
    <xdr:sp macro="" textlink="">
      <xdr:nvSpPr>
        <xdr:cNvPr id="10" name="Rectangle 9">
          <a:extLst>
            <a:ext uri="{FF2B5EF4-FFF2-40B4-BE49-F238E27FC236}">
              <a16:creationId xmlns:a16="http://schemas.microsoft.com/office/drawing/2014/main" id="{69F761B1-3F56-452D-8A6B-0834A32AD613}"/>
            </a:ext>
          </a:extLst>
        </xdr:cNvPr>
        <xdr:cNvSpPr/>
      </xdr:nvSpPr>
      <xdr:spPr>
        <a:xfrm>
          <a:off x="7648420" y="812896"/>
          <a:ext cx="3477978" cy="4496589"/>
        </a:xfrm>
        <a:prstGeom prst="rect">
          <a:avLst/>
        </a:prstGeom>
        <a:solidFill>
          <a:schemeClr val="bg1">
            <a:alpha val="13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306915</xdr:colOff>
      <xdr:row>4</xdr:row>
      <xdr:rowOff>1</xdr:rowOff>
    </xdr:from>
    <xdr:to>
      <xdr:col>5</xdr:col>
      <xdr:colOff>122519</xdr:colOff>
      <xdr:row>5</xdr:row>
      <xdr:rowOff>78022</xdr:rowOff>
    </xdr:to>
    <xdr:sp macro="" textlink="">
      <xdr:nvSpPr>
        <xdr:cNvPr id="13" name="TextBox 12">
          <a:hlinkClick xmlns:r="http://schemas.openxmlformats.org/officeDocument/2006/relationships" r:id="rId1"/>
          <a:extLst>
            <a:ext uri="{FF2B5EF4-FFF2-40B4-BE49-F238E27FC236}">
              <a16:creationId xmlns:a16="http://schemas.microsoft.com/office/drawing/2014/main" id="{9011761F-61CA-4865-A77D-E702FA7CBD4E}"/>
            </a:ext>
          </a:extLst>
        </xdr:cNvPr>
        <xdr:cNvSpPr txBox="1"/>
      </xdr:nvSpPr>
      <xdr:spPr>
        <a:xfrm>
          <a:off x="1534582" y="762001"/>
          <a:ext cx="1657104" cy="2685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lumMod val="85000"/>
                </a:schemeClr>
              </a:solidFill>
              <a:effectLst/>
              <a:uLnTx/>
              <a:uFillTx/>
              <a:latin typeface="Bitsumishi" panose="00000400000000000000" pitchFamily="2" charset="0"/>
              <a:ea typeface="+mn-ea"/>
              <a:cs typeface="+mn-cs"/>
            </a:rPr>
            <a:t>Sales</a:t>
          </a:r>
          <a:r>
            <a:rPr kumimoji="0" lang="en-IN" sz="1500" b="0" i="0" u="none" strike="noStrike" kern="0" cap="none" spc="0" normalizeH="0" baseline="0" noProof="0">
              <a:ln>
                <a:noFill/>
              </a:ln>
              <a:solidFill>
                <a:srgbClr val="C00000"/>
              </a:solidFill>
              <a:effectLst/>
              <a:uLnTx/>
              <a:uFillTx/>
              <a:latin typeface="Bitsumishi" panose="00000400000000000000" pitchFamily="2" charset="0"/>
              <a:ea typeface="+mn-ea"/>
              <a:cs typeface="+mn-cs"/>
            </a:rPr>
            <a:t> </a:t>
          </a:r>
          <a:r>
            <a:rPr kumimoji="0" lang="en-IN" sz="1500" b="0" i="0" u="none" strike="noStrike" kern="0" cap="none" spc="0" normalizeH="0" baseline="0" noProof="0">
              <a:ln>
                <a:noFill/>
              </a:ln>
              <a:solidFill>
                <a:schemeClr val="bg2"/>
              </a:solidFill>
              <a:effectLst/>
              <a:uLnTx/>
              <a:uFillTx/>
              <a:latin typeface="Bitsumishi" panose="00000400000000000000" pitchFamily="2" charset="0"/>
              <a:ea typeface="+mn-ea"/>
              <a:cs typeface="+mn-cs"/>
            </a:rPr>
            <a:t>Trend</a:t>
          </a:r>
        </a:p>
      </xdr:txBody>
    </xdr:sp>
    <xdr:clientData/>
  </xdr:twoCellAnchor>
  <xdr:twoCellAnchor>
    <xdr:from>
      <xdr:col>0</xdr:col>
      <xdr:colOff>105833</xdr:colOff>
      <xdr:row>4</xdr:row>
      <xdr:rowOff>181937</xdr:rowOff>
    </xdr:from>
    <xdr:to>
      <xdr:col>12</xdr:col>
      <xdr:colOff>264583</xdr:colOff>
      <xdr:row>14</xdr:row>
      <xdr:rowOff>52916</xdr:rowOff>
    </xdr:to>
    <xdr:graphicFrame macro="">
      <xdr:nvGraphicFramePr>
        <xdr:cNvPr id="14" name="Chart 13">
          <a:extLst>
            <a:ext uri="{FF2B5EF4-FFF2-40B4-BE49-F238E27FC236}">
              <a16:creationId xmlns:a16="http://schemas.microsoft.com/office/drawing/2014/main" id="{73E97AC9-64BF-4448-BD4A-3B93306AC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116416</xdr:colOff>
      <xdr:row>4</xdr:row>
      <xdr:rowOff>10583</xdr:rowOff>
    </xdr:from>
    <xdr:to>
      <xdr:col>2</xdr:col>
      <xdr:colOff>459349</xdr:colOff>
      <xdr:row>5</xdr:row>
      <xdr:rowOff>106525</xdr:rowOff>
    </xdr:to>
    <xdr:pic>
      <xdr:nvPicPr>
        <xdr:cNvPr id="15" name="Graphic 14" descr="Upward trend">
          <a:extLst>
            <a:ext uri="{FF2B5EF4-FFF2-40B4-BE49-F238E27FC236}">
              <a16:creationId xmlns:a16="http://schemas.microsoft.com/office/drawing/2014/main" id="{2B3FB6CC-A004-472C-8F73-9E50373650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44083" y="772583"/>
          <a:ext cx="342933" cy="286442"/>
        </a:xfrm>
        <a:prstGeom prst="rect">
          <a:avLst/>
        </a:prstGeom>
      </xdr:spPr>
    </xdr:pic>
    <xdr:clientData/>
  </xdr:twoCellAnchor>
  <xdr:twoCellAnchor>
    <xdr:from>
      <xdr:col>0</xdr:col>
      <xdr:colOff>455083</xdr:colOff>
      <xdr:row>14</xdr:row>
      <xdr:rowOff>21167</xdr:rowOff>
    </xdr:from>
    <xdr:to>
      <xdr:col>3</xdr:col>
      <xdr:colOff>503955</xdr:colOff>
      <xdr:row>15</xdr:row>
      <xdr:rowOff>176078</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3E9040F5-C224-4997-A4A1-0D1B68FDC0BD}"/>
            </a:ext>
          </a:extLst>
        </xdr:cNvPr>
        <xdr:cNvSpPr txBox="1"/>
      </xdr:nvSpPr>
      <xdr:spPr>
        <a:xfrm>
          <a:off x="455083" y="2688167"/>
          <a:ext cx="1890372" cy="34541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Regional Sales </a:t>
          </a:r>
        </a:p>
      </xdr:txBody>
    </xdr:sp>
    <xdr:clientData/>
  </xdr:twoCellAnchor>
  <xdr:twoCellAnchor>
    <xdr:from>
      <xdr:col>0</xdr:col>
      <xdr:colOff>285750</xdr:colOff>
      <xdr:row>14</xdr:row>
      <xdr:rowOff>63501</xdr:rowOff>
    </xdr:from>
    <xdr:to>
      <xdr:col>0</xdr:col>
      <xdr:colOff>580950</xdr:colOff>
      <xdr:row>15</xdr:row>
      <xdr:rowOff>121111</xdr:rowOff>
    </xdr:to>
    <xdr:pic>
      <xdr:nvPicPr>
        <xdr:cNvPr id="17" name="Graphic 16" descr="Marker">
          <a:extLst>
            <a:ext uri="{FF2B5EF4-FFF2-40B4-BE49-F238E27FC236}">
              <a16:creationId xmlns:a16="http://schemas.microsoft.com/office/drawing/2014/main" id="{DFD67721-B991-49B4-A69C-CF5A841C59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0" y="2730501"/>
          <a:ext cx="295200" cy="248110"/>
        </a:xfrm>
        <a:prstGeom prst="rect">
          <a:avLst/>
        </a:prstGeom>
      </xdr:spPr>
    </xdr:pic>
    <xdr:clientData/>
  </xdr:twoCellAnchor>
  <xdr:twoCellAnchor>
    <xdr:from>
      <xdr:col>0</xdr:col>
      <xdr:colOff>31751</xdr:colOff>
      <xdr:row>15</xdr:row>
      <xdr:rowOff>32106</xdr:rowOff>
    </xdr:from>
    <xdr:to>
      <xdr:col>4</xdr:col>
      <xdr:colOff>148167</xdr:colOff>
      <xdr:row>27</xdr:row>
      <xdr:rowOff>148166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E0587A9-0F13-4CBF-87B3-5868900D28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1751" y="2889606"/>
              <a:ext cx="2808816" cy="24020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285750</xdr:colOff>
      <xdr:row>14</xdr:row>
      <xdr:rowOff>10583</xdr:rowOff>
    </xdr:from>
    <xdr:to>
      <xdr:col>8</xdr:col>
      <xdr:colOff>258949</xdr:colOff>
      <xdr:row>16</xdr:row>
      <xdr:rowOff>138480</xdr:rowOff>
    </xdr:to>
    <xdr:sp macro="" textlink="">
      <xdr:nvSpPr>
        <xdr:cNvPr id="19" name="TextBox 18">
          <a:hlinkClick xmlns:r="http://schemas.openxmlformats.org/officeDocument/2006/relationships" r:id="rId9"/>
          <a:extLst>
            <a:ext uri="{FF2B5EF4-FFF2-40B4-BE49-F238E27FC236}">
              <a16:creationId xmlns:a16="http://schemas.microsoft.com/office/drawing/2014/main" id="{7F557809-012F-4B73-BB34-D33C83441E3F}"/>
            </a:ext>
          </a:extLst>
        </xdr:cNvPr>
        <xdr:cNvSpPr txBox="1"/>
      </xdr:nvSpPr>
      <xdr:spPr>
        <a:xfrm>
          <a:off x="2741083" y="2677583"/>
          <a:ext cx="2428533" cy="508897"/>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Manager Performance</a:t>
          </a:r>
        </a:p>
      </xdr:txBody>
    </xdr:sp>
    <xdr:clientData/>
  </xdr:twoCellAnchor>
  <xdr:twoCellAnchor>
    <xdr:from>
      <xdr:col>4</xdr:col>
      <xdr:colOff>412751</xdr:colOff>
      <xdr:row>14</xdr:row>
      <xdr:rowOff>63500</xdr:rowOff>
    </xdr:from>
    <xdr:to>
      <xdr:col>5</xdr:col>
      <xdr:colOff>162878</xdr:colOff>
      <xdr:row>15</xdr:row>
      <xdr:rowOff>161726</xdr:rowOff>
    </xdr:to>
    <xdr:pic>
      <xdr:nvPicPr>
        <xdr:cNvPr id="20" name="Graphic 19" descr="Office worker">
          <a:extLst>
            <a:ext uri="{FF2B5EF4-FFF2-40B4-BE49-F238E27FC236}">
              <a16:creationId xmlns:a16="http://schemas.microsoft.com/office/drawing/2014/main" id="{45864A58-1D70-4BCC-8ADE-483F928BF9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868084" y="2730500"/>
          <a:ext cx="363961" cy="288726"/>
        </a:xfrm>
        <a:prstGeom prst="rect">
          <a:avLst/>
        </a:prstGeom>
      </xdr:spPr>
    </xdr:pic>
    <xdr:clientData/>
  </xdr:twoCellAnchor>
  <xdr:twoCellAnchor>
    <xdr:from>
      <xdr:col>4</xdr:col>
      <xdr:colOff>158750</xdr:colOff>
      <xdr:row>15</xdr:row>
      <xdr:rowOff>21167</xdr:rowOff>
    </xdr:from>
    <xdr:to>
      <xdr:col>8</xdr:col>
      <xdr:colOff>412750</xdr:colOff>
      <xdr:row>27</xdr:row>
      <xdr:rowOff>105833</xdr:rowOff>
    </xdr:to>
    <xdr:graphicFrame macro="">
      <xdr:nvGraphicFramePr>
        <xdr:cNvPr id="21" name="Chart 20">
          <a:extLst>
            <a:ext uri="{FF2B5EF4-FFF2-40B4-BE49-F238E27FC236}">
              <a16:creationId xmlns:a16="http://schemas.microsoft.com/office/drawing/2014/main" id="{252A07E3-AA54-43B0-BBC6-DF81FD1E1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63500</xdr:colOff>
      <xdr:row>14</xdr:row>
      <xdr:rowOff>42334</xdr:rowOff>
    </xdr:from>
    <xdr:to>
      <xdr:col>11</xdr:col>
      <xdr:colOff>536415</xdr:colOff>
      <xdr:row>15</xdr:row>
      <xdr:rowOff>178169</xdr:rowOff>
    </xdr:to>
    <xdr:sp macro="" textlink="">
      <xdr:nvSpPr>
        <xdr:cNvPr id="22" name="TextBox 21">
          <a:hlinkClick xmlns:r="http://schemas.openxmlformats.org/officeDocument/2006/relationships" r:id="rId13"/>
          <a:extLst>
            <a:ext uri="{FF2B5EF4-FFF2-40B4-BE49-F238E27FC236}">
              <a16:creationId xmlns:a16="http://schemas.microsoft.com/office/drawing/2014/main" id="{7A5E5EB6-0034-443D-B6DC-831E03041975}"/>
            </a:ext>
          </a:extLst>
        </xdr:cNvPr>
        <xdr:cNvSpPr txBox="1"/>
      </xdr:nvSpPr>
      <xdr:spPr>
        <a:xfrm>
          <a:off x="5588000" y="2709334"/>
          <a:ext cx="1700582" cy="32633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Order Share</a:t>
          </a:r>
        </a:p>
      </xdr:txBody>
    </xdr:sp>
    <xdr:clientData/>
  </xdr:twoCellAnchor>
  <xdr:twoCellAnchor editAs="oneCell">
    <xdr:from>
      <xdr:col>8</xdr:col>
      <xdr:colOff>433916</xdr:colOff>
      <xdr:row>14</xdr:row>
      <xdr:rowOff>74084</xdr:rowOff>
    </xdr:from>
    <xdr:to>
      <xdr:col>9</xdr:col>
      <xdr:colOff>121298</xdr:colOff>
      <xdr:row>15</xdr:row>
      <xdr:rowOff>174212</xdr:rowOff>
    </xdr:to>
    <xdr:pic>
      <xdr:nvPicPr>
        <xdr:cNvPr id="23" name="Graphic 22" descr="Presentation with pie chart">
          <a:extLst>
            <a:ext uri="{FF2B5EF4-FFF2-40B4-BE49-F238E27FC236}">
              <a16:creationId xmlns:a16="http://schemas.microsoft.com/office/drawing/2014/main" id="{2CD2EDD6-C8E8-4E3D-8AB9-7F91B54AE0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44583" y="2741084"/>
          <a:ext cx="301215" cy="290628"/>
        </a:xfrm>
        <a:prstGeom prst="rect">
          <a:avLst/>
        </a:prstGeom>
      </xdr:spPr>
    </xdr:pic>
    <xdr:clientData/>
  </xdr:twoCellAnchor>
  <xdr:twoCellAnchor>
    <xdr:from>
      <xdr:col>13</xdr:col>
      <xdr:colOff>264584</xdr:colOff>
      <xdr:row>3</xdr:row>
      <xdr:rowOff>179916</xdr:rowOff>
    </xdr:from>
    <xdr:to>
      <xdr:col>17</xdr:col>
      <xdr:colOff>98188</xdr:colOff>
      <xdr:row>5</xdr:row>
      <xdr:rowOff>105085</xdr:rowOff>
    </xdr:to>
    <xdr:sp macro="" textlink="">
      <xdr:nvSpPr>
        <xdr:cNvPr id="26" name="TextBox 22">
          <a:hlinkClick xmlns:r="http://schemas.openxmlformats.org/officeDocument/2006/relationships" r:id="rId16"/>
          <a:extLst>
            <a:ext uri="{FF2B5EF4-FFF2-40B4-BE49-F238E27FC236}">
              <a16:creationId xmlns:a16="http://schemas.microsoft.com/office/drawing/2014/main" id="{5B5C13B7-B1D7-4788-876F-93DECAB3C793}"/>
            </a:ext>
          </a:extLst>
        </xdr:cNvPr>
        <xdr:cNvSpPr txBox="1"/>
      </xdr:nvSpPr>
      <xdr:spPr>
        <a:xfrm>
          <a:off x="8244417" y="751416"/>
          <a:ext cx="2288938" cy="306169"/>
        </a:xfrm>
        <a:prstGeom prst="rect">
          <a:avLst/>
        </a:prstGeom>
        <a:noFill/>
        <a:ln w="9525" cmpd="sng">
          <a:noFill/>
        </a:ln>
        <a:effectLst/>
      </xdr:spPr>
      <xdr:txBody>
        <a:bodyPr wrap="square"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rPr>
            <a:t>Reveneue</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a:ln>
              <a:noFill/>
            </a:ln>
            <a:solidFill>
              <a:schemeClr val="bg1"/>
            </a:solidFill>
            <a:effectLst/>
            <a:uLnTx/>
            <a:uFillTx/>
            <a:latin typeface="Bitsumishi" panose="00000400000000000000" pitchFamily="2" charset="0"/>
            <a:ea typeface="+mn-ea"/>
            <a:cs typeface="+mn-cs"/>
          </a:endParaRPr>
        </a:p>
      </xdr:txBody>
    </xdr:sp>
    <xdr:clientData/>
  </xdr:twoCellAnchor>
  <xdr:twoCellAnchor>
    <xdr:from>
      <xdr:col>13</xdr:col>
      <xdr:colOff>465667</xdr:colOff>
      <xdr:row>4</xdr:row>
      <xdr:rowOff>10584</xdr:rowOff>
    </xdr:from>
    <xdr:to>
      <xdr:col>14</xdr:col>
      <xdr:colOff>146304</xdr:colOff>
      <xdr:row>5</xdr:row>
      <xdr:rowOff>105797</xdr:rowOff>
    </xdr:to>
    <xdr:grpSp>
      <xdr:nvGrpSpPr>
        <xdr:cNvPr id="27" name="Graphic 34" descr="Money">
          <a:extLst>
            <a:ext uri="{FF2B5EF4-FFF2-40B4-BE49-F238E27FC236}">
              <a16:creationId xmlns:a16="http://schemas.microsoft.com/office/drawing/2014/main" id="{E1EC975C-E40E-40CB-8396-65B11D4DAED8}"/>
            </a:ext>
          </a:extLst>
        </xdr:cNvPr>
        <xdr:cNvGrpSpPr/>
      </xdr:nvGrpSpPr>
      <xdr:grpSpPr>
        <a:xfrm>
          <a:off x="9213503" y="768793"/>
          <a:ext cx="353547" cy="284765"/>
          <a:chOff x="10522725" y="1788300"/>
          <a:chExt cx="295200" cy="295200"/>
        </a:xfrm>
      </xdr:grpSpPr>
      <xdr:sp macro="" textlink="">
        <xdr:nvSpPr>
          <xdr:cNvPr id="28" name="Freeform: Shape 27">
            <a:extLst>
              <a:ext uri="{FF2B5EF4-FFF2-40B4-BE49-F238E27FC236}">
                <a16:creationId xmlns:a16="http://schemas.microsoft.com/office/drawing/2014/main" id="{F86F5A86-638D-4111-8060-F1F092F24AA3}"/>
              </a:ext>
            </a:extLst>
          </xdr:cNvPr>
          <xdr:cNvSpPr/>
        </xdr:nvSpPr>
        <xdr:spPr>
          <a:xfrm>
            <a:off x="10535025" y="1911300"/>
            <a:ext cx="270600" cy="123000"/>
          </a:xfrm>
          <a:custGeom>
            <a:avLst/>
            <a:gdLst>
              <a:gd name="connsiteX0" fmla="*/ 252150 w 270600"/>
              <a:gd name="connsiteY0" fmla="*/ 95325 h 123000"/>
              <a:gd name="connsiteX1" fmla="*/ 242925 w 270600"/>
              <a:gd name="connsiteY1" fmla="*/ 104550 h 123000"/>
              <a:gd name="connsiteX2" fmla="*/ 30750 w 270600"/>
              <a:gd name="connsiteY2" fmla="*/ 104550 h 123000"/>
              <a:gd name="connsiteX3" fmla="*/ 18450 w 270600"/>
              <a:gd name="connsiteY3" fmla="*/ 92250 h 123000"/>
              <a:gd name="connsiteX4" fmla="*/ 18450 w 270600"/>
              <a:gd name="connsiteY4" fmla="*/ 30750 h 123000"/>
              <a:gd name="connsiteX5" fmla="*/ 30750 w 270600"/>
              <a:gd name="connsiteY5" fmla="*/ 18450 h 123000"/>
              <a:gd name="connsiteX6" fmla="*/ 242925 w 270600"/>
              <a:gd name="connsiteY6" fmla="*/ 18450 h 123000"/>
              <a:gd name="connsiteX7" fmla="*/ 252150 w 270600"/>
              <a:gd name="connsiteY7" fmla="*/ 27675 h 123000"/>
              <a:gd name="connsiteX8" fmla="*/ 252150 w 270600"/>
              <a:gd name="connsiteY8" fmla="*/ 95325 h 123000"/>
              <a:gd name="connsiteX9" fmla="*/ 0 w 270600"/>
              <a:gd name="connsiteY9" fmla="*/ 0 h 123000"/>
              <a:gd name="connsiteX10" fmla="*/ 0 w 270600"/>
              <a:gd name="connsiteY10" fmla="*/ 123000 h 123000"/>
              <a:gd name="connsiteX11" fmla="*/ 270600 w 270600"/>
              <a:gd name="connsiteY11" fmla="*/ 123000 h 123000"/>
              <a:gd name="connsiteX12" fmla="*/ 270600 w 270600"/>
              <a:gd name="connsiteY12" fmla="*/ 0 h 123000"/>
              <a:gd name="connsiteX13" fmla="*/ 0 w 270600"/>
              <a:gd name="connsiteY13" fmla="*/ 0 h 12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70600" h="123000">
                <a:moveTo>
                  <a:pt x="252150" y="95325"/>
                </a:moveTo>
                <a:lnTo>
                  <a:pt x="242925" y="104550"/>
                </a:lnTo>
                <a:lnTo>
                  <a:pt x="30750" y="104550"/>
                </a:lnTo>
                <a:lnTo>
                  <a:pt x="18450" y="92250"/>
                </a:lnTo>
                <a:lnTo>
                  <a:pt x="18450" y="30750"/>
                </a:lnTo>
                <a:lnTo>
                  <a:pt x="30750" y="18450"/>
                </a:lnTo>
                <a:lnTo>
                  <a:pt x="242925" y="18450"/>
                </a:lnTo>
                <a:lnTo>
                  <a:pt x="252150" y="27675"/>
                </a:lnTo>
                <a:lnTo>
                  <a:pt x="252150" y="95325"/>
                </a:lnTo>
                <a:close/>
                <a:moveTo>
                  <a:pt x="0" y="0"/>
                </a:moveTo>
                <a:lnTo>
                  <a:pt x="0" y="123000"/>
                </a:lnTo>
                <a:lnTo>
                  <a:pt x="270600" y="123000"/>
                </a:lnTo>
                <a:lnTo>
                  <a:pt x="270600" y="0"/>
                </a:lnTo>
                <a:lnTo>
                  <a:pt x="0" y="0"/>
                </a:lnTo>
                <a:close/>
              </a:path>
            </a:pathLst>
          </a:custGeom>
          <a:solidFill>
            <a:srgbClr val="FF0000"/>
          </a:solidFill>
          <a:ln w="2977" cap="flat">
            <a:noFill/>
            <a:prstDash val="solid"/>
            <a:miter/>
          </a:ln>
        </xdr:spPr>
        <xdr:txBody>
          <a:bodyPr rtlCol="0" anchor="ctr"/>
          <a:lstStyle/>
          <a:p>
            <a:endParaRPr lang="en-IN"/>
          </a:p>
        </xdr:txBody>
      </xdr:sp>
      <xdr:sp macro="" textlink="">
        <xdr:nvSpPr>
          <xdr:cNvPr id="29" name="Freeform: Shape 28">
            <a:extLst>
              <a:ext uri="{FF2B5EF4-FFF2-40B4-BE49-F238E27FC236}">
                <a16:creationId xmlns:a16="http://schemas.microsoft.com/office/drawing/2014/main" id="{139CF23D-D656-4A9F-8B22-EDFEDC6D15B0}"/>
              </a:ext>
            </a:extLst>
          </xdr:cNvPr>
          <xdr:cNvSpPr/>
        </xdr:nvSpPr>
        <xdr:spPr>
          <a:xfrm>
            <a:off x="10645725" y="1942050"/>
            <a:ext cx="49200" cy="61500"/>
          </a:xfrm>
          <a:custGeom>
            <a:avLst/>
            <a:gdLst>
              <a:gd name="connsiteX0" fmla="*/ 49200 w 49200"/>
              <a:gd name="connsiteY0" fmla="*/ 30750 h 61500"/>
              <a:gd name="connsiteX1" fmla="*/ 24600 w 49200"/>
              <a:gd name="connsiteY1" fmla="*/ 61500 h 61500"/>
              <a:gd name="connsiteX2" fmla="*/ 0 w 49200"/>
              <a:gd name="connsiteY2" fmla="*/ 30750 h 61500"/>
              <a:gd name="connsiteX3" fmla="*/ 24600 w 49200"/>
              <a:gd name="connsiteY3" fmla="*/ 0 h 61500"/>
              <a:gd name="connsiteX4" fmla="*/ 49200 w 49200"/>
              <a:gd name="connsiteY4" fmla="*/ 30750 h 61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9200" h="61500">
                <a:moveTo>
                  <a:pt x="49200" y="30750"/>
                </a:moveTo>
                <a:cubicBezTo>
                  <a:pt x="49200" y="47733"/>
                  <a:pt x="38186" y="61500"/>
                  <a:pt x="24600" y="61500"/>
                </a:cubicBezTo>
                <a:cubicBezTo>
                  <a:pt x="11014" y="61500"/>
                  <a:pt x="0" y="47733"/>
                  <a:pt x="0" y="30750"/>
                </a:cubicBezTo>
                <a:cubicBezTo>
                  <a:pt x="0" y="13767"/>
                  <a:pt x="11014" y="0"/>
                  <a:pt x="24600" y="0"/>
                </a:cubicBezTo>
                <a:cubicBezTo>
                  <a:pt x="38186" y="0"/>
                  <a:pt x="49200" y="13767"/>
                  <a:pt x="49200" y="30750"/>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0" name="Freeform: Shape 29">
            <a:extLst>
              <a:ext uri="{FF2B5EF4-FFF2-40B4-BE49-F238E27FC236}">
                <a16:creationId xmlns:a16="http://schemas.microsoft.com/office/drawing/2014/main" id="{02594CA4-8C7B-413A-8528-AC9E4AC5894A}"/>
              </a:ext>
            </a:extLst>
          </xdr:cNvPr>
          <xdr:cNvSpPr/>
        </xdr:nvSpPr>
        <xdr:spPr>
          <a:xfrm>
            <a:off x="1058422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1" name="Freeform: Shape 30">
            <a:extLst>
              <a:ext uri="{FF2B5EF4-FFF2-40B4-BE49-F238E27FC236}">
                <a16:creationId xmlns:a16="http://schemas.microsoft.com/office/drawing/2014/main" id="{D511D33C-9AB3-4F41-8AF6-BDD637A586C3}"/>
              </a:ext>
            </a:extLst>
          </xdr:cNvPr>
          <xdr:cNvSpPr/>
        </xdr:nvSpPr>
        <xdr:spPr>
          <a:xfrm>
            <a:off x="10737975" y="1963575"/>
            <a:ext cx="18450" cy="18450"/>
          </a:xfrm>
          <a:custGeom>
            <a:avLst/>
            <a:gdLst>
              <a:gd name="connsiteX0" fmla="*/ 18450 w 18450"/>
              <a:gd name="connsiteY0" fmla="*/ 9225 h 18450"/>
              <a:gd name="connsiteX1" fmla="*/ 9225 w 18450"/>
              <a:gd name="connsiteY1" fmla="*/ 18450 h 18450"/>
              <a:gd name="connsiteX2" fmla="*/ 0 w 18450"/>
              <a:gd name="connsiteY2" fmla="*/ 9225 h 18450"/>
              <a:gd name="connsiteX3" fmla="*/ 9225 w 18450"/>
              <a:gd name="connsiteY3" fmla="*/ 0 h 18450"/>
              <a:gd name="connsiteX4" fmla="*/ 18450 w 18450"/>
              <a:gd name="connsiteY4" fmla="*/ 9225 h 184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8450" h="18450">
                <a:moveTo>
                  <a:pt x="18450" y="9225"/>
                </a:moveTo>
                <a:cubicBezTo>
                  <a:pt x="18450" y="14320"/>
                  <a:pt x="14320" y="18450"/>
                  <a:pt x="9225" y="18450"/>
                </a:cubicBezTo>
                <a:cubicBezTo>
                  <a:pt x="4130" y="18450"/>
                  <a:pt x="0" y="14320"/>
                  <a:pt x="0" y="9225"/>
                </a:cubicBezTo>
                <a:cubicBezTo>
                  <a:pt x="0" y="4130"/>
                  <a:pt x="4130" y="0"/>
                  <a:pt x="9225" y="0"/>
                </a:cubicBezTo>
                <a:cubicBezTo>
                  <a:pt x="14320" y="0"/>
                  <a:pt x="18450" y="4130"/>
                  <a:pt x="18450" y="9225"/>
                </a:cubicBezTo>
                <a:close/>
              </a:path>
            </a:pathLst>
          </a:custGeom>
          <a:solidFill>
            <a:srgbClr val="FF0000"/>
          </a:solidFill>
          <a:ln w="2977" cap="flat">
            <a:noFill/>
            <a:prstDash val="solid"/>
            <a:miter/>
          </a:ln>
        </xdr:spPr>
        <xdr:txBody>
          <a:bodyPr rtlCol="0" anchor="ctr"/>
          <a:lstStyle/>
          <a:p>
            <a:endParaRPr lang="en-IN"/>
          </a:p>
        </xdr:txBody>
      </xdr:sp>
      <xdr:sp macro="" textlink="">
        <xdr:nvSpPr>
          <xdr:cNvPr id="32" name="Freeform: Shape 31">
            <a:extLst>
              <a:ext uri="{FF2B5EF4-FFF2-40B4-BE49-F238E27FC236}">
                <a16:creationId xmlns:a16="http://schemas.microsoft.com/office/drawing/2014/main" id="{8AC54E47-D7C9-4357-8106-5C1486BD3551}"/>
              </a:ext>
            </a:extLst>
          </xdr:cNvPr>
          <xdr:cNvSpPr/>
        </xdr:nvSpPr>
        <xdr:spPr>
          <a:xfrm>
            <a:off x="10570079" y="1827660"/>
            <a:ext cx="178350" cy="67649"/>
          </a:xfrm>
          <a:custGeom>
            <a:avLst/>
            <a:gdLst>
              <a:gd name="connsiteX0" fmla="*/ 155288 w 178350"/>
              <a:gd name="connsiteY0" fmla="*/ 24293 h 67649"/>
              <a:gd name="connsiteX1" fmla="*/ 159900 w 178350"/>
              <a:gd name="connsiteY1" fmla="*/ 35978 h 67649"/>
              <a:gd name="connsiteX2" fmla="*/ 178350 w 178350"/>
              <a:gd name="connsiteY2" fmla="*/ 32287 h 67649"/>
              <a:gd name="connsiteX3" fmla="*/ 165435 w 178350"/>
              <a:gd name="connsiteY3" fmla="*/ 0 h 67649"/>
              <a:gd name="connsiteX4" fmla="*/ 0 w 178350"/>
              <a:gd name="connsiteY4" fmla="*/ 67650 h 67649"/>
              <a:gd name="connsiteX5" fmla="*/ 94710 w 178350"/>
              <a:gd name="connsiteY5" fmla="*/ 48893 h 67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78350" h="67649">
                <a:moveTo>
                  <a:pt x="155288" y="24293"/>
                </a:moveTo>
                <a:lnTo>
                  <a:pt x="159900" y="35978"/>
                </a:lnTo>
                <a:lnTo>
                  <a:pt x="178350" y="32287"/>
                </a:lnTo>
                <a:lnTo>
                  <a:pt x="165435" y="0"/>
                </a:lnTo>
                <a:lnTo>
                  <a:pt x="0" y="67650"/>
                </a:lnTo>
                <a:lnTo>
                  <a:pt x="94710" y="48893"/>
                </a:lnTo>
                <a:close/>
              </a:path>
            </a:pathLst>
          </a:custGeom>
          <a:solidFill>
            <a:srgbClr val="FF0000"/>
          </a:solidFill>
          <a:ln w="2977" cap="flat">
            <a:noFill/>
            <a:prstDash val="solid"/>
            <a:miter/>
          </a:ln>
        </xdr:spPr>
        <xdr:txBody>
          <a:bodyPr rtlCol="0" anchor="ctr"/>
          <a:lstStyle/>
          <a:p>
            <a:endParaRPr lang="en-IN"/>
          </a:p>
        </xdr:txBody>
      </xdr:sp>
      <xdr:sp macro="" textlink="">
        <xdr:nvSpPr>
          <xdr:cNvPr id="33" name="Freeform: Shape 32">
            <a:extLst>
              <a:ext uri="{FF2B5EF4-FFF2-40B4-BE49-F238E27FC236}">
                <a16:creationId xmlns:a16="http://schemas.microsoft.com/office/drawing/2014/main" id="{81771835-C27B-4A25-B97A-56284AA685BF}"/>
              </a:ext>
            </a:extLst>
          </xdr:cNvPr>
          <xdr:cNvSpPr/>
        </xdr:nvSpPr>
        <xdr:spPr>
          <a:xfrm>
            <a:off x="10614975" y="1867634"/>
            <a:ext cx="163897" cy="31365"/>
          </a:xfrm>
          <a:custGeom>
            <a:avLst/>
            <a:gdLst>
              <a:gd name="connsiteX0" fmla="*/ 94403 w 163897"/>
              <a:gd name="connsiteY0" fmla="*/ 31365 h 31365"/>
              <a:gd name="connsiteX1" fmla="*/ 142988 w 163897"/>
              <a:gd name="connsiteY1" fmla="*/ 21833 h 31365"/>
              <a:gd name="connsiteX2" fmla="*/ 145140 w 163897"/>
              <a:gd name="connsiteY2" fmla="*/ 31365 h 31365"/>
              <a:gd name="connsiteX3" fmla="*/ 163898 w 163897"/>
              <a:gd name="connsiteY3" fmla="*/ 31365 h 31365"/>
              <a:gd name="connsiteX4" fmla="*/ 157748 w 163897"/>
              <a:gd name="connsiteY4" fmla="*/ 0 h 31365"/>
              <a:gd name="connsiteX5" fmla="*/ 0 w 163897"/>
              <a:gd name="connsiteY5" fmla="*/ 31365 h 313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63897" h="31365">
                <a:moveTo>
                  <a:pt x="94403" y="31365"/>
                </a:moveTo>
                <a:lnTo>
                  <a:pt x="142988" y="21833"/>
                </a:lnTo>
                <a:lnTo>
                  <a:pt x="145140" y="31365"/>
                </a:lnTo>
                <a:lnTo>
                  <a:pt x="163898" y="31365"/>
                </a:lnTo>
                <a:lnTo>
                  <a:pt x="157748" y="0"/>
                </a:lnTo>
                <a:lnTo>
                  <a:pt x="0" y="31365"/>
                </a:lnTo>
                <a:close/>
              </a:path>
            </a:pathLst>
          </a:custGeom>
          <a:solidFill>
            <a:srgbClr val="FF0000"/>
          </a:solidFill>
          <a:ln w="2977" cap="flat">
            <a:noFill/>
            <a:prstDash val="solid"/>
            <a:miter/>
          </a:ln>
        </xdr:spPr>
        <xdr:txBody>
          <a:bodyPr rtlCol="0" anchor="ctr"/>
          <a:lstStyle/>
          <a:p>
            <a:endParaRPr lang="en-IN"/>
          </a:p>
        </xdr:txBody>
      </xdr:sp>
    </xdr:grpSp>
    <xdr:clientData/>
  </xdr:twoCellAnchor>
  <xdr:twoCellAnchor>
    <xdr:from>
      <xdr:col>20</xdr:col>
      <xdr:colOff>144126</xdr:colOff>
      <xdr:row>4</xdr:row>
      <xdr:rowOff>83714</xdr:rowOff>
    </xdr:from>
    <xdr:to>
      <xdr:col>21</xdr:col>
      <xdr:colOff>585221</xdr:colOff>
      <xdr:row>7</xdr:row>
      <xdr:rowOff>20526</xdr:rowOff>
    </xdr:to>
    <xdr:sp macro="" textlink="">
      <xdr:nvSpPr>
        <xdr:cNvPr id="34" name="TextBox 33">
          <a:extLst>
            <a:ext uri="{FF2B5EF4-FFF2-40B4-BE49-F238E27FC236}">
              <a16:creationId xmlns:a16="http://schemas.microsoft.com/office/drawing/2014/main" id="{85E71F20-93D6-4378-A8E8-F2B931BAB19E}"/>
            </a:ext>
          </a:extLst>
        </xdr:cNvPr>
        <xdr:cNvSpPr txBox="1"/>
      </xdr:nvSpPr>
      <xdr:spPr>
        <a:xfrm>
          <a:off x="12344688" y="854276"/>
          <a:ext cx="1051123" cy="51473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rPr>
            <a:t>FILTERS</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500" b="0" i="0" u="none" strike="noStrike" kern="0" cap="none" spc="0" normalizeH="0" baseline="0" noProof="0">
            <a:ln>
              <a:noFill/>
            </a:ln>
            <a:solidFill>
              <a:schemeClr val="bg1"/>
            </a:solidFill>
            <a:effectLst/>
            <a:uLnTx/>
            <a:uFillTx/>
            <a:latin typeface="Bitsumishi" panose="00000400000000000000" pitchFamily="2" charset="0"/>
            <a:ea typeface="+mn-ea"/>
            <a:cs typeface="+mn-cs"/>
          </a:endParaRPr>
        </a:p>
      </xdr:txBody>
    </xdr:sp>
    <xdr:clientData/>
  </xdr:twoCellAnchor>
  <xdr:twoCellAnchor editAs="oneCell">
    <xdr:from>
      <xdr:col>21</xdr:col>
      <xdr:colOff>58030</xdr:colOff>
      <xdr:row>18</xdr:row>
      <xdr:rowOff>133231</xdr:rowOff>
    </xdr:from>
    <xdr:to>
      <xdr:col>23</xdr:col>
      <xdr:colOff>332566</xdr:colOff>
      <xdr:row>26</xdr:row>
      <xdr:rowOff>128427</xdr:rowOff>
    </xdr:to>
    <mc:AlternateContent xmlns:mc="http://schemas.openxmlformats.org/markup-compatibility/2006" xmlns:a14="http://schemas.microsoft.com/office/drawing/2010/main">
      <mc:Choice Requires="a14">
        <xdr:graphicFrame macro="">
          <xdr:nvGraphicFramePr>
            <xdr:cNvPr id="35" name="Order Priority">
              <a:extLst>
                <a:ext uri="{FF2B5EF4-FFF2-40B4-BE49-F238E27FC236}">
                  <a16:creationId xmlns:a16="http://schemas.microsoft.com/office/drawing/2014/main" id="{EC1ED308-34FD-4D3D-98D8-2C505D771A91}"/>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2786894" y="3640163"/>
              <a:ext cx="1486808" cy="1553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383260</xdr:colOff>
      <xdr:row>9</xdr:row>
      <xdr:rowOff>4685</xdr:rowOff>
    </xdr:from>
    <xdr:to>
      <xdr:col>20</xdr:col>
      <xdr:colOff>492303</xdr:colOff>
      <xdr:row>15</xdr:row>
      <xdr:rowOff>107021</xdr:rowOff>
    </xdr:to>
    <mc:AlternateContent xmlns:mc="http://schemas.openxmlformats.org/markup-compatibility/2006" xmlns:a14="http://schemas.microsoft.com/office/drawing/2010/main">
      <mc:Choice Requires="a14">
        <xdr:graphicFrame macro="">
          <xdr:nvGraphicFramePr>
            <xdr:cNvPr id="37" name="Manager">
              <a:extLst>
                <a:ext uri="{FF2B5EF4-FFF2-40B4-BE49-F238E27FC236}">
                  <a16:creationId xmlns:a16="http://schemas.microsoft.com/office/drawing/2014/main" id="{EB550043-ACF2-495C-A51A-81462761AFB8}"/>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293715" y="1758151"/>
              <a:ext cx="1321315" cy="1271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74917</xdr:colOff>
      <xdr:row>9</xdr:row>
      <xdr:rowOff>10704</xdr:rowOff>
    </xdr:from>
    <xdr:to>
      <xdr:col>23</xdr:col>
      <xdr:colOff>224747</xdr:colOff>
      <xdr:row>14</xdr:row>
      <xdr:rowOff>53511</xdr:rowOff>
    </xdr:to>
    <mc:AlternateContent xmlns:mc="http://schemas.openxmlformats.org/markup-compatibility/2006" xmlns:a14="http://schemas.microsoft.com/office/drawing/2010/main">
      <mc:Choice Requires="a14">
        <xdr:graphicFrame macro="">
          <xdr:nvGraphicFramePr>
            <xdr:cNvPr id="36" name="Product Category">
              <a:extLst>
                <a:ext uri="{FF2B5EF4-FFF2-40B4-BE49-F238E27FC236}">
                  <a16:creationId xmlns:a16="http://schemas.microsoft.com/office/drawing/2014/main" id="{FE7BC059-18BA-4371-A9A5-D422681871C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3781" y="1764170"/>
              <a:ext cx="1362102" cy="1016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237888</xdr:colOff>
      <xdr:row>18</xdr:row>
      <xdr:rowOff>64213</xdr:rowOff>
    </xdr:from>
    <xdr:to>
      <xdr:col>20</xdr:col>
      <xdr:colOff>567219</xdr:colOff>
      <xdr:row>27</xdr:row>
      <xdr:rowOff>181938</xdr:rowOff>
    </xdr:to>
    <mc:AlternateContent xmlns:mc="http://schemas.openxmlformats.org/markup-compatibility/2006" xmlns:a14="http://schemas.microsoft.com/office/drawing/2010/main">
      <mc:Choice Requires="a14">
        <xdr:graphicFrame macro="">
          <xdr:nvGraphicFramePr>
            <xdr:cNvPr id="38" name="Months">
              <a:extLst>
                <a:ext uri="{FF2B5EF4-FFF2-40B4-BE49-F238E27FC236}">
                  <a16:creationId xmlns:a16="http://schemas.microsoft.com/office/drawing/2014/main" id="{A7E20568-A337-4760-9F92-2FEA6D9D57D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148343" y="3571145"/>
              <a:ext cx="1541603" cy="187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254002</xdr:colOff>
      <xdr:row>15</xdr:row>
      <xdr:rowOff>32106</xdr:rowOff>
    </xdr:from>
    <xdr:to>
      <xdr:col>12</xdr:col>
      <xdr:colOff>306917</xdr:colOff>
      <xdr:row>27</xdr:row>
      <xdr:rowOff>137583</xdr:rowOff>
    </xdr:to>
    <xdr:graphicFrame macro="">
      <xdr:nvGraphicFramePr>
        <xdr:cNvPr id="39" name="Chart 38">
          <a:extLst>
            <a:ext uri="{FF2B5EF4-FFF2-40B4-BE49-F238E27FC236}">
              <a16:creationId xmlns:a16="http://schemas.microsoft.com/office/drawing/2014/main" id="{BA94CC0A-1A0F-4976-A974-9B919B3A7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19</xdr:col>
      <xdr:colOff>438793</xdr:colOff>
      <xdr:row>4</xdr:row>
      <xdr:rowOff>85619</xdr:rowOff>
    </xdr:from>
    <xdr:to>
      <xdr:col>20</xdr:col>
      <xdr:colOff>203343</xdr:colOff>
      <xdr:row>6</xdr:row>
      <xdr:rowOff>72014</xdr:rowOff>
    </xdr:to>
    <xdr:pic>
      <xdr:nvPicPr>
        <xdr:cNvPr id="41" name="Graphic 40" descr="Gears">
          <a:extLst>
            <a:ext uri="{FF2B5EF4-FFF2-40B4-BE49-F238E27FC236}">
              <a16:creationId xmlns:a16="http://schemas.microsoft.com/office/drawing/2014/main" id="{1A5B4FE7-6D27-424D-B229-71C6374B33B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2029327" y="856181"/>
          <a:ext cx="374578" cy="371676"/>
        </a:xfrm>
        <a:prstGeom prst="rect">
          <a:avLst/>
        </a:prstGeom>
      </xdr:spPr>
    </xdr:pic>
    <xdr:clientData/>
  </xdr:twoCellAnchor>
  <xdr:twoCellAnchor>
    <xdr:from>
      <xdr:col>18</xdr:col>
      <xdr:colOff>503005</xdr:colOff>
      <xdr:row>7</xdr:row>
      <xdr:rowOff>128427</xdr:rowOff>
    </xdr:from>
    <xdr:to>
      <xdr:col>20</xdr:col>
      <xdr:colOff>299663</xdr:colOff>
      <xdr:row>8</xdr:row>
      <xdr:rowOff>139129</xdr:rowOff>
    </xdr:to>
    <xdr:sp macro="" textlink="">
      <xdr:nvSpPr>
        <xdr:cNvPr id="42" name="TextBox 41">
          <a:extLst>
            <a:ext uri="{FF2B5EF4-FFF2-40B4-BE49-F238E27FC236}">
              <a16:creationId xmlns:a16="http://schemas.microsoft.com/office/drawing/2014/main" id="{9075F7BA-3795-46ED-81DF-924C17025D5D}"/>
            </a:ext>
          </a:extLst>
        </xdr:cNvPr>
        <xdr:cNvSpPr txBox="1"/>
      </xdr:nvSpPr>
      <xdr:spPr>
        <a:xfrm>
          <a:off x="11483511"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MANAGER</a:t>
          </a:r>
        </a:p>
      </xdr:txBody>
    </xdr:sp>
    <xdr:clientData/>
  </xdr:twoCellAnchor>
  <xdr:twoCellAnchor>
    <xdr:from>
      <xdr:col>21</xdr:col>
      <xdr:colOff>299663</xdr:colOff>
      <xdr:row>7</xdr:row>
      <xdr:rowOff>128427</xdr:rowOff>
    </xdr:from>
    <xdr:to>
      <xdr:col>23</xdr:col>
      <xdr:colOff>96321</xdr:colOff>
      <xdr:row>8</xdr:row>
      <xdr:rowOff>139129</xdr:rowOff>
    </xdr:to>
    <xdr:sp macro="" textlink="">
      <xdr:nvSpPr>
        <xdr:cNvPr id="43" name="TextBox 42">
          <a:extLst>
            <a:ext uri="{FF2B5EF4-FFF2-40B4-BE49-F238E27FC236}">
              <a16:creationId xmlns:a16="http://schemas.microsoft.com/office/drawing/2014/main" id="{1B84BAF0-779D-4C78-AC7C-42C4720BCE2F}"/>
            </a:ext>
          </a:extLst>
        </xdr:cNvPr>
        <xdr:cNvSpPr txBox="1"/>
      </xdr:nvSpPr>
      <xdr:spPr>
        <a:xfrm>
          <a:off x="13110253" y="1476910"/>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segment</a:t>
          </a:r>
        </a:p>
      </xdr:txBody>
    </xdr:sp>
    <xdr:clientData/>
  </xdr:twoCellAnchor>
  <xdr:twoCellAnchor editAs="oneCell">
    <xdr:from>
      <xdr:col>22</xdr:col>
      <xdr:colOff>0</xdr:colOff>
      <xdr:row>3</xdr:row>
      <xdr:rowOff>0</xdr:rowOff>
    </xdr:from>
    <xdr:to>
      <xdr:col>23</xdr:col>
      <xdr:colOff>9525</xdr:colOff>
      <xdr:row>4</xdr:row>
      <xdr:rowOff>9525</xdr:rowOff>
    </xdr:to>
    <xdr:pic>
      <xdr:nvPicPr>
        <xdr:cNvPr id="44" name="Picture 43">
          <a:extLst>
            <a:ext uri="{FF2B5EF4-FFF2-40B4-BE49-F238E27FC236}">
              <a16:creationId xmlns:a16="http://schemas.microsoft.com/office/drawing/2014/main" id="{D0234B8D-D287-4144-9847-7066D5E98B1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411200" y="571500"/>
          <a:ext cx="6191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74915</xdr:colOff>
      <xdr:row>16</xdr:row>
      <xdr:rowOff>171236</xdr:rowOff>
    </xdr:from>
    <xdr:to>
      <xdr:col>20</xdr:col>
      <xdr:colOff>481601</xdr:colOff>
      <xdr:row>17</xdr:row>
      <xdr:rowOff>181938</xdr:rowOff>
    </xdr:to>
    <xdr:sp macro="" textlink="">
      <xdr:nvSpPr>
        <xdr:cNvPr id="45" name="TextBox 44">
          <a:extLst>
            <a:ext uri="{FF2B5EF4-FFF2-40B4-BE49-F238E27FC236}">
              <a16:creationId xmlns:a16="http://schemas.microsoft.com/office/drawing/2014/main" id="{53026F6F-823A-485D-A0B6-BB6F9E2EBAA3}"/>
            </a:ext>
          </a:extLst>
        </xdr:cNvPr>
        <xdr:cNvSpPr txBox="1"/>
      </xdr:nvSpPr>
      <xdr:spPr>
        <a:xfrm>
          <a:off x="11665449" y="3253483"/>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MONTH</a:t>
          </a:r>
        </a:p>
      </xdr:txBody>
    </xdr:sp>
    <xdr:clientData/>
  </xdr:twoCellAnchor>
  <xdr:twoCellAnchor>
    <xdr:from>
      <xdr:col>21</xdr:col>
      <xdr:colOff>238019</xdr:colOff>
      <xdr:row>17</xdr:row>
      <xdr:rowOff>56079</xdr:rowOff>
    </xdr:from>
    <xdr:to>
      <xdr:col>23</xdr:col>
      <xdr:colOff>34677</xdr:colOff>
      <xdr:row>18</xdr:row>
      <xdr:rowOff>66782</xdr:rowOff>
    </xdr:to>
    <xdr:sp macro="" textlink="">
      <xdr:nvSpPr>
        <xdr:cNvPr id="46" name="TextBox 45">
          <a:extLst>
            <a:ext uri="{FF2B5EF4-FFF2-40B4-BE49-F238E27FC236}">
              <a16:creationId xmlns:a16="http://schemas.microsoft.com/office/drawing/2014/main" id="{BB32DB1C-D577-400F-83B6-8E998CB1AF5E}"/>
            </a:ext>
          </a:extLst>
        </xdr:cNvPr>
        <xdr:cNvSpPr txBox="1"/>
      </xdr:nvSpPr>
      <xdr:spPr>
        <a:xfrm>
          <a:off x="13048609" y="3330967"/>
          <a:ext cx="1016714" cy="203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solidFill>
                <a:schemeClr val="bg1">
                  <a:lumMod val="85000"/>
                </a:schemeClr>
              </a:solidFill>
              <a:latin typeface="Bitsumishi" panose="00000400000000000000" pitchFamily="2" charset="0"/>
            </a:rPr>
            <a:t>Priority</a:t>
          </a:r>
        </a:p>
      </xdr:txBody>
    </xdr:sp>
    <xdr:clientData/>
  </xdr:twoCellAnchor>
  <xdr:twoCellAnchor>
    <xdr:from>
      <xdr:col>12</xdr:col>
      <xdr:colOff>324717</xdr:colOff>
      <xdr:row>4</xdr:row>
      <xdr:rowOff>162359</xdr:rowOff>
    </xdr:from>
    <xdr:to>
      <xdr:col>18</xdr:col>
      <xdr:colOff>151534</xdr:colOff>
      <xdr:row>27</xdr:row>
      <xdr:rowOff>184005</xdr:rowOff>
    </xdr:to>
    <xdr:graphicFrame macro="">
      <xdr:nvGraphicFramePr>
        <xdr:cNvPr id="47" name="Chart 46">
          <a:extLst>
            <a:ext uri="{FF2B5EF4-FFF2-40B4-BE49-F238E27FC236}">
              <a16:creationId xmlns:a16="http://schemas.microsoft.com/office/drawing/2014/main" id="{B29CBC28-B0A7-40A1-A1F4-A6CA1870C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242887</xdr:colOff>
      <xdr:row>1</xdr:row>
      <xdr:rowOff>95250</xdr:rowOff>
    </xdr:from>
    <xdr:to>
      <xdr:col>9</xdr:col>
      <xdr:colOff>547687</xdr:colOff>
      <xdr:row>15</xdr:row>
      <xdr:rowOff>171450</xdr:rowOff>
    </xdr:to>
    <xdr:graphicFrame macro="">
      <xdr:nvGraphicFramePr>
        <xdr:cNvPr id="2" name="Chart 1">
          <a:extLst>
            <a:ext uri="{FF2B5EF4-FFF2-40B4-BE49-F238E27FC236}">
              <a16:creationId xmlns:a16="http://schemas.microsoft.com/office/drawing/2014/main" id="{1750061D-EECF-43B2-A6A4-F70F8CC06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190500</xdr:colOff>
      <xdr:row>23</xdr:row>
      <xdr:rowOff>119428</xdr:rowOff>
    </xdr:from>
    <xdr:to>
      <xdr:col>1</xdr:col>
      <xdr:colOff>460375</xdr:colOff>
      <xdr:row>25</xdr:row>
      <xdr:rowOff>133349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13886A3-D858-41F2-A9D3-7F2AC4EE7A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90500" y="4500928"/>
          <a:ext cx="1047750" cy="394921"/>
        </a:xfrm>
        <a:prstGeom prst="rect">
          <a:avLst/>
        </a:prstGeom>
      </xdr:spPr>
    </xdr:pic>
    <xdr:clientData/>
  </xdr:twoCellAnchor>
  <xdr:twoCellAnchor editAs="oneCell">
    <xdr:from>
      <xdr:col>17</xdr:col>
      <xdr:colOff>76200</xdr:colOff>
      <xdr:row>23</xdr:row>
      <xdr:rowOff>76199</xdr:rowOff>
    </xdr:from>
    <xdr:to>
      <xdr:col>18</xdr:col>
      <xdr:colOff>561975</xdr:colOff>
      <xdr:row>25</xdr:row>
      <xdr:rowOff>180974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15023E1-AA69-4441-AB4E-F874F95CF8B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06200" y="4457699"/>
          <a:ext cx="1095375" cy="485775"/>
        </a:xfrm>
        <a:prstGeom prst="rect">
          <a:avLst/>
        </a:prstGeom>
      </xdr:spPr>
    </xdr:pic>
    <xdr:clientData/>
  </xdr:twoCellAnchor>
  <xdr:twoCellAnchor>
    <xdr:from>
      <xdr:col>6</xdr:col>
      <xdr:colOff>371476</xdr:colOff>
      <xdr:row>23</xdr:row>
      <xdr:rowOff>38100</xdr:rowOff>
    </xdr:from>
    <xdr:to>
      <xdr:col>11</xdr:col>
      <xdr:colOff>247650</xdr:colOff>
      <xdr:row>25</xdr:row>
      <xdr:rowOff>19050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A566953B-12BA-47C9-8C65-A7F4125EAE0B}"/>
            </a:ext>
          </a:extLst>
        </xdr:cNvPr>
        <xdr:cNvSpPr txBox="1"/>
      </xdr:nvSpPr>
      <xdr:spPr>
        <a:xfrm>
          <a:off x="5095876" y="44196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157161</xdr:rowOff>
    </xdr:from>
    <xdr:to>
      <xdr:col>12</xdr:col>
      <xdr:colOff>323850</xdr:colOff>
      <xdr:row>16</xdr:row>
      <xdr:rowOff>66674</xdr:rowOff>
    </xdr:to>
    <xdr:graphicFrame macro="">
      <xdr:nvGraphicFramePr>
        <xdr:cNvPr id="2" name="Chart 1">
          <a:extLst>
            <a:ext uri="{FF2B5EF4-FFF2-40B4-BE49-F238E27FC236}">
              <a16:creationId xmlns:a16="http://schemas.microsoft.com/office/drawing/2014/main" id="{6BCFB84F-A344-4A7B-ABF8-A221A674E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200025</xdr:colOff>
      <xdr:row>23</xdr:row>
      <xdr:rowOff>71803</xdr:rowOff>
    </xdr:from>
    <xdr:to>
      <xdr:col>1</xdr:col>
      <xdr:colOff>596900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D50DD5A-B94D-4409-935E-B658515805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00025" y="4453303"/>
          <a:ext cx="1047750" cy="394921"/>
        </a:xfrm>
        <a:prstGeom prst="rect">
          <a:avLst/>
        </a:prstGeom>
      </xdr:spPr>
    </xdr:pic>
    <xdr:clientData/>
  </xdr:twoCellAnchor>
  <xdr:twoCellAnchor editAs="oneCell">
    <xdr:from>
      <xdr:col>18</xdr:col>
      <xdr:colOff>47625</xdr:colOff>
      <xdr:row>23</xdr:row>
      <xdr:rowOff>28574</xdr:rowOff>
    </xdr:from>
    <xdr:to>
      <xdr:col>19</xdr:col>
      <xdr:colOff>533400</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541D76CD-10C2-41D4-95A4-7D70F8984EF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15725" y="4410074"/>
          <a:ext cx="1095375" cy="485775"/>
        </a:xfrm>
        <a:prstGeom prst="rect">
          <a:avLst/>
        </a:prstGeom>
      </xdr:spPr>
    </xdr:pic>
    <xdr:clientData/>
  </xdr:twoCellAnchor>
  <xdr:twoCellAnchor>
    <xdr:from>
      <xdr:col>7</xdr:col>
      <xdr:colOff>342901</xdr:colOff>
      <xdr:row>22</xdr:row>
      <xdr:rowOff>180975</xdr:rowOff>
    </xdr:from>
    <xdr:to>
      <xdr:col>12</xdr:col>
      <xdr:colOff>219075</xdr:colOff>
      <xdr:row>24</xdr:row>
      <xdr:rowOff>161925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B8E8660-B6A0-46EA-A311-83E41CDEBA88}"/>
            </a:ext>
          </a:extLst>
        </xdr:cNvPr>
        <xdr:cNvSpPr txBox="1"/>
      </xdr:nvSpPr>
      <xdr:spPr>
        <a:xfrm>
          <a:off x="5105401"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114300</xdr:colOff>
      <xdr:row>5</xdr:row>
      <xdr:rowOff>14287</xdr:rowOff>
    </xdr:from>
    <xdr:to>
      <xdr:col>15</xdr:col>
      <xdr:colOff>204787</xdr:colOff>
      <xdr:row>19</xdr:row>
      <xdr:rowOff>90487</xdr:rowOff>
    </xdr:to>
    <xdr:graphicFrame macro="">
      <xdr:nvGraphicFramePr>
        <xdr:cNvPr id="2" name="Chart 1">
          <a:extLst>
            <a:ext uri="{FF2B5EF4-FFF2-40B4-BE49-F238E27FC236}">
              <a16:creationId xmlns:a16="http://schemas.microsoft.com/office/drawing/2014/main" id="{3016297D-8F33-462A-87A2-59A927067C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23</xdr:row>
      <xdr:rowOff>151638</xdr:rowOff>
    </xdr:from>
    <xdr:to>
      <xdr:col>5</xdr:col>
      <xdr:colOff>554317</xdr:colOff>
      <xdr:row>25</xdr:row>
      <xdr:rowOff>57149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47C11D82-BAA6-4D9A-8CCF-747C2B7799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76675" y="4533138"/>
          <a:ext cx="649567" cy="286511"/>
        </a:xfrm>
        <a:prstGeom prst="rect">
          <a:avLst/>
        </a:prstGeom>
      </xdr:spPr>
    </xdr:pic>
    <xdr:clientData/>
  </xdr:twoCellAnchor>
  <xdr:twoCellAnchor editAs="oneCell">
    <xdr:from>
      <xdr:col>18</xdr:col>
      <xdr:colOff>45027</xdr:colOff>
      <xdr:row>23</xdr:row>
      <xdr:rowOff>161925</xdr:rowOff>
    </xdr:from>
    <xdr:to>
      <xdr:col>19</xdr:col>
      <xdr:colOff>114519</xdr:colOff>
      <xdr:row>25</xdr:row>
      <xdr:rowOff>133349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F89308FC-9E17-4D4A-86FA-11406820234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41752" y="4543425"/>
          <a:ext cx="679092" cy="352424"/>
        </a:xfrm>
        <a:prstGeom prst="rect">
          <a:avLst/>
        </a:prstGeom>
      </xdr:spPr>
    </xdr:pic>
    <xdr:clientData/>
  </xdr:twoCellAnchor>
  <xdr:twoCellAnchor>
    <xdr:from>
      <xdr:col>10</xdr:col>
      <xdr:colOff>463435</xdr:colOff>
      <xdr:row>23</xdr:row>
      <xdr:rowOff>23160</xdr:rowOff>
    </xdr:from>
    <xdr:to>
      <xdr:col>14</xdr:col>
      <xdr:colOff>352425</xdr:colOff>
      <xdr:row>25</xdr:row>
      <xdr:rowOff>76200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0CEF56A3-C3D6-4EC5-AC31-3D8491C61D29}"/>
            </a:ext>
          </a:extLst>
        </xdr:cNvPr>
        <xdr:cNvSpPr txBox="1"/>
      </xdr:nvSpPr>
      <xdr:spPr>
        <a:xfrm>
          <a:off x="7483360" y="4404660"/>
          <a:ext cx="2327390" cy="434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71437</xdr:colOff>
      <xdr:row>5</xdr:row>
      <xdr:rowOff>71437</xdr:rowOff>
    </xdr:from>
    <xdr:to>
      <xdr:col>13</xdr:col>
      <xdr:colOff>376237</xdr:colOff>
      <xdr:row>19</xdr:row>
      <xdr:rowOff>147637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2BE1E13-6F34-4823-AEB9-183DBCB11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11737" y="1036637"/>
              <a:ext cx="50165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314326</xdr:colOff>
      <xdr:row>23</xdr:row>
      <xdr:rowOff>152400</xdr:rowOff>
    </xdr:from>
    <xdr:to>
      <xdr:col>6</xdr:col>
      <xdr:colOff>308849</xdr:colOff>
      <xdr:row>25</xdr:row>
      <xdr:rowOff>85726</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088BFEAE-477B-4DBD-8EB3-EEE8662CE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581526" y="4533900"/>
          <a:ext cx="604123" cy="314326"/>
        </a:xfrm>
        <a:prstGeom prst="rect">
          <a:avLst/>
        </a:prstGeom>
      </xdr:spPr>
    </xdr:pic>
    <xdr:clientData/>
  </xdr:twoCellAnchor>
  <xdr:twoCellAnchor editAs="oneCell">
    <xdr:from>
      <xdr:col>17</xdr:col>
      <xdr:colOff>453280</xdr:colOff>
      <xdr:row>24</xdr:row>
      <xdr:rowOff>19050</xdr:rowOff>
    </xdr:from>
    <xdr:to>
      <xdr:col>18</xdr:col>
      <xdr:colOff>552450</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39B25D1-D624-4576-B565-C4A6E90BB7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035680" y="4591050"/>
          <a:ext cx="708770" cy="314324"/>
        </a:xfrm>
        <a:prstGeom prst="rect">
          <a:avLst/>
        </a:prstGeom>
      </xdr:spPr>
    </xdr:pic>
    <xdr:clientData/>
  </xdr:twoCellAnchor>
  <xdr:twoCellAnchor>
    <xdr:from>
      <xdr:col>10</xdr:col>
      <xdr:colOff>342901</xdr:colOff>
      <xdr:row>23</xdr:row>
      <xdr:rowOff>104775</xdr:rowOff>
    </xdr:from>
    <xdr:to>
      <xdr:col>15</xdr:col>
      <xdr:colOff>219075</xdr:colOff>
      <xdr:row>25</xdr:row>
      <xdr:rowOff>85725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7AA5033E-CC61-45BC-B266-C28C89DD1249}"/>
            </a:ext>
          </a:extLst>
        </xdr:cNvPr>
        <xdr:cNvSpPr txBox="1"/>
      </xdr:nvSpPr>
      <xdr:spPr>
        <a:xfrm>
          <a:off x="7658101" y="44862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14</xdr:col>
      <xdr:colOff>447674</xdr:colOff>
      <xdr:row>5</xdr:row>
      <xdr:rowOff>66675</xdr:rowOff>
    </xdr:from>
    <xdr:to>
      <xdr:col>18</xdr:col>
      <xdr:colOff>57149</xdr:colOff>
      <xdr:row>8</xdr:row>
      <xdr:rowOff>104775</xdr:rowOff>
    </xdr:to>
    <xdr:sp macro="" textlink="">
      <xdr:nvSpPr>
        <xdr:cNvPr id="6" name="TextBox 5">
          <a:hlinkClick xmlns:r="http://schemas.openxmlformats.org/officeDocument/2006/relationships" r:id="rId9"/>
          <a:extLst>
            <a:ext uri="{FF2B5EF4-FFF2-40B4-BE49-F238E27FC236}">
              <a16:creationId xmlns:a16="http://schemas.microsoft.com/office/drawing/2014/main" id="{FAB2ECAA-CA35-4DA9-A2C7-792730418BD5}"/>
            </a:ext>
          </a:extLst>
        </xdr:cNvPr>
        <xdr:cNvSpPr txBox="1"/>
      </xdr:nvSpPr>
      <xdr:spPr>
        <a:xfrm>
          <a:off x="10201274" y="1028700"/>
          <a:ext cx="2047875"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Times New Roman" panose="02020603050405020304" pitchFamily="18" charset="0"/>
              <a:cs typeface="Times New Roman" panose="02020603050405020304" pitchFamily="18" charset="0"/>
            </a:rPr>
            <a:t>Top 10 States</a:t>
          </a:r>
          <a:r>
            <a:rPr lang="en-IN" sz="1200" b="1" baseline="0">
              <a:latin typeface="Times New Roman" panose="02020603050405020304" pitchFamily="18" charset="0"/>
              <a:cs typeface="Times New Roman" panose="02020603050405020304" pitchFamily="18" charset="0"/>
            </a:rPr>
            <a:t> with Province resulting Maximum Profit</a:t>
          </a:r>
        </a:p>
        <a:p>
          <a:endParaRPr lang="en-IN" sz="1200" b="1">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500062</xdr:colOff>
      <xdr:row>3</xdr:row>
      <xdr:rowOff>71437</xdr:rowOff>
    </xdr:from>
    <xdr:to>
      <xdr:col>14</xdr:col>
      <xdr:colOff>195262</xdr:colOff>
      <xdr:row>17</xdr:row>
      <xdr:rowOff>147637</xdr:rowOff>
    </xdr:to>
    <xdr:graphicFrame macro="">
      <xdr:nvGraphicFramePr>
        <xdr:cNvPr id="2" name="Chart 1">
          <a:extLst>
            <a:ext uri="{FF2B5EF4-FFF2-40B4-BE49-F238E27FC236}">
              <a16:creationId xmlns:a16="http://schemas.microsoft.com/office/drawing/2014/main" id="{7C44D3E3-BD47-4E4E-A4EF-D860DBE5B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23</xdr:row>
      <xdr:rowOff>81328</xdr:rowOff>
    </xdr:from>
    <xdr:to>
      <xdr:col>1</xdr:col>
      <xdr:colOff>498475</xdr:colOff>
      <xdr:row>25</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5091E72-FFAC-4113-A5E0-FF1F7742B3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50" y="4462828"/>
          <a:ext cx="1047750" cy="394921"/>
        </a:xfrm>
        <a:prstGeom prst="rect">
          <a:avLst/>
        </a:prstGeom>
      </xdr:spPr>
    </xdr:pic>
    <xdr:clientData/>
  </xdr:twoCellAnchor>
  <xdr:twoCellAnchor editAs="oneCell">
    <xdr:from>
      <xdr:col>16</xdr:col>
      <xdr:colOff>571500</xdr:colOff>
      <xdr:row>23</xdr:row>
      <xdr:rowOff>38099</xdr:rowOff>
    </xdr:from>
    <xdr:to>
      <xdr:col>18</xdr:col>
      <xdr:colOff>447675</xdr:colOff>
      <xdr:row>25</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9DAC49B4-6699-4775-8190-D578FCF81C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49050" y="4419599"/>
          <a:ext cx="1095375" cy="485775"/>
        </a:xfrm>
        <a:prstGeom prst="rect">
          <a:avLst/>
        </a:prstGeom>
      </xdr:spPr>
    </xdr:pic>
    <xdr:clientData/>
  </xdr:twoCellAnchor>
  <xdr:twoCellAnchor>
    <xdr:from>
      <xdr:col>6</xdr:col>
      <xdr:colOff>257176</xdr:colOff>
      <xdr:row>23</xdr:row>
      <xdr:rowOff>0</xdr:rowOff>
    </xdr:from>
    <xdr:to>
      <xdr:col>11</xdr:col>
      <xdr:colOff>133350</xdr:colOff>
      <xdr:row>24</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36CDE0DA-6DEB-4FEA-8303-434AA4EF7ACC}"/>
            </a:ext>
          </a:extLst>
        </xdr:cNvPr>
        <xdr:cNvSpPr txBox="1"/>
      </xdr:nvSpPr>
      <xdr:spPr>
        <a:xfrm>
          <a:off x="5038726" y="4381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F9BDA68D-60E3-444A-921B-2D38508B0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109903</xdr:rowOff>
    </xdr:from>
    <xdr:to>
      <xdr:col>1</xdr:col>
      <xdr:colOff>98425</xdr:colOff>
      <xdr:row>25</xdr:row>
      <xdr:rowOff>123824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D50B0D2E-59DD-4DB0-9C41-754FD8012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91403"/>
          <a:ext cx="1047750" cy="394921"/>
        </a:xfrm>
        <a:prstGeom prst="rect">
          <a:avLst/>
        </a:prstGeom>
      </xdr:spPr>
    </xdr:pic>
    <xdr:clientData/>
  </xdr:twoCellAnchor>
  <xdr:twoCellAnchor editAs="oneCell">
    <xdr:from>
      <xdr:col>16</xdr:col>
      <xdr:colOff>466725</xdr:colOff>
      <xdr:row>23</xdr:row>
      <xdr:rowOff>66674</xdr:rowOff>
    </xdr:from>
    <xdr:to>
      <xdr:col>18</xdr:col>
      <xdr:colOff>342900</xdr:colOff>
      <xdr:row>25</xdr:row>
      <xdr:rowOff>171449</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E283B808-FE3A-4248-9AEC-F4D36B318DD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448174"/>
          <a:ext cx="1095375" cy="485775"/>
        </a:xfrm>
        <a:prstGeom prst="rect">
          <a:avLst/>
        </a:prstGeom>
      </xdr:spPr>
    </xdr:pic>
    <xdr:clientData/>
  </xdr:twoCellAnchor>
  <xdr:twoCellAnchor>
    <xdr:from>
      <xdr:col>6</xdr:col>
      <xdr:colOff>152401</xdr:colOff>
      <xdr:row>23</xdr:row>
      <xdr:rowOff>28575</xdr:rowOff>
    </xdr:from>
    <xdr:to>
      <xdr:col>11</xdr:col>
      <xdr:colOff>28575</xdr:colOff>
      <xdr:row>25</xdr:row>
      <xdr:rowOff>9525</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F4622A29-68EF-402D-BC12-A1DE0C74C555}"/>
            </a:ext>
          </a:extLst>
        </xdr:cNvPr>
        <xdr:cNvSpPr txBox="1"/>
      </xdr:nvSpPr>
      <xdr:spPr>
        <a:xfrm>
          <a:off x="4905376" y="44100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590549</xdr:colOff>
      <xdr:row>2</xdr:row>
      <xdr:rowOff>0</xdr:rowOff>
    </xdr:from>
    <xdr:to>
      <xdr:col>10</xdr:col>
      <xdr:colOff>185736</xdr:colOff>
      <xdr:row>20</xdr:row>
      <xdr:rowOff>180975</xdr:rowOff>
    </xdr:to>
    <xdr:graphicFrame macro="">
      <xdr:nvGraphicFramePr>
        <xdr:cNvPr id="2" name="Chart 1">
          <a:extLst>
            <a:ext uri="{FF2B5EF4-FFF2-40B4-BE49-F238E27FC236}">
              <a16:creationId xmlns:a16="http://schemas.microsoft.com/office/drawing/2014/main" id="{0189C15D-AE04-4F2F-BAB3-5A2DBAFF2C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228600</xdr:colOff>
      <xdr:row>23</xdr:row>
      <xdr:rowOff>14653</xdr:rowOff>
    </xdr:from>
    <xdr:to>
      <xdr:col>0</xdr:col>
      <xdr:colOff>1276350</xdr:colOff>
      <xdr:row>25</xdr:row>
      <xdr:rowOff>28574</xdr:rowOff>
    </xdr:to>
    <xdr:pic>
      <xdr:nvPicPr>
        <xdr:cNvPr id="4" name="Graphic 3" descr="Arrow Horizontal U turn">
          <a:hlinkClick xmlns:r="http://schemas.openxmlformats.org/officeDocument/2006/relationships" r:id="rId2" tooltip="Previous Sheet"/>
          <a:extLst>
            <a:ext uri="{FF2B5EF4-FFF2-40B4-BE49-F238E27FC236}">
              <a16:creationId xmlns:a16="http://schemas.microsoft.com/office/drawing/2014/main" id="{E0804EC7-59DF-496E-829A-D9A6D3185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28600" y="4396153"/>
          <a:ext cx="1047750" cy="394921"/>
        </a:xfrm>
        <a:prstGeom prst="rect">
          <a:avLst/>
        </a:prstGeom>
      </xdr:spPr>
    </xdr:pic>
    <xdr:clientData/>
  </xdr:twoCellAnchor>
  <xdr:twoCellAnchor editAs="oneCell">
    <xdr:from>
      <xdr:col>15</xdr:col>
      <xdr:colOff>276225</xdr:colOff>
      <xdr:row>22</xdr:row>
      <xdr:rowOff>161924</xdr:rowOff>
    </xdr:from>
    <xdr:to>
      <xdr:col>17</xdr:col>
      <xdr:colOff>152400</xdr:colOff>
      <xdr:row>25</xdr:row>
      <xdr:rowOff>76199</xdr:rowOff>
    </xdr:to>
    <xdr:pic>
      <xdr:nvPicPr>
        <xdr:cNvPr id="7" name="Graphic 6" descr="Arrow Slight curve">
          <a:hlinkClick xmlns:r="http://schemas.openxmlformats.org/officeDocument/2006/relationships" r:id="rId5" tooltip="Next Sheet"/>
          <a:extLst>
            <a:ext uri="{FF2B5EF4-FFF2-40B4-BE49-F238E27FC236}">
              <a16:creationId xmlns:a16="http://schemas.microsoft.com/office/drawing/2014/main" id="{4DE6D62F-DBFE-49B7-BCA6-1BF7116510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544300" y="4352924"/>
          <a:ext cx="1095375" cy="485775"/>
        </a:xfrm>
        <a:prstGeom prst="rect">
          <a:avLst/>
        </a:prstGeom>
      </xdr:spPr>
    </xdr:pic>
    <xdr:clientData/>
  </xdr:twoCellAnchor>
  <xdr:twoCellAnchor>
    <xdr:from>
      <xdr:col>4</xdr:col>
      <xdr:colOff>571501</xdr:colOff>
      <xdr:row>22</xdr:row>
      <xdr:rowOff>123825</xdr:rowOff>
    </xdr:from>
    <xdr:to>
      <xdr:col>9</xdr:col>
      <xdr:colOff>447675</xdr:colOff>
      <xdr:row>24</xdr:row>
      <xdr:rowOff>104775</xdr:rowOff>
    </xdr:to>
    <xdr:sp macro="" textlink="">
      <xdr:nvSpPr>
        <xdr:cNvPr id="8" name="TextBox 7">
          <a:hlinkClick xmlns:r="http://schemas.openxmlformats.org/officeDocument/2006/relationships" r:id="rId8" tooltip="Dashboard"/>
          <a:extLst>
            <a:ext uri="{FF2B5EF4-FFF2-40B4-BE49-F238E27FC236}">
              <a16:creationId xmlns:a16="http://schemas.microsoft.com/office/drawing/2014/main" id="{E8E94116-B60F-4723-918D-18758A458CA0}"/>
            </a:ext>
          </a:extLst>
        </xdr:cNvPr>
        <xdr:cNvSpPr txBox="1"/>
      </xdr:nvSpPr>
      <xdr:spPr>
        <a:xfrm>
          <a:off x="5133976" y="43148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147637</xdr:colOff>
      <xdr:row>1</xdr:row>
      <xdr:rowOff>152399</xdr:rowOff>
    </xdr:from>
    <xdr:to>
      <xdr:col>10</xdr:col>
      <xdr:colOff>452437</xdr:colOff>
      <xdr:row>21</xdr:row>
      <xdr:rowOff>9524</xdr:rowOff>
    </xdr:to>
    <xdr:graphicFrame macro="">
      <xdr:nvGraphicFramePr>
        <xdr:cNvPr id="2" name="Chart 1">
          <a:extLst>
            <a:ext uri="{FF2B5EF4-FFF2-40B4-BE49-F238E27FC236}">
              <a16:creationId xmlns:a16="http://schemas.microsoft.com/office/drawing/2014/main" id="{48476BD7-6991-4C1F-B7D7-2ECD89B06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71803</xdr:rowOff>
    </xdr:from>
    <xdr:to>
      <xdr:col>0</xdr:col>
      <xdr:colOff>1047750</xdr:colOff>
      <xdr:row>25</xdr:row>
      <xdr:rowOff>85724</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31DC58D8-DD06-4FEB-81D8-684DA3FBA5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453303"/>
          <a:ext cx="1047750" cy="394921"/>
        </a:xfrm>
        <a:prstGeom prst="rect">
          <a:avLst/>
        </a:prstGeom>
      </xdr:spPr>
    </xdr:pic>
    <xdr:clientData/>
  </xdr:twoCellAnchor>
  <xdr:twoCellAnchor editAs="oneCell">
    <xdr:from>
      <xdr:col>15</xdr:col>
      <xdr:colOff>523875</xdr:colOff>
      <xdr:row>23</xdr:row>
      <xdr:rowOff>28574</xdr:rowOff>
    </xdr:from>
    <xdr:to>
      <xdr:col>17</xdr:col>
      <xdr:colOff>400050</xdr:colOff>
      <xdr:row>25</xdr:row>
      <xdr:rowOff>133349</xdr:rowOff>
    </xdr:to>
    <xdr:pic>
      <xdr:nvPicPr>
        <xdr:cNvPr id="4" name="Graphic 3" descr="Arrow Slight curve">
          <a:extLst>
            <a:ext uri="{FF2B5EF4-FFF2-40B4-BE49-F238E27FC236}">
              <a16:creationId xmlns:a16="http://schemas.microsoft.com/office/drawing/2014/main" id="{7F8E755F-301F-4E15-B6A1-3FD75E8C41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4410074"/>
          <a:ext cx="1095375" cy="485775"/>
        </a:xfrm>
        <a:prstGeom prst="rect">
          <a:avLst/>
        </a:prstGeom>
      </xdr:spPr>
    </xdr:pic>
    <xdr:clientData/>
  </xdr:twoCellAnchor>
  <xdr:twoCellAnchor>
    <xdr:from>
      <xdr:col>5</xdr:col>
      <xdr:colOff>209551</xdr:colOff>
      <xdr:row>22</xdr:row>
      <xdr:rowOff>180975</xdr:rowOff>
    </xdr:from>
    <xdr:to>
      <xdr:col>10</xdr:col>
      <xdr:colOff>85725</xdr:colOff>
      <xdr:row>24</xdr:row>
      <xdr:rowOff>161925</xdr:rowOff>
    </xdr:to>
    <xdr:sp macro="" textlink="">
      <xdr:nvSpPr>
        <xdr:cNvPr id="5" name="TextBox 4">
          <a:hlinkClick xmlns:r="http://schemas.openxmlformats.org/officeDocument/2006/relationships" r:id="rId7"/>
          <a:extLst>
            <a:ext uri="{FF2B5EF4-FFF2-40B4-BE49-F238E27FC236}">
              <a16:creationId xmlns:a16="http://schemas.microsoft.com/office/drawing/2014/main" id="{8EA04803-096B-4F32-BFAD-4D65493D37EB}"/>
            </a:ext>
          </a:extLst>
        </xdr:cNvPr>
        <xdr:cNvSpPr txBox="1"/>
      </xdr:nvSpPr>
      <xdr:spPr>
        <a:xfrm>
          <a:off x="4905376" y="437197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447675</xdr:colOff>
      <xdr:row>2</xdr:row>
      <xdr:rowOff>33337</xdr:rowOff>
    </xdr:from>
    <xdr:to>
      <xdr:col>10</xdr:col>
      <xdr:colOff>142875</xdr:colOff>
      <xdr:row>16</xdr:row>
      <xdr:rowOff>109537</xdr:rowOff>
    </xdr:to>
    <xdr:graphicFrame macro="">
      <xdr:nvGraphicFramePr>
        <xdr:cNvPr id="2" name="Chart 1">
          <a:extLst>
            <a:ext uri="{FF2B5EF4-FFF2-40B4-BE49-F238E27FC236}">
              <a16:creationId xmlns:a16="http://schemas.microsoft.com/office/drawing/2014/main" id="{E6A0734B-B3FD-4694-9ADD-83C2B329A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21</xdr:row>
      <xdr:rowOff>81328</xdr:rowOff>
    </xdr:from>
    <xdr:to>
      <xdr:col>1</xdr:col>
      <xdr:colOff>361950</xdr:colOff>
      <xdr:row>23</xdr:row>
      <xdr:rowOff>95249</xdr:rowOff>
    </xdr:to>
    <xdr:pic>
      <xdr:nvPicPr>
        <xdr:cNvPr id="3" name="Graphic 2" descr="Arrow Horizontal U turn">
          <a:hlinkClick xmlns:r="http://schemas.openxmlformats.org/officeDocument/2006/relationships" r:id="rId2" tooltip="Previous Sheet"/>
          <a:extLst>
            <a:ext uri="{FF2B5EF4-FFF2-40B4-BE49-F238E27FC236}">
              <a16:creationId xmlns:a16="http://schemas.microsoft.com/office/drawing/2014/main" id="{CD203D15-6CF2-422D-AF7B-66368A7F4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4300" y="4081828"/>
          <a:ext cx="1047750" cy="394921"/>
        </a:xfrm>
        <a:prstGeom prst="rect">
          <a:avLst/>
        </a:prstGeom>
      </xdr:spPr>
    </xdr:pic>
    <xdr:clientData/>
  </xdr:twoCellAnchor>
  <xdr:twoCellAnchor editAs="oneCell">
    <xdr:from>
      <xdr:col>17</xdr:col>
      <xdr:colOff>47625</xdr:colOff>
      <xdr:row>21</xdr:row>
      <xdr:rowOff>38099</xdr:rowOff>
    </xdr:from>
    <xdr:to>
      <xdr:col>18</xdr:col>
      <xdr:colOff>533400</xdr:colOff>
      <xdr:row>23</xdr:row>
      <xdr:rowOff>142874</xdr:rowOff>
    </xdr:to>
    <xdr:pic>
      <xdr:nvPicPr>
        <xdr:cNvPr id="4" name="Graphic 3" descr="Arrow Slight curve">
          <a:hlinkClick xmlns:r="http://schemas.openxmlformats.org/officeDocument/2006/relationships" r:id="rId5" tooltip="Next Sheet"/>
          <a:extLst>
            <a:ext uri="{FF2B5EF4-FFF2-40B4-BE49-F238E27FC236}">
              <a16:creationId xmlns:a16="http://schemas.microsoft.com/office/drawing/2014/main" id="{7CDFA6E8-204B-4C10-8495-B2B642E007B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430000" y="4038599"/>
          <a:ext cx="1095375" cy="485775"/>
        </a:xfrm>
        <a:prstGeom prst="rect">
          <a:avLst/>
        </a:prstGeom>
      </xdr:spPr>
    </xdr:pic>
    <xdr:clientData/>
  </xdr:twoCellAnchor>
  <xdr:twoCellAnchor>
    <xdr:from>
      <xdr:col>6</xdr:col>
      <xdr:colOff>476251</xdr:colOff>
      <xdr:row>21</xdr:row>
      <xdr:rowOff>0</xdr:rowOff>
    </xdr:from>
    <xdr:to>
      <xdr:col>11</xdr:col>
      <xdr:colOff>352425</xdr:colOff>
      <xdr:row>22</xdr:row>
      <xdr:rowOff>171450</xdr:rowOff>
    </xdr:to>
    <xdr:sp macro="" textlink="">
      <xdr:nvSpPr>
        <xdr:cNvPr id="5" name="TextBox 4">
          <a:hlinkClick xmlns:r="http://schemas.openxmlformats.org/officeDocument/2006/relationships" r:id="rId8" tooltip="Dashboard"/>
          <a:extLst>
            <a:ext uri="{FF2B5EF4-FFF2-40B4-BE49-F238E27FC236}">
              <a16:creationId xmlns:a16="http://schemas.microsoft.com/office/drawing/2014/main" id="{B3B87EE7-7129-4065-BC50-38C9663B7846}"/>
            </a:ext>
          </a:extLst>
        </xdr:cNvPr>
        <xdr:cNvSpPr txBox="1"/>
      </xdr:nvSpPr>
      <xdr:spPr>
        <a:xfrm>
          <a:off x="5153026" y="40005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361951</xdr:colOff>
      <xdr:row>2</xdr:row>
      <xdr:rowOff>38100</xdr:rowOff>
    </xdr:from>
    <xdr:to>
      <xdr:col>8</xdr:col>
      <xdr:colOff>600075</xdr:colOff>
      <xdr:row>20</xdr:row>
      <xdr:rowOff>9525</xdr:rowOff>
    </xdr:to>
    <xdr:graphicFrame macro="">
      <xdr:nvGraphicFramePr>
        <xdr:cNvPr id="2" name="Chart 1">
          <a:extLst>
            <a:ext uri="{FF2B5EF4-FFF2-40B4-BE49-F238E27FC236}">
              <a16:creationId xmlns:a16="http://schemas.microsoft.com/office/drawing/2014/main" id="{A9D14CEB-5463-44FB-A13D-083FCB039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22</xdr:row>
      <xdr:rowOff>14653</xdr:rowOff>
    </xdr:from>
    <xdr:to>
      <xdr:col>0</xdr:col>
      <xdr:colOff>1047750</xdr:colOff>
      <xdr:row>24</xdr:row>
      <xdr:rowOff>28574</xdr:rowOff>
    </xdr:to>
    <xdr:pic>
      <xdr:nvPicPr>
        <xdr:cNvPr id="5" name="Graphic 4" descr="Arrow Horizontal U turn">
          <a:hlinkClick xmlns:r="http://schemas.openxmlformats.org/officeDocument/2006/relationships" r:id="rId2" tooltip="Previous Sheet"/>
          <a:extLst>
            <a:ext uri="{FF2B5EF4-FFF2-40B4-BE49-F238E27FC236}">
              <a16:creationId xmlns:a16="http://schemas.microsoft.com/office/drawing/2014/main" id="{FF38D897-EC04-4B3C-BF00-43752524DD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4205653"/>
          <a:ext cx="1047750" cy="394921"/>
        </a:xfrm>
        <a:prstGeom prst="rect">
          <a:avLst/>
        </a:prstGeom>
      </xdr:spPr>
    </xdr:pic>
    <xdr:clientData/>
  </xdr:twoCellAnchor>
  <xdr:twoCellAnchor editAs="oneCell">
    <xdr:from>
      <xdr:col>15</xdr:col>
      <xdr:colOff>523875</xdr:colOff>
      <xdr:row>21</xdr:row>
      <xdr:rowOff>161924</xdr:rowOff>
    </xdr:from>
    <xdr:to>
      <xdr:col>17</xdr:col>
      <xdr:colOff>400050</xdr:colOff>
      <xdr:row>24</xdr:row>
      <xdr:rowOff>76199</xdr:rowOff>
    </xdr:to>
    <xdr:pic>
      <xdr:nvPicPr>
        <xdr:cNvPr id="6" name="Graphic 5" descr="Arrow Slight curve">
          <a:hlinkClick xmlns:r="http://schemas.openxmlformats.org/officeDocument/2006/relationships" r:id="rId5" tooltip="Next Sheet"/>
          <a:extLst>
            <a:ext uri="{FF2B5EF4-FFF2-40B4-BE49-F238E27FC236}">
              <a16:creationId xmlns:a16="http://schemas.microsoft.com/office/drawing/2014/main" id="{70D38A22-F9FA-48F0-8BF4-A91605FA4A5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5700" y="4162424"/>
          <a:ext cx="1095375" cy="485775"/>
        </a:xfrm>
        <a:prstGeom prst="rect">
          <a:avLst/>
        </a:prstGeom>
      </xdr:spPr>
    </xdr:pic>
    <xdr:clientData/>
  </xdr:twoCellAnchor>
  <xdr:twoCellAnchor>
    <xdr:from>
      <xdr:col>5</xdr:col>
      <xdr:colOff>342901</xdr:colOff>
      <xdr:row>21</xdr:row>
      <xdr:rowOff>123825</xdr:rowOff>
    </xdr:from>
    <xdr:to>
      <xdr:col>10</xdr:col>
      <xdr:colOff>219075</xdr:colOff>
      <xdr:row>23</xdr:row>
      <xdr:rowOff>104775</xdr:rowOff>
    </xdr:to>
    <xdr:sp macro="" textlink="">
      <xdr:nvSpPr>
        <xdr:cNvPr id="7" name="TextBox 6">
          <a:hlinkClick xmlns:r="http://schemas.openxmlformats.org/officeDocument/2006/relationships" r:id="rId8" tooltip="Dashboard"/>
          <a:extLst>
            <a:ext uri="{FF2B5EF4-FFF2-40B4-BE49-F238E27FC236}">
              <a16:creationId xmlns:a16="http://schemas.microsoft.com/office/drawing/2014/main" id="{F859385B-9A33-43A6-9ED1-A01D5511FF16}"/>
            </a:ext>
          </a:extLst>
        </xdr:cNvPr>
        <xdr:cNvSpPr txBox="1"/>
      </xdr:nvSpPr>
      <xdr:spPr>
        <a:xfrm>
          <a:off x="5038726" y="4124325"/>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18</xdr:row>
      <xdr:rowOff>119428</xdr:rowOff>
    </xdr:from>
    <xdr:to>
      <xdr:col>0</xdr:col>
      <xdr:colOff>1047750</xdr:colOff>
      <xdr:row>20</xdr:row>
      <xdr:rowOff>133349</xdr:rowOff>
    </xdr:to>
    <xdr:pic>
      <xdr:nvPicPr>
        <xdr:cNvPr id="2" name="Graphic 1" descr="Arrow Horizontal U turn">
          <a:hlinkClick xmlns:r="http://schemas.openxmlformats.org/officeDocument/2006/relationships" r:id="rId1" tooltip="Previous Sheet"/>
          <a:extLst>
            <a:ext uri="{FF2B5EF4-FFF2-40B4-BE49-F238E27FC236}">
              <a16:creationId xmlns:a16="http://schemas.microsoft.com/office/drawing/2014/main" id="{860CE72C-DCEB-4872-AA6E-EC074D771E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3548428"/>
          <a:ext cx="1047750" cy="394921"/>
        </a:xfrm>
        <a:prstGeom prst="rect">
          <a:avLst/>
        </a:prstGeom>
      </xdr:spPr>
    </xdr:pic>
    <xdr:clientData/>
  </xdr:twoCellAnchor>
  <xdr:twoCellAnchor editAs="oneCell">
    <xdr:from>
      <xdr:col>17</xdr:col>
      <xdr:colOff>28575</xdr:colOff>
      <xdr:row>18</xdr:row>
      <xdr:rowOff>76199</xdr:rowOff>
    </xdr:from>
    <xdr:to>
      <xdr:col>18</xdr:col>
      <xdr:colOff>514350</xdr:colOff>
      <xdr:row>20</xdr:row>
      <xdr:rowOff>180974</xdr:rowOff>
    </xdr:to>
    <xdr:pic>
      <xdr:nvPicPr>
        <xdr:cNvPr id="3" name="Graphic 2" descr="Arrow Slight curve">
          <a:hlinkClick xmlns:r="http://schemas.openxmlformats.org/officeDocument/2006/relationships" r:id="rId4" tooltip="Next Sheet"/>
          <a:extLst>
            <a:ext uri="{FF2B5EF4-FFF2-40B4-BE49-F238E27FC236}">
              <a16:creationId xmlns:a16="http://schemas.microsoft.com/office/drawing/2014/main" id="{0D5D280B-0019-4561-BCBE-B05A6D6A5A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15700" y="3505199"/>
          <a:ext cx="1095375" cy="485775"/>
        </a:xfrm>
        <a:prstGeom prst="rect">
          <a:avLst/>
        </a:prstGeom>
      </xdr:spPr>
    </xdr:pic>
    <xdr:clientData/>
  </xdr:twoCellAnchor>
  <xdr:twoCellAnchor>
    <xdr:from>
      <xdr:col>6</xdr:col>
      <xdr:colOff>457201</xdr:colOff>
      <xdr:row>18</xdr:row>
      <xdr:rowOff>38100</xdr:rowOff>
    </xdr:from>
    <xdr:to>
      <xdr:col>11</xdr:col>
      <xdr:colOff>333375</xdr:colOff>
      <xdr:row>20</xdr:row>
      <xdr:rowOff>19050</xdr:rowOff>
    </xdr:to>
    <xdr:sp macro="" textlink="">
      <xdr:nvSpPr>
        <xdr:cNvPr id="4" name="TextBox 3">
          <a:hlinkClick xmlns:r="http://schemas.openxmlformats.org/officeDocument/2006/relationships" r:id="rId7" tooltip="Dashboard"/>
          <a:extLst>
            <a:ext uri="{FF2B5EF4-FFF2-40B4-BE49-F238E27FC236}">
              <a16:creationId xmlns:a16="http://schemas.microsoft.com/office/drawing/2014/main" id="{B784BDFA-C115-4FCF-8C30-EC82C38359CB}"/>
            </a:ext>
          </a:extLst>
        </xdr:cNvPr>
        <xdr:cNvSpPr txBox="1"/>
      </xdr:nvSpPr>
      <xdr:spPr>
        <a:xfrm>
          <a:off x="5038726" y="3467100"/>
          <a:ext cx="292417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Bitsumishi" panose="00000400000000000000" pitchFamily="2" charset="0"/>
            </a:rPr>
            <a:t>DASHBOARD</a:t>
          </a:r>
        </a:p>
      </xdr:txBody>
    </xdr:sp>
    <xdr:clientData/>
  </xdr:twoCellAnchor>
  <xdr:twoCellAnchor>
    <xdr:from>
      <xdr:col>5</xdr:col>
      <xdr:colOff>142875</xdr:colOff>
      <xdr:row>2</xdr:row>
      <xdr:rowOff>33337</xdr:rowOff>
    </xdr:from>
    <xdr:to>
      <xdr:col>12</xdr:col>
      <xdr:colOff>447675</xdr:colOff>
      <xdr:row>16</xdr:row>
      <xdr:rowOff>109537</xdr:rowOff>
    </xdr:to>
    <xdr:graphicFrame macro="">
      <xdr:nvGraphicFramePr>
        <xdr:cNvPr id="5" name="Chart 4">
          <a:extLst>
            <a:ext uri="{FF2B5EF4-FFF2-40B4-BE49-F238E27FC236}">
              <a16:creationId xmlns:a16="http://schemas.microsoft.com/office/drawing/2014/main" id="{75C39346-501E-43E0-9E50-876EC6B422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8.99041770833" createdVersion="6" refreshedVersion="6" minRefreshableVersion="3" recordCount="1936" xr:uid="{1425EC87-65CB-4220-B500-594CCA4C15EF}">
  <cacheSource type="worksheet">
    <worksheetSource name="cleaneddata"/>
  </cacheSource>
  <cacheFields count="27">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6" base="18">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80">
        <n v="-337.09199999999998"/>
        <n v="-61.194000000000003"/>
        <n v="25.240200000000002"/>
        <n v="-4793.0039999999999"/>
        <n v="3576.8841000000002"/>
        <n v="20.38"/>
        <n v="36.905999999999999"/>
        <n v="-7.58"/>
        <n v="-14.801880000000001"/>
        <n v="20.299600000000002"/>
        <n v="108.5163"/>
        <n v="-42.588000000000001"/>
        <n v="-19.0992"/>
        <n v="2660.1432"/>
        <n v="845.66399999999999"/>
        <n v="-308.928"/>
        <n v="-1679.76"/>
        <n v="575.39599999999996"/>
        <n v="-111.4"/>
        <n v="-77.03"/>
        <n v="-127.008"/>
        <n v="1916.6757"/>
        <n v="993.83460000000002"/>
        <n v="-51.559199999999997"/>
        <n v="-263.56572"/>
        <n v="18.658000000000001"/>
        <n v="9.82"/>
        <n v="-181.102"/>
        <n v="-407.85"/>
        <n v="244.464"/>
        <n v="-473.57799999999997"/>
        <n v="-270.85000000000002"/>
        <n v="-35.04"/>
        <n v="149.53"/>
        <n v="-274.49799999999999"/>
        <n v="280.27458000000001"/>
        <n v="-112.4263"/>
        <n v="24.923999999999999"/>
        <n v="90.624600000000001"/>
        <n v="1.68"/>
        <n v="-560.81417999999996"/>
        <n v="-663.51419999999996"/>
        <n v="-94.258600000000001"/>
        <n v="6.3308"/>
        <n v="-489.41559999999998"/>
        <n v="-45.01"/>
        <n v="35.31"/>
        <n v="1766.7795000000001"/>
        <n v="1.3224"/>
        <n v="455.42070000000001"/>
        <n v="690.17939999999999"/>
        <n v="1507.6431"/>
        <n v="801.74680000000001"/>
        <n v="-35.290399999999998"/>
        <n v="-74.883600000000001"/>
        <n v="-233.840688"/>
        <n v="-15.456"/>
        <n v="16.049399999999999"/>
        <n v="-746.44"/>
        <n v="-274.95"/>
        <n v="-781.13419999999996"/>
        <n v="-40.275199999999998"/>
        <n v="-162.8244"/>
        <n v="-13706.464"/>
        <n v="-1473.9059999999999"/>
        <n v="-90.755600000000001"/>
        <n v="-134.91200000000001"/>
        <n v="-101.246"/>
        <n v="-1.88"/>
        <n v="250.98060000000001"/>
        <n v="-57.753"/>
        <n v="-47.97"/>
        <n v="52.776000000000003"/>
        <n v="7.59"/>
        <n v="-107.98699999999999"/>
        <n v="125.9982"/>
        <n v="-92.929199999999994"/>
        <n v="131.38200000000001"/>
        <n v="-89.292000000000002"/>
        <n v="-211.036"/>
        <n v="-15.48"/>
        <n v="385.30290000000002"/>
        <n v="187.2"/>
        <n v="80.071200000000005"/>
        <n v="896.40599999999995"/>
        <n v="107.02"/>
        <n v="4.5599999999999996"/>
        <n v="-246.92616000000001"/>
        <n v="-139.18256"/>
        <n v="15.1524"/>
        <n v="-48.875"/>
        <n v="68.676000000000002"/>
        <n v="-326.23160000000001"/>
        <n v="-14.359819999999999"/>
        <n v="-2870.2775999999999"/>
        <n v="77.983599999999996"/>
        <n v="-203.27"/>
        <n v="3602.1311999999998"/>
        <n v="10.959199999999999"/>
        <n v="17.429400000000001"/>
        <n v="-137.494"/>
        <n v="-45.527999999999999"/>
        <n v="1220.03784"/>
        <n v="0.51"/>
        <n v="-161.92400000000001"/>
        <n v="-7.25"/>
        <n v="31.201799999999999"/>
        <n v="-203.67"/>
        <n v="-627.82191999999998"/>
        <n v="-88.04"/>
        <n v="-51.737000000000002"/>
        <n v="-48.235999999999997"/>
        <n v="-66.779579999999996"/>
        <n v="-144.9188"/>
        <n v="-5.0716000000000001"/>
        <n v="-23.295999999999999"/>
        <n v="29.332000000000001"/>
        <n v="-86"/>
        <n v="34.348199999999999"/>
        <n v="-66.650000000000006"/>
        <n v="-850.65239999999994"/>
        <n v="98.525099999999995"/>
        <n v="-343.12599999999998"/>
        <n v="66.36"/>
        <n v="-191.2576"/>
        <n v="-48.972000000000001"/>
        <n v="-159.30279999999999"/>
        <n v="-105.68519999999999"/>
        <n v="27.23"/>
        <n v="28.514099999999999"/>
        <n v="496.79680000000002"/>
        <n v="-556.80960000000005"/>
        <n v="-27.738800000000001"/>
        <n v="-128.68719999999999"/>
        <n v="23.2028"/>
        <n v="2692.4421000000002"/>
        <n v="2.0672000000000001"/>
        <n v="41.296500000000002"/>
        <n v="1179.0237"/>
        <n v="-173.09520000000001"/>
        <n v="-96.16"/>
        <n v="1127.5497"/>
        <n v="4.3808999999999996"/>
        <n v="-100.744"/>
        <n v="451.28039999999999"/>
        <n v="44.988"/>
        <n v="-20.732800000000001"/>
        <n v="-74.64"/>
        <n v="66.852000000000004"/>
        <n v="-224.64400000000001"/>
        <n v="109.836"/>
        <n v="82.703400000000002"/>
        <n v="128.03"/>
        <n v="-82.559200000000004"/>
        <n v="105.2526"/>
        <n v="-122.133"/>
        <n v="-566"/>
        <n v="-41.972700000000003"/>
        <n v="989.81190000000004"/>
        <n v="-209.25"/>
        <n v="-9.1636000000000006"/>
        <n v="-272.860884"/>
        <n v="10.5792"/>
        <n v="521.69000000000005"/>
        <n v="39.129899999999999"/>
        <n v="-66.823599999999999"/>
        <n v="971.62199999999996"/>
        <n v="31.59"/>
        <n v="-137.52199999999999"/>
        <n v="-11.816000000000001"/>
        <n v="238.93379999999999"/>
        <n v="-105.126"/>
        <n v="-172.71799999999999"/>
        <n v="4.8499999999999996"/>
        <n v="163.1574"/>
        <n v="-302.22500000000002"/>
        <n v="-99.762500000000003"/>
        <n v="-3061.82"/>
        <n v="-0.01"/>
        <n v="15.984"/>
        <n v="-75.900400000000005"/>
        <n v="52.170900000000003"/>
        <n v="2.4851999999999999"/>
        <n v="-42.8536"/>
        <n v="-33.211539999999999"/>
        <n v="132.68700000000001"/>
        <n v="496.89"/>
        <n v="2.4548000000000001"/>
        <n v="-537.27977731999999"/>
        <n v="-106.3424"/>
        <n v="44.976799999999997"/>
        <n v="-133.69999999999999"/>
        <n v="-678.49599999999998"/>
        <n v="70.028000000000006"/>
        <n v="-22.01"/>
        <n v="426.46032000000002"/>
        <n v="-253.77799999999999"/>
        <n v="-350.43950000000001"/>
        <n v="4.2027999999999999"/>
        <n v="-159.86000000000001"/>
        <n v="165.88980000000001"/>
        <n v="75.010000000000005"/>
        <n v="-239.8656"/>
        <n v="-53.444000000000003"/>
        <n v="-157.696"/>
        <n v="-66.62"/>
        <n v="411.5172"/>
        <n v="1400.1"/>
        <n v="67.599999999999994"/>
        <n v="-220.05199999999999"/>
        <n v="20.393370000000001"/>
        <n v="38.281199999999998"/>
        <n v="-144.59200000000001"/>
        <n v="15.353999999999999"/>
        <n v="-357.92399999999998"/>
        <n v="0.58799999999999997"/>
        <n v="16.12"/>
        <n v="-815.9008"/>
        <n v="15.808"/>
        <n v="-54.63"/>
        <n v="-15.5595"/>
        <n v="-108.19"/>
        <n v="-1250.7460000000001"/>
        <n v="-66.248000000000005"/>
        <n v="1633.9860000000001"/>
        <n v="-259.75599999999997"/>
        <n v="1469.7275999999999"/>
        <n v="-83.553060000000002"/>
        <n v="-24.204799999999999"/>
        <n v="-126.05777999999999"/>
        <n v="683.9556"/>
        <n v="5.7531999999999996"/>
        <n v="-193.91399999999999"/>
        <n v="209.99700000000001"/>
        <n v="-92.05"/>
        <n v="6.11"/>
        <n v="363.55200000000002"/>
        <n v="-11.536"/>
        <n v="-66.378"/>
        <n v="1.278"/>
        <n v="424.29"/>
        <n v="61.292700000000004"/>
        <n v="960.98400000000004"/>
        <n v="-2177.9860960000001"/>
        <n v="269.94"/>
        <n v="333.76049999999998"/>
        <n v="-20.79"/>
        <n v="266.76089999999999"/>
        <n v="29.883900000000001"/>
        <n v="-12.87678"/>
        <n v="618.13080000000002"/>
        <n v="-266.22000000000003"/>
        <n v="21.003499999999999"/>
        <n v="-76.900000000000006"/>
        <n v="-42.545999999999999"/>
        <n v="882.93"/>
        <n v="6.6803999999999997"/>
        <n v="261.38580000000002"/>
        <n v="-135.46"/>
        <n v="-20.257999999999999"/>
        <n v="-409.37360000000001"/>
        <n v="-66.247299999999996"/>
        <n v="-16.771999999999998"/>
        <n v="733.28219999999999"/>
        <n v="-905.99040000000002"/>
        <n v="-21.63242"/>
        <n v="-98.055999999999997"/>
        <n v="4861.0637999999999"/>
        <n v="-154.30699999999999"/>
        <n v="441.59399999999999"/>
        <n v="394.17"/>
        <n v="-29.0656"/>
        <n v="-123.1816"/>
        <n v="-28.797999999999998"/>
        <n v="-15.099500000000001"/>
        <n v="-13.826000000000001"/>
        <n v="-23.634399999999999"/>
        <n v="727.73609999999996"/>
        <n v="393.42"/>
        <n v="616.53570000000002"/>
        <n v="-25.76"/>
        <n v="-122.77"/>
        <n v="-28.954000000000001"/>
        <n v="-51.75"/>
        <n v="-457.73"/>
        <n v="-268.66399999999999"/>
        <n v="-11.0732"/>
        <n v="-18.64"/>
        <n v="17.652000000000001"/>
        <n v="82.310100000000006"/>
        <n v="1.2236"/>
        <n v="-3.948"/>
        <n v="57.545999999999999"/>
        <n v="-333.42540000000002"/>
        <n v="-46.92"/>
        <n v="-69.91"/>
        <n v="1630.5252"/>
        <n v="-457.16"/>
        <n v="28.152000000000001"/>
        <n v="-114.2"/>
        <n v="39.426600000000001"/>
        <n v="-722.23"/>
        <n v="-1920.9336000000001"/>
        <n v="-37.175199999999997"/>
        <n v="-7.73"/>
        <n v="359.83"/>
        <n v="-18.190000000000001"/>
        <n v="6.3840000000000003"/>
        <n v="274.0788"/>
        <n v="-3.782"/>
        <n v="-464.28199999999998"/>
        <n v="-1.18"/>
        <n v="-39.808999999999997"/>
        <n v="-37.39"/>
        <n v="263.39999999999998"/>
        <n v="37.31"/>
        <n v="104.7213"/>
        <n v="3285.48"/>
        <n v="997.38144"/>
        <n v="-6923.5991999999997"/>
        <n v="-1764.29"/>
        <n v="527.87760000000003"/>
        <n v="-28.296800000000001"/>
        <n v="-5.3071999999999999"/>
        <n v="-54.622"/>
        <n v="-126.81417999999999"/>
        <n v="34.067999999999998"/>
        <n v="46.147199999999998"/>
        <n v="-1116.3348000000001"/>
        <n v="34.302"/>
        <n v="-69.873999999999995"/>
        <n v="-135.74"/>
        <n v="-168.72"/>
        <n v="-439.62"/>
        <n v="-272.71319999999997"/>
        <n v="-162.69399999999999"/>
        <n v="232.2816"/>
        <n v="-33.340000000000003"/>
        <n v="-201.27600000000001"/>
        <n v="21.514199999999999"/>
        <n v="-76.992500000000007"/>
        <n v="297.96960000000001"/>
        <n v="2860.9331999999999"/>
        <n v="0.68400000000000005"/>
        <n v="11.65095"/>
        <n v="13.507999999999999"/>
        <n v="357.428"/>
        <n v="40.351199999999999"/>
        <n v="27.634499999999999"/>
        <n v="-37.789000000000001"/>
        <n v="7576.11"/>
        <n v="-43.26"/>
        <n v="788.79"/>
        <n v="-21.018000000000001"/>
        <n v="-655.52987499999995"/>
        <n v="-343.86799999999999"/>
        <n v="-29.092700000000001"/>
        <n v="-15.1844"/>
        <n v="9.0045000000000002"/>
        <n v="-213.40280000000001"/>
        <n v="976.2672"/>
        <n v="23.204699999999999"/>
        <n v="167.46299999999999"/>
        <n v="-372.48597100000001"/>
        <n v="180.23490000000001"/>
        <n v="29.525099999999998"/>
        <n v="-2426.5500000000002"/>
        <n v="-0.49"/>
        <n v="-61.59"/>
        <n v="-32.026800000000001"/>
        <n v="-144.56"/>
        <n v="20.453600000000002"/>
        <n v="69.61"/>
        <n v="1951.3"/>
        <n v="1538.7828"/>
        <n v="9.2040000000000006"/>
        <n v="402.06599999999997"/>
        <n v="-120.934"/>
        <n v="-4075.9339920000002"/>
        <n v="-18.558800000000002"/>
        <n v="-19.2972"/>
        <n v="-4.2"/>
        <n v="258.6189"/>
        <n v="-6.71"/>
        <n v="751.58"/>
        <n v="-157.56"/>
        <n v="-51.42"/>
        <n v="5.4660000000000002"/>
        <n v="-149.1182"/>
        <n v="-298.88600000000002"/>
        <n v="-145.852"/>
        <n v="-27.951000000000001"/>
        <n v="99.197999999999993"/>
        <n v="136.03139999999999"/>
        <n v="-100.072"/>
        <n v="779.47230000000002"/>
        <n v="67.864000000000004"/>
        <n v="-53.898000000000003"/>
        <n v="112.1181"/>
        <n v="1103.9724000000001"/>
        <n v="167.16"/>
        <n v="9.59"/>
        <n v="-655.42399999999998"/>
        <n v="1258.7877000000001"/>
        <n v="60.561599999999999"/>
        <n v="40.92"/>
        <n v="93.846800000000002"/>
        <n v="3031.9724000000001"/>
        <n v="-36.030799999999999"/>
        <n v="-102.93"/>
        <n v="2699.9838"/>
        <n v="-170.98"/>
        <n v="-139.28720000000001"/>
        <n v="-46.25"/>
        <n v="-2531.4825000000001"/>
        <n v="-76.424400000000006"/>
        <n v="8.7319999999999993"/>
        <n v="-56.445999999999998"/>
        <n v="33.189"/>
        <n v="-14.448"/>
        <n v="196.52328"/>
        <n v="-439.90800000000002"/>
        <n v="1087.7159999999999"/>
        <n v="1273.2086999999999"/>
        <n v="-33.2956"/>
        <n v="711.24480000000005"/>
        <n v="-1084.8469631999999"/>
        <n v="-156.77199999999999"/>
        <n v="-131.6172"/>
        <n v="-253.11"/>
        <n v="164.08199999999999"/>
        <n v="40.6556"/>
        <n v="108"/>
        <n v="377.154"/>
        <n v="-66.48"/>
        <n v="-52.33"/>
        <n v="-95.618600000000001"/>
        <n v="624.40164000000004"/>
        <n v="349.48500000000001"/>
        <n v="-568.53510000000006"/>
        <n v="-427.47"/>
        <n v="-6.9308199999999998"/>
        <n v="-40.53"/>
        <n v="27.234000000000002"/>
        <n v="-20.222799999999999"/>
        <n v="-69.069999999999993"/>
        <n v="-35.916400000000003"/>
        <n v="533.74199999999996"/>
        <n v="-15.6312"/>
        <n v="790.54679999999996"/>
        <n v="-87.998040000000003"/>
        <n v="-189.22399999999999"/>
        <n v="525.20039999999995"/>
        <n v="-52.646999999999998"/>
        <n v="-24.44"/>
        <n v="366.50700000000001"/>
        <n v="-12.7088"/>
        <n v="-94.59"/>
        <n v="-293.74"/>
        <n v="-49.186799999999998"/>
        <n v="-152.7448"/>
        <n v="-48.219499999999996"/>
        <n v="15.678000000000001"/>
        <n v="-76.106800000000007"/>
        <n v="27.725999999999999"/>
        <n v="-96.05"/>
        <n v="-1.0711999999999999"/>
        <n v="4.4104000000000001"/>
        <n v="1307.2692"/>
        <n v="-15.8184"/>
        <n v="-55.8324"/>
        <n v="-1596.7457999999999"/>
        <n v="111.05249999999999"/>
        <n v="-1963.752"/>
        <n v="47.334000000000003"/>
        <n v="-7.5244"/>
        <n v="2.63"/>
        <n v="652.73310000000004"/>
        <n v="113.6499"/>
        <n v="-35.474400000000003"/>
        <n v="-78.759200000000007"/>
        <n v="19.064699999999998"/>
        <n v="10.56"/>
        <n v="-121.05808"/>
        <n v="-20.320499999999999"/>
        <n v="-164.18"/>
        <n v="-42.170499999999997"/>
        <n v="606.05460000000005"/>
        <n v="320.10000000000002"/>
        <n v="-1330.5"/>
        <n v="2861.01"/>
        <n v="1544.9306999999999"/>
        <n v="-4.0179999999999998"/>
        <n v="565.17999999999995"/>
        <n v="-38.72"/>
        <n v="46.65"/>
        <n v="167.334"/>
        <n v="-47.28"/>
        <n v="722.24099999999999"/>
        <n v="-161"/>
        <n v="848.3646"/>
        <n v="-1045.0160000000001"/>
        <n v="-93.85"/>
        <n v="-6.734"/>
        <n v="-3.2448000000000001"/>
        <n v="15.895200000000001"/>
        <n v="855.99329999999998"/>
        <n v="10.74"/>
        <n v="48.47148"/>
        <n v="116.5063"/>
        <n v="44.2911"/>
        <n v="1192.04"/>
        <n v="-38.380000000000003"/>
        <n v="-19.957599999999999"/>
        <n v="-53.809600000000003"/>
        <n v="15.2745"/>
        <n v="26.585699999999999"/>
        <n v="-575.35199999999998"/>
        <n v="-52.863999999999997"/>
        <n v="45.378"/>
        <n v="55.020600000000002"/>
        <n v="-43.65504"/>
        <n v="-81.77"/>
        <n v="4233.2587999999996"/>
        <n v="102.76860000000001"/>
        <n v="-36.671543999999997"/>
        <n v="23.616"/>
        <n v="-1748.0119999999999"/>
        <n v="565.38599999999997"/>
        <n v="-230.9528"/>
        <n v="465.43950000000001"/>
        <n v="-63.813499999999998"/>
        <n v="325.29000000000002"/>
        <n v="-8.3979999999999997"/>
        <n v="-51.116"/>
        <n v="-60.145000000000003"/>
        <n v="-111.72"/>
        <n v="33.01"/>
        <n v="-263.11192907999998"/>
        <n v="220.35720000000001"/>
        <n v="-4.1399999999999997"/>
        <n v="125.8077"/>
        <n v="395.30799999999999"/>
        <n v="-99.43544"/>
        <n v="596.80799999999999"/>
        <n v="-18.478200000000001"/>
        <n v="-381.84120000000001"/>
        <n v="12.5504"/>
        <n v="45.3324"/>
        <n v="34.010399999999997"/>
        <n v="1656.6555000000001"/>
        <n v="1240.25"/>
        <n v="-533.23199999999997"/>
        <n v="-104.57"/>
        <n v="317.08949999999999"/>
        <n v="-35.26"/>
        <n v="250.36272"/>
        <n v="38.039700000000003"/>
        <n v="-47.12"/>
        <n v="265.11180000000002"/>
        <n v="9.5608000000000004"/>
        <n v="390.09840000000003"/>
        <n v="-246.27610000000001"/>
        <n v="55.194600000000001"/>
        <n v="-307.29649999999998"/>
        <n v="-185.17"/>
        <n v="31.1328"/>
        <n v="-231.05"/>
        <n v="-2133.2779999999998"/>
        <n v="-243.23650000000001"/>
        <n v="-53.62"/>
        <n v="-23.357880000000002"/>
        <n v="-18.241599999999998"/>
        <n v="1428.9104"/>
        <n v="-76.89"/>
        <n v="1500.12"/>
        <n v="-74.479600000000005"/>
        <n v="-232.22056000000001"/>
        <n v="35.279699999999998"/>
        <n v="4073.25"/>
        <n v="6028.41"/>
        <n v="-677.87199999999996"/>
        <n v="144.69"/>
        <n v="376.88490000000002"/>
        <n v="638.38109999999995"/>
        <n v="3294.8258999999998"/>
        <n v="-17.654"/>
        <n v="-98.35"/>
        <n v="270.79050000000001"/>
        <n v="-536.24199999999996"/>
        <n v="-125.86"/>
        <n v="9.2520000000000007"/>
        <n v="-1197.0419999999999"/>
        <n v="-36.770000000000003"/>
        <n v="87.03"/>
        <n v="-282.08179999999999"/>
        <n v="-165.59492040000001"/>
        <n v="-21.684000000000001"/>
        <n v="-101.19199999999999"/>
        <n v="-3.3319999999999999"/>
        <n v="100.1328"/>
        <n v="2653.2914999999998"/>
        <n v="-1.84"/>
        <n v="114.88200000000001"/>
        <n v="-93.735200000000006"/>
        <n v="-44.163600000000002"/>
        <n v="-15.090400000000001"/>
        <n v="592.52650000000006"/>
        <n v="232.8"/>
        <n v="-24.897600000000001"/>
        <n v="776.77440000000001"/>
        <n v="344.54399999999998"/>
        <n v="-344.82"/>
        <n v="98.12"/>
        <n v="10.798500000000001"/>
        <n v="201.7353"/>
        <n v="-684.78"/>
        <n v="114.3165"/>
        <n v="147.75659999999999"/>
        <n v="53.114400000000003"/>
        <n v="8.7420000000000009"/>
        <n v="5.2954999999999997"/>
        <n v="170.79570000000001"/>
        <n v="-269.08440000000002"/>
        <n v="-8.2799999999999994"/>
        <n v="-11.1332"/>
        <n v="18.420000000000002"/>
        <n v="349.47"/>
        <n v="11.95"/>
        <n v="1773.6105"/>
        <n v="-216.02979999999999"/>
        <n v="551.09280000000001"/>
        <n v="-76.94"/>
        <n v="-40.008800000000001"/>
        <n v="14.76"/>
        <n v="43.275199999999998"/>
        <n v="-36.214619999999996"/>
        <n v="7.0329600000000001"/>
        <n v="-3.71956"/>
        <n v="101.97199999999999"/>
        <n v="-16.634799999999998"/>
        <n v="-116.584"/>
        <n v="12.896100000000001"/>
        <n v="-324.73"/>
        <n v="-25.38"/>
        <n v="9.6117000000000008"/>
        <n v="379.3965"/>
        <n v="-41.83"/>
        <n v="372.40199999999999"/>
        <n v="-46.5244"/>
        <n v="4.9017600000000003"/>
        <n v="-27.1492"/>
        <n v="47.73"/>
        <n v="71.735600000000005"/>
        <n v="-79.320800000000006"/>
        <n v="-14.6432"/>
        <n v="-32.666400000000003"/>
        <n v="-13.135199999999999"/>
        <n v="69.767200000000003"/>
        <n v="-1570.32"/>
        <n v="-17.149999999999999"/>
        <n v="-29.54"/>
        <n v="-329.78399999999999"/>
        <n v="54.901499999999999"/>
        <n v="65.41"/>
        <n v="-155.21"/>
        <n v="514.17719999999997"/>
        <n v="235.65600000000001"/>
        <n v="-29.61"/>
        <n v="35.29"/>
        <n v="-68.432000000000002"/>
        <n v="-7.96"/>
        <n v="4407.4399999999996"/>
        <n v="-119.812"/>
        <n v="-37.5291"/>
        <n v="101.49"/>
        <n v="74.181899999999999"/>
        <n v="82.31"/>
        <n v="1660.92"/>
        <n v="-129.01"/>
        <n v="90.62"/>
        <n v="1141.7940000000001"/>
        <n v="-44.067999999999998"/>
        <n v="-100.51"/>
        <n v="-17.75"/>
        <n v="1374.9480000000001"/>
        <n v="-3.88"/>
        <n v="147"/>
        <n v="2031.5070000000001"/>
        <n v="-19.93"/>
        <n v="4568.6072999999997"/>
        <n v="-258.22500000000002"/>
        <n v="-89.418000000000006"/>
        <n v="-100.24"/>
        <n v="-262.62"/>
        <n v="-187.22200000000001"/>
        <n v="28.288"/>
        <n v="-159.68"/>
        <n v="27.91"/>
        <n v="1037.1044999999999"/>
        <n v="-2.1"/>
        <n v="501.51"/>
        <n v="74.278499999999994"/>
        <n v="-66.349999999999994"/>
        <n v="-63.35"/>
        <n v="-237.47"/>
        <n v="41.3"/>
        <n v="-12.718999999999999"/>
        <n v="-62.23"/>
        <n v="501.69"/>
        <n v="-807.89"/>
        <n v="-4.3010000000000002"/>
        <n v="-127.3"/>
        <n v="-52.77"/>
        <n v="909.36"/>
        <n v="19.57"/>
        <n v="107.11"/>
        <n v="-216.154"/>
        <n v="664.51800000000003"/>
        <n v="1289.3820000000001"/>
        <n v="439.78530000000001"/>
        <n v="-149.4573"/>
        <n v="9.4860000000000007"/>
        <n v="-263.64999999999998"/>
        <n v="890.18100000000004"/>
        <n v="-48.874000000000002"/>
        <n v="152.4348"/>
        <n v="-1676.6120000000001"/>
        <n v="45.127800000000001"/>
        <n v="-14140.7016"/>
        <n v="90.024000000000001"/>
        <n v="45.078000000000003"/>
        <n v="-110.376"/>
        <n v="162.666"/>
        <n v="-67.489999999999995"/>
        <n v="10.85"/>
        <n v="97.662599999999998"/>
        <n v="-255.65"/>
        <n v="-76.540000000000006"/>
        <n v="-10.09"/>
        <n v="-92.87"/>
        <n v="-45.21"/>
        <n v="-127.56"/>
        <n v="282.18"/>
        <n v="-96.337999999999994"/>
        <n v="-116.76"/>
        <n v="-160.952"/>
        <n v="28.526"/>
        <n v="-46.115000000000002"/>
        <n v="-218.77"/>
        <n v="-83.75"/>
        <n v="-229.87"/>
        <n v="329.9787"/>
        <n v="3568.096"/>
        <n v="311.73"/>
        <n v="218.23320000000001"/>
        <n v="133.5771"/>
        <n v="80.674800000000005"/>
        <n v="-88.61"/>
        <n v="-44.436"/>
        <n v="-12.1555"/>
        <n v="-604.40599999999995"/>
        <n v="293.66000000000003"/>
        <n v="-335.041"/>
        <n v="2267.2199999999998"/>
        <n v="-75.44"/>
        <n v="-85.022000000000006"/>
        <n v="322.12200000000001"/>
        <n v="366.54"/>
        <n v="-1763.7476999999999"/>
        <n v="-969.04836599999999"/>
        <n v="-71.83"/>
        <n v="-0.74"/>
        <n v="-132.42599999999999"/>
        <n v="-411.23599999999999"/>
        <n v="-60.564"/>
        <n v="24.018000000000001"/>
        <n v="-163.63"/>
        <n v="-63.87"/>
        <n v="-175.17500000000001"/>
        <n v="-224.9478"/>
        <n v="196.8"/>
        <n v="-56.35"/>
        <n v="-29.666"/>
        <n v="-22.12"/>
        <n v="-715.77820599999995"/>
        <n v="-127.05200000000001"/>
        <n v="63.059100000000001"/>
        <n v="-605.37400000000002"/>
        <n v="-99.55"/>
        <n v="385.37"/>
        <n v="-1.56"/>
        <n v="21.555599999999998"/>
        <n v="8.5299999999999994"/>
        <n v="-89.216999999999999"/>
        <n v="-37.6"/>
        <n v="-550.42999999999995"/>
        <n v="-52.12"/>
        <n v="-634.73410000000001"/>
        <n v="-97.28"/>
        <n v="-118.54"/>
        <n v="2963.48"/>
        <n v="-70.14"/>
        <n v="-167.048"/>
        <n v="1320.5496000000001"/>
        <n v="1585.5029999999999"/>
        <n v="-21.03"/>
        <n v="117.52079999999999"/>
        <n v="-83.65"/>
        <n v="24.39"/>
        <n v="-40.76"/>
        <n v="-90.26"/>
        <n v="-237.54400000000001"/>
        <n v="-49.53"/>
        <n v="-9.1080000000000005"/>
        <n v="103.83"/>
        <n v="237.04259999999999"/>
        <n v="829.46699999999998"/>
        <n v="442.36590000000001"/>
        <n v="526.04219999999998"/>
        <n v="1049.03"/>
        <n v="6.0513000000000003"/>
        <n v="-82.822999999999993"/>
        <n v="107.08199999999999"/>
        <n v="-45.07"/>
        <n v="-8.5299999999999994"/>
        <n v="285.95"/>
        <n v="-45.816000000000003"/>
        <n v="30.63"/>
        <n v="-177.05799999999999"/>
        <n v="21.096"/>
        <n v="-16.063739999999999"/>
        <n v="-12.077999999999999"/>
        <n v="-1535.4864"/>
        <n v="-159.32"/>
        <n v="-28.45"/>
        <n v="72.78"/>
        <n v="3.84"/>
        <n v="13.8"/>
        <n v="4.3920000000000003"/>
        <n v="-236.25"/>
        <n v="36.020000000000003"/>
        <n v="-50.64"/>
        <n v="510.48899999999998"/>
        <n v="-229.68"/>
        <n v="-1759.58"/>
        <n v="-72.23"/>
        <n v="40.482300000000002"/>
        <n v="32.86"/>
        <n v="-22.72"/>
        <n v="3.5949"/>
        <n v="18.41"/>
        <n v="65.63"/>
        <n v="-88.6"/>
        <n v="3043.0311000000002"/>
        <n v="-50.75"/>
        <n v="34.520000000000003"/>
        <n v="-145.08199999999999"/>
        <n v="4.1100000000000003"/>
        <n v="401.85"/>
        <n v="28.855799999999999"/>
        <n v="173.48"/>
        <n v="88.72"/>
        <n v="7.2519"/>
        <n v="373.67"/>
        <n v="-2561.3235"/>
        <n v="168.91890000000001"/>
        <n v="-6.2"/>
        <n v="-521.09"/>
        <n v="-29.49"/>
        <n v="837.6807"/>
        <n v="1261.4718"/>
        <n v="214.23"/>
        <n v="84.05"/>
        <n v="381.61799999999999"/>
        <n v="29.17"/>
        <n v="-48.97"/>
        <n v="17.836500000000001"/>
        <n v="224.9607"/>
        <n v="16.898"/>
        <n v="20.14"/>
        <n v="79.423199999999994"/>
        <n v="349.05930000000001"/>
        <n v="-78.13"/>
        <n v="-25"/>
        <n v="255.1482"/>
        <n v="-628.38"/>
        <n v="-50.4"/>
        <n v="-348.75400000000002"/>
        <n v="-445.97177625"/>
        <n v="-335.31712499999998"/>
        <n v="-9.68"/>
        <n v="-222.95"/>
        <n v="74.638499999999993"/>
        <n v="-16.37"/>
        <n v="104.9145"/>
        <n v="18.643799999999999"/>
        <n v="-31.24"/>
        <n v="531.61800000000005"/>
        <n v="507.63299999999998"/>
        <n v="38.229999999999997"/>
        <n v="-11.69"/>
        <n v="-9.1300000000000008"/>
        <n v="-299.81420000000003"/>
        <n v="2568.4629"/>
        <n v="-954.75800000000004"/>
        <n v="219.4734"/>
        <n v="-152.52449999999999"/>
        <n v="-18.850000000000001"/>
        <n v="-135.16"/>
        <n v="-12.0267"/>
        <n v="122.508"/>
        <n v="-221.5"/>
        <n v="206.352"/>
        <n v="5.3396999999999997"/>
        <n v="-601.80399999999997"/>
        <n v="-189.714"/>
        <n v="18.173999999999999"/>
        <n v="-133.54599999999999"/>
        <n v="-162.91800000000001"/>
        <n v="859.71780000000001"/>
        <n v="-29.003"/>
        <n v="374.904"/>
        <n v="-528.83600000000001"/>
        <n v="-35.878799999999998"/>
        <n v="136.33709999999999"/>
        <n v="-12.46"/>
        <n v="92.722200000000001"/>
        <n v="-82.83"/>
        <n v="25.04"/>
        <n v="928.96079999999995"/>
        <n v="930.98699999999997"/>
        <n v="1674.7542000000001"/>
        <n v="300.04649999999998"/>
        <n v="-28.09"/>
        <n v="16.136399999999998"/>
        <n v="-505.76"/>
        <n v="91.73"/>
        <n v="53.067900000000002"/>
        <n v="47.527200000000001"/>
        <n v="29.98"/>
        <n v="-121.2"/>
        <n v="36.164099999999998"/>
        <n v="-13.28"/>
        <n v="-48.68"/>
        <n v="-16476.838"/>
        <n v="-2.3519999999999999"/>
        <n v="97.86"/>
        <n v="18.147500000000001"/>
        <n v="-89.5"/>
        <n v="103.2723"/>
        <n v="-87.46"/>
        <n v="-458.74400000000003"/>
        <n v="30.49"/>
        <n v="-116.05"/>
        <n v="7.74"/>
        <n v="-41.87"/>
        <n v="-119.32"/>
        <n v="-51.66"/>
        <n v="-11.83"/>
        <n v="7402.32"/>
        <n v="-52.247999999999998"/>
        <n v="32.83"/>
        <n v="51.59"/>
        <n v="-66.044499999999999"/>
        <n v="15.66"/>
        <n v="128.02529999999999"/>
        <n v="3.4510000000000001"/>
        <n v="-275.25299999999999"/>
        <n v="-95.047499999999999"/>
        <n v="369.20519999999999"/>
        <n v="272.69400000000002"/>
        <n v="-1319.5"/>
        <n v="-232.99100000000001"/>
        <n v="-74.087999999999994"/>
        <n v="-226.34639999999999"/>
        <n v="-281.17583999999999"/>
        <n v="19.350000000000001"/>
        <n v="-967.83399999999995"/>
        <n v="1.9503999999999999"/>
        <n v="224.85059999999999"/>
        <n v="-15.92"/>
        <n v="-8.3880999999999997"/>
        <n v="1167.1579999999999"/>
        <n v="1014.92"/>
        <n v="246.2748"/>
        <n v="93.950400000000002"/>
        <n v="36.353999999999999"/>
        <n v="95.054400000000001"/>
        <n v="1272.5808"/>
        <n v="-5390.7388920000003"/>
        <n v="-20.8764"/>
        <n v="-191.49"/>
        <n v="354.3288"/>
        <n v="-66.171000000000006"/>
        <n v="9.9268000000000001"/>
        <n v="-21.319199999999999"/>
        <n v="125.724"/>
        <n v="840.05100000000004"/>
        <n v="265.96050000000002"/>
        <n v="40.247700000000002"/>
        <n v="14.0898"/>
        <n v="112.06"/>
        <n v="16.79"/>
        <n v="83.793599999999998"/>
        <n v="-77.823719999999994"/>
        <n v="-100.17"/>
        <n v="-24.7104"/>
        <n v="-662.52"/>
        <n v="9228.2255999999998"/>
        <n v="-596.26800000000003"/>
        <n v="7889.6877000000004"/>
        <n v="1545.8097600000001"/>
        <n v="2225.0761200000002"/>
        <n v="-338.18083200000001"/>
        <n v="-103.7124"/>
        <n v="-124.2864"/>
        <n v="-107.51349999999999"/>
        <n v="46.01"/>
        <n v="24.819299999999998"/>
        <n v="36.216000000000001"/>
        <n v="429.75435599999997"/>
        <n v="-89.572000000000003"/>
        <n v="-7.04"/>
        <n v="538.52"/>
        <n v="29.725200000000001"/>
        <n v="-187.11"/>
        <n v="-188.03399999999999"/>
        <n v="-175.13"/>
        <n v="3.96"/>
        <n v="31.11"/>
        <n v="358.29539999999997"/>
        <n v="8.3219999999999992"/>
        <n v="-313.02179999999998"/>
        <n v="427.00650000000002"/>
        <n v="13.4481"/>
        <n v="2023.75"/>
        <n v="1684.4763"/>
        <n v="-5.05"/>
        <n v="-88.624799999999993"/>
        <n v="-387.1044"/>
        <n v="-22.48"/>
        <n v="78.98"/>
        <n v="-29.898399999999999"/>
        <n v="52.916600000000003"/>
        <n v="-580.32000000000005"/>
        <n v="38.06"/>
        <n v="369.99869999999999"/>
        <n v="542.25"/>
        <n v="-88.840800000000002"/>
        <n v="1208.9903999999999"/>
        <n v="9.9911999999999992"/>
        <n v="550.38080000000002"/>
        <n v="215.71799999999999"/>
        <n v="106.98480000000001"/>
        <n v="-59.82"/>
        <n v="285.47370000000001"/>
        <n v="-93.927400000000006"/>
        <n v="240.17519999999999"/>
        <n v="341.19810000000001"/>
        <n v="22.866"/>
        <n v="115.72799999999999"/>
        <n v="-59.963760000000001"/>
        <n v="89.4148"/>
        <n v="27.0273"/>
        <n v="-84.628799999999998"/>
        <n v="105.678"/>
        <n v="2581.5590999999999"/>
        <n v="297.45715999999999"/>
        <n v="-564.60239999999999"/>
        <n v="64.266000000000005"/>
        <n v="-302.61559999999997"/>
        <n v="5.6916000000000002"/>
        <n v="-255.16890000000001"/>
        <n v="74.004800000000003"/>
        <n v="109.4248"/>
        <n v="12.726000000000001"/>
        <n v="160.8066"/>
        <n v="31.751999999999999"/>
        <n v="117.208"/>
        <n v="-55.84"/>
        <n v="719.35260000000005"/>
        <n v="588.24570000000006"/>
        <n v="14.467000000000001"/>
        <n v="-99.986400000000003"/>
        <n v="1348.59672"/>
        <n v="-73.494119999999995"/>
        <n v="-190.49"/>
        <n v="-8.77"/>
        <n v="55.555199999999999"/>
        <n v="-535.33199999999999"/>
        <n v="-208.72040000000001"/>
        <n v="-3.9312"/>
        <n v="-53.296199999999999"/>
        <n v="172.56440000000001"/>
        <n v="-180.15199999999999"/>
        <n v="8.3879999999999999"/>
        <n v="9.9398999999999997"/>
        <n v="772.04"/>
        <n v="28.565999999999999"/>
        <n v="24.59"/>
        <n v="11.82"/>
        <n v="-61.5276"/>
        <n v="76.389899999999997"/>
        <n v="211.232"/>
        <n v="-31.094000000000001"/>
        <n v="-24.245999999999999"/>
        <n v="-4.46"/>
        <n v="-6.34"/>
        <n v="-160.27549999999999"/>
        <n v="-207.679788"/>
        <n v="-577.30399999999997"/>
        <n v="-2.9095"/>
        <n v="-6.6420000000000003"/>
        <n v="164.06129999999999"/>
        <n v="-44.414999999999999"/>
        <n v="17.102799999999998"/>
        <n v="1269.3819599999999"/>
        <n v="-192.5532"/>
        <n v="-193.58"/>
        <n v="-22.82"/>
        <n v="-390.76799999999997"/>
        <n v="-88.158000000000001"/>
        <n v="-179.59200000000001"/>
        <n v="-161.6328"/>
        <n v="-61.628039999999999"/>
        <n v="-99.567999999999998"/>
        <n v="-200.85900000000001"/>
        <n v="-47.243088"/>
        <n v="9.1539999999999999"/>
        <n v="149.72"/>
        <n v="-52.492319999999999"/>
        <n v="7.96"/>
        <n v="-459.08280000000002"/>
        <n v="-3971.0628000000002"/>
        <n v="-45.472000000000001"/>
        <n v="20.6448"/>
        <n v="-13.77"/>
        <n v="44.912100000000002"/>
        <n v="-172.298"/>
        <n v="-582.64800000000002"/>
        <n v="-1025.0172"/>
        <n v="-39.606000000000002"/>
        <n v="250.0376"/>
        <n v="-78.916679999999999"/>
        <n v="-13562.637408000001"/>
        <n v="32.940899999999999"/>
        <n v="131.334"/>
        <n v="90.762"/>
        <n v="-171.15770000000001"/>
        <n v="624.23900000000003"/>
        <n v="-14.3241"/>
        <n v="604.01909999999998"/>
        <n v="-11.631600000000001"/>
        <n v="-517.16999999999996"/>
        <n v="-429.86"/>
        <n v="264.16649999999998"/>
        <n v="138.018"/>
        <n v="38.874000000000002"/>
        <n v="223.416"/>
        <n v="12.263999999999999"/>
        <n v="-219.07908"/>
        <n v="-18.878399999999999"/>
        <n v="631.33000000000004"/>
        <n v="-40.683999999999997"/>
        <n v="14"/>
        <n v="386.00670000000002"/>
        <n v="-1867.97"/>
        <n v="-61.6"/>
        <n v="2.2320000000000002"/>
        <n v="-4.4800000000000004"/>
        <n v="43.691699999999997"/>
        <n v="13.896000000000001"/>
        <n v="-2196.6840000000002"/>
        <n v="4554.4346999999998"/>
        <n v="618.19308000000001"/>
        <n v="313.81200000000001"/>
        <n v="19.6282"/>
        <n v="-1.6524000000000001"/>
        <n v="35.090000000000003"/>
        <n v="785.63"/>
        <n v="-102.66200000000001"/>
        <n v="-269.75549999999998"/>
        <n v="109.16"/>
        <n v="4949.9160000000002"/>
        <n v="1055.604"/>
        <n v="-24.63"/>
        <n v="46.488"/>
        <n v="61.47"/>
        <n v="18.27"/>
        <n v="-513.79042000000004"/>
        <n v="6610.2"/>
        <n v="10.782400000000001"/>
        <n v="-52.822800000000001"/>
        <n v="642.99030000000005"/>
        <n v="-352.81400000000002"/>
        <n v="-124.2805"/>
        <n v="26.5029"/>
        <n v="-109.70399999999999"/>
        <n v="105.7"/>
        <n v="-21.06"/>
        <n v="566.60730000000001"/>
        <n v="38.405999999999999"/>
        <n v="421.3485"/>
        <n v="-373.09"/>
        <n v="-3465.0720000000001"/>
        <n v="251.4084"/>
        <n v="-16.670000000000002"/>
        <n v="6.0305999999999997"/>
        <n v="-24.057539999999999"/>
        <n v="2583.5614799999998"/>
        <n v="-8.2080000000000002"/>
        <n v="23.045999999999999"/>
        <n v="-53.25"/>
        <n v="2.125"/>
        <n v="1912.422"/>
        <n v="-739.32600000000002"/>
        <n v="-0.11"/>
        <n v="-150.2604"/>
        <n v="4899.1288000000004"/>
        <n v="44.712000000000003"/>
        <n v="-22.626000000000001"/>
        <n v="4260.1120000000001"/>
        <n v="-25.14"/>
        <n v="1628.37"/>
        <n v="-801.15480000000002"/>
        <n v="588.54"/>
        <n v="0.37"/>
        <n v="1388.3559"/>
        <n v="1947.67"/>
        <n v="19.04"/>
        <n v="765.75"/>
        <n v="17.771999999999998"/>
        <n v="1.73"/>
        <n v="613.89576"/>
        <n v="0.42659999999999998"/>
        <n v="66.215999999999994"/>
        <n v="-29.07"/>
        <n v="1282.4960000000001"/>
        <n v="17.2"/>
        <n v="1184.1199999999999"/>
        <n v="1474.8704"/>
        <n v="19.78"/>
        <n v="929.79570000000001"/>
        <n v="156.74340000000001"/>
        <n v="110.11799999999999"/>
        <n v="22.307700000000001"/>
        <n v="443.02140000000003"/>
        <n v="107.45462000000001"/>
        <n v="-175.86"/>
        <n v="-421.76"/>
        <n v="6.79"/>
        <n v="52.697600000000001"/>
        <n v="-78.194159999999997"/>
        <n v="192.51689999999999"/>
        <n v="-184.548"/>
        <n v="636.52200000000005"/>
        <n v="1.992"/>
        <n v="374.625"/>
        <n v="23.5428"/>
        <n v="-276.11279999999999"/>
        <n v="-64.670940000000002"/>
        <n v="-11.113200000000001"/>
        <n v="288.08999999999997"/>
        <n v="719.47680000000003"/>
        <n v="1030.509"/>
        <n v="-6.6096000000000004"/>
        <n v="4.3148"/>
        <n v="-125.83296"/>
        <n v="2755.6421999999998"/>
        <n v="46.036799999999999"/>
        <n v="-94.490899999999996"/>
        <n v="-256.01799999999997"/>
        <n v="165.6345"/>
        <n v="-14.990399999999999"/>
        <n v="39.21"/>
        <n v="100.38"/>
        <n v="-37.561999999999998"/>
        <n v="-449.69400000000002"/>
        <n v="151.56540000000001"/>
        <n v="-93.25"/>
        <n v="-539.59"/>
        <n v="38.08"/>
        <n v="20.495999999999999"/>
        <n v="252.488"/>
        <n v="10.68"/>
        <n v="58.263599999999997"/>
        <n v="236.2371"/>
        <n v="139.58009999999999"/>
        <n v="109.67"/>
        <n v="309.71159999999998"/>
        <n v="-128.85599999999999"/>
        <n v="-36.945999999999998"/>
        <n v="28.4"/>
        <n v="8.8940000000000001"/>
        <n v="19.554600000000001"/>
        <n v="152.482"/>
        <n v="398.30250000000001"/>
        <n v="709.85199999999998"/>
        <n v="80.809200000000004"/>
        <n v="15.236000000000001"/>
        <n v="-163.53"/>
        <n v="554.77"/>
        <n v="116.1"/>
        <n v="-87.96"/>
        <n v="255.42"/>
        <n v="685.6146"/>
        <n v="-88.82"/>
        <n v="-5.2"/>
        <n v="-4.6683000000000003"/>
        <n v="0.70199999999999996"/>
        <n v="2.97"/>
        <n v="524.31719999999996"/>
        <n v="51.218699999999998"/>
        <n v="380.46800000000002"/>
        <n v="943"/>
        <n v="65.597999999999999"/>
        <n v="-116.3455"/>
        <n v="1304.9000000000001"/>
        <n v="605.04719999999998"/>
        <n v="3.5581"/>
        <n v="6095.8602000000001"/>
        <n v="1389.5771999999999"/>
        <n v="-222.816"/>
        <n v="-133.71"/>
        <n v="1019.7096"/>
        <n v="-1069.72"/>
        <n v="1408.1865"/>
        <n v="5.8840000000000003"/>
        <n v="308.67"/>
        <n v="21.883400000000002"/>
        <n v="-634.86540000000002"/>
        <n v="-23.071999999999999"/>
        <n v="12.146000000000001"/>
        <n v="5.6870000000000003"/>
        <n v="43.537999999999997"/>
        <n v="-3.6547000000000001"/>
        <n v="149.166"/>
        <n v="33.347700000000003"/>
        <n v="-340.53109999999998"/>
        <n v="58.811999999999998"/>
        <n v="739.67399999999998"/>
        <n v="-807.59"/>
        <n v="-48.57"/>
        <n v="-729.98800000000006"/>
        <n v="1059.288"/>
        <n v="18.218"/>
        <n v="25.058"/>
        <n v="-41.32"/>
        <n v="1152.5277000000001"/>
        <n v="9.8620000000000001"/>
        <n v="-160.38470000000001"/>
        <n v="-120.59"/>
        <n v="2.14"/>
        <n v="15.096"/>
        <n v="14.9124"/>
        <n v="-135.226"/>
        <n v="25.913820000000001"/>
        <n v="6.4832400000000003"/>
        <n v="2.3319999999999999"/>
        <n v="710.80740000000003"/>
        <n v="4.032"/>
        <n v="-82.64"/>
        <n v="13.536"/>
        <n v="5078.5379999999996"/>
        <n v="23.276"/>
        <n v="17.754000000000001"/>
        <n v="-90.585499999999996"/>
        <n v="-36.9"/>
        <n v="608.26199999999994"/>
        <n v="-570.16959999999995"/>
        <n v="-273.98"/>
        <n v="7.31"/>
        <n v="0.69599999999999995"/>
        <n v="803.47050000000002"/>
        <n v="-24.03"/>
        <n v="-37.03"/>
        <n v="-0.71"/>
        <n v="-7.61"/>
        <n v="-1522.3040000000001"/>
        <n v="21.769500000000001"/>
        <n v="293.14"/>
        <n v="-6.61"/>
        <n v="-57.540999999999997"/>
        <n v="-67.59"/>
        <n v="470.33800000000002"/>
        <n v="-159.25"/>
        <n v="206.517"/>
        <n v="713.88"/>
        <n v="171.83879999999999"/>
        <n v="-149.21199999999999"/>
        <n v="-165.45"/>
        <n v="-141.12"/>
        <n v="159.52969999999999"/>
        <n v="15.3714"/>
        <n v="139.61199999999999"/>
        <n v="442.0899"/>
        <n v="455.12400000000002"/>
        <n v="314.48129999999998"/>
        <n v="384.38"/>
        <n v="46.29"/>
        <n v="177.79"/>
        <n v="8.9320000000000004"/>
        <n v="229.63800000000001"/>
        <n v="-2.12"/>
        <n v="-36.630000000000003"/>
        <n v="97.16"/>
        <n v="-20.65"/>
        <n v="3.04"/>
        <n v="2.706"/>
        <n v="-207.28"/>
        <n v="9.33"/>
        <n v="100.2984"/>
        <n v="2495.3987999999999"/>
        <n v="-258.56599999999997"/>
        <n v="-59.06"/>
        <n v="-136.25200000000001"/>
        <n v="137.67570000000001"/>
        <n v="-62"/>
        <n v="17.8398"/>
        <n v="183.84299999999999"/>
        <n v="290.202"/>
        <n v="117.852"/>
        <n v="-190.68"/>
        <n v="325.39800000000002"/>
        <n v="12.706"/>
        <n v="7.71516"/>
        <n v="2502.6851999999999"/>
        <n v="0.68799999999999994"/>
        <n v="-8.8759999999999994"/>
        <n v="1644.0768"/>
        <n v="-20.182259999999999"/>
        <n v="-156.97219999999999"/>
        <n v="384.5043"/>
        <n v="-40.432000000000002"/>
        <n v="481.03199999999998"/>
        <n v="4.29"/>
        <n v="-67.0565"/>
        <n v="-7.94"/>
        <n v="122.292"/>
        <n v="326.25"/>
        <n v="1399.64"/>
        <n v="232.642"/>
        <n v="-121.75"/>
        <n v="24.35"/>
        <n v="-92.32"/>
        <n v="187.41200000000001"/>
        <n v="137.68794"/>
        <n v="-152.76"/>
        <n v="62.298000000000002"/>
        <n v="19.308"/>
        <n v="0.33"/>
        <n v="15.42"/>
        <n v="33.923999999999999"/>
        <n v="81.91"/>
        <n v="67.107500000000002"/>
        <n v="54.937800000000003"/>
        <n v="168.23699999999999"/>
        <n v="-16.89"/>
        <n v="25.51"/>
        <n v="371.27199999999999"/>
        <n v="77.000895400000005"/>
        <n v="27.968599999999999"/>
        <n v="-239.315"/>
        <n v="-33.31"/>
        <n v="396.97199999999998"/>
        <n v="3670.3515000000002"/>
        <n v="-1"/>
        <n v="-221.25399999999999"/>
        <n v="3.3839999999999999"/>
        <n v="50.2044"/>
        <n v="-10.9"/>
        <n v="2.1800000000000002"/>
        <n v="-2.87"/>
        <n v="70.176000000000002"/>
        <n v="30.024000000000001"/>
        <n v="117.38"/>
        <n v="70.193700000000007"/>
        <n v="-11.281499999999999"/>
        <n v="-114.6399"/>
        <n v="-17.489999999999998"/>
        <n v="969.42"/>
        <n v="2000.11"/>
        <n v="-103.224"/>
        <n v="-35.75"/>
        <n v="152.65559999999999"/>
        <n v="7.15"/>
        <n v="1489.8"/>
        <n v="-164.39519999999999"/>
        <n v="882.48239999999998"/>
        <n v="295.90649999999999"/>
        <n v="-2111.36"/>
        <n v="395.76"/>
        <n v="-39.396000000000001"/>
        <n v="27.013500000000001"/>
        <n v="462.92099999999999"/>
        <n v="7.9"/>
        <n v="14.754"/>
        <n v="669.61199999999997"/>
        <n v="213"/>
        <n v="1372.6307999999999"/>
        <n v="5924.1122999999998"/>
        <n v="5.98"/>
        <n v="-986.524"/>
        <n v="-141.666"/>
        <n v="-5.54"/>
        <n v="1074.44"/>
        <n v="55.887999999999998"/>
        <n v="1.6169"/>
        <n v="65.394000000000005"/>
        <n v="1.3360000000000001"/>
        <n v="-16.64"/>
        <n v="-59.73"/>
        <n v="-633.441237"/>
        <n v="66.22"/>
        <n v="-23.53"/>
        <n v="1318.83"/>
        <n v="650.29999999999995"/>
        <n v="4.1821999999999999"/>
        <n v="86.438000000000002"/>
        <n v="-6.6120000000000001"/>
        <n v="17.505299999999998"/>
        <n v="916.68060000000003"/>
        <n v="352.87979999999999"/>
        <n v="0.34599999999999997"/>
        <n v="3985.3089"/>
        <n v="13.956799999999999"/>
        <n v="309.25400000000002"/>
        <n v="2.806"/>
        <n v="21.78"/>
        <n v="149.8887"/>
        <n v="-51.704000000000001"/>
        <n v="144.7482"/>
        <n v="-112.18899999999999"/>
        <n v="-45.64"/>
        <n v="204.49"/>
        <n v="-66.584999999999994"/>
        <n v="-14.52"/>
        <n v="171.26490000000001"/>
        <n v="689.32799999999997"/>
        <n v="-33.585999999999999"/>
        <n v="12.71"/>
        <n v="-256.51900000000001"/>
        <n v="398.358"/>
        <n v="299.6739"/>
        <n v="-235.89500000000001"/>
        <n v="122.21"/>
        <n v="49.787999999999997"/>
        <n v="-132.62950000000001"/>
        <n v="1.1080000000000001"/>
        <n v="1061.3789999999999"/>
        <n v="-23.5"/>
        <n v="28.182600000000001"/>
        <n v="-38.808"/>
        <n v="-5.08"/>
        <n v="261.87569999999999"/>
        <n v="-41.77"/>
        <n v="-1014.11"/>
        <n v="553.33169999999996"/>
        <n v="10.802"/>
        <n v="18.922000000000001"/>
        <n v="39.350700000000003"/>
        <n v="-6.202"/>
        <n v="2008.71"/>
        <n v="-80.53"/>
        <n v="-48.957999999999998"/>
        <n v="-92.960999999999999"/>
        <n v="106.7499"/>
        <n v="-1191.5260000000001"/>
        <n v="4.1673999999999998"/>
        <n v="16.021799999999999"/>
        <n v="38.067300000000003"/>
        <n v="52.988"/>
        <n v="10.507999999999999"/>
        <n v="1448.7309"/>
        <n v="1.004"/>
        <n v="15.246"/>
        <n v="881.04719999999998"/>
        <n v="300.92579999999998"/>
        <n v="-2.3759999999999999"/>
        <n v="-18.3216"/>
        <n v="638.02800000000002"/>
        <n v="138.49680000000001"/>
        <n v="-88.584999999999994"/>
        <n v="-485.68"/>
        <n v="-57.56"/>
        <n v="322.25069999999999"/>
        <n v="-3.496"/>
        <n v="-717.072"/>
        <n v="-2.0097"/>
        <n v="-477.37200000000001"/>
        <n v="-143.23500000000001"/>
        <n v="-2002.6314"/>
        <n v="91.956000000000003"/>
        <n v="-2.544"/>
        <n v="134.16825"/>
        <n v="-23.155999999999999"/>
        <n v="-7.6849999999999996"/>
        <n v="-21.487749999999998"/>
        <n v="44.677500000000002"/>
        <n v="23.594999999999999"/>
        <n v="-36.25"/>
        <n v="66.362219999999994"/>
        <n v="125.20740000000001"/>
        <n v="281.53440000000001"/>
        <n v="88.56"/>
        <n v="29.380199999999999"/>
        <n v="1892.424"/>
        <n v="138.22200000000001"/>
        <n v="500.95800000000003"/>
        <n v="-130.42400000000001"/>
        <n v="-106.42100000000001"/>
        <n v="-10.435"/>
        <n v="-134.512"/>
        <n v="-453.2"/>
        <n v="-161.47499999999999"/>
        <n v="-0.81399999999999995"/>
        <n v="-13.068"/>
        <n v="-1455.9972"/>
        <n v="-22.56"/>
        <n v="23.87"/>
        <n v="35.805"/>
        <n v="732.26980000000003"/>
        <n v="1231.6569"/>
        <n v="144.2928"/>
        <n v="888.14729999999997"/>
        <n v="-46.005000000000003"/>
        <n v="72.1858"/>
        <n v="-122.3733"/>
        <n v="113.41500000000001"/>
        <n v="-6.835"/>
        <n v="7024.2069000000001"/>
        <n v="36.494999999999997"/>
        <n v="255.76920000000001"/>
        <n v="2639.01"/>
        <n v="40.200000000000003"/>
        <n v="3.21"/>
        <n v="3.8519999999999999"/>
        <n v="-14.074999999999999"/>
        <n v="85.875"/>
        <n v="567.59"/>
        <n v="-14.225"/>
        <n v="38.886000000000003"/>
        <n v="1232.79"/>
        <n v="27.38"/>
        <n v="-5.2949999999999999"/>
        <n v="41.07"/>
        <n v="-34.764499999999998"/>
        <n v="-21.231999999999999"/>
        <n v="15.8148"/>
        <n v="422.45249999999999"/>
        <n v="15.528"/>
        <n v="-225.56379999999999"/>
        <n v="6384.4389000000001"/>
        <n v="22.818000000000001"/>
        <n v="-251.40389999999999"/>
        <n v="-2.3450000000000002"/>
        <n v="-1220.9145000000001"/>
        <n v="1039.7541000000001"/>
        <n v="881.46810000000005"/>
        <n v="1623.9494999999999"/>
        <n v="5.8624999999999998"/>
        <n v="10.5"/>
        <n v="67.606200000000001"/>
        <n v="6.0926999999999998"/>
        <n v="-102.5121"/>
        <n v="-47.995249999999999"/>
        <n v="-29.172000000000001"/>
        <n v="10.01"/>
        <n v="-25.103999999999999"/>
        <n v="-53.744999999999997"/>
        <n v="-51.634999999999998"/>
        <n v="-9.1769999999999996"/>
        <n v="-7.3415999999999997"/>
        <n v="-11.375999999999999"/>
        <n v="-60.704000000000001"/>
        <n v="-131.16"/>
        <n v="-65.58"/>
        <n v="253.3032"/>
        <n v="-30.808"/>
        <n v="47.61"/>
        <n v="3.54"/>
        <n v="40.283999999999999"/>
        <n v="1166.6279999999999"/>
        <n v="-40.604199999999999"/>
        <n v="-294.084"/>
        <n v="118.6317"/>
        <n v="23.303999999999998"/>
        <n v="150.72"/>
        <n v="19.420000000000002"/>
        <n v="3.13"/>
        <n v="1141.07"/>
        <n v="-27.375"/>
        <n v="-435.75749999999999"/>
        <n v="682.53"/>
        <n v="-277.22199999999998"/>
        <n v="349.40910000000002"/>
        <n v="-27.283750000000001"/>
        <n v="111.22199999999999"/>
        <n v="-247.55157"/>
        <n v="-277.20924000000002"/>
        <n v="-93.064499999999995"/>
        <n v="454.44779999999997"/>
        <n v="7.6245000000000003"/>
        <n v="-723.78399999999999"/>
        <n v="589.18799999999999"/>
        <n v="-1314.992"/>
        <n v="262.2"/>
        <n v="4637.4071999999996"/>
        <n v="-239.54150000000001"/>
        <n v="-31.68825"/>
        <n v="690.7038"/>
        <n v="33.659999999999997"/>
        <n v="-191.548"/>
        <n v="-144.19999999999999"/>
        <n v="-115.36"/>
        <n v="-138.0368"/>
        <n v="4390.3665000000001"/>
        <n v="2593.14"/>
        <n v="1162.76"/>
        <n v="711.05190000000005"/>
        <n v="-899.67499999999995"/>
        <n v="4.0442999999999998"/>
        <n v="-10.368399999999999"/>
        <n v="69.545100000000005"/>
        <n v="-108.27249999999999"/>
        <n v="123.89175"/>
        <n v="39.585299999999997"/>
        <n v="16.091999999999999"/>
        <n v="44.52"/>
        <n v="13.2294"/>
        <n v="-84.437600000000003"/>
        <n v="24.312000000000001"/>
        <n v="797.85599999999999"/>
        <n v="-178.21600000000001"/>
        <n v="-26.655999999999999"/>
        <n v="-203.09800000000001"/>
        <n v="-223.94399999999999"/>
        <n v="-403.18740000000003"/>
        <n v="-32.816000000000003"/>
        <n v="-15.61"/>
        <n v="-25.634"/>
        <n v="509.95830000000001"/>
        <n v="-89.27"/>
        <n v="72.983999999999995"/>
        <n v="-11.57"/>
        <n v="-61.87"/>
        <n v="-530.24"/>
        <n v="261.44400000000002"/>
        <n v="-25.111999999999998"/>
        <n v="17.376000000000001"/>
        <n v="24.260400000000001"/>
        <n v="14.48"/>
        <n v="22.25"/>
        <n v="-11.247999999999999"/>
        <n v="1107.4079999999999"/>
        <n v="-27.16"/>
        <n v="-52.344000000000001"/>
        <n v="-119.93600000000001"/>
        <n v="-19.207999999999998"/>
        <n v="7.44"/>
        <n v="360.24"/>
        <n v="-55.97"/>
        <n v="70.676699999999997"/>
        <n v="-500.38"/>
        <n v="-250.19"/>
        <n v="-8.9039999999999999"/>
        <n v="484.8492"/>
        <n v="18"/>
        <n v="818.54617499999995"/>
        <n v="-50.244999999999997"/>
        <n v="-20.103999999999999"/>
        <n v="-27.004999999999999"/>
        <n v="-122.83499999999999"/>
        <n v="-283.9914"/>
        <n v="-195.34200000000001"/>
        <n v="-89.709199999999996"/>
        <n v="2028.12"/>
        <n v="3042.18"/>
        <n v="35.954999999999998"/>
        <n v="756.67470000000003"/>
        <n v="-222.34299999999999"/>
        <n v="2169.7464"/>
        <n v="-229.93"/>
        <n v="52.92"/>
        <n v="-63.51"/>
        <n v="-31.754999999999999"/>
        <n v="-164.3948"/>
        <n v="257.08319999999998"/>
        <n v="0.78539999999999999"/>
        <n v="-178.86959999999999"/>
        <n v="-266.68599999999998"/>
        <n v="-12.278"/>
        <n v="800.25509999999997"/>
        <n v="-10.36"/>
        <n v="-204.16"/>
        <n v="199.1823"/>
        <n v="4033.6089000000002"/>
        <n v="141.7824"/>
        <n v="-34.591999999999999"/>
        <n v="-64.664000000000001"/>
        <n v="427.11840000000001"/>
        <n v="4.53"/>
        <n v="9.7799999999999994"/>
        <n v="10.32"/>
        <n v="-16.2"/>
        <n v="-20.25"/>
        <n v="-3.3809999999999998"/>
        <n v="-2.7048000000000001"/>
        <n v="26.1"/>
        <n v="-2.58"/>
        <n v="2800.12"/>
        <n v="-512.87199999999996"/>
        <n v="-3.7839999999999998"/>
        <n v="-122.235"/>
        <n v="-367.16500000000002"/>
        <n v="-22.175999999999998"/>
        <n v="-214.10400000000001"/>
        <n v="-26.936"/>
        <n v="-1537.1356000000001"/>
        <n v="-136.12200000000001"/>
        <n v="-79.400000000000006"/>
        <n v="24.096"/>
        <n v="6.9720000000000004"/>
        <n v="-39.186250000000001"/>
        <n v="-1.89"/>
        <n v="87.12"/>
        <n v="-243.54400000000001"/>
        <n v="-139.07599999999999"/>
        <n v="0.25800000000000001"/>
        <n v="63.222000000000001"/>
        <n v="-82.903999999999996"/>
        <n v="1268.8064999999999"/>
        <n v="-94.674644999999998"/>
        <n v="1909.8855000000001"/>
        <n v="65.077020000000005"/>
        <n v="710.67240000000004"/>
        <n v="126.22499999999999"/>
        <n v="187.7628"/>
        <n v="-115.90389999999999"/>
        <n v="200.0172"/>
        <n v="18.0642"/>
        <n v="-31.885000000000002"/>
        <n v="-95.210499999999996"/>
        <n v="-286.245"/>
        <n v="-103.624"/>
        <n v="-57.823999999999998"/>
        <n v="-30.45"/>
        <n v="1206.5961"/>
        <n v="-32.28"/>
        <n v="-16.14"/>
        <n v="59.4405"/>
        <n v="-17.03"/>
        <n v="39.627000000000002"/>
        <n v="-8.5150000000000006"/>
        <n v="52.764000000000003"/>
        <n v="95.388000000000005"/>
        <n v="-126.208"/>
        <n v="-1.9039999999999999"/>
        <n v="-37.048000000000002"/>
        <n v="-56.887999999999998"/>
        <n v="731.92200000000003"/>
        <n v="186.55799999999999"/>
        <n v="-169.232"/>
        <n v="184.19550000000001"/>
        <n v="38.700000000000003"/>
        <n v="-21.91"/>
        <n v="-119.77"/>
        <n v="46.44"/>
        <n v="-17.527999999999999"/>
        <n v="-95.816000000000003"/>
        <n v="44.892000000000003"/>
        <n v="450.45960000000002"/>
        <n v="8798.1831000000002"/>
        <n v="-5.3849999999999998"/>
        <n v="270.87430000000001"/>
        <n v="219.54419999999999"/>
        <n v="-163.03"/>
        <n v="-44.624000000000002"/>
        <n v="2653.7813999999998"/>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Months" numFmtId="0" databaseField="0">
      <fieldGroup base="18">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7062546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s v="South"/>
    <x v="0"/>
    <s v="Clinton"/>
    <n v="39056"/>
    <x v="0"/>
    <d v="2015-01-04T00:00:00"/>
    <x v="0"/>
    <n v="2"/>
    <n v="723.54"/>
    <n v="87486"/>
    <n v="348.2"/>
    <x v="0"/>
  </r>
  <r>
    <n v="2124"/>
    <s v="Paige Powers"/>
    <x v="1"/>
    <n v="0.04"/>
    <n v="45.19"/>
    <n v="1.99"/>
    <x v="1"/>
    <x v="1"/>
    <x v="1"/>
    <x v="1"/>
    <s v="Small Pack"/>
    <s v="Verbatim DVD-RAM, 9.4GB, Rewritable, Type 1, DS, DataLife Plus"/>
    <n v="0.55000000000000004"/>
    <s v="United States"/>
    <s v="South"/>
    <x v="1"/>
    <s v="West Memphis"/>
    <n v="72301"/>
    <x v="0"/>
    <d v="2015-01-02T00:00:00"/>
    <x v="1"/>
    <n v="13"/>
    <n v="609.09"/>
    <n v="89665"/>
    <n v="45.15"/>
    <x v="0"/>
  </r>
  <r>
    <n v="1418"/>
    <s v="Rebecca Lindsey"/>
    <x v="2"/>
    <n v="7.0000000000000007E-2"/>
    <n v="4.84"/>
    <n v="0.71"/>
    <x v="1"/>
    <x v="0"/>
    <x v="2"/>
    <x v="2"/>
    <s v="Wrap Bag"/>
    <s v="*Staples* Highlighting Markers"/>
    <n v="0.52"/>
    <s v="United States"/>
    <s v="Central"/>
    <x v="2"/>
    <s v="Kokomo"/>
    <n v="46901"/>
    <x v="0"/>
    <d v="2015-01-03T00:00:00"/>
    <x v="2"/>
    <n v="8"/>
    <n v="36.58"/>
    <n v="90539"/>
    <n v="4.7699999999999996"/>
    <x v="1"/>
  </r>
  <r>
    <n v="1425"/>
    <s v="Gregory Crane"/>
    <x v="2"/>
    <n v="0.04"/>
    <n v="2036.48"/>
    <n v="14.7"/>
    <x v="0"/>
    <x v="0"/>
    <x v="1"/>
    <x v="3"/>
    <s v="Jumbo Drum"/>
    <s v="Lexmark 4227 Plus Dot Matrix Printer"/>
    <n v="0.55000000000000004"/>
    <s v="United States"/>
    <s v="West"/>
    <x v="3"/>
    <s v="Fort Collins"/>
    <n v="80525"/>
    <x v="0"/>
    <d v="2015-01-06T00:00:00"/>
    <x v="3"/>
    <n v="1"/>
    <n v="2013.67"/>
    <n v="89450"/>
    <n v="2036.44"/>
    <x v="2"/>
  </r>
  <r>
    <n v="3275"/>
    <s v="Tamara Dickinson"/>
    <x v="2"/>
    <n v="0.04"/>
    <n v="449.99"/>
    <n v="24.49"/>
    <x v="1"/>
    <x v="0"/>
    <x v="1"/>
    <x v="4"/>
    <s v="Large Box"/>
    <s v="Canon PC940 Copier"/>
    <n v="0.52"/>
    <s v="United States"/>
    <s v="West"/>
    <x v="4"/>
    <s v="Mount Vernon"/>
    <n v="98273"/>
    <x v="0"/>
    <d v="2015-01-05T00:00:00"/>
    <x v="4"/>
    <n v="12"/>
    <n v="5183.8900000000003"/>
    <n v="86234"/>
    <n v="449.95"/>
    <x v="2"/>
  </r>
  <r>
    <n v="3275"/>
    <s v="Tamara Dickinson"/>
    <x v="2"/>
    <n v="0.01"/>
    <n v="5.84"/>
    <n v="1.2"/>
    <x v="1"/>
    <x v="0"/>
    <x v="2"/>
    <x v="2"/>
    <s v="Wrap Bag"/>
    <s v="Newell 312"/>
    <n v="0.55000000000000004"/>
    <s v="United States"/>
    <s v="West"/>
    <x v="4"/>
    <s v="Mount Vernon"/>
    <n v="98273"/>
    <x v="0"/>
    <d v="2015-01-10T00:00:00"/>
    <x v="5"/>
    <n v="6"/>
    <n v="36.090000000000003"/>
    <n v="86234"/>
    <n v="5.83"/>
    <x v="2"/>
  </r>
  <r>
    <n v="1910"/>
    <s v="Sean Stephenson"/>
    <x v="3"/>
    <n v="0.02"/>
    <n v="29.17"/>
    <n v="6.27"/>
    <x v="1"/>
    <x v="2"/>
    <x v="2"/>
    <x v="5"/>
    <s v="Small Box"/>
    <s v="Binding Machine Supplies"/>
    <n v="0.37"/>
    <s v="United States"/>
    <s v="South"/>
    <x v="5"/>
    <s v="Peachtree City"/>
    <n v="30269"/>
    <x v="0"/>
    <d v="2015-01-02T00:00:00"/>
    <x v="6"/>
    <n v="2"/>
    <n v="63.32"/>
    <n v="91371"/>
    <n v="29.150000000000002"/>
    <x v="0"/>
  </r>
  <r>
    <n v="674"/>
    <s v="Albert Frost"/>
    <x v="0"/>
    <n v="0.06"/>
    <n v="161.55000000000001"/>
    <n v="19.989999999999998"/>
    <x v="1"/>
    <x v="0"/>
    <x v="2"/>
    <x v="6"/>
    <s v="Small Box"/>
    <s v="Fellowes Super Stor/Drawer® Files"/>
    <n v="0.66"/>
    <s v="United States"/>
    <s v="Central"/>
    <x v="6"/>
    <s v="Raytown"/>
    <n v="64133"/>
    <x v="1"/>
    <d v="2015-01-03T00:00:00"/>
    <x v="7"/>
    <n v="3"/>
    <n v="485.01"/>
    <n v="88174"/>
    <n v="161.49"/>
    <x v="1"/>
  </r>
  <r>
    <n v="950"/>
    <s v="Jane Shah"/>
    <x v="0"/>
    <n v="0.06"/>
    <n v="40.98"/>
    <n v="2.99"/>
    <x v="1"/>
    <x v="1"/>
    <x v="2"/>
    <x v="5"/>
    <s v="Small Box"/>
    <s v="Avery Trapezoid Ring Binder, 3&quot; Capacity, Black, 1040 sheets"/>
    <n v="0.36"/>
    <s v="United States"/>
    <s v="Central"/>
    <x v="7"/>
    <s v="Prior Lake"/>
    <n v="55372"/>
    <x v="1"/>
    <d v="2015-01-04T00:00:00"/>
    <x v="8"/>
    <n v="1"/>
    <n v="41.6"/>
    <n v="89083"/>
    <n v="40.919999999999995"/>
    <x v="1"/>
  </r>
  <r>
    <n v="1155"/>
    <s v="Alex Nicholson"/>
    <x v="0"/>
    <n v="0.09"/>
    <n v="9.11"/>
    <n v="2.15"/>
    <x v="2"/>
    <x v="1"/>
    <x v="2"/>
    <x v="7"/>
    <s v="Wrap Bag"/>
    <s v="Black Print Carbonless Snap-Off® Rapid Letter, 8 1/2&quot; x 7&quot;"/>
    <n v="0.4"/>
    <s v="United States"/>
    <s v="West"/>
    <x v="8"/>
    <s v="Montebello"/>
    <n v="90640"/>
    <x v="1"/>
    <d v="2015-01-04T00:00:00"/>
    <x v="9"/>
    <n v="4"/>
    <n v="34.409999999999997"/>
    <n v="90853"/>
    <n v="9.02"/>
    <x v="2"/>
  </r>
  <r>
    <n v="1155"/>
    <s v="Alex Nicholson"/>
    <x v="0"/>
    <n v="0.08"/>
    <n v="15.04"/>
    <n v="1.97"/>
    <x v="1"/>
    <x v="1"/>
    <x v="2"/>
    <x v="7"/>
    <s v="Wrap Bag"/>
    <s v="White GlueTop Scratch Pads"/>
    <n v="0.39"/>
    <s v="United States"/>
    <s v="West"/>
    <x v="8"/>
    <s v="Montebello"/>
    <n v="90640"/>
    <x v="1"/>
    <d v="2015-01-02T00:00:00"/>
    <x v="10"/>
    <n v="11"/>
    <n v="157.27000000000001"/>
    <n v="90853"/>
    <n v="14.959999999999999"/>
    <x v="2"/>
  </r>
  <r>
    <n v="2256"/>
    <s v="Lloyd Levin"/>
    <x v="0"/>
    <n v="7.0000000000000007E-2"/>
    <n v="60.97"/>
    <n v="4.5"/>
    <x v="2"/>
    <x v="3"/>
    <x v="2"/>
    <x v="8"/>
    <s v="Small Box"/>
    <s v="Tripp Lite Isotel 6 Outlet Surge Protector with Fax/Modem Protection"/>
    <n v="0.56000000000000005"/>
    <s v="United States"/>
    <s v="South"/>
    <x v="9"/>
    <s v="New Bern"/>
    <n v="28560"/>
    <x v="1"/>
    <d v="2015-01-04T00:00:00"/>
    <x v="11"/>
    <n v="6"/>
    <n v="361.72"/>
    <n v="87963"/>
    <n v="60.9"/>
    <x v="0"/>
  </r>
  <r>
    <n v="949"/>
    <s v="Ernest Oh"/>
    <x v="0"/>
    <n v="0.06"/>
    <n v="40.98"/>
    <n v="2.99"/>
    <x v="1"/>
    <x v="1"/>
    <x v="2"/>
    <x v="5"/>
    <s v="Small Box"/>
    <s v="Avery Trapezoid Ring Binder, 3&quot; Capacity, Black, 1040 sheets"/>
    <n v="0.36"/>
    <s v="United States"/>
    <s v="West"/>
    <x v="8"/>
    <s v="Los Angeles"/>
    <n v="90049"/>
    <x v="1"/>
    <d v="2015-01-04T00:00:00"/>
    <x v="12"/>
    <n v="3"/>
    <n v="124.81"/>
    <n v="9285"/>
    <n v="40.919999999999995"/>
    <x v="2"/>
  </r>
  <r>
    <n v="1136"/>
    <s v="Carmen McPherson"/>
    <x v="1"/>
    <n v="0.09"/>
    <n v="270.97000000000003"/>
    <n v="28.06"/>
    <x v="0"/>
    <x v="1"/>
    <x v="1"/>
    <x v="3"/>
    <s v="Jumbo Drum"/>
    <s v="Epson LQ-570e Dot Matrix Printer"/>
    <n v="0.56000000000000005"/>
    <s v="United States"/>
    <s v="Central"/>
    <x v="10"/>
    <s v="Carol Stream"/>
    <n v="60188"/>
    <x v="1"/>
    <d v="2015-01-04T00:00:00"/>
    <x v="13"/>
    <n v="15"/>
    <n v="3855.28"/>
    <n v="87940"/>
    <n v="270.88000000000005"/>
    <x v="1"/>
  </r>
  <r>
    <n v="67"/>
    <s v="Ellen McCormick"/>
    <x v="2"/>
    <n v="0.05"/>
    <n v="155.06"/>
    <n v="7.07"/>
    <x v="1"/>
    <x v="3"/>
    <x v="2"/>
    <x v="6"/>
    <s v="Small Box"/>
    <s v="Dual Level, Single-Width Filing Carts"/>
    <n v="0.59"/>
    <s v="United States"/>
    <s v="West"/>
    <x v="8"/>
    <s v="Napa"/>
    <n v="94559"/>
    <x v="1"/>
    <d v="2015-01-09T00:00:00"/>
    <x v="14"/>
    <n v="8"/>
    <n v="1225.5999999999999"/>
    <n v="87946"/>
    <n v="155.01"/>
    <x v="2"/>
  </r>
  <r>
    <n v="68"/>
    <s v="Scott Bunn"/>
    <x v="2"/>
    <n v="0"/>
    <n v="291.73"/>
    <n v="48.8"/>
    <x v="0"/>
    <x v="3"/>
    <x v="0"/>
    <x v="9"/>
    <s v="Jumbo Drum"/>
    <s v="Hon 4070 Series Pagoda™ Armless Upholstered Stacking Chairs"/>
    <n v="0.56000000000000005"/>
    <s v="United States"/>
    <s v="East"/>
    <x v="11"/>
    <s v="New York City"/>
    <n v="10177"/>
    <x v="1"/>
    <d v="2015-01-02T00:00:00"/>
    <x v="15"/>
    <n v="4"/>
    <n v="1239.06"/>
    <n v="37537"/>
    <n v="291.73"/>
    <x v="3"/>
  </r>
  <r>
    <n v="68"/>
    <s v="Scott Bunn"/>
    <x v="2"/>
    <n v="7.0000000000000007E-2"/>
    <n v="100.98"/>
    <n v="45"/>
    <x v="0"/>
    <x v="3"/>
    <x v="0"/>
    <x v="9"/>
    <s v="Jumbo Drum"/>
    <s v="Hon Valutask™ Swivel Chairs"/>
    <n v="0.69"/>
    <s v="United States"/>
    <s v="East"/>
    <x v="11"/>
    <s v="New York City"/>
    <n v="10177"/>
    <x v="1"/>
    <d v="2015-01-04T00:00:00"/>
    <x v="16"/>
    <n v="43"/>
    <n v="4083.19"/>
    <n v="37537"/>
    <n v="100.91000000000001"/>
    <x v="3"/>
  </r>
  <r>
    <n v="68"/>
    <s v="Scott Bunn"/>
    <x v="2"/>
    <n v="0.05"/>
    <n v="155.06"/>
    <n v="7.07"/>
    <x v="1"/>
    <x v="3"/>
    <x v="2"/>
    <x v="6"/>
    <s v="Small Box"/>
    <s v="Dual Level, Single-Width Filing Carts"/>
    <n v="0.59"/>
    <s v="United States"/>
    <s v="East"/>
    <x v="11"/>
    <s v="New York City"/>
    <n v="10177"/>
    <x v="1"/>
    <d v="2015-01-09T00:00:00"/>
    <x v="17"/>
    <n v="32"/>
    <n v="4902.38"/>
    <n v="37537"/>
    <n v="155.01"/>
    <x v="3"/>
  </r>
  <r>
    <n v="164"/>
    <s v="Robin Kramer Vaughn"/>
    <x v="4"/>
    <n v="0.05"/>
    <n v="100.98"/>
    <n v="35.840000000000003"/>
    <x v="0"/>
    <x v="2"/>
    <x v="0"/>
    <x v="10"/>
    <s v="Jumbo Box"/>
    <s v="Bush Westfield Collection Bookcases, Fully Assembled"/>
    <n v="0.62"/>
    <s v="United States"/>
    <s v="West"/>
    <x v="4"/>
    <s v="Richland"/>
    <n v="99352"/>
    <x v="1"/>
    <d v="2015-01-04T00:00:00"/>
    <x v="18"/>
    <n v="7"/>
    <n v="715.55"/>
    <n v="89961"/>
    <n v="100.93"/>
    <x v="2"/>
  </r>
  <r>
    <n v="164"/>
    <s v="Robin Kramer Vaughn"/>
    <x v="4"/>
    <n v="0.02"/>
    <n v="4.9800000000000004"/>
    <n v="5.49"/>
    <x v="1"/>
    <x v="2"/>
    <x v="2"/>
    <x v="7"/>
    <s v="Small Box"/>
    <s v="Xerox 1952"/>
    <n v="0.38"/>
    <s v="United States"/>
    <s v="West"/>
    <x v="4"/>
    <s v="Richland"/>
    <n v="99352"/>
    <x v="1"/>
    <d v="2015-01-03T00:00:00"/>
    <x v="19"/>
    <n v="9"/>
    <n v="45.63"/>
    <n v="89961"/>
    <n v="4.9600000000000009"/>
    <x v="2"/>
  </r>
  <r>
    <n v="258"/>
    <s v="Allan Shields"/>
    <x v="4"/>
    <n v="0.05"/>
    <n v="17.48"/>
    <n v="1.99"/>
    <x v="1"/>
    <x v="1"/>
    <x v="1"/>
    <x v="1"/>
    <s v="Small Pack"/>
    <s v="Maxell Pro 80 Minute CD-R, 10/Pack"/>
    <n v="0.45"/>
    <s v="United States"/>
    <s v="South"/>
    <x v="12"/>
    <s v="Seminole"/>
    <n v="33772"/>
    <x v="1"/>
    <d v="2015-01-04T00:00:00"/>
    <x v="20"/>
    <n v="3"/>
    <n v="52.47"/>
    <n v="85858"/>
    <n v="17.43"/>
    <x v="0"/>
  </r>
  <r>
    <n v="349"/>
    <s v="Kim Weiss"/>
    <x v="4"/>
    <n v="0.04"/>
    <n v="99.23"/>
    <n v="8.99"/>
    <x v="1"/>
    <x v="2"/>
    <x v="0"/>
    <x v="11"/>
    <s v="Small Pack"/>
    <s v="GE 48&quot; Fluorescent Tube, Cool White Energy Saver, 34 Watts, 30/Box"/>
    <n v="0.35"/>
    <s v="United States"/>
    <s v="South"/>
    <x v="12"/>
    <s v="Miami"/>
    <n v="33132"/>
    <x v="1"/>
    <d v="2015-01-04T00:00:00"/>
    <x v="21"/>
    <n v="54"/>
    <n v="5555.6"/>
    <n v="11527"/>
    <n v="99.19"/>
    <x v="0"/>
  </r>
  <r>
    <n v="351"/>
    <s v="Juanita Coley Knox"/>
    <x v="4"/>
    <n v="0.04"/>
    <n v="99.23"/>
    <n v="8.99"/>
    <x v="1"/>
    <x v="2"/>
    <x v="0"/>
    <x v="11"/>
    <s v="Small Pack"/>
    <s v="GE 48&quot; Fluorescent Tube, Cool White Energy Saver, 34 Watts, 30/Box"/>
    <n v="0.35"/>
    <s v="United States"/>
    <s v="East"/>
    <x v="11"/>
    <s v="Watertown"/>
    <n v="13601"/>
    <x v="1"/>
    <d v="2015-01-04T00:00:00"/>
    <x v="22"/>
    <n v="14"/>
    <n v="1440.34"/>
    <n v="88686"/>
    <n v="99.19"/>
    <x v="3"/>
  </r>
  <r>
    <n v="388"/>
    <s v="Roger Schwartz"/>
    <x v="0"/>
    <n v="0.03"/>
    <n v="5.28"/>
    <n v="5.66"/>
    <x v="1"/>
    <x v="3"/>
    <x v="2"/>
    <x v="7"/>
    <s v="Small Box"/>
    <s v="Xerox 4200 Series MultiUse Premium Copy Paper (20Lb. and 84 Bright)"/>
    <n v="0.4"/>
    <s v="United States"/>
    <s v="Central"/>
    <x v="13"/>
    <s v="Kearney"/>
    <n v="68847"/>
    <x v="2"/>
    <d v="2015-01-05T00:00:00"/>
    <x v="23"/>
    <n v="4"/>
    <n v="22.82"/>
    <n v="90337"/>
    <n v="5.25"/>
    <x v="1"/>
  </r>
  <r>
    <n v="388"/>
    <s v="Roger Schwartz"/>
    <x v="0"/>
    <n v="0.01"/>
    <n v="110.99"/>
    <n v="2.5"/>
    <x v="1"/>
    <x v="3"/>
    <x v="1"/>
    <x v="12"/>
    <s v="Small Box"/>
    <s v="T18"/>
    <n v="0.56999999999999995"/>
    <s v="United States"/>
    <s v="Central"/>
    <x v="13"/>
    <s v="Kearney"/>
    <n v="68847"/>
    <x v="2"/>
    <d v="2015-01-06T00:00:00"/>
    <x v="24"/>
    <n v="2"/>
    <n v="188.66"/>
    <n v="90337"/>
    <n v="110.97999999999999"/>
    <x v="1"/>
  </r>
  <r>
    <n v="114"/>
    <s v="Ron Newton"/>
    <x v="1"/>
    <n v="0.03"/>
    <n v="4.26"/>
    <n v="1.2"/>
    <x v="1"/>
    <x v="2"/>
    <x v="2"/>
    <x v="2"/>
    <s v="Wrap Bag"/>
    <s v="Dixon Prang® Watercolor Pencils, 10-Color Set with Brush"/>
    <n v="0.44"/>
    <s v="United States"/>
    <s v="West"/>
    <x v="14"/>
    <s v="Lake Oswego"/>
    <n v="97035"/>
    <x v="2"/>
    <d v="2015-01-04T00:00:00"/>
    <x v="25"/>
    <n v="7"/>
    <n v="29.5"/>
    <n v="89583"/>
    <n v="4.2299999999999995"/>
    <x v="2"/>
  </r>
  <r>
    <n v="117"/>
    <s v="Linda Weiss"/>
    <x v="1"/>
    <n v="0.03"/>
    <n v="4.26"/>
    <n v="1.2"/>
    <x v="1"/>
    <x v="2"/>
    <x v="2"/>
    <x v="2"/>
    <s v="Wrap Bag"/>
    <s v="Dixon Prang® Watercolor Pencils, 10-Color Set with Brush"/>
    <n v="0.44"/>
    <s v="United States"/>
    <s v="West"/>
    <x v="4"/>
    <s v="Seattle"/>
    <n v="98103"/>
    <x v="2"/>
    <d v="2015-01-04T00:00:00"/>
    <x v="26"/>
    <n v="29"/>
    <n v="122.23"/>
    <n v="7909"/>
    <n v="4.2299999999999995"/>
    <x v="2"/>
  </r>
  <r>
    <n v="1988"/>
    <s v="Anna Burgess"/>
    <x v="1"/>
    <n v="0.05"/>
    <n v="20.98"/>
    <n v="21.2"/>
    <x v="1"/>
    <x v="2"/>
    <x v="0"/>
    <x v="11"/>
    <s v="Medium Box"/>
    <s v="36X48 HARDFLOOR CHAIRMAT"/>
    <n v="0.78"/>
    <s v="United States"/>
    <s v="West"/>
    <x v="15"/>
    <s v="Draper"/>
    <n v="84020"/>
    <x v="2"/>
    <d v="2015-01-04T00:00:00"/>
    <x v="27"/>
    <n v="3"/>
    <n v="65.69"/>
    <n v="89999"/>
    <n v="20.93"/>
    <x v="2"/>
  </r>
  <r>
    <n v="2131"/>
    <s v="Mary Hewitt"/>
    <x v="1"/>
    <n v="0.09"/>
    <n v="150.97999999999999"/>
    <n v="66.27"/>
    <x v="0"/>
    <x v="2"/>
    <x v="0"/>
    <x v="10"/>
    <s v="Jumbo Box"/>
    <s v="Bush Mission Pointe Library"/>
    <n v="0.65"/>
    <s v="United States"/>
    <s v="Central"/>
    <x v="6"/>
    <s v="Gladstone"/>
    <n v="64118"/>
    <x v="2"/>
    <d v="2015-01-04T00:00:00"/>
    <x v="28"/>
    <n v="2"/>
    <n v="302.33999999999997"/>
    <n v="90079"/>
    <n v="150.88999999999999"/>
    <x v="1"/>
  </r>
  <r>
    <n v="2302"/>
    <s v="Beth Dolan"/>
    <x v="1"/>
    <n v="0.1"/>
    <n v="12.53"/>
    <n v="0.49"/>
    <x v="1"/>
    <x v="3"/>
    <x v="2"/>
    <x v="13"/>
    <s v="Small Box"/>
    <s v="Round Specialty Laser Printer Labels"/>
    <n v="0.38"/>
    <s v="United States"/>
    <s v="South"/>
    <x v="12"/>
    <s v="Panama City"/>
    <n v="32404"/>
    <x v="2"/>
    <d v="2015-01-04T00:00:00"/>
    <x v="29"/>
    <n v="8"/>
    <n v="92.02"/>
    <n v="87696"/>
    <n v="12.43"/>
    <x v="0"/>
  </r>
  <r>
    <n v="2302"/>
    <s v="Beth Dolan"/>
    <x v="1"/>
    <n v="0.1"/>
    <n v="146.34"/>
    <n v="43.75"/>
    <x v="0"/>
    <x v="3"/>
    <x v="0"/>
    <x v="0"/>
    <s v="Jumbo Box"/>
    <s v="Bevis Round Conference Table Top &amp; Single Column Base"/>
    <n v="0.64"/>
    <s v="United States"/>
    <s v="South"/>
    <x v="12"/>
    <s v="Panama City"/>
    <n v="32404"/>
    <x v="2"/>
    <d v="2015-01-04T00:00:00"/>
    <x v="30"/>
    <n v="2"/>
    <n v="283.55"/>
    <n v="87696"/>
    <n v="146.24"/>
    <x v="0"/>
  </r>
  <r>
    <n v="2303"/>
    <s v="Joe Baldwin"/>
    <x v="1"/>
    <n v="0.1"/>
    <n v="146.34"/>
    <n v="43.75"/>
    <x v="0"/>
    <x v="3"/>
    <x v="0"/>
    <x v="0"/>
    <s v="Jumbo Box"/>
    <s v="Bevis Round Conference Table Top &amp; Single Column Base"/>
    <n v="0.64"/>
    <s v="United States"/>
    <s v="East"/>
    <x v="11"/>
    <s v="New York City"/>
    <n v="10011"/>
    <x v="2"/>
    <d v="2015-01-04T00:00:00"/>
    <x v="31"/>
    <n v="6"/>
    <n v="850.64"/>
    <n v="37987"/>
    <n v="146.24"/>
    <x v="3"/>
  </r>
  <r>
    <n v="2458"/>
    <s v="Troy Casey"/>
    <x v="1"/>
    <n v="0.03"/>
    <n v="6.48"/>
    <n v="8.73"/>
    <x v="1"/>
    <x v="2"/>
    <x v="2"/>
    <x v="7"/>
    <s v="Small Box"/>
    <s v="Xerox 227"/>
    <n v="0.37"/>
    <s v="United States"/>
    <s v="Central"/>
    <x v="7"/>
    <s v="Edina"/>
    <n v="55410"/>
    <x v="2"/>
    <d v="2015-01-05T00:00:00"/>
    <x v="32"/>
    <n v="2"/>
    <n v="15.95"/>
    <n v="91285"/>
    <n v="6.45"/>
    <x v="1"/>
  </r>
  <r>
    <n v="2460"/>
    <s v="Lucille Gibbons"/>
    <x v="1"/>
    <n v="0.03"/>
    <n v="6.48"/>
    <n v="8.73"/>
    <x v="1"/>
    <x v="2"/>
    <x v="2"/>
    <x v="7"/>
    <s v="Small Box"/>
    <s v="Xerox 227"/>
    <n v="0.37"/>
    <s v="United States"/>
    <s v="East"/>
    <x v="11"/>
    <s v="New York City"/>
    <n v="10035"/>
    <x v="2"/>
    <d v="2015-01-05T00:00:00"/>
    <x v="32"/>
    <n v="8"/>
    <n v="63.78"/>
    <n v="30785"/>
    <n v="6.45"/>
    <x v="3"/>
  </r>
  <r>
    <n v="2460"/>
    <s v="Lucille Gibbons"/>
    <x v="1"/>
    <n v="7.0000000000000007E-2"/>
    <n v="9.93"/>
    <n v="1.0900000000000001"/>
    <x v="1"/>
    <x v="2"/>
    <x v="2"/>
    <x v="2"/>
    <s v="Wrap Bag"/>
    <s v="Peel-Off® China Markers"/>
    <n v="0.43"/>
    <s v="United States"/>
    <s v="East"/>
    <x v="11"/>
    <s v="New York City"/>
    <n v="10035"/>
    <x v="2"/>
    <d v="2015-01-06T00:00:00"/>
    <x v="33"/>
    <n v="46"/>
    <n v="451.61"/>
    <n v="30785"/>
    <n v="9.86"/>
    <x v="3"/>
  </r>
  <r>
    <n v="2579"/>
    <s v="Marshall Sutherland"/>
    <x v="1"/>
    <n v="0.09"/>
    <n v="212.6"/>
    <n v="52.2"/>
    <x v="0"/>
    <x v="2"/>
    <x v="0"/>
    <x v="0"/>
    <s v="Jumbo Box"/>
    <s v="Bush Advantage Collection® Round Conference Table"/>
    <n v="0.64"/>
    <s v="United States"/>
    <s v="South"/>
    <x v="16"/>
    <s v="Phenix City"/>
    <n v="36869"/>
    <x v="2"/>
    <d v="2015-01-04T00:00:00"/>
    <x v="34"/>
    <n v="1"/>
    <n v="174.5"/>
    <n v="88296"/>
    <n v="212.51"/>
    <x v="0"/>
  </r>
  <r>
    <n v="169"/>
    <s v="Janice Cole"/>
    <x v="2"/>
    <n v="0.08"/>
    <n v="43.22"/>
    <n v="16.71"/>
    <x v="1"/>
    <x v="3"/>
    <x v="1"/>
    <x v="1"/>
    <s v="Small Box"/>
    <s v="Fellowes Mobile Numeric Keypad, Graphite"/>
    <n v="0.66"/>
    <s v="United States"/>
    <s v="South"/>
    <x v="17"/>
    <s v="Baton Rouge"/>
    <n v="70802"/>
    <x v="2"/>
    <d v="2015-01-05T00:00:00"/>
    <x v="35"/>
    <n v="3"/>
    <n v="130.62"/>
    <n v="87463"/>
    <n v="43.14"/>
    <x v="0"/>
  </r>
  <r>
    <n v="169"/>
    <s v="Janice Cole"/>
    <x v="2"/>
    <n v="0.05"/>
    <n v="574.74"/>
    <n v="24.49"/>
    <x v="1"/>
    <x v="3"/>
    <x v="1"/>
    <x v="3"/>
    <s v="Large Box"/>
    <s v="Polycom ViaVideo™ Desktop Video Communications Unit"/>
    <n v="0.37"/>
    <s v="United States"/>
    <s v="South"/>
    <x v="17"/>
    <s v="Baton Rouge"/>
    <n v="70802"/>
    <x v="2"/>
    <d v="2015-01-10T00:00:00"/>
    <x v="36"/>
    <n v="12"/>
    <n v="6945.16"/>
    <n v="87463"/>
    <n v="574.69000000000005"/>
    <x v="0"/>
  </r>
  <r>
    <n v="169"/>
    <s v="Janice Cole"/>
    <x v="2"/>
    <n v="0.04"/>
    <n v="10.14"/>
    <n v="2.27"/>
    <x v="1"/>
    <x v="3"/>
    <x v="2"/>
    <x v="7"/>
    <s v="Wrap Bag"/>
    <s v="Staples Wirebound Steno Books, 6&quot; x 9&quot;, 12/Pack"/>
    <n v="0.36"/>
    <s v="United States"/>
    <s v="South"/>
    <x v="17"/>
    <s v="Baton Rouge"/>
    <n v="70802"/>
    <x v="2"/>
    <d v="2015-01-07T00:00:00"/>
    <x v="37"/>
    <n v="3"/>
    <n v="30.94"/>
    <n v="87463"/>
    <n v="10.100000000000001"/>
    <x v="0"/>
  </r>
  <r>
    <n v="1777"/>
    <s v="Miriam Greenberg"/>
    <x v="2"/>
    <n v="0.02"/>
    <n v="10.06"/>
    <n v="2.06"/>
    <x v="1"/>
    <x v="1"/>
    <x v="2"/>
    <x v="7"/>
    <s v="Wrap Bag"/>
    <s v="Riverleaf Stik-Withit® Designer Note Cubes®"/>
    <n v="0.39"/>
    <s v="United States"/>
    <s v="Central"/>
    <x v="2"/>
    <s v="Valparaiso"/>
    <n v="46383"/>
    <x v="2"/>
    <d v="2015-01-08T00:00:00"/>
    <x v="38"/>
    <n v="13"/>
    <n v="131.34"/>
    <n v="89940"/>
    <n v="10.040000000000001"/>
    <x v="1"/>
  </r>
  <r>
    <n v="2081"/>
    <s v="Matthew Conway"/>
    <x v="2"/>
    <n v="0.09"/>
    <n v="1.48"/>
    <n v="0.7"/>
    <x v="1"/>
    <x v="3"/>
    <x v="2"/>
    <x v="14"/>
    <s v="Wrap Bag"/>
    <s v="Binder Clips by OIC"/>
    <n v="0.37"/>
    <s v="United States"/>
    <s v="East"/>
    <x v="11"/>
    <s v="Ithaca"/>
    <n v="14853"/>
    <x v="2"/>
    <d v="2015-01-05T00:00:00"/>
    <x v="39"/>
    <n v="6"/>
    <n v="8.9499999999999993"/>
    <n v="86092"/>
    <n v="1.39"/>
    <x v="3"/>
  </r>
  <r>
    <n v="193"/>
    <s v="Danny Hong"/>
    <x v="3"/>
    <n v="0"/>
    <n v="213.45"/>
    <n v="14.7"/>
    <x v="0"/>
    <x v="3"/>
    <x v="1"/>
    <x v="3"/>
    <s v="Jumbo Drum"/>
    <s v="Panasonic KX-P2130 Dot Matrix Printer"/>
    <n v="0.59"/>
    <s v="United States"/>
    <s v="West"/>
    <x v="15"/>
    <s v="Layton"/>
    <n v="84041"/>
    <x v="2"/>
    <d v="2015-01-05T00:00:00"/>
    <x v="40"/>
    <n v="1"/>
    <n v="224.12"/>
    <n v="90430"/>
    <n v="213.45"/>
    <x v="2"/>
  </r>
  <r>
    <n v="2203"/>
    <s v="Eddie Walker"/>
    <x v="0"/>
    <n v="0.03"/>
    <n v="399.98"/>
    <n v="12.06"/>
    <x v="0"/>
    <x v="2"/>
    <x v="1"/>
    <x v="3"/>
    <s v="Jumbo Box"/>
    <s v="Okidata ML320 Series Turbo Dot Matrix Printers"/>
    <n v="0.56000000000000005"/>
    <s v="United States"/>
    <s v="Central"/>
    <x v="7"/>
    <s v="Brooklyn Park"/>
    <n v="55445"/>
    <x v="3"/>
    <d v="2015-01-06T00:00:00"/>
    <x v="41"/>
    <n v="2"/>
    <n v="807"/>
    <n v="86052"/>
    <n v="399.95000000000005"/>
    <x v="1"/>
  </r>
  <r>
    <n v="3146"/>
    <s v="Maureen Stout"/>
    <x v="0"/>
    <n v="0.03"/>
    <n v="3.36"/>
    <n v="6.27"/>
    <x v="1"/>
    <x v="3"/>
    <x v="2"/>
    <x v="5"/>
    <s v="Small Box"/>
    <s v="Cardinal Poly Pocket Divider Pockets for Ring Binders"/>
    <n v="0.4"/>
    <s v="United States"/>
    <s v="Central"/>
    <x v="18"/>
    <s v="Pharr"/>
    <n v="78577"/>
    <x v="3"/>
    <d v="2015-01-05T00:00:00"/>
    <x v="42"/>
    <n v="4"/>
    <n v="14.9"/>
    <n v="85850"/>
    <n v="3.33"/>
    <x v="1"/>
  </r>
  <r>
    <n v="3146"/>
    <s v="Maureen Stout"/>
    <x v="0"/>
    <n v="7.0000000000000007E-2"/>
    <n v="3.71"/>
    <n v="1.93"/>
    <x v="2"/>
    <x v="3"/>
    <x v="2"/>
    <x v="7"/>
    <s v="Wrap Bag"/>
    <s v="&quot;While you Were Out&quot; Message Book, One Form per Page"/>
    <n v="0.35"/>
    <s v="United States"/>
    <s v="Central"/>
    <x v="18"/>
    <s v="Pharr"/>
    <n v="78577"/>
    <x v="3"/>
    <d v="2015-01-06T00:00:00"/>
    <x v="43"/>
    <n v="11"/>
    <n v="39.64"/>
    <n v="85850"/>
    <n v="3.64"/>
    <x v="1"/>
  </r>
  <r>
    <n v="915"/>
    <s v="Carol Sherrill"/>
    <x v="1"/>
    <n v="0.06"/>
    <n v="350.98"/>
    <n v="30"/>
    <x v="0"/>
    <x v="2"/>
    <x v="0"/>
    <x v="9"/>
    <s v="Jumbo Drum"/>
    <s v="Office Star - Professional Matrix Back Chair with 2-to-1 Synchro Tilt and Mesh Fabric Seat"/>
    <n v="0.61"/>
    <s v="United States"/>
    <s v="Central"/>
    <x v="18"/>
    <s v="Bryan"/>
    <n v="77803"/>
    <x v="3"/>
    <d v="2015-01-05T00:00:00"/>
    <x v="44"/>
    <n v="1"/>
    <n v="346.52"/>
    <n v="86356"/>
    <n v="350.92"/>
    <x v="1"/>
  </r>
  <r>
    <n v="2393"/>
    <s v="Debbie Dillon"/>
    <x v="1"/>
    <n v="0.06"/>
    <n v="105.29"/>
    <n v="10.119999999999999"/>
    <x v="1"/>
    <x v="3"/>
    <x v="0"/>
    <x v="11"/>
    <s v="Large Box"/>
    <s v="Eldon Antistatic Chair Mats for Low to Medium Pile Carpets"/>
    <n v="0.79"/>
    <s v="United States"/>
    <s v="South"/>
    <x v="5"/>
    <s v="Roswell"/>
    <n v="30076"/>
    <x v="3"/>
    <d v="2015-01-06T00:00:00"/>
    <x v="45"/>
    <n v="12"/>
    <n v="1202.6600000000001"/>
    <n v="86951"/>
    <n v="105.23"/>
    <x v="0"/>
  </r>
  <r>
    <n v="916"/>
    <s v="Marion Wilcox"/>
    <x v="2"/>
    <n v="0.05"/>
    <n v="161.55000000000001"/>
    <n v="19.989999999999998"/>
    <x v="1"/>
    <x v="3"/>
    <x v="2"/>
    <x v="6"/>
    <s v="Small Box"/>
    <s v="Fellowes Super Stor/Drawer® Files"/>
    <n v="0.66"/>
    <s v="United States"/>
    <s v="Central"/>
    <x v="18"/>
    <s v="Burleson"/>
    <n v="76028"/>
    <x v="3"/>
    <d v="2015-01-11T00:00:00"/>
    <x v="46"/>
    <n v="3"/>
    <n v="499.31"/>
    <n v="86357"/>
    <n v="161.5"/>
    <x v="1"/>
  </r>
  <r>
    <n v="1142"/>
    <s v="Russell Chan"/>
    <x v="4"/>
    <n v="0.05"/>
    <n v="363.25"/>
    <n v="19.989999999999998"/>
    <x v="1"/>
    <x v="2"/>
    <x v="2"/>
    <x v="8"/>
    <s v="Small Box"/>
    <s v="Hoover WindTunnel™ Plus Canister Vacuum"/>
    <n v="0.56999999999999995"/>
    <s v="United States"/>
    <s v="Central"/>
    <x v="18"/>
    <s v="Waco"/>
    <n v="76706"/>
    <x v="3"/>
    <d v="2015-01-06T00:00:00"/>
    <x v="47"/>
    <n v="7"/>
    <n v="2560.5500000000002"/>
    <n v="86573"/>
    <n v="363.2"/>
    <x v="1"/>
  </r>
  <r>
    <n v="890"/>
    <s v="Billie Fowler"/>
    <x v="0"/>
    <n v="0.08"/>
    <n v="1.81"/>
    <n v="0.75"/>
    <x v="1"/>
    <x v="1"/>
    <x v="0"/>
    <x v="9"/>
    <s v="Jumbo Drum"/>
    <s v="Metal Folding Chairs, Beige, 4/Carton"/>
    <n v="0.57999999999999996"/>
    <s v="United States"/>
    <s v="Central"/>
    <x v="18"/>
    <s v="Bedford"/>
    <n v="76021"/>
    <x v="4"/>
    <d v="2015-01-06T00:00:00"/>
    <x v="48"/>
    <n v="11"/>
    <n v="19.97"/>
    <n v="89536"/>
    <n v="1.73"/>
    <x v="1"/>
  </r>
  <r>
    <n v="890"/>
    <s v="Billie Fowler"/>
    <x v="0"/>
    <n v="0.04"/>
    <n v="125.99"/>
    <n v="5.26"/>
    <x v="1"/>
    <x v="1"/>
    <x v="1"/>
    <x v="12"/>
    <s v="Small Box"/>
    <s v="232"/>
    <n v="0.55000000000000004"/>
    <s v="United States"/>
    <s v="Central"/>
    <x v="18"/>
    <s v="Bedford"/>
    <n v="76021"/>
    <x v="4"/>
    <d v="2015-01-05T00:00:00"/>
    <x v="49"/>
    <n v="6"/>
    <n v="660.03"/>
    <n v="89536"/>
    <n v="125.94999999999999"/>
    <x v="1"/>
  </r>
  <r>
    <n v="2630"/>
    <s v="Betsy Puckett"/>
    <x v="0"/>
    <n v="0.01"/>
    <n v="194.3"/>
    <n v="11.54"/>
    <x v="1"/>
    <x v="0"/>
    <x v="0"/>
    <x v="11"/>
    <s v="Large Box"/>
    <s v="Electrix Halogen Magnifier Lamp"/>
    <n v="0.59"/>
    <s v="United States"/>
    <s v="Central"/>
    <x v="19"/>
    <s v="Norman"/>
    <n v="73071"/>
    <x v="4"/>
    <d v="2015-01-07T00:00:00"/>
    <x v="50"/>
    <n v="5"/>
    <n v="1000.26"/>
    <n v="85914"/>
    <n v="194.29000000000002"/>
    <x v="1"/>
  </r>
  <r>
    <n v="2630"/>
    <s v="Betsy Puckett"/>
    <x v="0"/>
    <n v="0.02"/>
    <n v="209.84"/>
    <n v="21.21"/>
    <x v="1"/>
    <x v="0"/>
    <x v="0"/>
    <x v="11"/>
    <s v="Large Box"/>
    <s v="Luxo Professional Fluorescent Magnifier Lamp with Clamp-Mount Base"/>
    <n v="0.59"/>
    <s v="United States"/>
    <s v="Central"/>
    <x v="19"/>
    <s v="Norman"/>
    <n v="73071"/>
    <x v="4"/>
    <d v="2015-01-06T00:00:00"/>
    <x v="51"/>
    <n v="10"/>
    <n v="2184.9899999999998"/>
    <n v="85914"/>
    <n v="209.82"/>
    <x v="1"/>
  </r>
  <r>
    <n v="2630"/>
    <s v="Betsy Puckett"/>
    <x v="0"/>
    <n v="0"/>
    <n v="145.44999999999999"/>
    <n v="17.850000000000001"/>
    <x v="0"/>
    <x v="0"/>
    <x v="1"/>
    <x v="3"/>
    <s v="Jumbo Drum"/>
    <s v="Panasonic KX-P1150 Dot Matrix Printer"/>
    <n v="0.56000000000000005"/>
    <s v="United States"/>
    <s v="Central"/>
    <x v="19"/>
    <s v="Norman"/>
    <n v="73071"/>
    <x v="4"/>
    <d v="2015-01-07T00:00:00"/>
    <x v="52"/>
    <n v="8"/>
    <n v="1191.2"/>
    <n v="85914"/>
    <n v="145.44999999999999"/>
    <x v="1"/>
  </r>
  <r>
    <n v="2206"/>
    <s v="Bobby Powell"/>
    <x v="1"/>
    <n v="0.03"/>
    <n v="28.48"/>
    <n v="1.99"/>
    <x v="1"/>
    <x v="1"/>
    <x v="1"/>
    <x v="1"/>
    <s v="Small Pack"/>
    <s v="Memorex 4.7GB DVD+RW, 3/Pack"/>
    <n v="0.4"/>
    <s v="United States"/>
    <s v="Central"/>
    <x v="20"/>
    <s v="Fort Dodge"/>
    <n v="50501"/>
    <x v="4"/>
    <d v="2015-01-06T00:00:00"/>
    <x v="53"/>
    <n v="2"/>
    <n v="55.25"/>
    <n v="86258"/>
    <n v="28.45"/>
    <x v="1"/>
  </r>
  <r>
    <n v="2206"/>
    <s v="Bobby Powell"/>
    <x v="1"/>
    <n v="0.01"/>
    <n v="205.99"/>
    <n v="5.99"/>
    <x v="1"/>
    <x v="1"/>
    <x v="1"/>
    <x v="12"/>
    <s v="Small Box"/>
    <s v="3285"/>
    <n v="0.59"/>
    <s v="United States"/>
    <s v="Central"/>
    <x v="20"/>
    <s v="Fort Dodge"/>
    <n v="50501"/>
    <x v="4"/>
    <d v="2015-01-07T00:00:00"/>
    <x v="54"/>
    <n v="3"/>
    <n v="551.22"/>
    <n v="86258"/>
    <n v="205.98000000000002"/>
    <x v="1"/>
  </r>
  <r>
    <n v="3125"/>
    <s v="Guy McDonald"/>
    <x v="1"/>
    <n v="0.08"/>
    <n v="120.97"/>
    <n v="26.3"/>
    <x v="0"/>
    <x v="2"/>
    <x v="1"/>
    <x v="3"/>
    <s v="Jumbo Drum"/>
    <s v="Canon S750 Color Inkjet Printer"/>
    <n v="0.38"/>
    <s v="United States"/>
    <s v="Central"/>
    <x v="10"/>
    <s v="Mount Prospect"/>
    <n v="60056"/>
    <x v="4"/>
    <d v="2015-01-07T00:00:00"/>
    <x v="55"/>
    <n v="2"/>
    <n v="233.58"/>
    <n v="87285"/>
    <n v="120.89"/>
    <x v="1"/>
  </r>
  <r>
    <n v="451"/>
    <s v="Joyce Murray"/>
    <x v="2"/>
    <n v="0.01"/>
    <n v="8.8800000000000008"/>
    <n v="6.28"/>
    <x v="1"/>
    <x v="2"/>
    <x v="2"/>
    <x v="5"/>
    <s v="Small Box"/>
    <s v="GBC Instant Index™ System for Binding Systems"/>
    <n v="0.35"/>
    <s v="United States"/>
    <s v="West"/>
    <x v="8"/>
    <s v="Los Altos"/>
    <n v="94024"/>
    <x v="4"/>
    <d v="2015-01-10T00:00:00"/>
    <x v="56"/>
    <n v="2"/>
    <n v="19.86"/>
    <n v="86013"/>
    <n v="8.870000000000001"/>
    <x v="2"/>
  </r>
  <r>
    <n v="451"/>
    <s v="Joyce Murray"/>
    <x v="2"/>
    <n v="0.06"/>
    <n v="2.88"/>
    <n v="0.99"/>
    <x v="1"/>
    <x v="2"/>
    <x v="2"/>
    <x v="13"/>
    <s v="Small Box"/>
    <s v="Avery 514"/>
    <n v="0.36"/>
    <s v="United States"/>
    <s v="West"/>
    <x v="8"/>
    <s v="Los Altos"/>
    <n v="94024"/>
    <x v="4"/>
    <d v="2015-01-14T00:00:00"/>
    <x v="57"/>
    <n v="8"/>
    <n v="23.26"/>
    <n v="86013"/>
    <n v="2.82"/>
    <x v="2"/>
  </r>
  <r>
    <n v="1314"/>
    <s v="Keith Marsh"/>
    <x v="2"/>
    <n v="0.05"/>
    <n v="80.98"/>
    <n v="35"/>
    <x v="1"/>
    <x v="2"/>
    <x v="2"/>
    <x v="6"/>
    <s v="Large Box"/>
    <s v="Carina Double Wide Media Storage Towers in Natural &amp; Black"/>
    <n v="0.81"/>
    <s v="United States"/>
    <s v="West"/>
    <x v="8"/>
    <s v="Los Angeles"/>
    <n v="90058"/>
    <x v="4"/>
    <d v="2015-01-09T00:00:00"/>
    <x v="58"/>
    <n v="34"/>
    <n v="2710.47"/>
    <n v="27013"/>
    <n v="80.930000000000007"/>
    <x v="2"/>
  </r>
  <r>
    <n v="1314"/>
    <s v="Keith Marsh"/>
    <x v="2"/>
    <n v="0.05"/>
    <n v="279.48"/>
    <n v="35"/>
    <x v="1"/>
    <x v="2"/>
    <x v="2"/>
    <x v="6"/>
    <s v="Large Box"/>
    <s v="Tennsco Snap-Together Open Shelving Units, Starter Sets and Add-On Units"/>
    <n v="0.8"/>
    <s v="United States"/>
    <s v="West"/>
    <x v="8"/>
    <s v="Los Angeles"/>
    <n v="90058"/>
    <x v="4"/>
    <d v="2015-01-05T00:00:00"/>
    <x v="59"/>
    <n v="31"/>
    <n v="8354.73"/>
    <n v="27013"/>
    <n v="279.43"/>
    <x v="2"/>
  </r>
  <r>
    <n v="1316"/>
    <s v="Marion Lindsey"/>
    <x v="2"/>
    <n v="0.05"/>
    <n v="80.98"/>
    <n v="35"/>
    <x v="1"/>
    <x v="2"/>
    <x v="2"/>
    <x v="6"/>
    <s v="Large Box"/>
    <s v="Carina Double Wide Media Storage Towers in Natural &amp; Black"/>
    <n v="0.81"/>
    <s v="United States"/>
    <s v="West"/>
    <x v="3"/>
    <s v="Commerce City"/>
    <n v="80022"/>
    <x v="4"/>
    <d v="2015-01-09T00:00:00"/>
    <x v="58"/>
    <n v="8"/>
    <n v="637.76"/>
    <n v="87603"/>
    <n v="80.930000000000007"/>
    <x v="2"/>
  </r>
  <r>
    <n v="1316"/>
    <s v="Marion Lindsey"/>
    <x v="2"/>
    <n v="0.05"/>
    <n v="279.48"/>
    <n v="35"/>
    <x v="1"/>
    <x v="2"/>
    <x v="2"/>
    <x v="6"/>
    <s v="Large Box"/>
    <s v="Tennsco Snap-Together Open Shelving Units, Starter Sets and Add-On Units"/>
    <n v="0.8"/>
    <s v="United States"/>
    <s v="West"/>
    <x v="3"/>
    <s v="Commerce City"/>
    <n v="80022"/>
    <x v="4"/>
    <d v="2015-01-05T00:00:00"/>
    <x v="59"/>
    <n v="8"/>
    <n v="2156.06"/>
    <n v="87603"/>
    <n v="279.43"/>
    <x v="2"/>
  </r>
  <r>
    <n v="3331"/>
    <s v="Elisabeth Shaw"/>
    <x v="4"/>
    <n v="0.09"/>
    <n v="5.98"/>
    <n v="4.6900000000000004"/>
    <x v="1"/>
    <x v="3"/>
    <x v="2"/>
    <x v="6"/>
    <s v="Small Box"/>
    <s v="Perma STOR-ALL™ Hanging File Box, 13 1/8&quot;W x 12 1/4&quot;D x 10 1/2&quot;H"/>
    <n v="0.68"/>
    <s v="United States"/>
    <s v="South"/>
    <x v="12"/>
    <s v="Ormond Beach"/>
    <n v="32174"/>
    <x v="4"/>
    <d v="2015-01-06T00:00:00"/>
    <x v="60"/>
    <n v="11"/>
    <n v="65.849999999999994"/>
    <n v="86283"/>
    <n v="5.8900000000000006"/>
    <x v="0"/>
  </r>
  <r>
    <n v="1085"/>
    <s v="Ted Dunlap"/>
    <x v="3"/>
    <n v="0.05"/>
    <n v="7.64"/>
    <n v="5.83"/>
    <x v="1"/>
    <x v="2"/>
    <x v="2"/>
    <x v="7"/>
    <s v="Wrap Bag"/>
    <s v="Rediform Wirebound &quot;Phone Memo&quot; Message Book, 11 x 5-3/4"/>
    <n v="0.36"/>
    <s v="United States"/>
    <s v="East"/>
    <x v="11"/>
    <s v="Deer Park"/>
    <n v="11729"/>
    <x v="4"/>
    <d v="2015-01-06T00:00:00"/>
    <x v="61"/>
    <n v="6"/>
    <n v="47.18"/>
    <n v="86122"/>
    <n v="7.59"/>
    <x v="3"/>
  </r>
  <r>
    <n v="2151"/>
    <s v="Melinda Rogers"/>
    <x v="3"/>
    <n v="0.08"/>
    <n v="243.98"/>
    <n v="43.32"/>
    <x v="0"/>
    <x v="3"/>
    <x v="0"/>
    <x v="9"/>
    <s v="Jumbo Drum"/>
    <s v="Hon Deluxe Fabric Upholstered Stacking Chairs, Rounded Back"/>
    <n v="0.55000000000000004"/>
    <s v="United States"/>
    <s v="Central"/>
    <x v="20"/>
    <s v="Dubuque"/>
    <n v="52001"/>
    <x v="4"/>
    <d v="2015-01-06T00:00:00"/>
    <x v="62"/>
    <n v="1"/>
    <n v="248.84"/>
    <n v="90404"/>
    <n v="243.89999999999998"/>
    <x v="1"/>
  </r>
  <r>
    <n v="1793"/>
    <s v="Derek Jernigan"/>
    <x v="0"/>
    <n v="0.04"/>
    <n v="880.98"/>
    <n v="44.55"/>
    <x v="0"/>
    <x v="2"/>
    <x v="0"/>
    <x v="10"/>
    <s v="Jumbo Box"/>
    <s v="Riverside Palais Royal Lawyers Bookcase, Royale Cherry Finish"/>
    <n v="0.62"/>
    <s v="United States"/>
    <s v="Central"/>
    <x v="10"/>
    <s v="Galesburg"/>
    <n v="61401"/>
    <x v="5"/>
    <d v="2015-01-07T00:00:00"/>
    <x v="63"/>
    <n v="8"/>
    <n v="6968.9"/>
    <n v="87853"/>
    <n v="880.94"/>
    <x v="1"/>
  </r>
  <r>
    <n v="2418"/>
    <s v="Kyle Fink"/>
    <x v="0"/>
    <n v="0.03"/>
    <n v="2.1"/>
    <n v="0.7"/>
    <x v="1"/>
    <x v="1"/>
    <x v="2"/>
    <x v="2"/>
    <s v="Wrap Bag"/>
    <s v="Sanford EarthWrite® Recycled Pencils, Medium Soft, #2"/>
    <n v="0.56999999999999995"/>
    <s v="United States"/>
    <s v="South"/>
    <x v="21"/>
    <s v="Petersburg"/>
    <n v="23805"/>
    <x v="5"/>
    <d v="2015-01-07T00:00:00"/>
    <x v="64"/>
    <n v="4"/>
    <n v="8.7200000000000006"/>
    <n v="86750"/>
    <n v="2.0700000000000003"/>
    <x v="0"/>
  </r>
  <r>
    <n v="1782"/>
    <s v="Lawrence Dennis"/>
    <x v="1"/>
    <n v="0.03"/>
    <n v="3.28"/>
    <n v="3.97"/>
    <x v="1"/>
    <x v="2"/>
    <x v="2"/>
    <x v="2"/>
    <s v="Wrap Bag"/>
    <s v="Newell 342"/>
    <n v="0.56000000000000005"/>
    <s v="United States"/>
    <s v="West"/>
    <x v="8"/>
    <s v="San Clemente"/>
    <n v="92672"/>
    <x v="5"/>
    <d v="2015-01-08T00:00:00"/>
    <x v="65"/>
    <n v="7"/>
    <n v="24.57"/>
    <n v="89856"/>
    <n v="3.25"/>
    <x v="2"/>
  </r>
  <r>
    <n v="783"/>
    <s v="Carlos Byrd"/>
    <x v="2"/>
    <n v="0.02"/>
    <n v="100.98"/>
    <n v="35.840000000000003"/>
    <x v="0"/>
    <x v="0"/>
    <x v="0"/>
    <x v="10"/>
    <s v="Jumbo Box"/>
    <s v="Bush Westfield Collection Bookcases, Fully Assembled"/>
    <n v="0.62"/>
    <s v="United States"/>
    <s v="East"/>
    <x v="22"/>
    <s v="Bristol"/>
    <n v="6010"/>
    <x v="5"/>
    <d v="2015-01-06T00:00:00"/>
    <x v="66"/>
    <n v="6"/>
    <n v="614.99"/>
    <n v="90961"/>
    <n v="100.96000000000001"/>
    <x v="3"/>
  </r>
  <r>
    <n v="1828"/>
    <s v="Stacey Lucas"/>
    <x v="2"/>
    <n v="0.05"/>
    <n v="7.1"/>
    <n v="6.05"/>
    <x v="1"/>
    <x v="3"/>
    <x v="2"/>
    <x v="5"/>
    <s v="Small Box"/>
    <s v="Wilson Jones Hanging View Binder, White, 1&quot;"/>
    <n v="0.39"/>
    <s v="United States"/>
    <s v="Central"/>
    <x v="20"/>
    <s v="Cedar Falls"/>
    <n v="50613"/>
    <x v="5"/>
    <d v="2015-01-06T00:00:00"/>
    <x v="67"/>
    <n v="14"/>
    <n v="100.99"/>
    <n v="86960"/>
    <n v="7.05"/>
    <x v="1"/>
  </r>
  <r>
    <n v="1828"/>
    <s v="Stacey Lucas"/>
    <x v="2"/>
    <n v="0.04"/>
    <n v="20.95"/>
    <n v="4"/>
    <x v="1"/>
    <x v="3"/>
    <x v="1"/>
    <x v="1"/>
    <s v="Small Box"/>
    <s v="Fellowes Basic 104-Key Keyboard, Platinum"/>
    <n v="0.6"/>
    <s v="United States"/>
    <s v="Central"/>
    <x v="20"/>
    <s v="Cedar Falls"/>
    <n v="50613"/>
    <x v="5"/>
    <d v="2015-01-11T00:00:00"/>
    <x v="68"/>
    <n v="7"/>
    <n v="142.06"/>
    <n v="86960"/>
    <n v="20.91"/>
    <x v="1"/>
  </r>
  <r>
    <n v="1829"/>
    <s v="Suzanne Cochran"/>
    <x v="2"/>
    <n v="0.05"/>
    <n v="39.06"/>
    <n v="10.55"/>
    <x v="1"/>
    <x v="3"/>
    <x v="2"/>
    <x v="5"/>
    <s v="Small Box"/>
    <s v="Ibico Recycled Linen-Style Covers"/>
    <n v="0.37"/>
    <s v="United States"/>
    <s v="Central"/>
    <x v="20"/>
    <s v="Cedar Rapids"/>
    <n v="52402"/>
    <x v="5"/>
    <d v="2015-01-13T00:00:00"/>
    <x v="69"/>
    <n v="9"/>
    <n v="363.74"/>
    <n v="86960"/>
    <n v="39.010000000000005"/>
    <x v="1"/>
  </r>
  <r>
    <n v="1829"/>
    <s v="Suzanne Cochran"/>
    <x v="2"/>
    <n v="0.04"/>
    <n v="3.52"/>
    <n v="6.83"/>
    <x v="1"/>
    <x v="3"/>
    <x v="2"/>
    <x v="5"/>
    <s v="Small Box"/>
    <s v="Self-Adhesive Ring Binder Labels"/>
    <n v="0.38"/>
    <s v="United States"/>
    <s v="Central"/>
    <x v="20"/>
    <s v="Cedar Rapids"/>
    <n v="52402"/>
    <x v="5"/>
    <d v="2015-01-15T00:00:00"/>
    <x v="70"/>
    <n v="4"/>
    <n v="15.93"/>
    <n v="86960"/>
    <n v="3.48"/>
    <x v="1"/>
  </r>
  <r>
    <n v="1829"/>
    <s v="Suzanne Cochran"/>
    <x v="2"/>
    <n v="0.02"/>
    <n v="15.51"/>
    <n v="17.78"/>
    <x v="1"/>
    <x v="3"/>
    <x v="2"/>
    <x v="6"/>
    <s v="Small Box"/>
    <s v="Tenex File Box, Personal Filing Tote with Lid, Black"/>
    <n v="0.59"/>
    <s v="United States"/>
    <s v="Central"/>
    <x v="20"/>
    <s v="Cedar Rapids"/>
    <n v="52402"/>
    <x v="5"/>
    <d v="2015-01-13T00:00:00"/>
    <x v="71"/>
    <n v="1"/>
    <n v="21.28"/>
    <n v="86960"/>
    <n v="15.49"/>
    <x v="1"/>
  </r>
  <r>
    <n v="2146"/>
    <s v="Courtney Boyd"/>
    <x v="2"/>
    <n v="0.05"/>
    <n v="20.34"/>
    <n v="35"/>
    <x v="1"/>
    <x v="3"/>
    <x v="2"/>
    <x v="6"/>
    <s v="Large Box"/>
    <s v="Tennsco Commercial Shelving"/>
    <n v="0.84"/>
    <s v="United States"/>
    <s v="South"/>
    <x v="21"/>
    <s v="Fairfax"/>
    <n v="20151"/>
    <x v="5"/>
    <d v="2015-01-10T00:00:00"/>
    <x v="72"/>
    <n v="2"/>
    <n v="53.02"/>
    <n v="87071"/>
    <n v="20.29"/>
    <x v="0"/>
  </r>
  <r>
    <n v="211"/>
    <s v="Anna Wood"/>
    <x v="4"/>
    <n v="0.01"/>
    <n v="10.06"/>
    <n v="2.06"/>
    <x v="1"/>
    <x v="1"/>
    <x v="2"/>
    <x v="7"/>
    <s v="Wrap Bag"/>
    <s v="Riverleaf Stik-Withit® Designer Note Cubes®"/>
    <n v="0.39"/>
    <s v="United States"/>
    <s v="East"/>
    <x v="11"/>
    <s v="Utica"/>
    <n v="13501"/>
    <x v="5"/>
    <d v="2015-01-08T00:00:00"/>
    <x v="73"/>
    <n v="2"/>
    <n v="21.2"/>
    <n v="85964"/>
    <n v="10.050000000000001"/>
    <x v="3"/>
  </r>
  <r>
    <n v="211"/>
    <s v="Anna Wood"/>
    <x v="4"/>
    <n v="0"/>
    <n v="65.989999999999995"/>
    <n v="5.92"/>
    <x v="1"/>
    <x v="1"/>
    <x v="1"/>
    <x v="12"/>
    <s v="Small Box"/>
    <s v="252"/>
    <n v="0.55000000000000004"/>
    <s v="United States"/>
    <s v="East"/>
    <x v="11"/>
    <s v="Utica"/>
    <n v="13501"/>
    <x v="5"/>
    <d v="2015-01-08T00:00:00"/>
    <x v="74"/>
    <n v="3"/>
    <n v="173.32"/>
    <n v="85964"/>
    <n v="65.989999999999995"/>
    <x v="3"/>
  </r>
  <r>
    <n v="3347"/>
    <s v="Carrie McIntosh"/>
    <x v="4"/>
    <n v="7.0000000000000007E-2"/>
    <n v="7.68"/>
    <n v="6.16"/>
    <x v="2"/>
    <x v="1"/>
    <x v="2"/>
    <x v="5"/>
    <s v="Small Box"/>
    <s v="GBC VeloBinder Strips"/>
    <n v="0.35"/>
    <s v="United States"/>
    <s v="South"/>
    <x v="12"/>
    <s v="Royal Palm Beach"/>
    <n v="33411"/>
    <x v="5"/>
    <d v="2015-01-08T00:00:00"/>
    <x v="75"/>
    <n v="1"/>
    <n v="22.13"/>
    <n v="89355"/>
    <n v="7.6099999999999994"/>
    <x v="0"/>
  </r>
  <r>
    <n v="3347"/>
    <s v="Carrie McIntosh"/>
    <x v="4"/>
    <n v="0.05"/>
    <n v="6.64"/>
    <n v="4.95"/>
    <x v="2"/>
    <x v="1"/>
    <x v="0"/>
    <x v="11"/>
    <s v="Small Pack"/>
    <s v="G.E. Longer-Life Indoor Recessed Floodlight Bulbs"/>
    <n v="0.37"/>
    <s v="United States"/>
    <s v="South"/>
    <x v="12"/>
    <s v="Royal Palm Beach"/>
    <n v="33411"/>
    <x v="5"/>
    <d v="2015-01-08T00:00:00"/>
    <x v="76"/>
    <n v="5"/>
    <n v="34.17"/>
    <n v="89355"/>
    <n v="6.59"/>
    <x v="0"/>
  </r>
  <r>
    <n v="799"/>
    <s v="Lee McKenna Gregory"/>
    <x v="3"/>
    <n v="0.01"/>
    <n v="150.97999999999999"/>
    <n v="30"/>
    <x v="0"/>
    <x v="1"/>
    <x v="0"/>
    <x v="9"/>
    <s v="Jumbo Drum"/>
    <s v="Novimex Swivel Fabric Task Chair"/>
    <n v="0.74"/>
    <s v="United States"/>
    <s v="South"/>
    <x v="23"/>
    <s v="Hilton Head Island"/>
    <n v="29915"/>
    <x v="5"/>
    <d v="2015-01-08T00:00:00"/>
    <x v="77"/>
    <n v="6"/>
    <n v="958.46"/>
    <n v="89909"/>
    <n v="150.97"/>
    <x v="0"/>
  </r>
  <r>
    <n v="799"/>
    <s v="Lee McKenna Gregory"/>
    <x v="3"/>
    <n v="0.01"/>
    <n v="28.28"/>
    <n v="13.99"/>
    <x v="2"/>
    <x v="1"/>
    <x v="2"/>
    <x v="6"/>
    <s v="Medium Box"/>
    <s v="Eldon Portable Mobile Manager"/>
    <n v="0.57999999999999996"/>
    <s v="United States"/>
    <s v="South"/>
    <x v="23"/>
    <s v="Hilton Head Island"/>
    <n v="29915"/>
    <x v="5"/>
    <d v="2015-01-08T00:00:00"/>
    <x v="78"/>
    <n v="12"/>
    <n v="368.84"/>
    <n v="89909"/>
    <n v="28.27"/>
    <x v="0"/>
  </r>
  <r>
    <n v="799"/>
    <s v="Lee McKenna Gregory"/>
    <x v="3"/>
    <n v="0.03"/>
    <n v="35.99"/>
    <n v="1.1000000000000001"/>
    <x v="1"/>
    <x v="1"/>
    <x v="1"/>
    <x v="12"/>
    <s v="Small Box"/>
    <s v="Accessory35"/>
    <n v="0.55000000000000004"/>
    <s v="United States"/>
    <s v="South"/>
    <x v="23"/>
    <s v="Hilton Head Island"/>
    <n v="29915"/>
    <x v="5"/>
    <d v="2015-01-07T00:00:00"/>
    <x v="79"/>
    <n v="1"/>
    <n v="30.86"/>
    <n v="89909"/>
    <n v="35.96"/>
    <x v="0"/>
  </r>
  <r>
    <n v="1950"/>
    <s v="Leslie Shannon"/>
    <x v="3"/>
    <n v="0.01"/>
    <n v="6.68"/>
    <n v="4.91"/>
    <x v="1"/>
    <x v="0"/>
    <x v="2"/>
    <x v="7"/>
    <s v="Small Box"/>
    <s v="Xerox 1986"/>
    <n v="0.37"/>
    <s v="United States"/>
    <s v="West"/>
    <x v="24"/>
    <s v="Butte"/>
    <n v="59750"/>
    <x v="5"/>
    <d v="2015-01-08T00:00:00"/>
    <x v="80"/>
    <n v="7"/>
    <n v="51.03"/>
    <n v="90414"/>
    <n v="6.67"/>
    <x v="2"/>
  </r>
  <r>
    <n v="2290"/>
    <s v="Glen Robertson"/>
    <x v="3"/>
    <n v="0"/>
    <n v="42.98"/>
    <n v="4.62"/>
    <x v="1"/>
    <x v="2"/>
    <x v="2"/>
    <x v="8"/>
    <s v="Small Box"/>
    <s v="Belkin F9M820V08 8 Outlet Surge"/>
    <n v="0.56000000000000005"/>
    <s v="United States"/>
    <s v="Central"/>
    <x v="7"/>
    <s v="Coon Rapids"/>
    <n v="55433"/>
    <x v="5"/>
    <d v="2015-01-08T00:00:00"/>
    <x v="81"/>
    <n v="12"/>
    <n v="558.41"/>
    <n v="88163"/>
    <n v="42.98"/>
    <x v="1"/>
  </r>
  <r>
    <n v="2290"/>
    <s v="Glen Robertson"/>
    <x v="3"/>
    <n v="0.03"/>
    <n v="21.78"/>
    <n v="5.94"/>
    <x v="1"/>
    <x v="2"/>
    <x v="2"/>
    <x v="8"/>
    <s v="Medium Box"/>
    <s v="Holmes HEPA Air Purifier"/>
    <n v="0.5"/>
    <s v="United States"/>
    <s v="Central"/>
    <x v="7"/>
    <s v="Coon Rapids"/>
    <n v="55433"/>
    <x v="5"/>
    <d v="2015-01-08T00:00:00"/>
    <x v="82"/>
    <n v="13"/>
    <n v="290.22000000000003"/>
    <n v="88163"/>
    <n v="21.75"/>
    <x v="1"/>
  </r>
  <r>
    <n v="3285"/>
    <s v="Ricky Garner"/>
    <x v="3"/>
    <n v="0.06"/>
    <n v="1.7"/>
    <n v="1.99"/>
    <x v="1"/>
    <x v="1"/>
    <x v="1"/>
    <x v="1"/>
    <s v="Small Pack"/>
    <s v="BASF Silver 74 Minute CD-R"/>
    <n v="0.51"/>
    <s v="United States"/>
    <s v="South"/>
    <x v="21"/>
    <s v="Herndon"/>
    <n v="20170"/>
    <x v="5"/>
    <d v="2015-01-07T00:00:00"/>
    <x v="83"/>
    <n v="7"/>
    <n v="12.15"/>
    <n v="90750"/>
    <n v="1.64"/>
    <x v="0"/>
  </r>
  <r>
    <n v="3285"/>
    <s v="Ricky Garner"/>
    <x v="3"/>
    <n v="0.01"/>
    <n v="30.98"/>
    <n v="5.09"/>
    <x v="1"/>
    <x v="1"/>
    <x v="2"/>
    <x v="7"/>
    <s v="Small Box"/>
    <s v="Xerox 19"/>
    <n v="0.4"/>
    <s v="United States"/>
    <s v="South"/>
    <x v="21"/>
    <s v="Herndon"/>
    <n v="20170"/>
    <x v="5"/>
    <d v="2015-01-08T00:00:00"/>
    <x v="84"/>
    <n v="9"/>
    <n v="288.42"/>
    <n v="90750"/>
    <n v="30.97"/>
    <x v="0"/>
  </r>
  <r>
    <n v="619"/>
    <s v="Howard Rogers"/>
    <x v="0"/>
    <n v="0.03"/>
    <n v="14.2"/>
    <n v="5.3"/>
    <x v="1"/>
    <x v="1"/>
    <x v="0"/>
    <x v="11"/>
    <s v="Wrap Bag"/>
    <s v="Coloredge Poster Frame"/>
    <n v="0.46"/>
    <s v="United States"/>
    <s v="Central"/>
    <x v="25"/>
    <s v="Southgate"/>
    <n v="48195"/>
    <x v="6"/>
    <d v="2015-01-08T00:00:00"/>
    <x v="85"/>
    <n v="14"/>
    <n v="205.98"/>
    <n v="88196"/>
    <n v="14.17"/>
    <x v="1"/>
  </r>
  <r>
    <n v="3"/>
    <s v="Bonnie Potter"/>
    <x v="1"/>
    <n v="0.01"/>
    <n v="2.84"/>
    <n v="0.93"/>
    <x v="2"/>
    <x v="3"/>
    <x v="2"/>
    <x v="2"/>
    <s v="Wrap Bag"/>
    <s v="SANFORD Liquid Accent™ Tank-Style Highlighters"/>
    <n v="0.54"/>
    <s v="United States"/>
    <s v="West"/>
    <x v="4"/>
    <s v="Anacortes"/>
    <n v="98221"/>
    <x v="6"/>
    <d v="2015-01-08T00:00:00"/>
    <x v="86"/>
    <n v="4"/>
    <n v="13.01"/>
    <n v="88522"/>
    <n v="2.83"/>
    <x v="2"/>
  </r>
  <r>
    <n v="651"/>
    <s v="Leah Clapp"/>
    <x v="1"/>
    <n v="0.08"/>
    <n v="15.99"/>
    <n v="13.18"/>
    <x v="1"/>
    <x v="1"/>
    <x v="2"/>
    <x v="5"/>
    <s v="Small Box"/>
    <s v="GBC Pre-Punched Binding Paper, Plastic, White, 8-1/2&quot; x 11&quot;"/>
    <n v="0.37"/>
    <s v="United States"/>
    <s v="West"/>
    <x v="26"/>
    <s v="Las Vegas"/>
    <n v="89115"/>
    <x v="6"/>
    <d v="2015-01-08T00:00:00"/>
    <x v="87"/>
    <n v="12"/>
    <n v="192.33"/>
    <n v="91575"/>
    <n v="15.91"/>
    <x v="2"/>
  </r>
  <r>
    <n v="2630"/>
    <s v="Betsy Puckett"/>
    <x v="1"/>
    <n v="7.0000000000000007E-2"/>
    <n v="65.989999999999995"/>
    <n v="5.99"/>
    <x v="1"/>
    <x v="0"/>
    <x v="1"/>
    <x v="12"/>
    <s v="Small Box"/>
    <s v="i1000"/>
    <n v="0.57999999999999996"/>
    <s v="United States"/>
    <s v="Central"/>
    <x v="19"/>
    <s v="Norman"/>
    <n v="73071"/>
    <x v="6"/>
    <d v="2015-01-08T00:00:00"/>
    <x v="88"/>
    <n v="3"/>
    <n v="165.71"/>
    <n v="85915"/>
    <n v="65.92"/>
    <x v="1"/>
  </r>
  <r>
    <n v="1781"/>
    <s v="Jackie Capps"/>
    <x v="2"/>
    <n v="0.03"/>
    <n v="5.08"/>
    <n v="2.0299999999999998"/>
    <x v="1"/>
    <x v="2"/>
    <x v="0"/>
    <x v="11"/>
    <s v="Wrap Bag"/>
    <s v="Master Caster Door Stop, Brown"/>
    <n v="0.51"/>
    <s v="United States"/>
    <s v="West"/>
    <x v="8"/>
    <s v="San Carlos"/>
    <n v="94070"/>
    <x v="6"/>
    <d v="2015-01-12T00:00:00"/>
    <x v="89"/>
    <n v="4"/>
    <n v="21.96"/>
    <n v="89858"/>
    <n v="5.05"/>
    <x v="2"/>
  </r>
  <r>
    <n v="3123"/>
    <s v="Jamie Manning"/>
    <x v="2"/>
    <n v="0.02"/>
    <n v="7.1"/>
    <n v="6.05"/>
    <x v="1"/>
    <x v="2"/>
    <x v="2"/>
    <x v="5"/>
    <s v="Small Box"/>
    <s v="Wilson Jones Hanging View Binder, White, 1&quot;"/>
    <n v="0.39"/>
    <s v="United States"/>
    <s v="Central"/>
    <x v="10"/>
    <s v="Melrose Park"/>
    <n v="60160"/>
    <x v="6"/>
    <d v="2015-01-09T00:00:00"/>
    <x v="90"/>
    <n v="8"/>
    <n v="61.5"/>
    <n v="87287"/>
    <n v="7.08"/>
    <x v="1"/>
  </r>
  <r>
    <n v="3303"/>
    <s v="Carole Creech"/>
    <x v="2"/>
    <n v="0.04"/>
    <n v="33.89"/>
    <n v="5.0999999999999996"/>
    <x v="1"/>
    <x v="2"/>
    <x v="2"/>
    <x v="6"/>
    <s v="Small Box"/>
    <s v="File Shuttle II and Handi-File, Black"/>
    <n v="0.6"/>
    <s v="United States"/>
    <s v="South"/>
    <x v="12"/>
    <s v="Lake Worth"/>
    <n v="33461"/>
    <x v="6"/>
    <d v="2015-01-12T00:00:00"/>
    <x v="91"/>
    <n v="6"/>
    <n v="200.64"/>
    <n v="87795"/>
    <n v="33.85"/>
    <x v="0"/>
  </r>
  <r>
    <n v="1367"/>
    <s v="James Hunter"/>
    <x v="4"/>
    <n v="0.03"/>
    <n v="73.98"/>
    <n v="14.52"/>
    <x v="1"/>
    <x v="1"/>
    <x v="1"/>
    <x v="1"/>
    <s v="Small Box"/>
    <s v="Keytronic French Keyboard"/>
    <n v="0.65"/>
    <s v="United States"/>
    <s v="Central"/>
    <x v="18"/>
    <s v="Lubbock"/>
    <n v="79424"/>
    <x v="6"/>
    <d v="2015-01-10T00:00:00"/>
    <x v="92"/>
    <n v="1"/>
    <n v="79.02"/>
    <n v="90513"/>
    <n v="73.95"/>
    <x v="1"/>
  </r>
  <r>
    <n v="1606"/>
    <s v="Don Rogers"/>
    <x v="4"/>
    <n v="0.05"/>
    <n v="1.98"/>
    <n v="4.7699999999999996"/>
    <x v="1"/>
    <x v="2"/>
    <x v="2"/>
    <x v="5"/>
    <s v="Small Box"/>
    <s v="Avery Reinforcements for Hole-Punch Pages"/>
    <n v="0.4"/>
    <s v="United States"/>
    <s v="East"/>
    <x v="11"/>
    <s v="Franklin Square"/>
    <n v="11010"/>
    <x v="6"/>
    <d v="2015-01-08T00:00:00"/>
    <x v="93"/>
    <n v="1"/>
    <n v="3.53"/>
    <n v="87993"/>
    <n v="1.93"/>
    <x v="3"/>
  </r>
  <r>
    <n v="1606"/>
    <s v="Don Rogers"/>
    <x v="4"/>
    <n v="7.0000000000000007E-2"/>
    <n v="699.99"/>
    <n v="24.49"/>
    <x v="2"/>
    <x v="2"/>
    <x v="1"/>
    <x v="4"/>
    <s v="Large Box"/>
    <s v="Canon PC1060 Personal Laser Copier"/>
    <n v="0.41"/>
    <s v="United States"/>
    <s v="East"/>
    <x v="11"/>
    <s v="Franklin Square"/>
    <n v="11010"/>
    <x v="6"/>
    <d v="2015-01-08T00:00:00"/>
    <x v="94"/>
    <n v="1"/>
    <n v="706.56"/>
    <n v="87993"/>
    <n v="699.92"/>
    <x v="3"/>
  </r>
  <r>
    <n v="1606"/>
    <s v="Don Rogers"/>
    <x v="4"/>
    <n v="7.0000000000000007E-2"/>
    <n v="6783.02"/>
    <n v="24.49"/>
    <x v="1"/>
    <x v="2"/>
    <x v="1"/>
    <x v="3"/>
    <s v="Large Box"/>
    <s v="Polycom ViewStation™ ISDN Videoconferencing Unit"/>
    <n v="0.39"/>
    <s v="United States"/>
    <s v="East"/>
    <x v="11"/>
    <s v="Franklin Square"/>
    <n v="11010"/>
    <x v="6"/>
    <d v="2015-01-08T00:00:00"/>
    <x v="95"/>
    <n v="2"/>
    <n v="13121.07"/>
    <n v="87993"/>
    <n v="6782.9500000000007"/>
    <x v="3"/>
  </r>
  <r>
    <n v="3076"/>
    <s v="Peter Hardy"/>
    <x v="4"/>
    <n v="0"/>
    <n v="137.47999999999999"/>
    <n v="32.18"/>
    <x v="0"/>
    <x v="0"/>
    <x v="0"/>
    <x v="10"/>
    <s v="Jumbo Box"/>
    <s v="O'Sullivan Cherrywood Estates Traditional Barrister Bookcase"/>
    <n v="0.78"/>
    <s v="United States"/>
    <s v="East"/>
    <x v="27"/>
    <s v="Stow"/>
    <n v="44224"/>
    <x v="6"/>
    <d v="2015-01-08T00:00:00"/>
    <x v="96"/>
    <n v="2"/>
    <n v="296.75"/>
    <n v="88241"/>
    <n v="137.47999999999999"/>
    <x v="3"/>
  </r>
  <r>
    <n v="3079"/>
    <s v="Andrew Levine"/>
    <x v="4"/>
    <n v="0"/>
    <n v="137.47999999999999"/>
    <n v="32.18"/>
    <x v="0"/>
    <x v="0"/>
    <x v="0"/>
    <x v="10"/>
    <s v="Jumbo Box"/>
    <s v="O'Sullivan Cherrywood Estates Traditional Barrister Bookcase"/>
    <n v="0.78"/>
    <s v="United States"/>
    <s v="East"/>
    <x v="28"/>
    <s v="Philadelphia"/>
    <n v="19112"/>
    <x v="6"/>
    <d v="2015-01-08T00:00:00"/>
    <x v="96"/>
    <n v="10"/>
    <n v="1483.76"/>
    <n v="12480"/>
    <n v="137.47999999999999"/>
    <x v="3"/>
  </r>
  <r>
    <n v="2868"/>
    <s v="Eugene Clayton"/>
    <x v="1"/>
    <n v="0.03"/>
    <n v="896.99"/>
    <n v="19.989999999999998"/>
    <x v="1"/>
    <x v="3"/>
    <x v="2"/>
    <x v="5"/>
    <s v="Small Box"/>
    <s v="GBC DocuBind TL300 Electric Binding System"/>
    <n v="0.38"/>
    <s v="United States"/>
    <s v="West"/>
    <x v="4"/>
    <s v="Edmonds"/>
    <n v="98026"/>
    <x v="7"/>
    <d v="2015-01-10T00:00:00"/>
    <x v="97"/>
    <n v="6"/>
    <n v="5220.4799999999996"/>
    <n v="85826"/>
    <n v="896.96"/>
    <x v="2"/>
  </r>
  <r>
    <n v="2908"/>
    <s v="Robyn Lyon"/>
    <x v="1"/>
    <n v="7.0000000000000007E-2"/>
    <n v="4.13"/>
    <n v="0.99"/>
    <x v="1"/>
    <x v="2"/>
    <x v="2"/>
    <x v="13"/>
    <s v="Small Box"/>
    <s v="Avery 491"/>
    <n v="0.39"/>
    <s v="United States"/>
    <s v="East"/>
    <x v="27"/>
    <s v="Garfield Heights"/>
    <n v="44125"/>
    <x v="7"/>
    <d v="2015-01-08T00:00:00"/>
    <x v="98"/>
    <n v="4"/>
    <n v="16.07"/>
    <n v="88156"/>
    <n v="4.0599999999999996"/>
    <x v="3"/>
  </r>
  <r>
    <n v="2908"/>
    <s v="Robyn Lyon"/>
    <x v="1"/>
    <n v="0.03"/>
    <n v="22.72"/>
    <n v="8.99"/>
    <x v="1"/>
    <x v="2"/>
    <x v="0"/>
    <x v="11"/>
    <s v="Small Pack"/>
    <s v="Executive Impressions 14&quot; Two-Color Numerals Wall Clock"/>
    <n v="0.44"/>
    <s v="United States"/>
    <s v="East"/>
    <x v="27"/>
    <s v="Garfield Heights"/>
    <n v="44125"/>
    <x v="7"/>
    <d v="2015-01-08T00:00:00"/>
    <x v="99"/>
    <n v="1"/>
    <n v="25.26"/>
    <n v="88156"/>
    <n v="22.689999999999998"/>
    <x v="3"/>
  </r>
  <r>
    <n v="2508"/>
    <s v="Pauline Brooks"/>
    <x v="2"/>
    <n v="0.02"/>
    <n v="5.81"/>
    <n v="8.49"/>
    <x v="1"/>
    <x v="2"/>
    <x v="2"/>
    <x v="5"/>
    <s v="Small Box"/>
    <s v="Fellowes Black Plastic Comb Bindings"/>
    <n v="0.39"/>
    <s v="United States"/>
    <s v="East"/>
    <x v="29"/>
    <s v="Sanford"/>
    <n v="4073"/>
    <x v="7"/>
    <d v="2015-01-12T00:00:00"/>
    <x v="100"/>
    <n v="7"/>
    <n v="42.44"/>
    <n v="87031"/>
    <n v="5.79"/>
    <x v="3"/>
  </r>
  <r>
    <n v="2099"/>
    <s v="Nathan Fox"/>
    <x v="3"/>
    <n v="7.0000000000000007E-2"/>
    <n v="14.56"/>
    <n v="3.5"/>
    <x v="1"/>
    <x v="2"/>
    <x v="2"/>
    <x v="8"/>
    <s v="Small Box"/>
    <s v="Acco 6 Outlet Guardian Premium Surge Suppressor"/>
    <n v="0.57999999999999996"/>
    <s v="United States"/>
    <s v="South"/>
    <x v="23"/>
    <s v="Myrtle Beach"/>
    <n v="29577"/>
    <x v="7"/>
    <d v="2015-01-09T00:00:00"/>
    <x v="101"/>
    <n v="6"/>
    <n v="84.59"/>
    <n v="87888"/>
    <n v="14.49"/>
    <x v="0"/>
  </r>
  <r>
    <n v="806"/>
    <s v="Judy Singer"/>
    <x v="0"/>
    <n v="0.06"/>
    <n v="179.99"/>
    <n v="13.99"/>
    <x v="2"/>
    <x v="0"/>
    <x v="1"/>
    <x v="12"/>
    <s v="Medium Box"/>
    <s v="VTech VT20-2481 2.4GHz Two-Line Phone System w/Answering Machine"/>
    <n v="0.56999999999999995"/>
    <s v="United States"/>
    <s v="South"/>
    <x v="12"/>
    <s v="Miami"/>
    <n v="33132"/>
    <x v="8"/>
    <d v="2015-01-11T00:00:00"/>
    <x v="102"/>
    <n v="54"/>
    <n v="8332.91"/>
    <n v="40547"/>
    <n v="179.93"/>
    <x v="0"/>
  </r>
  <r>
    <n v="1527"/>
    <s v="Neil Parker"/>
    <x v="0"/>
    <n v="0.03"/>
    <n v="30.98"/>
    <n v="8.99"/>
    <x v="2"/>
    <x v="0"/>
    <x v="2"/>
    <x v="2"/>
    <s v="Small Pack"/>
    <s v="Boston School Pro Electric Pencil Sharpener, 1670"/>
    <n v="0.57999999999999996"/>
    <s v="United States"/>
    <s v="South"/>
    <x v="16"/>
    <s v="Decatur"/>
    <n v="35601"/>
    <x v="8"/>
    <d v="2015-01-11T00:00:00"/>
    <x v="103"/>
    <n v="5"/>
    <n v="162.38999999999999"/>
    <n v="86813"/>
    <n v="30.95"/>
    <x v="0"/>
  </r>
  <r>
    <n v="1528"/>
    <s v="Brad Stark"/>
    <x v="0"/>
    <n v="0.01"/>
    <n v="525.98"/>
    <n v="19.989999999999998"/>
    <x v="1"/>
    <x v="0"/>
    <x v="2"/>
    <x v="5"/>
    <s v="Small Box"/>
    <s v="GBC DocuBind 300 Electric Binding Machine"/>
    <n v="0.37"/>
    <s v="United States"/>
    <s v="South"/>
    <x v="9"/>
    <s v="Eden"/>
    <n v="27288"/>
    <x v="8"/>
    <d v="2015-01-11T00:00:00"/>
    <x v="104"/>
    <n v="9"/>
    <n v="4920.8100000000004"/>
    <n v="86813"/>
    <n v="525.97"/>
    <x v="0"/>
  </r>
  <r>
    <n v="3017"/>
    <s v="Melvin Benton"/>
    <x v="0"/>
    <n v="0.01"/>
    <n v="5.58"/>
    <n v="5.3"/>
    <x v="1"/>
    <x v="3"/>
    <x v="2"/>
    <x v="15"/>
    <s v="Small Box"/>
    <s v="Staples Brown Kraft Recycled Clasp Envelopes"/>
    <n v="0.35"/>
    <s v="United States"/>
    <s v="West"/>
    <x v="8"/>
    <s v="Encinitas"/>
    <n v="92024"/>
    <x v="8"/>
    <d v="2015-01-10T00:00:00"/>
    <x v="105"/>
    <n v="1"/>
    <n v="11.16"/>
    <n v="89071"/>
    <n v="5.57"/>
    <x v="2"/>
  </r>
  <r>
    <n v="3017"/>
    <s v="Melvin Benton"/>
    <x v="0"/>
    <n v="0.03"/>
    <n v="3.98"/>
    <n v="0.7"/>
    <x v="1"/>
    <x v="3"/>
    <x v="2"/>
    <x v="2"/>
    <s v="Wrap Bag"/>
    <s v="4009® Highlighters by Sanford"/>
    <n v="0.52"/>
    <s v="United States"/>
    <s v="West"/>
    <x v="8"/>
    <s v="Encinitas"/>
    <n v="92024"/>
    <x v="8"/>
    <d v="2015-01-10T00:00:00"/>
    <x v="106"/>
    <n v="11"/>
    <n v="45.22"/>
    <n v="89071"/>
    <n v="3.95"/>
    <x v="2"/>
  </r>
  <r>
    <n v="833"/>
    <s v="Gerald Love"/>
    <x v="1"/>
    <n v="0"/>
    <n v="11.66"/>
    <n v="8.99"/>
    <x v="2"/>
    <x v="3"/>
    <x v="2"/>
    <x v="2"/>
    <s v="Small Pack"/>
    <s v="Boston 16765 Mini Stand Up Battery Pencil Sharpener"/>
    <n v="0.59"/>
    <s v="United States"/>
    <s v="West"/>
    <x v="8"/>
    <s v="Gilroy"/>
    <n v="95020"/>
    <x v="8"/>
    <d v="2015-01-11T00:00:00"/>
    <x v="107"/>
    <n v="11"/>
    <n v="138.51"/>
    <n v="89770"/>
    <n v="11.66"/>
    <x v="2"/>
  </r>
  <r>
    <n v="358"/>
    <s v="Chris F Brandt"/>
    <x v="2"/>
    <n v="0.04"/>
    <n v="125.99"/>
    <n v="8.99"/>
    <x v="1"/>
    <x v="3"/>
    <x v="1"/>
    <x v="12"/>
    <s v="Small Box"/>
    <s v="M70"/>
    <n v="0.59"/>
    <s v="United States"/>
    <s v="East"/>
    <x v="28"/>
    <s v="King of Prussia"/>
    <n v="19406"/>
    <x v="8"/>
    <d v="2015-01-16T00:00:00"/>
    <x v="108"/>
    <n v="1"/>
    <n v="107.95"/>
    <n v="91130"/>
    <n v="125.94999999999999"/>
    <x v="3"/>
  </r>
  <r>
    <n v="2555"/>
    <s v="Karl Knowles"/>
    <x v="2"/>
    <n v="0.1"/>
    <n v="2.6"/>
    <n v="2.4"/>
    <x v="1"/>
    <x v="2"/>
    <x v="2"/>
    <x v="2"/>
    <s v="Wrap Bag"/>
    <s v="12 Colored Short Pencils"/>
    <n v="0.57999999999999996"/>
    <s v="United States"/>
    <s v="Central"/>
    <x v="30"/>
    <s v="Madison"/>
    <n v="53711"/>
    <x v="8"/>
    <d v="2015-01-14T00:00:00"/>
    <x v="109"/>
    <n v="12"/>
    <n v="30.1"/>
    <n v="86527"/>
    <n v="2.5"/>
    <x v="1"/>
  </r>
  <r>
    <n v="1745"/>
    <s v="Herbert Holden"/>
    <x v="3"/>
    <n v="0.02"/>
    <n v="4.13"/>
    <n v="6.89"/>
    <x v="1"/>
    <x v="2"/>
    <x v="2"/>
    <x v="13"/>
    <s v="Small Box"/>
    <s v="Avery 05222 Permanent Self-Adhesive File Folder Labels for Typewriters, on Rolls, White, 250/Roll"/>
    <n v="0.39"/>
    <s v="United States"/>
    <s v="South"/>
    <x v="5"/>
    <s v="Atlanta"/>
    <n v="30305"/>
    <x v="8"/>
    <d v="2015-01-10T00:00:00"/>
    <x v="110"/>
    <n v="9"/>
    <n v="45.87"/>
    <n v="18561"/>
    <n v="4.1100000000000003"/>
    <x v="0"/>
  </r>
  <r>
    <n v="1749"/>
    <s v="Sherri P Stephens"/>
    <x v="3"/>
    <n v="0.02"/>
    <n v="4.13"/>
    <n v="6.89"/>
    <x v="1"/>
    <x v="2"/>
    <x v="2"/>
    <x v="13"/>
    <s v="Small Box"/>
    <s v="Avery 05222 Permanent Self-Adhesive File Folder Labels for Typewriters, on Rolls, White, 250/Roll"/>
    <n v="0.39"/>
    <s v="United States"/>
    <s v="Central"/>
    <x v="19"/>
    <s v="Lawton"/>
    <n v="73505"/>
    <x v="8"/>
    <d v="2015-01-10T00:00:00"/>
    <x v="111"/>
    <n v="2"/>
    <n v="10.19"/>
    <n v="87243"/>
    <n v="4.1100000000000003"/>
    <x v="1"/>
  </r>
  <r>
    <n v="2164"/>
    <s v="Harry Sellers"/>
    <x v="3"/>
    <n v="0.01"/>
    <n v="5.38"/>
    <n v="7.57"/>
    <x v="1"/>
    <x v="0"/>
    <x v="2"/>
    <x v="5"/>
    <s v="Small Box"/>
    <s v="Acco PRESSTEX® Data Binder with Storage Hooks, Dark Blue, 9 1/2&quot; X 11&quot;"/>
    <n v="0.36"/>
    <s v="United States"/>
    <s v="West"/>
    <x v="8"/>
    <s v="Pasadena"/>
    <n v="91104"/>
    <x v="8"/>
    <d v="2015-01-10T00:00:00"/>
    <x v="112"/>
    <n v="3"/>
    <n v="18.68"/>
    <n v="88794"/>
    <n v="5.37"/>
    <x v="2"/>
  </r>
  <r>
    <n v="2164"/>
    <s v="Harry Sellers"/>
    <x v="3"/>
    <n v="0.05"/>
    <n v="3.28"/>
    <n v="3.97"/>
    <x v="1"/>
    <x v="0"/>
    <x v="2"/>
    <x v="2"/>
    <s v="Wrap Bag"/>
    <s v="Newell 337"/>
    <n v="0.56000000000000005"/>
    <s v="United States"/>
    <s v="West"/>
    <x v="8"/>
    <s v="Pasadena"/>
    <n v="91104"/>
    <x v="8"/>
    <d v="2015-01-09T00:00:00"/>
    <x v="113"/>
    <n v="11"/>
    <n v="36.299999999999997"/>
    <n v="88794"/>
    <n v="3.23"/>
    <x v="2"/>
  </r>
  <r>
    <n v="2165"/>
    <s v="Melanie Knight"/>
    <x v="3"/>
    <n v="0.09"/>
    <n v="2.78"/>
    <n v="0.97"/>
    <x v="1"/>
    <x v="0"/>
    <x v="2"/>
    <x v="2"/>
    <s v="Wrap Bag"/>
    <s v="Newell 339"/>
    <n v="0.59"/>
    <s v="United States"/>
    <s v="East"/>
    <x v="29"/>
    <s v="Augusta"/>
    <n v="4330"/>
    <x v="8"/>
    <d v="2015-01-11T00:00:00"/>
    <x v="114"/>
    <n v="6"/>
    <n v="16.03"/>
    <n v="88794"/>
    <n v="2.69"/>
    <x v="3"/>
  </r>
  <r>
    <n v="3331"/>
    <s v="Elisabeth Shaw"/>
    <x v="3"/>
    <n v="0.02"/>
    <n v="4"/>
    <n v="1.3"/>
    <x v="1"/>
    <x v="3"/>
    <x v="2"/>
    <x v="7"/>
    <s v="Wrap Bag"/>
    <s v="EcoTones® Memo Sheets"/>
    <n v="0.37"/>
    <s v="United States"/>
    <s v="South"/>
    <x v="12"/>
    <s v="Ormond Beach"/>
    <n v="32174"/>
    <x v="8"/>
    <d v="2015-01-09T00:00:00"/>
    <x v="115"/>
    <n v="12"/>
    <n v="50.71"/>
    <n v="86284"/>
    <n v="3.98"/>
    <x v="0"/>
  </r>
  <r>
    <n v="894"/>
    <s v="Gail Rankin Cole"/>
    <x v="0"/>
    <n v="0.01"/>
    <n v="8.34"/>
    <n v="0.96"/>
    <x v="1"/>
    <x v="3"/>
    <x v="0"/>
    <x v="11"/>
    <s v="Wrap Bag"/>
    <s v="Document Clip Frames"/>
    <n v="0.43"/>
    <s v="United States"/>
    <s v="East"/>
    <x v="31"/>
    <s v="Washington"/>
    <n v="20024"/>
    <x v="9"/>
    <d v="2015-01-12T00:00:00"/>
    <x v="116"/>
    <n v="24"/>
    <n v="199.12"/>
    <n v="14596"/>
    <n v="8.33"/>
    <x v="3"/>
  </r>
  <r>
    <n v="894"/>
    <s v="Gail Rankin Cole"/>
    <x v="0"/>
    <n v="0.06"/>
    <n v="3.28"/>
    <n v="3.97"/>
    <x v="1"/>
    <x v="3"/>
    <x v="2"/>
    <x v="2"/>
    <s v="Wrap Bag"/>
    <s v="Newell 337"/>
    <n v="0.56000000000000005"/>
    <s v="United States"/>
    <s v="East"/>
    <x v="31"/>
    <s v="Washington"/>
    <n v="20024"/>
    <x v="9"/>
    <d v="2015-01-11T00:00:00"/>
    <x v="117"/>
    <n v="19"/>
    <n v="63.14"/>
    <n v="14596"/>
    <n v="3.2199999999999998"/>
    <x v="3"/>
  </r>
  <r>
    <n v="896"/>
    <s v="Jennifer Siegel"/>
    <x v="0"/>
    <n v="0.01"/>
    <n v="8.34"/>
    <n v="0.96"/>
    <x v="1"/>
    <x v="3"/>
    <x v="0"/>
    <x v="11"/>
    <s v="Wrap Bag"/>
    <s v="Document Clip Frames"/>
    <n v="0.43"/>
    <s v="United States"/>
    <s v="Central"/>
    <x v="18"/>
    <s v="Denton"/>
    <n v="76201"/>
    <x v="9"/>
    <d v="2015-01-12T00:00:00"/>
    <x v="118"/>
    <n v="6"/>
    <n v="49.78"/>
    <n v="90166"/>
    <n v="8.33"/>
    <x v="1"/>
  </r>
  <r>
    <n v="896"/>
    <s v="Jennifer Siegel"/>
    <x v="0"/>
    <n v="0.06"/>
    <n v="3.28"/>
    <n v="3.97"/>
    <x v="1"/>
    <x v="3"/>
    <x v="2"/>
    <x v="2"/>
    <s v="Wrap Bag"/>
    <s v="Newell 337"/>
    <n v="0.56000000000000005"/>
    <s v="United States"/>
    <s v="Central"/>
    <x v="18"/>
    <s v="Denton"/>
    <n v="76201"/>
    <x v="9"/>
    <d v="2015-01-11T00:00:00"/>
    <x v="119"/>
    <n v="5"/>
    <n v="16.62"/>
    <n v="90166"/>
    <n v="3.2199999999999998"/>
    <x v="1"/>
  </r>
  <r>
    <n v="1976"/>
    <s v="Sherri F Vogel"/>
    <x v="0"/>
    <n v="0.05"/>
    <n v="70.98"/>
    <n v="46.74"/>
    <x v="0"/>
    <x v="1"/>
    <x v="0"/>
    <x v="10"/>
    <s v="Jumbo Box"/>
    <s v="Hon Metal Bookcases, Putty"/>
    <n v="0.56000000000000005"/>
    <s v="United States"/>
    <s v="Central"/>
    <x v="25"/>
    <s v="East Lansing"/>
    <n v="48823"/>
    <x v="9"/>
    <d v="2015-01-11T00:00:00"/>
    <x v="120"/>
    <n v="8"/>
    <n v="551.51"/>
    <n v="89039"/>
    <n v="70.930000000000007"/>
    <x v="1"/>
  </r>
  <r>
    <n v="1976"/>
    <s v="Sherri F Vogel"/>
    <x v="0"/>
    <n v="0.05"/>
    <n v="11.55"/>
    <n v="2.36"/>
    <x v="1"/>
    <x v="1"/>
    <x v="2"/>
    <x v="2"/>
    <s v="Wrap Bag"/>
    <s v="Newell 309"/>
    <n v="0.55000000000000004"/>
    <s v="United States"/>
    <s v="Central"/>
    <x v="25"/>
    <s v="East Lansing"/>
    <n v="48823"/>
    <x v="9"/>
    <d v="2015-01-12T00:00:00"/>
    <x v="121"/>
    <n v="12"/>
    <n v="142.79"/>
    <n v="89039"/>
    <n v="11.5"/>
    <x v="1"/>
  </r>
  <r>
    <n v="2418"/>
    <s v="Kyle Fink"/>
    <x v="1"/>
    <n v="0.1"/>
    <n v="599.99"/>
    <n v="24.49"/>
    <x v="1"/>
    <x v="1"/>
    <x v="1"/>
    <x v="4"/>
    <s v="Large Box"/>
    <s v="Canon PC1080F Personal Copier"/>
    <n v="0.5"/>
    <s v="United States"/>
    <s v="South"/>
    <x v="21"/>
    <s v="Petersburg"/>
    <n v="23805"/>
    <x v="9"/>
    <d v="2015-01-11T00:00:00"/>
    <x v="122"/>
    <n v="11"/>
    <n v="6355.69"/>
    <n v="86753"/>
    <n v="599.89"/>
    <x v="0"/>
  </r>
  <r>
    <n v="2418"/>
    <s v="Kyle Fink"/>
    <x v="1"/>
    <n v="0.06"/>
    <n v="2.78"/>
    <n v="1.25"/>
    <x v="1"/>
    <x v="1"/>
    <x v="2"/>
    <x v="2"/>
    <s v="Wrap Bag"/>
    <s v="Newell 318"/>
    <n v="0.59"/>
    <s v="United States"/>
    <s v="South"/>
    <x v="21"/>
    <s v="Petersburg"/>
    <n v="23805"/>
    <x v="9"/>
    <d v="2015-01-12T00:00:00"/>
    <x v="123"/>
    <n v="10"/>
    <n v="28.09"/>
    <n v="86753"/>
    <n v="2.7199999999999998"/>
    <x v="0"/>
  </r>
  <r>
    <n v="2132"/>
    <s v="Philip Hawkins"/>
    <x v="2"/>
    <n v="0.05"/>
    <n v="30.42"/>
    <n v="8.65"/>
    <x v="2"/>
    <x v="2"/>
    <x v="1"/>
    <x v="1"/>
    <s v="Small Box"/>
    <s v="Fellowes Internet Keyboard, Platinum"/>
    <n v="0.74"/>
    <s v="United States"/>
    <s v="Central"/>
    <x v="6"/>
    <s v="Hazelwood"/>
    <n v="63042"/>
    <x v="9"/>
    <d v="2015-01-14T00:00:00"/>
    <x v="124"/>
    <n v="11"/>
    <n v="334.44"/>
    <n v="90078"/>
    <n v="30.37"/>
    <x v="1"/>
  </r>
  <r>
    <n v="2346"/>
    <s v="Sylvia Kumar"/>
    <x v="2"/>
    <n v="0.03"/>
    <n v="297.64"/>
    <n v="14.7"/>
    <x v="0"/>
    <x v="3"/>
    <x v="1"/>
    <x v="3"/>
    <s v="Jumbo Drum"/>
    <s v="Panasonic KX-P3200 Dot Matrix Printer"/>
    <n v="0.56999999999999995"/>
    <s v="United States"/>
    <s v="South"/>
    <x v="32"/>
    <s v="Pleasure Ridge Park"/>
    <n v="40258"/>
    <x v="9"/>
    <d v="2015-01-15T00:00:00"/>
    <x v="125"/>
    <n v="12"/>
    <n v="3707.05"/>
    <n v="89503"/>
    <n v="297.61"/>
    <x v="0"/>
  </r>
  <r>
    <n v="2797"/>
    <s v="Cameron Kendall"/>
    <x v="4"/>
    <n v="0"/>
    <n v="5.0199999999999996"/>
    <n v="5.14"/>
    <x v="1"/>
    <x v="1"/>
    <x v="1"/>
    <x v="1"/>
    <s v="Small Pack"/>
    <s v="Imation 3.5, DISKETTE 44766 HGHLD3.52HD/FM, 10/Pack"/>
    <n v="0.79"/>
    <s v="United States"/>
    <s v="East"/>
    <x v="28"/>
    <s v="Pittsburgh"/>
    <n v="15122"/>
    <x v="9"/>
    <d v="2015-01-11T00:00:00"/>
    <x v="126"/>
    <n v="8"/>
    <n v="43.94"/>
    <n v="87552"/>
    <n v="5.0199999999999996"/>
    <x v="3"/>
  </r>
  <r>
    <n v="194"/>
    <s v="Tammy Goldman"/>
    <x v="3"/>
    <n v="0.02"/>
    <n v="6.48"/>
    <n v="9.17"/>
    <x v="1"/>
    <x v="3"/>
    <x v="2"/>
    <x v="7"/>
    <s v="Small Box"/>
    <s v="Xerox 1996"/>
    <n v="0.37"/>
    <s v="United States"/>
    <s v="West"/>
    <x v="15"/>
    <s v="Lehi"/>
    <n v="84043"/>
    <x v="9"/>
    <d v="2015-01-11T00:00:00"/>
    <x v="127"/>
    <n v="4"/>
    <n v="28.2"/>
    <n v="90431"/>
    <n v="6.4600000000000009"/>
    <x v="2"/>
  </r>
  <r>
    <n v="947"/>
    <s v="Dorothy Buchanan"/>
    <x v="0"/>
    <n v="0.08"/>
    <n v="14.2"/>
    <n v="5.3"/>
    <x v="2"/>
    <x v="2"/>
    <x v="0"/>
    <x v="11"/>
    <s v="Wrap Bag"/>
    <s v="Coloredge Poster Frame"/>
    <n v="0.46"/>
    <s v="United States"/>
    <s v="East"/>
    <x v="33"/>
    <s v="Bayonne"/>
    <n v="7002"/>
    <x v="10"/>
    <d v="2015-01-13T00:00:00"/>
    <x v="128"/>
    <n v="5"/>
    <n v="72.11"/>
    <n v="86565"/>
    <n v="14.12"/>
    <x v="3"/>
  </r>
  <r>
    <n v="166"/>
    <s v="Vicki Hauser"/>
    <x v="2"/>
    <n v="0.08"/>
    <n v="399.98"/>
    <n v="12.06"/>
    <x v="0"/>
    <x v="1"/>
    <x v="1"/>
    <x v="3"/>
    <s v="Jumbo Box"/>
    <s v="Okidata ML320 Series Turbo Dot Matrix Printers"/>
    <n v="0.56000000000000005"/>
    <s v="United States"/>
    <s v="South"/>
    <x v="34"/>
    <s v="Lebanon"/>
    <n v="37087"/>
    <x v="10"/>
    <d v="2015-01-18T00:00:00"/>
    <x v="129"/>
    <n v="5"/>
    <n v="1839.91"/>
    <n v="89426"/>
    <n v="399.90000000000003"/>
    <x v="0"/>
  </r>
  <r>
    <n v="466"/>
    <s v="Marc Nash"/>
    <x v="3"/>
    <n v="0.08"/>
    <n v="297.64"/>
    <n v="14.7"/>
    <x v="0"/>
    <x v="0"/>
    <x v="1"/>
    <x v="3"/>
    <s v="Jumbo Drum"/>
    <s v="Panasonic KX-P3200 Dot Matrix Printer"/>
    <n v="0.56999999999999995"/>
    <s v="United States"/>
    <s v="East"/>
    <x v="35"/>
    <s v="Bellingham"/>
    <n v="2019"/>
    <x v="10"/>
    <d v="2015-01-11T00:00:00"/>
    <x v="130"/>
    <n v="5"/>
    <n v="1132.8399999999999"/>
    <n v="88060"/>
    <n v="297.56"/>
    <x v="3"/>
  </r>
  <r>
    <n v="467"/>
    <s v="Maria Thomas"/>
    <x v="3"/>
    <n v="0.02"/>
    <n v="12.99"/>
    <n v="14.37"/>
    <x v="1"/>
    <x v="0"/>
    <x v="0"/>
    <x v="11"/>
    <s v="Large Box"/>
    <s v="Tensor &quot;Hersey Kiss&quot; Styled Floor Lamp"/>
    <n v="0.73"/>
    <s v="United States"/>
    <s v="East"/>
    <x v="35"/>
    <s v="Beverly"/>
    <n v="1915"/>
    <x v="10"/>
    <d v="2015-01-12T00:00:00"/>
    <x v="131"/>
    <n v="11"/>
    <n v="143.63"/>
    <n v="88060"/>
    <n v="12.97"/>
    <x v="3"/>
  </r>
  <r>
    <n v="468"/>
    <s v="Craig Bennett"/>
    <x v="3"/>
    <n v="0.06"/>
    <n v="14.42"/>
    <n v="6.75"/>
    <x v="1"/>
    <x v="0"/>
    <x v="2"/>
    <x v="8"/>
    <s v="Medium Box"/>
    <s v="Holmes Odor Grabber"/>
    <n v="0.52"/>
    <s v="United States"/>
    <s v="East"/>
    <x v="35"/>
    <s v="Hanson"/>
    <n v="2341"/>
    <x v="10"/>
    <d v="2015-01-12T00:00:00"/>
    <x v="132"/>
    <n v="5"/>
    <n v="73.040000000000006"/>
    <n v="88060"/>
    <n v="14.36"/>
    <x v="3"/>
  </r>
  <r>
    <n v="469"/>
    <s v="Marion Bowling"/>
    <x v="3"/>
    <n v="0.05"/>
    <n v="4.1399999999999997"/>
    <n v="6.6"/>
    <x v="2"/>
    <x v="0"/>
    <x v="0"/>
    <x v="11"/>
    <s v="Small Box"/>
    <s v="Eldon Image Series Black Desk Accessories"/>
    <n v="0.49"/>
    <s v="United States"/>
    <s v="East"/>
    <x v="33"/>
    <s v="Hawthorne"/>
    <n v="7506"/>
    <x v="10"/>
    <d v="2015-01-13T00:00:00"/>
    <x v="133"/>
    <n v="7"/>
    <n v="33.35"/>
    <n v="88060"/>
    <n v="4.09"/>
    <x v="3"/>
  </r>
  <r>
    <n v="470"/>
    <s v="Tony Doyle"/>
    <x v="3"/>
    <n v="0.03"/>
    <n v="11.34"/>
    <n v="5.01"/>
    <x v="1"/>
    <x v="0"/>
    <x v="2"/>
    <x v="7"/>
    <s v="Small Box"/>
    <s v="Xerox 188"/>
    <n v="0.36"/>
    <s v="United States"/>
    <s v="East"/>
    <x v="33"/>
    <s v="Trenton"/>
    <n v="8601"/>
    <x v="10"/>
    <d v="2015-01-11T00:00:00"/>
    <x v="134"/>
    <n v="5"/>
    <n v="60.24"/>
    <n v="88060"/>
    <n v="11.31"/>
    <x v="3"/>
  </r>
  <r>
    <n v="2776"/>
    <s v="April Henson"/>
    <x v="0"/>
    <n v="0.03"/>
    <n v="350.98"/>
    <n v="30"/>
    <x v="0"/>
    <x v="1"/>
    <x v="0"/>
    <x v="9"/>
    <s v="Jumbo Drum"/>
    <s v="Office Star - Professional Matrix Back Chair with 2-to-1 Synchro Tilt and Mesh Fabric Seat"/>
    <n v="0.61"/>
    <s v="United States"/>
    <s v="East"/>
    <x v="36"/>
    <s v="Gaithersburg"/>
    <n v="20877"/>
    <x v="11"/>
    <d v="2015-01-15T00:00:00"/>
    <x v="135"/>
    <n v="11"/>
    <n v="3902.09"/>
    <n v="91228"/>
    <n v="350.95000000000005"/>
    <x v="3"/>
  </r>
  <r>
    <n v="2776"/>
    <s v="April Henson"/>
    <x v="0"/>
    <n v="0.04"/>
    <n v="1.68"/>
    <n v="1"/>
    <x v="1"/>
    <x v="1"/>
    <x v="2"/>
    <x v="2"/>
    <s v="Wrap Bag"/>
    <s v="Prang Dustless Chalk Sticks"/>
    <n v="0.35"/>
    <s v="United States"/>
    <s v="East"/>
    <x v="36"/>
    <s v="Gaithersburg"/>
    <n v="20877"/>
    <x v="11"/>
    <d v="2015-01-14T00:00:00"/>
    <x v="136"/>
    <n v="8"/>
    <n v="14.18"/>
    <n v="91228"/>
    <n v="1.64"/>
    <x v="3"/>
  </r>
  <r>
    <n v="120"/>
    <s v="Helen H Murphy"/>
    <x v="1"/>
    <n v="0.05"/>
    <n v="6.3"/>
    <n v="0.5"/>
    <x v="1"/>
    <x v="3"/>
    <x v="2"/>
    <x v="13"/>
    <s v="Small Box"/>
    <s v="Avery 51"/>
    <n v="0.39"/>
    <s v="United States"/>
    <s v="West"/>
    <x v="15"/>
    <s v="Layton"/>
    <n v="84041"/>
    <x v="11"/>
    <d v="2015-01-13T00:00:00"/>
    <x v="137"/>
    <n v="10"/>
    <n v="59.85"/>
    <n v="86520"/>
    <n v="6.25"/>
    <x v="2"/>
  </r>
  <r>
    <n v="120"/>
    <s v="Helen H Murphy"/>
    <x v="1"/>
    <n v="0.09"/>
    <n v="205.99"/>
    <n v="3"/>
    <x v="2"/>
    <x v="3"/>
    <x v="1"/>
    <x v="12"/>
    <s v="Small Box"/>
    <s v="6185"/>
    <n v="0.57999999999999996"/>
    <s v="United States"/>
    <s v="West"/>
    <x v="15"/>
    <s v="Layton"/>
    <n v="84041"/>
    <x v="11"/>
    <d v="2015-01-14T00:00:00"/>
    <x v="138"/>
    <n v="10"/>
    <n v="1708.73"/>
    <n v="86520"/>
    <n v="205.9"/>
    <x v="2"/>
  </r>
  <r>
    <n v="898"/>
    <s v="Harriet Hodges"/>
    <x v="1"/>
    <n v="0.04"/>
    <n v="90.97"/>
    <n v="28"/>
    <x v="0"/>
    <x v="0"/>
    <x v="1"/>
    <x v="3"/>
    <s v="Jumbo Drum"/>
    <s v="Lexmark Z55se Color Inkjet Printer"/>
    <n v="0.38"/>
    <s v="United States"/>
    <s v="East"/>
    <x v="11"/>
    <s v="New York City"/>
    <n v="10039"/>
    <x v="11"/>
    <d v="2015-01-13T00:00:00"/>
    <x v="139"/>
    <n v="6"/>
    <n v="573.30999999999995"/>
    <n v="33635"/>
    <n v="90.929999999999993"/>
    <x v="3"/>
  </r>
  <r>
    <n v="898"/>
    <s v="Harriet Hodges"/>
    <x v="1"/>
    <n v="7.0000000000000007E-2"/>
    <n v="20.34"/>
    <n v="35"/>
    <x v="1"/>
    <x v="0"/>
    <x v="2"/>
    <x v="6"/>
    <s v="Large Box"/>
    <s v="Tennsco Commercial Shelving"/>
    <n v="0.84"/>
    <s v="United States"/>
    <s v="East"/>
    <x v="11"/>
    <s v="New York City"/>
    <n v="10039"/>
    <x v="11"/>
    <d v="2015-01-13T00:00:00"/>
    <x v="140"/>
    <n v="5"/>
    <n v="140.22999999999999"/>
    <n v="33635"/>
    <n v="20.27"/>
    <x v="3"/>
  </r>
  <r>
    <n v="899"/>
    <s v="Jordan Berry"/>
    <x v="1"/>
    <n v="0.04"/>
    <n v="90.97"/>
    <n v="28"/>
    <x v="0"/>
    <x v="0"/>
    <x v="1"/>
    <x v="3"/>
    <s v="Jumbo Drum"/>
    <s v="Lexmark Z55se Color Inkjet Printer"/>
    <n v="0.38"/>
    <s v="United States"/>
    <s v="East"/>
    <x v="28"/>
    <s v="Altoona"/>
    <n v="16602"/>
    <x v="11"/>
    <d v="2015-01-13T00:00:00"/>
    <x v="139"/>
    <n v="2"/>
    <n v="191.1"/>
    <n v="86263"/>
    <n v="90.929999999999993"/>
    <x v="3"/>
  </r>
  <r>
    <n v="899"/>
    <s v="Jordan Berry"/>
    <x v="1"/>
    <n v="7.0000000000000007E-2"/>
    <n v="20.34"/>
    <n v="35"/>
    <x v="1"/>
    <x v="0"/>
    <x v="2"/>
    <x v="6"/>
    <s v="Large Box"/>
    <s v="Tennsco Commercial Shelving"/>
    <n v="0.84"/>
    <s v="United States"/>
    <s v="East"/>
    <x v="28"/>
    <s v="Altoona"/>
    <n v="16602"/>
    <x v="11"/>
    <d v="2015-01-13T00:00:00"/>
    <x v="140"/>
    <n v="1"/>
    <n v="28.05"/>
    <n v="86263"/>
    <n v="20.27"/>
    <x v="3"/>
  </r>
  <r>
    <n v="1636"/>
    <s v="Sidney Greenberg"/>
    <x v="1"/>
    <n v="0.04"/>
    <n v="136.97999999999999"/>
    <n v="24.49"/>
    <x v="2"/>
    <x v="2"/>
    <x v="0"/>
    <x v="11"/>
    <s v="Large Box"/>
    <s v="3M Polarizing Task Lamp with Clamp Arm, Light Gray"/>
    <n v="0.59"/>
    <s v="United States"/>
    <s v="West"/>
    <x v="8"/>
    <s v="Salinas"/>
    <n v="93905"/>
    <x v="11"/>
    <d v="2015-01-14T00:00:00"/>
    <x v="141"/>
    <n v="12"/>
    <n v="1634.13"/>
    <n v="89706"/>
    <n v="136.94"/>
    <x v="2"/>
  </r>
  <r>
    <n v="823"/>
    <s v="Christian Albright"/>
    <x v="2"/>
    <n v="0.04"/>
    <n v="6.24"/>
    <n v="5.22"/>
    <x v="1"/>
    <x v="0"/>
    <x v="0"/>
    <x v="11"/>
    <s v="Small Box"/>
    <s v="Eldon Expressions Mahogany Wood Desk Collection"/>
    <n v="0.6"/>
    <s v="United States"/>
    <s v="South"/>
    <x v="34"/>
    <s v="Smyrna"/>
    <n v="37167"/>
    <x v="11"/>
    <d v="2015-01-17T00:00:00"/>
    <x v="142"/>
    <n v="13"/>
    <n v="80.23"/>
    <n v="89257"/>
    <n v="6.2"/>
    <x v="0"/>
  </r>
  <r>
    <n v="824"/>
    <s v="Joann Moser"/>
    <x v="2"/>
    <n v="0.09"/>
    <n v="260.98"/>
    <n v="41.91"/>
    <x v="0"/>
    <x v="0"/>
    <x v="0"/>
    <x v="10"/>
    <s v="Jumbo Box"/>
    <s v="Atlantic Metals Mobile 3-Shelf Bookcases, Custom Colors"/>
    <n v="0.59"/>
    <s v="United States"/>
    <s v="South"/>
    <x v="34"/>
    <s v="Spring Hill"/>
    <n v="37174"/>
    <x v="11"/>
    <d v="2015-01-19T00:00:00"/>
    <x v="143"/>
    <n v="8"/>
    <n v="2044.9"/>
    <n v="89257"/>
    <n v="260.89000000000004"/>
    <x v="0"/>
  </r>
  <r>
    <n v="1424"/>
    <s v="Robyn Zhou"/>
    <x v="2"/>
    <n v="0.05"/>
    <n v="350.99"/>
    <n v="39"/>
    <x v="0"/>
    <x v="2"/>
    <x v="0"/>
    <x v="9"/>
    <s v="Jumbo Drum"/>
    <s v="Global Leather Executive Chair"/>
    <n v="0.55000000000000004"/>
    <s v="United States"/>
    <s v="West"/>
    <x v="3"/>
    <s v="Englewood"/>
    <n v="80112"/>
    <x v="11"/>
    <d v="2015-01-14T00:00:00"/>
    <x v="144"/>
    <n v="3"/>
    <n v="1020.08"/>
    <n v="89448"/>
    <n v="350.94"/>
    <x v="2"/>
  </r>
  <r>
    <n v="1424"/>
    <s v="Robyn Zhou"/>
    <x v="2"/>
    <n v="0"/>
    <n v="8.74"/>
    <n v="1.39"/>
    <x v="1"/>
    <x v="2"/>
    <x v="2"/>
    <x v="15"/>
    <s v="Small Box"/>
    <s v="#10- 4 1/8&quot; x 9 1/2&quot; Recycled Envelopes"/>
    <n v="0.38"/>
    <s v="United States"/>
    <s v="West"/>
    <x v="3"/>
    <s v="Englewood"/>
    <n v="80112"/>
    <x v="11"/>
    <d v="2015-01-16T00:00:00"/>
    <x v="145"/>
    <n v="7"/>
    <n v="65.2"/>
    <n v="89448"/>
    <n v="8.74"/>
    <x v="2"/>
  </r>
  <r>
    <n v="1424"/>
    <s v="Robyn Zhou"/>
    <x v="2"/>
    <n v="0.02"/>
    <n v="1.98"/>
    <n v="0.7"/>
    <x v="1"/>
    <x v="2"/>
    <x v="2"/>
    <x v="14"/>
    <s v="Wrap Bag"/>
    <s v="Brites Rubber Bands, 1 1/2 oz. Box"/>
    <n v="0.83"/>
    <s v="United States"/>
    <s v="West"/>
    <x v="3"/>
    <s v="Englewood"/>
    <n v="80112"/>
    <x v="11"/>
    <d v="2015-01-16T00:00:00"/>
    <x v="146"/>
    <n v="11"/>
    <n v="22.59"/>
    <n v="89448"/>
    <n v="1.96"/>
    <x v="2"/>
  </r>
  <r>
    <n v="2715"/>
    <s v="Becky Farmer"/>
    <x v="2"/>
    <n v="0.01"/>
    <n v="29.89"/>
    <n v="1.99"/>
    <x v="1"/>
    <x v="3"/>
    <x v="1"/>
    <x v="1"/>
    <s v="Small Pack"/>
    <s v="Verbatim DVD-RAM, 5.2GB, Rewritable, Type 1, DS"/>
    <n v="0.5"/>
    <s v="United States"/>
    <s v="Central"/>
    <x v="25"/>
    <s v="Lansing"/>
    <n v="48911"/>
    <x v="11"/>
    <d v="2015-01-16T00:00:00"/>
    <x v="147"/>
    <n v="1"/>
    <n v="31.96"/>
    <n v="88702"/>
    <n v="29.88"/>
    <x v="1"/>
  </r>
  <r>
    <n v="2069"/>
    <s v="Elsie Boykin"/>
    <x v="4"/>
    <n v="0.1"/>
    <n v="40.98"/>
    <n v="6.5"/>
    <x v="1"/>
    <x v="1"/>
    <x v="1"/>
    <x v="1"/>
    <s v="Small Box"/>
    <s v="Targus USB Numeric Keypad"/>
    <n v="0.74"/>
    <s v="United States"/>
    <s v="South"/>
    <x v="32"/>
    <s v="Fort Thomas"/>
    <n v="41075"/>
    <x v="11"/>
    <d v="2015-01-14T00:00:00"/>
    <x v="148"/>
    <n v="3"/>
    <n v="120.34"/>
    <n v="88554"/>
    <n v="40.879999999999995"/>
    <x v="0"/>
  </r>
  <r>
    <n v="750"/>
    <s v="Jordan Wilkinson"/>
    <x v="3"/>
    <n v="0.09"/>
    <n v="27.75"/>
    <n v="19.989999999999998"/>
    <x v="1"/>
    <x v="3"/>
    <x v="2"/>
    <x v="6"/>
    <s v="Small Box"/>
    <s v="Fellowes Super Stor/Drawer®"/>
    <n v="0.67"/>
    <s v="United States"/>
    <s v="South"/>
    <x v="32"/>
    <s v="Florence"/>
    <n v="41042"/>
    <x v="11"/>
    <d v="2015-01-13T00:00:00"/>
    <x v="149"/>
    <n v="10"/>
    <n v="257.52"/>
    <n v="91200"/>
    <n v="27.66"/>
    <x v="0"/>
  </r>
  <r>
    <n v="2489"/>
    <s v="Craig Liu"/>
    <x v="3"/>
    <n v="7.0000000000000007E-2"/>
    <n v="65.989999999999995"/>
    <n v="8.8000000000000007"/>
    <x v="1"/>
    <x v="2"/>
    <x v="1"/>
    <x v="12"/>
    <s v="Small Box"/>
    <s v="6120"/>
    <n v="0.57999999999999996"/>
    <s v="United States"/>
    <s v="West"/>
    <x v="8"/>
    <s v="Concord"/>
    <n v="94521"/>
    <x v="11"/>
    <d v="2015-01-12T00:00:00"/>
    <x v="150"/>
    <n v="9"/>
    <n v="471.66"/>
    <n v="86886"/>
    <n v="65.92"/>
    <x v="2"/>
  </r>
  <r>
    <n v="2490"/>
    <s v="Pauline Finch"/>
    <x v="3"/>
    <n v="0"/>
    <n v="10.01"/>
    <n v="1.99"/>
    <x v="2"/>
    <x v="2"/>
    <x v="1"/>
    <x v="1"/>
    <s v="Small Pack"/>
    <s v="TDK 4.7GB DVD-R"/>
    <n v="0.41"/>
    <s v="United States"/>
    <s v="West"/>
    <x v="8"/>
    <s v="Costa Mesa"/>
    <n v="92627"/>
    <x v="11"/>
    <d v="2015-01-14T00:00:00"/>
    <x v="151"/>
    <n v="11"/>
    <n v="119.86"/>
    <n v="86886"/>
    <n v="10.01"/>
    <x v="2"/>
  </r>
  <r>
    <n v="2491"/>
    <s v="Sean N Boyer"/>
    <x v="3"/>
    <n v="7.0000000000000007E-2"/>
    <n v="65.989999999999995"/>
    <n v="8.8000000000000007"/>
    <x v="1"/>
    <x v="2"/>
    <x v="1"/>
    <x v="12"/>
    <s v="Small Box"/>
    <s v="6120"/>
    <n v="0.57999999999999996"/>
    <s v="United States"/>
    <s v="West"/>
    <x v="8"/>
    <s v="Los Angeles"/>
    <n v="90045"/>
    <x v="11"/>
    <d v="2015-01-12T00:00:00"/>
    <x v="150"/>
    <n v="37"/>
    <n v="1939.03"/>
    <n v="23877"/>
    <n v="65.92"/>
    <x v="2"/>
  </r>
  <r>
    <n v="2491"/>
    <s v="Sean N Boyer"/>
    <x v="3"/>
    <n v="0"/>
    <n v="10.01"/>
    <n v="1.99"/>
    <x v="2"/>
    <x v="2"/>
    <x v="1"/>
    <x v="1"/>
    <s v="Small Pack"/>
    <s v="TDK 4.7GB DVD-R"/>
    <n v="0.41"/>
    <s v="United States"/>
    <s v="West"/>
    <x v="8"/>
    <s v="Los Angeles"/>
    <n v="90045"/>
    <x v="11"/>
    <d v="2015-01-14T00:00:00"/>
    <x v="152"/>
    <n v="42"/>
    <n v="457.63"/>
    <n v="23877"/>
    <n v="10.01"/>
    <x v="2"/>
  </r>
  <r>
    <n v="2338"/>
    <s v="Lynn Hines"/>
    <x v="0"/>
    <n v="0.06"/>
    <n v="2.08"/>
    <n v="5.33"/>
    <x v="1"/>
    <x v="2"/>
    <x v="0"/>
    <x v="11"/>
    <s v="Small Box"/>
    <s v="Eldon® Wave Desk Accessories"/>
    <n v="0.43"/>
    <s v="United States"/>
    <s v="East"/>
    <x v="36"/>
    <s v="College Park"/>
    <n v="20740"/>
    <x v="12"/>
    <d v="2015-01-13T00:00:00"/>
    <x v="153"/>
    <n v="4"/>
    <n v="9.23"/>
    <n v="91480"/>
    <n v="2.02"/>
    <x v="3"/>
  </r>
  <r>
    <n v="510"/>
    <s v="Gregory Rao"/>
    <x v="2"/>
    <n v="0.02"/>
    <n v="48.04"/>
    <n v="5.09"/>
    <x v="1"/>
    <x v="3"/>
    <x v="2"/>
    <x v="7"/>
    <s v="Small Box"/>
    <s v="Xerox 1910"/>
    <n v="0.37"/>
    <s v="United States"/>
    <s v="West"/>
    <x v="8"/>
    <s v="Manteca"/>
    <n v="95336"/>
    <x v="12"/>
    <d v="2015-01-13T00:00:00"/>
    <x v="154"/>
    <n v="3"/>
    <n v="152.54"/>
    <n v="90058"/>
    <n v="48.019999999999996"/>
    <x v="2"/>
  </r>
  <r>
    <n v="570"/>
    <s v="Katharine Bass"/>
    <x v="2"/>
    <n v="0.06"/>
    <n v="7.99"/>
    <n v="5.03"/>
    <x v="1"/>
    <x v="1"/>
    <x v="1"/>
    <x v="12"/>
    <s v="Medium Box"/>
    <s v="Bell Sonecor JB700 Caller ID"/>
    <n v="0.6"/>
    <s v="United States"/>
    <s v="West"/>
    <x v="26"/>
    <s v="Henderson"/>
    <n v="89015"/>
    <x v="12"/>
    <d v="2015-01-13T00:00:00"/>
    <x v="155"/>
    <n v="10"/>
    <n v="65.739999999999995"/>
    <n v="88881"/>
    <n v="7.9300000000000006"/>
    <x v="2"/>
  </r>
  <r>
    <n v="576"/>
    <s v="Gordon Lyon"/>
    <x v="2"/>
    <n v="0.06"/>
    <n v="4.4800000000000004"/>
    <n v="49"/>
    <x v="1"/>
    <x v="3"/>
    <x v="2"/>
    <x v="8"/>
    <s v="Large Box"/>
    <s v="Hoover Portapower™ Portable Vacuum"/>
    <n v="0.6"/>
    <s v="United States"/>
    <s v="West"/>
    <x v="8"/>
    <s v="Pomona"/>
    <n v="91767"/>
    <x v="12"/>
    <d v="2015-01-17T00:00:00"/>
    <x v="156"/>
    <n v="4"/>
    <n v="32.6"/>
    <n v="88645"/>
    <n v="4.4200000000000008"/>
    <x v="2"/>
  </r>
  <r>
    <n v="2369"/>
    <s v="Mike G Hartman"/>
    <x v="2"/>
    <n v="7.0000000000000007E-2"/>
    <n v="5.98"/>
    <n v="5.79"/>
    <x v="1"/>
    <x v="1"/>
    <x v="2"/>
    <x v="7"/>
    <s v="Small Box"/>
    <s v="Xerox 1903"/>
    <n v="0.36"/>
    <s v="United States"/>
    <s v="South"/>
    <x v="12"/>
    <s v="Pembroke Pines"/>
    <n v="33024"/>
    <x v="12"/>
    <d v="2015-01-15T00:00:00"/>
    <x v="157"/>
    <n v="13"/>
    <n v="77.42"/>
    <n v="90408"/>
    <n v="5.91"/>
    <x v="0"/>
  </r>
  <r>
    <n v="3340"/>
    <s v="Phillip Blum"/>
    <x v="4"/>
    <n v="0.08"/>
    <n v="125.99"/>
    <n v="4.2"/>
    <x v="1"/>
    <x v="1"/>
    <x v="1"/>
    <x v="12"/>
    <s v="Small Box"/>
    <s v="i1000plus"/>
    <n v="0.56999999999999995"/>
    <s v="United States"/>
    <s v="West"/>
    <x v="14"/>
    <s v="Troutdale"/>
    <n v="97060"/>
    <x v="12"/>
    <d v="2015-01-14T00:00:00"/>
    <x v="158"/>
    <n v="14"/>
    <n v="1434.51"/>
    <n v="85980"/>
    <n v="125.91"/>
    <x v="2"/>
  </r>
  <r>
    <n v="772"/>
    <s v="Jean Webster"/>
    <x v="0"/>
    <n v="0.08"/>
    <n v="7.77"/>
    <n v="9.23"/>
    <x v="1"/>
    <x v="0"/>
    <x v="2"/>
    <x v="8"/>
    <s v="Small Box"/>
    <s v="Hoover Commercial Soft Guard Upright Vacuum And Disposable Filtration Bags"/>
    <n v="0.57999999999999996"/>
    <s v="United States"/>
    <s v="East"/>
    <x v="28"/>
    <s v="Allentown"/>
    <n v="18103"/>
    <x v="13"/>
    <d v="2015-01-16T00:00:00"/>
    <x v="159"/>
    <n v="7"/>
    <n v="56.44"/>
    <n v="88666"/>
    <n v="7.6899999999999995"/>
    <x v="3"/>
  </r>
  <r>
    <n v="772"/>
    <s v="Jean Webster"/>
    <x v="0"/>
    <n v="0.1"/>
    <n v="18.97"/>
    <n v="9.5399999999999991"/>
    <x v="2"/>
    <x v="0"/>
    <x v="2"/>
    <x v="7"/>
    <s v="Small Box"/>
    <s v="Xerox 1939"/>
    <n v="0.37"/>
    <s v="United States"/>
    <s v="East"/>
    <x v="28"/>
    <s v="Allentown"/>
    <n v="18103"/>
    <x v="13"/>
    <d v="2015-01-16T00:00:00"/>
    <x v="160"/>
    <n v="3"/>
    <n v="56.73"/>
    <n v="88666"/>
    <n v="18.869999999999997"/>
    <x v="3"/>
  </r>
  <r>
    <n v="1636"/>
    <s v="Sidney Greenberg"/>
    <x v="0"/>
    <n v="0.08"/>
    <n v="115.99"/>
    <n v="56.14"/>
    <x v="0"/>
    <x v="2"/>
    <x v="1"/>
    <x v="3"/>
    <s v="Jumbo Drum"/>
    <s v="Hewlett-Packard Deskjet 5550 Color Inkjet Printer"/>
    <n v="0.4"/>
    <s v="United States"/>
    <s v="West"/>
    <x v="8"/>
    <s v="Salinas"/>
    <n v="93905"/>
    <x v="13"/>
    <d v="2015-01-16T00:00:00"/>
    <x v="161"/>
    <n v="5"/>
    <n v="562.92999999999995"/>
    <n v="89704"/>
    <n v="115.91"/>
    <x v="2"/>
  </r>
  <r>
    <n v="1636"/>
    <s v="Sidney Greenberg"/>
    <x v="0"/>
    <n v="0.08"/>
    <n v="4.28"/>
    <n v="0.94"/>
    <x v="1"/>
    <x v="2"/>
    <x v="2"/>
    <x v="2"/>
    <s v="Wrap Bag"/>
    <s v="Newell 336"/>
    <n v="0.56000000000000005"/>
    <s v="United States"/>
    <s v="West"/>
    <x v="8"/>
    <s v="Salinas"/>
    <n v="93905"/>
    <x v="13"/>
    <d v="2015-01-17T00:00:00"/>
    <x v="162"/>
    <n v="7"/>
    <n v="29.18"/>
    <n v="89704"/>
    <n v="4.2"/>
    <x v="2"/>
  </r>
  <r>
    <n v="463"/>
    <s v="Debbie Stevenson"/>
    <x v="2"/>
    <n v="7.0000000000000007E-2"/>
    <n v="165.2"/>
    <n v="19.989999999999998"/>
    <x v="1"/>
    <x v="0"/>
    <x v="2"/>
    <x v="6"/>
    <s v="Small Box"/>
    <s v="Economy Rollaway Files"/>
    <n v="0.59"/>
    <s v="United States"/>
    <s v="West"/>
    <x v="8"/>
    <s v="West Hollywood"/>
    <n v="90069"/>
    <x v="13"/>
    <d v="2015-01-16T00:00:00"/>
    <x v="163"/>
    <n v="7"/>
    <n v="1081.54"/>
    <n v="88061"/>
    <n v="165.13"/>
    <x v="2"/>
  </r>
  <r>
    <n v="3064"/>
    <s v="Clarence Crowder"/>
    <x v="2"/>
    <n v="0.03"/>
    <n v="6.45"/>
    <n v="1.34"/>
    <x v="1"/>
    <x v="1"/>
    <x v="2"/>
    <x v="7"/>
    <s v="Wrap Bag"/>
    <s v="Wirebound Four 2-3/4 x 5 Forms per Page, 400 Sets per Book"/>
    <n v="0.36"/>
    <s v="United States"/>
    <s v="West"/>
    <x v="4"/>
    <s v="Lacey"/>
    <n v="98503"/>
    <x v="13"/>
    <d v="2015-01-19T00:00:00"/>
    <x v="164"/>
    <n v="9"/>
    <n v="56.71"/>
    <n v="88448"/>
    <n v="6.42"/>
    <x v="2"/>
  </r>
  <r>
    <n v="3148"/>
    <s v="Leroy Field"/>
    <x v="4"/>
    <n v="0.06"/>
    <n v="19.989999999999998"/>
    <n v="11.17"/>
    <x v="1"/>
    <x v="3"/>
    <x v="0"/>
    <x v="11"/>
    <s v="Large Box"/>
    <s v="Telescoping Adjustable Floor Lamp"/>
    <n v="0.6"/>
    <s v="United States"/>
    <s v="West"/>
    <x v="37"/>
    <s v="Post Falls"/>
    <n v="83854"/>
    <x v="13"/>
    <d v="2015-01-14T00:00:00"/>
    <x v="165"/>
    <n v="7"/>
    <n v="139.49"/>
    <n v="89716"/>
    <n v="19.93"/>
    <x v="2"/>
  </r>
  <r>
    <n v="3149"/>
    <s v="Harriet Moore"/>
    <x v="4"/>
    <n v="0.06"/>
    <n v="320.98"/>
    <n v="58.95"/>
    <x v="0"/>
    <x v="3"/>
    <x v="0"/>
    <x v="9"/>
    <s v="Jumbo Drum"/>
    <s v="Hon 4070 Series Pagoda™ Round Back Stacking Chairs"/>
    <n v="0.56999999999999995"/>
    <s v="United States"/>
    <s v="West"/>
    <x v="37"/>
    <s v="Rexburg"/>
    <n v="83440"/>
    <x v="13"/>
    <d v="2015-01-16T00:00:00"/>
    <x v="166"/>
    <n v="6"/>
    <n v="1952.43"/>
    <n v="89716"/>
    <n v="320.92"/>
    <x v="2"/>
  </r>
  <r>
    <n v="2820"/>
    <s v="Laurence Simon"/>
    <x v="3"/>
    <n v="0.1"/>
    <n v="22.01"/>
    <n v="5.53"/>
    <x v="1"/>
    <x v="2"/>
    <x v="2"/>
    <x v="2"/>
    <s v="Small Pack"/>
    <s v="Boston 16801 Nautilus™ Battery Pencil Sharpener"/>
    <n v="0.59"/>
    <s v="United States"/>
    <s v="Central"/>
    <x v="6"/>
    <s v="Oakville"/>
    <n v="63129"/>
    <x v="13"/>
    <d v="2015-01-15T00:00:00"/>
    <x v="167"/>
    <n v="14"/>
    <n v="281.75"/>
    <n v="87900"/>
    <n v="21.91"/>
    <x v="1"/>
  </r>
  <r>
    <n v="3225"/>
    <s v="Robyn Crawford"/>
    <x v="3"/>
    <n v="0.1"/>
    <n v="208.16"/>
    <n v="68.02"/>
    <x v="0"/>
    <x v="0"/>
    <x v="2"/>
    <x v="8"/>
    <s v="Jumbo Drum"/>
    <s v="1.7 Cubic Foot Compact &quot;Cube&quot; Office Refrigerators"/>
    <n v="0.57999999999999996"/>
    <s v="United States"/>
    <s v="South"/>
    <x v="34"/>
    <s v="Germantown"/>
    <n v="38138"/>
    <x v="13"/>
    <d v="2015-01-14T00:00:00"/>
    <x v="168"/>
    <n v="4"/>
    <n v="768.81"/>
    <n v="86507"/>
    <n v="208.06"/>
    <x v="0"/>
  </r>
  <r>
    <n v="3226"/>
    <s v="Arthur Gold"/>
    <x v="3"/>
    <n v="7.0000000000000007E-2"/>
    <n v="90.48"/>
    <n v="19.989999999999998"/>
    <x v="1"/>
    <x v="0"/>
    <x v="2"/>
    <x v="15"/>
    <s v="Small Box"/>
    <s v="Tyvek® Side-Opening Peel &amp; Seel® Expanding Envelopes"/>
    <n v="0.4"/>
    <s v="United States"/>
    <s v="South"/>
    <x v="34"/>
    <s v="Hendersonville"/>
    <n v="37075"/>
    <x v="13"/>
    <d v="2015-01-15T00:00:00"/>
    <x v="169"/>
    <n v="2"/>
    <n v="183.39"/>
    <n v="86507"/>
    <n v="90.410000000000011"/>
    <x v="0"/>
  </r>
  <r>
    <n v="3226"/>
    <s v="Arthur Gold"/>
    <x v="3"/>
    <n v="0.01"/>
    <n v="9.48"/>
    <n v="7.29"/>
    <x v="2"/>
    <x v="0"/>
    <x v="0"/>
    <x v="11"/>
    <s v="Small Pack"/>
    <s v="DAX Two-Tone Rosewood/Black Document Frame, Desktop, 5 x 7"/>
    <n v="0.45"/>
    <s v="United States"/>
    <s v="South"/>
    <x v="34"/>
    <s v="Hendersonville"/>
    <n v="37075"/>
    <x v="13"/>
    <d v="2015-01-16T00:00:00"/>
    <x v="170"/>
    <n v="1"/>
    <n v="12.9"/>
    <n v="86507"/>
    <n v="9.4700000000000006"/>
    <x v="0"/>
  </r>
  <r>
    <n v="3226"/>
    <s v="Arthur Gold"/>
    <x v="3"/>
    <n v="0.02"/>
    <n v="4.28"/>
    <n v="0.94"/>
    <x v="1"/>
    <x v="0"/>
    <x v="2"/>
    <x v="2"/>
    <s v="Wrap Bag"/>
    <s v="Newell 336"/>
    <n v="0.56000000000000005"/>
    <s v="United States"/>
    <s v="South"/>
    <x v="34"/>
    <s v="Hendersonville"/>
    <n v="37075"/>
    <x v="13"/>
    <d v="2015-01-15T00:00:00"/>
    <x v="171"/>
    <n v="4"/>
    <n v="17.89"/>
    <n v="86507"/>
    <n v="4.2600000000000007"/>
    <x v="0"/>
  </r>
  <r>
    <n v="152"/>
    <s v="Kent Kerr"/>
    <x v="0"/>
    <n v="0.09"/>
    <n v="2.88"/>
    <n v="0.7"/>
    <x v="1"/>
    <x v="1"/>
    <x v="2"/>
    <x v="2"/>
    <s v="Wrap Bag"/>
    <s v="Newell 335"/>
    <n v="0.56000000000000005"/>
    <s v="United States"/>
    <s v="South"/>
    <x v="34"/>
    <s v="Knoxville"/>
    <n v="37918"/>
    <x v="14"/>
    <d v="2015-01-16T00:00:00"/>
    <x v="172"/>
    <n v="2"/>
    <n v="5.5"/>
    <n v="89520"/>
    <n v="2.79"/>
    <x v="0"/>
  </r>
  <r>
    <n v="2791"/>
    <s v="Dawn Larson"/>
    <x v="0"/>
    <n v="0.09"/>
    <n v="2.88"/>
    <n v="0.7"/>
    <x v="1"/>
    <x v="3"/>
    <x v="2"/>
    <x v="2"/>
    <s v="Wrap Bag"/>
    <s v="Newell 346"/>
    <n v="0.56000000000000005"/>
    <s v="United States"/>
    <s v="Central"/>
    <x v="25"/>
    <s v="Madison Heights"/>
    <n v="48071"/>
    <x v="14"/>
    <d v="2015-01-15T00:00:00"/>
    <x v="173"/>
    <n v="7"/>
    <n v="19.29"/>
    <n v="88758"/>
    <n v="2.79"/>
    <x v="1"/>
  </r>
  <r>
    <n v="428"/>
    <s v="Ernest Barber"/>
    <x v="1"/>
    <n v="0.02"/>
    <n v="15.28"/>
    <n v="1.99"/>
    <x v="1"/>
    <x v="3"/>
    <x v="1"/>
    <x v="1"/>
    <s v="Small Pack"/>
    <s v="Memorex 4.7GB DVD+R, 3/Pack"/>
    <n v="0.42"/>
    <s v="United States"/>
    <s v="West"/>
    <x v="26"/>
    <s v="Carson City"/>
    <n v="89701"/>
    <x v="14"/>
    <d v="2015-01-16T00:00:00"/>
    <x v="174"/>
    <n v="15"/>
    <n v="236.46"/>
    <n v="88479"/>
    <n v="15.26"/>
    <x v="2"/>
  </r>
  <r>
    <n v="428"/>
    <s v="Ernest Barber"/>
    <x v="1"/>
    <n v="0"/>
    <n v="85.99"/>
    <n v="3.3"/>
    <x v="1"/>
    <x v="3"/>
    <x v="1"/>
    <x v="12"/>
    <s v="Small Pack"/>
    <s v="Accessory20"/>
    <n v="0.37"/>
    <s v="United States"/>
    <s v="West"/>
    <x v="26"/>
    <s v="Carson City"/>
    <n v="89701"/>
    <x v="14"/>
    <d v="2015-01-16T00:00:00"/>
    <x v="175"/>
    <n v="1"/>
    <n v="73.819999999999993"/>
    <n v="88479"/>
    <n v="85.99"/>
    <x v="2"/>
  </r>
  <r>
    <n v="1212"/>
    <s v="Eileen Fletcher"/>
    <x v="1"/>
    <n v="0.08"/>
    <n v="4.91"/>
    <n v="4.97"/>
    <x v="1"/>
    <x v="3"/>
    <x v="2"/>
    <x v="5"/>
    <s v="Small Box"/>
    <s v="Pressboard Covers with Storage Hooks, 9 1/2&quot; x 11&quot;, Light Blue"/>
    <n v="0.38"/>
    <s v="United States"/>
    <s v="Central"/>
    <x v="2"/>
    <s v="Gary"/>
    <n v="46404"/>
    <x v="14"/>
    <d v="2015-01-16T00:00:00"/>
    <x v="176"/>
    <n v="12"/>
    <n v="58.95"/>
    <n v="88600"/>
    <n v="4.83"/>
    <x v="1"/>
  </r>
  <r>
    <n v="1212"/>
    <s v="Eileen Fletcher"/>
    <x v="1"/>
    <n v="0.01"/>
    <n v="3499.99"/>
    <n v="24.49"/>
    <x v="1"/>
    <x v="3"/>
    <x v="1"/>
    <x v="4"/>
    <s v="Large Box"/>
    <s v="Canon imageCLASS 2200 Advanced Copier"/>
    <n v="0.37"/>
    <s v="United States"/>
    <s v="Central"/>
    <x v="2"/>
    <s v="Gary"/>
    <n v="46404"/>
    <x v="14"/>
    <d v="2015-01-16T00:00:00"/>
    <x v="177"/>
    <n v="1"/>
    <n v="3672.89"/>
    <n v="88600"/>
    <n v="3499.9799999999996"/>
    <x v="1"/>
  </r>
  <r>
    <n v="1213"/>
    <s v="Jeremy Pratt"/>
    <x v="1"/>
    <n v="0.03"/>
    <n v="5.84"/>
    <n v="1.2"/>
    <x v="1"/>
    <x v="3"/>
    <x v="2"/>
    <x v="2"/>
    <s v="Wrap Bag"/>
    <s v="Newell 312"/>
    <n v="0.55000000000000004"/>
    <s v="United States"/>
    <s v="Central"/>
    <x v="2"/>
    <s v="Granger"/>
    <n v="46530"/>
    <x v="14"/>
    <d v="2015-01-17T00:00:00"/>
    <x v="178"/>
    <n v="2"/>
    <n v="11.74"/>
    <n v="88600"/>
    <n v="5.81"/>
    <x v="1"/>
  </r>
  <r>
    <n v="1632"/>
    <s v="Lori Wolfe"/>
    <x v="1"/>
    <n v="0.08"/>
    <n v="8.09"/>
    <n v="7.96"/>
    <x v="2"/>
    <x v="2"/>
    <x v="0"/>
    <x v="11"/>
    <s v="Small Box"/>
    <s v="6&quot; Cubicle Wall Clock, Black"/>
    <n v="0.49"/>
    <s v="United States"/>
    <s v="South"/>
    <x v="0"/>
    <s v="Hattiesburg"/>
    <n v="39401"/>
    <x v="14"/>
    <d v="2015-01-16T00:00:00"/>
    <x v="179"/>
    <n v="6"/>
    <n v="48.25"/>
    <n v="90530"/>
    <n v="8.01"/>
    <x v="0"/>
  </r>
  <r>
    <n v="3035"/>
    <s v="Tina Evans"/>
    <x v="2"/>
    <n v="0.01"/>
    <n v="4.9800000000000004"/>
    <n v="4.75"/>
    <x v="1"/>
    <x v="2"/>
    <x v="2"/>
    <x v="7"/>
    <s v="Small Box"/>
    <s v="Hammermill CopyPlus Copy Paper (20Lb. and 84 Bright)"/>
    <n v="0.36"/>
    <s v="United States"/>
    <s v="Central"/>
    <x v="10"/>
    <s v="Lombard"/>
    <n v="60148"/>
    <x v="14"/>
    <d v="2015-01-20T00:00:00"/>
    <x v="180"/>
    <n v="10"/>
    <n v="52.93"/>
    <n v="89128"/>
    <n v="4.9700000000000006"/>
    <x v="1"/>
  </r>
  <r>
    <n v="3035"/>
    <s v="Tina Evans"/>
    <x v="2"/>
    <n v="0.04"/>
    <n v="6.35"/>
    <n v="1.02"/>
    <x v="1"/>
    <x v="2"/>
    <x v="2"/>
    <x v="7"/>
    <s v="Wrap Bag"/>
    <s v="Telephone Message Books with Fax/Mobile Section, 5 1/2&quot; x 3 3/16&quot;"/>
    <n v="0.39"/>
    <s v="United States"/>
    <s v="Central"/>
    <x v="10"/>
    <s v="Lombard"/>
    <n v="60148"/>
    <x v="14"/>
    <d v="2015-01-20T00:00:00"/>
    <x v="181"/>
    <n v="12"/>
    <n v="75.61"/>
    <n v="89128"/>
    <n v="6.31"/>
    <x v="1"/>
  </r>
  <r>
    <n v="145"/>
    <s v="Rhonda Ivey"/>
    <x v="4"/>
    <n v="0.06"/>
    <n v="7.04"/>
    <n v="2.17"/>
    <x v="1"/>
    <x v="0"/>
    <x v="2"/>
    <x v="7"/>
    <s v="Wrap Bag"/>
    <s v="Wirebound Message Books, 2 7/8&quot; x 5&quot;, 3 Forms per Page"/>
    <n v="0.38"/>
    <s v="United States"/>
    <s v="East"/>
    <x v="28"/>
    <s v="West Mifflin"/>
    <n v="15122"/>
    <x v="14"/>
    <d v="2015-01-17T00:00:00"/>
    <x v="182"/>
    <n v="2"/>
    <n v="14.65"/>
    <n v="91086"/>
    <n v="6.98"/>
    <x v="3"/>
  </r>
  <r>
    <n v="1402"/>
    <s v="Wesley Tate"/>
    <x v="3"/>
    <n v="0"/>
    <n v="8.6"/>
    <n v="6.19"/>
    <x v="1"/>
    <x v="3"/>
    <x v="2"/>
    <x v="5"/>
    <s v="Small Box"/>
    <s v="Avery Printable Repositionable Plastic Tabs"/>
    <n v="0.38"/>
    <s v="United States"/>
    <s v="Central"/>
    <x v="10"/>
    <s v="Chicago"/>
    <n v="60653"/>
    <x v="14"/>
    <d v="2015-01-15T00:00:00"/>
    <x v="183"/>
    <n v="48"/>
    <n v="447.89"/>
    <n v="37729"/>
    <n v="8.6"/>
    <x v="1"/>
  </r>
  <r>
    <n v="1405"/>
    <s v="Crystal Floyd"/>
    <x v="3"/>
    <n v="0"/>
    <n v="8.6"/>
    <n v="6.19"/>
    <x v="1"/>
    <x v="3"/>
    <x v="2"/>
    <x v="5"/>
    <s v="Small Box"/>
    <s v="Avery Printable Repositionable Plastic Tabs"/>
    <n v="0.38"/>
    <s v="United States"/>
    <s v="Central"/>
    <x v="25"/>
    <s v="Battle Creek"/>
    <n v="49017"/>
    <x v="14"/>
    <d v="2015-01-15T00:00:00"/>
    <x v="184"/>
    <n v="12"/>
    <n v="111.97"/>
    <n v="86144"/>
    <n v="8.6"/>
    <x v="1"/>
  </r>
  <r>
    <n v="288"/>
    <s v="Patricia Cole Blair"/>
    <x v="0"/>
    <n v="0.09"/>
    <n v="28.48"/>
    <n v="1.99"/>
    <x v="1"/>
    <x v="0"/>
    <x v="1"/>
    <x v="1"/>
    <s v="Small Pack"/>
    <s v="Memorex 4.7GB DVD+RW, 3/Pack"/>
    <n v="0.4"/>
    <s v="United States"/>
    <s v="Central"/>
    <x v="38"/>
    <s v="Wichita"/>
    <n v="67212"/>
    <x v="15"/>
    <d v="2015-01-19T00:00:00"/>
    <x v="185"/>
    <n v="7"/>
    <n v="192.3"/>
    <n v="89762"/>
    <n v="28.39"/>
    <x v="1"/>
  </r>
  <r>
    <n v="288"/>
    <s v="Patricia Cole Blair"/>
    <x v="0"/>
    <n v="0.08"/>
    <n v="65.989999999999995"/>
    <n v="4.99"/>
    <x v="2"/>
    <x v="0"/>
    <x v="1"/>
    <x v="12"/>
    <s v="Small Box"/>
    <s v="MicroTAC 650"/>
    <n v="0.57999999999999996"/>
    <s v="United States"/>
    <s v="Central"/>
    <x v="38"/>
    <s v="Wichita"/>
    <n v="67212"/>
    <x v="15"/>
    <d v="2015-01-18T00:00:00"/>
    <x v="186"/>
    <n v="14"/>
    <n v="748.1"/>
    <n v="89762"/>
    <n v="65.91"/>
    <x v="1"/>
  </r>
  <r>
    <n v="1603"/>
    <s v="Alex Watkins"/>
    <x v="0"/>
    <n v="0.09"/>
    <n v="2.1800000000000002"/>
    <n v="0.78"/>
    <x v="1"/>
    <x v="0"/>
    <x v="2"/>
    <x v="14"/>
    <s v="Wrap Bag"/>
    <s v="Stockwell Push Pins"/>
    <n v="0.52"/>
    <s v="United States"/>
    <s v="East"/>
    <x v="11"/>
    <s v="Woodmere"/>
    <n v="11598"/>
    <x v="15"/>
    <d v="2015-01-18T00:00:00"/>
    <x v="187"/>
    <n v="9"/>
    <n v="19.12"/>
    <n v="89679"/>
    <n v="2.0900000000000003"/>
    <x v="3"/>
  </r>
  <r>
    <n v="1603"/>
    <s v="Alex Watkins"/>
    <x v="0"/>
    <n v="0.05"/>
    <n v="179.29"/>
    <n v="29.21"/>
    <x v="0"/>
    <x v="0"/>
    <x v="0"/>
    <x v="0"/>
    <s v="Jumbo Box"/>
    <s v="Bevis Round Conference Table Top, X-Base"/>
    <n v="0.76"/>
    <s v="United States"/>
    <s v="East"/>
    <x v="11"/>
    <s v="Woodmere"/>
    <n v="11598"/>
    <x v="15"/>
    <d v="2015-01-18T00:00:00"/>
    <x v="188"/>
    <n v="1"/>
    <n v="186.64"/>
    <n v="89679"/>
    <n v="179.23999999999998"/>
    <x v="3"/>
  </r>
  <r>
    <n v="2924"/>
    <s v="Courtney Nelson"/>
    <x v="0"/>
    <n v="0.02"/>
    <n v="110.98"/>
    <n v="13.99"/>
    <x v="1"/>
    <x v="1"/>
    <x v="0"/>
    <x v="11"/>
    <s v="Medium Box"/>
    <s v="Rubbermaid ClusterMat Chairmats, Mat Size- 66&quot; x 60&quot;, Lip 20&quot; x 11&quot; -90 Degree Angle"/>
    <n v="0.69"/>
    <s v="United States"/>
    <s v="East"/>
    <x v="36"/>
    <s v="Laurel"/>
    <n v="20707"/>
    <x v="15"/>
    <d v="2015-01-18T00:00:00"/>
    <x v="189"/>
    <n v="2"/>
    <n v="226.53"/>
    <n v="86591"/>
    <n v="110.96000000000001"/>
    <x v="3"/>
  </r>
  <r>
    <n v="2924"/>
    <s v="Courtney Nelson"/>
    <x v="0"/>
    <n v="0.01"/>
    <n v="8.01"/>
    <n v="2.87"/>
    <x v="1"/>
    <x v="1"/>
    <x v="2"/>
    <x v="7"/>
    <s v="Wrap Bag"/>
    <s v="TOPS Money Receipt Book, Consecutively Numbered in Red,"/>
    <n v="0.4"/>
    <s v="United States"/>
    <s v="East"/>
    <x v="36"/>
    <s v="Laurel"/>
    <n v="20707"/>
    <x v="15"/>
    <d v="2015-01-18T00:00:00"/>
    <x v="190"/>
    <n v="8"/>
    <n v="68.650000000000006"/>
    <n v="86591"/>
    <n v="8"/>
    <x v="3"/>
  </r>
  <r>
    <n v="202"/>
    <s v="Max Small"/>
    <x v="1"/>
    <n v="0.03"/>
    <n v="7.37"/>
    <n v="5.53"/>
    <x v="1"/>
    <x v="3"/>
    <x v="1"/>
    <x v="1"/>
    <s v="Small Pack"/>
    <s v="Imation 3.5&quot; Unformatted DS/HD Diskettes, 10/Box"/>
    <n v="0.69"/>
    <s v="United States"/>
    <s v="Central"/>
    <x v="19"/>
    <s v="Bartlesville"/>
    <n v="74006"/>
    <x v="15"/>
    <d v="2015-01-18T00:00:00"/>
    <x v="191"/>
    <n v="11"/>
    <n v="85.79"/>
    <n v="88972"/>
    <n v="7.34"/>
    <x v="1"/>
  </r>
  <r>
    <n v="665"/>
    <s v="Miriam Mueller"/>
    <x v="2"/>
    <n v="0.04"/>
    <n v="22.72"/>
    <n v="8.99"/>
    <x v="1"/>
    <x v="3"/>
    <x v="0"/>
    <x v="11"/>
    <s v="Small Pack"/>
    <s v="Executive Impressions 14&quot; Two-Color Numerals Wall Clock"/>
    <n v="0.44"/>
    <s v="United States"/>
    <s v="South"/>
    <x v="34"/>
    <s v="Murfreesboro"/>
    <n v="37130"/>
    <x v="15"/>
    <d v="2015-01-20T00:00:00"/>
    <x v="192"/>
    <n v="9"/>
    <n v="202.41"/>
    <n v="88677"/>
    <n v="22.68"/>
    <x v="0"/>
  </r>
  <r>
    <n v="667"/>
    <s v="Allison Kirby"/>
    <x v="2"/>
    <n v="0.04"/>
    <n v="22.72"/>
    <n v="8.99"/>
    <x v="1"/>
    <x v="3"/>
    <x v="0"/>
    <x v="11"/>
    <s v="Small Pack"/>
    <s v="Executive Impressions 14&quot; Two-Color Numerals Wall Clock"/>
    <n v="0.44"/>
    <s v="United States"/>
    <s v="Central"/>
    <x v="18"/>
    <s v="Dallas"/>
    <n v="75203"/>
    <x v="15"/>
    <d v="2015-01-20T00:00:00"/>
    <x v="193"/>
    <n v="37"/>
    <n v="832.14"/>
    <n v="22147"/>
    <n v="22.68"/>
    <x v="1"/>
  </r>
  <r>
    <n v="3385"/>
    <s v="Daniel Richmond"/>
    <x v="2"/>
    <n v="0.04"/>
    <n v="2.98"/>
    <n v="2.0299999999999998"/>
    <x v="2"/>
    <x v="3"/>
    <x v="2"/>
    <x v="2"/>
    <s v="Wrap Bag"/>
    <s v="Premium Writing Pencils, Soft, #2 by Central Association for the Blind"/>
    <n v="0.56999999999999995"/>
    <s v="United States"/>
    <s v="East"/>
    <x v="27"/>
    <s v="Boardman"/>
    <n v="44512"/>
    <x v="15"/>
    <d v="2015-01-16T00:00:00"/>
    <x v="194"/>
    <n v="5"/>
    <n v="15.7"/>
    <n v="88745"/>
    <n v="2.94"/>
    <x v="3"/>
  </r>
  <r>
    <n v="3385"/>
    <s v="Daniel Richmond"/>
    <x v="2"/>
    <n v="0.01"/>
    <n v="125.99"/>
    <n v="8.99"/>
    <x v="1"/>
    <x v="3"/>
    <x v="1"/>
    <x v="12"/>
    <s v="Small Box"/>
    <s v="M70"/>
    <n v="0.59"/>
    <s v="United States"/>
    <s v="East"/>
    <x v="27"/>
    <s v="Boardman"/>
    <n v="44512"/>
    <x v="15"/>
    <d v="2015-01-21T00:00:00"/>
    <x v="195"/>
    <n v="6"/>
    <n v="680.65"/>
    <n v="88745"/>
    <n v="125.97999999999999"/>
    <x v="3"/>
  </r>
  <r>
    <n v="1697"/>
    <s v="Holly Osborne"/>
    <x v="4"/>
    <n v="0"/>
    <n v="13.43"/>
    <n v="5.5"/>
    <x v="1"/>
    <x v="2"/>
    <x v="2"/>
    <x v="6"/>
    <s v="Small Box"/>
    <s v="Fellowes Personal Hanging Folder Files, Navy"/>
    <n v="0.56999999999999995"/>
    <s v="United States"/>
    <s v="South"/>
    <x v="1"/>
    <s v="Hot Springs"/>
    <n v="71901"/>
    <x v="15"/>
    <d v="2015-01-17T00:00:00"/>
    <x v="196"/>
    <n v="9"/>
    <n v="129.54"/>
    <n v="86338"/>
    <n v="13.43"/>
    <x v="0"/>
  </r>
  <r>
    <n v="3133"/>
    <s v="Kristine Singleton"/>
    <x v="4"/>
    <n v="0.1"/>
    <n v="5.81"/>
    <n v="8.49"/>
    <x v="1"/>
    <x v="3"/>
    <x v="2"/>
    <x v="5"/>
    <s v="Small Box"/>
    <s v="Fellowes Black Plastic Comb Bindings"/>
    <n v="0.39"/>
    <s v="United States"/>
    <s v="Central"/>
    <x v="10"/>
    <s v="Naperville"/>
    <n v="60540"/>
    <x v="15"/>
    <d v="2015-01-17T00:00:00"/>
    <x v="197"/>
    <n v="12"/>
    <n v="64.959999999999994"/>
    <n v="86789"/>
    <n v="5.71"/>
    <x v="1"/>
  </r>
  <r>
    <n v="3133"/>
    <s v="Kristine Singleton"/>
    <x v="4"/>
    <n v="0.03"/>
    <n v="1.81"/>
    <n v="0.75"/>
    <x v="1"/>
    <x v="3"/>
    <x v="2"/>
    <x v="14"/>
    <s v="Wrap Bag"/>
    <s v="Assorted Color Push Pins"/>
    <n v="0.52"/>
    <s v="United States"/>
    <s v="Central"/>
    <x v="10"/>
    <s v="Naperville"/>
    <n v="60540"/>
    <x v="15"/>
    <d v="2015-01-17T00:00:00"/>
    <x v="198"/>
    <n v="10"/>
    <n v="19.14"/>
    <n v="86789"/>
    <n v="1.78"/>
    <x v="1"/>
  </r>
  <r>
    <n v="3036"/>
    <s v="Edith Reynolds"/>
    <x v="3"/>
    <n v="0.02"/>
    <n v="12.99"/>
    <n v="14.37"/>
    <x v="1"/>
    <x v="2"/>
    <x v="0"/>
    <x v="11"/>
    <s v="Large Box"/>
    <s v="Tensor &quot;Hersey Kiss&quot; Styled Floor Lamp"/>
    <n v="0.73"/>
    <s v="United States"/>
    <s v="Central"/>
    <x v="39"/>
    <s v="Mandan"/>
    <n v="58554"/>
    <x v="15"/>
    <d v="2015-01-18T00:00:00"/>
    <x v="199"/>
    <n v="5"/>
    <n v="67.64"/>
    <n v="89129"/>
    <n v="12.97"/>
    <x v="1"/>
  </r>
  <r>
    <n v="3036"/>
    <s v="Edith Reynolds"/>
    <x v="3"/>
    <n v="0.05"/>
    <n v="35.44"/>
    <n v="7.5"/>
    <x v="1"/>
    <x v="2"/>
    <x v="2"/>
    <x v="7"/>
    <s v="Small Box"/>
    <s v="Xerox 1906"/>
    <n v="0.38"/>
    <s v="United States"/>
    <s v="Central"/>
    <x v="39"/>
    <s v="Mandan"/>
    <n v="58554"/>
    <x v="15"/>
    <d v="2015-01-18T00:00:00"/>
    <x v="200"/>
    <n v="7"/>
    <n v="240.42"/>
    <n v="89129"/>
    <n v="35.39"/>
    <x v="1"/>
  </r>
  <r>
    <n v="3036"/>
    <s v="Edith Reynolds"/>
    <x v="3"/>
    <n v="0.02"/>
    <n v="12.98"/>
    <n v="3.14"/>
    <x v="1"/>
    <x v="2"/>
    <x v="2"/>
    <x v="16"/>
    <s v="Small Pack"/>
    <s v="Acme® 8&quot; Straight Scissors"/>
    <n v="0.6"/>
    <s v="United States"/>
    <s v="Central"/>
    <x v="39"/>
    <s v="Mandan"/>
    <n v="58554"/>
    <x v="15"/>
    <d v="2015-01-19T00:00:00"/>
    <x v="201"/>
    <n v="14"/>
    <n v="184.4"/>
    <n v="89129"/>
    <n v="12.96"/>
    <x v="1"/>
  </r>
  <r>
    <n v="592"/>
    <s v="Eva Silverman"/>
    <x v="0"/>
    <n v="0.08"/>
    <n v="30.53"/>
    <n v="19.989999999999998"/>
    <x v="1"/>
    <x v="0"/>
    <x v="2"/>
    <x v="13"/>
    <s v="Small Box"/>
    <s v="Avery 4027 File Folder Labels for Dot Matrix Printers, 5000 Labels per Box, White"/>
    <n v="0.39"/>
    <s v="United States"/>
    <s v="Central"/>
    <x v="10"/>
    <s v="Wilmette"/>
    <n v="60091"/>
    <x v="16"/>
    <d v="2015-01-17T00:00:00"/>
    <x v="202"/>
    <n v="10"/>
    <n v="285.87"/>
    <n v="86307"/>
    <n v="30.450000000000003"/>
    <x v="1"/>
  </r>
  <r>
    <n v="593"/>
    <s v="Joel Huffman"/>
    <x v="0"/>
    <n v="0.01"/>
    <n v="1.68"/>
    <n v="1.57"/>
    <x v="1"/>
    <x v="0"/>
    <x v="2"/>
    <x v="2"/>
    <s v="Wrap Bag"/>
    <s v="Newell 323"/>
    <n v="0.59"/>
    <s v="United States"/>
    <s v="Central"/>
    <x v="10"/>
    <s v="Woodridge"/>
    <n v="60517"/>
    <x v="16"/>
    <d v="2015-01-19T00:00:00"/>
    <x v="203"/>
    <n v="12"/>
    <n v="20.37"/>
    <n v="86307"/>
    <n v="1.67"/>
    <x v="1"/>
  </r>
  <r>
    <n v="1531"/>
    <s v="Jon Ayers"/>
    <x v="0"/>
    <n v="7.0000000000000007E-2"/>
    <n v="4.91"/>
    <n v="0.5"/>
    <x v="1"/>
    <x v="1"/>
    <x v="2"/>
    <x v="13"/>
    <s v="Small Box"/>
    <s v="Avery 508"/>
    <n v="0.36"/>
    <s v="United States"/>
    <s v="South"/>
    <x v="12"/>
    <s v="Palm Coast"/>
    <n v="32137"/>
    <x v="16"/>
    <d v="2015-01-18T00:00:00"/>
    <x v="204"/>
    <n v="6"/>
    <n v="28.22"/>
    <n v="88852"/>
    <n v="4.84"/>
    <x v="0"/>
  </r>
  <r>
    <n v="210"/>
    <s v="Floyd Dale"/>
    <x v="2"/>
    <n v="0.05"/>
    <n v="1.86"/>
    <n v="2.58"/>
    <x v="1"/>
    <x v="2"/>
    <x v="2"/>
    <x v="14"/>
    <s v="Wrap Bag"/>
    <s v="Super Bands, 12/Pack"/>
    <n v="0.82"/>
    <s v="United States"/>
    <s v="East"/>
    <x v="11"/>
    <s v="Troy"/>
    <n v="12180"/>
    <x v="16"/>
    <d v="2015-01-21T00:00:00"/>
    <x v="205"/>
    <n v="9"/>
    <n v="17.61"/>
    <n v="85965"/>
    <n v="1.81"/>
    <x v="3"/>
  </r>
  <r>
    <n v="366"/>
    <s v="Patrick Rosenthal"/>
    <x v="4"/>
    <n v="0.05"/>
    <n v="328.14"/>
    <n v="91.05"/>
    <x v="0"/>
    <x v="0"/>
    <x v="2"/>
    <x v="8"/>
    <s v="Jumbo Drum"/>
    <s v="Sanyo Counter Height Refrigerator with Crisper, 3.6 Cubic Foot, Stainless Steel/Black"/>
    <n v="0.56999999999999995"/>
    <s v="United States"/>
    <s v="East"/>
    <x v="40"/>
    <s v="Cranston"/>
    <n v="2910"/>
    <x v="16"/>
    <d v="2015-01-19T00:00:00"/>
    <x v="206"/>
    <n v="6"/>
    <n v="1967.98"/>
    <n v="87347"/>
    <n v="328.09"/>
    <x v="3"/>
  </r>
  <r>
    <n v="744"/>
    <s v="Joy Maxwell"/>
    <x v="4"/>
    <n v="0.03"/>
    <n v="119.99"/>
    <n v="56.14"/>
    <x v="0"/>
    <x v="1"/>
    <x v="1"/>
    <x v="3"/>
    <s v="Jumbo Box"/>
    <s v="Hewlett-Packard 2600DN Business Color Inkjet Printer"/>
    <n v="0.39"/>
    <s v="United States"/>
    <s v="West"/>
    <x v="41"/>
    <s v="Oro Valley"/>
    <n v="85737"/>
    <x v="16"/>
    <d v="2015-01-19T00:00:00"/>
    <x v="207"/>
    <n v="13"/>
    <n v="1545.58"/>
    <n v="87726"/>
    <n v="119.96"/>
    <x v="2"/>
  </r>
  <r>
    <n v="745"/>
    <s v="Mary Page"/>
    <x v="4"/>
    <n v="0.05"/>
    <n v="115.79"/>
    <n v="1.99"/>
    <x v="1"/>
    <x v="1"/>
    <x v="1"/>
    <x v="1"/>
    <s v="Small Pack"/>
    <s v="Verbatim DVD-R, 4.7GB, Spindle, WE, Blank, Ink Jet/Thermal, 20/Spindle"/>
    <n v="0.49"/>
    <s v="United States"/>
    <s v="West"/>
    <x v="41"/>
    <s v="Peoria"/>
    <n v="85345"/>
    <x v="16"/>
    <d v="2015-01-19T00:00:00"/>
    <x v="208"/>
    <n v="3"/>
    <n v="353.1"/>
    <n v="87726"/>
    <n v="115.74000000000001"/>
    <x v="2"/>
  </r>
  <r>
    <n v="1702"/>
    <s v="Sandra Berry"/>
    <x v="4"/>
    <n v="0.05"/>
    <n v="14.81"/>
    <n v="13.32"/>
    <x v="1"/>
    <x v="2"/>
    <x v="2"/>
    <x v="8"/>
    <s v="Small Box"/>
    <s v="Holmes Replacement Filter for HEPA Air Cleaner, Large Room"/>
    <n v="0.43"/>
    <s v="United States"/>
    <s v="South"/>
    <x v="0"/>
    <s v="Meridian"/>
    <n v="39301"/>
    <x v="16"/>
    <d v="2015-01-20T00:00:00"/>
    <x v="209"/>
    <n v="3"/>
    <n v="45.28"/>
    <n v="90473"/>
    <n v="14.76"/>
    <x v="0"/>
  </r>
  <r>
    <n v="1702"/>
    <s v="Sandra Berry"/>
    <x v="4"/>
    <n v="0.05"/>
    <n v="4.2"/>
    <n v="2.2599999999999998"/>
    <x v="2"/>
    <x v="2"/>
    <x v="2"/>
    <x v="7"/>
    <s v="Wrap Bag"/>
    <s v="Important Message Pads, 50 4-1/4 x 5-1/2 Forms per Pad"/>
    <n v="0.36"/>
    <s v="United States"/>
    <s v="South"/>
    <x v="0"/>
    <s v="Meridian"/>
    <n v="39301"/>
    <x v="16"/>
    <d v="2015-01-19T00:00:00"/>
    <x v="210"/>
    <n v="3"/>
    <n v="13.57"/>
    <n v="90473"/>
    <n v="4.1500000000000004"/>
    <x v="0"/>
  </r>
  <r>
    <n v="1708"/>
    <s v="Lillian Day"/>
    <x v="4"/>
    <n v="0.05"/>
    <n v="5.68"/>
    <n v="1.39"/>
    <x v="1"/>
    <x v="0"/>
    <x v="2"/>
    <x v="15"/>
    <s v="Small Box"/>
    <s v="Staples Standard Envelopes"/>
    <n v="0.38"/>
    <s v="United States"/>
    <s v="East"/>
    <x v="27"/>
    <s v="Shaker Heights"/>
    <n v="44118"/>
    <x v="16"/>
    <d v="2015-01-18T00:00:00"/>
    <x v="211"/>
    <n v="10"/>
    <n v="55.48"/>
    <n v="88781"/>
    <n v="5.63"/>
    <x v="3"/>
  </r>
  <r>
    <n v="1719"/>
    <s v="Russell W Melton"/>
    <x v="4"/>
    <n v="0.06"/>
    <n v="16.48"/>
    <n v="1.99"/>
    <x v="1"/>
    <x v="3"/>
    <x v="1"/>
    <x v="1"/>
    <s v="Small Pack"/>
    <s v="Maxell DVD-RAM Discs"/>
    <n v="0.42"/>
    <s v="United States"/>
    <s v="South"/>
    <x v="16"/>
    <s v="Northport"/>
    <n v="35473"/>
    <x v="16"/>
    <d v="2015-01-19T00:00:00"/>
    <x v="212"/>
    <n v="8"/>
    <n v="128.13"/>
    <n v="90786"/>
    <n v="16.420000000000002"/>
    <x v="0"/>
  </r>
  <r>
    <n v="1873"/>
    <s v="Lisa Kim"/>
    <x v="4"/>
    <n v="0.03"/>
    <n v="90.48"/>
    <n v="19.989999999999998"/>
    <x v="1"/>
    <x v="3"/>
    <x v="2"/>
    <x v="15"/>
    <s v="Small Box"/>
    <s v="Tyvek® Side-Opening Peel &amp; Seel® Expanding Envelopes"/>
    <n v="0.4"/>
    <s v="United States"/>
    <s v="South"/>
    <x v="12"/>
    <s v="Palm Beach Gardens"/>
    <n v="33403"/>
    <x v="16"/>
    <d v="2015-01-19T00:00:00"/>
    <x v="213"/>
    <n v="1"/>
    <n v="99.69"/>
    <n v="90099"/>
    <n v="90.45"/>
    <x v="0"/>
  </r>
  <r>
    <n v="1873"/>
    <s v="Lisa Kim"/>
    <x v="4"/>
    <n v="0.06"/>
    <n v="22.84"/>
    <n v="8.18"/>
    <x v="1"/>
    <x v="3"/>
    <x v="2"/>
    <x v="7"/>
    <s v="Small Box"/>
    <s v="Xerox 1991"/>
    <n v="0.39"/>
    <s v="United States"/>
    <s v="South"/>
    <x v="12"/>
    <s v="Palm Beach Gardens"/>
    <n v="33403"/>
    <x v="16"/>
    <d v="2015-01-17T00:00:00"/>
    <x v="214"/>
    <n v="7"/>
    <n v="152.49"/>
    <n v="90099"/>
    <n v="22.78"/>
    <x v="0"/>
  </r>
  <r>
    <n v="2579"/>
    <s v="Marshall Sutherland"/>
    <x v="4"/>
    <n v="7.0000000000000007E-2"/>
    <n v="1.76"/>
    <n v="4.8600000000000003"/>
    <x v="1"/>
    <x v="2"/>
    <x v="0"/>
    <x v="11"/>
    <s v="Small Box"/>
    <s v="Regeneration Desk Collection"/>
    <n v="0.41"/>
    <s v="United States"/>
    <s v="South"/>
    <x v="16"/>
    <s v="Phenix City"/>
    <n v="36869"/>
    <x v="16"/>
    <d v="2015-01-17T00:00:00"/>
    <x v="215"/>
    <n v="15"/>
    <n v="26.01"/>
    <n v="88297"/>
    <n v="1.69"/>
    <x v="0"/>
  </r>
  <r>
    <n v="2618"/>
    <s v="Amy Hamrick Melvin"/>
    <x v="4"/>
    <n v="0.1"/>
    <n v="7.64"/>
    <n v="1.39"/>
    <x v="1"/>
    <x v="3"/>
    <x v="2"/>
    <x v="15"/>
    <s v="Small Box"/>
    <s v="Security-Tint Envelopes"/>
    <n v="0.36"/>
    <s v="United States"/>
    <s v="East"/>
    <x v="11"/>
    <s v="New York City"/>
    <n v="10004"/>
    <x v="16"/>
    <d v="2015-01-19T00:00:00"/>
    <x v="216"/>
    <n v="18"/>
    <n v="130.11000000000001"/>
    <n v="46884"/>
    <n v="7.54"/>
    <x v="3"/>
  </r>
  <r>
    <n v="2618"/>
    <s v="Amy Hamrick Melvin"/>
    <x v="4"/>
    <n v="0"/>
    <n v="125.99"/>
    <n v="2.5"/>
    <x v="1"/>
    <x v="3"/>
    <x v="1"/>
    <x v="12"/>
    <s v="Small Box"/>
    <s v="6162"/>
    <n v="0.59"/>
    <s v="United States"/>
    <s v="East"/>
    <x v="11"/>
    <s v="New York City"/>
    <n v="10004"/>
    <x v="16"/>
    <d v="2015-01-19T00:00:00"/>
    <x v="217"/>
    <n v="3"/>
    <n v="337.34"/>
    <n v="46884"/>
    <n v="125.99"/>
    <x v="3"/>
  </r>
  <r>
    <n v="2618"/>
    <s v="Amy Hamrick Melvin"/>
    <x v="4"/>
    <n v="0.1"/>
    <n v="11.55"/>
    <n v="2.36"/>
    <x v="1"/>
    <x v="3"/>
    <x v="2"/>
    <x v="2"/>
    <s v="Wrap Bag"/>
    <s v="Newell 309"/>
    <n v="0.55000000000000004"/>
    <s v="United States"/>
    <s v="East"/>
    <x v="11"/>
    <s v="New York City"/>
    <n v="10004"/>
    <x v="16"/>
    <d v="2015-01-18T00:00:00"/>
    <x v="218"/>
    <n v="25"/>
    <n v="280.43"/>
    <n v="46884"/>
    <n v="11.450000000000001"/>
    <x v="3"/>
  </r>
  <r>
    <n v="2628"/>
    <s v="Danielle P Rao"/>
    <x v="4"/>
    <n v="0.02"/>
    <n v="30.53"/>
    <n v="19.989999999999998"/>
    <x v="2"/>
    <x v="3"/>
    <x v="2"/>
    <x v="13"/>
    <s v="Small Box"/>
    <s v="Avery 4027 File Folder Labels for Dot Matrix Printers, 5000 Labels per Box, White"/>
    <n v="0.39"/>
    <s v="United States"/>
    <s v="Central"/>
    <x v="19"/>
    <s v="Moore"/>
    <n v="73160"/>
    <x v="16"/>
    <d v="2015-01-19T00:00:00"/>
    <x v="219"/>
    <n v="14"/>
    <n v="448.47"/>
    <n v="85916"/>
    <n v="30.51"/>
    <x v="1"/>
  </r>
  <r>
    <n v="526"/>
    <s v="April Hu"/>
    <x v="3"/>
    <n v="0"/>
    <n v="1.88"/>
    <n v="1.49"/>
    <x v="1"/>
    <x v="2"/>
    <x v="2"/>
    <x v="5"/>
    <s v="Small Box"/>
    <s v="Staples® General Use 3-Ring Binders"/>
    <n v="0.37"/>
    <s v="United States"/>
    <s v="West"/>
    <x v="41"/>
    <s v="Mesa"/>
    <n v="85204"/>
    <x v="16"/>
    <d v="2015-01-18T00:00:00"/>
    <x v="220"/>
    <n v="13"/>
    <n v="25.39"/>
    <n v="90027"/>
    <n v="1.88"/>
    <x v="2"/>
  </r>
  <r>
    <n v="526"/>
    <s v="April Hu"/>
    <x v="3"/>
    <n v="0.06"/>
    <n v="5.78"/>
    <n v="5.67"/>
    <x v="1"/>
    <x v="2"/>
    <x v="2"/>
    <x v="7"/>
    <s v="Small Box"/>
    <s v="Xerox 1978"/>
    <n v="0.36"/>
    <s v="United States"/>
    <s v="West"/>
    <x v="41"/>
    <s v="Mesa"/>
    <n v="85204"/>
    <x v="16"/>
    <d v="2015-01-18T00:00:00"/>
    <x v="221"/>
    <n v="15"/>
    <n v="87.27"/>
    <n v="90027"/>
    <n v="5.7200000000000006"/>
    <x v="2"/>
  </r>
  <r>
    <n v="2059"/>
    <s v="Nathan Newton"/>
    <x v="3"/>
    <n v="0.09"/>
    <n v="28.48"/>
    <n v="1.99"/>
    <x v="1"/>
    <x v="3"/>
    <x v="1"/>
    <x v="1"/>
    <s v="Small Pack"/>
    <s v="Memorex 4.7GB DVD+RW, 3/Pack"/>
    <n v="0.4"/>
    <s v="United States"/>
    <s v="South"/>
    <x v="9"/>
    <s v="High Point"/>
    <n v="27260"/>
    <x v="16"/>
    <d v="2015-01-18T00:00:00"/>
    <x v="222"/>
    <n v="13"/>
    <n v="336.92"/>
    <n v="88039"/>
    <n v="28.39"/>
    <x v="0"/>
  </r>
  <r>
    <n v="2725"/>
    <s v="Katharine Hudson"/>
    <x v="3"/>
    <n v="0.05"/>
    <n v="28.15"/>
    <n v="6.17"/>
    <x v="1"/>
    <x v="2"/>
    <x v="2"/>
    <x v="2"/>
    <s v="Small Pack"/>
    <s v="Boston Model 1800 Electric Pencil Sharpener, Gray"/>
    <n v="0.55000000000000004"/>
    <s v="United States"/>
    <s v="South"/>
    <x v="34"/>
    <s v="Clarksville"/>
    <n v="37042"/>
    <x v="16"/>
    <d v="2015-01-18T00:00:00"/>
    <x v="223"/>
    <n v="10"/>
    <n v="282.38"/>
    <n v="88958"/>
    <n v="28.099999999999998"/>
    <x v="0"/>
  </r>
  <r>
    <n v="2443"/>
    <s v="Danny Richmond"/>
    <x v="1"/>
    <n v="0.05"/>
    <n v="58.1"/>
    <n v="1.49"/>
    <x v="1"/>
    <x v="3"/>
    <x v="2"/>
    <x v="5"/>
    <s v="Small Box"/>
    <s v="Avery Arch Ring Binders"/>
    <n v="0.38"/>
    <s v="United States"/>
    <s v="South"/>
    <x v="12"/>
    <s v="Miami"/>
    <n v="33142"/>
    <x v="17"/>
    <d v="2015-01-18T00:00:00"/>
    <x v="224"/>
    <n v="13"/>
    <n v="739.06"/>
    <n v="89299"/>
    <n v="58.050000000000004"/>
    <x v="0"/>
  </r>
  <r>
    <n v="1971"/>
    <s v="Marsha Roy"/>
    <x v="4"/>
    <n v="0.02"/>
    <n v="11.58"/>
    <n v="5.72"/>
    <x v="1"/>
    <x v="3"/>
    <x v="2"/>
    <x v="15"/>
    <s v="Small Box"/>
    <s v="Peel &amp; Seel® Recycled Catalog Envelopes, Brown"/>
    <n v="0.35"/>
    <s v="United States"/>
    <s v="South"/>
    <x v="0"/>
    <s v="Tupelo"/>
    <n v="38801"/>
    <x v="17"/>
    <d v="2015-01-19T00:00:00"/>
    <x v="225"/>
    <n v="3"/>
    <n v="35.479999999999997"/>
    <n v="91550"/>
    <n v="11.56"/>
    <x v="0"/>
  </r>
  <r>
    <n v="1972"/>
    <s v="Priscilla Brandon"/>
    <x v="4"/>
    <n v="0.05"/>
    <n v="350.99"/>
    <n v="39"/>
    <x v="0"/>
    <x v="3"/>
    <x v="0"/>
    <x v="9"/>
    <s v="Jumbo Drum"/>
    <s v="Global Leather Executive Chair"/>
    <n v="0.55000000000000004"/>
    <s v="United States"/>
    <s v="East"/>
    <x v="28"/>
    <s v="Willow Grove"/>
    <n v="19090"/>
    <x v="17"/>
    <d v="2015-01-20T00:00:00"/>
    <x v="226"/>
    <n v="6"/>
    <n v="2130.04"/>
    <n v="91550"/>
    <n v="350.94"/>
    <x v="3"/>
  </r>
  <r>
    <n v="1972"/>
    <s v="Priscilla Brandon"/>
    <x v="4"/>
    <n v="0.04"/>
    <n v="15.99"/>
    <n v="9.4"/>
    <x v="2"/>
    <x v="3"/>
    <x v="1"/>
    <x v="3"/>
    <s v="Small Box"/>
    <s v="AT&amp;T Black Trimline Phone, Model 210"/>
    <n v="0.49"/>
    <s v="United States"/>
    <s v="East"/>
    <x v="28"/>
    <s v="Willow Grove"/>
    <n v="19090"/>
    <x v="17"/>
    <d v="2015-01-20T00:00:00"/>
    <x v="227"/>
    <n v="5"/>
    <n v="82.8"/>
    <n v="91550"/>
    <n v="15.950000000000001"/>
    <x v="3"/>
  </r>
  <r>
    <n v="657"/>
    <s v="Derek McCormick"/>
    <x v="0"/>
    <n v="0.1"/>
    <n v="18.97"/>
    <n v="9.0299999999999994"/>
    <x v="1"/>
    <x v="1"/>
    <x v="2"/>
    <x v="7"/>
    <s v="Small Box"/>
    <s v="Computer Printout Paper with Letter-Trim Perforations"/>
    <n v="0.37"/>
    <s v="United States"/>
    <s v="East"/>
    <x v="35"/>
    <s v="Oxford"/>
    <n v="1540"/>
    <x v="18"/>
    <d v="2015-01-21T00:00:00"/>
    <x v="228"/>
    <n v="1"/>
    <n v="19.73"/>
    <n v="91212"/>
    <n v="18.869999999999997"/>
    <x v="3"/>
  </r>
  <r>
    <n v="659"/>
    <s v="Marjorie Arthur"/>
    <x v="0"/>
    <n v="0"/>
    <n v="119.99"/>
    <n v="56.14"/>
    <x v="0"/>
    <x v="1"/>
    <x v="1"/>
    <x v="3"/>
    <s v="Jumbo Box"/>
    <s v="Hewlett-Packard 2600DN Business Color Inkjet Printer"/>
    <n v="0.39"/>
    <s v="United States"/>
    <s v="East"/>
    <x v="42"/>
    <s v="South Burlington"/>
    <n v="5403"/>
    <x v="18"/>
    <d v="2015-01-20T00:00:00"/>
    <x v="229"/>
    <n v="5"/>
    <n v="615.54"/>
    <n v="91212"/>
    <n v="119.99"/>
    <x v="3"/>
  </r>
  <r>
    <n v="3095"/>
    <s v="Milton Lindsay"/>
    <x v="0"/>
    <n v="0.09"/>
    <n v="207.48"/>
    <n v="0.99"/>
    <x v="1"/>
    <x v="1"/>
    <x v="2"/>
    <x v="8"/>
    <s v="Small Box"/>
    <s v="Kensington 7 Outlet MasterPiece Power Center with Fax/Phone Line Protection"/>
    <n v="0.55000000000000004"/>
    <s v="United States"/>
    <s v="East"/>
    <x v="27"/>
    <s v="Hamilton"/>
    <n v="45011"/>
    <x v="18"/>
    <d v="2015-01-21T00:00:00"/>
    <x v="230"/>
    <n v="5"/>
    <n v="991.24"/>
    <n v="86220"/>
    <n v="207.39"/>
    <x v="3"/>
  </r>
  <r>
    <n v="259"/>
    <s v="Edward Pugh"/>
    <x v="2"/>
    <n v="0.09"/>
    <n v="2.88"/>
    <n v="0.7"/>
    <x v="1"/>
    <x v="1"/>
    <x v="2"/>
    <x v="2"/>
    <s v="Wrap Bag"/>
    <s v="Newell 340"/>
    <n v="0.56000000000000005"/>
    <s v="United States"/>
    <s v="West"/>
    <x v="43"/>
    <s v="Santa Fe"/>
    <n v="87505"/>
    <x v="18"/>
    <d v="2015-01-19T00:00:00"/>
    <x v="231"/>
    <n v="10"/>
    <n v="26.38"/>
    <n v="85857"/>
    <n v="2.79"/>
    <x v="2"/>
  </r>
  <r>
    <n v="3155"/>
    <s v="Julian Keith Mayer"/>
    <x v="0"/>
    <n v="0.02"/>
    <n v="60.22"/>
    <n v="3.5"/>
    <x v="1"/>
    <x v="3"/>
    <x v="2"/>
    <x v="8"/>
    <s v="Small Box"/>
    <s v="Fellowes Smart Surge Ten-Outlet Protector, Platinum"/>
    <n v="0.56999999999999995"/>
    <s v="United States"/>
    <s v="South"/>
    <x v="12"/>
    <s v="Sanford"/>
    <n v="32771"/>
    <x v="19"/>
    <d v="2015-01-21T00:00:00"/>
    <x v="232"/>
    <n v="9"/>
    <n v="541.76"/>
    <n v="86898"/>
    <n v="60.199999999999996"/>
    <x v="0"/>
  </r>
  <r>
    <n v="32"/>
    <s v="Matthew Berman"/>
    <x v="4"/>
    <n v="0.09"/>
    <n v="125.99"/>
    <n v="7.69"/>
    <x v="2"/>
    <x v="3"/>
    <x v="1"/>
    <x v="12"/>
    <s v="Small Box"/>
    <s v="StarTAC 3000"/>
    <n v="0.59"/>
    <s v="United States"/>
    <s v="West"/>
    <x v="14"/>
    <s v="Grants Pass"/>
    <n v="97526"/>
    <x v="19"/>
    <d v="2015-01-22T00:00:00"/>
    <x v="233"/>
    <n v="8"/>
    <n v="783.55"/>
    <n v="89202"/>
    <n v="125.89999999999999"/>
    <x v="2"/>
  </r>
  <r>
    <n v="493"/>
    <s v="Douglas Buck"/>
    <x v="3"/>
    <n v="0.02"/>
    <n v="6.48"/>
    <n v="6.6"/>
    <x v="1"/>
    <x v="1"/>
    <x v="2"/>
    <x v="7"/>
    <s v="Small Box"/>
    <s v="Xerox 21"/>
    <n v="0.37"/>
    <s v="United States"/>
    <s v="West"/>
    <x v="4"/>
    <s v="Seatac"/>
    <n v="98158"/>
    <x v="19"/>
    <d v="2015-01-22T00:00:00"/>
    <x v="234"/>
    <n v="10"/>
    <n v="66.709999999999994"/>
    <n v="88906"/>
    <n v="6.4600000000000009"/>
    <x v="2"/>
  </r>
  <r>
    <n v="493"/>
    <s v="Douglas Buck"/>
    <x v="3"/>
    <n v="0.04"/>
    <n v="17.149999999999999"/>
    <n v="4.96"/>
    <x v="1"/>
    <x v="1"/>
    <x v="2"/>
    <x v="6"/>
    <s v="Small Box"/>
    <s v="Advantus Rolling Storage Box"/>
    <n v="0.57999999999999996"/>
    <s v="United States"/>
    <s v="West"/>
    <x v="4"/>
    <s v="Seatac"/>
    <n v="98158"/>
    <x v="19"/>
    <d v="2015-01-21T00:00:00"/>
    <x v="235"/>
    <n v="5"/>
    <n v="87.16"/>
    <n v="88906"/>
    <n v="17.11"/>
    <x v="2"/>
  </r>
  <r>
    <n v="524"/>
    <s v="Gina McKnight"/>
    <x v="3"/>
    <n v="0.03"/>
    <n v="1270.99"/>
    <n v="19.989999999999998"/>
    <x v="1"/>
    <x v="1"/>
    <x v="2"/>
    <x v="5"/>
    <s v="Small Box"/>
    <s v="Fellowes PB500 Electric Punch Plastic Comb Binding Machine with Manual Bind"/>
    <n v="0.35"/>
    <s v="United States"/>
    <s v="South"/>
    <x v="34"/>
    <s v="Farragut"/>
    <n v="37922"/>
    <x v="19"/>
    <d v="2015-01-22T00:00:00"/>
    <x v="236"/>
    <n v="2"/>
    <n v="2589.0100000000002"/>
    <n v="91127"/>
    <n v="1270.96"/>
    <x v="0"/>
  </r>
  <r>
    <n v="524"/>
    <s v="Gina McKnight"/>
    <x v="3"/>
    <n v="7.0000000000000007E-2"/>
    <n v="2036.48"/>
    <n v="14.7"/>
    <x v="0"/>
    <x v="1"/>
    <x v="1"/>
    <x v="3"/>
    <s v="Jumbo Drum"/>
    <s v="Lexmark 4227 Plus Dot Matrix Printer"/>
    <n v="0.55000000000000004"/>
    <s v="United States"/>
    <s v="South"/>
    <x v="34"/>
    <s v="Farragut"/>
    <n v="37922"/>
    <x v="19"/>
    <d v="2015-01-22T00:00:00"/>
    <x v="237"/>
    <n v="1"/>
    <n v="1893.93"/>
    <n v="91127"/>
    <n v="2036.41"/>
    <x v="0"/>
  </r>
  <r>
    <n v="549"/>
    <s v="Dennis Boykin Townsend"/>
    <x v="3"/>
    <n v="0.02"/>
    <n v="7.1"/>
    <n v="6.05"/>
    <x v="1"/>
    <x v="3"/>
    <x v="2"/>
    <x v="5"/>
    <s v="Small Box"/>
    <s v="Wilson Jones Hanging View Binder, White, 1&quot;"/>
    <n v="0.39"/>
    <s v="United States"/>
    <s v="West"/>
    <x v="43"/>
    <s v="Roswell"/>
    <n v="88201"/>
    <x v="19"/>
    <d v="2015-01-20T00:00:00"/>
    <x v="238"/>
    <n v="9"/>
    <n v="66.319999999999993"/>
    <n v="90908"/>
    <n v="7.08"/>
    <x v="2"/>
  </r>
  <r>
    <n v="2464"/>
    <s v="Joe George"/>
    <x v="3"/>
    <n v="0.05"/>
    <n v="6.28"/>
    <n v="5.36"/>
    <x v="1"/>
    <x v="1"/>
    <x v="2"/>
    <x v="5"/>
    <s v="Small Box"/>
    <s v="GBC Standard Plastic Binding Systems' Combs"/>
    <n v="0.4"/>
    <s v="United States"/>
    <s v="South"/>
    <x v="17"/>
    <s v="Bossier City"/>
    <n v="71111"/>
    <x v="19"/>
    <d v="2015-01-23T00:00:00"/>
    <x v="239"/>
    <n v="6"/>
    <n v="38.04"/>
    <n v="88714"/>
    <n v="6.23"/>
    <x v="0"/>
  </r>
  <r>
    <n v="2464"/>
    <s v="Joe George"/>
    <x v="3"/>
    <n v="0.04"/>
    <n v="3.08"/>
    <n v="0.99"/>
    <x v="1"/>
    <x v="1"/>
    <x v="2"/>
    <x v="13"/>
    <s v="Small Box"/>
    <s v="Avery 481"/>
    <n v="0.37"/>
    <s v="United States"/>
    <s v="South"/>
    <x v="17"/>
    <s v="Bossier City"/>
    <n v="71111"/>
    <x v="19"/>
    <d v="2015-01-21T00:00:00"/>
    <x v="240"/>
    <n v="14"/>
    <n v="42.53"/>
    <n v="88714"/>
    <n v="3.04"/>
    <x v="0"/>
  </r>
  <r>
    <n v="1473"/>
    <s v="Paul Puckett"/>
    <x v="0"/>
    <n v="0.04"/>
    <n v="9.7799999999999994"/>
    <n v="1.99"/>
    <x v="2"/>
    <x v="2"/>
    <x v="1"/>
    <x v="1"/>
    <s v="Small Pack"/>
    <s v="Memorex Slim 80 Minute CD-R, 10/Pack"/>
    <n v="0.43"/>
    <s v="United States"/>
    <s v="East"/>
    <x v="27"/>
    <s v="Wooster"/>
    <n v="44691"/>
    <x v="20"/>
    <d v="2015-01-22T00:00:00"/>
    <x v="241"/>
    <n v="9"/>
    <n v="88.83"/>
    <n v="87076"/>
    <n v="9.74"/>
    <x v="3"/>
  </r>
  <r>
    <n v="1788"/>
    <s v="Valerie Siegel"/>
    <x v="0"/>
    <n v="0.04"/>
    <n v="205.99"/>
    <n v="8.99"/>
    <x v="1"/>
    <x v="1"/>
    <x v="1"/>
    <x v="12"/>
    <s v="Small Box"/>
    <s v="TimeportP7382"/>
    <n v="0.56000000000000005"/>
    <s v="United States"/>
    <s v="South"/>
    <x v="5"/>
    <s v="Woodstock"/>
    <n v="30188"/>
    <x v="20"/>
    <d v="2015-01-22T00:00:00"/>
    <x v="242"/>
    <n v="6"/>
    <n v="1008.53"/>
    <n v="88256"/>
    <n v="205.95000000000002"/>
    <x v="0"/>
  </r>
  <r>
    <n v="263"/>
    <s v="Carlos Hess"/>
    <x v="1"/>
    <n v="0.05"/>
    <n v="31.76"/>
    <n v="45.51"/>
    <x v="0"/>
    <x v="0"/>
    <x v="0"/>
    <x v="0"/>
    <s v="Jumbo Box"/>
    <s v="Hon iLevel™ Computer Training Table"/>
    <n v="0.65"/>
    <s v="United States"/>
    <s v="East"/>
    <x v="27"/>
    <s v="Cleveland Heights"/>
    <n v="44106"/>
    <x v="20"/>
    <d v="2015-01-23T00:00:00"/>
    <x v="243"/>
    <n v="9"/>
    <n v="304.33999999999997"/>
    <n v="86297"/>
    <n v="31.71"/>
    <x v="3"/>
  </r>
  <r>
    <n v="2423"/>
    <s v="Nicholas Wallace"/>
    <x v="2"/>
    <n v="0.04"/>
    <n v="100.98"/>
    <n v="7.18"/>
    <x v="1"/>
    <x v="2"/>
    <x v="1"/>
    <x v="1"/>
    <s v="Small Box"/>
    <s v="Logitech Cordless Elite Duo"/>
    <n v="0.4"/>
    <s v="United States"/>
    <s v="Central"/>
    <x v="18"/>
    <s v="Hurst"/>
    <n v="76053"/>
    <x v="20"/>
    <d v="2015-01-26T00:00:00"/>
    <x v="244"/>
    <n v="4"/>
    <n v="414.91"/>
    <n v="89054"/>
    <n v="100.94"/>
    <x v="1"/>
  </r>
  <r>
    <n v="2882"/>
    <s v="Andrew Gonzalez"/>
    <x v="2"/>
    <n v="0.02"/>
    <n v="43.98"/>
    <n v="1.99"/>
    <x v="1"/>
    <x v="1"/>
    <x v="1"/>
    <x v="1"/>
    <s v="Small Pack"/>
    <s v="Memorex 80 Minute CD-R Spindle, 100/Pack"/>
    <n v="0.44"/>
    <s v="United States"/>
    <s v="South"/>
    <x v="9"/>
    <s v="Charlotte"/>
    <n v="28206"/>
    <x v="20"/>
    <d v="2015-01-25T00:00:00"/>
    <x v="245"/>
    <n v="40"/>
    <n v="1724.01"/>
    <n v="50917"/>
    <n v="43.959999999999994"/>
    <x v="0"/>
  </r>
  <r>
    <n v="1402"/>
    <s v="Wesley Tate"/>
    <x v="4"/>
    <n v="0.04"/>
    <n v="30.73"/>
    <n v="4"/>
    <x v="1"/>
    <x v="2"/>
    <x v="1"/>
    <x v="1"/>
    <s v="Small Box"/>
    <s v="Fellowes 17-key keypad for PS/2 interface"/>
    <n v="0.75"/>
    <s v="United States"/>
    <s v="Central"/>
    <x v="10"/>
    <s v="Chicago"/>
    <n v="60653"/>
    <x v="20"/>
    <d v="2015-01-22T00:00:00"/>
    <x v="246"/>
    <n v="48"/>
    <n v="1420.84"/>
    <n v="43079"/>
    <n v="30.69"/>
    <x v="1"/>
  </r>
  <r>
    <n v="1405"/>
    <s v="Crystal Floyd"/>
    <x v="4"/>
    <n v="0.04"/>
    <n v="30.73"/>
    <n v="4"/>
    <x v="1"/>
    <x v="2"/>
    <x v="1"/>
    <x v="1"/>
    <s v="Small Box"/>
    <s v="Fellowes 17-key keypad for PS/2 interface"/>
    <n v="0.75"/>
    <s v="United States"/>
    <s v="Central"/>
    <x v="25"/>
    <s v="Battle Creek"/>
    <n v="49017"/>
    <x v="20"/>
    <d v="2015-01-22T00:00:00"/>
    <x v="246"/>
    <n v="12"/>
    <n v="355.21"/>
    <n v="86145"/>
    <n v="30.69"/>
    <x v="1"/>
  </r>
  <r>
    <n v="2796"/>
    <s v="Cindy McLeod"/>
    <x v="4"/>
    <n v="0.02"/>
    <n v="30.44"/>
    <n v="1.49"/>
    <x v="1"/>
    <x v="3"/>
    <x v="2"/>
    <x v="5"/>
    <s v="Small Box"/>
    <s v="Premier Elliptical Ring Binder, Black"/>
    <n v="0.37"/>
    <s v="United States"/>
    <s v="Central"/>
    <x v="20"/>
    <s v="Sioux City"/>
    <n v="51106"/>
    <x v="20"/>
    <d v="2015-01-23T00:00:00"/>
    <x v="247"/>
    <n v="12"/>
    <n v="386.61"/>
    <n v="87553"/>
    <n v="30.42"/>
    <x v="1"/>
  </r>
  <r>
    <n v="2797"/>
    <s v="Cameron Kendall"/>
    <x v="4"/>
    <n v="0.02"/>
    <n v="4.91"/>
    <n v="0.5"/>
    <x v="1"/>
    <x v="3"/>
    <x v="2"/>
    <x v="13"/>
    <s v="Small Box"/>
    <s v="Avery 508"/>
    <n v="0.36"/>
    <s v="United States"/>
    <s v="East"/>
    <x v="28"/>
    <s v="Pittsburgh"/>
    <n v="15122"/>
    <x v="20"/>
    <d v="2015-01-22T00:00:00"/>
    <x v="248"/>
    <n v="9"/>
    <n v="43.31"/>
    <n v="87553"/>
    <n v="4.8900000000000006"/>
    <x v="3"/>
  </r>
  <r>
    <n v="2855"/>
    <s v="Vicki Womble"/>
    <x v="4"/>
    <n v="0.08"/>
    <n v="7.84"/>
    <n v="4.71"/>
    <x v="1"/>
    <x v="3"/>
    <x v="2"/>
    <x v="5"/>
    <s v="Small Box"/>
    <s v="XtraLife® ClearVue™ Slant-D® Ring Binders by Cardinal"/>
    <n v="0.35"/>
    <s v="United States"/>
    <s v="West"/>
    <x v="4"/>
    <s v="Des Moines"/>
    <n v="98198"/>
    <x v="20"/>
    <d v="2015-01-22T00:00:00"/>
    <x v="249"/>
    <n v="10"/>
    <n v="76.16"/>
    <n v="87316"/>
    <n v="7.76"/>
    <x v="2"/>
  </r>
  <r>
    <n v="2855"/>
    <s v="Vicki Womble"/>
    <x v="4"/>
    <n v="0.03"/>
    <n v="105.34"/>
    <n v="24.49"/>
    <x v="1"/>
    <x v="3"/>
    <x v="0"/>
    <x v="11"/>
    <s v="Large Box"/>
    <s v="Deflect-o DuraMat Antistatic Studded Beveled Mat for Medium Pile Carpeting"/>
    <n v="0.61"/>
    <s v="United States"/>
    <s v="West"/>
    <x v="4"/>
    <s v="Des Moines"/>
    <n v="98198"/>
    <x v="20"/>
    <d v="2015-01-22T00:00:00"/>
    <x v="250"/>
    <n v="10"/>
    <n v="1038.1400000000001"/>
    <n v="87316"/>
    <n v="105.31"/>
    <x v="2"/>
  </r>
  <r>
    <n v="584"/>
    <s v="Timothy Currie"/>
    <x v="3"/>
    <n v="0.04"/>
    <n v="15.51"/>
    <n v="17.78"/>
    <x v="1"/>
    <x v="3"/>
    <x v="2"/>
    <x v="6"/>
    <s v="Small Box"/>
    <s v="Tenex File Box, Personal Filing Tote with Lid, Black"/>
    <n v="0.59"/>
    <s v="United States"/>
    <s v="East"/>
    <x v="35"/>
    <s v="Woburn"/>
    <n v="1801"/>
    <x v="20"/>
    <d v="2015-01-23T00:00:00"/>
    <x v="251"/>
    <n v="7"/>
    <n v="116.93"/>
    <n v="88646"/>
    <n v="15.47"/>
    <x v="3"/>
  </r>
  <r>
    <n v="1709"/>
    <s v="Dennis Bowen"/>
    <x v="3"/>
    <n v="0.01"/>
    <n v="14.28"/>
    <n v="2.99"/>
    <x v="1"/>
    <x v="1"/>
    <x v="2"/>
    <x v="5"/>
    <s v="Small Box"/>
    <s v="Avery Premier Heavy-Duty Binder with Round Locking Rings"/>
    <n v="0.39"/>
    <s v="United States"/>
    <s v="East"/>
    <x v="28"/>
    <s v="Pottstown"/>
    <n v="19464"/>
    <x v="20"/>
    <d v="2015-01-22T00:00:00"/>
    <x v="252"/>
    <n v="2"/>
    <n v="30.44"/>
    <n v="88782"/>
    <n v="14.27"/>
    <x v="3"/>
  </r>
  <r>
    <n v="1727"/>
    <s v="Juanita Ballard"/>
    <x v="3"/>
    <n v="0.1"/>
    <n v="14.98"/>
    <n v="7.69"/>
    <x v="2"/>
    <x v="0"/>
    <x v="2"/>
    <x v="6"/>
    <s v="Small Box"/>
    <s v="Super Decoflex Portable Personal File"/>
    <n v="0.56999999999999995"/>
    <s v="United States"/>
    <s v="East"/>
    <x v="27"/>
    <s v="Kent"/>
    <n v="44240"/>
    <x v="20"/>
    <d v="2015-01-23T00:00:00"/>
    <x v="253"/>
    <n v="8"/>
    <n v="114.81"/>
    <n v="87194"/>
    <n v="14.88"/>
    <x v="3"/>
  </r>
  <r>
    <n v="1928"/>
    <s v="Gregory R Snow"/>
    <x v="3"/>
    <n v="0.1"/>
    <n v="1889.99"/>
    <n v="19.989999999999998"/>
    <x v="1"/>
    <x v="2"/>
    <x v="2"/>
    <x v="5"/>
    <s v="Small Box"/>
    <s v="Ibico EPK-21 Electric Binding System"/>
    <n v="0.36"/>
    <s v="United States"/>
    <s v="South"/>
    <x v="23"/>
    <s v="Greer"/>
    <n v="29651"/>
    <x v="20"/>
    <d v="2015-01-21T00:00:00"/>
    <x v="254"/>
    <n v="1"/>
    <n v="1786.04"/>
    <n v="88580"/>
    <n v="1889.89"/>
    <x v="0"/>
  </r>
  <r>
    <n v="1989"/>
    <s v="David Weaver"/>
    <x v="3"/>
    <n v="0.04"/>
    <n v="355.98"/>
    <n v="58.92"/>
    <x v="0"/>
    <x v="2"/>
    <x v="0"/>
    <x v="9"/>
    <s v="Jumbo Drum"/>
    <s v="Hon 4700 Series Mobuis™ Mid-Back Task Chairs with Adjustable Arms"/>
    <n v="0.64"/>
    <s v="United States"/>
    <s v="West"/>
    <x v="15"/>
    <s v="Holladay"/>
    <n v="84117"/>
    <x v="20"/>
    <d v="2015-01-22T00:00:00"/>
    <x v="255"/>
    <n v="8"/>
    <n v="2748.21"/>
    <n v="90000"/>
    <n v="355.94"/>
    <x v="2"/>
  </r>
  <r>
    <n v="1989"/>
    <s v="David Weaver"/>
    <x v="3"/>
    <n v="0.09"/>
    <n v="19.98"/>
    <n v="8.68"/>
    <x v="1"/>
    <x v="2"/>
    <x v="2"/>
    <x v="7"/>
    <s v="Small Box"/>
    <s v="Southworth 25% Cotton Premium Laser Paper and Envelopes"/>
    <n v="0.37"/>
    <s v="United States"/>
    <s v="West"/>
    <x v="15"/>
    <s v="Holladay"/>
    <n v="84117"/>
    <x v="20"/>
    <d v="2015-01-22T00:00:00"/>
    <x v="256"/>
    <n v="5"/>
    <n v="93.19"/>
    <n v="90000"/>
    <n v="19.89"/>
    <x v="2"/>
  </r>
  <r>
    <n v="3229"/>
    <s v="Sharon Kessler"/>
    <x v="3"/>
    <n v="0.01"/>
    <n v="24.95"/>
    <n v="2.99"/>
    <x v="1"/>
    <x v="0"/>
    <x v="2"/>
    <x v="5"/>
    <s v="Small Box"/>
    <s v="Large Capacity Hanging Post Binders"/>
    <n v="0.39"/>
    <s v="United States"/>
    <s v="Central"/>
    <x v="30"/>
    <s v="Superior"/>
    <n v="54880"/>
    <x v="20"/>
    <d v="2015-01-22T00:00:00"/>
    <x v="257"/>
    <n v="15"/>
    <n v="378.82"/>
    <n v="87435"/>
    <n v="24.939999999999998"/>
    <x v="1"/>
  </r>
  <r>
    <n v="3230"/>
    <s v="Monica Stuart"/>
    <x v="3"/>
    <n v="0"/>
    <n v="15.98"/>
    <n v="8.99"/>
    <x v="1"/>
    <x v="0"/>
    <x v="1"/>
    <x v="1"/>
    <s v="Small Pack"/>
    <s v="Imation 3.5&quot; DS/HD IBM Formatted Diskettes, 50/Pack"/>
    <n v="0.64"/>
    <s v="United States"/>
    <s v="Central"/>
    <x v="30"/>
    <s v="Waukesha"/>
    <n v="53186"/>
    <x v="20"/>
    <d v="2015-01-23T00:00:00"/>
    <x v="258"/>
    <n v="9"/>
    <n v="152.18"/>
    <n v="87435"/>
    <n v="15.98"/>
    <x v="1"/>
  </r>
  <r>
    <n v="151"/>
    <s v="Geoffrey Zhu"/>
    <x v="0"/>
    <n v="0.09"/>
    <n v="32.979999999999997"/>
    <n v="5.5"/>
    <x v="1"/>
    <x v="2"/>
    <x v="1"/>
    <x v="1"/>
    <s v="Small Box"/>
    <s v="PC Concepts 116 Key Quantum 3000 Keyboard"/>
    <n v="0.75"/>
    <s v="United States"/>
    <s v="South"/>
    <x v="34"/>
    <s v="Kingsport"/>
    <n v="37664"/>
    <x v="21"/>
    <d v="2015-01-23T00:00:00"/>
    <x v="259"/>
    <n v="2"/>
    <n v="62.46"/>
    <n v="89521"/>
    <n v="32.889999999999993"/>
    <x v="0"/>
  </r>
  <r>
    <n v="1438"/>
    <s v="Jean Weiss Diaz"/>
    <x v="0"/>
    <n v="0.01"/>
    <n v="80.98"/>
    <n v="35"/>
    <x v="1"/>
    <x v="3"/>
    <x v="2"/>
    <x v="6"/>
    <s v="Large Box"/>
    <s v="Carina 42&quot;Hx23 3/4&quot;W Media Storage Unit"/>
    <n v="0.83"/>
    <s v="United States"/>
    <s v="East"/>
    <x v="27"/>
    <s v="Elyria"/>
    <n v="44035"/>
    <x v="21"/>
    <d v="2015-01-24T00:00:00"/>
    <x v="260"/>
    <n v="3"/>
    <n v="267.83"/>
    <n v="90120"/>
    <n v="80.97"/>
    <x v="3"/>
  </r>
  <r>
    <n v="1959"/>
    <s v="Bonnie Matthews Rowland"/>
    <x v="0"/>
    <n v="0"/>
    <n v="20.28"/>
    <n v="14.39"/>
    <x v="1"/>
    <x v="3"/>
    <x v="0"/>
    <x v="11"/>
    <s v="Small Box"/>
    <s v="Career Cubicle Clock, 8 1/4&quot;, Black"/>
    <n v="0.47"/>
    <s v="United States"/>
    <s v="South"/>
    <x v="12"/>
    <s v="Miami"/>
    <n v="33916"/>
    <x v="21"/>
    <d v="2015-01-22T00:00:00"/>
    <x v="261"/>
    <n v="9"/>
    <n v="206.04"/>
    <n v="28225"/>
    <n v="20.28"/>
    <x v="0"/>
  </r>
  <r>
    <n v="1764"/>
    <s v="Michele Bradshaw"/>
    <x v="1"/>
    <n v="0"/>
    <n v="115.99"/>
    <n v="5.92"/>
    <x v="1"/>
    <x v="1"/>
    <x v="1"/>
    <x v="12"/>
    <s v="Small Box"/>
    <s v="8890"/>
    <n v="0.57999999999999996"/>
    <s v="United States"/>
    <s v="South"/>
    <x v="12"/>
    <s v="Dunedin"/>
    <n v="34698"/>
    <x v="21"/>
    <d v="2015-01-22T00:00:00"/>
    <x v="262"/>
    <n v="11"/>
    <n v="1160.42"/>
    <n v="89775"/>
    <n v="115.99"/>
    <x v="0"/>
  </r>
  <r>
    <n v="2456"/>
    <s v="Joan Beach"/>
    <x v="1"/>
    <n v="7.0000000000000007E-2"/>
    <n v="179.99"/>
    <n v="19.989999999999998"/>
    <x v="1"/>
    <x v="2"/>
    <x v="1"/>
    <x v="1"/>
    <s v="Small Box"/>
    <s v="Motorola SB4200 Cable Modem"/>
    <n v="0.48"/>
    <s v="United States"/>
    <s v="South"/>
    <x v="16"/>
    <s v="Mobile"/>
    <n v="36608"/>
    <x v="21"/>
    <d v="2015-01-23T00:00:00"/>
    <x v="263"/>
    <n v="7"/>
    <n v="1188.6300000000001"/>
    <n v="89218"/>
    <n v="179.92000000000002"/>
    <x v="0"/>
  </r>
  <r>
    <n v="2456"/>
    <s v="Joan Beach"/>
    <x v="1"/>
    <n v="0.02"/>
    <n v="92.23"/>
    <n v="39.61"/>
    <x v="2"/>
    <x v="2"/>
    <x v="0"/>
    <x v="11"/>
    <s v="Medium Box"/>
    <s v="Deflect-o RollaMat Studded, Beveled Mat for Medium Pile Carpeting"/>
    <n v="0.67"/>
    <s v="United States"/>
    <s v="South"/>
    <x v="16"/>
    <s v="Mobile"/>
    <n v="36608"/>
    <x v="21"/>
    <d v="2015-01-23T00:00:00"/>
    <x v="264"/>
    <n v="11"/>
    <n v="1009.93"/>
    <n v="89218"/>
    <n v="92.210000000000008"/>
    <x v="0"/>
  </r>
  <r>
    <n v="2457"/>
    <s v="Yvonne Collier"/>
    <x v="1"/>
    <n v="0.02"/>
    <n v="15.22"/>
    <n v="9.73"/>
    <x v="1"/>
    <x v="2"/>
    <x v="2"/>
    <x v="5"/>
    <s v="Small Box"/>
    <s v="GBC Twin Loop™ Wire Binding Elements, 9/16&quot; Spine, Black"/>
    <n v="0.36"/>
    <s v="United States"/>
    <s v="Central"/>
    <x v="7"/>
    <s v="Lino Lakes"/>
    <n v="55014"/>
    <x v="21"/>
    <d v="2015-01-22T00:00:00"/>
    <x v="265"/>
    <n v="9"/>
    <n v="140.69999999999999"/>
    <n v="89218"/>
    <n v="15.200000000000001"/>
    <x v="1"/>
  </r>
  <r>
    <n v="2209"/>
    <s v="Sharon Thomas"/>
    <x v="2"/>
    <n v="0.06"/>
    <n v="6.98"/>
    <n v="1.6"/>
    <x v="1"/>
    <x v="2"/>
    <x v="2"/>
    <x v="7"/>
    <s v="Wrap Bag"/>
    <s v="Adams Phone Message Book, Professional, 400 Message Capacity, 5 3/6” x 11”"/>
    <n v="0.38"/>
    <s v="United States"/>
    <s v="South"/>
    <x v="5"/>
    <s v="College Park"/>
    <n v="30337"/>
    <x v="21"/>
    <d v="2015-01-29T00:00:00"/>
    <x v="266"/>
    <n v="12"/>
    <n v="83.93"/>
    <n v="88030"/>
    <n v="6.9200000000000008"/>
    <x v="0"/>
  </r>
  <r>
    <n v="2896"/>
    <s v="Anna Ellis"/>
    <x v="2"/>
    <n v="0.02"/>
    <n v="880.98"/>
    <n v="44.55"/>
    <x v="0"/>
    <x v="2"/>
    <x v="0"/>
    <x v="10"/>
    <s v="Jumbo Box"/>
    <s v="Riverside Palais Royal Lawyers Bookcase, Royale Cherry Finish"/>
    <n v="0.62"/>
    <s v="United States"/>
    <s v="Central"/>
    <x v="7"/>
    <s v="Mankato"/>
    <n v="56001"/>
    <x v="21"/>
    <d v="2015-01-26T00:00:00"/>
    <x v="267"/>
    <n v="8"/>
    <n v="7045.02"/>
    <n v="86925"/>
    <n v="880.96"/>
    <x v="1"/>
  </r>
  <r>
    <n v="2422"/>
    <s v="Arlene Wiggins Dalton"/>
    <x v="4"/>
    <n v="0.09"/>
    <n v="3.89"/>
    <n v="7.01"/>
    <x v="2"/>
    <x v="2"/>
    <x v="2"/>
    <x v="5"/>
    <s v="Small Box"/>
    <s v="Avery Binder Labels"/>
    <n v="0.37"/>
    <s v="United States"/>
    <s v="Central"/>
    <x v="18"/>
    <s v="Huntsville"/>
    <n v="77340"/>
    <x v="21"/>
    <d v="2015-01-24T00:00:00"/>
    <x v="268"/>
    <n v="10"/>
    <n v="42.56"/>
    <n v="89055"/>
    <n v="3.8000000000000003"/>
    <x v="1"/>
  </r>
  <r>
    <n v="2873"/>
    <s v="Benjamin Gunter"/>
    <x v="4"/>
    <n v="7.0000000000000007E-2"/>
    <n v="2.89"/>
    <n v="0.5"/>
    <x v="1"/>
    <x v="0"/>
    <x v="2"/>
    <x v="13"/>
    <s v="Small Box"/>
    <s v="Avery 498"/>
    <n v="0.38"/>
    <s v="United States"/>
    <s v="South"/>
    <x v="12"/>
    <s v="Hialeah"/>
    <n v="33012"/>
    <x v="21"/>
    <d v="2015-01-24T00:00:00"/>
    <x v="269"/>
    <n v="12"/>
    <n v="33.020000000000003"/>
    <n v="89872"/>
    <n v="2.8200000000000003"/>
    <x v="0"/>
  </r>
  <r>
    <n v="2873"/>
    <s v="Benjamin Gunter"/>
    <x v="4"/>
    <n v="0"/>
    <n v="217.85"/>
    <n v="29.1"/>
    <x v="0"/>
    <x v="0"/>
    <x v="0"/>
    <x v="0"/>
    <s v="Jumbo Box"/>
    <s v="Chromcraft Bull-Nose Wood Round Conference Table Top, Wood Base"/>
    <n v="0.68"/>
    <s v="United States"/>
    <s v="South"/>
    <x v="12"/>
    <s v="Hialeah"/>
    <n v="33012"/>
    <x v="21"/>
    <d v="2015-01-23T00:00:00"/>
    <x v="270"/>
    <n v="10"/>
    <n v="2273.1"/>
    <n v="89872"/>
    <n v="217.85"/>
    <x v="0"/>
  </r>
  <r>
    <n v="3350"/>
    <s v="Amy York"/>
    <x v="4"/>
    <n v="0.01"/>
    <n v="73.98"/>
    <n v="12.14"/>
    <x v="1"/>
    <x v="0"/>
    <x v="1"/>
    <x v="1"/>
    <s v="Small Box"/>
    <s v="Keytronic 105-Key Spanish Keyboard"/>
    <n v="0.67"/>
    <s v="United States"/>
    <s v="West"/>
    <x v="4"/>
    <s v="Parkland"/>
    <n v="98444"/>
    <x v="22"/>
    <d v="2015-01-25T00:00:00"/>
    <x v="271"/>
    <n v="5"/>
    <n v="384.22"/>
    <n v="91296"/>
    <n v="73.97"/>
    <x v="2"/>
  </r>
  <r>
    <n v="1692"/>
    <s v="Rhonda Schroeder"/>
    <x v="3"/>
    <n v="0"/>
    <n v="6.84"/>
    <n v="8.3699999999999992"/>
    <x v="1"/>
    <x v="1"/>
    <x v="2"/>
    <x v="16"/>
    <s v="Small Pack"/>
    <s v="Acme Design Line 8&quot; Stainless Steel Bent Scissors w/Champagne Handles, 3-1/8&quot; Cut"/>
    <n v="0.57999999999999996"/>
    <s v="United States"/>
    <s v="Central"/>
    <x v="38"/>
    <s v="Newton"/>
    <n v="67114"/>
    <x v="22"/>
    <d v="2015-01-24T00:00:00"/>
    <x v="272"/>
    <n v="5"/>
    <n v="37.89"/>
    <n v="90189"/>
    <n v="6.84"/>
    <x v="1"/>
  </r>
  <r>
    <n v="1693"/>
    <s v="Melinda Thornton"/>
    <x v="3"/>
    <n v="7.0000000000000007E-2"/>
    <n v="30.98"/>
    <n v="5.76"/>
    <x v="1"/>
    <x v="1"/>
    <x v="2"/>
    <x v="7"/>
    <s v="Small Box"/>
    <s v="IBM Multi-Purpose Copy Paper, 8 1/2 x 11&quot;, Case"/>
    <n v="0.4"/>
    <s v="United States"/>
    <s v="South"/>
    <x v="21"/>
    <s v="Reston"/>
    <n v="20190"/>
    <x v="22"/>
    <d v="2015-01-25T00:00:00"/>
    <x v="273"/>
    <n v="11"/>
    <n v="343.79"/>
    <n v="90189"/>
    <n v="30.91"/>
    <x v="0"/>
  </r>
  <r>
    <n v="604"/>
    <s v="Lindsay P Ashley"/>
    <x v="0"/>
    <n v="0.03"/>
    <n v="1.88"/>
    <n v="1.49"/>
    <x v="1"/>
    <x v="2"/>
    <x v="2"/>
    <x v="5"/>
    <s v="Small Box"/>
    <s v="Staples® General Use 3-Ring Binders"/>
    <n v="0.37"/>
    <s v="United States"/>
    <s v="West"/>
    <x v="8"/>
    <s v="Los Angeles"/>
    <n v="90045"/>
    <x v="23"/>
    <d v="2015-01-25T00:00:00"/>
    <x v="274"/>
    <n v="52"/>
    <n v="102.32"/>
    <n v="34882"/>
    <n v="1.8499999999999999"/>
    <x v="2"/>
  </r>
  <r>
    <n v="830"/>
    <s v="Douglas Sutton"/>
    <x v="1"/>
    <n v="0.01"/>
    <n v="14.42"/>
    <n v="6.75"/>
    <x v="1"/>
    <x v="3"/>
    <x v="2"/>
    <x v="8"/>
    <s v="Medium Box"/>
    <s v="Holmes Odor Grabber"/>
    <n v="0.52"/>
    <s v="United States"/>
    <s v="West"/>
    <x v="3"/>
    <s v="Wheat Ridge"/>
    <n v="80033"/>
    <x v="23"/>
    <d v="2015-01-24T00:00:00"/>
    <x v="275"/>
    <n v="6"/>
    <n v="89.91"/>
    <n v="90270"/>
    <n v="14.41"/>
    <x v="2"/>
  </r>
  <r>
    <n v="997"/>
    <s v="Phillip Pollard"/>
    <x v="2"/>
    <n v="0.08"/>
    <n v="67.84"/>
    <n v="0.99"/>
    <x v="1"/>
    <x v="0"/>
    <x v="2"/>
    <x v="8"/>
    <s v="Small Box"/>
    <s v="Fellowes Command Center 5-outlet power strip"/>
    <n v="0.57999999999999996"/>
    <s v="United States"/>
    <s v="East"/>
    <x v="33"/>
    <s v="Bayonne"/>
    <n v="7002"/>
    <x v="23"/>
    <d v="2015-01-29T00:00:00"/>
    <x v="276"/>
    <n v="1"/>
    <n v="63.66"/>
    <n v="89431"/>
    <n v="67.760000000000005"/>
    <x v="3"/>
  </r>
  <r>
    <n v="1281"/>
    <s v="Pauline Denton"/>
    <x v="2"/>
    <n v="0.03"/>
    <n v="199.99"/>
    <n v="24.49"/>
    <x v="2"/>
    <x v="0"/>
    <x v="1"/>
    <x v="4"/>
    <s v="Large Box"/>
    <s v="Canon PC-428 Personal Copier"/>
    <n v="0.46"/>
    <s v="United States"/>
    <s v="Central"/>
    <x v="2"/>
    <s v="Vincennes"/>
    <n v="47591"/>
    <x v="23"/>
    <d v="2015-01-26T00:00:00"/>
    <x v="277"/>
    <n v="5"/>
    <n v="1054.69"/>
    <n v="89112"/>
    <n v="199.96"/>
    <x v="1"/>
  </r>
  <r>
    <n v="1282"/>
    <s v="Dana Sharpe"/>
    <x v="2"/>
    <n v="0.03"/>
    <n v="199.99"/>
    <n v="24.49"/>
    <x v="2"/>
    <x v="0"/>
    <x v="1"/>
    <x v="4"/>
    <s v="Large Box"/>
    <s v="Canon PC-428 Personal Copier"/>
    <n v="0.46"/>
    <s v="United States"/>
    <s v="East"/>
    <x v="28"/>
    <s v="Philadelphia"/>
    <n v="19134"/>
    <x v="23"/>
    <d v="2015-01-26T00:00:00"/>
    <x v="278"/>
    <n v="21"/>
    <n v="4429.6899999999996"/>
    <n v="29319"/>
    <n v="199.96"/>
    <x v="3"/>
  </r>
  <r>
    <n v="1690"/>
    <s v="Neil Bailey"/>
    <x v="2"/>
    <n v="0.05"/>
    <n v="115.99"/>
    <n v="5.26"/>
    <x v="1"/>
    <x v="3"/>
    <x v="1"/>
    <x v="12"/>
    <s v="Small Box"/>
    <s v="636"/>
    <n v="0.56999999999999995"/>
    <s v="United States"/>
    <s v="East"/>
    <x v="28"/>
    <s v="Harrisburg"/>
    <n v="17112"/>
    <x v="23"/>
    <d v="2015-01-28T00:00:00"/>
    <x v="279"/>
    <n v="9"/>
    <n v="893.53"/>
    <n v="91076"/>
    <n v="115.94"/>
    <x v="3"/>
  </r>
  <r>
    <n v="2613"/>
    <s v="Anthony Stanley"/>
    <x v="2"/>
    <n v="0.02"/>
    <n v="50.98"/>
    <n v="13.66"/>
    <x v="2"/>
    <x v="3"/>
    <x v="2"/>
    <x v="8"/>
    <s v="Small Box"/>
    <s v="Eureka The Boss® Cordless Rechargeable Stick Vac"/>
    <n v="0.57999999999999996"/>
    <s v="United States"/>
    <s v="East"/>
    <x v="33"/>
    <s v="Fords"/>
    <n v="8863"/>
    <x v="23"/>
    <d v="2015-01-24T00:00:00"/>
    <x v="280"/>
    <n v="1"/>
    <n v="68.45"/>
    <n v="86119"/>
    <n v="50.959999999999994"/>
    <x v="3"/>
  </r>
  <r>
    <n v="3089"/>
    <s v="Sandy Cannon"/>
    <x v="2"/>
    <n v="7.0000000000000007E-2"/>
    <n v="49.43"/>
    <n v="19.989999999999998"/>
    <x v="1"/>
    <x v="3"/>
    <x v="2"/>
    <x v="8"/>
    <s v="Small Box"/>
    <s v="Eureka Hand Vacuum, Bagless"/>
    <n v="0.56999999999999995"/>
    <s v="United States"/>
    <s v="Central"/>
    <x v="38"/>
    <s v="Leawood"/>
    <n v="66209"/>
    <x v="23"/>
    <d v="2015-01-29T00:00:00"/>
    <x v="281"/>
    <n v="6"/>
    <n v="281.82"/>
    <n v="91219"/>
    <n v="49.36"/>
    <x v="1"/>
  </r>
  <r>
    <n v="2283"/>
    <s v="Nancy Holden"/>
    <x v="4"/>
    <n v="0.01"/>
    <n v="11.7"/>
    <n v="6.96"/>
    <x v="1"/>
    <x v="2"/>
    <x v="2"/>
    <x v="8"/>
    <s v="Medium Box"/>
    <s v="Harmony HEPA Quiet Air Purifiers"/>
    <n v="0.5"/>
    <s v="United States"/>
    <s v="Central"/>
    <x v="30"/>
    <s v="Franklin"/>
    <n v="53132"/>
    <x v="23"/>
    <d v="2015-01-26T00:00:00"/>
    <x v="282"/>
    <n v="6"/>
    <n v="76.87"/>
    <n v="85947"/>
    <n v="11.69"/>
    <x v="1"/>
  </r>
  <r>
    <n v="275"/>
    <s v="Roger Blalock Cassidy"/>
    <x v="3"/>
    <n v="0.09"/>
    <n v="15.28"/>
    <n v="10.91"/>
    <x v="1"/>
    <x v="3"/>
    <x v="2"/>
    <x v="5"/>
    <s v="Small Box"/>
    <s v="Recycled Premium Regency Composition Covers"/>
    <n v="0.36"/>
    <s v="United States"/>
    <s v="East"/>
    <x v="22"/>
    <s v="Fairfield"/>
    <n v="6824"/>
    <x v="23"/>
    <d v="2015-01-25T00:00:00"/>
    <x v="283"/>
    <n v="4"/>
    <n v="61.52"/>
    <n v="89292"/>
    <n v="15.19"/>
    <x v="3"/>
  </r>
  <r>
    <n v="1653"/>
    <s v="Charles Cline"/>
    <x v="3"/>
    <n v="0"/>
    <n v="101.41"/>
    <n v="35"/>
    <x v="2"/>
    <x v="3"/>
    <x v="2"/>
    <x v="6"/>
    <s v="Large Box"/>
    <s v="Tennsco Regal Shelving Units"/>
    <n v="0.82"/>
    <s v="United States"/>
    <s v="West"/>
    <x v="8"/>
    <s v="Thousand Oaks"/>
    <n v="91360"/>
    <x v="23"/>
    <d v="2015-01-25T00:00:00"/>
    <x v="284"/>
    <n v="10"/>
    <n v="1104.32"/>
    <n v="89885"/>
    <n v="101.41"/>
    <x v="2"/>
  </r>
  <r>
    <n v="1653"/>
    <s v="Charles Cline"/>
    <x v="3"/>
    <n v="0.1"/>
    <n v="95.99"/>
    <n v="4.9000000000000004"/>
    <x v="1"/>
    <x v="3"/>
    <x v="1"/>
    <x v="12"/>
    <s v="Small Box"/>
    <s v="T60"/>
    <n v="0.56000000000000005"/>
    <s v="United States"/>
    <s v="West"/>
    <x v="8"/>
    <s v="Thousand Oaks"/>
    <n v="91360"/>
    <x v="23"/>
    <d v="2015-01-25T00:00:00"/>
    <x v="285"/>
    <n v="2"/>
    <n v="149.80000000000001"/>
    <n v="89885"/>
    <n v="95.89"/>
    <x v="2"/>
  </r>
  <r>
    <n v="1389"/>
    <s v="Jean Khan"/>
    <x v="0"/>
    <n v="0.06"/>
    <n v="1.74"/>
    <n v="4.08"/>
    <x v="1"/>
    <x v="3"/>
    <x v="0"/>
    <x v="11"/>
    <s v="Small Pack"/>
    <s v="Eldon Regeneration Recycled Desk Accessories, Smoke"/>
    <n v="0.53"/>
    <s v="United States"/>
    <s v="West"/>
    <x v="8"/>
    <s v="Menlo Park"/>
    <n v="94025"/>
    <x v="24"/>
    <d v="2015-01-26T00:00:00"/>
    <x v="286"/>
    <n v="1"/>
    <n v="2.77"/>
    <n v="88726"/>
    <n v="1.68"/>
    <x v="2"/>
  </r>
  <r>
    <n v="156"/>
    <s v="Diana Xu"/>
    <x v="1"/>
    <n v="0.03"/>
    <n v="10.89"/>
    <n v="4.5"/>
    <x v="1"/>
    <x v="3"/>
    <x v="2"/>
    <x v="8"/>
    <s v="Small Box"/>
    <s v="Belkin 6 Outlet Metallic Surge Strip"/>
    <n v="0.59"/>
    <s v="United States"/>
    <s v="West"/>
    <x v="3"/>
    <s v="Fort Collins"/>
    <n v="80525"/>
    <x v="24"/>
    <d v="2015-01-26T00:00:00"/>
    <x v="287"/>
    <n v="3"/>
    <n v="33.82"/>
    <n v="87672"/>
    <n v="10.860000000000001"/>
    <x v="2"/>
  </r>
  <r>
    <n v="1997"/>
    <s v="Harriet Bowman"/>
    <x v="3"/>
    <n v="0.1"/>
    <n v="125.99"/>
    <n v="8.99"/>
    <x v="1"/>
    <x v="1"/>
    <x v="1"/>
    <x v="12"/>
    <s v="Small Box"/>
    <s v="5170i"/>
    <n v="0.56999999999999995"/>
    <s v="United States"/>
    <s v="South"/>
    <x v="23"/>
    <s v="Hilton Head Island"/>
    <n v="29915"/>
    <x v="24"/>
    <d v="2015-01-28T00:00:00"/>
    <x v="288"/>
    <n v="4"/>
    <n v="408.66"/>
    <n v="90333"/>
    <n v="125.89"/>
    <x v="0"/>
  </r>
  <r>
    <n v="1360"/>
    <s v="Arlene Gibbons"/>
    <x v="1"/>
    <n v="0.03"/>
    <n v="14.34"/>
    <n v="5"/>
    <x v="1"/>
    <x v="1"/>
    <x v="0"/>
    <x v="11"/>
    <s v="Small Pack"/>
    <s v="Nu-Dell Leatherette Frames"/>
    <n v="0.49"/>
    <s v="United States"/>
    <s v="Central"/>
    <x v="20"/>
    <s v="Muscatine"/>
    <n v="52761"/>
    <x v="25"/>
    <d v="2015-01-27T00:00:00"/>
    <x v="289"/>
    <n v="8"/>
    <n v="119.29"/>
    <n v="89595"/>
    <n v="14.31"/>
    <x v="1"/>
  </r>
  <r>
    <n v="1361"/>
    <s v="Kristina Collier"/>
    <x v="1"/>
    <n v="0.01"/>
    <n v="2.89"/>
    <n v="0.5"/>
    <x v="1"/>
    <x v="1"/>
    <x v="2"/>
    <x v="13"/>
    <s v="Small Box"/>
    <s v="Avery 498"/>
    <n v="0.38"/>
    <s v="United States"/>
    <s v="Central"/>
    <x v="25"/>
    <s v="Allen Park"/>
    <n v="48101"/>
    <x v="25"/>
    <d v="2015-01-28T00:00:00"/>
    <x v="290"/>
    <n v="1"/>
    <n v="3.08"/>
    <n v="89595"/>
    <n v="2.8800000000000003"/>
    <x v="1"/>
  </r>
  <r>
    <n v="3154"/>
    <s v="Faye Manning"/>
    <x v="1"/>
    <n v="0.08"/>
    <n v="150.97999999999999"/>
    <n v="13.99"/>
    <x v="2"/>
    <x v="3"/>
    <x v="1"/>
    <x v="3"/>
    <s v="Medium Box"/>
    <s v="Canon MP41DH Printing Calculator"/>
    <n v="0.38"/>
    <s v="United States"/>
    <s v="South"/>
    <x v="12"/>
    <s v="Saint Petersburg"/>
    <n v="33710"/>
    <x v="25"/>
    <d v="2015-01-27T00:00:00"/>
    <x v="291"/>
    <n v="8"/>
    <n v="1183.82"/>
    <n v="86899"/>
    <n v="150.89999999999998"/>
    <x v="0"/>
  </r>
  <r>
    <n v="3155"/>
    <s v="Julian Keith Mayer"/>
    <x v="1"/>
    <n v="0.03"/>
    <n v="25.98"/>
    <n v="14.36"/>
    <x v="0"/>
    <x v="3"/>
    <x v="0"/>
    <x v="9"/>
    <s v="Jumbo Drum"/>
    <s v="Global Stack Chair without Arms, Black"/>
    <n v="0.6"/>
    <s v="United States"/>
    <s v="South"/>
    <x v="12"/>
    <s v="Sanford"/>
    <n v="32771"/>
    <x v="25"/>
    <d v="2015-01-27T00:00:00"/>
    <x v="292"/>
    <n v="4"/>
    <n v="107.66"/>
    <n v="86899"/>
    <n v="25.95"/>
    <x v="0"/>
  </r>
  <r>
    <n v="3155"/>
    <s v="Julian Keith Mayer"/>
    <x v="1"/>
    <n v="0.1"/>
    <n v="32.479999999999997"/>
    <n v="35"/>
    <x v="1"/>
    <x v="3"/>
    <x v="2"/>
    <x v="6"/>
    <s v="Large Box"/>
    <s v="Fellowes Neat Ideas® Storage Cubes"/>
    <n v="0.81"/>
    <s v="United States"/>
    <s v="South"/>
    <x v="12"/>
    <s v="Sanford"/>
    <n v="32771"/>
    <x v="25"/>
    <d v="2015-01-27T00:00:00"/>
    <x v="293"/>
    <n v="10"/>
    <n v="318.83"/>
    <n v="86899"/>
    <n v="32.379999999999995"/>
    <x v="0"/>
  </r>
  <r>
    <n v="1129"/>
    <s v="Pam Patton"/>
    <x v="2"/>
    <n v="0.02"/>
    <n v="4.9800000000000004"/>
    <n v="6.07"/>
    <x v="1"/>
    <x v="2"/>
    <x v="2"/>
    <x v="7"/>
    <s v="Small Box"/>
    <s v="Xerox 1897"/>
    <n v="0.36"/>
    <s v="United States"/>
    <s v="East"/>
    <x v="35"/>
    <s v="Boston"/>
    <n v="2118"/>
    <x v="25"/>
    <d v="2015-01-28T00:00:00"/>
    <x v="294"/>
    <n v="19"/>
    <n v="105.5"/>
    <n v="57794"/>
    <n v="4.9600000000000009"/>
    <x v="3"/>
  </r>
  <r>
    <n v="1133"/>
    <s v="Marjorie Owens"/>
    <x v="2"/>
    <n v="0.02"/>
    <n v="4.9800000000000004"/>
    <n v="6.07"/>
    <x v="1"/>
    <x v="2"/>
    <x v="2"/>
    <x v="7"/>
    <s v="Small Box"/>
    <s v="Xerox 1897"/>
    <n v="0.36"/>
    <s v="United States"/>
    <s v="Central"/>
    <x v="18"/>
    <s v="Farmers Branch"/>
    <n v="75234"/>
    <x v="25"/>
    <d v="2015-01-28T00:00:00"/>
    <x v="294"/>
    <n v="5"/>
    <n v="27.76"/>
    <n v="88105"/>
    <n v="4.9600000000000009"/>
    <x v="1"/>
  </r>
  <r>
    <n v="2795"/>
    <s v="Harry Burns"/>
    <x v="2"/>
    <n v="0.04"/>
    <n v="3.57"/>
    <n v="4.17"/>
    <x v="1"/>
    <x v="3"/>
    <x v="2"/>
    <x v="2"/>
    <s v="Small Pack"/>
    <s v="Barrel Sharpener"/>
    <n v="0.59"/>
    <s v="United States"/>
    <s v="Central"/>
    <x v="20"/>
    <s v="Mason City"/>
    <n v="50401"/>
    <x v="25"/>
    <d v="2015-01-28T00:00:00"/>
    <x v="295"/>
    <n v="8"/>
    <n v="30.9"/>
    <n v="87556"/>
    <n v="3.53"/>
    <x v="1"/>
  </r>
  <r>
    <n v="2795"/>
    <s v="Harry Burns"/>
    <x v="2"/>
    <n v="0.05"/>
    <n v="200.99"/>
    <n v="4.2"/>
    <x v="1"/>
    <x v="3"/>
    <x v="1"/>
    <x v="12"/>
    <s v="Small Box"/>
    <s v="2160i"/>
    <n v="0.59"/>
    <s v="United States"/>
    <s v="Central"/>
    <x v="20"/>
    <s v="Mason City"/>
    <n v="50401"/>
    <x v="25"/>
    <d v="2015-01-30T00:00:00"/>
    <x v="296"/>
    <n v="14"/>
    <n v="2363.08"/>
    <n v="87556"/>
    <n v="200.94"/>
    <x v="1"/>
  </r>
  <r>
    <n v="2795"/>
    <s v="Harry Burns"/>
    <x v="2"/>
    <n v="7.0000000000000007E-2"/>
    <n v="195.99"/>
    <n v="8.99"/>
    <x v="1"/>
    <x v="3"/>
    <x v="1"/>
    <x v="12"/>
    <s v="Small Box"/>
    <s v="A1228"/>
    <n v="0.57999999999999996"/>
    <s v="United States"/>
    <s v="Central"/>
    <x v="20"/>
    <s v="Mason City"/>
    <n v="50401"/>
    <x v="25"/>
    <d v="2015-01-26T00:00:00"/>
    <x v="297"/>
    <n v="2"/>
    <n v="328.45"/>
    <n v="87556"/>
    <n v="195.92000000000002"/>
    <x v="1"/>
  </r>
  <r>
    <n v="3000"/>
    <s v="Priscilla Allen"/>
    <x v="2"/>
    <n v="0.01"/>
    <n v="10.14"/>
    <n v="2.27"/>
    <x v="1"/>
    <x v="1"/>
    <x v="2"/>
    <x v="7"/>
    <s v="Wrap Bag"/>
    <s v="Staples Wirebound Steno Books, 6&quot; x 9&quot;, 12/Pack"/>
    <n v="0.36"/>
    <s v="United States"/>
    <s v="Central"/>
    <x v="25"/>
    <s v="Pontiac"/>
    <n v="48342"/>
    <x v="25"/>
    <d v="2015-01-28T00:00:00"/>
    <x v="298"/>
    <n v="4"/>
    <n v="40.799999999999997"/>
    <n v="87042"/>
    <n v="10.130000000000001"/>
    <x v="1"/>
  </r>
  <r>
    <n v="3307"/>
    <s v="Edwin Blackburn"/>
    <x v="2"/>
    <n v="7.0000000000000007E-2"/>
    <n v="16.739999999999998"/>
    <n v="7.04"/>
    <x v="1"/>
    <x v="0"/>
    <x v="2"/>
    <x v="6"/>
    <s v="Small Box"/>
    <s v="Rogers® Profile Extra Capacity Storage Tub"/>
    <n v="0.81"/>
    <s v="United States"/>
    <s v="East"/>
    <x v="35"/>
    <s v="Agawam"/>
    <n v="1001"/>
    <x v="25"/>
    <d v="2015-02-02T00:00:00"/>
    <x v="299"/>
    <n v="5"/>
    <n v="80.58"/>
    <n v="90462"/>
    <n v="16.669999999999998"/>
    <x v="3"/>
  </r>
  <r>
    <n v="3311"/>
    <s v="Jackie Flynn"/>
    <x v="2"/>
    <n v="0.06"/>
    <n v="6.45"/>
    <n v="1.34"/>
    <x v="1"/>
    <x v="0"/>
    <x v="2"/>
    <x v="7"/>
    <s v="Wrap Bag"/>
    <s v="Wirebound Four 2-3/4 x 5 Forms per Page, 400 Sets per Book"/>
    <n v="0.36"/>
    <s v="United States"/>
    <s v="East"/>
    <x v="35"/>
    <s v="Winchester"/>
    <n v="1890"/>
    <x v="25"/>
    <d v="2015-01-31T00:00:00"/>
    <x v="300"/>
    <n v="9"/>
    <n v="57.14"/>
    <n v="90462"/>
    <n v="6.3900000000000006"/>
    <x v="3"/>
  </r>
  <r>
    <n v="3314"/>
    <s v="Billy Hale"/>
    <x v="2"/>
    <n v="0.05"/>
    <n v="122.99"/>
    <n v="70.2"/>
    <x v="0"/>
    <x v="0"/>
    <x v="0"/>
    <x v="9"/>
    <s v="Jumbo Drum"/>
    <s v="Global High-Back Leather Tilter, Burgundy"/>
    <n v="0.74"/>
    <s v="United States"/>
    <s v="East"/>
    <x v="33"/>
    <s v="Fort Lee"/>
    <n v="7024"/>
    <x v="25"/>
    <d v="2015-01-30T00:00:00"/>
    <x v="301"/>
    <n v="4"/>
    <n v="498.31"/>
    <n v="90462"/>
    <n v="122.94"/>
    <x v="3"/>
  </r>
  <r>
    <n v="1946"/>
    <s v="Teresa Wallace"/>
    <x v="4"/>
    <n v="0.08"/>
    <n v="90.98"/>
    <n v="56.2"/>
    <x v="1"/>
    <x v="1"/>
    <x v="0"/>
    <x v="11"/>
    <s v="Medium Box"/>
    <s v="Eldon ClusterMat Chair Mat with Cordless Antistatic Protection"/>
    <n v="0.74"/>
    <s v="United States"/>
    <s v="East"/>
    <x v="28"/>
    <s v="Mount Lebanon"/>
    <n v="15228"/>
    <x v="25"/>
    <d v="2015-01-28T00:00:00"/>
    <x v="302"/>
    <n v="12"/>
    <n v="1058.3599999999999"/>
    <n v="86331"/>
    <n v="90.9"/>
    <x v="3"/>
  </r>
  <r>
    <n v="1946"/>
    <s v="Teresa Wallace"/>
    <x v="4"/>
    <n v="7.0000000000000007E-2"/>
    <n v="5.98"/>
    <n v="5.35"/>
    <x v="1"/>
    <x v="1"/>
    <x v="2"/>
    <x v="7"/>
    <s v="Small Box"/>
    <s v="Xerox 1947"/>
    <n v="0.4"/>
    <s v="United States"/>
    <s v="East"/>
    <x v="28"/>
    <s v="Mount Lebanon"/>
    <n v="15228"/>
    <x v="25"/>
    <d v="2015-01-28T00:00:00"/>
    <x v="303"/>
    <n v="3"/>
    <n v="18.309999999999999"/>
    <n v="86331"/>
    <n v="5.91"/>
    <x v="3"/>
  </r>
  <r>
    <n v="3361"/>
    <s v="Oscar Kenney"/>
    <x v="4"/>
    <n v="0.04"/>
    <n v="7.96"/>
    <n v="4.95"/>
    <x v="1"/>
    <x v="2"/>
    <x v="0"/>
    <x v="11"/>
    <s v="Small Box"/>
    <s v="Staples Plastic Wall Frames"/>
    <n v="0.41"/>
    <s v="United States"/>
    <s v="Central"/>
    <x v="30"/>
    <s v="West Bend"/>
    <n v="53095"/>
    <x v="25"/>
    <d v="2015-01-26T00:00:00"/>
    <x v="304"/>
    <n v="15"/>
    <n v="116.11"/>
    <n v="91436"/>
    <n v="7.92"/>
    <x v="1"/>
  </r>
  <r>
    <n v="2264"/>
    <s v="Helen Dickerson"/>
    <x v="3"/>
    <n v="0.09"/>
    <n v="207.48"/>
    <n v="0.99"/>
    <x v="1"/>
    <x v="3"/>
    <x v="2"/>
    <x v="8"/>
    <s v="Small Box"/>
    <s v="Kensington 7 Outlet MasterPiece Power Center with Fax/Phone Line Protection"/>
    <n v="0.55000000000000004"/>
    <s v="United States"/>
    <s v="Central"/>
    <x v="6"/>
    <s v="Joplin"/>
    <n v="64804"/>
    <x v="25"/>
    <d v="2015-01-29T00:00:00"/>
    <x v="305"/>
    <n v="3"/>
    <n v="577.75"/>
    <n v="86611"/>
    <n v="207.39"/>
    <x v="1"/>
  </r>
  <r>
    <n v="483"/>
    <s v="Edgar McKenzie"/>
    <x v="0"/>
    <n v="0.03"/>
    <n v="11.97"/>
    <n v="4.9800000000000004"/>
    <x v="1"/>
    <x v="3"/>
    <x v="2"/>
    <x v="8"/>
    <s v="Small Box"/>
    <s v="Staples 6 Outlet Surge"/>
    <n v="0.57999999999999996"/>
    <s v="United States"/>
    <s v="Central"/>
    <x v="10"/>
    <s v="Oswego"/>
    <n v="60543"/>
    <x v="26"/>
    <d v="2015-01-28T00:00:00"/>
    <x v="306"/>
    <n v="6"/>
    <n v="73.180000000000007"/>
    <n v="90353"/>
    <n v="11.940000000000001"/>
    <x v="1"/>
  </r>
  <r>
    <n v="2979"/>
    <s v="Lloyd Dolan"/>
    <x v="0"/>
    <n v="0.09"/>
    <n v="2.94"/>
    <n v="0.7"/>
    <x v="1"/>
    <x v="3"/>
    <x v="2"/>
    <x v="2"/>
    <s v="Wrap Bag"/>
    <s v="Newell 338"/>
    <n v="0.57999999999999996"/>
    <s v="United States"/>
    <s v="Central"/>
    <x v="39"/>
    <s v="Dickinson"/>
    <n v="58601"/>
    <x v="26"/>
    <d v="2015-01-28T00:00:00"/>
    <x v="307"/>
    <n v="9"/>
    <n v="25.22"/>
    <n v="86544"/>
    <n v="2.85"/>
    <x v="1"/>
  </r>
  <r>
    <n v="2980"/>
    <s v="Joanna Kenney"/>
    <x v="0"/>
    <n v="0.03"/>
    <n v="43.98"/>
    <n v="8.99"/>
    <x v="1"/>
    <x v="3"/>
    <x v="2"/>
    <x v="2"/>
    <s v="Small Pack"/>
    <s v="Boston 1645 Deluxe Heavier-Duty Electric Pencil Sharpener"/>
    <n v="0.57999999999999996"/>
    <s v="United States"/>
    <s v="East"/>
    <x v="27"/>
    <s v="Sandusky"/>
    <n v="44870"/>
    <x v="26"/>
    <d v="2015-01-29T00:00:00"/>
    <x v="308"/>
    <n v="10"/>
    <n v="454.4"/>
    <n v="86544"/>
    <n v="43.949999999999996"/>
    <x v="3"/>
  </r>
  <r>
    <n v="2980"/>
    <s v="Joanna Kenney"/>
    <x v="0"/>
    <n v="0.06"/>
    <n v="1.1399999999999999"/>
    <n v="0.7"/>
    <x v="1"/>
    <x v="3"/>
    <x v="2"/>
    <x v="14"/>
    <s v="Wrap Bag"/>
    <s v="OIC Thumb-Tacks"/>
    <n v="0.38"/>
    <s v="United States"/>
    <s v="East"/>
    <x v="27"/>
    <s v="Sandusky"/>
    <n v="44870"/>
    <x v="26"/>
    <d v="2015-01-30T00:00:00"/>
    <x v="309"/>
    <n v="13"/>
    <n v="14.53"/>
    <n v="86544"/>
    <n v="1.0799999999999998"/>
    <x v="3"/>
  </r>
  <r>
    <n v="2254"/>
    <s v="Jeff Meadows"/>
    <x v="2"/>
    <n v="0.1"/>
    <n v="6.3"/>
    <n v="0.5"/>
    <x v="1"/>
    <x v="3"/>
    <x v="2"/>
    <x v="13"/>
    <s v="Small Box"/>
    <s v="Avery 48"/>
    <n v="0.39"/>
    <s v="United States"/>
    <s v="South"/>
    <x v="32"/>
    <s v="Paducah"/>
    <n v="42003"/>
    <x v="26"/>
    <d v="2015-02-01T00:00:00"/>
    <x v="310"/>
    <n v="12"/>
    <n v="68.72"/>
    <n v="89278"/>
    <n v="6.2"/>
    <x v="0"/>
  </r>
  <r>
    <n v="2178"/>
    <s v="Judy Hall"/>
    <x v="4"/>
    <n v="0.08"/>
    <n v="2.94"/>
    <n v="0.96"/>
    <x v="1"/>
    <x v="0"/>
    <x v="2"/>
    <x v="2"/>
    <s v="Wrap Bag"/>
    <s v="Newell 343"/>
    <n v="0.57999999999999996"/>
    <s v="United States"/>
    <s v="East"/>
    <x v="35"/>
    <s v="Worcester"/>
    <n v="1610"/>
    <x v="26"/>
    <d v="2015-01-29T00:00:00"/>
    <x v="311"/>
    <n v="9"/>
    <n v="25.35"/>
    <n v="89465"/>
    <n v="2.86"/>
    <x v="3"/>
  </r>
  <r>
    <n v="3347"/>
    <s v="Carrie McIntosh"/>
    <x v="4"/>
    <n v="0.02"/>
    <n v="110.99"/>
    <n v="2.5"/>
    <x v="1"/>
    <x v="1"/>
    <x v="1"/>
    <x v="12"/>
    <s v="Small Box"/>
    <s v="T18"/>
    <n v="0.56999999999999995"/>
    <s v="United States"/>
    <s v="South"/>
    <x v="12"/>
    <s v="Royal Palm Beach"/>
    <n v="33411"/>
    <x v="26"/>
    <d v="2015-01-29T00:00:00"/>
    <x v="312"/>
    <n v="1"/>
    <n v="94.3"/>
    <n v="89356"/>
    <n v="110.97"/>
    <x v="0"/>
  </r>
  <r>
    <n v="129"/>
    <s v="Kara Allison"/>
    <x v="3"/>
    <n v="0.02"/>
    <n v="1.74"/>
    <n v="4.08"/>
    <x v="1"/>
    <x v="0"/>
    <x v="0"/>
    <x v="11"/>
    <s v="Small Pack"/>
    <s v="Eldon Regeneration Recycled Desk Accessories, Smoke"/>
    <n v="0.53"/>
    <s v="United States"/>
    <s v="Central"/>
    <x v="10"/>
    <s v="Alton"/>
    <n v="62002"/>
    <x v="26"/>
    <d v="2015-01-28T00:00:00"/>
    <x v="313"/>
    <n v="5"/>
    <n v="10.23"/>
    <n v="86693"/>
    <n v="1.72"/>
    <x v="1"/>
  </r>
  <r>
    <n v="898"/>
    <s v="Harriet Hodges"/>
    <x v="3"/>
    <n v="0.02"/>
    <n v="12.53"/>
    <n v="0.49"/>
    <x v="1"/>
    <x v="0"/>
    <x v="2"/>
    <x v="13"/>
    <s v="Small Box"/>
    <s v="Round Specialty Laser Printer Labels"/>
    <n v="0.38"/>
    <s v="United States"/>
    <s v="East"/>
    <x v="11"/>
    <s v="New York City"/>
    <n v="10039"/>
    <x v="26"/>
    <d v="2015-01-27T00:00:00"/>
    <x v="314"/>
    <n v="47"/>
    <n v="594.44000000000005"/>
    <n v="9606"/>
    <n v="12.51"/>
    <x v="3"/>
  </r>
  <r>
    <n v="898"/>
    <s v="Harriet Hodges"/>
    <x v="3"/>
    <n v="7.0000000000000007E-2"/>
    <n v="5.18"/>
    <n v="2.04"/>
    <x v="2"/>
    <x v="0"/>
    <x v="2"/>
    <x v="7"/>
    <s v="Wrap Bag"/>
    <s v="Array® Memo Cubes"/>
    <n v="0.36"/>
    <s v="United States"/>
    <s v="East"/>
    <x v="11"/>
    <s v="New York City"/>
    <n v="10039"/>
    <x v="26"/>
    <d v="2015-01-29T00:00:00"/>
    <x v="315"/>
    <n v="44"/>
    <n v="228.5"/>
    <n v="9606"/>
    <n v="5.1099999999999994"/>
    <x v="3"/>
  </r>
  <r>
    <n v="899"/>
    <s v="Jordan Berry"/>
    <x v="3"/>
    <n v="0.02"/>
    <n v="12.53"/>
    <n v="0.49"/>
    <x v="1"/>
    <x v="0"/>
    <x v="2"/>
    <x v="13"/>
    <s v="Small Box"/>
    <s v="Round Specialty Laser Printer Labels"/>
    <n v="0.38"/>
    <s v="United States"/>
    <s v="East"/>
    <x v="28"/>
    <s v="Altoona"/>
    <n v="16602"/>
    <x v="26"/>
    <d v="2015-01-27T00:00:00"/>
    <x v="316"/>
    <n v="12"/>
    <n v="151.77000000000001"/>
    <n v="86264"/>
    <n v="12.51"/>
    <x v="3"/>
  </r>
  <r>
    <n v="899"/>
    <s v="Jordan Berry"/>
    <x v="3"/>
    <n v="7.0000000000000007E-2"/>
    <n v="5.18"/>
    <n v="2.04"/>
    <x v="2"/>
    <x v="0"/>
    <x v="2"/>
    <x v="7"/>
    <s v="Wrap Bag"/>
    <s v="Array® Memo Cubes"/>
    <n v="0.36"/>
    <s v="United States"/>
    <s v="East"/>
    <x v="28"/>
    <s v="Altoona"/>
    <n v="16602"/>
    <x v="26"/>
    <d v="2015-01-29T00:00:00"/>
    <x v="315"/>
    <n v="11"/>
    <n v="57.13"/>
    <n v="86264"/>
    <n v="5.1099999999999994"/>
    <x v="3"/>
  </r>
  <r>
    <n v="1351"/>
    <s v="Janet McCullough"/>
    <x v="3"/>
    <n v="0.1"/>
    <n v="110.99"/>
    <n v="8.99"/>
    <x v="2"/>
    <x v="2"/>
    <x v="1"/>
    <x v="12"/>
    <s v="Small Box"/>
    <s v="LX 677"/>
    <n v="0.56999999999999995"/>
    <s v="United States"/>
    <s v="South"/>
    <x v="12"/>
    <s v="Coconut Creek"/>
    <n v="33063"/>
    <x v="26"/>
    <d v="2015-01-29T00:00:00"/>
    <x v="317"/>
    <n v="7"/>
    <n v="627.78"/>
    <n v="88232"/>
    <n v="110.89"/>
    <x v="0"/>
  </r>
  <r>
    <n v="2281"/>
    <s v="Monica Harvey"/>
    <x v="3"/>
    <n v="0.08"/>
    <n v="205.99"/>
    <n v="2.5"/>
    <x v="1"/>
    <x v="2"/>
    <x v="1"/>
    <x v="12"/>
    <s v="Small Box"/>
    <s v="V70"/>
    <n v="0.59"/>
    <s v="United States"/>
    <s v="Central"/>
    <x v="30"/>
    <s v="Eau Claire"/>
    <n v="54703"/>
    <x v="26"/>
    <d v="2015-01-28T00:00:00"/>
    <x v="318"/>
    <n v="10"/>
    <n v="1610.84"/>
    <n v="85948"/>
    <n v="205.91"/>
    <x v="1"/>
  </r>
  <r>
    <n v="53"/>
    <s v="Sidney Russell Austin"/>
    <x v="0"/>
    <n v="7.0000000000000007E-2"/>
    <n v="3502.14"/>
    <n v="8.73"/>
    <x v="0"/>
    <x v="3"/>
    <x v="1"/>
    <x v="3"/>
    <s v="Jumbo Box"/>
    <s v="Okidata Pacemark 4410N Wide Format Dot Matrix Printer"/>
    <n v="0.56999999999999995"/>
    <s v="United States"/>
    <s v="West"/>
    <x v="4"/>
    <s v="Redmond"/>
    <n v="98052"/>
    <x v="27"/>
    <d v="2015-01-30T00:00:00"/>
    <x v="319"/>
    <n v="1"/>
    <n v="3267.55"/>
    <n v="88425"/>
    <n v="3502.0699999999997"/>
    <x v="2"/>
  </r>
  <r>
    <n v="3266"/>
    <s v="Edgar Kumar"/>
    <x v="0"/>
    <n v="0"/>
    <n v="122.99"/>
    <n v="70.2"/>
    <x v="0"/>
    <x v="3"/>
    <x v="0"/>
    <x v="9"/>
    <s v="Jumbo Drum"/>
    <s v="Global High-Back Leather Tilter, Burgundy"/>
    <n v="0.74"/>
    <s v="United States"/>
    <s v="East"/>
    <x v="29"/>
    <s v="Sanford"/>
    <n v="4073"/>
    <x v="27"/>
    <d v="2015-01-29T00:00:00"/>
    <x v="320"/>
    <n v="14"/>
    <n v="1794.88"/>
    <n v="89836"/>
    <n v="122.99"/>
    <x v="3"/>
  </r>
  <r>
    <n v="3269"/>
    <s v="Billie Stern"/>
    <x v="0"/>
    <n v="0.01"/>
    <n v="60.97"/>
    <n v="4.5"/>
    <x v="2"/>
    <x v="3"/>
    <x v="2"/>
    <x v="8"/>
    <s v="Small Box"/>
    <s v="Tripp Lite Isotel 6 Outlet Surge Protector with Fax/Modem Protection"/>
    <n v="0.56000000000000005"/>
    <s v="United States"/>
    <s v="East"/>
    <x v="33"/>
    <s v="North Plainfield"/>
    <n v="7060"/>
    <x v="27"/>
    <d v="2015-01-30T00:00:00"/>
    <x v="321"/>
    <n v="12"/>
    <n v="765.04"/>
    <n v="89836"/>
    <n v="60.96"/>
    <x v="3"/>
  </r>
  <r>
    <n v="24"/>
    <s v="Edna Thomas"/>
    <x v="1"/>
    <n v="0.06"/>
    <n v="55.48"/>
    <n v="14.3"/>
    <x v="1"/>
    <x v="3"/>
    <x v="2"/>
    <x v="7"/>
    <s v="Small Box"/>
    <s v="Xerox 194"/>
    <n v="0.37"/>
    <s v="United States"/>
    <s v="West"/>
    <x v="8"/>
    <s v="Laguna Niguel"/>
    <n v="92677"/>
    <x v="27"/>
    <d v="2015-01-29T00:00:00"/>
    <x v="322"/>
    <n v="1"/>
    <n v="67.489999999999995"/>
    <n v="87651"/>
    <n v="55.419999999999995"/>
    <x v="2"/>
  </r>
  <r>
    <n v="24"/>
    <s v="Edna Thomas"/>
    <x v="1"/>
    <n v="0.02"/>
    <n v="1.68"/>
    <n v="1.57"/>
    <x v="1"/>
    <x v="3"/>
    <x v="2"/>
    <x v="2"/>
    <s v="Wrap Bag"/>
    <s v="Newell 323"/>
    <n v="0.59"/>
    <s v="United States"/>
    <s v="West"/>
    <x v="8"/>
    <s v="Laguna Niguel"/>
    <n v="92677"/>
    <x v="27"/>
    <d v="2015-01-30T00:00:00"/>
    <x v="323"/>
    <n v="1"/>
    <n v="2.25"/>
    <n v="87651"/>
    <n v="1.66"/>
    <x v="2"/>
  </r>
  <r>
    <n v="744"/>
    <s v="Joy Maxwell"/>
    <x v="2"/>
    <n v="0.02"/>
    <n v="59.98"/>
    <n v="3.99"/>
    <x v="1"/>
    <x v="3"/>
    <x v="2"/>
    <x v="8"/>
    <s v="Small Box"/>
    <s v="Belkin 8 Outlet SurgeMaster II Gold Surge Protector"/>
    <n v="0.56999999999999995"/>
    <s v="United States"/>
    <s v="West"/>
    <x v="41"/>
    <s v="Oro Valley"/>
    <n v="85737"/>
    <x v="27"/>
    <d v="2015-02-06T00:00:00"/>
    <x v="324"/>
    <n v="1"/>
    <n v="63.48"/>
    <n v="87725"/>
    <n v="59.959999999999994"/>
    <x v="2"/>
  </r>
  <r>
    <n v="744"/>
    <s v="Joy Maxwell"/>
    <x v="2"/>
    <n v="0.03"/>
    <n v="5.18"/>
    <n v="5.74"/>
    <x v="1"/>
    <x v="3"/>
    <x v="2"/>
    <x v="5"/>
    <s v="Small Box"/>
    <s v="Wilson Jones Impact Binders"/>
    <n v="0.36"/>
    <s v="United States"/>
    <s v="West"/>
    <x v="41"/>
    <s v="Oro Valley"/>
    <n v="85737"/>
    <x v="27"/>
    <d v="2015-02-01T00:00:00"/>
    <x v="325"/>
    <n v="9"/>
    <n v="47.64"/>
    <n v="87725"/>
    <n v="5.1499999999999995"/>
    <x v="2"/>
  </r>
  <r>
    <n v="553"/>
    <s v="Kristine Connolly"/>
    <x v="4"/>
    <n v="0"/>
    <n v="6.88"/>
    <n v="2"/>
    <x v="2"/>
    <x v="2"/>
    <x v="2"/>
    <x v="7"/>
    <s v="Wrap Bag"/>
    <s v="Adams Phone Message Book, 200 Message Capacity, 8 1/16” x 11”"/>
    <n v="0.39"/>
    <s v="United States"/>
    <s v="West"/>
    <x v="8"/>
    <s v="Los Angeles"/>
    <n v="90008"/>
    <x v="27"/>
    <d v="2015-01-29T00:00:00"/>
    <x v="326"/>
    <n v="36"/>
    <n v="267.52999999999997"/>
    <n v="17155"/>
    <n v="6.88"/>
    <x v="2"/>
  </r>
  <r>
    <n v="556"/>
    <s v="Kristina Sanders"/>
    <x v="4"/>
    <n v="0"/>
    <n v="6.88"/>
    <n v="2"/>
    <x v="2"/>
    <x v="2"/>
    <x v="2"/>
    <x v="7"/>
    <s v="Wrap Bag"/>
    <s v="Adams Phone Message Book, 200 Message Capacity, 8 1/16” x 11”"/>
    <n v="0.39"/>
    <s v="United States"/>
    <s v="West"/>
    <x v="15"/>
    <s v="Provo"/>
    <n v="84604"/>
    <x v="27"/>
    <d v="2015-01-29T00:00:00"/>
    <x v="327"/>
    <n v="9"/>
    <n v="66.88"/>
    <n v="86189"/>
    <n v="6.88"/>
    <x v="2"/>
  </r>
  <r>
    <n v="556"/>
    <s v="Kristina Sanders"/>
    <x v="4"/>
    <n v="0.03"/>
    <n v="32.479999999999997"/>
    <n v="35"/>
    <x v="2"/>
    <x v="2"/>
    <x v="2"/>
    <x v="6"/>
    <s v="Large Box"/>
    <s v="Fellowes Neat Ideas® Storage Cubes"/>
    <n v="0.81"/>
    <s v="United States"/>
    <s v="West"/>
    <x v="15"/>
    <s v="Provo"/>
    <n v="84604"/>
    <x v="27"/>
    <d v="2015-01-28T00:00:00"/>
    <x v="328"/>
    <n v="8"/>
    <n v="274.91000000000003"/>
    <n v="86189"/>
    <n v="32.449999999999996"/>
    <x v="2"/>
  </r>
  <r>
    <n v="1875"/>
    <s v="Martin Kirk"/>
    <x v="0"/>
    <n v="0.09"/>
    <n v="95.99"/>
    <n v="4.9000000000000004"/>
    <x v="1"/>
    <x v="1"/>
    <x v="1"/>
    <x v="12"/>
    <s v="Small Box"/>
    <s v="T60"/>
    <n v="0.56000000000000005"/>
    <s v="United States"/>
    <s v="South"/>
    <x v="21"/>
    <s v="Chesapeake"/>
    <n v="23320"/>
    <x v="28"/>
    <d v="2015-01-31T00:00:00"/>
    <x v="329"/>
    <n v="4"/>
    <n v="320.75"/>
    <n v="90899"/>
    <n v="95.899999999999991"/>
    <x v="0"/>
  </r>
  <r>
    <n v="2265"/>
    <s v="James Davenport"/>
    <x v="0"/>
    <n v="0.1"/>
    <n v="7.45"/>
    <n v="6.28"/>
    <x v="1"/>
    <x v="3"/>
    <x v="2"/>
    <x v="5"/>
    <s v="Small Box"/>
    <s v="Acco Four Pocket Poly Ring Binder with Label Holder, Smoke, 1&quot;"/>
    <n v="0.4"/>
    <s v="United States"/>
    <s v="Central"/>
    <x v="6"/>
    <s v="Kansas City"/>
    <n v="64130"/>
    <x v="28"/>
    <d v="2015-02-01T00:00:00"/>
    <x v="330"/>
    <n v="8"/>
    <n v="59.4"/>
    <n v="86612"/>
    <n v="7.3500000000000005"/>
    <x v="1"/>
  </r>
  <r>
    <n v="2265"/>
    <s v="James Davenport"/>
    <x v="0"/>
    <n v="0.01"/>
    <n v="6.48"/>
    <n v="7.86"/>
    <x v="1"/>
    <x v="3"/>
    <x v="2"/>
    <x v="7"/>
    <s v="Small Box"/>
    <s v="Xerox 213"/>
    <n v="0.37"/>
    <s v="United States"/>
    <s v="Central"/>
    <x v="6"/>
    <s v="Kansas City"/>
    <n v="64130"/>
    <x v="28"/>
    <d v="2015-01-31T00:00:00"/>
    <x v="331"/>
    <n v="10"/>
    <n v="66.459999999999994"/>
    <n v="86612"/>
    <n v="6.4700000000000006"/>
    <x v="1"/>
  </r>
  <r>
    <n v="699"/>
    <s v="Jenny Gold"/>
    <x v="4"/>
    <n v="7.0000000000000007E-2"/>
    <n v="5.0199999999999996"/>
    <n v="5.14"/>
    <x v="1"/>
    <x v="1"/>
    <x v="1"/>
    <x v="1"/>
    <s v="Small Pack"/>
    <s v="Imation 3.5, DISKETTE 44766 HGHLD3.52HD/FM, 10/Pack"/>
    <n v="0.79"/>
    <s v="United States"/>
    <s v="West"/>
    <x v="8"/>
    <s v="Los Angeles"/>
    <n v="90041"/>
    <x v="28"/>
    <d v="2015-01-31T00:00:00"/>
    <x v="332"/>
    <n v="42"/>
    <n v="210.1"/>
    <n v="32420"/>
    <n v="4.9499999999999993"/>
    <x v="2"/>
  </r>
  <r>
    <n v="699"/>
    <s v="Jenny Gold"/>
    <x v="4"/>
    <n v="7.0000000000000007E-2"/>
    <n v="280.98"/>
    <n v="57"/>
    <x v="0"/>
    <x v="1"/>
    <x v="0"/>
    <x v="9"/>
    <s v="Jumbo Drum"/>
    <s v="Hon 2090 “Pillow Soft” Series Mid Back Swivel/Tilt Chairs"/>
    <n v="0.78"/>
    <s v="United States"/>
    <s v="West"/>
    <x v="8"/>
    <s v="Los Angeles"/>
    <n v="90041"/>
    <x v="28"/>
    <d v="2015-01-31T00:00:00"/>
    <x v="333"/>
    <n v="23"/>
    <n v="6499.87"/>
    <n v="32420"/>
    <n v="280.91000000000003"/>
    <x v="2"/>
  </r>
  <r>
    <n v="2061"/>
    <s v="Marianne Carey"/>
    <x v="4"/>
    <n v="0.02"/>
    <n v="240.98"/>
    <n v="60.2"/>
    <x v="0"/>
    <x v="3"/>
    <x v="0"/>
    <x v="10"/>
    <s v="Jumbo Box"/>
    <s v="Atlantic Metals Mobile 2-Shelf Bookcases, Custom Colors"/>
    <n v="0.56000000000000005"/>
    <s v="United States"/>
    <s v="Central"/>
    <x v="13"/>
    <s v="North Platte"/>
    <n v="69101"/>
    <x v="28"/>
    <d v="2015-01-31T00:00:00"/>
    <x v="334"/>
    <n v="1"/>
    <n v="260.66000000000003"/>
    <n v="87146"/>
    <n v="240.95999999999998"/>
    <x v="1"/>
  </r>
  <r>
    <n v="2062"/>
    <s v="Alfred Singh"/>
    <x v="4"/>
    <n v="0.02"/>
    <n v="420.98"/>
    <n v="19.989999999999998"/>
    <x v="1"/>
    <x v="3"/>
    <x v="2"/>
    <x v="5"/>
    <s v="Small Box"/>
    <s v="GBC DocuBind 200 Manual Binding Machine"/>
    <n v="0.35"/>
    <s v="United States"/>
    <s v="South"/>
    <x v="21"/>
    <s v="Mechanicsville"/>
    <n v="23111"/>
    <x v="28"/>
    <d v="2015-02-01T00:00:00"/>
    <x v="335"/>
    <n v="10"/>
    <n v="4249.37"/>
    <n v="87146"/>
    <n v="420.96000000000004"/>
    <x v="0"/>
  </r>
  <r>
    <n v="767"/>
    <s v="Jeffrey Mueller"/>
    <x v="0"/>
    <n v="0.1"/>
    <n v="31.78"/>
    <n v="1.99"/>
    <x v="1"/>
    <x v="3"/>
    <x v="1"/>
    <x v="1"/>
    <s v="Small Pack"/>
    <s v="Memorex 4.7GB DVD-RAM, 3/Pack"/>
    <n v="0.42"/>
    <s v="United States"/>
    <s v="Central"/>
    <x v="10"/>
    <s v="Rock Island"/>
    <n v="61201"/>
    <x v="29"/>
    <d v="2015-02-01T00:00:00"/>
    <x v="336"/>
    <n v="11"/>
    <n v="336.64"/>
    <n v="86279"/>
    <n v="31.68"/>
    <x v="1"/>
  </r>
  <r>
    <n v="550"/>
    <s v="Edna Monroe Talley"/>
    <x v="1"/>
    <n v="0.05"/>
    <n v="1.68"/>
    <n v="1.57"/>
    <x v="1"/>
    <x v="3"/>
    <x v="2"/>
    <x v="2"/>
    <s v="Wrap Bag"/>
    <s v="Newell 323"/>
    <n v="0.59"/>
    <s v="United States"/>
    <s v="Central"/>
    <x v="18"/>
    <s v="Seguin"/>
    <n v="78155"/>
    <x v="29"/>
    <d v="2015-01-31T00:00:00"/>
    <x v="337"/>
    <n v="11"/>
    <n v="18.75"/>
    <n v="90909"/>
    <n v="1.63"/>
    <x v="1"/>
  </r>
  <r>
    <n v="550"/>
    <s v="Edna Monroe Talley"/>
    <x v="1"/>
    <n v="0.1"/>
    <n v="218.75"/>
    <n v="69.64"/>
    <x v="0"/>
    <x v="3"/>
    <x v="0"/>
    <x v="0"/>
    <s v="Jumbo Box"/>
    <s v="BoxOffice By Design Rectangular and Half-Moon Meeting Room Tables"/>
    <n v="0.77"/>
    <s v="United States"/>
    <s v="Central"/>
    <x v="18"/>
    <s v="Seguin"/>
    <n v="78155"/>
    <x v="29"/>
    <d v="2015-02-01T00:00:00"/>
    <x v="338"/>
    <n v="1"/>
    <n v="188.51"/>
    <n v="90909"/>
    <n v="218.65"/>
    <x v="1"/>
  </r>
  <r>
    <n v="551"/>
    <s v="Peggy Chan"/>
    <x v="1"/>
    <n v="0"/>
    <n v="15.04"/>
    <n v="1.97"/>
    <x v="1"/>
    <x v="3"/>
    <x v="2"/>
    <x v="7"/>
    <s v="Wrap Bag"/>
    <s v="White GlueTop Scratch Pads"/>
    <n v="0.39"/>
    <s v="United States"/>
    <s v="Central"/>
    <x v="18"/>
    <s v="Sherman"/>
    <n v="75090"/>
    <x v="29"/>
    <d v="2015-02-01T00:00:00"/>
    <x v="339"/>
    <n v="2"/>
    <n v="31.18"/>
    <n v="90909"/>
    <n v="15.04"/>
    <x v="1"/>
  </r>
  <r>
    <n v="1442"/>
    <s v="Rodney Field"/>
    <x v="2"/>
    <n v="0.02"/>
    <n v="15.99"/>
    <n v="13.18"/>
    <x v="2"/>
    <x v="3"/>
    <x v="2"/>
    <x v="5"/>
    <s v="Small Box"/>
    <s v="GBC Pre-Punched Binding Paper, Plastic, White, 8-1/2&quot; x 11&quot;"/>
    <n v="0.37"/>
    <s v="United States"/>
    <s v="Central"/>
    <x v="6"/>
    <s v="Springfield"/>
    <n v="65807"/>
    <x v="29"/>
    <d v="2015-02-03T00:00:00"/>
    <x v="340"/>
    <n v="7"/>
    <n v="123.03"/>
    <n v="89077"/>
    <n v="15.97"/>
    <x v="1"/>
  </r>
  <r>
    <n v="1442"/>
    <s v="Rodney Field"/>
    <x v="2"/>
    <n v="0.09"/>
    <n v="46.94"/>
    <n v="6.77"/>
    <x v="2"/>
    <x v="3"/>
    <x v="0"/>
    <x v="11"/>
    <s v="Small Box"/>
    <s v="Howard Miller 13&quot; Diameter Goldtone Round Wall Clock"/>
    <n v="0.44"/>
    <s v="United States"/>
    <s v="Central"/>
    <x v="6"/>
    <s v="Springfield"/>
    <n v="65807"/>
    <x v="29"/>
    <d v="2015-01-30T00:00:00"/>
    <x v="341"/>
    <n v="10"/>
    <n v="431.84"/>
    <n v="89077"/>
    <n v="46.849999999999994"/>
    <x v="1"/>
  </r>
  <r>
    <n v="2775"/>
    <s v="Theodore Rubin"/>
    <x v="2"/>
    <n v="7.0000000000000007E-2"/>
    <n v="574.74"/>
    <n v="24.49"/>
    <x v="1"/>
    <x v="1"/>
    <x v="1"/>
    <x v="3"/>
    <s v="Large Box"/>
    <s v="Polycom ViaVideo™ Desktop Video Communications Unit"/>
    <n v="0.37"/>
    <s v="United States"/>
    <s v="Central"/>
    <x v="10"/>
    <s v="Franklin Park"/>
    <n v="60131"/>
    <x v="29"/>
    <d v="2015-02-04T00:00:00"/>
    <x v="342"/>
    <n v="8"/>
    <n v="4146.28"/>
    <n v="91229"/>
    <n v="574.66999999999996"/>
    <x v="1"/>
  </r>
  <r>
    <n v="256"/>
    <s v="Irene Li"/>
    <x v="0"/>
    <n v="0.03"/>
    <n v="8.34"/>
    <n v="2.64"/>
    <x v="1"/>
    <x v="2"/>
    <x v="2"/>
    <x v="16"/>
    <s v="Small Pack"/>
    <s v="Acme® Elite Stainless Steel Scissors"/>
    <n v="0.59"/>
    <s v="United States"/>
    <s v="East"/>
    <x v="28"/>
    <s v="Hanover"/>
    <n v="17331"/>
    <x v="30"/>
    <d v="2015-02-02T00:00:00"/>
    <x v="343"/>
    <n v="4"/>
    <n v="34.64"/>
    <n v="86267"/>
    <n v="8.31"/>
    <x v="3"/>
  </r>
  <r>
    <n v="343"/>
    <s v="Lynn Epstein"/>
    <x v="0"/>
    <n v="0.03"/>
    <n v="15.23"/>
    <n v="27.75"/>
    <x v="0"/>
    <x v="3"/>
    <x v="0"/>
    <x v="0"/>
    <s v="Jumbo Box"/>
    <s v="Anderson Hickey Conga Table Tops &amp; Accessories"/>
    <n v="0.76"/>
    <s v="United States"/>
    <s v="East"/>
    <x v="29"/>
    <s v="Bangor"/>
    <n v="4401"/>
    <x v="30"/>
    <d v="2015-02-01T00:00:00"/>
    <x v="344"/>
    <n v="7"/>
    <n v="111.86"/>
    <n v="88151"/>
    <n v="15.200000000000001"/>
    <x v="3"/>
  </r>
  <r>
    <n v="1723"/>
    <s v="Constance Flowers"/>
    <x v="2"/>
    <n v="0.1"/>
    <n v="49.99"/>
    <n v="19.989999999999998"/>
    <x v="2"/>
    <x v="3"/>
    <x v="1"/>
    <x v="1"/>
    <s v="Small Box"/>
    <s v="US Robotics 56K V.92 Internal PCI Faxmodem"/>
    <n v="0.45"/>
    <s v="United States"/>
    <s v="West"/>
    <x v="8"/>
    <s v="San Diego"/>
    <n v="92037"/>
    <x v="30"/>
    <d v="2015-02-05T00:00:00"/>
    <x v="345"/>
    <n v="46"/>
    <n v="2188.06"/>
    <n v="40101"/>
    <n v="49.89"/>
    <x v="2"/>
  </r>
  <r>
    <n v="2202"/>
    <s v="Laurie Howe"/>
    <x v="2"/>
    <n v="0.09"/>
    <n v="160.97999999999999"/>
    <n v="30"/>
    <x v="0"/>
    <x v="2"/>
    <x v="0"/>
    <x v="9"/>
    <s v="Jumbo Drum"/>
    <s v="Office Star - Mid Back Dual function Ergonomic High Back Chair with 2-Way Adjustable Arms"/>
    <n v="0.62"/>
    <s v="United States"/>
    <s v="Central"/>
    <x v="7"/>
    <s v="Brooklyn Center"/>
    <n v="55429"/>
    <x v="30"/>
    <d v="2015-01-31T00:00:00"/>
    <x v="346"/>
    <n v="11"/>
    <n v="1635.38"/>
    <n v="86050"/>
    <n v="160.88999999999999"/>
    <x v="1"/>
  </r>
  <r>
    <n v="2202"/>
    <s v="Laurie Howe"/>
    <x v="2"/>
    <n v="0.09"/>
    <n v="6.3"/>
    <n v="0.5"/>
    <x v="1"/>
    <x v="2"/>
    <x v="2"/>
    <x v="13"/>
    <s v="Small Box"/>
    <s v="Avery 51"/>
    <n v="0.39"/>
    <s v="United States"/>
    <s v="Central"/>
    <x v="7"/>
    <s v="Brooklyn Center"/>
    <n v="55429"/>
    <x v="30"/>
    <d v="2015-01-31T00:00:00"/>
    <x v="347"/>
    <n v="10"/>
    <n v="58.48"/>
    <n v="86050"/>
    <n v="6.21"/>
    <x v="1"/>
  </r>
  <r>
    <n v="2202"/>
    <s v="Laurie Howe"/>
    <x v="2"/>
    <n v="0"/>
    <n v="4.9800000000000004"/>
    <n v="0.8"/>
    <x v="1"/>
    <x v="2"/>
    <x v="2"/>
    <x v="7"/>
    <s v="Wrap Bag"/>
    <s v="Rediform S.O.S. Phone Message Books"/>
    <n v="0.36"/>
    <s v="United States"/>
    <s v="Central"/>
    <x v="7"/>
    <s v="Brooklyn Center"/>
    <n v="55429"/>
    <x v="30"/>
    <d v="2015-02-07T00:00:00"/>
    <x v="348"/>
    <n v="8"/>
    <n v="40.049999999999997"/>
    <n v="86050"/>
    <n v="4.9800000000000004"/>
    <x v="1"/>
  </r>
  <r>
    <n v="2781"/>
    <s v="Kelly Byers"/>
    <x v="2"/>
    <n v="0.09"/>
    <n v="2.16"/>
    <n v="6.05"/>
    <x v="1"/>
    <x v="1"/>
    <x v="2"/>
    <x v="5"/>
    <s v="Small Box"/>
    <s v="Peel &amp; Stick Add-On Corner Pockets"/>
    <n v="0.37"/>
    <s v="United States"/>
    <s v="West"/>
    <x v="14"/>
    <s v="Woodburn"/>
    <n v="97071"/>
    <x v="30"/>
    <d v="2015-02-04T00:00:00"/>
    <x v="349"/>
    <n v="2"/>
    <n v="5.48"/>
    <n v="87162"/>
    <n v="2.0700000000000003"/>
    <x v="2"/>
  </r>
  <r>
    <n v="2781"/>
    <s v="Kelly Byers"/>
    <x v="2"/>
    <n v="0.03"/>
    <n v="808.49"/>
    <n v="55.3"/>
    <x v="0"/>
    <x v="1"/>
    <x v="1"/>
    <x v="3"/>
    <s v="Jumbo Drum"/>
    <s v="Hewlett-Packard Business Color Inkjet 3000 [N, DTN] Series Printers"/>
    <n v="0.4"/>
    <s v="United States"/>
    <s v="West"/>
    <x v="14"/>
    <s v="Woodburn"/>
    <n v="97071"/>
    <x v="30"/>
    <d v="2015-02-07T00:00:00"/>
    <x v="350"/>
    <n v="11"/>
    <n v="8201.33"/>
    <n v="87162"/>
    <n v="808.46"/>
    <x v="2"/>
  </r>
  <r>
    <n v="2781"/>
    <s v="Kelly Byers"/>
    <x v="2"/>
    <n v="0"/>
    <n v="6.48"/>
    <n v="8.19"/>
    <x v="1"/>
    <x v="1"/>
    <x v="2"/>
    <x v="7"/>
    <s v="Small Box"/>
    <s v="Xerox 217"/>
    <n v="0.37"/>
    <s v="United States"/>
    <s v="West"/>
    <x v="14"/>
    <s v="Woodburn"/>
    <n v="97071"/>
    <x v="30"/>
    <d v="2015-02-07T00:00:00"/>
    <x v="351"/>
    <n v="3"/>
    <n v="22.67"/>
    <n v="87162"/>
    <n v="6.48"/>
    <x v="2"/>
  </r>
  <r>
    <n v="1238"/>
    <s v="April Bowers"/>
    <x v="4"/>
    <n v="0.01"/>
    <n v="160.97999999999999"/>
    <n v="30"/>
    <x v="0"/>
    <x v="3"/>
    <x v="0"/>
    <x v="9"/>
    <s v="Jumbo Drum"/>
    <s v="Office Star - Mid Back Dual function Ergonomic High Back Chair with 2-Way Adjustable Arms"/>
    <n v="0.62"/>
    <s v="United States"/>
    <s v="Central"/>
    <x v="18"/>
    <s v="Cedar Hill"/>
    <n v="75104"/>
    <x v="30"/>
    <d v="2015-02-02T00:00:00"/>
    <x v="352"/>
    <n v="10"/>
    <n v="1634.67"/>
    <n v="86075"/>
    <n v="160.97"/>
    <x v="1"/>
  </r>
  <r>
    <n v="911"/>
    <s v="Marsha P Joyner"/>
    <x v="3"/>
    <n v="0.05"/>
    <n v="7.64"/>
    <n v="5.83"/>
    <x v="1"/>
    <x v="3"/>
    <x v="2"/>
    <x v="7"/>
    <s v="Wrap Bag"/>
    <s v="Rediform Wirebound &quot;Phone Memo&quot; Message Book, 11 x 5-3/4"/>
    <n v="0.36"/>
    <s v="United States"/>
    <s v="East"/>
    <x v="44"/>
    <s v="Wheeling"/>
    <n v="26003"/>
    <x v="30"/>
    <d v="2015-02-02T00:00:00"/>
    <x v="353"/>
    <n v="2"/>
    <n v="16.600000000000001"/>
    <n v="90185"/>
    <n v="7.59"/>
    <x v="3"/>
  </r>
  <r>
    <n v="911"/>
    <s v="Marsha P Joyner"/>
    <x v="3"/>
    <n v="0.04"/>
    <n v="218.75"/>
    <n v="69.64"/>
    <x v="0"/>
    <x v="3"/>
    <x v="0"/>
    <x v="0"/>
    <s v="Jumbo Box"/>
    <s v="BoxOffice By Design Rectangular and Half-Moon Meeting Room Tables"/>
    <n v="0.72"/>
    <s v="United States"/>
    <s v="East"/>
    <x v="44"/>
    <s v="Wheeling"/>
    <n v="26003"/>
    <x v="30"/>
    <d v="2015-02-01T00:00:00"/>
    <x v="354"/>
    <n v="10"/>
    <n v="2285.41"/>
    <n v="90185"/>
    <n v="218.71"/>
    <x v="3"/>
  </r>
  <r>
    <n v="2137"/>
    <s v="Crystal Crabtree"/>
    <x v="3"/>
    <n v="0"/>
    <n v="6.98"/>
    <n v="1.6"/>
    <x v="1"/>
    <x v="3"/>
    <x v="2"/>
    <x v="7"/>
    <s v="Wrap Bag"/>
    <s v="Adams Phone Message Book, Professional, 400 Message Capacity, 5 3/6” x 11”"/>
    <n v="0.38"/>
    <s v="United States"/>
    <s v="South"/>
    <x v="12"/>
    <s v="West Palm Beach"/>
    <n v="33407"/>
    <x v="30"/>
    <d v="2015-02-02T00:00:00"/>
    <x v="355"/>
    <n v="9"/>
    <n v="64.48"/>
    <n v="86002"/>
    <n v="6.98"/>
    <x v="0"/>
  </r>
  <r>
    <n v="510"/>
    <s v="Gregory Rao"/>
    <x v="0"/>
    <n v="0.03"/>
    <n v="6.37"/>
    <n v="5.19"/>
    <x v="1"/>
    <x v="3"/>
    <x v="2"/>
    <x v="5"/>
    <s v="Small Box"/>
    <s v="C-Line Peel &amp; Stick Add-On Filing Pockets, 8-3/4 x 5-1/8, 10/Pack"/>
    <n v="0.38"/>
    <s v="United States"/>
    <s v="West"/>
    <x v="8"/>
    <s v="Manteca"/>
    <n v="95336"/>
    <x v="31"/>
    <d v="2015-02-02T00:00:00"/>
    <x v="356"/>
    <n v="14"/>
    <n v="89.79"/>
    <n v="90059"/>
    <n v="6.34"/>
    <x v="2"/>
  </r>
  <r>
    <n v="2122"/>
    <s v="Carolyn Fisher"/>
    <x v="0"/>
    <n v="0.06"/>
    <n v="80.97"/>
    <n v="33.6"/>
    <x v="0"/>
    <x v="1"/>
    <x v="1"/>
    <x v="3"/>
    <s v="Jumbo Drum"/>
    <s v="Lexmark Z25 Color Inkjet Printer"/>
    <n v="0.37"/>
    <s v="United States"/>
    <s v="South"/>
    <x v="1"/>
    <s v="Sherwood"/>
    <n v="72116"/>
    <x v="31"/>
    <d v="2015-02-03T00:00:00"/>
    <x v="357"/>
    <n v="10"/>
    <n v="799.76"/>
    <n v="89664"/>
    <n v="80.91"/>
    <x v="0"/>
  </r>
  <r>
    <n v="1211"/>
    <s v="Debra Proctor"/>
    <x v="2"/>
    <n v="0.01"/>
    <n v="3.08"/>
    <n v="0.5"/>
    <x v="1"/>
    <x v="3"/>
    <x v="2"/>
    <x v="13"/>
    <s v="Small Box"/>
    <s v="Avery 497"/>
    <n v="0.37"/>
    <s v="United States"/>
    <s v="Central"/>
    <x v="2"/>
    <s v="Fort Wayne"/>
    <n v="46806"/>
    <x v="31"/>
    <d v="2015-02-06T00:00:00"/>
    <x v="358"/>
    <n v="4"/>
    <n v="13.05"/>
    <n v="88598"/>
    <n v="3.0700000000000003"/>
    <x v="1"/>
  </r>
  <r>
    <n v="1949"/>
    <s v="Dana Waller"/>
    <x v="2"/>
    <n v="0.05"/>
    <n v="424.21"/>
    <n v="110.2"/>
    <x v="0"/>
    <x v="0"/>
    <x v="0"/>
    <x v="0"/>
    <s v="Jumbo Box"/>
    <s v="Bush Advantage Collection® Racetrack Conference Table"/>
    <n v="0.67"/>
    <s v="United States"/>
    <s v="West"/>
    <x v="24"/>
    <s v="Bozeman"/>
    <n v="59715"/>
    <x v="31"/>
    <d v="2015-02-05T00:00:00"/>
    <x v="359"/>
    <n v="12"/>
    <n v="4935.22"/>
    <n v="90415"/>
    <n v="424.15999999999997"/>
    <x v="2"/>
  </r>
  <r>
    <n v="2071"/>
    <s v="Victor Cherry"/>
    <x v="3"/>
    <n v="0.03"/>
    <n v="60.98"/>
    <n v="1.99"/>
    <x v="1"/>
    <x v="3"/>
    <x v="1"/>
    <x v="1"/>
    <s v="Small Pack"/>
    <s v="Imation 5.2GB DVD-RAM"/>
    <n v="0.5"/>
    <s v="United States"/>
    <s v="Central"/>
    <x v="25"/>
    <s v="Farmington Hills"/>
    <n v="48336"/>
    <x v="31"/>
    <d v="2015-02-01T00:00:00"/>
    <x v="360"/>
    <n v="23"/>
    <n v="1414.88"/>
    <n v="88555"/>
    <n v="60.949999999999996"/>
    <x v="1"/>
  </r>
  <r>
    <n v="2071"/>
    <s v="Victor Cherry"/>
    <x v="3"/>
    <n v="0.04"/>
    <n v="3.08"/>
    <n v="0.99"/>
    <x v="1"/>
    <x v="3"/>
    <x v="2"/>
    <x v="13"/>
    <s v="Small Box"/>
    <s v="Avery 481"/>
    <n v="0.37"/>
    <s v="United States"/>
    <s v="Central"/>
    <x v="25"/>
    <s v="Farmington Hills"/>
    <n v="48336"/>
    <x v="31"/>
    <d v="2015-02-02T00:00:00"/>
    <x v="361"/>
    <n v="11"/>
    <n v="33.630000000000003"/>
    <n v="88555"/>
    <n v="3.04"/>
    <x v="1"/>
  </r>
  <r>
    <n v="2072"/>
    <s v="Malcolm S Lanier"/>
    <x v="3"/>
    <n v="0"/>
    <n v="10.31"/>
    <n v="1.79"/>
    <x v="1"/>
    <x v="3"/>
    <x v="2"/>
    <x v="7"/>
    <s v="Wrap Bag"/>
    <s v="Speediset Carbonless Redi-Letter® 7&quot; x 8 1/2&quot;"/>
    <n v="0.38"/>
    <s v="United States"/>
    <s v="Central"/>
    <x v="25"/>
    <s v="Flint"/>
    <n v="48505"/>
    <x v="31"/>
    <d v="2015-02-03T00:00:00"/>
    <x v="362"/>
    <n v="23"/>
    <n v="242.7"/>
    <n v="88555"/>
    <n v="10.31"/>
    <x v="1"/>
  </r>
  <r>
    <n v="397"/>
    <s v="Denise Carver"/>
    <x v="0"/>
    <n v="0.1"/>
    <n v="154.13"/>
    <n v="69"/>
    <x v="1"/>
    <x v="3"/>
    <x v="0"/>
    <x v="0"/>
    <s v="Large Box"/>
    <s v="Laminate Occasional Tables"/>
    <n v="0.68"/>
    <s v="United States"/>
    <s v="East"/>
    <x v="27"/>
    <s v="Cuyahoga Falls"/>
    <n v="44221"/>
    <x v="32"/>
    <d v="2015-02-03T00:00:00"/>
    <x v="363"/>
    <n v="8"/>
    <n v="1216.32"/>
    <n v="89319"/>
    <n v="154.03"/>
    <x v="3"/>
  </r>
  <r>
    <n v="2555"/>
    <s v="Karl Knowles"/>
    <x v="0"/>
    <n v="0"/>
    <n v="12.97"/>
    <n v="1.49"/>
    <x v="1"/>
    <x v="2"/>
    <x v="2"/>
    <x v="5"/>
    <s v="Small Box"/>
    <s v="Mead 1st Gear 2&quot; Zipper Binder, Asst. Colors"/>
    <n v="0.35"/>
    <s v="United States"/>
    <s v="Central"/>
    <x v="30"/>
    <s v="Madison"/>
    <n v="53711"/>
    <x v="32"/>
    <d v="2015-02-03T00:00:00"/>
    <x v="364"/>
    <n v="19"/>
    <n v="261.20999999999998"/>
    <n v="86529"/>
    <n v="12.97"/>
    <x v="1"/>
  </r>
  <r>
    <n v="2555"/>
    <s v="Karl Knowles"/>
    <x v="0"/>
    <n v="0.06"/>
    <n v="4.91"/>
    <n v="0.5"/>
    <x v="1"/>
    <x v="2"/>
    <x v="2"/>
    <x v="13"/>
    <s v="Small Box"/>
    <s v="Avery 508"/>
    <n v="0.36"/>
    <s v="United States"/>
    <s v="Central"/>
    <x v="30"/>
    <s v="Madison"/>
    <n v="53711"/>
    <x v="32"/>
    <d v="2015-02-02T00:00:00"/>
    <x v="365"/>
    <n v="9"/>
    <n v="42.79"/>
    <n v="86529"/>
    <n v="4.8500000000000005"/>
    <x v="1"/>
  </r>
  <r>
    <n v="68"/>
    <s v="Scott Bunn"/>
    <x v="1"/>
    <n v="0.09"/>
    <n v="122.99"/>
    <n v="70.2"/>
    <x v="0"/>
    <x v="3"/>
    <x v="0"/>
    <x v="9"/>
    <s v="Jumbo Drum"/>
    <s v="Global High-Back Leather Tilter, Burgundy"/>
    <n v="0.74"/>
    <s v="United States"/>
    <s v="East"/>
    <x v="11"/>
    <s v="New York City"/>
    <n v="10177"/>
    <x v="32"/>
    <d v="2015-02-04T00:00:00"/>
    <x v="366"/>
    <n v="49"/>
    <n v="5718.85"/>
    <n v="55713"/>
    <n v="122.89999999999999"/>
    <x v="3"/>
  </r>
  <r>
    <n v="70"/>
    <s v="Annette Boone"/>
    <x v="1"/>
    <n v="0.09"/>
    <n v="122.99"/>
    <n v="70.2"/>
    <x v="0"/>
    <x v="3"/>
    <x v="0"/>
    <x v="9"/>
    <s v="Jumbo Drum"/>
    <s v="Global High-Back Leather Tilter, Burgundy"/>
    <n v="0.74"/>
    <s v="United States"/>
    <s v="East"/>
    <x v="42"/>
    <s v="Burlington"/>
    <n v="5401"/>
    <x v="32"/>
    <d v="2015-02-04T00:00:00"/>
    <x v="366"/>
    <n v="12"/>
    <n v="1400.53"/>
    <n v="87947"/>
    <n v="122.89999999999999"/>
    <x v="3"/>
  </r>
  <r>
    <n v="894"/>
    <s v="Gail Rankin Cole"/>
    <x v="2"/>
    <n v="0.02"/>
    <n v="1.1399999999999999"/>
    <n v="0.7"/>
    <x v="1"/>
    <x v="3"/>
    <x v="2"/>
    <x v="14"/>
    <s v="Wrap Bag"/>
    <s v="OIC Thumb-Tacks"/>
    <n v="0.38"/>
    <s v="United States"/>
    <s v="East"/>
    <x v="31"/>
    <s v="Washington"/>
    <n v="20024"/>
    <x v="32"/>
    <d v="2015-02-02T00:00:00"/>
    <x v="367"/>
    <n v="38"/>
    <n v="44.85"/>
    <n v="38529"/>
    <n v="1.1199999999999999"/>
    <x v="3"/>
  </r>
  <r>
    <n v="2498"/>
    <s v="Arlene Long"/>
    <x v="4"/>
    <n v="0.09"/>
    <n v="6.28"/>
    <n v="5.41"/>
    <x v="1"/>
    <x v="0"/>
    <x v="0"/>
    <x v="11"/>
    <s v="Small Box"/>
    <s v="Eldon® 200 Class™ Desk Accessories"/>
    <n v="0.53"/>
    <s v="United States"/>
    <s v="West"/>
    <x v="8"/>
    <s v="San Diego"/>
    <n v="92024"/>
    <x v="32"/>
    <d v="2015-02-04T00:00:00"/>
    <x v="368"/>
    <n v="56"/>
    <n v="355.4"/>
    <n v="54567"/>
    <n v="6.19"/>
    <x v="2"/>
  </r>
  <r>
    <n v="2500"/>
    <s v="Kevin Smith"/>
    <x v="4"/>
    <n v="0.09"/>
    <n v="6.28"/>
    <n v="5.41"/>
    <x v="1"/>
    <x v="0"/>
    <x v="0"/>
    <x v="11"/>
    <s v="Small Box"/>
    <s v="Eldon® 200 Class™ Desk Accessories"/>
    <n v="0.53"/>
    <s v="United States"/>
    <s v="Central"/>
    <x v="10"/>
    <s v="Lake In The Hills"/>
    <n v="60102"/>
    <x v="32"/>
    <d v="2015-02-04T00:00:00"/>
    <x v="369"/>
    <n v="14"/>
    <n v="88.85"/>
    <n v="88320"/>
    <n v="6.19"/>
    <x v="1"/>
  </r>
  <r>
    <n v="84"/>
    <s v="Helen Stein"/>
    <x v="3"/>
    <n v="0"/>
    <n v="8.09"/>
    <n v="7.96"/>
    <x v="1"/>
    <x v="1"/>
    <x v="0"/>
    <x v="11"/>
    <s v="Small Box"/>
    <s v="6&quot; Cubicle Wall Clock, Black"/>
    <n v="0.49"/>
    <s v="United States"/>
    <s v="East"/>
    <x v="27"/>
    <s v="Cincinnati"/>
    <n v="45231"/>
    <x v="32"/>
    <d v="2015-02-03T00:00:00"/>
    <x v="370"/>
    <n v="11"/>
    <n v="90.98"/>
    <n v="87364"/>
    <n v="8.09"/>
    <x v="3"/>
  </r>
  <r>
    <n v="1412"/>
    <s v="Marc Ray"/>
    <x v="3"/>
    <n v="0.08"/>
    <n v="3.38"/>
    <n v="0.85"/>
    <x v="1"/>
    <x v="3"/>
    <x v="2"/>
    <x v="2"/>
    <s v="Wrap Bag"/>
    <s v="Avery Hi-Liter® Fluorescent Desk Style Markers"/>
    <n v="0.48"/>
    <s v="United States"/>
    <s v="West"/>
    <x v="8"/>
    <s v="Mountain View"/>
    <n v="94043"/>
    <x v="32"/>
    <d v="2015-02-04T00:00:00"/>
    <x v="371"/>
    <n v="12"/>
    <n v="38.81"/>
    <n v="87087"/>
    <n v="3.3"/>
    <x v="2"/>
  </r>
  <r>
    <n v="1413"/>
    <s v="Pamela Wiley"/>
    <x v="3"/>
    <n v="0.02"/>
    <n v="16.48"/>
    <n v="1.99"/>
    <x v="2"/>
    <x v="3"/>
    <x v="1"/>
    <x v="1"/>
    <s v="Small Pack"/>
    <s v="Maxell DVD-RAM Discs"/>
    <n v="0.42"/>
    <s v="United States"/>
    <s v="East"/>
    <x v="35"/>
    <s v="Boston"/>
    <n v="2113"/>
    <x v="32"/>
    <d v="2015-02-04T00:00:00"/>
    <x v="372"/>
    <n v="27"/>
    <n v="484.56"/>
    <n v="45539"/>
    <n v="16.46"/>
    <x v="3"/>
  </r>
  <r>
    <n v="3196"/>
    <s v="Rick Foster Hawkins"/>
    <x v="3"/>
    <n v="0.03"/>
    <n v="200.97"/>
    <n v="15.59"/>
    <x v="0"/>
    <x v="2"/>
    <x v="1"/>
    <x v="3"/>
    <s v="Jumbo Drum"/>
    <s v="Hewlett-Packard Deskjet 6122 Color Inkjet Printer"/>
    <n v="0.36"/>
    <s v="United States"/>
    <s v="West"/>
    <x v="8"/>
    <s v="San Francisco"/>
    <n v="94109"/>
    <x v="32"/>
    <d v="2015-02-03T00:00:00"/>
    <x v="373"/>
    <n v="43"/>
    <n v="8717.75"/>
    <n v="24294"/>
    <n v="200.94"/>
    <x v="2"/>
  </r>
  <r>
    <n v="3197"/>
    <s v="Wallace Pugh"/>
    <x v="3"/>
    <n v="0.03"/>
    <n v="200.97"/>
    <n v="15.59"/>
    <x v="0"/>
    <x v="2"/>
    <x v="1"/>
    <x v="3"/>
    <s v="Jumbo Drum"/>
    <s v="Hewlett-Packard Deskjet 6122 Color Inkjet Printer"/>
    <n v="0.36"/>
    <s v="United States"/>
    <s v="Central"/>
    <x v="10"/>
    <s v="Northbrook"/>
    <n v="60062"/>
    <x v="32"/>
    <d v="2015-02-03T00:00:00"/>
    <x v="374"/>
    <n v="11"/>
    <n v="2230.12"/>
    <n v="90850"/>
    <n v="200.94"/>
    <x v="1"/>
  </r>
  <r>
    <n v="2486"/>
    <s v="Jack Horn"/>
    <x v="2"/>
    <n v="0"/>
    <n v="180.98"/>
    <n v="30"/>
    <x v="0"/>
    <x v="0"/>
    <x v="0"/>
    <x v="9"/>
    <s v="Jumbo Drum"/>
    <s v="Office Star - Ergonomic Mid Back Chair with 2-Way Adjustable Arms"/>
    <n v="0.69"/>
    <s v="United States"/>
    <s v="South"/>
    <x v="5"/>
    <s v="Statesboro"/>
    <n v="30458"/>
    <x v="33"/>
    <d v="2015-02-05T00:00:00"/>
    <x v="375"/>
    <n v="11"/>
    <n v="2084.16"/>
    <n v="91416"/>
    <n v="180.98"/>
    <x v="0"/>
  </r>
  <r>
    <n v="3053"/>
    <s v="Robin Tyler"/>
    <x v="4"/>
    <n v="0.06"/>
    <n v="125.99"/>
    <n v="2.5"/>
    <x v="1"/>
    <x v="3"/>
    <x v="1"/>
    <x v="12"/>
    <s v="Small Box"/>
    <s v="i2000"/>
    <n v="0.6"/>
    <s v="United States"/>
    <s v="South"/>
    <x v="32"/>
    <s v="Murray"/>
    <n v="42071"/>
    <x v="33"/>
    <d v="2015-02-05T00:00:00"/>
    <x v="376"/>
    <n v="11"/>
    <n v="1173.76"/>
    <n v="86662"/>
    <n v="125.92999999999999"/>
    <x v="0"/>
  </r>
  <r>
    <n v="603"/>
    <s v="Gretchen Ball"/>
    <x v="3"/>
    <n v="0.02"/>
    <n v="35.99"/>
    <n v="5"/>
    <x v="1"/>
    <x v="2"/>
    <x v="1"/>
    <x v="12"/>
    <s v="Small Box"/>
    <s v="Accessory27"/>
    <n v="0.85"/>
    <s v="United States"/>
    <s v="West"/>
    <x v="3"/>
    <s v="Pueblo"/>
    <n v="81001"/>
    <x v="33"/>
    <d v="2015-02-05T00:00:00"/>
    <x v="377"/>
    <n v="7"/>
    <n v="227.79"/>
    <n v="87020"/>
    <n v="35.97"/>
    <x v="2"/>
  </r>
  <r>
    <n v="3151"/>
    <s v="Glenda Hunter"/>
    <x v="0"/>
    <n v="0.01"/>
    <n v="3502.14"/>
    <n v="8.73"/>
    <x v="0"/>
    <x v="3"/>
    <x v="1"/>
    <x v="3"/>
    <s v="Jumbo Box"/>
    <s v="Okidata Pacemark 4410N Wide Format Dot Matrix Printer"/>
    <n v="0.56999999999999995"/>
    <s v="United States"/>
    <s v="West"/>
    <x v="8"/>
    <s v="Twentynine Palms"/>
    <n v="92277"/>
    <x v="34"/>
    <d v="2015-02-05T00:00:00"/>
    <x v="378"/>
    <n v="1"/>
    <n v="3501.79"/>
    <n v="88544"/>
    <n v="3502.1299999999997"/>
    <x v="2"/>
  </r>
  <r>
    <n v="3151"/>
    <s v="Glenda Hunter"/>
    <x v="0"/>
    <n v="0.06"/>
    <n v="15.73"/>
    <n v="7.42"/>
    <x v="1"/>
    <x v="3"/>
    <x v="2"/>
    <x v="16"/>
    <s v="Small Pack"/>
    <s v="Acme Galleria® Hot Forged Steel Scissors with Colored Handles"/>
    <n v="0.56000000000000005"/>
    <s v="United States"/>
    <s v="West"/>
    <x v="8"/>
    <s v="Twentynine Palms"/>
    <n v="92277"/>
    <x v="34"/>
    <d v="2015-02-05T00:00:00"/>
    <x v="379"/>
    <n v="4"/>
    <n v="63.04"/>
    <n v="88544"/>
    <n v="15.67"/>
    <x v="2"/>
  </r>
  <r>
    <n v="3351"/>
    <s v="Nathan Wyatt"/>
    <x v="0"/>
    <n v="0.1"/>
    <n v="10.89"/>
    <n v="4.5"/>
    <x v="1"/>
    <x v="0"/>
    <x v="2"/>
    <x v="8"/>
    <s v="Small Box"/>
    <s v="Belkin 6 Outlet Metallic Surge Strip"/>
    <n v="0.59"/>
    <s v="United States"/>
    <s v="West"/>
    <x v="4"/>
    <s v="Pasco"/>
    <n v="99301"/>
    <x v="34"/>
    <d v="2015-02-06T00:00:00"/>
    <x v="380"/>
    <n v="17"/>
    <n v="178.68"/>
    <n v="91297"/>
    <n v="10.790000000000001"/>
    <x v="2"/>
  </r>
  <r>
    <n v="960"/>
    <s v="Phillip Chappell"/>
    <x v="2"/>
    <n v="0.03"/>
    <n v="2.94"/>
    <n v="0.96"/>
    <x v="1"/>
    <x v="2"/>
    <x v="2"/>
    <x v="2"/>
    <s v="Wrap Bag"/>
    <s v="Newell 343"/>
    <n v="0.57999999999999996"/>
    <s v="United States"/>
    <s v="West"/>
    <x v="8"/>
    <s v="Redondo Beach"/>
    <n v="90278"/>
    <x v="34"/>
    <d v="2015-02-08T00:00:00"/>
    <x v="381"/>
    <n v="1"/>
    <n v="3.51"/>
    <n v="89401"/>
    <n v="2.91"/>
    <x v="2"/>
  </r>
  <r>
    <n v="962"/>
    <s v="Yvonne Clarke"/>
    <x v="2"/>
    <n v="0.03"/>
    <n v="2.94"/>
    <n v="0.96"/>
    <x v="1"/>
    <x v="2"/>
    <x v="2"/>
    <x v="2"/>
    <s v="Wrap Bag"/>
    <s v="Newell 343"/>
    <n v="0.57999999999999996"/>
    <s v="United States"/>
    <s v="Central"/>
    <x v="10"/>
    <s v="Chicago"/>
    <n v="60610"/>
    <x v="34"/>
    <d v="2015-02-08T00:00:00"/>
    <x v="381"/>
    <n v="2"/>
    <n v="7.01"/>
    <n v="17636"/>
    <n v="2.91"/>
    <x v="1"/>
  </r>
  <r>
    <n v="1213"/>
    <s v="Jeremy Pratt"/>
    <x v="2"/>
    <n v="7.0000000000000007E-2"/>
    <n v="29.89"/>
    <n v="1.99"/>
    <x v="2"/>
    <x v="3"/>
    <x v="1"/>
    <x v="1"/>
    <s v="Small Pack"/>
    <s v="Verbatim DVD-RAM, 5.2GB, Rewritable, Type 1, DS"/>
    <n v="0.5"/>
    <s v="United States"/>
    <s v="Central"/>
    <x v="2"/>
    <s v="Granger"/>
    <n v="46530"/>
    <x v="34"/>
    <d v="2015-02-09T00:00:00"/>
    <x v="382"/>
    <n v="13"/>
    <n v="374.81"/>
    <n v="88599"/>
    <n v="29.82"/>
    <x v="1"/>
  </r>
  <r>
    <n v="1213"/>
    <s v="Jeremy Pratt"/>
    <x v="2"/>
    <n v="0.03"/>
    <n v="8.34"/>
    <n v="4.82"/>
    <x v="1"/>
    <x v="3"/>
    <x v="2"/>
    <x v="7"/>
    <s v="Small Box"/>
    <s v="Southworth 25% Cotton Antique Laid Paper &amp; Envelopes"/>
    <n v="0.4"/>
    <s v="United States"/>
    <s v="Central"/>
    <x v="2"/>
    <s v="Granger"/>
    <n v="46530"/>
    <x v="34"/>
    <d v="2015-02-08T00:00:00"/>
    <x v="383"/>
    <n v="5"/>
    <n v="43.27"/>
    <n v="88599"/>
    <n v="8.31"/>
    <x v="1"/>
  </r>
  <r>
    <n v="2203"/>
    <s v="Eddie Walker"/>
    <x v="2"/>
    <n v="0.08"/>
    <n v="145.44999999999999"/>
    <n v="17.850000000000001"/>
    <x v="0"/>
    <x v="2"/>
    <x v="1"/>
    <x v="3"/>
    <s v="Jumbo Drum"/>
    <s v="Panasonic KX-P1150 Dot Matrix Printer"/>
    <n v="0.56000000000000005"/>
    <s v="United States"/>
    <s v="Central"/>
    <x v="7"/>
    <s v="Brooklyn Park"/>
    <n v="55445"/>
    <x v="34"/>
    <d v="2015-02-04T00:00:00"/>
    <x v="384"/>
    <n v="8"/>
    <n v="1117.6600000000001"/>
    <n v="86051"/>
    <n v="145.36999999999998"/>
    <x v="1"/>
  </r>
  <r>
    <n v="2204"/>
    <s v="Oscar Ford"/>
    <x v="2"/>
    <n v="7.0000000000000007E-2"/>
    <n v="33.94"/>
    <n v="19.190000000000001"/>
    <x v="0"/>
    <x v="2"/>
    <x v="0"/>
    <x v="9"/>
    <s v="Jumbo Drum"/>
    <s v="Metal Folding Chairs, Beige, 4/Carton"/>
    <n v="0.57999999999999996"/>
    <s v="United States"/>
    <s v="Central"/>
    <x v="7"/>
    <s v="Burnsville"/>
    <n v="55337"/>
    <x v="34"/>
    <d v="2015-02-08T00:00:00"/>
    <x v="385"/>
    <n v="5"/>
    <n v="169.46"/>
    <n v="86051"/>
    <n v="33.869999999999997"/>
    <x v="1"/>
  </r>
  <r>
    <n v="689"/>
    <s v="Tommy Honeycutt"/>
    <x v="4"/>
    <n v="7.0000000000000007E-2"/>
    <n v="1.7"/>
    <n v="1.99"/>
    <x v="1"/>
    <x v="0"/>
    <x v="1"/>
    <x v="1"/>
    <s v="Small Pack"/>
    <s v="BASF Silver 74 Minute CD-R"/>
    <n v="0.51"/>
    <s v="United States"/>
    <s v="Central"/>
    <x v="6"/>
    <s v="Saint Peters"/>
    <n v="63376"/>
    <x v="34"/>
    <d v="2015-02-05T00:00:00"/>
    <x v="386"/>
    <n v="10"/>
    <n v="17.420000000000002"/>
    <n v="88502"/>
    <n v="1.63"/>
    <x v="1"/>
  </r>
  <r>
    <n v="1363"/>
    <s v="Earl Roy"/>
    <x v="4"/>
    <n v="0.05"/>
    <n v="12.97"/>
    <n v="1.49"/>
    <x v="1"/>
    <x v="1"/>
    <x v="2"/>
    <x v="5"/>
    <s v="Small Box"/>
    <s v="Mead 1st Gear 2&quot; Zipper Binder, Asst. Colors"/>
    <n v="0.35"/>
    <s v="United States"/>
    <s v="South"/>
    <x v="12"/>
    <s v="Casselberry"/>
    <n v="32707"/>
    <x v="34"/>
    <d v="2015-02-06T00:00:00"/>
    <x v="387"/>
    <n v="2"/>
    <n v="26.37"/>
    <n v="89993"/>
    <n v="12.92"/>
    <x v="0"/>
  </r>
  <r>
    <n v="1363"/>
    <s v="Earl Roy"/>
    <x v="4"/>
    <n v="0.06"/>
    <n v="5.81"/>
    <n v="3.37"/>
    <x v="1"/>
    <x v="1"/>
    <x v="2"/>
    <x v="14"/>
    <s v="Wrap Bag"/>
    <s v="Advantus Push Pins, Aluminum Head"/>
    <n v="0.54"/>
    <s v="United States"/>
    <s v="South"/>
    <x v="12"/>
    <s v="Casselberry"/>
    <n v="32707"/>
    <x v="34"/>
    <d v="2015-02-06T00:00:00"/>
    <x v="388"/>
    <n v="9"/>
    <n v="53.44"/>
    <n v="89993"/>
    <n v="5.75"/>
    <x v="0"/>
  </r>
  <r>
    <n v="1499"/>
    <s v="Charlotte L Doyle"/>
    <x v="4"/>
    <n v="0.05"/>
    <n v="2.16"/>
    <n v="6.05"/>
    <x v="1"/>
    <x v="2"/>
    <x v="2"/>
    <x v="5"/>
    <s v="Small Box"/>
    <s v="Peel &amp; Stick Add-On Corner Pockets"/>
    <n v="0.37"/>
    <s v="United States"/>
    <s v="South"/>
    <x v="12"/>
    <s v="Coral Gables"/>
    <n v="33134"/>
    <x v="34"/>
    <d v="2015-02-05T00:00:00"/>
    <x v="389"/>
    <n v="8"/>
    <n v="18.59"/>
    <n v="90731"/>
    <n v="2.1100000000000003"/>
    <x v="0"/>
  </r>
  <r>
    <n v="1499"/>
    <s v="Charlotte L Doyle"/>
    <x v="4"/>
    <n v="0.03"/>
    <n v="6.48"/>
    <n v="6.6"/>
    <x v="1"/>
    <x v="2"/>
    <x v="2"/>
    <x v="7"/>
    <s v="Small Box"/>
    <s v="Xerox 21"/>
    <n v="0.37"/>
    <s v="United States"/>
    <s v="South"/>
    <x v="12"/>
    <s v="Coral Gables"/>
    <n v="33134"/>
    <x v="34"/>
    <d v="2015-02-05T00:00:00"/>
    <x v="390"/>
    <n v="9"/>
    <n v="58.83"/>
    <n v="90731"/>
    <n v="6.45"/>
    <x v="0"/>
  </r>
  <r>
    <n v="1499"/>
    <s v="Charlotte L Doyle"/>
    <x v="4"/>
    <n v="0.08"/>
    <n v="146.05000000000001"/>
    <n v="80.2"/>
    <x v="0"/>
    <x v="2"/>
    <x v="0"/>
    <x v="0"/>
    <s v="Jumbo Box"/>
    <s v="BPI Conference Tables"/>
    <n v="0.71"/>
    <s v="United States"/>
    <s v="South"/>
    <x v="12"/>
    <s v="Coral Gables"/>
    <n v="33134"/>
    <x v="34"/>
    <d v="2015-02-05T00:00:00"/>
    <x v="391"/>
    <n v="11"/>
    <n v="1557.66"/>
    <n v="90731"/>
    <n v="145.97"/>
    <x v="0"/>
  </r>
  <r>
    <n v="2286"/>
    <s v="Larry Langston"/>
    <x v="4"/>
    <n v="0"/>
    <n v="4.91"/>
    <n v="0.5"/>
    <x v="1"/>
    <x v="3"/>
    <x v="2"/>
    <x v="13"/>
    <s v="Small Box"/>
    <s v="Avery 493"/>
    <n v="0.36"/>
    <s v="United States"/>
    <s v="South"/>
    <x v="23"/>
    <s v="Spartanburg"/>
    <n v="29301"/>
    <x v="34"/>
    <d v="2015-02-06T00:00:00"/>
    <x v="392"/>
    <n v="12"/>
    <n v="61.87"/>
    <n v="90145"/>
    <n v="4.91"/>
    <x v="0"/>
  </r>
  <r>
    <n v="2286"/>
    <s v="Larry Langston"/>
    <x v="4"/>
    <n v="0.01"/>
    <n v="7.28"/>
    <n v="11.15"/>
    <x v="1"/>
    <x v="3"/>
    <x v="2"/>
    <x v="7"/>
    <s v="Small Box"/>
    <s v="Array® Parchment Paper, Assorted Colors"/>
    <n v="0.37"/>
    <s v="United States"/>
    <s v="South"/>
    <x v="23"/>
    <s v="Spartanburg"/>
    <n v="29301"/>
    <x v="34"/>
    <d v="2015-02-05T00:00:00"/>
    <x v="393"/>
    <n v="6"/>
    <n v="48.88"/>
    <n v="90145"/>
    <n v="7.2700000000000005"/>
    <x v="0"/>
  </r>
  <r>
    <n v="2286"/>
    <s v="Larry Langston"/>
    <x v="4"/>
    <n v="0.1"/>
    <n v="6.68"/>
    <n v="6.93"/>
    <x v="1"/>
    <x v="3"/>
    <x v="2"/>
    <x v="7"/>
    <s v="Small Box"/>
    <s v="HP Office Paper (20Lb. and 87 Bright)"/>
    <n v="0.37"/>
    <s v="United States"/>
    <s v="South"/>
    <x v="23"/>
    <s v="Spartanburg"/>
    <n v="29301"/>
    <x v="34"/>
    <d v="2015-02-07T00:00:00"/>
    <x v="394"/>
    <n v="3"/>
    <n v="21.56"/>
    <n v="90145"/>
    <n v="6.58"/>
    <x v="0"/>
  </r>
  <r>
    <n v="2290"/>
    <s v="Glen Robertson"/>
    <x v="4"/>
    <n v="7.0000000000000007E-2"/>
    <n v="80.98"/>
    <n v="7.18"/>
    <x v="1"/>
    <x v="3"/>
    <x v="1"/>
    <x v="1"/>
    <s v="Small Box"/>
    <s v="Logitech Cordless Navigator Duo"/>
    <n v="0.48"/>
    <s v="United States"/>
    <s v="Central"/>
    <x v="7"/>
    <s v="Coon Rapids"/>
    <n v="55433"/>
    <x v="34"/>
    <d v="2015-02-06T00:00:00"/>
    <x v="395"/>
    <n v="15"/>
    <n v="1129.67"/>
    <n v="88164"/>
    <n v="80.910000000000011"/>
    <x v="1"/>
  </r>
  <r>
    <n v="3042"/>
    <s v="Tara Gold"/>
    <x v="4"/>
    <n v="7.0000000000000007E-2"/>
    <n v="14.48"/>
    <n v="6.46"/>
    <x v="1"/>
    <x v="0"/>
    <x v="2"/>
    <x v="5"/>
    <s v="Small Box"/>
    <s v="GBC White Gloss Covers, Plain Front"/>
    <n v="0.38"/>
    <s v="United States"/>
    <s v="Central"/>
    <x v="38"/>
    <s v="Hutchinson"/>
    <n v="67501"/>
    <x v="34"/>
    <d v="2015-02-05T00:00:00"/>
    <x v="396"/>
    <n v="12"/>
    <n v="171.33"/>
    <n v="86101"/>
    <n v="14.41"/>
    <x v="1"/>
  </r>
  <r>
    <n v="1776"/>
    <s v="Charlotte Patterson"/>
    <x v="3"/>
    <n v="0.08"/>
    <n v="5.78"/>
    <n v="5.67"/>
    <x v="1"/>
    <x v="1"/>
    <x v="2"/>
    <x v="7"/>
    <s v="Small Box"/>
    <s v="Xerox 1978"/>
    <n v="0.36"/>
    <s v="United States"/>
    <s v="Central"/>
    <x v="2"/>
    <s v="Terre Haute"/>
    <n v="47802"/>
    <x v="34"/>
    <d v="2015-02-05T00:00:00"/>
    <x v="397"/>
    <n v="19"/>
    <n v="106.57"/>
    <n v="89941"/>
    <n v="5.7"/>
    <x v="1"/>
  </r>
  <r>
    <n v="2947"/>
    <s v="Kathy Turner"/>
    <x v="3"/>
    <n v="0.01"/>
    <n v="7.64"/>
    <n v="1.39"/>
    <x v="1"/>
    <x v="1"/>
    <x v="2"/>
    <x v="15"/>
    <s v="Small Box"/>
    <s v="Security-Tint Envelopes"/>
    <n v="0.36"/>
    <s v="United States"/>
    <s v="East"/>
    <x v="11"/>
    <s v="Depew"/>
    <n v="14043"/>
    <x v="34"/>
    <d v="2015-02-07T00:00:00"/>
    <x v="398"/>
    <n v="20"/>
    <n v="162.49"/>
    <n v="87511"/>
    <n v="7.63"/>
    <x v="3"/>
  </r>
  <r>
    <n v="234"/>
    <s v="Don Cameron"/>
    <x v="0"/>
    <n v="0.06"/>
    <n v="279.81"/>
    <n v="23.19"/>
    <x v="0"/>
    <x v="0"/>
    <x v="2"/>
    <x v="8"/>
    <s v="Jumbo Drum"/>
    <s v="Sanyo 2.5 Cubic Foot Mid-Size Office Refrigerators"/>
    <n v="0.59"/>
    <s v="United States"/>
    <s v="Central"/>
    <x v="20"/>
    <s v="Newton"/>
    <n v="50208"/>
    <x v="35"/>
    <d v="2015-02-06T00:00:00"/>
    <x v="399"/>
    <n v="6"/>
    <n v="1599.96"/>
    <n v="90236"/>
    <n v="279.75"/>
    <x v="1"/>
  </r>
  <r>
    <n v="2359"/>
    <s v="Annie Horne"/>
    <x v="0"/>
    <n v="0"/>
    <n v="7.28"/>
    <n v="1.77"/>
    <x v="1"/>
    <x v="2"/>
    <x v="2"/>
    <x v="7"/>
    <s v="Wrap Bag"/>
    <s v="Post-it® “Important Message” Note Pad, Neon Colors, 50 Sheets/Pad"/>
    <n v="0.37"/>
    <s v="United States"/>
    <s v="South"/>
    <x v="12"/>
    <s v="Fort Myers"/>
    <n v="33917"/>
    <x v="35"/>
    <d v="2015-02-05T00:00:00"/>
    <x v="400"/>
    <n v="7"/>
    <n v="53.42"/>
    <n v="88265"/>
    <n v="7.28"/>
    <x v="0"/>
  </r>
  <r>
    <n v="672"/>
    <s v="Brian Leach"/>
    <x v="2"/>
    <n v="7.0000000000000007E-2"/>
    <n v="2.88"/>
    <n v="1.01"/>
    <x v="1"/>
    <x v="0"/>
    <x v="2"/>
    <x v="2"/>
    <s v="Wrap Bag"/>
    <s v="Sanford Colorific Colored Pencils, 12/Box"/>
    <n v="0.55000000000000004"/>
    <s v="United States"/>
    <s v="Central"/>
    <x v="20"/>
    <s v="Newton"/>
    <n v="50208"/>
    <x v="35"/>
    <d v="2015-02-09T00:00:00"/>
    <x v="401"/>
    <n v="12"/>
    <n v="34.97"/>
    <n v="88173"/>
    <n v="2.81"/>
    <x v="1"/>
  </r>
  <r>
    <n v="672"/>
    <s v="Brian Leach"/>
    <x v="2"/>
    <n v="0.1"/>
    <n v="195.99"/>
    <n v="3.99"/>
    <x v="1"/>
    <x v="0"/>
    <x v="1"/>
    <x v="12"/>
    <s v="Small Box"/>
    <s v="R380"/>
    <n v="0.57999999999999996"/>
    <s v="United States"/>
    <s v="Central"/>
    <x v="20"/>
    <s v="Newton"/>
    <n v="50208"/>
    <x v="35"/>
    <d v="2015-02-12T00:00:00"/>
    <x v="402"/>
    <n v="2"/>
    <n v="308.86"/>
    <n v="88173"/>
    <n v="195.89000000000001"/>
    <x v="1"/>
  </r>
  <r>
    <n v="1427"/>
    <s v="Stacy Gould"/>
    <x v="2"/>
    <n v="0.09"/>
    <n v="125.99"/>
    <n v="2.5"/>
    <x v="1"/>
    <x v="2"/>
    <x v="1"/>
    <x v="12"/>
    <s v="Small Box"/>
    <s v="i2000"/>
    <n v="0.6"/>
    <s v="United States"/>
    <s v="Central"/>
    <x v="25"/>
    <s v="Bay City"/>
    <n v="48708"/>
    <x v="35"/>
    <d v="2015-02-09T00:00:00"/>
    <x v="403"/>
    <n v="18"/>
    <n v="1824.33"/>
    <n v="90905"/>
    <n v="125.89999999999999"/>
    <x v="1"/>
  </r>
  <r>
    <n v="1816"/>
    <s v="Danielle Schneider"/>
    <x v="2"/>
    <n v="0.01"/>
    <n v="10.48"/>
    <n v="2.89"/>
    <x v="1"/>
    <x v="1"/>
    <x v="2"/>
    <x v="2"/>
    <s v="Small Pack"/>
    <s v="Staples Battery-Operated Desktop Pencil Sharpener"/>
    <n v="0.6"/>
    <s v="United States"/>
    <s v="Central"/>
    <x v="25"/>
    <s v="Canton"/>
    <n v="48187"/>
    <x v="35"/>
    <d v="2015-02-07T00:00:00"/>
    <x v="404"/>
    <n v="19"/>
    <n v="202.38"/>
    <n v="85990"/>
    <n v="10.47"/>
    <x v="1"/>
  </r>
  <r>
    <n v="1821"/>
    <s v="Vanessa Boyer"/>
    <x v="2"/>
    <n v="0.01"/>
    <n v="10.48"/>
    <n v="2.89"/>
    <x v="1"/>
    <x v="1"/>
    <x v="2"/>
    <x v="2"/>
    <s v="Small Pack"/>
    <s v="Staples Battery-Operated Desktop Pencil Sharpener"/>
    <n v="0.6"/>
    <s v="United States"/>
    <s v="East"/>
    <x v="11"/>
    <s v="New York City"/>
    <n v="10177"/>
    <x v="35"/>
    <d v="2015-02-07T00:00:00"/>
    <x v="405"/>
    <n v="76"/>
    <n v="809.51"/>
    <n v="34435"/>
    <n v="10.47"/>
    <x v="3"/>
  </r>
  <r>
    <n v="980"/>
    <s v="Howard Burnett"/>
    <x v="4"/>
    <n v="0"/>
    <n v="37.76"/>
    <n v="12.9"/>
    <x v="1"/>
    <x v="3"/>
    <x v="2"/>
    <x v="6"/>
    <s v="Small Box"/>
    <s v="Companion Letter/Legal File, Black"/>
    <n v="0.56999999999999995"/>
    <s v="United States"/>
    <s v="East"/>
    <x v="42"/>
    <s v="South Burlington"/>
    <n v="5403"/>
    <x v="35"/>
    <d v="2015-02-06T00:00:00"/>
    <x v="406"/>
    <n v="12"/>
    <n v="477.2"/>
    <n v="87258"/>
    <n v="37.76"/>
    <x v="3"/>
  </r>
  <r>
    <n v="2094"/>
    <s v="Vernon Hirsch Singleton"/>
    <x v="4"/>
    <n v="0.08"/>
    <n v="400.98"/>
    <n v="42.52"/>
    <x v="0"/>
    <x v="3"/>
    <x v="0"/>
    <x v="0"/>
    <s v="Jumbo Box"/>
    <s v="Bretford CR8500 Series Meeting Room Furniture"/>
    <n v="0.71"/>
    <s v="United States"/>
    <s v="West"/>
    <x v="8"/>
    <s v="Chico"/>
    <n v="95928"/>
    <x v="35"/>
    <d v="2015-02-06T00:00:00"/>
    <x v="407"/>
    <n v="20"/>
    <n v="7840.04"/>
    <n v="86629"/>
    <n v="400.90000000000003"/>
    <x v="2"/>
  </r>
  <r>
    <n v="2282"/>
    <s v="Jimmy Waters"/>
    <x v="4"/>
    <n v="0.04"/>
    <n v="5.98"/>
    <n v="5.79"/>
    <x v="1"/>
    <x v="2"/>
    <x v="2"/>
    <x v="7"/>
    <s v="Small Box"/>
    <s v="Xerox 1903"/>
    <n v="0.36"/>
    <s v="United States"/>
    <s v="Central"/>
    <x v="30"/>
    <s v="Fitchburg"/>
    <n v="53713"/>
    <x v="35"/>
    <d v="2015-02-07T00:00:00"/>
    <x v="408"/>
    <n v="14"/>
    <n v="86.12"/>
    <n v="85950"/>
    <n v="5.94"/>
    <x v="1"/>
  </r>
  <r>
    <n v="2747"/>
    <s v="Brian Grady"/>
    <x v="4"/>
    <n v="0.08"/>
    <n v="9.98"/>
    <n v="12.52"/>
    <x v="1"/>
    <x v="3"/>
    <x v="0"/>
    <x v="11"/>
    <s v="Small Box"/>
    <s v="Eldon® Expressions™ Wood and Plastic Desk Accessories, Oak"/>
    <n v="0.56999999999999995"/>
    <s v="United States"/>
    <s v="East"/>
    <x v="11"/>
    <s v="New York City"/>
    <n v="10115"/>
    <x v="35"/>
    <d v="2015-02-07T00:00:00"/>
    <x v="409"/>
    <n v="15"/>
    <n v="150.24"/>
    <n v="35200"/>
    <n v="9.9"/>
    <x v="3"/>
  </r>
  <r>
    <n v="2803"/>
    <s v="Catherine Dorsey Burnett"/>
    <x v="4"/>
    <n v="7.0000000000000007E-2"/>
    <n v="500.98"/>
    <n v="28.14"/>
    <x v="0"/>
    <x v="0"/>
    <x v="1"/>
    <x v="3"/>
    <s v="Jumbo Drum"/>
    <s v="Hewlett-Packard cp1700 [D, PS] Series Color Inkjet Printers"/>
    <n v="0.38"/>
    <s v="United States"/>
    <s v="West"/>
    <x v="8"/>
    <s v="East Los Angeles"/>
    <n v="90022"/>
    <x v="35"/>
    <d v="2015-02-06T00:00:00"/>
    <x v="410"/>
    <n v="10"/>
    <n v="3913.02"/>
    <n v="86227"/>
    <n v="500.91"/>
    <x v="2"/>
  </r>
  <r>
    <n v="2803"/>
    <s v="Catherine Dorsey Burnett"/>
    <x v="4"/>
    <n v="0.1"/>
    <n v="178.47"/>
    <n v="19.989999999999998"/>
    <x v="1"/>
    <x v="0"/>
    <x v="2"/>
    <x v="6"/>
    <s v="Small Box"/>
    <s v="Hot File® 7-Pocket, Floor Stand"/>
    <n v="0.55000000000000004"/>
    <s v="United States"/>
    <s v="West"/>
    <x v="8"/>
    <s v="East Los Angeles"/>
    <n v="90022"/>
    <x v="35"/>
    <d v="2015-02-07T00:00:00"/>
    <x v="411"/>
    <n v="1"/>
    <n v="180.14"/>
    <n v="86227"/>
    <n v="178.37"/>
    <x v="2"/>
  </r>
  <r>
    <n v="1117"/>
    <s v="Samantha Koch"/>
    <x v="3"/>
    <n v="0.06"/>
    <n v="64.650000000000006"/>
    <n v="35"/>
    <x v="1"/>
    <x v="2"/>
    <x v="2"/>
    <x v="6"/>
    <s v="Large Box"/>
    <s v="Space Solutions Commercial Steel Shelving"/>
    <n v="0.8"/>
    <s v="United States"/>
    <s v="West"/>
    <x v="41"/>
    <s v="Tucson"/>
    <n v="85705"/>
    <x v="35"/>
    <d v="2015-02-06T00:00:00"/>
    <x v="412"/>
    <n v="4"/>
    <n v="277.60000000000002"/>
    <n v="86768"/>
    <n v="64.59"/>
    <x v="2"/>
  </r>
  <r>
    <n v="2498"/>
    <s v="Arlene Long"/>
    <x v="3"/>
    <n v="0.08"/>
    <n v="1.68"/>
    <n v="1.57"/>
    <x v="1"/>
    <x v="0"/>
    <x v="2"/>
    <x v="2"/>
    <s v="Wrap Bag"/>
    <s v="Newell 323"/>
    <n v="0.59"/>
    <s v="United States"/>
    <s v="West"/>
    <x v="8"/>
    <s v="San Diego"/>
    <n v="92024"/>
    <x v="35"/>
    <d v="2015-02-06T00:00:00"/>
    <x v="413"/>
    <n v="88"/>
    <n v="148.36000000000001"/>
    <n v="20007"/>
    <n v="1.5999999999999999"/>
    <x v="2"/>
  </r>
  <r>
    <n v="421"/>
    <s v="Scott Feldman"/>
    <x v="0"/>
    <n v="0.09"/>
    <n v="999.99"/>
    <n v="13.99"/>
    <x v="1"/>
    <x v="0"/>
    <x v="1"/>
    <x v="3"/>
    <s v="Medium Box"/>
    <s v="Polycom Soundstation EX Audio-Conferencing Telephone, Black"/>
    <n v="0.36"/>
    <s v="United States"/>
    <s v="East"/>
    <x v="33"/>
    <s v="Elizabeth"/>
    <n v="7201"/>
    <x v="36"/>
    <d v="2015-02-08T00:00:00"/>
    <x v="414"/>
    <n v="1"/>
    <n v="919.09"/>
    <n v="87700"/>
    <n v="999.9"/>
    <x v="3"/>
  </r>
  <r>
    <n v="1020"/>
    <s v="Julie Porter"/>
    <x v="0"/>
    <n v="7.0000000000000007E-2"/>
    <n v="4.13"/>
    <n v="5.04"/>
    <x v="1"/>
    <x v="0"/>
    <x v="2"/>
    <x v="5"/>
    <s v="Small Box"/>
    <s v="ACCOHIDE® 3-Ring Binder, Blue, 1&quot;"/>
    <n v="0.38"/>
    <s v="United States"/>
    <s v="Central"/>
    <x v="38"/>
    <s v="Pittsburg"/>
    <n v="66762"/>
    <x v="36"/>
    <d v="2015-02-07T00:00:00"/>
    <x v="415"/>
    <n v="20"/>
    <n v="79.06"/>
    <n v="88634"/>
    <n v="4.0599999999999996"/>
    <x v="1"/>
  </r>
  <r>
    <n v="1020"/>
    <s v="Julie Porter"/>
    <x v="0"/>
    <n v="0"/>
    <n v="4.4800000000000004"/>
    <n v="2.5"/>
    <x v="1"/>
    <x v="0"/>
    <x v="2"/>
    <x v="15"/>
    <s v="Small Box"/>
    <s v="Ampad #10 Peel &amp; Seel® Holiday Envelopes"/>
    <n v="0.37"/>
    <s v="United States"/>
    <s v="Central"/>
    <x v="38"/>
    <s v="Pittsburg"/>
    <n v="66762"/>
    <x v="36"/>
    <d v="2015-02-08T00:00:00"/>
    <x v="416"/>
    <n v="14"/>
    <n v="65.14"/>
    <n v="88634"/>
    <n v="4.4800000000000004"/>
    <x v="1"/>
  </r>
  <r>
    <n v="1533"/>
    <s v="Nicole Reid"/>
    <x v="1"/>
    <n v="0.02"/>
    <n v="4.8899999999999997"/>
    <n v="4.93"/>
    <x v="1"/>
    <x v="3"/>
    <x v="1"/>
    <x v="1"/>
    <s v="Small Pack"/>
    <s v="Maxell 3.5&quot; DS/HD IBM-Formatted Diskettes, 10/Pack"/>
    <n v="0.66"/>
    <s v="United States"/>
    <s v="Central"/>
    <x v="6"/>
    <s v="University City"/>
    <n v="63130"/>
    <x v="36"/>
    <d v="2015-02-07T00:00:00"/>
    <x v="417"/>
    <n v="14"/>
    <n v="74.010000000000005"/>
    <n v="91328"/>
    <n v="4.87"/>
    <x v="1"/>
  </r>
  <r>
    <n v="1533"/>
    <s v="Nicole Reid"/>
    <x v="1"/>
    <n v="7.0000000000000007E-2"/>
    <n v="10.06"/>
    <n v="2.06"/>
    <x v="1"/>
    <x v="3"/>
    <x v="2"/>
    <x v="7"/>
    <s v="Wrap Bag"/>
    <s v="Riverleaf Stik-Withit® Designer Note Cubes®"/>
    <n v="0.39"/>
    <s v="United States"/>
    <s v="Central"/>
    <x v="6"/>
    <s v="University City"/>
    <n v="63130"/>
    <x v="36"/>
    <d v="2015-02-07T00:00:00"/>
    <x v="418"/>
    <n v="5"/>
    <n v="48.1"/>
    <n v="91328"/>
    <n v="9.99"/>
    <x v="1"/>
  </r>
  <r>
    <n v="1927"/>
    <s v="Earl Alston"/>
    <x v="1"/>
    <n v="0.02"/>
    <n v="259.70999999999998"/>
    <n v="66.67"/>
    <x v="0"/>
    <x v="2"/>
    <x v="0"/>
    <x v="0"/>
    <s v="Jumbo Box"/>
    <s v="Bevis Round Bullnose 29&quot; High Table Top"/>
    <n v="0.65"/>
    <s v="United States"/>
    <s v="South"/>
    <x v="23"/>
    <s v="Greenville"/>
    <n v="29611"/>
    <x v="36"/>
    <d v="2015-02-06T00:00:00"/>
    <x v="419"/>
    <n v="8"/>
    <n v="1757.15"/>
    <n v="88579"/>
    <n v="259.69"/>
    <x v="0"/>
  </r>
  <r>
    <n v="2135"/>
    <s v="Melvin Kendall"/>
    <x v="1"/>
    <n v="0.01"/>
    <n v="28.99"/>
    <n v="8.59"/>
    <x v="1"/>
    <x v="2"/>
    <x v="1"/>
    <x v="12"/>
    <s v="Medium Box"/>
    <s v="SouthWestern Bell FA970 Digital Answering Machine with Time/Day Stamp"/>
    <n v="0.56000000000000005"/>
    <s v="United States"/>
    <s v="West"/>
    <x v="43"/>
    <s v="Clovis"/>
    <n v="88101"/>
    <x v="36"/>
    <d v="2015-02-07T00:00:00"/>
    <x v="420"/>
    <n v="21"/>
    <n v="556.61"/>
    <n v="91583"/>
    <n v="28.979999999999997"/>
    <x v="2"/>
  </r>
  <r>
    <n v="2486"/>
    <s v="Jack Horn"/>
    <x v="1"/>
    <n v="0.02"/>
    <n v="71.37"/>
    <n v="69"/>
    <x v="1"/>
    <x v="0"/>
    <x v="0"/>
    <x v="0"/>
    <s v="Large Box"/>
    <s v="Lesro Sheffield Collection Coffee Table, End Table, Center Table, Corner Table"/>
    <n v="0.68"/>
    <s v="United States"/>
    <s v="South"/>
    <x v="5"/>
    <s v="Statesboro"/>
    <n v="30458"/>
    <x v="36"/>
    <d v="2015-02-07T00:00:00"/>
    <x v="421"/>
    <n v="4"/>
    <n v="237.62"/>
    <n v="91414"/>
    <n v="71.350000000000009"/>
    <x v="0"/>
  </r>
  <r>
    <n v="2486"/>
    <s v="Jack Horn"/>
    <x v="1"/>
    <n v="0.03"/>
    <n v="205.99"/>
    <n v="8.99"/>
    <x v="2"/>
    <x v="0"/>
    <x v="1"/>
    <x v="12"/>
    <s v="Small Box"/>
    <s v="StarTAC 8000"/>
    <n v="0.6"/>
    <s v="United States"/>
    <s v="South"/>
    <x v="5"/>
    <s v="Statesboro"/>
    <n v="30458"/>
    <x v="36"/>
    <d v="2015-02-08T00:00:00"/>
    <x v="422"/>
    <n v="1"/>
    <n v="176.42"/>
    <n v="91414"/>
    <n v="205.96"/>
    <x v="0"/>
  </r>
  <r>
    <n v="389"/>
    <s v="Joel Buckley"/>
    <x v="2"/>
    <n v="0.03"/>
    <n v="160.97999999999999"/>
    <n v="30"/>
    <x v="0"/>
    <x v="3"/>
    <x v="0"/>
    <x v="9"/>
    <s v="Jumbo Drum"/>
    <s v="Office Star - Mid Back Dual function Ergonomic High Back Chair with 2-Way Adjustable Arms"/>
    <n v="0.62"/>
    <s v="United States"/>
    <s v="Central"/>
    <x v="13"/>
    <s v="Lincoln"/>
    <n v="68502"/>
    <x v="36"/>
    <d v="2015-02-10T00:00:00"/>
    <x v="423"/>
    <n v="11"/>
    <n v="1845.23"/>
    <n v="90338"/>
    <n v="160.94999999999999"/>
    <x v="1"/>
  </r>
  <r>
    <n v="1607"/>
    <s v="Kathleen Huang Hall"/>
    <x v="2"/>
    <n v="0.1"/>
    <n v="5.68"/>
    <n v="3.6"/>
    <x v="2"/>
    <x v="2"/>
    <x v="2"/>
    <x v="16"/>
    <s v="Small Pack"/>
    <s v="Acme® Preferred Stainless Steel Scissors"/>
    <n v="0.56000000000000005"/>
    <s v="United States"/>
    <s v="East"/>
    <x v="11"/>
    <s v="Freeport"/>
    <n v="11520"/>
    <x v="36"/>
    <d v="2015-02-10T00:00:00"/>
    <x v="424"/>
    <n v="21"/>
    <n v="118.35"/>
    <n v="87995"/>
    <n v="5.58"/>
    <x v="3"/>
  </r>
  <r>
    <n v="2270"/>
    <s v="Kristine Holden"/>
    <x v="2"/>
    <n v="0.01"/>
    <n v="20.48"/>
    <n v="6.32"/>
    <x v="1"/>
    <x v="0"/>
    <x v="2"/>
    <x v="8"/>
    <s v="Small Box"/>
    <s v="Kensington 6 Outlet Guardian Standard Surge Protector"/>
    <n v="0.57999999999999996"/>
    <s v="United States"/>
    <s v="South"/>
    <x v="23"/>
    <s v="Mauldin"/>
    <n v="29662"/>
    <x v="36"/>
    <d v="2015-02-08T00:00:00"/>
    <x v="425"/>
    <n v="18"/>
    <n v="375.03"/>
    <n v="89572"/>
    <n v="20.47"/>
    <x v="0"/>
  </r>
  <r>
    <n v="2270"/>
    <s v="Kristine Holden"/>
    <x v="2"/>
    <n v="0.09"/>
    <n v="1.86"/>
    <n v="2.58"/>
    <x v="1"/>
    <x v="0"/>
    <x v="2"/>
    <x v="14"/>
    <s v="Wrap Bag"/>
    <s v="Super Bands, 12/Pack"/>
    <n v="0.82"/>
    <s v="United States"/>
    <s v="South"/>
    <x v="23"/>
    <s v="Mauldin"/>
    <n v="29662"/>
    <x v="36"/>
    <d v="2015-02-11T00:00:00"/>
    <x v="426"/>
    <n v="12"/>
    <n v="22.11"/>
    <n v="89572"/>
    <n v="1.77"/>
    <x v="0"/>
  </r>
  <r>
    <n v="2270"/>
    <s v="Kristine Holden"/>
    <x v="2"/>
    <n v="0.08"/>
    <n v="205.99"/>
    <n v="2.5"/>
    <x v="1"/>
    <x v="0"/>
    <x v="1"/>
    <x v="12"/>
    <s v="Small Box"/>
    <s v="V70"/>
    <n v="0.59"/>
    <s v="United States"/>
    <s v="South"/>
    <x v="23"/>
    <s v="Mauldin"/>
    <n v="29662"/>
    <x v="36"/>
    <d v="2015-02-11T00:00:00"/>
    <x v="427"/>
    <n v="17"/>
    <n v="2875.35"/>
    <n v="89572"/>
    <n v="205.91"/>
    <x v="0"/>
  </r>
  <r>
    <n v="697"/>
    <s v="Adam G Sawyer"/>
    <x v="0"/>
    <n v="0.08"/>
    <n v="14.81"/>
    <n v="13.32"/>
    <x v="1"/>
    <x v="3"/>
    <x v="2"/>
    <x v="8"/>
    <s v="Small Box"/>
    <s v="Holmes Replacement Filter for HEPA Air Cleaner, Large Room"/>
    <n v="0.43"/>
    <s v="United States"/>
    <s v="Central"/>
    <x v="2"/>
    <s v="East Chicago"/>
    <n v="46312"/>
    <x v="37"/>
    <d v="2015-02-09T00:00:00"/>
    <x v="428"/>
    <n v="20"/>
    <n v="292.18"/>
    <n v="89849"/>
    <n v="14.73"/>
    <x v="1"/>
  </r>
  <r>
    <n v="698"/>
    <s v="Nelson Hensley"/>
    <x v="0"/>
    <n v="0.08"/>
    <n v="14.81"/>
    <n v="13.32"/>
    <x v="1"/>
    <x v="3"/>
    <x v="2"/>
    <x v="8"/>
    <s v="Small Box"/>
    <s v="Holmes Replacement Filter for HEPA Air Cleaner, Large Room"/>
    <n v="0.43"/>
    <s v="United States"/>
    <s v="West"/>
    <x v="4"/>
    <s v="Seattle"/>
    <n v="98105"/>
    <x v="37"/>
    <d v="2015-02-09T00:00:00"/>
    <x v="429"/>
    <n v="79"/>
    <n v="1154.1199999999999"/>
    <n v="53410"/>
    <n v="14.73"/>
    <x v="2"/>
  </r>
  <r>
    <n v="2626"/>
    <s v="Lillian Fischer"/>
    <x v="1"/>
    <n v="0.1"/>
    <n v="41.94"/>
    <n v="2.99"/>
    <x v="1"/>
    <x v="1"/>
    <x v="2"/>
    <x v="5"/>
    <s v="Small Box"/>
    <s v="Avery Trapezoid Extra Heavy Duty 4&quot; Binders"/>
    <n v="0.35"/>
    <s v="United States"/>
    <s v="West"/>
    <x v="8"/>
    <s v="Menlo Park"/>
    <n v="94025"/>
    <x v="37"/>
    <d v="2015-02-08T00:00:00"/>
    <x v="430"/>
    <n v="6"/>
    <n v="237.8"/>
    <n v="90927"/>
    <n v="41.839999999999996"/>
    <x v="2"/>
  </r>
  <r>
    <n v="3351"/>
    <s v="Nathan Wyatt"/>
    <x v="1"/>
    <n v="0.06"/>
    <n v="6.7"/>
    <n v="1.56"/>
    <x v="2"/>
    <x v="0"/>
    <x v="2"/>
    <x v="2"/>
    <s v="Wrap Bag"/>
    <s v="Turquoise Lead Holder with Pocket Clip"/>
    <n v="0.52"/>
    <s v="United States"/>
    <s v="West"/>
    <x v="4"/>
    <s v="Pasco"/>
    <n v="99301"/>
    <x v="37"/>
    <d v="2015-02-09T00:00:00"/>
    <x v="431"/>
    <n v="12"/>
    <n v="79.39"/>
    <n v="91298"/>
    <n v="6.6400000000000006"/>
    <x v="2"/>
  </r>
  <r>
    <n v="1121"/>
    <s v="Tonya Proctor"/>
    <x v="2"/>
    <n v="0.04"/>
    <n v="19.98"/>
    <n v="8.68"/>
    <x v="1"/>
    <x v="1"/>
    <x v="2"/>
    <x v="7"/>
    <s v="Small Box"/>
    <s v="Southworth 25% Cotton Premium Laser Paper and Envelopes"/>
    <n v="0.37"/>
    <s v="United States"/>
    <s v="West"/>
    <x v="8"/>
    <s v="Temecula"/>
    <n v="92592"/>
    <x v="37"/>
    <d v="2015-02-14T00:00:00"/>
    <x v="432"/>
    <n v="8"/>
    <n v="168.04"/>
    <n v="86767"/>
    <n v="19.940000000000001"/>
    <x v="2"/>
  </r>
  <r>
    <n v="1121"/>
    <s v="Tonya Proctor"/>
    <x v="2"/>
    <n v="0.08"/>
    <n v="125.99"/>
    <n v="7.69"/>
    <x v="1"/>
    <x v="1"/>
    <x v="1"/>
    <x v="12"/>
    <s v="Small Box"/>
    <s v="Timeport L7089"/>
    <n v="0.57999999999999996"/>
    <s v="United States"/>
    <s v="West"/>
    <x v="8"/>
    <s v="Temecula"/>
    <n v="92592"/>
    <x v="37"/>
    <d v="2015-02-09T00:00:00"/>
    <x v="433"/>
    <n v="7"/>
    <n v="703.46"/>
    <n v="86767"/>
    <n v="125.91"/>
    <x v="2"/>
  </r>
  <r>
    <n v="1723"/>
    <s v="Constance Flowers"/>
    <x v="4"/>
    <n v="0.05"/>
    <n v="6.68"/>
    <n v="5.66"/>
    <x v="1"/>
    <x v="3"/>
    <x v="2"/>
    <x v="7"/>
    <s v="Small Box"/>
    <s v="Xerox 1923"/>
    <n v="0.37"/>
    <s v="United States"/>
    <s v="West"/>
    <x v="8"/>
    <s v="San Diego"/>
    <n v="92037"/>
    <x v="37"/>
    <d v="2015-02-09T00:00:00"/>
    <x v="434"/>
    <n v="46"/>
    <n v="320.93"/>
    <n v="44002"/>
    <n v="6.63"/>
    <x v="2"/>
  </r>
  <r>
    <n v="1723"/>
    <s v="Constance Flowers"/>
    <x v="4"/>
    <n v="0.03"/>
    <n v="17.7"/>
    <n v="9.4700000000000006"/>
    <x v="1"/>
    <x v="3"/>
    <x v="2"/>
    <x v="6"/>
    <s v="Small Box"/>
    <s v="Portfile® Personal File Boxes"/>
    <n v="0.59"/>
    <s v="United States"/>
    <s v="West"/>
    <x v="8"/>
    <s v="San Diego"/>
    <n v="92037"/>
    <x v="37"/>
    <d v="2015-02-07T00:00:00"/>
    <x v="435"/>
    <n v="14"/>
    <n v="261.85000000000002"/>
    <n v="44002"/>
    <n v="17.669999999999998"/>
    <x v="2"/>
  </r>
  <r>
    <n v="2813"/>
    <s v="Marjorie Burnette"/>
    <x v="4"/>
    <n v="7.0000000000000007E-2"/>
    <n v="30.56"/>
    <n v="2.99"/>
    <x v="1"/>
    <x v="3"/>
    <x v="2"/>
    <x v="5"/>
    <s v="Small Box"/>
    <s v="Surelock™ Post Binders"/>
    <n v="0.35"/>
    <s v="United States"/>
    <s v="South"/>
    <x v="34"/>
    <s v="Cleveland"/>
    <n v="37311"/>
    <x v="37"/>
    <d v="2015-02-07T00:00:00"/>
    <x v="436"/>
    <n v="12"/>
    <n v="364.92"/>
    <n v="88819"/>
    <n v="30.49"/>
    <x v="0"/>
  </r>
  <r>
    <n v="1026"/>
    <s v="Eugene Kerr"/>
    <x v="3"/>
    <n v="0.08"/>
    <n v="65.989999999999995"/>
    <n v="5.92"/>
    <x v="1"/>
    <x v="0"/>
    <x v="1"/>
    <x v="12"/>
    <s v="Small Box"/>
    <s v="i500plus"/>
    <n v="0.57999999999999996"/>
    <s v="United States"/>
    <s v="East"/>
    <x v="11"/>
    <s v="Central Islip"/>
    <n v="11722"/>
    <x v="37"/>
    <d v="2015-02-07T00:00:00"/>
    <x v="437"/>
    <n v="22"/>
    <n v="1137.5999999999999"/>
    <n v="89005"/>
    <n v="65.91"/>
    <x v="3"/>
  </r>
  <r>
    <n v="3403"/>
    <s v="Tammy Buckley"/>
    <x v="1"/>
    <n v="0.1"/>
    <n v="105.98"/>
    <n v="13.99"/>
    <x v="2"/>
    <x v="1"/>
    <x v="0"/>
    <x v="11"/>
    <s v="Medium Box"/>
    <s v="Tenex 46&quot; x 60&quot; Computer Anti-Static Chairmat, Rectangular Shaped"/>
    <n v="0.65"/>
    <s v="United States"/>
    <s v="West"/>
    <x v="45"/>
    <s v="Cheyenne"/>
    <n v="82001"/>
    <x v="38"/>
    <d v="2015-02-11T00:00:00"/>
    <x v="438"/>
    <n v="5"/>
    <n v="506.5"/>
    <n v="87530"/>
    <n v="105.88000000000001"/>
    <x v="2"/>
  </r>
  <r>
    <n v="471"/>
    <s v="Ross Simpson"/>
    <x v="3"/>
    <n v="7.0000000000000007E-2"/>
    <n v="179.99"/>
    <n v="19.989999999999998"/>
    <x v="2"/>
    <x v="1"/>
    <x v="1"/>
    <x v="1"/>
    <s v="Small Box"/>
    <s v="Motorola SB4200 Cable Modem"/>
    <n v="0.48"/>
    <s v="United States"/>
    <s v="South"/>
    <x v="5"/>
    <s v="Atlanta"/>
    <n v="30318"/>
    <x v="38"/>
    <d v="2015-02-08T00:00:00"/>
    <x v="439"/>
    <n v="4"/>
    <n v="718.03"/>
    <n v="3138"/>
    <n v="179.92000000000002"/>
    <x v="0"/>
  </r>
  <r>
    <n v="472"/>
    <s v="Donna Craven"/>
    <x v="3"/>
    <n v="7.0000000000000007E-2"/>
    <n v="179.99"/>
    <n v="19.989999999999998"/>
    <x v="2"/>
    <x v="1"/>
    <x v="1"/>
    <x v="1"/>
    <s v="Small Box"/>
    <s v="Motorola SB4200 Cable Modem"/>
    <n v="0.48"/>
    <s v="United States"/>
    <s v="East"/>
    <x v="36"/>
    <s v="Randallstown"/>
    <n v="21133"/>
    <x v="38"/>
    <d v="2015-02-08T00:00:00"/>
    <x v="440"/>
    <n v="1"/>
    <n v="179.51"/>
    <n v="88023"/>
    <n v="179.92000000000002"/>
    <x v="3"/>
  </r>
  <r>
    <n v="2151"/>
    <s v="Melinda Rogers"/>
    <x v="1"/>
    <n v="0.08"/>
    <n v="5.74"/>
    <n v="5.01"/>
    <x v="1"/>
    <x v="3"/>
    <x v="2"/>
    <x v="5"/>
    <s v="Small Box"/>
    <s v="Binder Posts"/>
    <n v="0.39"/>
    <s v="United States"/>
    <s v="Central"/>
    <x v="20"/>
    <s v="Dubuque"/>
    <n v="52001"/>
    <x v="39"/>
    <d v="2015-02-11T00:00:00"/>
    <x v="441"/>
    <n v="1"/>
    <n v="7.21"/>
    <n v="90405"/>
    <n v="5.66"/>
    <x v="1"/>
  </r>
  <r>
    <n v="1671"/>
    <s v="Mitchell Ross"/>
    <x v="2"/>
    <n v="0.1"/>
    <n v="4.13"/>
    <n v="0.99"/>
    <x v="1"/>
    <x v="0"/>
    <x v="2"/>
    <x v="13"/>
    <s v="Small Box"/>
    <s v="Avery 491"/>
    <n v="0.39"/>
    <s v="United States"/>
    <s v="South"/>
    <x v="21"/>
    <s v="Burke"/>
    <n v="22015"/>
    <x v="39"/>
    <d v="2015-02-13T00:00:00"/>
    <x v="442"/>
    <n v="13"/>
    <n v="52.16"/>
    <n v="86724"/>
    <n v="4.03"/>
    <x v="0"/>
  </r>
  <r>
    <n v="1574"/>
    <s v="Sherry Hurley"/>
    <x v="4"/>
    <n v="7.0000000000000007E-2"/>
    <n v="20.95"/>
    <n v="5.99"/>
    <x v="1"/>
    <x v="1"/>
    <x v="1"/>
    <x v="1"/>
    <s v="Small Box"/>
    <s v="Fellowes Basic 104-Key Keyboard, Platinum"/>
    <n v="0.65"/>
    <s v="United States"/>
    <s v="South"/>
    <x v="9"/>
    <s v="Fayetteville"/>
    <n v="28314"/>
    <x v="39"/>
    <d v="2015-02-10T00:00:00"/>
    <x v="443"/>
    <n v="19"/>
    <n v="391.4"/>
    <n v="86966"/>
    <n v="20.88"/>
    <x v="0"/>
  </r>
  <r>
    <n v="2619"/>
    <s v="Brandon E Shepherd"/>
    <x v="3"/>
    <n v="0.1"/>
    <n v="30.98"/>
    <n v="8.99"/>
    <x v="1"/>
    <x v="3"/>
    <x v="2"/>
    <x v="2"/>
    <s v="Small Pack"/>
    <s v="Boston School Pro Electric Pencil Sharpener, 1670"/>
    <n v="0.57999999999999996"/>
    <s v="United States"/>
    <s v="Central"/>
    <x v="46"/>
    <s v="Sioux Falls"/>
    <n v="57103"/>
    <x v="39"/>
    <d v="2015-02-11T00:00:00"/>
    <x v="444"/>
    <n v="4"/>
    <n v="119.37"/>
    <n v="88015"/>
    <n v="30.88"/>
    <x v="1"/>
  </r>
  <r>
    <n v="491"/>
    <s v="Toni Swanson"/>
    <x v="0"/>
    <n v="0.01"/>
    <n v="4.9800000000000004"/>
    <n v="6.07"/>
    <x v="1"/>
    <x v="1"/>
    <x v="2"/>
    <x v="7"/>
    <s v="Small Box"/>
    <s v="Xerox 1897"/>
    <n v="0.36"/>
    <s v="United States"/>
    <s v="East"/>
    <x v="11"/>
    <s v="New York City"/>
    <n v="10154"/>
    <x v="40"/>
    <d v="2015-02-11T00:00:00"/>
    <x v="445"/>
    <n v="41"/>
    <n v="217"/>
    <n v="10464"/>
    <n v="4.9700000000000006"/>
    <x v="3"/>
  </r>
  <r>
    <n v="494"/>
    <s v="Jimmy Alston Holder"/>
    <x v="0"/>
    <n v="0.01"/>
    <n v="4.9800000000000004"/>
    <n v="6.07"/>
    <x v="1"/>
    <x v="1"/>
    <x v="2"/>
    <x v="7"/>
    <s v="Small Box"/>
    <s v="Xerox 1897"/>
    <n v="0.36"/>
    <s v="United States"/>
    <s v="West"/>
    <x v="4"/>
    <s v="Seattle"/>
    <n v="98115"/>
    <x v="40"/>
    <d v="2015-02-11T00:00:00"/>
    <x v="446"/>
    <n v="10"/>
    <n v="52.93"/>
    <n v="88907"/>
    <n v="4.9700000000000006"/>
    <x v="2"/>
  </r>
  <r>
    <n v="1267"/>
    <s v="Rosemary Branch"/>
    <x v="0"/>
    <n v="0.01"/>
    <n v="13.99"/>
    <n v="7.51"/>
    <x v="1"/>
    <x v="3"/>
    <x v="1"/>
    <x v="3"/>
    <s v="Medium Box"/>
    <s v="Sharp EL500L Fraction Calculator"/>
    <n v="0.39"/>
    <s v="United States"/>
    <s v="South"/>
    <x v="12"/>
    <s v="Boca Raton"/>
    <n v="33433"/>
    <x v="40"/>
    <d v="2015-02-11T00:00:00"/>
    <x v="447"/>
    <n v="2"/>
    <n v="29.85"/>
    <n v="89514"/>
    <n v="13.98"/>
    <x v="0"/>
  </r>
  <r>
    <n v="1361"/>
    <s v="Kristina Collier"/>
    <x v="0"/>
    <n v="0.01"/>
    <n v="6.48"/>
    <n v="6.22"/>
    <x v="2"/>
    <x v="1"/>
    <x v="2"/>
    <x v="7"/>
    <s v="Small Box"/>
    <s v="Xerox 1894"/>
    <n v="0.37"/>
    <s v="United States"/>
    <s v="Central"/>
    <x v="25"/>
    <s v="Allen Park"/>
    <n v="48101"/>
    <x v="40"/>
    <d v="2015-02-11T00:00:00"/>
    <x v="448"/>
    <n v="9"/>
    <n v="69.459999999999994"/>
    <n v="89596"/>
    <n v="6.4700000000000006"/>
    <x v="1"/>
  </r>
  <r>
    <n v="1361"/>
    <s v="Kristina Collier"/>
    <x v="0"/>
    <n v="0.03"/>
    <n v="85.99"/>
    <n v="3.3"/>
    <x v="1"/>
    <x v="1"/>
    <x v="1"/>
    <x v="12"/>
    <s v="Small Pack"/>
    <s v="Accessory20"/>
    <n v="0.37"/>
    <s v="United States"/>
    <s v="Central"/>
    <x v="25"/>
    <s v="Allen Park"/>
    <n v="48101"/>
    <x v="40"/>
    <d v="2015-02-12T00:00:00"/>
    <x v="449"/>
    <n v="16"/>
    <n v="1145.72"/>
    <n v="89596"/>
    <n v="85.96"/>
    <x v="1"/>
  </r>
  <r>
    <n v="2204"/>
    <s v="Oscar Ford"/>
    <x v="0"/>
    <n v="0.04"/>
    <n v="296.18"/>
    <n v="154.12"/>
    <x v="0"/>
    <x v="1"/>
    <x v="0"/>
    <x v="0"/>
    <s v="Jumbo Box"/>
    <s v="Hon 94000 Series Round Tables"/>
    <n v="0.76"/>
    <s v="United States"/>
    <s v="Central"/>
    <x v="7"/>
    <s v="Burnsville"/>
    <n v="55337"/>
    <x v="40"/>
    <d v="2015-02-11T00:00:00"/>
    <x v="450"/>
    <n v="20"/>
    <n v="5768.12"/>
    <n v="86053"/>
    <n v="296.14"/>
    <x v="1"/>
  </r>
  <r>
    <n v="1526"/>
    <s v="Larry Hall"/>
    <x v="1"/>
    <n v="0.04"/>
    <n v="11.34"/>
    <n v="5.01"/>
    <x v="1"/>
    <x v="2"/>
    <x v="2"/>
    <x v="7"/>
    <s v="Small Box"/>
    <s v="Xerox 188"/>
    <n v="0.36"/>
    <s v="United States"/>
    <s v="South"/>
    <x v="16"/>
    <s v="Birmingham"/>
    <n v="35211"/>
    <x v="40"/>
    <d v="2015-02-11T00:00:00"/>
    <x v="451"/>
    <n v="10"/>
    <n v="115.53"/>
    <n v="86812"/>
    <n v="11.3"/>
    <x v="0"/>
  </r>
  <r>
    <n v="1338"/>
    <s v="Denise McIntosh"/>
    <x v="2"/>
    <n v="0.02"/>
    <n v="55.99"/>
    <n v="3.3"/>
    <x v="1"/>
    <x v="2"/>
    <x v="1"/>
    <x v="12"/>
    <s v="Small Pack"/>
    <s v="Accessory24"/>
    <n v="0.59"/>
    <s v="United States"/>
    <s v="Central"/>
    <x v="10"/>
    <s v="Chicago"/>
    <n v="60623"/>
    <x v="40"/>
    <d v="2015-02-10T00:00:00"/>
    <x v="452"/>
    <n v="16"/>
    <n v="761.16"/>
    <n v="91244"/>
    <n v="55.97"/>
    <x v="1"/>
  </r>
  <r>
    <n v="1340"/>
    <s v="Marie Bass"/>
    <x v="2"/>
    <n v="0"/>
    <n v="22.38"/>
    <n v="15.1"/>
    <x v="2"/>
    <x v="2"/>
    <x v="2"/>
    <x v="5"/>
    <s v="Small Box"/>
    <s v="Avery Flip-Chart Easel Binder, Black"/>
    <n v="0.38"/>
    <s v="United States"/>
    <s v="East"/>
    <x v="11"/>
    <s v="New York City"/>
    <n v="10170"/>
    <x v="40"/>
    <d v="2015-02-17T00:00:00"/>
    <x v="453"/>
    <n v="29"/>
    <n v="682.68"/>
    <n v="21636"/>
    <n v="22.38"/>
    <x v="3"/>
  </r>
  <r>
    <n v="1340"/>
    <s v="Marie Bass"/>
    <x v="2"/>
    <n v="7.0000000000000007E-2"/>
    <n v="5.98"/>
    <n v="4.6900000000000004"/>
    <x v="1"/>
    <x v="2"/>
    <x v="2"/>
    <x v="6"/>
    <s v="Small Box"/>
    <s v="Perma STOR-ALL™ Hanging File Box, 13 1/8&quot;W x 12 1/4&quot;D x 10 1/2&quot;H"/>
    <n v="0.68"/>
    <s v="United States"/>
    <s v="East"/>
    <x v="11"/>
    <s v="New York City"/>
    <n v="10170"/>
    <x v="40"/>
    <d v="2015-02-15T00:00:00"/>
    <x v="454"/>
    <n v="11"/>
    <n v="73.44"/>
    <n v="21636"/>
    <n v="5.91"/>
    <x v="3"/>
  </r>
  <r>
    <n v="1340"/>
    <s v="Marie Bass"/>
    <x v="2"/>
    <n v="0.02"/>
    <n v="55.99"/>
    <n v="3.3"/>
    <x v="1"/>
    <x v="2"/>
    <x v="1"/>
    <x v="12"/>
    <s v="Small Pack"/>
    <s v="Accessory24"/>
    <n v="0.59"/>
    <s v="United States"/>
    <s v="East"/>
    <x v="11"/>
    <s v="New York City"/>
    <n v="10170"/>
    <x v="40"/>
    <d v="2015-02-10T00:00:00"/>
    <x v="455"/>
    <n v="63"/>
    <n v="2997.07"/>
    <n v="21636"/>
    <n v="55.97"/>
    <x v="3"/>
  </r>
  <r>
    <n v="1341"/>
    <s v="Edward Bynum"/>
    <x v="2"/>
    <n v="7.0000000000000007E-2"/>
    <n v="5.98"/>
    <n v="4.6900000000000004"/>
    <x v="1"/>
    <x v="2"/>
    <x v="2"/>
    <x v="6"/>
    <s v="Small Box"/>
    <s v="Perma STOR-ALL™ Hanging File Box, 13 1/8&quot;W x 12 1/4&quot;D x 10 1/2&quot;H"/>
    <n v="0.68"/>
    <s v="United States"/>
    <s v="East"/>
    <x v="28"/>
    <s v="Chambersburg"/>
    <n v="17201"/>
    <x v="40"/>
    <d v="2015-02-15T00:00:00"/>
    <x v="456"/>
    <n v="3"/>
    <n v="20.03"/>
    <n v="91244"/>
    <n v="5.91"/>
    <x v="3"/>
  </r>
  <r>
    <n v="3004"/>
    <s v="Maurice Everett"/>
    <x v="2"/>
    <n v="0.08"/>
    <n v="6.48"/>
    <n v="6.81"/>
    <x v="1"/>
    <x v="3"/>
    <x v="2"/>
    <x v="7"/>
    <s v="Small Box"/>
    <s v="Xerox 1930"/>
    <n v="0.36"/>
    <s v="United States"/>
    <s v="West"/>
    <x v="8"/>
    <s v="Los Angeles"/>
    <n v="90049"/>
    <x v="40"/>
    <d v="2015-02-15T00:00:00"/>
    <x v="457"/>
    <n v="58"/>
    <n v="382.33"/>
    <n v="54949"/>
    <n v="6.4"/>
    <x v="2"/>
  </r>
  <r>
    <n v="3004"/>
    <s v="Maurice Everett"/>
    <x v="2"/>
    <n v="0.09"/>
    <n v="20.98"/>
    <n v="53.03"/>
    <x v="0"/>
    <x v="3"/>
    <x v="2"/>
    <x v="6"/>
    <s v="Jumbo Drum"/>
    <s v="Tennsco Lockers, Gray"/>
    <n v="0.78"/>
    <s v="United States"/>
    <s v="West"/>
    <x v="8"/>
    <s v="Los Angeles"/>
    <n v="90049"/>
    <x v="40"/>
    <d v="2015-02-17T00:00:00"/>
    <x v="458"/>
    <n v="13"/>
    <n v="356.61"/>
    <n v="54949"/>
    <n v="20.89"/>
    <x v="2"/>
  </r>
  <r>
    <n v="3006"/>
    <s v="Thomas Spence"/>
    <x v="2"/>
    <n v="0.08"/>
    <n v="6.48"/>
    <n v="6.81"/>
    <x v="1"/>
    <x v="3"/>
    <x v="2"/>
    <x v="7"/>
    <s v="Small Box"/>
    <s v="Xerox 1930"/>
    <n v="0.36"/>
    <s v="United States"/>
    <s v="West"/>
    <x v="37"/>
    <s v="Idaho Falls"/>
    <n v="83402"/>
    <x v="40"/>
    <d v="2015-02-15T00:00:00"/>
    <x v="459"/>
    <n v="14"/>
    <n v="92.29"/>
    <n v="91388"/>
    <n v="6.4"/>
    <x v="2"/>
  </r>
  <r>
    <n v="3006"/>
    <s v="Thomas Spence"/>
    <x v="2"/>
    <n v="0.09"/>
    <n v="20.98"/>
    <n v="53.03"/>
    <x v="0"/>
    <x v="3"/>
    <x v="2"/>
    <x v="6"/>
    <s v="Jumbo Drum"/>
    <s v="Tennsco Lockers, Gray"/>
    <n v="0.78"/>
    <s v="United States"/>
    <s v="West"/>
    <x v="37"/>
    <s v="Idaho Falls"/>
    <n v="83402"/>
    <x v="40"/>
    <d v="2015-02-17T00:00:00"/>
    <x v="460"/>
    <n v="3"/>
    <n v="82.29"/>
    <n v="91388"/>
    <n v="20.89"/>
    <x v="2"/>
  </r>
  <r>
    <n v="1132"/>
    <s v="Michael Robbins"/>
    <x v="4"/>
    <n v="0.06"/>
    <n v="6.37"/>
    <n v="5.19"/>
    <x v="1"/>
    <x v="3"/>
    <x v="2"/>
    <x v="5"/>
    <s v="Small Box"/>
    <s v="C-Line Peel &amp; Stick Add-On Filing Pockets, 8-3/4 x 5-1/8, 10/Pack"/>
    <n v="0.38"/>
    <s v="United States"/>
    <s v="Central"/>
    <x v="18"/>
    <s v="Euless"/>
    <n v="76039"/>
    <x v="40"/>
    <d v="2015-02-11T00:00:00"/>
    <x v="461"/>
    <n v="6"/>
    <n v="37.700000000000003"/>
    <n v="88101"/>
    <n v="6.3100000000000005"/>
    <x v="1"/>
  </r>
  <r>
    <n v="2145"/>
    <s v="Kerry Hardy"/>
    <x v="4"/>
    <n v="0"/>
    <n v="20.28"/>
    <n v="14.39"/>
    <x v="1"/>
    <x v="3"/>
    <x v="0"/>
    <x v="11"/>
    <s v="Small Box"/>
    <s v="Career Cubicle Clock, 8 1/4&quot;, Black"/>
    <n v="0.47"/>
    <s v="United States"/>
    <s v="South"/>
    <x v="12"/>
    <s v="Fort Lauderdale"/>
    <n v="33311"/>
    <x v="40"/>
    <d v="2015-02-12T00:00:00"/>
    <x v="462"/>
    <n v="11"/>
    <n v="237.83"/>
    <n v="87072"/>
    <n v="20.28"/>
    <x v="0"/>
  </r>
  <r>
    <n v="1633"/>
    <s v="Gerald Raynor"/>
    <x v="3"/>
    <n v="0.03"/>
    <n v="5.98"/>
    <n v="3.85"/>
    <x v="1"/>
    <x v="2"/>
    <x v="1"/>
    <x v="1"/>
    <s v="Small Pack"/>
    <s v="Imation 3.5&quot; IBM-Formatted Diskettes, 10/Pack"/>
    <n v="0.68"/>
    <s v="United States"/>
    <s v="South"/>
    <x v="0"/>
    <s v="Horn Lake"/>
    <n v="38637"/>
    <x v="40"/>
    <d v="2015-02-12T00:00:00"/>
    <x v="463"/>
    <n v="6"/>
    <n v="38.54"/>
    <n v="90531"/>
    <n v="5.95"/>
    <x v="0"/>
  </r>
  <r>
    <n v="2302"/>
    <s v="Beth Dolan"/>
    <x v="0"/>
    <n v="7.0000000000000007E-2"/>
    <n v="270.98"/>
    <n v="50"/>
    <x v="0"/>
    <x v="3"/>
    <x v="0"/>
    <x v="9"/>
    <s v="Jumbo Drum"/>
    <s v="Global Enterprise Series Seating High-Back Swivel/Tilt Chairs"/>
    <n v="0.77"/>
    <s v="United States"/>
    <s v="South"/>
    <x v="12"/>
    <s v="Panama City"/>
    <n v="32404"/>
    <x v="41"/>
    <d v="2015-02-13T00:00:00"/>
    <x v="464"/>
    <n v="9"/>
    <n v="2439.37"/>
    <n v="87695"/>
    <n v="270.91000000000003"/>
    <x v="0"/>
  </r>
  <r>
    <n v="2303"/>
    <s v="Joe Baldwin"/>
    <x v="0"/>
    <n v="7.0000000000000007E-2"/>
    <n v="270.98"/>
    <n v="50"/>
    <x v="0"/>
    <x v="3"/>
    <x v="0"/>
    <x v="9"/>
    <s v="Jumbo Drum"/>
    <s v="Global Enterprise Series Seating High-Back Swivel/Tilt Chairs"/>
    <n v="0.77"/>
    <s v="United States"/>
    <s v="East"/>
    <x v="11"/>
    <s v="New York City"/>
    <n v="10011"/>
    <x v="41"/>
    <d v="2015-02-13T00:00:00"/>
    <x v="465"/>
    <n v="36"/>
    <n v="9757.48"/>
    <n v="47493"/>
    <n v="270.91000000000003"/>
    <x v="3"/>
  </r>
  <r>
    <n v="1354"/>
    <s v="Aaron Dillon"/>
    <x v="1"/>
    <n v="0.1"/>
    <n v="4.13"/>
    <n v="0.99"/>
    <x v="1"/>
    <x v="1"/>
    <x v="2"/>
    <x v="13"/>
    <s v="Small Box"/>
    <s v="Avery 491"/>
    <n v="0.39"/>
    <s v="United States"/>
    <s v="Central"/>
    <x v="18"/>
    <s v="Weatherford"/>
    <n v="76086"/>
    <x v="41"/>
    <d v="2015-02-11T00:00:00"/>
    <x v="466"/>
    <n v="2"/>
    <n v="8.3000000000000007"/>
    <n v="91209"/>
    <n v="4.03"/>
    <x v="1"/>
  </r>
  <r>
    <n v="1354"/>
    <s v="Aaron Dillon"/>
    <x v="1"/>
    <n v="0.04"/>
    <n v="4.9800000000000004"/>
    <n v="0.49"/>
    <x v="1"/>
    <x v="1"/>
    <x v="2"/>
    <x v="13"/>
    <s v="Small Box"/>
    <s v="Avery White Multi-Purpose Labels"/>
    <n v="0.39"/>
    <s v="United States"/>
    <s v="Central"/>
    <x v="18"/>
    <s v="Weatherford"/>
    <n v="76086"/>
    <x v="41"/>
    <d v="2015-02-13T00:00:00"/>
    <x v="467"/>
    <n v="2"/>
    <n v="10.039999999999999"/>
    <n v="91209"/>
    <n v="4.9400000000000004"/>
    <x v="1"/>
  </r>
  <r>
    <n v="2072"/>
    <s v="Malcolm S Lanier"/>
    <x v="1"/>
    <n v="0.09"/>
    <n v="260.98"/>
    <n v="41.91"/>
    <x v="0"/>
    <x v="3"/>
    <x v="0"/>
    <x v="10"/>
    <s v="Jumbo Box"/>
    <s v="Atlantic Metals Mobile 3-Shelf Bookcases, Custom Colors"/>
    <n v="0.59"/>
    <s v="United States"/>
    <s v="Central"/>
    <x v="25"/>
    <s v="Flint"/>
    <n v="48505"/>
    <x v="41"/>
    <d v="2015-02-13T00:00:00"/>
    <x v="468"/>
    <n v="14"/>
    <n v="3377.06"/>
    <n v="88556"/>
    <n v="260.89000000000004"/>
    <x v="1"/>
  </r>
  <r>
    <n v="2072"/>
    <s v="Malcolm S Lanier"/>
    <x v="1"/>
    <n v="0.01"/>
    <n v="10.52"/>
    <n v="7.94"/>
    <x v="1"/>
    <x v="3"/>
    <x v="0"/>
    <x v="11"/>
    <s v="Small Pack"/>
    <s v="Ultra Door Pull Handle"/>
    <n v="0.52"/>
    <s v="United States"/>
    <s v="Central"/>
    <x v="25"/>
    <s v="Flint"/>
    <n v="48505"/>
    <x v="41"/>
    <d v="2015-02-13T00:00:00"/>
    <x v="469"/>
    <n v="11"/>
    <n v="123.93"/>
    <n v="88556"/>
    <n v="10.51"/>
    <x v="1"/>
  </r>
  <r>
    <n v="2072"/>
    <s v="Malcolm S Lanier"/>
    <x v="1"/>
    <n v="0.02"/>
    <n v="5.98"/>
    <n v="7.5"/>
    <x v="2"/>
    <x v="3"/>
    <x v="2"/>
    <x v="7"/>
    <s v="Small Box"/>
    <s v="Xerox 1920"/>
    <n v="0.4"/>
    <s v="United States"/>
    <s v="Central"/>
    <x v="25"/>
    <s v="Flint"/>
    <n v="48505"/>
    <x v="41"/>
    <d v="2015-02-13T00:00:00"/>
    <x v="470"/>
    <n v="14"/>
    <n v="93.96"/>
    <n v="88556"/>
    <n v="5.9600000000000009"/>
    <x v="1"/>
  </r>
  <r>
    <n v="2489"/>
    <s v="Craig Liu"/>
    <x v="1"/>
    <n v="0.01"/>
    <n v="2036.48"/>
    <n v="14.7"/>
    <x v="0"/>
    <x v="1"/>
    <x v="1"/>
    <x v="3"/>
    <s v="Jumbo Drum"/>
    <s v="Lexmark 4227 Plus Dot Matrix Printer"/>
    <n v="0.55000000000000004"/>
    <s v="United States"/>
    <s v="West"/>
    <x v="8"/>
    <s v="Concord"/>
    <n v="94521"/>
    <x v="41"/>
    <d v="2015-02-13T00:00:00"/>
    <x v="471"/>
    <n v="2"/>
    <n v="3786.84"/>
    <n v="86883"/>
    <n v="2036.47"/>
    <x v="2"/>
  </r>
  <r>
    <n v="2778"/>
    <s v="Alison Jones"/>
    <x v="1"/>
    <n v="0.05"/>
    <n v="205.99"/>
    <n v="8.99"/>
    <x v="2"/>
    <x v="1"/>
    <x v="1"/>
    <x v="12"/>
    <s v="Small Box"/>
    <s v="Talkabout T8097"/>
    <n v="0.57999999999999996"/>
    <s v="United States"/>
    <s v="South"/>
    <x v="9"/>
    <s v="Wilmington"/>
    <n v="28403"/>
    <x v="41"/>
    <d v="2015-02-12T00:00:00"/>
    <x v="472"/>
    <n v="12"/>
    <n v="2118.9899999999998"/>
    <n v="87160"/>
    <n v="205.94"/>
    <x v="0"/>
  </r>
  <r>
    <n v="2778"/>
    <s v="Alison Jones"/>
    <x v="1"/>
    <n v="0.08"/>
    <n v="205.99"/>
    <n v="8.99"/>
    <x v="1"/>
    <x v="1"/>
    <x v="1"/>
    <x v="12"/>
    <s v="Small Box"/>
    <s v="TimeportP7382"/>
    <n v="0.56000000000000005"/>
    <s v="United States"/>
    <s v="South"/>
    <x v="9"/>
    <s v="Wilmington"/>
    <n v="28403"/>
    <x v="41"/>
    <d v="2015-02-12T00:00:00"/>
    <x v="473"/>
    <n v="5"/>
    <n v="837.64"/>
    <n v="87160"/>
    <n v="205.91"/>
    <x v="0"/>
  </r>
  <r>
    <n v="1815"/>
    <s v="Marvin Yang"/>
    <x v="4"/>
    <n v="0.06"/>
    <n v="90.97"/>
    <n v="14"/>
    <x v="0"/>
    <x v="2"/>
    <x v="1"/>
    <x v="3"/>
    <s v="Jumbo Drum"/>
    <s v="Lexmark Z54se Color Inkjet Printer"/>
    <n v="0.36"/>
    <s v="United States"/>
    <s v="South"/>
    <x v="0"/>
    <s v="Pearl"/>
    <n v="39208"/>
    <x v="41"/>
    <d v="2015-02-12T00:00:00"/>
    <x v="474"/>
    <n v="14"/>
    <n v="1263.3499999999999"/>
    <n v="90525"/>
    <n v="90.91"/>
    <x v="0"/>
  </r>
  <r>
    <n v="757"/>
    <s v="Neil Hogan"/>
    <x v="3"/>
    <n v="0.03"/>
    <n v="37.94"/>
    <n v="5.08"/>
    <x v="1"/>
    <x v="2"/>
    <x v="2"/>
    <x v="7"/>
    <s v="Wrap Bag"/>
    <s v="Snap-A-Way® Black Print Carbonless Ruled Speed Letter, Triplicate"/>
    <n v="0.38"/>
    <s v="United States"/>
    <s v="West"/>
    <x v="14"/>
    <s v="Tualatin"/>
    <n v="97062"/>
    <x v="41"/>
    <d v="2015-02-13T00:00:00"/>
    <x v="475"/>
    <n v="1"/>
    <n v="39.97"/>
    <n v="90258"/>
    <n v="37.909999999999997"/>
    <x v="2"/>
  </r>
  <r>
    <n v="16"/>
    <s v="Sarah Ramsey"/>
    <x v="1"/>
    <n v="0.04"/>
    <n v="2.98"/>
    <n v="1.58"/>
    <x v="1"/>
    <x v="0"/>
    <x v="2"/>
    <x v="14"/>
    <s v="Wrap Bag"/>
    <s v="Staples Gold Paper Clips"/>
    <n v="0.39"/>
    <s v="United States"/>
    <s v="East"/>
    <x v="11"/>
    <s v="Syracuse"/>
    <n v="13210"/>
    <x v="42"/>
    <d v="2015-02-15T00:00:00"/>
    <x v="476"/>
    <n v="6"/>
    <n v="18.8"/>
    <n v="86836"/>
    <n v="2.94"/>
    <x v="3"/>
  </r>
  <r>
    <n v="16"/>
    <s v="Sarah Ramsey"/>
    <x v="1"/>
    <n v="0.05"/>
    <n v="115.99"/>
    <n v="2.5"/>
    <x v="1"/>
    <x v="0"/>
    <x v="1"/>
    <x v="12"/>
    <s v="Small Box"/>
    <s v="StarTAC 7797"/>
    <n v="0.55000000000000004"/>
    <s v="United States"/>
    <s v="East"/>
    <x v="11"/>
    <s v="Syracuse"/>
    <n v="13210"/>
    <x v="42"/>
    <d v="2015-02-14T00:00:00"/>
    <x v="477"/>
    <n v="10"/>
    <n v="945.99"/>
    <n v="86836"/>
    <n v="115.94"/>
    <x v="3"/>
  </r>
  <r>
    <n v="190"/>
    <s v="Lloyd Norris"/>
    <x v="1"/>
    <n v="0.1"/>
    <n v="58.1"/>
    <n v="1.49"/>
    <x v="1"/>
    <x v="3"/>
    <x v="2"/>
    <x v="5"/>
    <s v="Small Box"/>
    <s v="Avery Arch Ring Binders"/>
    <n v="0.38"/>
    <s v="United States"/>
    <s v="Central"/>
    <x v="10"/>
    <s v="Arlington Heights"/>
    <n v="60004"/>
    <x v="42"/>
    <d v="2015-02-13T00:00:00"/>
    <x v="478"/>
    <n v="3"/>
    <n v="164.71"/>
    <n v="89092"/>
    <n v="58"/>
    <x v="1"/>
  </r>
  <r>
    <n v="191"/>
    <s v="Gerald Kearney"/>
    <x v="1"/>
    <n v="0.01"/>
    <n v="80.48"/>
    <n v="4.5"/>
    <x v="1"/>
    <x v="3"/>
    <x v="2"/>
    <x v="8"/>
    <s v="Small Box"/>
    <s v="APC 7 Outlet Network SurgeArrest Surge Protector"/>
    <n v="0.55000000000000004"/>
    <s v="United States"/>
    <s v="Central"/>
    <x v="10"/>
    <s v="Aurora"/>
    <n v="60505"/>
    <x v="42"/>
    <d v="2015-02-15T00:00:00"/>
    <x v="479"/>
    <n v="1"/>
    <n v="79.680000000000007"/>
    <n v="89092"/>
    <n v="80.47"/>
    <x v="1"/>
  </r>
  <r>
    <n v="3046"/>
    <s v="Andrew Pearce"/>
    <x v="1"/>
    <n v="0.05"/>
    <n v="120.98"/>
    <n v="30"/>
    <x v="0"/>
    <x v="0"/>
    <x v="0"/>
    <x v="9"/>
    <s v="Jumbo Drum"/>
    <s v="Hon Every-Day® Chair Series Swivel Task Chairs"/>
    <n v="0.64"/>
    <s v="United States"/>
    <s v="Central"/>
    <x v="38"/>
    <s v="Leawood"/>
    <n v="66209"/>
    <x v="42"/>
    <d v="2015-02-14T00:00:00"/>
    <x v="480"/>
    <n v="2"/>
    <n v="251.06"/>
    <n v="86103"/>
    <n v="120.93"/>
    <x v="1"/>
  </r>
  <r>
    <n v="954"/>
    <s v="Tony Chandler"/>
    <x v="2"/>
    <n v="0.1"/>
    <n v="7.31"/>
    <n v="0.49"/>
    <x v="1"/>
    <x v="0"/>
    <x v="2"/>
    <x v="13"/>
    <s v="Small Box"/>
    <s v="Self-Adhesive Address Labels for Typewriters by Universal"/>
    <n v="0.38"/>
    <s v="United States"/>
    <s v="Central"/>
    <x v="18"/>
    <s v="Highland Village"/>
    <n v="75067"/>
    <x v="42"/>
    <d v="2015-02-21T00:00:00"/>
    <x v="481"/>
    <n v="4"/>
    <n v="27.63"/>
    <n v="90771"/>
    <n v="7.21"/>
    <x v="1"/>
  </r>
  <r>
    <n v="954"/>
    <s v="Tony Chandler"/>
    <x v="2"/>
    <n v="0.08"/>
    <n v="6.7"/>
    <n v="1.56"/>
    <x v="1"/>
    <x v="0"/>
    <x v="2"/>
    <x v="2"/>
    <s v="Wrap Bag"/>
    <s v="Turquoise Lead Holder with Pocket Clip"/>
    <n v="0.52"/>
    <s v="United States"/>
    <s v="Central"/>
    <x v="18"/>
    <s v="Highland Village"/>
    <n v="75067"/>
    <x v="42"/>
    <d v="2015-02-12T00:00:00"/>
    <x v="482"/>
    <n v="5"/>
    <n v="31.21"/>
    <n v="90771"/>
    <n v="6.62"/>
    <x v="1"/>
  </r>
  <r>
    <n v="1743"/>
    <s v="Paige Jacobs"/>
    <x v="4"/>
    <n v="0"/>
    <n v="55.99"/>
    <n v="2.5"/>
    <x v="1"/>
    <x v="1"/>
    <x v="1"/>
    <x v="12"/>
    <s v="Small Pack"/>
    <s v="Accessory28"/>
    <n v="0.83"/>
    <s v="United States"/>
    <s v="Central"/>
    <x v="18"/>
    <s v="Friendswood"/>
    <n v="77546"/>
    <x v="42"/>
    <d v="2015-02-14T00:00:00"/>
    <x v="483"/>
    <n v="1"/>
    <n v="52.1"/>
    <n v="91025"/>
    <n v="55.99"/>
    <x v="1"/>
  </r>
  <r>
    <n v="2553"/>
    <s v="Virginia McNeill"/>
    <x v="4"/>
    <n v="0.03"/>
    <n v="12.53"/>
    <n v="7.17"/>
    <x v="1"/>
    <x v="2"/>
    <x v="2"/>
    <x v="5"/>
    <s v="Small Box"/>
    <s v="GBC ProClick Spines for 32-Hole Punch"/>
    <n v="0.38"/>
    <s v="United States"/>
    <s v="Central"/>
    <x v="30"/>
    <s v="Kenosha"/>
    <n v="53142"/>
    <x v="42"/>
    <d v="2015-02-13T00:00:00"/>
    <x v="484"/>
    <n v="1"/>
    <n v="19.32"/>
    <n v="86528"/>
    <n v="12.5"/>
    <x v="1"/>
  </r>
  <r>
    <n v="3324"/>
    <s v="Leslie Jacobson"/>
    <x v="4"/>
    <n v="0.05"/>
    <n v="6.48"/>
    <n v="8.19"/>
    <x v="1"/>
    <x v="1"/>
    <x v="2"/>
    <x v="7"/>
    <s v="Small Box"/>
    <s v="Xerox 217"/>
    <n v="0.37"/>
    <s v="United States"/>
    <s v="West"/>
    <x v="41"/>
    <s v="El Mirage"/>
    <n v="85335"/>
    <x v="42"/>
    <d v="2015-02-15T00:00:00"/>
    <x v="485"/>
    <n v="9"/>
    <n v="58.5"/>
    <n v="90985"/>
    <n v="6.4300000000000006"/>
    <x v="2"/>
  </r>
  <r>
    <n v="3369"/>
    <s v="Stacy Byrne"/>
    <x v="4"/>
    <n v="0.06"/>
    <n v="7.1"/>
    <n v="6.05"/>
    <x v="1"/>
    <x v="2"/>
    <x v="2"/>
    <x v="5"/>
    <s v="Small Box"/>
    <s v="Wilson Jones Hanging View Binder, White, 1&quot;"/>
    <n v="0.39"/>
    <s v="United States"/>
    <s v="East"/>
    <x v="27"/>
    <s v="Westerville"/>
    <n v="43081"/>
    <x v="42"/>
    <d v="2015-02-13T00:00:00"/>
    <x v="486"/>
    <n v="4"/>
    <n v="29.99"/>
    <n v="90500"/>
    <n v="7.04"/>
    <x v="3"/>
  </r>
  <r>
    <n v="1298"/>
    <s v="Herbert Beard"/>
    <x v="3"/>
    <n v="0.04"/>
    <n v="150.97999999999999"/>
    <n v="13.99"/>
    <x v="1"/>
    <x v="2"/>
    <x v="1"/>
    <x v="3"/>
    <s v="Medium Box"/>
    <s v="Canon MP41DH Printing Calculator"/>
    <n v="0.38"/>
    <s v="United States"/>
    <s v="Central"/>
    <x v="18"/>
    <s v="Sulphur Springs"/>
    <n v="75482"/>
    <x v="42"/>
    <d v="2015-02-15T00:00:00"/>
    <x v="487"/>
    <n v="6"/>
    <n v="878.34"/>
    <n v="90662"/>
    <n v="150.94"/>
    <x v="1"/>
  </r>
  <r>
    <n v="1298"/>
    <s v="Herbert Beard"/>
    <x v="3"/>
    <n v="0.04"/>
    <n v="176.19"/>
    <n v="11.87"/>
    <x v="1"/>
    <x v="2"/>
    <x v="2"/>
    <x v="6"/>
    <s v="Small Box"/>
    <s v="Fellowes High-Stak® Drawer Files"/>
    <n v="0.62"/>
    <s v="United States"/>
    <s v="Central"/>
    <x v="18"/>
    <s v="Sulphur Springs"/>
    <n v="75482"/>
    <x v="42"/>
    <d v="2015-02-14T00:00:00"/>
    <x v="488"/>
    <n v="4"/>
    <n v="676.57"/>
    <n v="90662"/>
    <n v="176.15"/>
    <x v="1"/>
  </r>
  <r>
    <n v="2020"/>
    <s v="Erika Jordan"/>
    <x v="0"/>
    <n v="0.02"/>
    <n v="120.98"/>
    <n v="58.64"/>
    <x v="0"/>
    <x v="2"/>
    <x v="0"/>
    <x v="10"/>
    <s v="Jumbo Box"/>
    <s v="O'Sullivan Living Dimensions 2-Shelf Bookcases"/>
    <n v="0.75"/>
    <s v="United States"/>
    <s v="East"/>
    <x v="28"/>
    <s v="Plum"/>
    <n v="15239"/>
    <x v="43"/>
    <d v="2015-02-15T00:00:00"/>
    <x v="489"/>
    <n v="11"/>
    <n v="1370.99"/>
    <n v="86933"/>
    <n v="120.96000000000001"/>
    <x v="3"/>
  </r>
  <r>
    <n v="3342"/>
    <s v="Paul Tate"/>
    <x v="0"/>
    <n v="0.03"/>
    <n v="194.3"/>
    <n v="11.54"/>
    <x v="1"/>
    <x v="2"/>
    <x v="0"/>
    <x v="11"/>
    <s v="Large Box"/>
    <s v="Electrix Halogen Magnifier Lamp"/>
    <n v="0.59"/>
    <s v="United States"/>
    <s v="East"/>
    <x v="31"/>
    <s v="Washington"/>
    <n v="20006"/>
    <x v="43"/>
    <d v="2015-02-15T00:00:00"/>
    <x v="490"/>
    <n v="42"/>
    <n v="8549.0400000000009"/>
    <n v="21572"/>
    <n v="194.27"/>
    <x v="3"/>
  </r>
  <r>
    <n v="3344"/>
    <s v="Jim Hinson"/>
    <x v="0"/>
    <n v="0.03"/>
    <n v="194.3"/>
    <n v="11.54"/>
    <x v="1"/>
    <x v="2"/>
    <x v="0"/>
    <x v="11"/>
    <s v="Large Box"/>
    <s v="Electrix Halogen Magnifier Lamp"/>
    <n v="0.59"/>
    <s v="United States"/>
    <s v="Central"/>
    <x v="25"/>
    <s v="Rochester Hills"/>
    <n v="48307"/>
    <x v="43"/>
    <d v="2015-02-15T00:00:00"/>
    <x v="491"/>
    <n v="11"/>
    <n v="2239.0300000000002"/>
    <n v="89928"/>
    <n v="194.27"/>
    <x v="1"/>
  </r>
  <r>
    <n v="1554"/>
    <s v="Joan Floyd"/>
    <x v="1"/>
    <n v="0.03"/>
    <n v="124.49"/>
    <n v="51.94"/>
    <x v="0"/>
    <x v="1"/>
    <x v="0"/>
    <x v="0"/>
    <s v="Jumbo Box"/>
    <s v="Bevis 36 x 72 Conference Tables"/>
    <n v="0.63"/>
    <s v="United States"/>
    <s v="South"/>
    <x v="0"/>
    <s v="Gulfport"/>
    <n v="39503"/>
    <x v="43"/>
    <d v="2015-02-14T00:00:00"/>
    <x v="492"/>
    <n v="7"/>
    <n v="894.88"/>
    <n v="87487"/>
    <n v="124.46"/>
    <x v="0"/>
  </r>
  <r>
    <n v="2897"/>
    <s v="Betty Giles"/>
    <x v="1"/>
    <n v="0.05"/>
    <n v="80.97"/>
    <n v="30.06"/>
    <x v="0"/>
    <x v="2"/>
    <x v="1"/>
    <x v="3"/>
    <s v="Jumbo Box"/>
    <s v="Hewlett-Packard Deskjet 940 REFURBISHED Color Inkjet Printer"/>
    <n v="0.4"/>
    <s v="United States"/>
    <s v="Central"/>
    <x v="7"/>
    <s v="Maple Grove"/>
    <n v="55369"/>
    <x v="43"/>
    <d v="2015-02-14T00:00:00"/>
    <x v="493"/>
    <n v="11"/>
    <n v="904.25"/>
    <n v="86926"/>
    <n v="80.92"/>
    <x v="1"/>
  </r>
  <r>
    <n v="2897"/>
    <s v="Betty Giles"/>
    <x v="1"/>
    <n v="0"/>
    <n v="6.48"/>
    <n v="10.050000000000001"/>
    <x v="1"/>
    <x v="2"/>
    <x v="2"/>
    <x v="7"/>
    <s v="Small Box"/>
    <s v="Xerox 1997"/>
    <n v="0.37"/>
    <s v="United States"/>
    <s v="Central"/>
    <x v="7"/>
    <s v="Maple Grove"/>
    <n v="55369"/>
    <x v="43"/>
    <d v="2015-02-15T00:00:00"/>
    <x v="494"/>
    <n v="2"/>
    <n v="16.309999999999999"/>
    <n v="86926"/>
    <n v="6.48"/>
    <x v="1"/>
  </r>
  <r>
    <n v="2058"/>
    <s v="Louise Webster Sharma"/>
    <x v="4"/>
    <n v="7.0000000000000007E-2"/>
    <n v="5.98"/>
    <n v="5.46"/>
    <x v="1"/>
    <x v="3"/>
    <x v="2"/>
    <x v="7"/>
    <s v="Small Box"/>
    <s v="Xerox 1983"/>
    <n v="0.36"/>
    <s v="United States"/>
    <s v="South"/>
    <x v="9"/>
    <s v="Hickory"/>
    <n v="28601"/>
    <x v="43"/>
    <d v="2015-02-15T00:00:00"/>
    <x v="495"/>
    <n v="5"/>
    <n v="32.76"/>
    <n v="88040"/>
    <n v="5.91"/>
    <x v="0"/>
  </r>
  <r>
    <n v="3170"/>
    <s v="Lawrence Haas"/>
    <x v="4"/>
    <n v="0.1"/>
    <n v="7.28"/>
    <n v="5.47"/>
    <x v="1"/>
    <x v="3"/>
    <x v="2"/>
    <x v="7"/>
    <s v="Small Box"/>
    <s v="Southworth Structures Collection™"/>
    <n v="0.35"/>
    <s v="United States"/>
    <s v="South"/>
    <x v="12"/>
    <s v="Port Saint Lucie"/>
    <n v="34952"/>
    <x v="43"/>
    <d v="2015-02-13T00:00:00"/>
    <x v="496"/>
    <n v="12"/>
    <n v="83.14"/>
    <n v="86489"/>
    <n v="7.1800000000000006"/>
    <x v="0"/>
  </r>
  <r>
    <n v="2190"/>
    <s v="Marvin Patrick"/>
    <x v="0"/>
    <n v="0.05"/>
    <n v="16.98"/>
    <n v="7.78"/>
    <x v="1"/>
    <x v="2"/>
    <x v="2"/>
    <x v="2"/>
    <s v="Small Pack"/>
    <s v="Stanley Bostitch Contemporary Electric Pencil Sharpeners"/>
    <n v="0.56999999999999995"/>
    <s v="United States"/>
    <s v="Central"/>
    <x v="25"/>
    <s v="Detroit"/>
    <n v="48227"/>
    <x v="44"/>
    <d v="2015-02-16T00:00:00"/>
    <x v="497"/>
    <n v="45"/>
    <n v="761.67"/>
    <n v="41636"/>
    <n v="16.93"/>
    <x v="1"/>
  </r>
  <r>
    <n v="2190"/>
    <s v="Marvin Patrick"/>
    <x v="0"/>
    <n v="0.03"/>
    <n v="115.99"/>
    <n v="4.2300000000000004"/>
    <x v="1"/>
    <x v="2"/>
    <x v="1"/>
    <x v="12"/>
    <s v="Small Box"/>
    <s v="282"/>
    <n v="0.56000000000000005"/>
    <s v="United States"/>
    <s v="Central"/>
    <x v="25"/>
    <s v="Detroit"/>
    <n v="48227"/>
    <x v="44"/>
    <d v="2015-02-16T00:00:00"/>
    <x v="498"/>
    <n v="49"/>
    <n v="5014.07"/>
    <n v="41636"/>
    <n v="115.96"/>
    <x v="1"/>
  </r>
  <r>
    <n v="2193"/>
    <s v="Donald Melton"/>
    <x v="0"/>
    <n v="0.05"/>
    <n v="16.98"/>
    <n v="7.78"/>
    <x v="1"/>
    <x v="2"/>
    <x v="2"/>
    <x v="2"/>
    <s v="Small Pack"/>
    <s v="Stanley Bostitch Contemporary Electric Pencil Sharpeners"/>
    <n v="0.56999999999999995"/>
    <s v="United States"/>
    <s v="South"/>
    <x v="9"/>
    <s v="New Bern"/>
    <n v="28560"/>
    <x v="44"/>
    <d v="2015-02-16T00:00:00"/>
    <x v="499"/>
    <n v="11"/>
    <n v="186.19"/>
    <n v="90685"/>
    <n v="16.93"/>
    <x v="0"/>
  </r>
  <r>
    <n v="2193"/>
    <s v="Donald Melton"/>
    <x v="0"/>
    <n v="0.03"/>
    <n v="115.99"/>
    <n v="4.2300000000000004"/>
    <x v="1"/>
    <x v="2"/>
    <x v="1"/>
    <x v="12"/>
    <s v="Small Box"/>
    <s v="282"/>
    <n v="0.56000000000000005"/>
    <s v="United States"/>
    <s v="South"/>
    <x v="9"/>
    <s v="New Bern"/>
    <n v="28560"/>
    <x v="44"/>
    <d v="2015-02-16T00:00:00"/>
    <x v="500"/>
    <n v="12"/>
    <n v="1227.94"/>
    <n v="90685"/>
    <n v="115.96"/>
    <x v="0"/>
  </r>
  <r>
    <n v="2358"/>
    <s v="Danielle Baird"/>
    <x v="0"/>
    <n v="0.05"/>
    <n v="2.08"/>
    <n v="2.56"/>
    <x v="1"/>
    <x v="2"/>
    <x v="2"/>
    <x v="16"/>
    <s v="Small Pack"/>
    <s v="Kleencut® Forged Office Shears by Acme United Corporation"/>
    <n v="0.55000000000000004"/>
    <s v="United States"/>
    <s v="South"/>
    <x v="12"/>
    <s v="Fort Lauderdale"/>
    <n v="33311"/>
    <x v="44"/>
    <d v="2015-02-16T00:00:00"/>
    <x v="501"/>
    <n v="19"/>
    <n v="40.93"/>
    <n v="88268"/>
    <n v="2.0300000000000002"/>
    <x v="0"/>
  </r>
  <r>
    <n v="2490"/>
    <s v="Pauline Finch"/>
    <x v="0"/>
    <n v="0.09"/>
    <n v="348.21"/>
    <n v="40.19"/>
    <x v="0"/>
    <x v="2"/>
    <x v="0"/>
    <x v="0"/>
    <s v="Jumbo Box"/>
    <s v="Bretford CR4500 Series Slim Rectangular Table"/>
    <n v="0.62"/>
    <s v="United States"/>
    <s v="West"/>
    <x v="8"/>
    <s v="Costa Mesa"/>
    <n v="92627"/>
    <x v="44"/>
    <d v="2015-02-16T00:00:00"/>
    <x v="502"/>
    <n v="2"/>
    <n v="662.8"/>
    <n v="86884"/>
    <n v="348.12"/>
    <x v="2"/>
  </r>
  <r>
    <n v="2491"/>
    <s v="Sean N Boyer"/>
    <x v="0"/>
    <n v="0.09"/>
    <n v="348.21"/>
    <n v="40.19"/>
    <x v="0"/>
    <x v="2"/>
    <x v="0"/>
    <x v="0"/>
    <s v="Jumbo Box"/>
    <s v="Bretford CR4500 Series Slim Rectangular Table"/>
    <n v="0.62"/>
    <s v="United States"/>
    <s v="West"/>
    <x v="8"/>
    <s v="Los Angeles"/>
    <n v="90045"/>
    <x v="44"/>
    <d v="2015-02-16T00:00:00"/>
    <x v="502"/>
    <n v="8"/>
    <n v="2651.21"/>
    <n v="48836"/>
    <n v="348.12"/>
    <x v="2"/>
  </r>
  <r>
    <n v="3069"/>
    <s v="Tiffany Merrill"/>
    <x v="0"/>
    <n v="0.09"/>
    <n v="1.82"/>
    <n v="0.83"/>
    <x v="1"/>
    <x v="1"/>
    <x v="2"/>
    <x v="2"/>
    <s v="Wrap Bag"/>
    <s v="Newell 307"/>
    <n v="0.56999999999999995"/>
    <s v="United States"/>
    <s v="Central"/>
    <x v="7"/>
    <s v="Oakdale"/>
    <n v="55128"/>
    <x v="44"/>
    <d v="2015-02-15T00:00:00"/>
    <x v="503"/>
    <n v="22"/>
    <n v="36.82"/>
    <n v="88192"/>
    <n v="1.73"/>
    <x v="1"/>
  </r>
  <r>
    <n v="3393"/>
    <s v="Irene Murphy"/>
    <x v="0"/>
    <n v="0.08"/>
    <n v="4.4800000000000004"/>
    <n v="2.5"/>
    <x v="1"/>
    <x v="1"/>
    <x v="2"/>
    <x v="15"/>
    <s v="Small Box"/>
    <s v="Ampad #10 Peel &amp; Seel® Holiday Envelopes"/>
    <n v="0.37"/>
    <s v="United States"/>
    <s v="West"/>
    <x v="4"/>
    <s v="Pullman"/>
    <n v="99163"/>
    <x v="44"/>
    <d v="2015-02-15T00:00:00"/>
    <x v="504"/>
    <n v="19"/>
    <n v="80.2"/>
    <n v="87909"/>
    <n v="4.4000000000000004"/>
    <x v="2"/>
  </r>
  <r>
    <n v="306"/>
    <s v="Thomas McAllister"/>
    <x v="1"/>
    <n v="0.01"/>
    <n v="8.33"/>
    <n v="1.99"/>
    <x v="1"/>
    <x v="0"/>
    <x v="1"/>
    <x v="1"/>
    <s v="Small Pack"/>
    <s v="80 Minute Slim Jewel Case CD-R , 10/Pack - Staples"/>
    <n v="0.52"/>
    <s v="United States"/>
    <s v="East"/>
    <x v="36"/>
    <s v="Pikesville"/>
    <n v="21208"/>
    <x v="44"/>
    <d v="2015-02-15T00:00:00"/>
    <x v="505"/>
    <n v="8"/>
    <n v="70.16"/>
    <n v="87057"/>
    <n v="8.32"/>
    <x v="3"/>
  </r>
  <r>
    <n v="306"/>
    <s v="Thomas McAllister"/>
    <x v="1"/>
    <n v="0.04"/>
    <n v="85.99"/>
    <n v="0.99"/>
    <x v="1"/>
    <x v="0"/>
    <x v="1"/>
    <x v="12"/>
    <s v="Wrap Bag"/>
    <s v="Accessory34"/>
    <n v="0.55000000000000004"/>
    <s v="United States"/>
    <s v="East"/>
    <x v="36"/>
    <s v="Pikesville"/>
    <n v="21208"/>
    <x v="44"/>
    <d v="2015-02-16T00:00:00"/>
    <x v="506"/>
    <n v="17"/>
    <n v="1240.57"/>
    <n v="87057"/>
    <n v="85.949999999999989"/>
    <x v="3"/>
  </r>
  <r>
    <n v="308"/>
    <s v="Glen Caldwell"/>
    <x v="1"/>
    <n v="0.01"/>
    <n v="8.33"/>
    <n v="1.99"/>
    <x v="1"/>
    <x v="0"/>
    <x v="1"/>
    <x v="1"/>
    <s v="Small Pack"/>
    <s v="80 Minute Slim Jewel Case CD-R , 10/Pack - Staples"/>
    <n v="0.52"/>
    <s v="United States"/>
    <s v="West"/>
    <x v="4"/>
    <s v="Seattle"/>
    <n v="98115"/>
    <x v="44"/>
    <d v="2015-02-15T00:00:00"/>
    <x v="507"/>
    <n v="32"/>
    <n v="280.62"/>
    <n v="37760"/>
    <n v="8.32"/>
    <x v="2"/>
  </r>
  <r>
    <n v="1156"/>
    <s v="Edith Forbes"/>
    <x v="1"/>
    <n v="0.06"/>
    <n v="175.99"/>
    <n v="8.99"/>
    <x v="1"/>
    <x v="1"/>
    <x v="1"/>
    <x v="12"/>
    <s v="Small Box"/>
    <s v="2180"/>
    <n v="0.56999999999999995"/>
    <s v="United States"/>
    <s v="East"/>
    <x v="35"/>
    <s v="Tewksbury"/>
    <n v="1876"/>
    <x v="44"/>
    <d v="2015-02-15T00:00:00"/>
    <x v="508"/>
    <n v="7"/>
    <n v="1013.84"/>
    <n v="90855"/>
    <n v="175.93"/>
    <x v="3"/>
  </r>
  <r>
    <n v="1745"/>
    <s v="Herbert Holden"/>
    <x v="2"/>
    <n v="0.04"/>
    <n v="60.65"/>
    <n v="12.23"/>
    <x v="1"/>
    <x v="2"/>
    <x v="0"/>
    <x v="11"/>
    <s v="Medium Box"/>
    <s v="Tenex Traditional Chairmats for Medium Pile Carpet, Standard Lip, 36&quot; x 48&quot;"/>
    <n v="0.64"/>
    <s v="United States"/>
    <s v="South"/>
    <x v="5"/>
    <s v="Atlanta"/>
    <n v="30305"/>
    <x v="44"/>
    <d v="2015-02-16T00:00:00"/>
    <x v="509"/>
    <n v="4"/>
    <n v="256.77"/>
    <n v="13408"/>
    <n v="60.61"/>
    <x v="0"/>
  </r>
  <r>
    <n v="1749"/>
    <s v="Sherri P Stephens"/>
    <x v="2"/>
    <n v="0.04"/>
    <n v="60.65"/>
    <n v="12.23"/>
    <x v="1"/>
    <x v="2"/>
    <x v="0"/>
    <x v="11"/>
    <s v="Medium Box"/>
    <s v="Tenex Traditional Chairmats for Medium Pile Carpet, Standard Lip, 36&quot; x 48&quot;"/>
    <n v="0.64"/>
    <s v="United States"/>
    <s v="Central"/>
    <x v="19"/>
    <s v="Lawton"/>
    <n v="73505"/>
    <x v="44"/>
    <d v="2015-02-16T00:00:00"/>
    <x v="510"/>
    <n v="1"/>
    <n v="64.19"/>
    <n v="87244"/>
    <n v="60.61"/>
    <x v="1"/>
  </r>
  <r>
    <n v="639"/>
    <s v="Lois Rowland"/>
    <x v="3"/>
    <n v="0"/>
    <n v="236.97"/>
    <n v="59.24"/>
    <x v="0"/>
    <x v="1"/>
    <x v="0"/>
    <x v="0"/>
    <s v="Jumbo Box"/>
    <s v="Chromcraft Rectangular Conference Tables"/>
    <n v="0.61"/>
    <s v="United States"/>
    <s v="West"/>
    <x v="8"/>
    <s v="Santa Maria"/>
    <n v="93454"/>
    <x v="44"/>
    <d v="2015-02-15T00:00:00"/>
    <x v="511"/>
    <n v="9"/>
    <n v="1769.91"/>
    <n v="87952"/>
    <n v="236.97"/>
    <x v="2"/>
  </r>
  <r>
    <n v="640"/>
    <s v="Neal Wolfe"/>
    <x v="3"/>
    <n v="0"/>
    <n v="236.97"/>
    <n v="59.24"/>
    <x v="0"/>
    <x v="1"/>
    <x v="0"/>
    <x v="0"/>
    <s v="Jumbo Box"/>
    <s v="Chromcraft Rectangular Conference Tables"/>
    <n v="0.61"/>
    <s v="United States"/>
    <s v="West"/>
    <x v="4"/>
    <s v="Seattle"/>
    <n v="98119"/>
    <x v="44"/>
    <d v="2015-02-15T00:00:00"/>
    <x v="511"/>
    <n v="34"/>
    <n v="6686.34"/>
    <n v="56452"/>
    <n v="236.97"/>
    <x v="2"/>
  </r>
  <r>
    <n v="1682"/>
    <s v="Julie Edwards"/>
    <x v="3"/>
    <n v="0.04"/>
    <n v="6.28"/>
    <n v="5.41"/>
    <x v="1"/>
    <x v="1"/>
    <x v="0"/>
    <x v="11"/>
    <s v="Small Box"/>
    <s v="Eldon® 200 Class™ Desk Accessories"/>
    <n v="0.53"/>
    <s v="United States"/>
    <s v="Central"/>
    <x v="10"/>
    <s v="Chicago"/>
    <n v="60611"/>
    <x v="44"/>
    <d v="2015-02-16T00:00:00"/>
    <x v="512"/>
    <n v="43"/>
    <n v="284.48"/>
    <n v="14115"/>
    <n v="6.24"/>
    <x v="1"/>
  </r>
  <r>
    <n v="1683"/>
    <s v="Wesley Corbett"/>
    <x v="3"/>
    <n v="0.04"/>
    <n v="6.28"/>
    <n v="5.41"/>
    <x v="1"/>
    <x v="1"/>
    <x v="0"/>
    <x v="11"/>
    <s v="Small Box"/>
    <s v="Eldon® 200 Class™ Desk Accessories"/>
    <n v="0.53"/>
    <s v="United States"/>
    <s v="Central"/>
    <x v="18"/>
    <s v="Conroe"/>
    <n v="77301"/>
    <x v="44"/>
    <d v="2015-02-16T00:00:00"/>
    <x v="513"/>
    <n v="11"/>
    <n v="72.77"/>
    <n v="90612"/>
    <n v="6.24"/>
    <x v="1"/>
  </r>
  <r>
    <n v="11"/>
    <s v="Marcus Dunlap"/>
    <x v="0"/>
    <n v="0.06"/>
    <n v="9.48"/>
    <n v="7.29"/>
    <x v="1"/>
    <x v="2"/>
    <x v="0"/>
    <x v="11"/>
    <s v="Small Pack"/>
    <s v="DAX Two-Tone Rosewood/Black Document Frame, Desktop, 5 x 7"/>
    <n v="0.45"/>
    <s v="United States"/>
    <s v="East"/>
    <x v="33"/>
    <s v="Roselle"/>
    <n v="7203"/>
    <x v="45"/>
    <d v="2015-02-17T00:00:00"/>
    <x v="514"/>
    <n v="22"/>
    <n v="211.15"/>
    <n v="90192"/>
    <n v="9.42"/>
    <x v="3"/>
  </r>
  <r>
    <n v="596"/>
    <s v="Doris Fitzpatrick"/>
    <x v="0"/>
    <n v="0.03"/>
    <n v="3.8"/>
    <n v="1.49"/>
    <x v="1"/>
    <x v="1"/>
    <x v="2"/>
    <x v="5"/>
    <s v="Small Box"/>
    <s v="Durable Pressboard Binders"/>
    <n v="0.38"/>
    <s v="United States"/>
    <s v="Central"/>
    <x v="2"/>
    <s v="Carmel"/>
    <n v="46032"/>
    <x v="45"/>
    <d v="2015-02-17T00:00:00"/>
    <x v="515"/>
    <n v="6"/>
    <n v="24.27"/>
    <n v="86308"/>
    <n v="3.77"/>
    <x v="1"/>
  </r>
  <r>
    <n v="596"/>
    <s v="Doris Fitzpatrick"/>
    <x v="0"/>
    <n v="7.0000000000000007E-2"/>
    <n v="7.98"/>
    <n v="1.25"/>
    <x v="1"/>
    <x v="1"/>
    <x v="2"/>
    <x v="7"/>
    <s v="Wrap Bag"/>
    <s v="Adams Telephone Message Book w/Frequently-Called Numbers Space, 400 Messages per Book"/>
    <n v="0.35"/>
    <s v="United States"/>
    <s v="Central"/>
    <x v="2"/>
    <s v="Carmel"/>
    <n v="46032"/>
    <x v="45"/>
    <d v="2015-02-17T00:00:00"/>
    <x v="516"/>
    <n v="5"/>
    <n v="38.53"/>
    <n v="86308"/>
    <n v="7.91"/>
    <x v="1"/>
  </r>
  <r>
    <n v="596"/>
    <s v="Doris Fitzpatrick"/>
    <x v="0"/>
    <n v="7.0000000000000007E-2"/>
    <n v="417.4"/>
    <n v="75.23"/>
    <x v="0"/>
    <x v="1"/>
    <x v="0"/>
    <x v="0"/>
    <s v="Jumbo Box"/>
    <s v="Bretford “Just In Time” Height-Adjustable Multi-Task Work Tables"/>
    <n v="0.79"/>
    <s v="United States"/>
    <s v="Central"/>
    <x v="2"/>
    <s v="Carmel"/>
    <n v="46032"/>
    <x v="45"/>
    <d v="2015-02-16T00:00:00"/>
    <x v="517"/>
    <n v="12"/>
    <n v="4910.72"/>
    <n v="86308"/>
    <n v="417.33"/>
    <x v="1"/>
  </r>
  <r>
    <n v="2260"/>
    <s v="Geoffrey H Wong"/>
    <x v="0"/>
    <n v="0.02"/>
    <n v="4.9800000000000004"/>
    <n v="0.49"/>
    <x v="1"/>
    <x v="3"/>
    <x v="2"/>
    <x v="13"/>
    <s v="Small Box"/>
    <s v="Avery White Multi-Purpose Labels"/>
    <n v="0.39"/>
    <s v="United States"/>
    <s v="South"/>
    <x v="5"/>
    <s v="Rome"/>
    <n v="30161"/>
    <x v="45"/>
    <d v="2015-02-16T00:00:00"/>
    <x v="518"/>
    <n v="17"/>
    <n v="87.11"/>
    <n v="89601"/>
    <n v="4.9600000000000009"/>
    <x v="0"/>
  </r>
  <r>
    <n v="2260"/>
    <s v="Geoffrey H Wong"/>
    <x v="0"/>
    <n v="0.01"/>
    <n v="20.99"/>
    <n v="0.99"/>
    <x v="1"/>
    <x v="3"/>
    <x v="1"/>
    <x v="12"/>
    <s v="Small Pack"/>
    <s v="Accessory15"/>
    <n v="0.83"/>
    <s v="United States"/>
    <s v="South"/>
    <x v="5"/>
    <s v="Rome"/>
    <n v="30161"/>
    <x v="45"/>
    <d v="2015-02-16T00:00:00"/>
    <x v="519"/>
    <n v="9"/>
    <n v="170.46"/>
    <n v="89601"/>
    <n v="20.979999999999997"/>
    <x v="0"/>
  </r>
  <r>
    <n v="3211"/>
    <s v="Jonathan Crabtree"/>
    <x v="1"/>
    <n v="0.1"/>
    <n v="7.31"/>
    <n v="0.49"/>
    <x v="1"/>
    <x v="3"/>
    <x v="2"/>
    <x v="13"/>
    <s v="Small Box"/>
    <s v="Self-Adhesive Address Labels for Typewriters by Universal"/>
    <n v="0.38"/>
    <s v="United States"/>
    <s v="Central"/>
    <x v="10"/>
    <s v="Addison"/>
    <n v="60101"/>
    <x v="45"/>
    <d v="2015-02-16T00:00:00"/>
    <x v="520"/>
    <n v="12"/>
    <n v="79.739999999999995"/>
    <n v="91522"/>
    <n v="7.21"/>
    <x v="1"/>
  </r>
  <r>
    <n v="3211"/>
    <s v="Jonathan Crabtree"/>
    <x v="1"/>
    <n v="0.1"/>
    <n v="20.99"/>
    <n v="2.5"/>
    <x v="1"/>
    <x v="3"/>
    <x v="1"/>
    <x v="12"/>
    <s v="Wrap Bag"/>
    <s v="Accessory37"/>
    <n v="0.81"/>
    <s v="United States"/>
    <s v="Central"/>
    <x v="10"/>
    <s v="Addison"/>
    <n v="60101"/>
    <x v="45"/>
    <d v="2015-02-16T00:00:00"/>
    <x v="521"/>
    <n v="23"/>
    <n v="392.45"/>
    <n v="91522"/>
    <n v="20.889999999999997"/>
    <x v="1"/>
  </r>
  <r>
    <n v="393"/>
    <s v="Shawn Combs"/>
    <x v="2"/>
    <n v="7.0000000000000007E-2"/>
    <n v="9.7100000000000009"/>
    <n v="9.4499999999999993"/>
    <x v="1"/>
    <x v="3"/>
    <x v="2"/>
    <x v="6"/>
    <s v="Small Box"/>
    <s v="Filing/Storage Totes and Swivel Casters"/>
    <n v="0.6"/>
    <s v="United States"/>
    <s v="East"/>
    <x v="11"/>
    <s v="Auburn"/>
    <n v="13021"/>
    <x v="45"/>
    <d v="2015-02-22T00:00:00"/>
    <x v="522"/>
    <n v="3"/>
    <n v="31.44"/>
    <n v="86382"/>
    <n v="9.64"/>
    <x v="3"/>
  </r>
  <r>
    <n v="651"/>
    <s v="Leah Clapp"/>
    <x v="2"/>
    <n v="0.04"/>
    <n v="880.98"/>
    <n v="44.55"/>
    <x v="0"/>
    <x v="1"/>
    <x v="0"/>
    <x v="10"/>
    <s v="Jumbo Box"/>
    <s v="Riverside Palais Royal Lawyers Bookcase, Royale Cherry Finish"/>
    <n v="0.62"/>
    <s v="United States"/>
    <s v="West"/>
    <x v="26"/>
    <s v="Las Vegas"/>
    <n v="89115"/>
    <x v="45"/>
    <d v="2015-02-19T00:00:00"/>
    <x v="523"/>
    <n v="8"/>
    <n v="6901.25"/>
    <n v="91576"/>
    <n v="880.94"/>
    <x v="2"/>
  </r>
  <r>
    <n v="651"/>
    <s v="Leah Clapp"/>
    <x v="2"/>
    <n v="7.0000000000000007E-2"/>
    <n v="13.4"/>
    <n v="4.95"/>
    <x v="1"/>
    <x v="1"/>
    <x v="0"/>
    <x v="11"/>
    <s v="Small Pack"/>
    <s v="Electrix 20W Halogen Replacement Bulb for Zoom-In Desk Lamp"/>
    <n v="0.37"/>
    <s v="United States"/>
    <s v="West"/>
    <x v="26"/>
    <s v="Las Vegas"/>
    <n v="89115"/>
    <x v="45"/>
    <d v="2015-02-20T00:00:00"/>
    <x v="524"/>
    <n v="11"/>
    <n v="148.94"/>
    <n v="91576"/>
    <n v="13.33"/>
    <x v="2"/>
  </r>
  <r>
    <n v="651"/>
    <s v="Leah Clapp"/>
    <x v="2"/>
    <n v="0.01"/>
    <n v="15.99"/>
    <n v="11.28"/>
    <x v="1"/>
    <x v="1"/>
    <x v="1"/>
    <x v="3"/>
    <s v="Medium Box"/>
    <s v="210 Trimline Phone, White"/>
    <n v="0.38"/>
    <s v="United States"/>
    <s v="West"/>
    <x v="26"/>
    <s v="Las Vegas"/>
    <n v="89115"/>
    <x v="45"/>
    <d v="2015-02-22T00:00:00"/>
    <x v="525"/>
    <n v="12"/>
    <n v="200.68"/>
    <n v="91576"/>
    <n v="15.98"/>
    <x v="2"/>
  </r>
  <r>
    <n v="2684"/>
    <s v="Edna Michael"/>
    <x v="2"/>
    <n v="0.09"/>
    <n v="8.74"/>
    <n v="1.39"/>
    <x v="2"/>
    <x v="0"/>
    <x v="2"/>
    <x v="15"/>
    <s v="Small Box"/>
    <s v="#10- 4 1/8&quot; x 9 1/2&quot; Recycled Envelopes"/>
    <n v="0.38"/>
    <s v="United States"/>
    <s v="South"/>
    <x v="12"/>
    <s v="Port Charlotte"/>
    <n v="33952"/>
    <x v="45"/>
    <d v="2015-02-20T00:00:00"/>
    <x v="526"/>
    <n v="1"/>
    <n v="11.78"/>
    <n v="89146"/>
    <n v="8.65"/>
    <x v="0"/>
  </r>
  <r>
    <n v="2684"/>
    <s v="Edna Michael"/>
    <x v="2"/>
    <n v="0.09"/>
    <n v="18.97"/>
    <n v="9.0299999999999994"/>
    <x v="1"/>
    <x v="0"/>
    <x v="2"/>
    <x v="7"/>
    <s v="Small Box"/>
    <s v="Computer Printout Paper with Letter-Trim Perforations"/>
    <n v="0.37"/>
    <s v="United States"/>
    <s v="South"/>
    <x v="12"/>
    <s v="Port Charlotte"/>
    <n v="33952"/>
    <x v="45"/>
    <d v="2015-02-20T00:00:00"/>
    <x v="527"/>
    <n v="1"/>
    <n v="20.96"/>
    <n v="89146"/>
    <n v="18.88"/>
    <x v="0"/>
  </r>
  <r>
    <n v="2951"/>
    <s v="Jordan Womble"/>
    <x v="4"/>
    <n v="7.0000000000000007E-2"/>
    <n v="42.98"/>
    <n v="4.62"/>
    <x v="2"/>
    <x v="3"/>
    <x v="2"/>
    <x v="8"/>
    <s v="Small Box"/>
    <s v="Belkin F9M820V08 8 Outlet Surge"/>
    <n v="0.56000000000000005"/>
    <s v="United States"/>
    <s v="Central"/>
    <x v="38"/>
    <s v="Hays"/>
    <n v="67601"/>
    <x v="45"/>
    <d v="2015-02-17T00:00:00"/>
    <x v="528"/>
    <n v="19"/>
    <n v="819.4"/>
    <n v="91397"/>
    <n v="42.91"/>
    <x v="1"/>
  </r>
  <r>
    <n v="2951"/>
    <s v="Jordan Womble"/>
    <x v="4"/>
    <n v="0.03"/>
    <n v="89.99"/>
    <n v="42"/>
    <x v="0"/>
    <x v="3"/>
    <x v="0"/>
    <x v="9"/>
    <s v="Jumbo Drum"/>
    <s v="Global Leather Task Chair, Black"/>
    <n v="0.66"/>
    <s v="United States"/>
    <s v="Central"/>
    <x v="38"/>
    <s v="Hays"/>
    <n v="67601"/>
    <x v="45"/>
    <d v="2015-02-18T00:00:00"/>
    <x v="529"/>
    <n v="19"/>
    <n v="1809.75"/>
    <n v="91397"/>
    <n v="89.96"/>
    <x v="1"/>
  </r>
  <r>
    <n v="2355"/>
    <s v="Clyde Burnett"/>
    <x v="3"/>
    <n v="0.1"/>
    <n v="78.69"/>
    <n v="19.989999999999998"/>
    <x v="1"/>
    <x v="1"/>
    <x v="0"/>
    <x v="11"/>
    <s v="Small Box"/>
    <s v="Howard Miller 12-3/4 Diameter Accuwave DS ™ Wall Clock"/>
    <n v="0.43"/>
    <s v="United States"/>
    <s v="West"/>
    <x v="8"/>
    <s v="Coachella"/>
    <n v="92236"/>
    <x v="45"/>
    <d v="2015-02-16T00:00:00"/>
    <x v="530"/>
    <n v="9"/>
    <n v="674.55"/>
    <n v="91304"/>
    <n v="78.59"/>
    <x v="2"/>
  </r>
  <r>
    <n v="1129"/>
    <s v="Pam Patton"/>
    <x v="2"/>
    <n v="0.04"/>
    <n v="8.6"/>
    <n v="6.19"/>
    <x v="1"/>
    <x v="2"/>
    <x v="2"/>
    <x v="5"/>
    <s v="Small Box"/>
    <s v="Avery Printable Repositionable Plastic Tabs"/>
    <n v="0.38"/>
    <s v="United States"/>
    <s v="East"/>
    <x v="35"/>
    <s v="Boston"/>
    <n v="2118"/>
    <x v="46"/>
    <d v="2015-02-23T00:00:00"/>
    <x v="531"/>
    <n v="37"/>
    <n v="311.66000000000003"/>
    <n v="32037"/>
    <n v="8.56"/>
    <x v="3"/>
  </r>
  <r>
    <n v="1129"/>
    <s v="Pam Patton"/>
    <x v="2"/>
    <n v="7.0000000000000007E-2"/>
    <n v="699.99"/>
    <n v="24.49"/>
    <x v="1"/>
    <x v="2"/>
    <x v="1"/>
    <x v="4"/>
    <s v="Large Box"/>
    <s v="Canon Imageclass D680 Copier / Fax"/>
    <n v="0.54"/>
    <s v="United States"/>
    <s v="East"/>
    <x v="35"/>
    <s v="Boston"/>
    <n v="2118"/>
    <x v="46"/>
    <d v="2015-02-20T00:00:00"/>
    <x v="532"/>
    <n v="15"/>
    <n v="9862.51"/>
    <n v="32037"/>
    <n v="699.92"/>
    <x v="3"/>
  </r>
  <r>
    <n v="1132"/>
    <s v="Michael Robbins"/>
    <x v="2"/>
    <n v="0.04"/>
    <n v="8.6"/>
    <n v="6.19"/>
    <x v="1"/>
    <x v="2"/>
    <x v="2"/>
    <x v="5"/>
    <s v="Small Box"/>
    <s v="Avery Printable Repositionable Plastic Tabs"/>
    <n v="0.38"/>
    <s v="United States"/>
    <s v="Central"/>
    <x v="18"/>
    <s v="Euless"/>
    <n v="76039"/>
    <x v="46"/>
    <d v="2015-02-23T00:00:00"/>
    <x v="531"/>
    <n v="9"/>
    <n v="75.81"/>
    <n v="88102"/>
    <n v="8.56"/>
    <x v="1"/>
  </r>
  <r>
    <n v="1132"/>
    <s v="Michael Robbins"/>
    <x v="2"/>
    <n v="7.0000000000000007E-2"/>
    <n v="699.99"/>
    <n v="24.49"/>
    <x v="1"/>
    <x v="2"/>
    <x v="1"/>
    <x v="4"/>
    <s v="Large Box"/>
    <s v="Canon Imageclass D680 Copier / Fax"/>
    <n v="0.54"/>
    <s v="United States"/>
    <s v="Central"/>
    <x v="18"/>
    <s v="Euless"/>
    <n v="76039"/>
    <x v="46"/>
    <d v="2015-02-20T00:00:00"/>
    <x v="532"/>
    <n v="4"/>
    <n v="2630"/>
    <n v="88102"/>
    <n v="699.92"/>
    <x v="1"/>
  </r>
  <r>
    <n v="1580"/>
    <s v="Ronnie Nolan"/>
    <x v="2"/>
    <n v="0.1"/>
    <n v="11.58"/>
    <n v="6.97"/>
    <x v="1"/>
    <x v="3"/>
    <x v="2"/>
    <x v="15"/>
    <s v="Small Box"/>
    <s v="Peel &amp; Seel® Recycled Catalog Envelopes, Brown"/>
    <n v="0.35"/>
    <s v="United States"/>
    <s v="East"/>
    <x v="29"/>
    <s v="Waterville"/>
    <n v="4901"/>
    <x v="46"/>
    <d v="2015-02-20T00:00:00"/>
    <x v="533"/>
    <n v="1"/>
    <n v="14.53"/>
    <n v="90934"/>
    <n v="11.48"/>
    <x v="3"/>
  </r>
  <r>
    <n v="1138"/>
    <s v="Malcolm Floyd"/>
    <x v="4"/>
    <n v="0.02"/>
    <n v="160.97999999999999"/>
    <n v="30"/>
    <x v="0"/>
    <x v="2"/>
    <x v="0"/>
    <x v="9"/>
    <s v="Jumbo Drum"/>
    <s v="Office Star - Mid Back Dual function Ergonomic High Back Chair with 2-Way Adjustable Arms"/>
    <n v="0.62"/>
    <s v="United States"/>
    <s v="Central"/>
    <x v="18"/>
    <s v="The Colony"/>
    <n v="75056"/>
    <x v="46"/>
    <d v="2015-02-19T00:00:00"/>
    <x v="534"/>
    <n v="1"/>
    <n v="192.49"/>
    <n v="86574"/>
    <n v="160.95999999999998"/>
    <x v="1"/>
  </r>
  <r>
    <n v="1228"/>
    <s v="Hazel Jennings"/>
    <x v="4"/>
    <n v="0"/>
    <n v="7.1"/>
    <n v="6.05"/>
    <x v="1"/>
    <x v="0"/>
    <x v="2"/>
    <x v="5"/>
    <s v="Small Box"/>
    <s v="Wilson Jones Hanging View Binder, White, 1&quot;"/>
    <n v="0.39"/>
    <s v="United States"/>
    <s v="East"/>
    <x v="28"/>
    <s v="Philadelphia"/>
    <n v="19140"/>
    <x v="46"/>
    <d v="2015-02-17T00:00:00"/>
    <x v="535"/>
    <n v="28"/>
    <n v="208.83"/>
    <n v="55874"/>
    <n v="7.1"/>
    <x v="3"/>
  </r>
  <r>
    <n v="1228"/>
    <s v="Hazel Jennings"/>
    <x v="4"/>
    <n v="0.01"/>
    <n v="4.9800000000000004"/>
    <n v="4.62"/>
    <x v="2"/>
    <x v="0"/>
    <x v="1"/>
    <x v="1"/>
    <s v="Small Pack"/>
    <s v="Imation 3.5&quot;, DISKETTE 44766 HGHLD3.52HD/FM, 10/Pack"/>
    <n v="0.64"/>
    <s v="United States"/>
    <s v="East"/>
    <x v="28"/>
    <s v="Philadelphia"/>
    <n v="19140"/>
    <x v="46"/>
    <d v="2015-02-18T00:00:00"/>
    <x v="536"/>
    <n v="41"/>
    <n v="228.3"/>
    <n v="55874"/>
    <n v="4.9700000000000006"/>
    <x v="3"/>
  </r>
  <r>
    <n v="1228"/>
    <s v="Hazel Jennings"/>
    <x v="4"/>
    <n v="0.06"/>
    <n v="5.68"/>
    <n v="1.39"/>
    <x v="1"/>
    <x v="0"/>
    <x v="2"/>
    <x v="15"/>
    <s v="Small Box"/>
    <s v="Staples Standard Envelopes"/>
    <n v="0.38"/>
    <s v="United States"/>
    <s v="East"/>
    <x v="28"/>
    <s v="Philadelphia"/>
    <n v="19140"/>
    <x v="46"/>
    <d v="2015-02-16T00:00:00"/>
    <x v="537"/>
    <n v="24"/>
    <n v="129.53"/>
    <n v="55874"/>
    <n v="5.62"/>
    <x v="3"/>
  </r>
  <r>
    <n v="1229"/>
    <s v="Patrick Byrne"/>
    <x v="4"/>
    <n v="0.01"/>
    <n v="4.9800000000000004"/>
    <n v="4.62"/>
    <x v="2"/>
    <x v="0"/>
    <x v="1"/>
    <x v="1"/>
    <s v="Small Pack"/>
    <s v="Imation 3.5&quot;, DISKETTE 44766 HGHLD3.52HD/FM, 10/Pack"/>
    <n v="0.64"/>
    <s v="United States"/>
    <s v="Central"/>
    <x v="18"/>
    <s v="Sulphur Springs"/>
    <n v="75482"/>
    <x v="46"/>
    <d v="2015-02-18T00:00:00"/>
    <x v="536"/>
    <n v="10"/>
    <n v="55.68"/>
    <n v="90378"/>
    <n v="4.9700000000000006"/>
    <x v="1"/>
  </r>
  <r>
    <n v="1625"/>
    <s v="Molly Browning"/>
    <x v="4"/>
    <n v="0"/>
    <n v="209.37"/>
    <n v="69"/>
    <x v="1"/>
    <x v="2"/>
    <x v="0"/>
    <x v="0"/>
    <s v="Large Box"/>
    <s v="Hon 2111 Invitation™ Series Corner Table"/>
    <n v="0.79"/>
    <s v="United States"/>
    <s v="East"/>
    <x v="11"/>
    <s v="Glen Cove"/>
    <n v="11542"/>
    <x v="46"/>
    <d v="2015-02-18T00:00:00"/>
    <x v="538"/>
    <n v="11"/>
    <n v="1959.88"/>
    <n v="90601"/>
    <n v="209.37"/>
    <x v="3"/>
  </r>
  <r>
    <n v="3151"/>
    <s v="Glenda Hunter"/>
    <x v="3"/>
    <n v="0.05"/>
    <n v="25.99"/>
    <n v="5.37"/>
    <x v="2"/>
    <x v="3"/>
    <x v="2"/>
    <x v="2"/>
    <s v="Small Box"/>
    <s v="BOSTON® Ranger® #55 Pencil Sharpener, Black"/>
    <n v="0.56000000000000005"/>
    <s v="United States"/>
    <s v="West"/>
    <x v="8"/>
    <s v="Twentynine Palms"/>
    <n v="92277"/>
    <x v="46"/>
    <d v="2015-02-18T00:00:00"/>
    <x v="539"/>
    <n v="18"/>
    <n v="451.35"/>
    <n v="88545"/>
    <n v="25.939999999999998"/>
    <x v="2"/>
  </r>
  <r>
    <n v="936"/>
    <s v="Robyn Garner"/>
    <x v="0"/>
    <n v="0.05"/>
    <n v="6.04"/>
    <n v="2.14"/>
    <x v="2"/>
    <x v="3"/>
    <x v="2"/>
    <x v="7"/>
    <s v="Wrap Bag"/>
    <s v="Adams Telephone Message Books, 5 1/4” x 11”"/>
    <n v="0.38"/>
    <s v="United States"/>
    <s v="West"/>
    <x v="8"/>
    <s v="Redlands"/>
    <n v="92374"/>
    <x v="47"/>
    <d v="2015-02-19T00:00:00"/>
    <x v="540"/>
    <n v="1"/>
    <n v="8.41"/>
    <n v="90588"/>
    <n v="5.99"/>
    <x v="2"/>
  </r>
  <r>
    <n v="1305"/>
    <s v="Chris Pritchard"/>
    <x v="1"/>
    <n v="0.04"/>
    <n v="62.18"/>
    <n v="10.84"/>
    <x v="1"/>
    <x v="1"/>
    <x v="0"/>
    <x v="11"/>
    <s v="Medium Box"/>
    <s v="Deflect-o Glass Clear Studded Chair Mats"/>
    <n v="0.63"/>
    <s v="United States"/>
    <s v="West"/>
    <x v="15"/>
    <s v="West Valley City"/>
    <n v="84120"/>
    <x v="47"/>
    <d v="2015-02-19T00:00:00"/>
    <x v="541"/>
    <n v="3"/>
    <n v="182.33"/>
    <n v="87002"/>
    <n v="62.14"/>
    <x v="2"/>
  </r>
  <r>
    <n v="2427"/>
    <s v="John Merritt"/>
    <x v="1"/>
    <n v="0.03"/>
    <n v="40.99"/>
    <n v="19.989999999999998"/>
    <x v="1"/>
    <x v="3"/>
    <x v="2"/>
    <x v="7"/>
    <s v="Small Box"/>
    <s v="White Dual Perf Computer Printout Paper, 2700 Sheets, 1 Part, Heavyweight, 20 lbs., 14 7/8 x 11"/>
    <n v="0.36"/>
    <s v="United States"/>
    <s v="Central"/>
    <x v="18"/>
    <s v="Keller"/>
    <n v="76248"/>
    <x v="47"/>
    <d v="2015-02-18T00:00:00"/>
    <x v="542"/>
    <n v="21"/>
    <n v="885.65"/>
    <n v="90860"/>
    <n v="40.96"/>
    <x v="1"/>
  </r>
  <r>
    <n v="1065"/>
    <s v="Vicki Bond"/>
    <x v="0"/>
    <n v="0.01"/>
    <n v="15.99"/>
    <n v="13.18"/>
    <x v="1"/>
    <x v="3"/>
    <x v="2"/>
    <x v="5"/>
    <s v="Small Box"/>
    <s v="GBC Pre-Punched Binding Paper, Plastic, White, 8-1/2&quot; x 11&quot;"/>
    <n v="0.37"/>
    <s v="United States"/>
    <s v="Central"/>
    <x v="10"/>
    <s v="Burbank"/>
    <n v="60459"/>
    <x v="48"/>
    <d v="2015-02-20T00:00:00"/>
    <x v="543"/>
    <n v="23"/>
    <n v="377.44"/>
    <n v="88899"/>
    <n v="15.98"/>
    <x v="1"/>
  </r>
  <r>
    <n v="3255"/>
    <s v="Maureen Whitley"/>
    <x v="0"/>
    <n v="0.06"/>
    <n v="47.98"/>
    <n v="3.61"/>
    <x v="1"/>
    <x v="2"/>
    <x v="1"/>
    <x v="1"/>
    <s v="Small Pack"/>
    <s v="DS/HD IBM Formatted Diskettes, 200/Pack - Staples"/>
    <n v="0.71"/>
    <s v="United States"/>
    <s v="South"/>
    <x v="12"/>
    <s v="Tamarac"/>
    <n v="33319"/>
    <x v="48"/>
    <d v="2015-02-20T00:00:00"/>
    <x v="544"/>
    <n v="2"/>
    <n v="97.96"/>
    <n v="90488"/>
    <n v="47.919999999999995"/>
    <x v="0"/>
  </r>
  <r>
    <n v="2141"/>
    <s v="Molly Webster"/>
    <x v="1"/>
    <n v="0.01"/>
    <n v="5.44"/>
    <n v="7.46"/>
    <x v="1"/>
    <x v="2"/>
    <x v="2"/>
    <x v="5"/>
    <s v="Small Box"/>
    <s v="Wilson Jones Custom Binder Spines &amp; Labels"/>
    <n v="0.36"/>
    <s v="United States"/>
    <s v="West"/>
    <x v="3"/>
    <s v="Durango"/>
    <n v="81301"/>
    <x v="48"/>
    <d v="2015-02-19T00:00:00"/>
    <x v="545"/>
    <n v="3"/>
    <n v="19.68"/>
    <n v="87570"/>
    <n v="5.4300000000000006"/>
    <x v="2"/>
  </r>
  <r>
    <n v="2141"/>
    <s v="Molly Webster"/>
    <x v="1"/>
    <n v="0.02"/>
    <n v="549.99"/>
    <n v="49"/>
    <x v="0"/>
    <x v="2"/>
    <x v="1"/>
    <x v="4"/>
    <s v="Jumbo Drum"/>
    <s v="Sharp 1540cs Digital Laser Copier"/>
    <n v="0.35"/>
    <s v="United States"/>
    <s v="West"/>
    <x v="3"/>
    <s v="Durango"/>
    <n v="81301"/>
    <x v="48"/>
    <d v="2015-02-20T00:00:00"/>
    <x v="546"/>
    <n v="18"/>
    <n v="9798.84"/>
    <n v="87570"/>
    <n v="549.97"/>
    <x v="2"/>
  </r>
  <r>
    <n v="2141"/>
    <s v="Molly Webster"/>
    <x v="1"/>
    <n v="0.03"/>
    <n v="22.01"/>
    <n v="5.53"/>
    <x v="2"/>
    <x v="2"/>
    <x v="2"/>
    <x v="2"/>
    <s v="Small Pack"/>
    <s v="Boston 16801 Nautilus™ Battery Pencil Sharpener"/>
    <n v="0.59"/>
    <s v="United States"/>
    <s v="West"/>
    <x v="3"/>
    <s v="Durango"/>
    <n v="81301"/>
    <x v="48"/>
    <d v="2015-02-19T00:00:00"/>
    <x v="547"/>
    <n v="7"/>
    <n v="154.11000000000001"/>
    <n v="87570"/>
    <n v="21.98"/>
    <x v="2"/>
  </r>
  <r>
    <n v="2141"/>
    <s v="Molly Webster"/>
    <x v="1"/>
    <n v="0.09"/>
    <n v="34.76"/>
    <n v="8.2200000000000006"/>
    <x v="1"/>
    <x v="2"/>
    <x v="2"/>
    <x v="6"/>
    <s v="Small Box"/>
    <s v="Multi-Use Personal File Cart and Caster Set, Three Stacking Bins"/>
    <n v="0.56999999999999995"/>
    <s v="United States"/>
    <s v="West"/>
    <x v="3"/>
    <s v="Durango"/>
    <n v="81301"/>
    <x v="48"/>
    <d v="2015-02-20T00:00:00"/>
    <x v="548"/>
    <n v="7"/>
    <n v="242.97"/>
    <n v="87570"/>
    <n v="34.669999999999995"/>
    <x v="2"/>
  </r>
  <r>
    <n v="91"/>
    <s v="Wallace Werner"/>
    <x v="4"/>
    <n v="0.05"/>
    <n v="5.18"/>
    <n v="2.04"/>
    <x v="1"/>
    <x v="2"/>
    <x v="2"/>
    <x v="7"/>
    <s v="Wrap Bag"/>
    <s v="Array® Memo Cubes"/>
    <n v="0.36"/>
    <s v="United States"/>
    <s v="West"/>
    <x v="8"/>
    <s v="Vallejo"/>
    <n v="94591"/>
    <x v="48"/>
    <d v="2015-02-20T00:00:00"/>
    <x v="549"/>
    <n v="10"/>
    <n v="53.54"/>
    <n v="87176"/>
    <n v="5.13"/>
    <x v="2"/>
  </r>
  <r>
    <n v="2521"/>
    <s v="Shawn Meyer"/>
    <x v="4"/>
    <n v="0"/>
    <n v="175.99"/>
    <n v="4.99"/>
    <x v="1"/>
    <x v="2"/>
    <x v="1"/>
    <x v="12"/>
    <s v="Small Box"/>
    <s v="5165"/>
    <n v="0.59"/>
    <s v="United States"/>
    <s v="Central"/>
    <x v="18"/>
    <s v="Corsicana"/>
    <n v="75109"/>
    <x v="48"/>
    <d v="2015-02-21T00:00:00"/>
    <x v="550"/>
    <n v="15"/>
    <n v="2400.9499999999998"/>
    <n v="87032"/>
    <n v="175.99"/>
    <x v="1"/>
  </r>
  <r>
    <n v="2498"/>
    <s v="Arlene Long"/>
    <x v="3"/>
    <n v="0.09"/>
    <n v="355.98"/>
    <n v="58.92"/>
    <x v="0"/>
    <x v="3"/>
    <x v="0"/>
    <x v="9"/>
    <s v="Jumbo Drum"/>
    <s v="Hon 4700 Series Mobuis™ Mid-Back Task Chairs with Adjustable Arms"/>
    <n v="0.64"/>
    <s v="United States"/>
    <s v="West"/>
    <x v="8"/>
    <s v="San Diego"/>
    <n v="92024"/>
    <x v="48"/>
    <d v="2015-02-20T00:00:00"/>
    <x v="551"/>
    <n v="30"/>
    <n v="10554.63"/>
    <n v="16547"/>
    <n v="355.89000000000004"/>
    <x v="2"/>
  </r>
  <r>
    <n v="2498"/>
    <s v="Arlene Long"/>
    <x v="3"/>
    <n v="0.04"/>
    <n v="218.75"/>
    <n v="69.64"/>
    <x v="0"/>
    <x v="3"/>
    <x v="0"/>
    <x v="0"/>
    <s v="Jumbo Box"/>
    <s v="BoxOffice By Design Rectangular and Half-Moon Meeting Room Tables"/>
    <n v="0.77"/>
    <s v="United States"/>
    <s v="West"/>
    <x v="8"/>
    <s v="San Diego"/>
    <n v="92024"/>
    <x v="48"/>
    <d v="2015-02-18T00:00:00"/>
    <x v="552"/>
    <n v="8"/>
    <n v="1749.64"/>
    <n v="16547"/>
    <n v="218.71"/>
    <x v="2"/>
  </r>
  <r>
    <n v="2499"/>
    <s v="Geoffrey Koch"/>
    <x v="3"/>
    <n v="0.09"/>
    <n v="355.98"/>
    <n v="58.92"/>
    <x v="0"/>
    <x v="3"/>
    <x v="0"/>
    <x v="9"/>
    <s v="Jumbo Drum"/>
    <s v="Hon 4700 Series Mobuis™ Mid-Back Task Chairs with Adjustable Arms"/>
    <n v="0.64"/>
    <s v="United States"/>
    <s v="Central"/>
    <x v="10"/>
    <s v="Kankakee"/>
    <n v="60901"/>
    <x v="48"/>
    <d v="2015-02-20T00:00:00"/>
    <x v="551"/>
    <n v="8"/>
    <n v="2814.57"/>
    <n v="88319"/>
    <n v="355.89000000000004"/>
    <x v="1"/>
  </r>
  <r>
    <n v="993"/>
    <s v="Gail Currin"/>
    <x v="1"/>
    <n v="0.05"/>
    <n v="4.28"/>
    <n v="5.17"/>
    <x v="1"/>
    <x v="0"/>
    <x v="2"/>
    <x v="7"/>
    <s v="Small Box"/>
    <s v="Xerox 1971"/>
    <n v="0.4"/>
    <s v="United States"/>
    <s v="West"/>
    <x v="8"/>
    <s v="Oxnard"/>
    <n v="93030"/>
    <x v="49"/>
    <d v="2015-02-19T00:00:00"/>
    <x v="553"/>
    <n v="9"/>
    <n v="38.58"/>
    <n v="89432"/>
    <n v="4.2300000000000004"/>
    <x v="2"/>
  </r>
  <r>
    <n v="1303"/>
    <s v="Cindy Harvey"/>
    <x v="1"/>
    <n v="0.03"/>
    <n v="39.479999999999997"/>
    <n v="1.99"/>
    <x v="1"/>
    <x v="1"/>
    <x v="1"/>
    <x v="1"/>
    <s v="Small Pack"/>
    <s v="80 Minute CD-R Spindle, 100/Pack - Staples"/>
    <n v="0.54"/>
    <s v="United States"/>
    <s v="West"/>
    <x v="15"/>
    <s v="Tooele"/>
    <n v="84074"/>
    <x v="49"/>
    <d v="2015-02-21T00:00:00"/>
    <x v="554"/>
    <n v="12"/>
    <n v="459.55"/>
    <n v="87003"/>
    <n v="39.449999999999996"/>
    <x v="2"/>
  </r>
  <r>
    <n v="2828"/>
    <s v="Monica Howard"/>
    <x v="1"/>
    <n v="0.05"/>
    <n v="11.29"/>
    <n v="5.03"/>
    <x v="1"/>
    <x v="3"/>
    <x v="2"/>
    <x v="6"/>
    <s v="Small Box"/>
    <s v="X-Rack™ File for Hanging Folders"/>
    <n v="0.59"/>
    <s v="United States"/>
    <s v="West"/>
    <x v="8"/>
    <s v="El Centro"/>
    <n v="92243"/>
    <x v="49"/>
    <d v="2015-02-21T00:00:00"/>
    <x v="555"/>
    <n v="8"/>
    <n v="90.46"/>
    <n v="87720"/>
    <n v="11.239999999999998"/>
    <x v="2"/>
  </r>
  <r>
    <n v="1303"/>
    <s v="Cindy Harvey"/>
    <x v="2"/>
    <n v="0.01"/>
    <n v="65.989999999999995"/>
    <n v="5.31"/>
    <x v="1"/>
    <x v="1"/>
    <x v="1"/>
    <x v="12"/>
    <s v="Small Box"/>
    <s v="3390"/>
    <n v="0.56999999999999995"/>
    <s v="United States"/>
    <s v="West"/>
    <x v="15"/>
    <s v="Tooele"/>
    <n v="84074"/>
    <x v="49"/>
    <d v="2015-02-26T00:00:00"/>
    <x v="556"/>
    <n v="9"/>
    <n v="536.9"/>
    <n v="87005"/>
    <n v="65.97999999999999"/>
    <x v="2"/>
  </r>
  <r>
    <n v="2287"/>
    <s v="Samuel Newman"/>
    <x v="2"/>
    <n v="0.1"/>
    <n v="54.1"/>
    <n v="19.989999999999998"/>
    <x v="1"/>
    <x v="3"/>
    <x v="2"/>
    <x v="6"/>
    <s v="Small Box"/>
    <s v="Desktop 3-Pocket Hot File®"/>
    <n v="0.59"/>
    <s v="United States"/>
    <s v="South"/>
    <x v="23"/>
    <s v="Summerville"/>
    <n v="29483"/>
    <x v="49"/>
    <d v="2015-02-24T00:00:00"/>
    <x v="326"/>
    <n v="9"/>
    <n v="469.59"/>
    <n v="90147"/>
    <n v="54"/>
    <x v="0"/>
  </r>
  <r>
    <n v="1827"/>
    <s v="Vincent Hale"/>
    <x v="3"/>
    <n v="0"/>
    <n v="5.98"/>
    <n v="0.96"/>
    <x v="1"/>
    <x v="3"/>
    <x v="2"/>
    <x v="2"/>
    <s v="Wrap Bag"/>
    <s v="Newell 315"/>
    <n v="0.6"/>
    <s v="United States"/>
    <s v="Central"/>
    <x v="20"/>
    <s v="Burlington"/>
    <n v="52601"/>
    <x v="49"/>
    <d v="2015-02-20T00:00:00"/>
    <x v="557"/>
    <n v="9"/>
    <n v="55.13"/>
    <n v="86956"/>
    <n v="5.98"/>
    <x v="1"/>
  </r>
  <r>
    <n v="1828"/>
    <s v="Stacey Lucas"/>
    <x v="3"/>
    <n v="0.02"/>
    <n v="5.98"/>
    <n v="5.46"/>
    <x v="1"/>
    <x v="3"/>
    <x v="2"/>
    <x v="7"/>
    <s v="Small Box"/>
    <s v="Xerox 1983"/>
    <n v="0.36"/>
    <s v="United States"/>
    <s v="Central"/>
    <x v="20"/>
    <s v="Cedar Falls"/>
    <n v="50613"/>
    <x v="49"/>
    <d v="2015-02-20T00:00:00"/>
    <x v="558"/>
    <n v="7"/>
    <n v="44.8"/>
    <n v="86956"/>
    <n v="5.9600000000000009"/>
    <x v="1"/>
  </r>
  <r>
    <n v="2052"/>
    <s v="Francis Kendall"/>
    <x v="3"/>
    <n v="7.0000000000000007E-2"/>
    <n v="31.78"/>
    <n v="1.99"/>
    <x v="1"/>
    <x v="2"/>
    <x v="1"/>
    <x v="1"/>
    <s v="Small Pack"/>
    <s v="Memorex 4.7GB DVD-RAM, 3/Pack"/>
    <n v="0.42"/>
    <s v="United States"/>
    <s v="West"/>
    <x v="43"/>
    <s v="Albuquerque"/>
    <n v="87105"/>
    <x v="49"/>
    <d v="2015-02-21T00:00:00"/>
    <x v="559"/>
    <n v="13"/>
    <n v="384.22"/>
    <n v="87234"/>
    <n v="31.71"/>
    <x v="2"/>
  </r>
  <r>
    <n v="2052"/>
    <s v="Francis Kendall"/>
    <x v="3"/>
    <n v="0"/>
    <n v="5.98"/>
    <n v="2.5"/>
    <x v="1"/>
    <x v="2"/>
    <x v="2"/>
    <x v="15"/>
    <s v="Small Box"/>
    <s v="Wausau Papers Astrobrights® Colored Envelopes"/>
    <n v="0.36"/>
    <s v="United States"/>
    <s v="West"/>
    <x v="43"/>
    <s v="Albuquerque"/>
    <n v="87105"/>
    <x v="49"/>
    <d v="2015-02-20T00:00:00"/>
    <x v="560"/>
    <n v="5"/>
    <n v="31.64"/>
    <n v="87234"/>
    <n v="5.98"/>
    <x v="2"/>
  </r>
  <r>
    <n v="2052"/>
    <s v="Francis Kendall"/>
    <x v="3"/>
    <n v="0.1"/>
    <n v="35.99"/>
    <n v="1.1000000000000001"/>
    <x v="2"/>
    <x v="2"/>
    <x v="1"/>
    <x v="12"/>
    <s v="Small Box"/>
    <s v="Accessory35"/>
    <n v="0.55000000000000004"/>
    <s v="United States"/>
    <s v="West"/>
    <x v="43"/>
    <s v="Albuquerque"/>
    <n v="87105"/>
    <x v="49"/>
    <d v="2015-02-20T00:00:00"/>
    <x v="561"/>
    <n v="19"/>
    <n v="565.36"/>
    <n v="87234"/>
    <n v="35.89"/>
    <x v="2"/>
  </r>
  <r>
    <n v="2882"/>
    <s v="Andrew Gonzalez"/>
    <x v="1"/>
    <n v="0.03"/>
    <n v="4.0599999999999996"/>
    <n v="6.89"/>
    <x v="1"/>
    <x v="1"/>
    <x v="2"/>
    <x v="8"/>
    <s v="Small Box"/>
    <s v="Eureka Disposable Bags for Sanitaire® Vibra Groomer I® Upright Vac"/>
    <n v="0.6"/>
    <s v="United States"/>
    <s v="South"/>
    <x v="9"/>
    <s v="Charlotte"/>
    <n v="28206"/>
    <x v="50"/>
    <d v="2015-02-22T00:00:00"/>
    <x v="562"/>
    <n v="37"/>
    <n v="159.88999999999999"/>
    <n v="55300"/>
    <n v="4.0299999999999994"/>
    <x v="0"/>
  </r>
  <r>
    <n v="2882"/>
    <s v="Andrew Gonzalez"/>
    <x v="1"/>
    <n v="0.01"/>
    <n v="3.75"/>
    <n v="0.5"/>
    <x v="1"/>
    <x v="1"/>
    <x v="2"/>
    <x v="13"/>
    <s v="Small Box"/>
    <s v="Avery 510"/>
    <n v="0.37"/>
    <s v="United States"/>
    <s v="South"/>
    <x v="9"/>
    <s v="Charlotte"/>
    <n v="28206"/>
    <x v="50"/>
    <d v="2015-02-21T00:00:00"/>
    <x v="563"/>
    <n v="48"/>
    <n v="180.48"/>
    <n v="55300"/>
    <n v="3.74"/>
    <x v="0"/>
  </r>
  <r>
    <n v="2882"/>
    <s v="Andrew Gonzalez"/>
    <x v="1"/>
    <n v="0.02"/>
    <n v="10.68"/>
    <n v="13.04"/>
    <x v="1"/>
    <x v="1"/>
    <x v="0"/>
    <x v="11"/>
    <s v="Large Box"/>
    <s v="Dana Swing-Arm Lamps"/>
    <n v="0.6"/>
    <s v="United States"/>
    <s v="South"/>
    <x v="9"/>
    <s v="Charlotte"/>
    <n v="28206"/>
    <x v="50"/>
    <d v="2015-02-22T00:00:00"/>
    <x v="564"/>
    <n v="31"/>
    <n v="350.48"/>
    <n v="55300"/>
    <n v="10.66"/>
    <x v="0"/>
  </r>
  <r>
    <n v="2886"/>
    <s v="Gretchen McKinney"/>
    <x v="1"/>
    <n v="0.03"/>
    <n v="4.0599999999999996"/>
    <n v="6.89"/>
    <x v="1"/>
    <x v="1"/>
    <x v="2"/>
    <x v="8"/>
    <s v="Small Box"/>
    <s v="Eureka Disposable Bags for Sanitaire® Vibra Groomer I® Upright Vac"/>
    <n v="0.6"/>
    <s v="United States"/>
    <s v="East"/>
    <x v="27"/>
    <s v="Parma"/>
    <n v="44134"/>
    <x v="50"/>
    <d v="2015-02-22T00:00:00"/>
    <x v="565"/>
    <n v="9"/>
    <n v="38.89"/>
    <n v="87630"/>
    <n v="4.0299999999999994"/>
    <x v="3"/>
  </r>
  <r>
    <n v="2886"/>
    <s v="Gretchen McKinney"/>
    <x v="1"/>
    <n v="0.01"/>
    <n v="3.75"/>
    <n v="0.5"/>
    <x v="1"/>
    <x v="1"/>
    <x v="2"/>
    <x v="13"/>
    <s v="Small Box"/>
    <s v="Avery 510"/>
    <n v="0.37"/>
    <s v="United States"/>
    <s v="East"/>
    <x v="27"/>
    <s v="Parma"/>
    <n v="44134"/>
    <x v="50"/>
    <d v="2015-02-21T00:00:00"/>
    <x v="566"/>
    <n v="12"/>
    <n v="45.12"/>
    <n v="87630"/>
    <n v="3.74"/>
    <x v="3"/>
  </r>
  <r>
    <n v="2886"/>
    <s v="Gretchen McKinney"/>
    <x v="1"/>
    <n v="0.02"/>
    <n v="10.68"/>
    <n v="13.04"/>
    <x v="1"/>
    <x v="1"/>
    <x v="0"/>
    <x v="11"/>
    <s v="Large Box"/>
    <s v="Dana Swing-Arm Lamps"/>
    <n v="0.6"/>
    <s v="United States"/>
    <s v="East"/>
    <x v="27"/>
    <s v="Parma"/>
    <n v="44134"/>
    <x v="50"/>
    <d v="2015-02-22T00:00:00"/>
    <x v="567"/>
    <n v="8"/>
    <n v="90.45"/>
    <n v="87630"/>
    <n v="10.66"/>
    <x v="3"/>
  </r>
  <r>
    <n v="3284"/>
    <s v="Michael Shaffer"/>
    <x v="1"/>
    <n v="0.05"/>
    <n v="19.23"/>
    <n v="6.15"/>
    <x v="2"/>
    <x v="3"/>
    <x v="0"/>
    <x v="11"/>
    <s v="Small Pack"/>
    <s v="Executive Impressions 13&quot; Clairmont Wall Clock"/>
    <n v="0.44"/>
    <s v="United States"/>
    <s v="South"/>
    <x v="12"/>
    <s v="Kissimmee"/>
    <n v="34741"/>
    <x v="50"/>
    <d v="2015-02-22T00:00:00"/>
    <x v="568"/>
    <n v="6"/>
    <n v="119.78"/>
    <n v="90751"/>
    <n v="19.18"/>
    <x v="0"/>
  </r>
  <r>
    <n v="233"/>
    <s v="Michele Bullard"/>
    <x v="4"/>
    <n v="7.0000000000000007E-2"/>
    <n v="5.81"/>
    <n v="8.49"/>
    <x v="1"/>
    <x v="0"/>
    <x v="2"/>
    <x v="5"/>
    <s v="Small Box"/>
    <s v="Fellowes Black Plastic Comb Bindings"/>
    <n v="0.39"/>
    <s v="United States"/>
    <s v="Central"/>
    <x v="10"/>
    <s v="Orland Park"/>
    <n v="60462"/>
    <x v="50"/>
    <d v="2015-02-22T00:00:00"/>
    <x v="569"/>
    <n v="10"/>
    <n v="58.8"/>
    <n v="90237"/>
    <n v="5.7399999999999993"/>
    <x v="1"/>
  </r>
  <r>
    <n v="233"/>
    <s v="Michele Bullard"/>
    <x v="4"/>
    <n v="0.04"/>
    <n v="9.65"/>
    <n v="6.22"/>
    <x v="1"/>
    <x v="0"/>
    <x v="0"/>
    <x v="11"/>
    <s v="Small Box"/>
    <s v="Eldon Expressions™ Desk Accessory, Wood Pencil Holder, Oak"/>
    <n v="0.55000000000000004"/>
    <s v="United States"/>
    <s v="Central"/>
    <x v="10"/>
    <s v="Orland Park"/>
    <n v="60462"/>
    <x v="50"/>
    <d v="2015-02-21T00:00:00"/>
    <x v="570"/>
    <n v="12"/>
    <n v="120.47"/>
    <n v="90237"/>
    <n v="9.6100000000000012"/>
    <x v="1"/>
  </r>
  <r>
    <n v="1485"/>
    <s v="Wayne Sutherland"/>
    <x v="3"/>
    <n v="0.04"/>
    <n v="11.5"/>
    <n v="7.19"/>
    <x v="1"/>
    <x v="2"/>
    <x v="2"/>
    <x v="5"/>
    <s v="Small Box"/>
    <s v="Ibico Covers for Plastic or Wire Binding Elements"/>
    <n v="0.4"/>
    <s v="United States"/>
    <s v="Central"/>
    <x v="10"/>
    <s v="Downers Grove"/>
    <n v="60516"/>
    <x v="50"/>
    <d v="2015-02-23T00:00:00"/>
    <x v="571"/>
    <n v="14"/>
    <n v="157.81"/>
    <n v="91236"/>
    <n v="11.46"/>
    <x v="1"/>
  </r>
  <r>
    <n v="1485"/>
    <s v="Wayne Sutherland"/>
    <x v="3"/>
    <n v="0.02"/>
    <n v="15.7"/>
    <n v="11.25"/>
    <x v="1"/>
    <x v="2"/>
    <x v="2"/>
    <x v="6"/>
    <s v="Small Box"/>
    <s v="Hanging Personal Folder File"/>
    <n v="0.6"/>
    <s v="United States"/>
    <s v="Central"/>
    <x v="10"/>
    <s v="Downers Grove"/>
    <n v="60516"/>
    <x v="50"/>
    <d v="2015-02-21T00:00:00"/>
    <x v="572"/>
    <n v="1"/>
    <n v="19.440000000000001"/>
    <n v="91236"/>
    <n v="15.68"/>
    <x v="1"/>
  </r>
  <r>
    <n v="1485"/>
    <s v="Wayne Sutherland"/>
    <x v="3"/>
    <n v="0.05"/>
    <n v="225.02"/>
    <n v="28.66"/>
    <x v="0"/>
    <x v="2"/>
    <x v="2"/>
    <x v="6"/>
    <s v="Jumbo Drum"/>
    <s v="Tennsco Double-Tier Lockers"/>
    <n v="0.72"/>
    <s v="United States"/>
    <s v="Central"/>
    <x v="10"/>
    <s v="Downers Grove"/>
    <n v="60516"/>
    <x v="50"/>
    <d v="2015-02-22T00:00:00"/>
    <x v="573"/>
    <n v="21"/>
    <n v="4636.63"/>
    <n v="91236"/>
    <n v="224.97"/>
    <x v="1"/>
  </r>
  <r>
    <n v="181"/>
    <s v="Wesley Waller"/>
    <x v="0"/>
    <n v="0.02"/>
    <n v="49.99"/>
    <n v="19.989999999999998"/>
    <x v="1"/>
    <x v="0"/>
    <x v="1"/>
    <x v="1"/>
    <s v="Small Box"/>
    <s v="Zoom V.92 USB External Faxmodem"/>
    <n v="0.41"/>
    <s v="United States"/>
    <s v="West"/>
    <x v="8"/>
    <s v="San Francisco"/>
    <n v="94122"/>
    <x v="51"/>
    <d v="2015-02-21T00:00:00"/>
    <x v="574"/>
    <n v="18"/>
    <n v="901.81"/>
    <n v="38087"/>
    <n v="49.97"/>
    <x v="2"/>
  </r>
  <r>
    <n v="184"/>
    <s v="Phillip Holmes"/>
    <x v="0"/>
    <n v="0.02"/>
    <n v="49.99"/>
    <n v="19.989999999999998"/>
    <x v="1"/>
    <x v="0"/>
    <x v="1"/>
    <x v="1"/>
    <s v="Small Box"/>
    <s v="Zoom V.92 USB External Faxmodem"/>
    <n v="0.41"/>
    <s v="United States"/>
    <s v="East"/>
    <x v="35"/>
    <s v="Arlington"/>
    <n v="2474"/>
    <x v="51"/>
    <d v="2015-02-21T00:00:00"/>
    <x v="574"/>
    <n v="5"/>
    <n v="250.5"/>
    <n v="88360"/>
    <n v="49.97"/>
    <x v="3"/>
  </r>
  <r>
    <n v="2225"/>
    <s v="Sean McKenna"/>
    <x v="0"/>
    <n v="0"/>
    <n v="100.89"/>
    <n v="42"/>
    <x v="0"/>
    <x v="0"/>
    <x v="0"/>
    <x v="9"/>
    <s v="Jumbo Drum"/>
    <s v="Office Star Flex Back Scooter Chair with Aluminum Finish Frame"/>
    <n v="0.61"/>
    <s v="United States"/>
    <s v="West"/>
    <x v="43"/>
    <s v="Hobbs"/>
    <n v="88240"/>
    <x v="51"/>
    <d v="2015-02-22T00:00:00"/>
    <x v="575"/>
    <n v="15"/>
    <n v="1608.11"/>
    <n v="89970"/>
    <n v="100.89"/>
    <x v="2"/>
  </r>
  <r>
    <n v="875"/>
    <s v="Erika Fink"/>
    <x v="1"/>
    <n v="0.04"/>
    <n v="4.37"/>
    <n v="5.15"/>
    <x v="1"/>
    <x v="0"/>
    <x v="2"/>
    <x v="8"/>
    <s v="Small Box"/>
    <s v="Eureka Sanitaire ® Multi-Pro Heavy-Duty Upright, Disposable Bags"/>
    <n v="0.59"/>
    <s v="United States"/>
    <s v="West"/>
    <x v="15"/>
    <s v="Salt Lake City"/>
    <n v="84106"/>
    <x v="51"/>
    <d v="2015-02-22T00:00:00"/>
    <x v="576"/>
    <n v="18"/>
    <n v="78.59"/>
    <n v="89059"/>
    <n v="4.33"/>
    <x v="2"/>
  </r>
  <r>
    <n v="875"/>
    <s v="Erika Fink"/>
    <x v="1"/>
    <n v="0.09"/>
    <n v="155.99"/>
    <n v="8.99"/>
    <x v="1"/>
    <x v="0"/>
    <x v="1"/>
    <x v="12"/>
    <s v="Small Box"/>
    <s v="CF 688"/>
    <n v="0.57999999999999996"/>
    <s v="United States"/>
    <s v="West"/>
    <x v="15"/>
    <s v="Salt Lake City"/>
    <n v="84106"/>
    <x v="51"/>
    <d v="2015-02-23T00:00:00"/>
    <x v="577"/>
    <n v="4"/>
    <n v="497.11"/>
    <n v="89059"/>
    <n v="155.9"/>
    <x v="2"/>
  </r>
  <r>
    <n v="2472"/>
    <s v="Ricky Sanders"/>
    <x v="2"/>
    <n v="0.1"/>
    <n v="4.91"/>
    <n v="0.5"/>
    <x v="2"/>
    <x v="2"/>
    <x v="2"/>
    <x v="13"/>
    <s v="Small Box"/>
    <s v="Avery 493"/>
    <n v="0.36"/>
    <s v="United States"/>
    <s v="Central"/>
    <x v="10"/>
    <s v="Joliet"/>
    <n v="60432"/>
    <x v="51"/>
    <d v="2015-02-21T00:00:00"/>
    <x v="578"/>
    <n v="10"/>
    <n v="51.13"/>
    <n v="86514"/>
    <n v="4.8100000000000005"/>
    <x v="1"/>
  </r>
  <r>
    <n v="553"/>
    <s v="Kristine Connolly"/>
    <x v="3"/>
    <n v="7.0000000000000007E-2"/>
    <n v="2036.48"/>
    <n v="14.7"/>
    <x v="0"/>
    <x v="3"/>
    <x v="1"/>
    <x v="3"/>
    <s v="Jumbo Drum"/>
    <s v="Lexmark 4227 Plus Dot Matrix Printer"/>
    <n v="0.55000000000000004"/>
    <s v="United States"/>
    <s v="West"/>
    <x v="8"/>
    <s v="Los Angeles"/>
    <n v="90008"/>
    <x v="51"/>
    <d v="2015-02-21T00:00:00"/>
    <x v="579"/>
    <n v="25"/>
    <n v="43046.2"/>
    <n v="2433"/>
    <n v="2036.41"/>
    <x v="2"/>
  </r>
  <r>
    <n v="555"/>
    <s v="Walter Young"/>
    <x v="3"/>
    <n v="7.0000000000000007E-2"/>
    <n v="2036.48"/>
    <n v="14.7"/>
    <x v="0"/>
    <x v="3"/>
    <x v="1"/>
    <x v="3"/>
    <s v="Jumbo Drum"/>
    <s v="Lexmark 4227 Plus Dot Matrix Printer"/>
    <n v="0.55000000000000004"/>
    <s v="United States"/>
    <s v="West"/>
    <x v="15"/>
    <s v="Pleasant Grove"/>
    <n v="84062"/>
    <x v="51"/>
    <d v="2015-02-21T00:00:00"/>
    <x v="580"/>
    <n v="6"/>
    <n v="10331.09"/>
    <n v="86190"/>
    <n v="2036.41"/>
    <x v="2"/>
  </r>
  <r>
    <n v="3136"/>
    <s v="Lee Hancock"/>
    <x v="0"/>
    <n v="0.03"/>
    <n v="150.88999999999999"/>
    <n v="60.2"/>
    <x v="0"/>
    <x v="1"/>
    <x v="0"/>
    <x v="9"/>
    <s v="Jumbo Drum"/>
    <s v="Global Leather &amp; Oak Executive Chair, Burgundy"/>
    <n v="0.77"/>
    <s v="United States"/>
    <s v="East"/>
    <x v="29"/>
    <s v="Sanford"/>
    <n v="4073"/>
    <x v="52"/>
    <d v="2015-02-22T00:00:00"/>
    <x v="581"/>
    <n v="23"/>
    <n v="3596.03"/>
    <n v="86791"/>
    <n v="150.85999999999999"/>
    <x v="3"/>
  </r>
  <r>
    <n v="32"/>
    <s v="Matthew Berman"/>
    <x v="1"/>
    <n v="0.08"/>
    <n v="34.99"/>
    <n v="7.73"/>
    <x v="1"/>
    <x v="3"/>
    <x v="2"/>
    <x v="2"/>
    <s v="Small Box"/>
    <s v="Hunt Boston® Vacuum Mount KS Pencil Sharpener"/>
    <n v="0.59"/>
    <s v="United States"/>
    <s v="West"/>
    <x v="14"/>
    <s v="Grants Pass"/>
    <n v="97526"/>
    <x v="52"/>
    <d v="2015-02-23T00:00:00"/>
    <x v="582"/>
    <n v="13"/>
    <n v="424.68"/>
    <n v="89199"/>
    <n v="34.910000000000004"/>
    <x v="2"/>
  </r>
  <r>
    <n v="1728"/>
    <s v="Carrie Lewis"/>
    <x v="1"/>
    <n v="0.04"/>
    <n v="55.48"/>
    <n v="6.79"/>
    <x v="1"/>
    <x v="3"/>
    <x v="2"/>
    <x v="7"/>
    <s v="Small Box"/>
    <s v="Eaton Premium Continuous-Feed Paper, 25% Cotton, Letter Size, White, 1000 Shts/Box"/>
    <n v="0.37"/>
    <s v="United States"/>
    <s v="East"/>
    <x v="27"/>
    <s v="Kettering"/>
    <n v="45429"/>
    <x v="52"/>
    <d v="2015-02-24T00:00:00"/>
    <x v="583"/>
    <n v="10"/>
    <n v="546.21"/>
    <n v="87195"/>
    <n v="55.44"/>
    <x v="3"/>
  </r>
  <r>
    <n v="1991"/>
    <s v="Paula Hubbard"/>
    <x v="4"/>
    <n v="0"/>
    <n v="47.9"/>
    <n v="5.86"/>
    <x v="1"/>
    <x v="2"/>
    <x v="2"/>
    <x v="7"/>
    <s v="Small Box"/>
    <s v="Xerox 1938"/>
    <n v="0.37"/>
    <s v="United States"/>
    <s v="West"/>
    <x v="15"/>
    <s v="Kearns"/>
    <n v="84118"/>
    <x v="52"/>
    <d v="2015-02-24T00:00:00"/>
    <x v="584"/>
    <n v="18"/>
    <n v="925.19"/>
    <n v="90002"/>
    <n v="47.9"/>
    <x v="2"/>
  </r>
  <r>
    <n v="236"/>
    <s v="Shawn McIntyre"/>
    <x v="3"/>
    <n v="0"/>
    <n v="442.14"/>
    <n v="14.7"/>
    <x v="0"/>
    <x v="3"/>
    <x v="1"/>
    <x v="3"/>
    <s v="Jumbo Drum"/>
    <s v="Okidata ML390 Turbo Dot Matrix Printers"/>
    <n v="0.56000000000000005"/>
    <s v="United States"/>
    <s v="West"/>
    <x v="3"/>
    <s v="Louisville"/>
    <n v="80027"/>
    <x v="52"/>
    <d v="2015-02-22T00:00:00"/>
    <x v="585"/>
    <n v="10"/>
    <n v="4775.1099999999997"/>
    <n v="86621"/>
    <n v="442.14"/>
    <x v="2"/>
  </r>
  <r>
    <n v="829"/>
    <s v="Monica Law Thompson"/>
    <x v="3"/>
    <n v="0.01"/>
    <n v="5.18"/>
    <n v="2.04"/>
    <x v="1"/>
    <x v="3"/>
    <x v="2"/>
    <x v="7"/>
    <s v="Wrap Bag"/>
    <s v="Array® Memo Cubes"/>
    <n v="0.36"/>
    <s v="United States"/>
    <s v="South"/>
    <x v="1"/>
    <s v="Texarkana"/>
    <n v="71854"/>
    <x v="52"/>
    <d v="2015-02-24T00:00:00"/>
    <x v="586"/>
    <n v="5"/>
    <n v="28.46"/>
    <n v="90271"/>
    <n v="5.17"/>
    <x v="0"/>
  </r>
  <r>
    <n v="2653"/>
    <s v="Leo Kane"/>
    <x v="3"/>
    <n v="0.05"/>
    <n v="4.9800000000000004"/>
    <n v="4.62"/>
    <x v="1"/>
    <x v="1"/>
    <x v="1"/>
    <x v="1"/>
    <s v="Small Pack"/>
    <s v="Imation 3.5&quot;, DISKETTE 44766 HGHLD3.52HD/FM, 10/Pack"/>
    <n v="0.64"/>
    <s v="United States"/>
    <s v="Central"/>
    <x v="38"/>
    <s v="Derby"/>
    <n v="67037"/>
    <x v="52"/>
    <d v="2015-02-23T00:00:00"/>
    <x v="587"/>
    <n v="7"/>
    <n v="34.32"/>
    <n v="89360"/>
    <n v="4.9300000000000006"/>
    <x v="1"/>
  </r>
  <r>
    <n v="2653"/>
    <s v="Leo Kane"/>
    <x v="3"/>
    <n v="0.02"/>
    <n v="34.229999999999997"/>
    <n v="5.0199999999999996"/>
    <x v="1"/>
    <x v="1"/>
    <x v="0"/>
    <x v="11"/>
    <s v="Small Box"/>
    <s v="Hand-Finished Solid Wood Document Frame"/>
    <n v="0.55000000000000004"/>
    <s v="United States"/>
    <s v="Central"/>
    <x v="38"/>
    <s v="Derby"/>
    <n v="67037"/>
    <x v="52"/>
    <d v="2015-02-24T00:00:00"/>
    <x v="588"/>
    <n v="11"/>
    <n v="392.45"/>
    <n v="89360"/>
    <n v="34.209999999999994"/>
    <x v="1"/>
  </r>
  <r>
    <n v="2968"/>
    <s v="Miriam Bowman"/>
    <x v="3"/>
    <n v="0.08"/>
    <n v="9.68"/>
    <n v="2.0299999999999998"/>
    <x v="1"/>
    <x v="0"/>
    <x v="2"/>
    <x v="7"/>
    <s v="Wrap Bag"/>
    <s v="Wirebound Service Call Books, 5 1/2&quot; x 4&quot;"/>
    <n v="0.37"/>
    <s v="United States"/>
    <s v="South"/>
    <x v="12"/>
    <s v="Hollywood"/>
    <n v="33021"/>
    <x v="52"/>
    <d v="2015-02-24T00:00:00"/>
    <x v="589"/>
    <n v="1"/>
    <n v="10.94"/>
    <n v="86085"/>
    <n v="9.6"/>
    <x v="0"/>
  </r>
  <r>
    <n v="2968"/>
    <s v="Miriam Bowman"/>
    <x v="3"/>
    <n v="0.04"/>
    <n v="150.97999999999999"/>
    <n v="16.010000000000002"/>
    <x v="0"/>
    <x v="0"/>
    <x v="0"/>
    <x v="0"/>
    <s v="Jumbo Box"/>
    <s v="Iceberg OfficeWorks 42&quot; Round Tables"/>
    <n v="0.7"/>
    <s v="United States"/>
    <s v="South"/>
    <x v="12"/>
    <s v="Hollywood"/>
    <n v="33021"/>
    <x v="52"/>
    <d v="2015-02-23T00:00:00"/>
    <x v="590"/>
    <n v="5"/>
    <n v="731.38"/>
    <n v="86085"/>
    <n v="150.94"/>
    <x v="0"/>
  </r>
  <r>
    <n v="2697"/>
    <s v="Ricky W Clements"/>
    <x v="0"/>
    <n v="0.04"/>
    <n v="1.74"/>
    <n v="4.08"/>
    <x v="1"/>
    <x v="3"/>
    <x v="0"/>
    <x v="11"/>
    <s v="Small Pack"/>
    <s v="Eldon Regeneration Recycled Desk Accessories, Smoke"/>
    <n v="0.53"/>
    <s v="United States"/>
    <s v="South"/>
    <x v="16"/>
    <s v="Vestavia Hills"/>
    <n v="35216"/>
    <x v="53"/>
    <d v="2015-02-25T00:00:00"/>
    <x v="591"/>
    <n v="16"/>
    <n v="29.08"/>
    <n v="87678"/>
    <n v="1.7"/>
    <x v="0"/>
  </r>
  <r>
    <n v="2697"/>
    <s v="Ricky W Clements"/>
    <x v="0"/>
    <n v="0.01"/>
    <n v="119.99"/>
    <n v="56.14"/>
    <x v="0"/>
    <x v="3"/>
    <x v="1"/>
    <x v="3"/>
    <s v="Jumbo Box"/>
    <s v="Hewlett-Packard 2600DN Business Color Inkjet Printer"/>
    <n v="0.39"/>
    <s v="United States"/>
    <s v="South"/>
    <x v="16"/>
    <s v="Vestavia Hills"/>
    <n v="35216"/>
    <x v="53"/>
    <d v="2015-02-24T00:00:00"/>
    <x v="592"/>
    <n v="21"/>
    <n v="2569.5700000000002"/>
    <n v="87678"/>
    <n v="119.97999999999999"/>
    <x v="0"/>
  </r>
  <r>
    <n v="2865"/>
    <s v="Roberta Mitchell"/>
    <x v="0"/>
    <n v="0.01"/>
    <n v="13.79"/>
    <n v="8.7799999999999994"/>
    <x v="1"/>
    <x v="3"/>
    <x v="0"/>
    <x v="11"/>
    <s v="Small Box"/>
    <s v="9-3/4 Diameter Round Wall Clock"/>
    <n v="0.43"/>
    <s v="United States"/>
    <s v="Central"/>
    <x v="18"/>
    <s v="Paris"/>
    <n v="75460"/>
    <x v="53"/>
    <d v="2015-02-25T00:00:00"/>
    <x v="593"/>
    <n v="4"/>
    <n v="56.68"/>
    <n v="90871"/>
    <n v="13.78"/>
    <x v="1"/>
  </r>
  <r>
    <n v="2865"/>
    <s v="Roberta Mitchell"/>
    <x v="0"/>
    <n v="0.04"/>
    <n v="33.29"/>
    <n v="8.74"/>
    <x v="1"/>
    <x v="3"/>
    <x v="2"/>
    <x v="6"/>
    <s v="Small Box"/>
    <s v="Fellowes Bases and Tops For Staxonsteel®/High-Stak® Systems"/>
    <n v="0.61"/>
    <s v="United States"/>
    <s v="Central"/>
    <x v="18"/>
    <s v="Paris"/>
    <n v="75460"/>
    <x v="53"/>
    <d v="2015-02-24T00:00:00"/>
    <x v="594"/>
    <n v="8"/>
    <n v="273.33999999999997"/>
    <n v="90871"/>
    <n v="33.25"/>
    <x v="1"/>
  </r>
  <r>
    <n v="508"/>
    <s v="Cameron Owens"/>
    <x v="1"/>
    <n v="0.01"/>
    <n v="20.98"/>
    <n v="53.03"/>
    <x v="0"/>
    <x v="3"/>
    <x v="2"/>
    <x v="6"/>
    <s v="Jumbo Drum"/>
    <s v="Tennsco Lockers, Gray"/>
    <n v="0.78"/>
    <s v="United States"/>
    <s v="South"/>
    <x v="32"/>
    <s v="Covington"/>
    <n v="41011"/>
    <x v="53"/>
    <d v="2015-02-23T00:00:00"/>
    <x v="595"/>
    <n v="5"/>
    <n v="123"/>
    <n v="87356"/>
    <n v="20.97"/>
    <x v="0"/>
  </r>
  <r>
    <n v="2892"/>
    <s v="Benjamin Porter"/>
    <x v="1"/>
    <n v="0.1"/>
    <n v="209.37"/>
    <n v="69"/>
    <x v="1"/>
    <x v="1"/>
    <x v="0"/>
    <x v="0"/>
    <s v="Large Box"/>
    <s v="Hon 2111 Invitation™ Series Corner Table"/>
    <n v="0.79"/>
    <s v="United States"/>
    <s v="Central"/>
    <x v="25"/>
    <s v="Livonia"/>
    <n v="48154"/>
    <x v="53"/>
    <d v="2015-02-25T00:00:00"/>
    <x v="596"/>
    <n v="11"/>
    <n v="2125.12"/>
    <n v="90011"/>
    <n v="209.27"/>
    <x v="1"/>
  </r>
  <r>
    <n v="2893"/>
    <s v="Kathryn Tate"/>
    <x v="1"/>
    <n v="7.0000000000000007E-2"/>
    <n v="4.9800000000000004"/>
    <n v="4.7"/>
    <x v="1"/>
    <x v="1"/>
    <x v="2"/>
    <x v="7"/>
    <s v="Small Box"/>
    <s v="Staples Copy Paper (20Lb. and 84 Bright)"/>
    <n v="0.38"/>
    <s v="United States"/>
    <s v="Central"/>
    <x v="25"/>
    <s v="Madison Heights"/>
    <n v="48071"/>
    <x v="53"/>
    <d v="2015-02-24T00:00:00"/>
    <x v="597"/>
    <n v="9"/>
    <n v="45.05"/>
    <n v="90011"/>
    <n v="4.91"/>
    <x v="1"/>
  </r>
  <r>
    <n v="247"/>
    <s v="Marshall Brandt Briggs"/>
    <x v="4"/>
    <n v="0.02"/>
    <n v="146.05000000000001"/>
    <n v="80.2"/>
    <x v="0"/>
    <x v="3"/>
    <x v="0"/>
    <x v="0"/>
    <s v="Jumbo Box"/>
    <s v="BPI Conference Tables"/>
    <n v="0.71"/>
    <s v="United States"/>
    <s v="South"/>
    <x v="34"/>
    <s v="Maryville"/>
    <n v="37804"/>
    <x v="53"/>
    <d v="2015-02-23T00:00:00"/>
    <x v="598"/>
    <n v="5"/>
    <n v="798.69"/>
    <n v="89139"/>
    <n v="146.03"/>
    <x v="0"/>
  </r>
  <r>
    <n v="247"/>
    <s v="Marshall Brandt Briggs"/>
    <x v="4"/>
    <n v="0.06"/>
    <n v="65.989999999999995"/>
    <n v="5.92"/>
    <x v="1"/>
    <x v="3"/>
    <x v="1"/>
    <x v="12"/>
    <s v="Small Box"/>
    <s v="252"/>
    <n v="0.55000000000000004"/>
    <s v="United States"/>
    <s v="South"/>
    <x v="34"/>
    <s v="Maryville"/>
    <n v="37804"/>
    <x v="53"/>
    <d v="2015-02-24T00:00:00"/>
    <x v="599"/>
    <n v="14"/>
    <n v="792.11"/>
    <n v="89139"/>
    <n v="65.929999999999993"/>
    <x v="0"/>
  </r>
  <r>
    <n v="1649"/>
    <s v="Roy Hardison"/>
    <x v="0"/>
    <n v="0.03"/>
    <n v="48.58"/>
    <n v="3.99"/>
    <x v="2"/>
    <x v="3"/>
    <x v="2"/>
    <x v="8"/>
    <s v="Small Box"/>
    <s v="Belkin Premiere Surge Master II 8-outlet surge protector"/>
    <n v="0.56000000000000005"/>
    <s v="United States"/>
    <s v="East"/>
    <x v="11"/>
    <s v="Woodmere"/>
    <n v="11598"/>
    <x v="54"/>
    <d v="2015-02-26T00:00:00"/>
    <x v="600"/>
    <n v="3"/>
    <n v="145.12"/>
    <n v="91041"/>
    <n v="48.55"/>
    <x v="3"/>
  </r>
  <r>
    <n v="1894"/>
    <s v="Maureen Herbert Hood"/>
    <x v="0"/>
    <n v="0"/>
    <n v="300.98"/>
    <n v="164.73"/>
    <x v="0"/>
    <x v="2"/>
    <x v="0"/>
    <x v="9"/>
    <s v="Jumbo Drum"/>
    <s v="Global Leather and Oak Executive Chair, Black"/>
    <n v="0.56000000000000005"/>
    <s v="United States"/>
    <s v="Central"/>
    <x v="30"/>
    <s v="Appleton"/>
    <n v="54915"/>
    <x v="54"/>
    <d v="2015-02-25T00:00:00"/>
    <x v="601"/>
    <n v="12"/>
    <n v="3845.35"/>
    <n v="91261"/>
    <n v="300.98"/>
    <x v="1"/>
  </r>
  <r>
    <n v="1894"/>
    <s v="Maureen Herbert Hood"/>
    <x v="0"/>
    <n v="0.09"/>
    <n v="2.94"/>
    <n v="0.96"/>
    <x v="1"/>
    <x v="2"/>
    <x v="2"/>
    <x v="2"/>
    <s v="Wrap Bag"/>
    <s v="Newell 343"/>
    <n v="0.57999999999999996"/>
    <s v="United States"/>
    <s v="Central"/>
    <x v="30"/>
    <s v="Appleton"/>
    <n v="54915"/>
    <x v="54"/>
    <d v="2015-02-26T00:00:00"/>
    <x v="602"/>
    <n v="1"/>
    <n v="3.77"/>
    <n v="91261"/>
    <n v="2.85"/>
    <x v="1"/>
  </r>
  <r>
    <n v="1919"/>
    <s v="Nathan Jenkins"/>
    <x v="1"/>
    <n v="0"/>
    <n v="195.99"/>
    <n v="8.99"/>
    <x v="1"/>
    <x v="2"/>
    <x v="1"/>
    <x v="12"/>
    <s v="Small Box"/>
    <s v="T28 WORLD"/>
    <n v="0.6"/>
    <s v="United States"/>
    <s v="South"/>
    <x v="1"/>
    <s v="Pine Bluff"/>
    <n v="71603"/>
    <x v="54"/>
    <d v="2015-02-25T00:00:00"/>
    <x v="603"/>
    <n v="5"/>
    <n v="882.93"/>
    <n v="85896"/>
    <n v="195.99"/>
    <x v="0"/>
  </r>
  <r>
    <n v="1127"/>
    <s v="Ray Grady"/>
    <x v="4"/>
    <n v="0.02"/>
    <n v="4.0599999999999996"/>
    <n v="6.89"/>
    <x v="1"/>
    <x v="1"/>
    <x v="2"/>
    <x v="8"/>
    <s v="Small Box"/>
    <s v="Eureka Disposable Bags for Sanitaire® Vibra Groomer I® Upright Vac"/>
    <n v="0.6"/>
    <s v="United States"/>
    <s v="Central"/>
    <x v="18"/>
    <s v="Eagle Pass"/>
    <n v="78852"/>
    <x v="54"/>
    <d v="2015-02-26T00:00:00"/>
    <x v="604"/>
    <n v="16"/>
    <n v="66.81"/>
    <n v="87221"/>
    <n v="4.04"/>
    <x v="1"/>
  </r>
  <r>
    <n v="961"/>
    <s v="Benjamin Chan"/>
    <x v="3"/>
    <n v="0.05"/>
    <n v="124.49"/>
    <n v="51.94"/>
    <x v="0"/>
    <x v="2"/>
    <x v="0"/>
    <x v="0"/>
    <s v="Jumbo Box"/>
    <s v="Bevis 36 x 72 Conference Tables"/>
    <n v="0.63"/>
    <s v="United States"/>
    <s v="West"/>
    <x v="8"/>
    <s v="Redwood City"/>
    <n v="94061"/>
    <x v="54"/>
    <d v="2015-02-24T00:00:00"/>
    <x v="605"/>
    <n v="1"/>
    <n v="120.12"/>
    <n v="89402"/>
    <n v="124.44"/>
    <x v="2"/>
  </r>
  <r>
    <n v="2398"/>
    <s v="Julian F Wolfe"/>
    <x v="3"/>
    <n v="0.03"/>
    <n v="7.64"/>
    <n v="5.83"/>
    <x v="1"/>
    <x v="3"/>
    <x v="2"/>
    <x v="7"/>
    <s v="Wrap Bag"/>
    <s v="Rediform Wirebound &quot;Phone Memo&quot; Message Book, 11 x 5-3/4"/>
    <n v="0.36"/>
    <s v="United States"/>
    <s v="Central"/>
    <x v="10"/>
    <s v="Hanover Park"/>
    <n v="60103"/>
    <x v="54"/>
    <d v="2015-02-26T00:00:00"/>
    <x v="606"/>
    <n v="12"/>
    <n v="96.86"/>
    <n v="86373"/>
    <n v="7.6099999999999994"/>
    <x v="1"/>
  </r>
  <r>
    <n v="1193"/>
    <s v="Louis Parrish"/>
    <x v="1"/>
    <n v="0.05"/>
    <n v="52.4"/>
    <n v="16.11"/>
    <x v="1"/>
    <x v="1"/>
    <x v="2"/>
    <x v="5"/>
    <s v="Small Box"/>
    <s v="Ibico Laser Imprintable Binding System Covers"/>
    <n v="0.39"/>
    <s v="United States"/>
    <s v="East"/>
    <x v="31"/>
    <s v="Washington"/>
    <n v="20016"/>
    <x v="55"/>
    <d v="2015-02-27T00:00:00"/>
    <x v="607"/>
    <n v="85"/>
    <n v="4556.63"/>
    <n v="29350"/>
    <n v="52.35"/>
    <x v="3"/>
  </r>
  <r>
    <n v="1193"/>
    <s v="Louis Parrish"/>
    <x v="1"/>
    <n v="0.05"/>
    <n v="36.549999999999997"/>
    <n v="13.89"/>
    <x v="2"/>
    <x v="1"/>
    <x v="2"/>
    <x v="2"/>
    <s v="Wrap Bag"/>
    <s v="Dixon Ticonderoga Core-Lock Colored Pencils, 48-Color Set"/>
    <n v="0.41"/>
    <s v="United States"/>
    <s v="East"/>
    <x v="31"/>
    <s v="Washington"/>
    <n v="20016"/>
    <x v="55"/>
    <d v="2015-02-26T00:00:00"/>
    <x v="608"/>
    <n v="83"/>
    <n v="2948.61"/>
    <n v="29350"/>
    <n v="36.5"/>
    <x v="3"/>
  </r>
  <r>
    <n v="1199"/>
    <s v="Edward Lamm"/>
    <x v="1"/>
    <n v="0.1"/>
    <n v="15.14"/>
    <n v="4.53"/>
    <x v="1"/>
    <x v="1"/>
    <x v="2"/>
    <x v="6"/>
    <s v="Small Box"/>
    <s v="Eldon® Gobal File Keepers"/>
    <n v="0.81"/>
    <s v="United States"/>
    <s v="East"/>
    <x v="47"/>
    <s v="Nashua"/>
    <n v="3060"/>
    <x v="55"/>
    <d v="2015-02-28T00:00:00"/>
    <x v="609"/>
    <n v="5"/>
    <n v="75.17"/>
    <n v="87585"/>
    <n v="15.040000000000001"/>
    <x v="3"/>
  </r>
  <r>
    <n v="1200"/>
    <s v="Beth English"/>
    <x v="1"/>
    <n v="0.05"/>
    <n v="52.4"/>
    <n v="16.11"/>
    <x v="1"/>
    <x v="1"/>
    <x v="2"/>
    <x v="5"/>
    <s v="Small Box"/>
    <s v="Ibico Laser Imprintable Binding System Covers"/>
    <n v="0.39"/>
    <s v="United States"/>
    <s v="East"/>
    <x v="33"/>
    <s v="Elmwood Park"/>
    <n v="7407"/>
    <x v="55"/>
    <d v="2015-02-27T00:00:00"/>
    <x v="610"/>
    <n v="21"/>
    <n v="1125.76"/>
    <n v="87585"/>
    <n v="52.35"/>
    <x v="3"/>
  </r>
  <r>
    <n v="1202"/>
    <s v="Faye Wolf"/>
    <x v="1"/>
    <n v="0.05"/>
    <n v="36.549999999999997"/>
    <n v="13.89"/>
    <x v="2"/>
    <x v="1"/>
    <x v="2"/>
    <x v="2"/>
    <s v="Wrap Bag"/>
    <s v="Dixon Ticonderoga Core-Lock Colored Pencils, 48-Color Set"/>
    <n v="0.41"/>
    <s v="United States"/>
    <s v="East"/>
    <x v="33"/>
    <s v="South Orange"/>
    <n v="7079"/>
    <x v="55"/>
    <d v="2015-02-26T00:00:00"/>
    <x v="611"/>
    <n v="21"/>
    <n v="746.03"/>
    <n v="87585"/>
    <n v="36.5"/>
    <x v="3"/>
  </r>
  <r>
    <n v="2361"/>
    <s v="Vincent Daniel"/>
    <x v="1"/>
    <n v="0.06"/>
    <n v="8.33"/>
    <n v="1.99"/>
    <x v="1"/>
    <x v="3"/>
    <x v="1"/>
    <x v="1"/>
    <s v="Small Pack"/>
    <s v="80 Minute Slim Jewel Case CD-R , 10/Pack - Staples"/>
    <n v="0.52"/>
    <s v="United States"/>
    <s v="South"/>
    <x v="12"/>
    <s v="Fruit Cove"/>
    <n v="32259"/>
    <x v="55"/>
    <d v="2015-02-26T00:00:00"/>
    <x v="612"/>
    <n v="1"/>
    <n v="8.49"/>
    <n v="88266"/>
    <n v="8.27"/>
    <x v="0"/>
  </r>
  <r>
    <n v="851"/>
    <s v="Helen H Heller"/>
    <x v="2"/>
    <n v="0.1"/>
    <n v="50.98"/>
    <n v="22.24"/>
    <x v="1"/>
    <x v="3"/>
    <x v="0"/>
    <x v="11"/>
    <s v="Large Box"/>
    <s v="Dana Fluorescent Magnifying Lamp, White, 36&quot;"/>
    <n v="0.55000000000000004"/>
    <s v="United States"/>
    <s v="West"/>
    <x v="8"/>
    <s v="Hacienda Heights"/>
    <n v="91745"/>
    <x v="55"/>
    <d v="2015-02-27T00:00:00"/>
    <x v="613"/>
    <n v="6"/>
    <n v="300.63"/>
    <n v="88568"/>
    <n v="50.879999999999995"/>
    <x v="2"/>
  </r>
  <r>
    <n v="2980"/>
    <s v="Joanna Kenney"/>
    <x v="4"/>
    <n v="7.0000000000000007E-2"/>
    <n v="2.61"/>
    <n v="0.5"/>
    <x v="1"/>
    <x v="3"/>
    <x v="2"/>
    <x v="13"/>
    <s v="Small Box"/>
    <s v="Avery 494"/>
    <n v="0.39"/>
    <s v="United States"/>
    <s v="East"/>
    <x v="27"/>
    <s v="Sandusky"/>
    <n v="44870"/>
    <x v="55"/>
    <d v="2015-02-27T00:00:00"/>
    <x v="614"/>
    <n v="6"/>
    <n v="15.65"/>
    <n v="86547"/>
    <n v="2.54"/>
    <x v="3"/>
  </r>
  <r>
    <n v="868"/>
    <s v="Sharon Ellis"/>
    <x v="3"/>
    <n v="0.04"/>
    <n v="29.18"/>
    <n v="8.5500000000000007"/>
    <x v="2"/>
    <x v="3"/>
    <x v="0"/>
    <x v="11"/>
    <s v="Small Box"/>
    <s v="Deflect-o SuperTray™ Unbreakable Stackable Tray, Letter, Black"/>
    <n v="0.42"/>
    <s v="United States"/>
    <s v="Central"/>
    <x v="7"/>
    <s v="Shoreview"/>
    <n v="55126"/>
    <x v="55"/>
    <d v="2015-02-27T00:00:00"/>
    <x v="615"/>
    <n v="10"/>
    <n v="292.37"/>
    <n v="91194"/>
    <n v="29.14"/>
    <x v="1"/>
  </r>
  <r>
    <n v="868"/>
    <s v="Sharon Ellis"/>
    <x v="3"/>
    <n v="0"/>
    <n v="80.98"/>
    <n v="35"/>
    <x v="1"/>
    <x v="3"/>
    <x v="2"/>
    <x v="6"/>
    <s v="Large Box"/>
    <s v="Carina 42&quot;Hx23 3/4&quot;W Media Storage Unit"/>
    <n v="0.83"/>
    <s v="United States"/>
    <s v="Central"/>
    <x v="7"/>
    <s v="Shoreview"/>
    <n v="55126"/>
    <x v="55"/>
    <d v="2015-02-27T00:00:00"/>
    <x v="616"/>
    <n v="8"/>
    <n v="682.79"/>
    <n v="91194"/>
    <n v="80.98"/>
    <x v="1"/>
  </r>
  <r>
    <n v="907"/>
    <s v="Rachel Casey"/>
    <x v="0"/>
    <n v="0.09"/>
    <n v="35.99"/>
    <n v="5.99"/>
    <x v="1"/>
    <x v="2"/>
    <x v="1"/>
    <x v="12"/>
    <s v="Wrap Bag"/>
    <s v="Accessory41"/>
    <n v="0.38"/>
    <s v="United States"/>
    <s v="South"/>
    <x v="32"/>
    <s v="Henderson"/>
    <n v="42420"/>
    <x v="56"/>
    <d v="2015-02-27T00:00:00"/>
    <x v="617"/>
    <n v="5"/>
    <n v="151.6"/>
    <n v="86459"/>
    <n v="35.9"/>
    <x v="0"/>
  </r>
  <r>
    <n v="1639"/>
    <s v="Marvin Rollins"/>
    <x v="0"/>
    <n v="0.08"/>
    <n v="55.48"/>
    <n v="6.79"/>
    <x v="1"/>
    <x v="2"/>
    <x v="2"/>
    <x v="7"/>
    <s v="Small Box"/>
    <s v="Eaton Premium Continuous-Feed Paper, 25% Cotton, Letter Size, White, 1000 Shts/Box"/>
    <n v="0.37"/>
    <s v="United States"/>
    <s v="East"/>
    <x v="22"/>
    <s v="Stamford"/>
    <n v="6901"/>
    <x v="56"/>
    <d v="2015-02-28T00:00:00"/>
    <x v="618"/>
    <n v="4"/>
    <n v="214.14"/>
    <n v="89705"/>
    <n v="55.4"/>
    <x v="3"/>
  </r>
  <r>
    <n v="2114"/>
    <s v="Paige Mason"/>
    <x v="0"/>
    <n v="7.0000000000000007E-2"/>
    <n v="226.67"/>
    <n v="28.16"/>
    <x v="0"/>
    <x v="3"/>
    <x v="0"/>
    <x v="9"/>
    <s v="Jumbo Drum"/>
    <s v="Hon GuestStacker Chair"/>
    <n v="0.59"/>
    <s v="United States"/>
    <s v="South"/>
    <x v="21"/>
    <s v="Norfolk"/>
    <n v="23518"/>
    <x v="56"/>
    <d v="2015-02-27T00:00:00"/>
    <x v="619"/>
    <n v="1"/>
    <n v="255.83"/>
    <n v="88405"/>
    <n v="226.6"/>
    <x v="0"/>
  </r>
  <r>
    <n v="2114"/>
    <s v="Paige Mason"/>
    <x v="0"/>
    <n v="0.08"/>
    <n v="20.98"/>
    <n v="53.03"/>
    <x v="0"/>
    <x v="3"/>
    <x v="2"/>
    <x v="6"/>
    <s v="Jumbo Drum"/>
    <s v="Tennsco Lockers, Gray"/>
    <n v="0.78"/>
    <s v="United States"/>
    <s v="South"/>
    <x v="21"/>
    <s v="Norfolk"/>
    <n v="23518"/>
    <x v="56"/>
    <d v="2015-02-28T00:00:00"/>
    <x v="620"/>
    <n v="20"/>
    <n v="421.18"/>
    <n v="88405"/>
    <n v="20.900000000000002"/>
    <x v="0"/>
  </r>
  <r>
    <n v="2979"/>
    <s v="Lloyd Dolan"/>
    <x v="0"/>
    <n v="0.02"/>
    <n v="5.34"/>
    <n v="2.99"/>
    <x v="1"/>
    <x v="3"/>
    <x v="2"/>
    <x v="5"/>
    <s v="Small Box"/>
    <s v="Wilson Jones 14 Line Acrylic Coated Pressboard Data Binders"/>
    <n v="0.38"/>
    <s v="United States"/>
    <s v="Central"/>
    <x v="39"/>
    <s v="Dickinson"/>
    <n v="58601"/>
    <x v="56"/>
    <d v="2015-02-28T00:00:00"/>
    <x v="621"/>
    <n v="6"/>
    <n v="34.729999999999997"/>
    <n v="86545"/>
    <n v="5.32"/>
    <x v="1"/>
  </r>
  <r>
    <n v="2979"/>
    <s v="Lloyd Dolan"/>
    <x v="0"/>
    <n v="0.03"/>
    <n v="40.98"/>
    <n v="7.47"/>
    <x v="1"/>
    <x v="3"/>
    <x v="2"/>
    <x v="5"/>
    <s v="Small Box"/>
    <s v="Wilson Jones Ledger-Size, Piano-Hinge Binder, 2&quot;, Blue"/>
    <n v="0.37"/>
    <s v="United States"/>
    <s v="Central"/>
    <x v="39"/>
    <s v="Dickinson"/>
    <n v="58601"/>
    <x v="56"/>
    <d v="2015-02-27T00:00:00"/>
    <x v="622"/>
    <n v="6"/>
    <n v="247.53"/>
    <n v="86545"/>
    <n v="40.949999999999996"/>
    <x v="1"/>
  </r>
  <r>
    <n v="573"/>
    <s v="Vanessa Winstead"/>
    <x v="1"/>
    <n v="0.08"/>
    <n v="415.88"/>
    <n v="11.37"/>
    <x v="1"/>
    <x v="3"/>
    <x v="2"/>
    <x v="6"/>
    <s v="Small Box"/>
    <s v="Deluxe Rollaway Locking File with Drawer"/>
    <n v="0.56999999999999995"/>
    <s v="United States"/>
    <s v="Central"/>
    <x v="10"/>
    <s v="Pekin"/>
    <n v="61554"/>
    <x v="56"/>
    <d v="2015-02-27T00:00:00"/>
    <x v="623"/>
    <n v="1"/>
    <n v="405.57"/>
    <n v="86556"/>
    <n v="415.8"/>
    <x v="1"/>
  </r>
  <r>
    <n v="1665"/>
    <s v="Elsie Pridgen"/>
    <x v="1"/>
    <n v="0.1"/>
    <n v="3.6"/>
    <n v="2.2000000000000002"/>
    <x v="1"/>
    <x v="1"/>
    <x v="2"/>
    <x v="7"/>
    <s v="Wrap Bag"/>
    <s v="Telephone Message Books with Fax/Mobile Section, 4 1/4&quot; x 6&quot;"/>
    <n v="0.39"/>
    <s v="United States"/>
    <s v="West"/>
    <x v="8"/>
    <s v="Laguna Hills"/>
    <n v="92653"/>
    <x v="56"/>
    <d v="2015-02-27T00:00:00"/>
    <x v="624"/>
    <n v="2"/>
    <n v="6.97"/>
    <n v="90678"/>
    <n v="3.5"/>
    <x v="2"/>
  </r>
  <r>
    <n v="865"/>
    <s v="Dana Burgess"/>
    <x v="2"/>
    <n v="0.04"/>
    <n v="6.48"/>
    <n v="5.16"/>
    <x v="2"/>
    <x v="3"/>
    <x v="2"/>
    <x v="7"/>
    <s v="Small Box"/>
    <s v="Xerox 1985"/>
    <n v="0.37"/>
    <s v="United States"/>
    <s v="Central"/>
    <x v="2"/>
    <s v="East Chicago"/>
    <n v="46312"/>
    <x v="56"/>
    <d v="2015-03-02T00:00:00"/>
    <x v="625"/>
    <n v="12"/>
    <n v="86.79"/>
    <n v="90675"/>
    <n v="6.44"/>
    <x v="1"/>
  </r>
  <r>
    <n v="621"/>
    <s v="Heather Stern"/>
    <x v="4"/>
    <n v="0.1"/>
    <n v="6.88"/>
    <n v="2"/>
    <x v="1"/>
    <x v="2"/>
    <x v="2"/>
    <x v="7"/>
    <s v="Wrap Bag"/>
    <s v="Adams Phone Message Book, 200 Message Capacity, 8 1/16” x 11”"/>
    <n v="0.39"/>
    <s v="United States"/>
    <s v="East"/>
    <x v="22"/>
    <s v="Newington"/>
    <n v="6111"/>
    <x v="56"/>
    <d v="2015-02-27T00:00:00"/>
    <x v="626"/>
    <n v="5"/>
    <n v="31.46"/>
    <n v="91432"/>
    <n v="6.78"/>
    <x v="3"/>
  </r>
  <r>
    <n v="622"/>
    <s v="Hazel Khan"/>
    <x v="4"/>
    <n v="0.06"/>
    <n v="195.99"/>
    <n v="8.99"/>
    <x v="1"/>
    <x v="2"/>
    <x v="1"/>
    <x v="12"/>
    <s v="Small Box"/>
    <s v="T28 WORLD"/>
    <n v="0.6"/>
    <s v="United States"/>
    <s v="East"/>
    <x v="29"/>
    <s v="Auburn"/>
    <n v="4210"/>
    <x v="56"/>
    <d v="2015-02-28T00:00:00"/>
    <x v="627"/>
    <n v="6"/>
    <n v="948.97"/>
    <n v="91432"/>
    <n v="195.93"/>
    <x v="3"/>
  </r>
  <r>
    <n v="3063"/>
    <s v="Ann Steele"/>
    <x v="4"/>
    <n v="7.0000000000000007E-2"/>
    <n v="8.33"/>
    <n v="1.99"/>
    <x v="1"/>
    <x v="1"/>
    <x v="1"/>
    <x v="1"/>
    <s v="Small Pack"/>
    <s v="80 Minute Slim Jewel Case CD-R , 10/Pack - Staples"/>
    <n v="0.52"/>
    <s v="United States"/>
    <s v="West"/>
    <x v="4"/>
    <s v="Kirkland"/>
    <n v="98034"/>
    <x v="56"/>
    <d v="2015-02-28T00:00:00"/>
    <x v="628"/>
    <n v="6"/>
    <n v="50.28"/>
    <n v="88447"/>
    <n v="8.26"/>
    <x v="2"/>
  </r>
  <r>
    <n v="3063"/>
    <s v="Ann Steele"/>
    <x v="4"/>
    <n v="0.03"/>
    <n v="499.99"/>
    <n v="24.49"/>
    <x v="1"/>
    <x v="1"/>
    <x v="1"/>
    <x v="4"/>
    <s v="Large Box"/>
    <s v="Sharp AL-1530CS Digital Copier"/>
    <n v="0.36"/>
    <s v="United States"/>
    <s v="West"/>
    <x v="4"/>
    <s v="Kirkland"/>
    <n v="98034"/>
    <x v="56"/>
    <d v="2015-02-27T00:00:00"/>
    <x v="629"/>
    <n v="5"/>
    <n v="2570.4499999999998"/>
    <n v="88447"/>
    <n v="499.96000000000004"/>
    <x v="2"/>
  </r>
  <r>
    <n v="1916"/>
    <s v="Marcia Feldman"/>
    <x v="0"/>
    <n v="0.03"/>
    <n v="11.99"/>
    <n v="5.99"/>
    <x v="1"/>
    <x v="2"/>
    <x v="1"/>
    <x v="3"/>
    <s v="Medium Box"/>
    <s v="TI 30X Scientific Calculator"/>
    <n v="0.36"/>
    <s v="United States"/>
    <s v="South"/>
    <x v="1"/>
    <s v="Little Rock"/>
    <n v="72209"/>
    <x v="57"/>
    <d v="2015-02-28T00:00:00"/>
    <x v="630"/>
    <n v="7"/>
    <n v="83.72"/>
    <n v="85893"/>
    <n v="11.96"/>
    <x v="0"/>
  </r>
  <r>
    <n v="1005"/>
    <s v="Lloyd Dickson"/>
    <x v="1"/>
    <n v="0.02"/>
    <n v="40.99"/>
    <n v="17.48"/>
    <x v="1"/>
    <x v="0"/>
    <x v="2"/>
    <x v="7"/>
    <s v="Small Box"/>
    <s v="Xerox 1893"/>
    <n v="0.36"/>
    <s v="United States"/>
    <s v="Central"/>
    <x v="10"/>
    <s v="Buffalo Grove"/>
    <n v="60089"/>
    <x v="57"/>
    <d v="2015-02-28T00:00:00"/>
    <x v="631"/>
    <n v="23"/>
    <n v="950.43"/>
    <n v="90044"/>
    <n v="40.97"/>
    <x v="1"/>
  </r>
  <r>
    <n v="1044"/>
    <s v="Erin Ballard"/>
    <x v="1"/>
    <n v="0"/>
    <n v="6.68"/>
    <n v="5.66"/>
    <x v="1"/>
    <x v="2"/>
    <x v="2"/>
    <x v="7"/>
    <s v="Small Box"/>
    <s v="Xerox 1923"/>
    <n v="0.37"/>
    <s v="United States"/>
    <s v="West"/>
    <x v="8"/>
    <s v="Los Angeles"/>
    <n v="90004"/>
    <x v="57"/>
    <d v="2015-02-28T00:00:00"/>
    <x v="632"/>
    <n v="90"/>
    <n v="617.4"/>
    <n v="47813"/>
    <n v="6.68"/>
    <x v="2"/>
  </r>
  <r>
    <n v="1047"/>
    <s v="Gayle Pearson"/>
    <x v="1"/>
    <n v="0"/>
    <n v="6.68"/>
    <n v="5.66"/>
    <x v="1"/>
    <x v="2"/>
    <x v="2"/>
    <x v="7"/>
    <s v="Small Box"/>
    <s v="Xerox 1923"/>
    <n v="0.37"/>
    <s v="United States"/>
    <s v="East"/>
    <x v="35"/>
    <s v="Boston"/>
    <n v="2109"/>
    <x v="57"/>
    <d v="2015-02-28T00:00:00"/>
    <x v="633"/>
    <n v="23"/>
    <n v="157.78"/>
    <n v="89389"/>
    <n v="6.68"/>
    <x v="3"/>
  </r>
  <r>
    <n v="751"/>
    <s v="David Wrenn"/>
    <x v="2"/>
    <n v="0.06"/>
    <n v="130.97999999999999"/>
    <n v="54.74"/>
    <x v="0"/>
    <x v="3"/>
    <x v="0"/>
    <x v="10"/>
    <s v="Jumbo Box"/>
    <s v="O'Sullivan Elevations Bookcase, Cherry Finish"/>
    <n v="0.69"/>
    <s v="United States"/>
    <s v="South"/>
    <x v="32"/>
    <s v="Georgetown"/>
    <n v="40324"/>
    <x v="57"/>
    <d v="2015-03-06T00:00:00"/>
    <x v="634"/>
    <n v="3"/>
    <n v="411.64"/>
    <n v="91201"/>
    <n v="130.91999999999999"/>
    <x v="0"/>
  </r>
  <r>
    <n v="1754"/>
    <s v="Nelson Hong"/>
    <x v="2"/>
    <n v="0.04"/>
    <n v="8.5"/>
    <n v="1.99"/>
    <x v="1"/>
    <x v="1"/>
    <x v="1"/>
    <x v="1"/>
    <s v="Small Pack"/>
    <s v="Hewlett-Packard 4.7GB DVD+R Discs"/>
    <n v="0.49"/>
    <s v="United States"/>
    <s v="West"/>
    <x v="8"/>
    <s v="Torrance"/>
    <n v="90503"/>
    <x v="57"/>
    <d v="2015-02-28T00:00:00"/>
    <x v="635"/>
    <n v="14"/>
    <n v="118.57"/>
    <n v="90178"/>
    <n v="8.4600000000000009"/>
    <x v="2"/>
  </r>
  <r>
    <n v="1754"/>
    <s v="Nelson Hong"/>
    <x v="2"/>
    <n v="0.1"/>
    <n v="15.99"/>
    <n v="9.4"/>
    <x v="1"/>
    <x v="1"/>
    <x v="1"/>
    <x v="3"/>
    <s v="Small Box"/>
    <s v="AT&amp;T Black Trimline Phone, Model 210"/>
    <n v="0.49"/>
    <s v="United States"/>
    <s v="West"/>
    <x v="8"/>
    <s v="Torrance"/>
    <n v="90503"/>
    <x v="57"/>
    <d v="2015-02-27T00:00:00"/>
    <x v="636"/>
    <n v="5"/>
    <n v="79.47"/>
    <n v="90178"/>
    <n v="15.89"/>
    <x v="2"/>
  </r>
  <r>
    <n v="1754"/>
    <s v="Nelson Hong"/>
    <x v="2"/>
    <n v="0.09"/>
    <n v="95.99"/>
    <n v="8.99"/>
    <x v="1"/>
    <x v="1"/>
    <x v="1"/>
    <x v="12"/>
    <s v="Small Box"/>
    <s v="600 Series Flip"/>
    <n v="0.56999999999999995"/>
    <s v="United States"/>
    <s v="West"/>
    <x v="8"/>
    <s v="Torrance"/>
    <n v="90503"/>
    <x v="57"/>
    <d v="2015-03-03T00:00:00"/>
    <x v="637"/>
    <n v="8"/>
    <n v="627.28"/>
    <n v="90178"/>
    <n v="95.899999999999991"/>
    <x v="2"/>
  </r>
  <r>
    <n v="2466"/>
    <s v="Gilbert Godfrey"/>
    <x v="4"/>
    <n v="0.04"/>
    <n v="2.08"/>
    <n v="1.49"/>
    <x v="1"/>
    <x v="3"/>
    <x v="2"/>
    <x v="5"/>
    <s v="Small Box"/>
    <s v="Economy Binders"/>
    <n v="0.36"/>
    <s v="United States"/>
    <s v="Central"/>
    <x v="25"/>
    <s v="Sault Sainte Marie"/>
    <n v="49783"/>
    <x v="57"/>
    <d v="2015-02-28T00:00:00"/>
    <x v="638"/>
    <n v="7"/>
    <n v="14.77"/>
    <n v="88136"/>
    <n v="2.04"/>
    <x v="1"/>
  </r>
  <r>
    <n v="2466"/>
    <s v="Gilbert Godfrey"/>
    <x v="4"/>
    <n v="0.02"/>
    <n v="53.98"/>
    <n v="5.5"/>
    <x v="2"/>
    <x v="3"/>
    <x v="1"/>
    <x v="1"/>
    <s v="Small Box"/>
    <s v="Nu-Form 106-Key Ergonomic Keyboard w/ Touchpad"/>
    <n v="0.62"/>
    <s v="United States"/>
    <s v="Central"/>
    <x v="25"/>
    <s v="Sault Sainte Marie"/>
    <n v="49783"/>
    <x v="57"/>
    <d v="2015-02-28T00:00:00"/>
    <x v="639"/>
    <n v="8"/>
    <n v="438.33"/>
    <n v="88136"/>
    <n v="53.959999999999994"/>
    <x v="1"/>
  </r>
  <r>
    <n v="2466"/>
    <s v="Gilbert Godfrey"/>
    <x v="4"/>
    <n v="0.05"/>
    <n v="4.9800000000000004"/>
    <n v="5.0199999999999996"/>
    <x v="1"/>
    <x v="3"/>
    <x v="2"/>
    <x v="7"/>
    <s v="Small Box"/>
    <s v="Xerox 1989"/>
    <n v="0.38"/>
    <s v="United States"/>
    <s v="Central"/>
    <x v="25"/>
    <s v="Sault Sainte Marie"/>
    <n v="49783"/>
    <x v="57"/>
    <d v="2015-02-27T00:00:00"/>
    <x v="640"/>
    <n v="7"/>
    <n v="38.11"/>
    <n v="88136"/>
    <n v="4.9300000000000006"/>
    <x v="1"/>
  </r>
  <r>
    <n v="972"/>
    <s v="Gregory Holden"/>
    <x v="2"/>
    <n v="0.03"/>
    <n v="284.98"/>
    <n v="69.55"/>
    <x v="0"/>
    <x v="3"/>
    <x v="0"/>
    <x v="9"/>
    <s v="Jumbo Drum"/>
    <s v="Global Commerce™ Series High-Back Swivel/Tilt Chairs"/>
    <n v="0.6"/>
    <s v="United States"/>
    <s v="West"/>
    <x v="8"/>
    <s v="Riverside"/>
    <n v="92503"/>
    <x v="58"/>
    <d v="2015-03-05T00:00:00"/>
    <x v="641"/>
    <n v="2"/>
    <n v="619.38"/>
    <n v="87259"/>
    <n v="284.95000000000005"/>
    <x v="2"/>
  </r>
  <r>
    <n v="972"/>
    <s v="Gregory Holden"/>
    <x v="2"/>
    <n v="0"/>
    <n v="12.99"/>
    <n v="14.37"/>
    <x v="1"/>
    <x v="3"/>
    <x v="0"/>
    <x v="11"/>
    <s v="Large Box"/>
    <s v="Tensor &quot;Hersey Kiss&quot; Styled Floor Lamp"/>
    <n v="0.73"/>
    <s v="United States"/>
    <s v="West"/>
    <x v="8"/>
    <s v="Riverside"/>
    <n v="92503"/>
    <x v="58"/>
    <d v="2015-02-28T00:00:00"/>
    <x v="642"/>
    <n v="1"/>
    <n v="18.690000000000001"/>
    <n v="87259"/>
    <n v="12.99"/>
    <x v="2"/>
  </r>
  <r>
    <n v="2220"/>
    <s v="Jennifer Stanton"/>
    <x v="2"/>
    <n v="0.09"/>
    <n v="14.2"/>
    <n v="5.3"/>
    <x v="1"/>
    <x v="1"/>
    <x v="0"/>
    <x v="11"/>
    <s v="Wrap Bag"/>
    <s v="Coloredge Poster Frame"/>
    <n v="0.46"/>
    <s v="United States"/>
    <s v="South"/>
    <x v="12"/>
    <s v="Winter Garden"/>
    <n v="34787"/>
    <x v="58"/>
    <d v="2015-03-01T00:00:00"/>
    <x v="643"/>
    <n v="4"/>
    <n v="55.08"/>
    <n v="91036"/>
    <n v="14.11"/>
    <x v="0"/>
  </r>
  <r>
    <n v="3075"/>
    <s v="Gordon Brandt"/>
    <x v="2"/>
    <n v="0.06"/>
    <n v="19.23"/>
    <n v="6.15"/>
    <x v="1"/>
    <x v="3"/>
    <x v="0"/>
    <x v="11"/>
    <s v="Small Pack"/>
    <s v="Executive Impressions 13&quot; Clairmont Wall Clock"/>
    <n v="0.44"/>
    <s v="United States"/>
    <s v="West"/>
    <x v="8"/>
    <s v="Los Angeles"/>
    <n v="90061"/>
    <x v="58"/>
    <d v="2015-02-28T00:00:00"/>
    <x v="644"/>
    <n v="4"/>
    <n v="84.6"/>
    <n v="14756"/>
    <n v="19.170000000000002"/>
    <x v="2"/>
  </r>
  <r>
    <n v="3098"/>
    <s v="Lorraine Boykin"/>
    <x v="2"/>
    <n v="0.06"/>
    <n v="2.89"/>
    <n v="0.5"/>
    <x v="1"/>
    <x v="1"/>
    <x v="2"/>
    <x v="13"/>
    <s v="Small Box"/>
    <s v="Avery 498"/>
    <n v="0.38"/>
    <s v="United States"/>
    <s v="East"/>
    <x v="11"/>
    <s v="Shirley"/>
    <n v="11967"/>
    <x v="58"/>
    <d v="2015-02-28T00:00:00"/>
    <x v="645"/>
    <n v="5"/>
    <n v="13.93"/>
    <n v="89316"/>
    <n v="2.83"/>
    <x v="3"/>
  </r>
  <r>
    <n v="3355"/>
    <s v="Glenda Simon"/>
    <x v="2"/>
    <n v="0.1"/>
    <n v="120.98"/>
    <n v="9.07"/>
    <x v="1"/>
    <x v="3"/>
    <x v="2"/>
    <x v="5"/>
    <s v="Small Box"/>
    <s v="GBC VeloBinder Electric Binding Machine"/>
    <n v="0.35"/>
    <s v="United States"/>
    <s v="West"/>
    <x v="8"/>
    <s v="Camarillo"/>
    <n v="93010"/>
    <x v="58"/>
    <d v="2015-03-09T00:00:00"/>
    <x v="646"/>
    <n v="5"/>
    <n v="549.85"/>
    <n v="88587"/>
    <n v="120.88000000000001"/>
    <x v="2"/>
  </r>
  <r>
    <n v="3355"/>
    <s v="Glenda Simon"/>
    <x v="2"/>
    <n v="0.08"/>
    <n v="8.32"/>
    <n v="2.38"/>
    <x v="2"/>
    <x v="3"/>
    <x v="1"/>
    <x v="1"/>
    <s v="Small Pack"/>
    <s v="Imation 3.5 IBM Formatted Diskettes, 10/Box"/>
    <n v="0.74"/>
    <s v="United States"/>
    <s v="West"/>
    <x v="8"/>
    <s v="Camarillo"/>
    <n v="93010"/>
    <x v="58"/>
    <d v="2015-03-04T00:00:00"/>
    <x v="647"/>
    <n v="6"/>
    <n v="48.99"/>
    <n v="88587"/>
    <n v="8.24"/>
    <x v="2"/>
  </r>
  <r>
    <n v="3355"/>
    <s v="Glenda Simon"/>
    <x v="2"/>
    <n v="0.1"/>
    <n v="125.99"/>
    <n v="4.2"/>
    <x v="1"/>
    <x v="3"/>
    <x v="1"/>
    <x v="12"/>
    <s v="Small Box"/>
    <s v="V3682"/>
    <n v="0.59"/>
    <s v="United States"/>
    <s v="West"/>
    <x v="8"/>
    <s v="Camarillo"/>
    <n v="93010"/>
    <x v="58"/>
    <d v="2015-02-28T00:00:00"/>
    <x v="648"/>
    <n v="7"/>
    <n v="681.42"/>
    <n v="88587"/>
    <n v="125.89"/>
    <x v="2"/>
  </r>
  <r>
    <n v="2587"/>
    <s v="Eugene H Walsh"/>
    <x v="4"/>
    <n v="0.01"/>
    <n v="6.48"/>
    <n v="6.57"/>
    <x v="2"/>
    <x v="2"/>
    <x v="2"/>
    <x v="7"/>
    <s v="Small Box"/>
    <s v="Xerox 20"/>
    <n v="0.37"/>
    <s v="United States"/>
    <s v="Central"/>
    <x v="30"/>
    <s v="Manitowoc"/>
    <n v="54220"/>
    <x v="58"/>
    <d v="2015-02-28T00:00:00"/>
    <x v="649"/>
    <n v="18"/>
    <n v="127.83"/>
    <n v="91166"/>
    <n v="6.4700000000000006"/>
    <x v="1"/>
  </r>
  <r>
    <n v="2861"/>
    <s v="Dwight Robinson"/>
    <x v="4"/>
    <n v="0.05"/>
    <n v="20.99"/>
    <n v="4.8099999999999996"/>
    <x v="1"/>
    <x v="3"/>
    <x v="1"/>
    <x v="12"/>
    <s v="Medium Box"/>
    <s v="1726 Digital Answering Machine"/>
    <n v="0.57999999999999996"/>
    <s v="United States"/>
    <s v="Central"/>
    <x v="38"/>
    <s v="Hays"/>
    <n v="67601"/>
    <x v="58"/>
    <d v="2015-02-28T00:00:00"/>
    <x v="650"/>
    <n v="11"/>
    <n v="199.43"/>
    <n v="88280"/>
    <n v="20.939999999999998"/>
    <x v="1"/>
  </r>
  <r>
    <n v="2923"/>
    <s v="Lynne Griffith"/>
    <x v="4"/>
    <n v="0"/>
    <n v="6.37"/>
    <n v="5.19"/>
    <x v="1"/>
    <x v="1"/>
    <x v="2"/>
    <x v="5"/>
    <s v="Small Box"/>
    <s v="C-Line Peel &amp; Stick Add-On Filing Pockets, 8-3/4 x 5-1/8, 10/Pack"/>
    <n v="0.38"/>
    <s v="United States"/>
    <s v="East"/>
    <x v="36"/>
    <s v="Hagerstown"/>
    <n v="21740"/>
    <x v="58"/>
    <d v="2015-03-02T00:00:00"/>
    <x v="651"/>
    <n v="15"/>
    <n v="99.75"/>
    <n v="86592"/>
    <n v="6.37"/>
    <x v="3"/>
  </r>
  <r>
    <n v="3151"/>
    <s v="Glenda Hunter"/>
    <x v="4"/>
    <n v="0.04"/>
    <n v="17.239999999999998"/>
    <n v="3.26"/>
    <x v="1"/>
    <x v="2"/>
    <x v="2"/>
    <x v="16"/>
    <s v="Small Pack"/>
    <s v="Fiskars 8&quot; Scissors, 2/Pack"/>
    <n v="0.56000000000000005"/>
    <s v="United States"/>
    <s v="West"/>
    <x v="8"/>
    <s v="Twentynine Palms"/>
    <n v="92277"/>
    <x v="58"/>
    <d v="2015-02-28T00:00:00"/>
    <x v="652"/>
    <n v="7"/>
    <n v="119.6"/>
    <n v="88546"/>
    <n v="17.2"/>
    <x v="2"/>
  </r>
  <r>
    <n v="719"/>
    <s v="Stephen Lam"/>
    <x v="3"/>
    <n v="0"/>
    <n v="8.5"/>
    <n v="1.99"/>
    <x v="1"/>
    <x v="3"/>
    <x v="1"/>
    <x v="1"/>
    <s v="Small Pack"/>
    <s v="Hewlett-Packard 4.7GB DVD+R Discs"/>
    <n v="0.49"/>
    <s v="United States"/>
    <s v="West"/>
    <x v="26"/>
    <s v="Pahrump"/>
    <n v="89041"/>
    <x v="58"/>
    <d v="2015-03-02T00:00:00"/>
    <x v="653"/>
    <n v="14"/>
    <n v="122.25"/>
    <n v="89344"/>
    <n v="8.5"/>
    <x v="2"/>
  </r>
  <r>
    <n v="719"/>
    <s v="Stephen Lam"/>
    <x v="3"/>
    <n v="0.03"/>
    <n v="95.43"/>
    <n v="19.989999999999998"/>
    <x v="1"/>
    <x v="3"/>
    <x v="2"/>
    <x v="6"/>
    <s v="Small Box"/>
    <s v="Fellowes Stor/Drawer® Steel Plus™ Storage Drawers"/>
    <n v="0.79"/>
    <s v="United States"/>
    <s v="West"/>
    <x v="26"/>
    <s v="Pahrump"/>
    <n v="89041"/>
    <x v="58"/>
    <d v="2015-03-02T00:00:00"/>
    <x v="654"/>
    <n v="2"/>
    <n v="206.09"/>
    <n v="89344"/>
    <n v="95.4"/>
    <x v="2"/>
  </r>
  <r>
    <n v="1482"/>
    <s v="Michael Tanner"/>
    <x v="3"/>
    <n v="0.05"/>
    <n v="9.65"/>
    <n v="6.22"/>
    <x v="1"/>
    <x v="3"/>
    <x v="0"/>
    <x v="11"/>
    <s v="Small Box"/>
    <s v="Eldon Expressions™ Desk Accessory, Wood Pencil Holder, Oak"/>
    <n v="0.55000000000000004"/>
    <s v="United States"/>
    <s v="Central"/>
    <x v="25"/>
    <s v="Bay City"/>
    <n v="48708"/>
    <x v="58"/>
    <d v="2015-02-28T00:00:00"/>
    <x v="655"/>
    <n v="15"/>
    <n v="151.34"/>
    <n v="91363"/>
    <n v="9.6"/>
    <x v="1"/>
  </r>
  <r>
    <n v="2908"/>
    <s v="Robyn Lyon"/>
    <x v="3"/>
    <n v="0.05"/>
    <n v="34.979999999999997"/>
    <n v="7.53"/>
    <x v="2"/>
    <x v="2"/>
    <x v="1"/>
    <x v="1"/>
    <s v="Small Box"/>
    <s v="Fellowes EZ Multi-Media Keyboard"/>
    <n v="0.76"/>
    <s v="United States"/>
    <s v="East"/>
    <x v="27"/>
    <s v="Garfield Heights"/>
    <n v="44125"/>
    <x v="58"/>
    <d v="2015-03-03T00:00:00"/>
    <x v="656"/>
    <n v="16"/>
    <n v="581.08000000000004"/>
    <n v="88157"/>
    <n v="34.93"/>
    <x v="3"/>
  </r>
  <r>
    <n v="2908"/>
    <s v="Robyn Lyon"/>
    <x v="3"/>
    <n v="0"/>
    <n v="3.14"/>
    <n v="1.92"/>
    <x v="1"/>
    <x v="2"/>
    <x v="2"/>
    <x v="16"/>
    <s v="Wrap Bag"/>
    <s v="Serrated Blade or Curved Handle Hand Letter Openers"/>
    <n v="0.84"/>
    <s v="United States"/>
    <s v="East"/>
    <x v="27"/>
    <s v="Garfield Heights"/>
    <n v="44125"/>
    <x v="58"/>
    <d v="2015-03-02T00:00:00"/>
    <x v="657"/>
    <n v="8"/>
    <n v="27.53"/>
    <n v="88157"/>
    <n v="3.14"/>
    <x v="3"/>
  </r>
  <r>
    <n v="2931"/>
    <s v="Faye Hanna"/>
    <x v="3"/>
    <n v="0.1"/>
    <n v="11.55"/>
    <n v="2.36"/>
    <x v="1"/>
    <x v="0"/>
    <x v="2"/>
    <x v="2"/>
    <s v="Wrap Bag"/>
    <s v="Newell 309"/>
    <n v="0.55000000000000004"/>
    <s v="United States"/>
    <s v="West"/>
    <x v="8"/>
    <s v="El Dorado Hills"/>
    <n v="95630"/>
    <x v="58"/>
    <d v="2015-02-28T00:00:00"/>
    <x v="658"/>
    <n v="12"/>
    <n v="135.77000000000001"/>
    <n v="87619"/>
    <n v="11.450000000000001"/>
    <x v="2"/>
  </r>
  <r>
    <n v="946"/>
    <s v="Denise Parks"/>
    <x v="0"/>
    <n v="0.09"/>
    <n v="90.98"/>
    <n v="56.2"/>
    <x v="2"/>
    <x v="2"/>
    <x v="0"/>
    <x v="11"/>
    <s v="Medium Box"/>
    <s v="Eldon ClusterMat Chair Mat with Cordless Antistatic Protection"/>
    <n v="0.74"/>
    <s v="United States"/>
    <s v="East"/>
    <x v="29"/>
    <s v="Auburn"/>
    <n v="4210"/>
    <x v="59"/>
    <d v="2015-03-02T00:00:00"/>
    <x v="659"/>
    <n v="20"/>
    <n v="1782.44"/>
    <n v="86566"/>
    <n v="90.89"/>
    <x v="3"/>
  </r>
  <r>
    <n v="1014"/>
    <s v="Theresa Winters"/>
    <x v="0"/>
    <n v="0.09"/>
    <n v="28.48"/>
    <n v="1.99"/>
    <x v="1"/>
    <x v="2"/>
    <x v="1"/>
    <x v="1"/>
    <s v="Small Pack"/>
    <s v="Memorex 4.7GB DVD+RW, 3/Pack"/>
    <n v="0.4"/>
    <s v="United States"/>
    <s v="South"/>
    <x v="1"/>
    <s v="Bryant"/>
    <n v="72022"/>
    <x v="59"/>
    <d v="2015-03-02T00:00:00"/>
    <x v="660"/>
    <n v="6"/>
    <n v="160.16999999999999"/>
    <n v="88387"/>
    <n v="28.39"/>
    <x v="0"/>
  </r>
  <r>
    <n v="1014"/>
    <s v="Theresa Winters"/>
    <x v="0"/>
    <n v="0"/>
    <n v="2.08"/>
    <n v="5.33"/>
    <x v="1"/>
    <x v="2"/>
    <x v="0"/>
    <x v="11"/>
    <s v="Small Box"/>
    <s v="Eldon® Wave Desk Accessories"/>
    <n v="0.43"/>
    <s v="United States"/>
    <s v="South"/>
    <x v="1"/>
    <s v="Bryant"/>
    <n v="72022"/>
    <x v="59"/>
    <d v="2015-03-03T00:00:00"/>
    <x v="661"/>
    <n v="3"/>
    <n v="7.47"/>
    <n v="88387"/>
    <n v="2.08"/>
    <x v="0"/>
  </r>
  <r>
    <n v="1014"/>
    <s v="Theresa Winters"/>
    <x v="0"/>
    <n v="0.06"/>
    <n v="45.99"/>
    <n v="4.99"/>
    <x v="2"/>
    <x v="2"/>
    <x v="1"/>
    <x v="12"/>
    <s v="Small Box"/>
    <s v="KF 788"/>
    <n v="0.56000000000000005"/>
    <s v="United States"/>
    <s v="South"/>
    <x v="1"/>
    <s v="Bryant"/>
    <n v="72022"/>
    <x v="59"/>
    <d v="2015-03-02T00:00:00"/>
    <x v="662"/>
    <n v="10"/>
    <n v="370.81"/>
    <n v="88387"/>
    <n v="45.93"/>
    <x v="0"/>
  </r>
  <r>
    <n v="1279"/>
    <s v="Josephine Rao"/>
    <x v="0"/>
    <n v="7.0000000000000007E-2"/>
    <n v="40.98"/>
    <n v="7.47"/>
    <x v="1"/>
    <x v="3"/>
    <x v="2"/>
    <x v="5"/>
    <s v="Small Box"/>
    <s v="Wilson Jones Ledger-Size, Piano-Hinge Binder, 2&quot;, Blue"/>
    <n v="0.37"/>
    <s v="United States"/>
    <s v="Central"/>
    <x v="2"/>
    <s v="Hammond"/>
    <n v="46324"/>
    <x v="59"/>
    <d v="2015-03-02T00:00:00"/>
    <x v="663"/>
    <n v="2"/>
    <n v="81.900000000000006"/>
    <n v="90114"/>
    <n v="40.909999999999997"/>
    <x v="1"/>
  </r>
  <r>
    <n v="1280"/>
    <s v="Harold Albright"/>
    <x v="0"/>
    <n v="7.0000000000000007E-2"/>
    <n v="40.98"/>
    <n v="7.47"/>
    <x v="1"/>
    <x v="3"/>
    <x v="2"/>
    <x v="5"/>
    <s v="Small Box"/>
    <s v="Wilson Jones Ledger-Size, Piano-Hinge Binder, 2&quot;, Blue"/>
    <n v="0.37"/>
    <s v="United States"/>
    <s v="West"/>
    <x v="4"/>
    <s v="Seattle"/>
    <n v="98119"/>
    <x v="59"/>
    <d v="2015-03-02T00:00:00"/>
    <x v="663"/>
    <n v="8"/>
    <n v="327.61"/>
    <n v="19042"/>
    <n v="40.909999999999997"/>
    <x v="2"/>
  </r>
  <r>
    <n v="2718"/>
    <s v="Caroline Stone"/>
    <x v="0"/>
    <n v="0.1"/>
    <n v="6.74"/>
    <n v="1.72"/>
    <x v="1"/>
    <x v="1"/>
    <x v="2"/>
    <x v="7"/>
    <s v="Wrap Bag"/>
    <s v="Memo Book, 100 Message Capacity, 5 3/8” x 11”"/>
    <n v="0.35"/>
    <s v="United States"/>
    <s v="Central"/>
    <x v="10"/>
    <s v="Lansing"/>
    <n v="60438"/>
    <x v="59"/>
    <d v="2015-03-03T00:00:00"/>
    <x v="664"/>
    <n v="15"/>
    <n v="98.17"/>
    <n v="89394"/>
    <n v="6.6400000000000006"/>
    <x v="1"/>
  </r>
  <r>
    <n v="1561"/>
    <s v="Edwin Coley"/>
    <x v="1"/>
    <n v="0.02"/>
    <n v="11.34"/>
    <n v="11.25"/>
    <x v="1"/>
    <x v="3"/>
    <x v="2"/>
    <x v="7"/>
    <s v="Small Box"/>
    <s v="Staples 1 Part Blank Computer Paper"/>
    <n v="0.36"/>
    <s v="United States"/>
    <s v="Central"/>
    <x v="18"/>
    <s v="Mansfield"/>
    <n v="76063"/>
    <x v="59"/>
    <d v="2015-03-02T00:00:00"/>
    <x v="665"/>
    <n v="9"/>
    <n v="105.75"/>
    <n v="88093"/>
    <n v="11.32"/>
    <x v="1"/>
  </r>
  <r>
    <n v="1764"/>
    <s v="Michele Bradshaw"/>
    <x v="1"/>
    <n v="0.06"/>
    <n v="19.98"/>
    <n v="10.49"/>
    <x v="1"/>
    <x v="1"/>
    <x v="0"/>
    <x v="11"/>
    <s v="Small Box"/>
    <s v="12-1/2 Diameter Round Wall Clock"/>
    <n v="0.49"/>
    <s v="United States"/>
    <s v="South"/>
    <x v="12"/>
    <s v="Dunedin"/>
    <n v="34698"/>
    <x v="59"/>
    <d v="2015-03-03T00:00:00"/>
    <x v="666"/>
    <n v="5"/>
    <n v="103.37"/>
    <n v="89776"/>
    <n v="19.920000000000002"/>
    <x v="0"/>
  </r>
  <r>
    <n v="1764"/>
    <s v="Michele Bradshaw"/>
    <x v="1"/>
    <n v="0.08"/>
    <n v="1.76"/>
    <n v="4.8600000000000003"/>
    <x v="1"/>
    <x v="1"/>
    <x v="0"/>
    <x v="11"/>
    <s v="Small Box"/>
    <s v="Regeneration Desk Collection"/>
    <n v="0.41"/>
    <s v="United States"/>
    <s v="South"/>
    <x v="12"/>
    <s v="Dunedin"/>
    <n v="34698"/>
    <x v="59"/>
    <d v="2015-03-02T00:00:00"/>
    <x v="667"/>
    <n v="23"/>
    <n v="40.22"/>
    <n v="89776"/>
    <n v="1.68"/>
    <x v="0"/>
  </r>
  <r>
    <n v="1917"/>
    <s v="Tracy Buckley"/>
    <x v="1"/>
    <n v="0.08"/>
    <n v="22.23"/>
    <n v="3.63"/>
    <x v="1"/>
    <x v="2"/>
    <x v="0"/>
    <x v="11"/>
    <s v="Small Pack"/>
    <s v="Executive Impressions 14&quot; Contract Wall Clock"/>
    <n v="0.52"/>
    <s v="United States"/>
    <s v="South"/>
    <x v="1"/>
    <s v="North Little Rock"/>
    <n v="72113"/>
    <x v="59"/>
    <d v="2015-03-03T00:00:00"/>
    <x v="668"/>
    <n v="10"/>
    <n v="210.33"/>
    <n v="85897"/>
    <n v="22.150000000000002"/>
    <x v="0"/>
  </r>
  <r>
    <n v="2437"/>
    <s v="Judith Shepherd"/>
    <x v="2"/>
    <n v="0.09"/>
    <n v="90.97"/>
    <n v="14"/>
    <x v="0"/>
    <x v="2"/>
    <x v="1"/>
    <x v="3"/>
    <s v="Jumbo Drum"/>
    <s v="Lexmark Z54se Color Inkjet Printer"/>
    <n v="0.36"/>
    <s v="United States"/>
    <s v="Central"/>
    <x v="30"/>
    <s v="Muskego"/>
    <n v="53150"/>
    <x v="59"/>
    <d v="2015-03-03T00:00:00"/>
    <x v="669"/>
    <n v="3"/>
    <n v="260"/>
    <n v="90301"/>
    <n v="90.88"/>
    <x v="1"/>
  </r>
  <r>
    <n v="2454"/>
    <s v="Donna Braun"/>
    <x v="4"/>
    <n v="0.06"/>
    <n v="3499.99"/>
    <n v="24.49"/>
    <x v="2"/>
    <x v="3"/>
    <x v="1"/>
    <x v="4"/>
    <s v="Large Box"/>
    <s v="Canon imageCLASS 2200 Advanced Copier"/>
    <n v="0.37"/>
    <s v="United States"/>
    <s v="South"/>
    <x v="16"/>
    <s v="Hoover"/>
    <n v="35244"/>
    <x v="59"/>
    <d v="2015-03-04T00:00:00"/>
    <x v="670"/>
    <n v="1"/>
    <n v="3550.28"/>
    <n v="89219"/>
    <n v="3499.93"/>
    <x v="0"/>
  </r>
  <r>
    <n v="1882"/>
    <s v="Anita Kent"/>
    <x v="3"/>
    <n v="0.09"/>
    <n v="5.78"/>
    <n v="5.67"/>
    <x v="1"/>
    <x v="2"/>
    <x v="2"/>
    <x v="7"/>
    <s v="Small Box"/>
    <s v="Xerox 1978"/>
    <n v="0.36"/>
    <s v="United States"/>
    <s v="East"/>
    <x v="33"/>
    <s v="Linden"/>
    <n v="7036"/>
    <x v="59"/>
    <d v="2015-03-03T00:00:00"/>
    <x v="671"/>
    <n v="1"/>
    <n v="11.35"/>
    <n v="87378"/>
    <n v="5.69"/>
    <x v="3"/>
  </r>
  <r>
    <n v="1885"/>
    <s v="Jacob Hirsch"/>
    <x v="3"/>
    <n v="0.05"/>
    <n v="535.64"/>
    <n v="14.7"/>
    <x v="0"/>
    <x v="2"/>
    <x v="1"/>
    <x v="3"/>
    <s v="Jumbo Drum"/>
    <s v="Epson LQ-870 Dot Matrix Printer"/>
    <n v="0.59"/>
    <s v="United States"/>
    <s v="East"/>
    <x v="40"/>
    <s v="Barrington"/>
    <n v="2806"/>
    <x v="59"/>
    <d v="2015-03-03T00:00:00"/>
    <x v="672"/>
    <n v="15"/>
    <n v="7029.1"/>
    <n v="87378"/>
    <n v="535.59"/>
    <x v="3"/>
  </r>
  <r>
    <n v="3187"/>
    <s v="Sidney Gilliam"/>
    <x v="1"/>
    <n v="0.08"/>
    <n v="170.98"/>
    <n v="35.89"/>
    <x v="0"/>
    <x v="0"/>
    <x v="0"/>
    <x v="10"/>
    <s v="Jumbo Box"/>
    <s v="Rush Hierlooms Collection 1&quot; Thick Stackable Bookcases"/>
    <n v="0.66"/>
    <s v="United States"/>
    <s v="South"/>
    <x v="12"/>
    <s v="Riverview"/>
    <n v="33569"/>
    <x v="60"/>
    <d v="2015-03-04T00:00:00"/>
    <x v="673"/>
    <n v="1"/>
    <n v="199.48"/>
    <n v="89025"/>
    <n v="170.89999999999998"/>
    <x v="0"/>
  </r>
  <r>
    <n v="64"/>
    <s v="Lynn Morrow"/>
    <x v="3"/>
    <n v="0"/>
    <n v="3.69"/>
    <n v="0.5"/>
    <x v="1"/>
    <x v="0"/>
    <x v="2"/>
    <x v="13"/>
    <s v="Small Box"/>
    <s v="Avery 501"/>
    <n v="0.38"/>
    <s v="United States"/>
    <s v="South"/>
    <x v="21"/>
    <s v="Salem"/>
    <n v="24153"/>
    <x v="60"/>
    <d v="2015-03-04T00:00:00"/>
    <x v="674"/>
    <n v="1"/>
    <n v="4"/>
    <n v="87406"/>
    <n v="3.69"/>
    <x v="0"/>
  </r>
  <r>
    <n v="64"/>
    <s v="Lynn Morrow"/>
    <x v="3"/>
    <n v="0.02"/>
    <n v="175.99"/>
    <n v="4.99"/>
    <x v="2"/>
    <x v="0"/>
    <x v="1"/>
    <x v="12"/>
    <s v="Small Box"/>
    <s v="5165"/>
    <n v="0.59"/>
    <s v="United States"/>
    <s v="South"/>
    <x v="21"/>
    <s v="Salem"/>
    <n v="24153"/>
    <x v="60"/>
    <d v="2015-03-02T00:00:00"/>
    <x v="675"/>
    <n v="4"/>
    <n v="589.79999999999995"/>
    <n v="87406"/>
    <n v="175.97"/>
    <x v="0"/>
  </r>
  <r>
    <n v="2877"/>
    <s v="Shannon Aldridge"/>
    <x v="3"/>
    <n v="0"/>
    <n v="8.33"/>
    <n v="1.99"/>
    <x v="2"/>
    <x v="1"/>
    <x v="1"/>
    <x v="1"/>
    <s v="Small Pack"/>
    <s v="80 Minute Slim Jewel Case CD-R , 10/Pack - Staples"/>
    <n v="0.52"/>
    <s v="United States"/>
    <s v="East"/>
    <x v="27"/>
    <s v="North Olmsted"/>
    <n v="44070"/>
    <x v="60"/>
    <d v="2015-03-04T00:00:00"/>
    <x v="676"/>
    <n v="12"/>
    <n v="107.51"/>
    <n v="91492"/>
    <n v="8.33"/>
    <x v="3"/>
  </r>
  <r>
    <n v="2878"/>
    <s v="Susan Carroll Berman"/>
    <x v="3"/>
    <n v="0"/>
    <n v="8.33"/>
    <n v="1.99"/>
    <x v="2"/>
    <x v="1"/>
    <x v="1"/>
    <x v="1"/>
    <s v="Small Pack"/>
    <s v="80 Minute Slim Jewel Case CD-R , 10/Pack - Staples"/>
    <n v="0.52"/>
    <s v="United States"/>
    <s v="West"/>
    <x v="4"/>
    <s v="Seattle"/>
    <n v="98107"/>
    <x v="60"/>
    <d v="2015-03-04T00:00:00"/>
    <x v="677"/>
    <n v="47"/>
    <n v="421.08"/>
    <n v="54369"/>
    <n v="8.33"/>
    <x v="2"/>
  </r>
  <r>
    <n v="3067"/>
    <s v="Carole Miller"/>
    <x v="3"/>
    <n v="0.06"/>
    <n v="355.98"/>
    <n v="58.92"/>
    <x v="0"/>
    <x v="1"/>
    <x v="0"/>
    <x v="9"/>
    <s v="Jumbo Drum"/>
    <s v="Hon 4700 Series Mobuis™ Mid-Back Task Chairs with Adjustable Arms"/>
    <n v="0.64"/>
    <s v="United States"/>
    <s v="East"/>
    <x v="27"/>
    <s v="Austintown"/>
    <n v="44515"/>
    <x v="60"/>
    <d v="2015-03-03T00:00:00"/>
    <x v="678"/>
    <n v="14"/>
    <n v="5086.08"/>
    <n v="91376"/>
    <n v="355.92"/>
    <x v="3"/>
  </r>
  <r>
    <n v="1686"/>
    <s v="Lynn O'Donnell"/>
    <x v="2"/>
    <n v="0.08"/>
    <n v="2.08"/>
    <n v="5.33"/>
    <x v="1"/>
    <x v="3"/>
    <x v="0"/>
    <x v="11"/>
    <s v="Small Box"/>
    <s v="Eldon® Wave Desk Accessories"/>
    <n v="0.43"/>
    <s v="United States"/>
    <s v="Central"/>
    <x v="10"/>
    <s v="Elgin"/>
    <n v="60123"/>
    <x v="61"/>
    <d v="2015-03-10T00:00:00"/>
    <x v="679"/>
    <n v="9"/>
    <n v="19.670000000000002"/>
    <n v="86973"/>
    <n v="2"/>
    <x v="1"/>
  </r>
  <r>
    <n v="428"/>
    <s v="Ernest Barber"/>
    <x v="3"/>
    <n v="0.05"/>
    <n v="10.98"/>
    <n v="4.8"/>
    <x v="1"/>
    <x v="3"/>
    <x v="2"/>
    <x v="15"/>
    <s v="Small Box"/>
    <s v="Manila Recycled Extra-Heavyweight Clasp Envelopes, 6&quot; x 9&quot;"/>
    <n v="0.36"/>
    <s v="United States"/>
    <s v="West"/>
    <x v="26"/>
    <s v="Carson City"/>
    <n v="89701"/>
    <x v="61"/>
    <d v="2015-03-05T00:00:00"/>
    <x v="680"/>
    <n v="22"/>
    <n v="243.11"/>
    <n v="88480"/>
    <n v="10.93"/>
    <x v="2"/>
  </r>
  <r>
    <n v="568"/>
    <s v="Peter McConnell"/>
    <x v="0"/>
    <n v="0.02"/>
    <n v="280.98"/>
    <n v="57"/>
    <x v="0"/>
    <x v="1"/>
    <x v="0"/>
    <x v="9"/>
    <s v="Jumbo Drum"/>
    <s v="Hon 2090 “Pillow Soft” Series Mid Back Swivel/Tilt Chairs"/>
    <n v="0.78"/>
    <s v="United States"/>
    <s v="South"/>
    <x v="0"/>
    <s v="Columbus"/>
    <n v="39701"/>
    <x v="62"/>
    <d v="2015-03-05T00:00:00"/>
    <x v="681"/>
    <n v="4"/>
    <n v="1128.74"/>
    <n v="88879"/>
    <n v="280.96000000000004"/>
    <x v="0"/>
  </r>
  <r>
    <n v="3133"/>
    <s v="Kristine Singleton"/>
    <x v="0"/>
    <n v="0.08"/>
    <n v="5.4"/>
    <n v="7.78"/>
    <x v="1"/>
    <x v="3"/>
    <x v="2"/>
    <x v="5"/>
    <s v="Small Box"/>
    <s v="3M Organizer Strips"/>
    <n v="0.37"/>
    <s v="United States"/>
    <s v="Central"/>
    <x v="10"/>
    <s v="Naperville"/>
    <n v="60540"/>
    <x v="62"/>
    <d v="2015-03-04T00:00:00"/>
    <x v="682"/>
    <n v="4"/>
    <n v="25.35"/>
    <n v="86792"/>
    <n v="5.32"/>
    <x v="1"/>
  </r>
  <r>
    <n v="3133"/>
    <s v="Kristine Singleton"/>
    <x v="0"/>
    <n v="0.09"/>
    <n v="8.4600000000000009"/>
    <n v="8.99"/>
    <x v="2"/>
    <x v="3"/>
    <x v="1"/>
    <x v="1"/>
    <s v="Small Pack"/>
    <s v="Imation 3.5 IBM Diskettes, 10/Box"/>
    <n v="0.79"/>
    <s v="United States"/>
    <s v="Central"/>
    <x v="10"/>
    <s v="Naperville"/>
    <n v="60540"/>
    <x v="62"/>
    <d v="2015-03-07T00:00:00"/>
    <x v="683"/>
    <n v="5"/>
    <n v="45.03"/>
    <n v="86792"/>
    <n v="8.370000000000001"/>
    <x v="1"/>
  </r>
  <r>
    <n v="3133"/>
    <s v="Kristine Singleton"/>
    <x v="0"/>
    <n v="0.21"/>
    <n v="14.98"/>
    <n v="8.99"/>
    <x v="1"/>
    <x v="3"/>
    <x v="0"/>
    <x v="11"/>
    <s v="Small Pack"/>
    <s v="GE 4 Foot Flourescent Tube, 40 Watt"/>
    <n v="0.39"/>
    <s v="United States"/>
    <s v="Central"/>
    <x v="10"/>
    <s v="Naperville"/>
    <n v="60540"/>
    <x v="62"/>
    <d v="2015-03-05T00:00:00"/>
    <x v="684"/>
    <n v="10"/>
    <n v="153.87"/>
    <n v="86792"/>
    <n v="14.77"/>
    <x v="1"/>
  </r>
  <r>
    <n v="3133"/>
    <s v="Kristine Singleton"/>
    <x v="0"/>
    <n v="0.04"/>
    <n v="155.99"/>
    <n v="8.08"/>
    <x v="1"/>
    <x v="3"/>
    <x v="1"/>
    <x v="12"/>
    <s v="Small Box"/>
    <s v="300 Series Non-Flip"/>
    <n v="0.6"/>
    <s v="United States"/>
    <s v="Central"/>
    <x v="10"/>
    <s v="Naperville"/>
    <n v="60540"/>
    <x v="62"/>
    <d v="2015-03-05T00:00:00"/>
    <x v="685"/>
    <n v="22"/>
    <n v="2800.33"/>
    <n v="86792"/>
    <n v="155.95000000000002"/>
    <x v="1"/>
  </r>
  <r>
    <n v="1005"/>
    <s v="Lloyd Dickson"/>
    <x v="2"/>
    <n v="0.06"/>
    <n v="10.14"/>
    <n v="2.27"/>
    <x v="1"/>
    <x v="0"/>
    <x v="2"/>
    <x v="7"/>
    <s v="Wrap Bag"/>
    <s v="Staples Wirebound Steno Books, 6&quot; x 9&quot;, 12/Pack"/>
    <n v="0.36"/>
    <s v="United States"/>
    <s v="Central"/>
    <x v="10"/>
    <s v="Buffalo Grove"/>
    <n v="60089"/>
    <x v="62"/>
    <d v="2015-03-04T00:00:00"/>
    <x v="686"/>
    <n v="1"/>
    <n v="12.18"/>
    <n v="90043"/>
    <n v="10.08"/>
    <x v="1"/>
  </r>
  <r>
    <n v="2358"/>
    <s v="Danielle Baird"/>
    <x v="2"/>
    <n v="0.1"/>
    <n v="205.99"/>
    <n v="8.99"/>
    <x v="1"/>
    <x v="3"/>
    <x v="1"/>
    <x v="12"/>
    <s v="Small Box"/>
    <s v="TimeportP7382"/>
    <n v="0.56000000000000005"/>
    <s v="United States"/>
    <s v="South"/>
    <x v="12"/>
    <s v="Fort Lauderdale"/>
    <n v="33311"/>
    <x v="62"/>
    <d v="2015-03-08T00:00:00"/>
    <x v="687"/>
    <n v="2"/>
    <n v="324.62"/>
    <n v="88267"/>
    <n v="205.89000000000001"/>
    <x v="0"/>
  </r>
  <r>
    <n v="91"/>
    <s v="Wallace Werner"/>
    <x v="4"/>
    <n v="0.06"/>
    <n v="175.99"/>
    <n v="8.99"/>
    <x v="1"/>
    <x v="3"/>
    <x v="1"/>
    <x v="12"/>
    <s v="Small Box"/>
    <s v="2180"/>
    <n v="0.56999999999999995"/>
    <s v="United States"/>
    <s v="West"/>
    <x v="8"/>
    <s v="Vallejo"/>
    <n v="94591"/>
    <x v="62"/>
    <d v="2015-03-06T00:00:00"/>
    <x v="688"/>
    <n v="23"/>
    <n v="3363.53"/>
    <n v="87177"/>
    <n v="175.93"/>
    <x v="2"/>
  </r>
  <r>
    <n v="679"/>
    <s v="Katie Dougherty"/>
    <x v="4"/>
    <n v="0.01"/>
    <n v="3.95"/>
    <n v="5.13"/>
    <x v="1"/>
    <x v="3"/>
    <x v="2"/>
    <x v="8"/>
    <s v="Small Box"/>
    <s v="Hoover Replacement Belts For Soft Guard™ &amp; Commercial Ltweight Upright Vacs, 2/Pk"/>
    <n v="0.59"/>
    <s v="United States"/>
    <s v="West"/>
    <x v="4"/>
    <s v="Spanaway"/>
    <n v="98387"/>
    <x v="62"/>
    <d v="2015-03-05T00:00:00"/>
    <x v="689"/>
    <n v="2"/>
    <n v="10.11"/>
    <n v="88890"/>
    <n v="3.9400000000000004"/>
    <x v="2"/>
  </r>
  <r>
    <n v="679"/>
    <s v="Katie Dougherty"/>
    <x v="4"/>
    <n v="0.02"/>
    <n v="367.99"/>
    <n v="19.989999999999998"/>
    <x v="1"/>
    <x v="3"/>
    <x v="2"/>
    <x v="5"/>
    <s v="Small Box"/>
    <s v="Ibico Ibimaster 300 Manual Binding System"/>
    <n v="0.4"/>
    <s v="United States"/>
    <s v="West"/>
    <x v="4"/>
    <s v="Spanaway"/>
    <n v="98387"/>
    <x v="62"/>
    <d v="2015-03-05T00:00:00"/>
    <x v="690"/>
    <n v="17"/>
    <n v="6621.17"/>
    <n v="88890"/>
    <n v="367.97"/>
    <x v="2"/>
  </r>
  <r>
    <n v="680"/>
    <s v="Laurence Poe"/>
    <x v="4"/>
    <n v="0.04"/>
    <n v="95.99"/>
    <n v="4.9000000000000004"/>
    <x v="1"/>
    <x v="3"/>
    <x v="1"/>
    <x v="12"/>
    <s v="Small Box"/>
    <s v="T60"/>
    <n v="0.56000000000000005"/>
    <s v="United States"/>
    <s v="West"/>
    <x v="4"/>
    <s v="Spokane"/>
    <n v="99207"/>
    <x v="62"/>
    <d v="2015-03-06T00:00:00"/>
    <x v="691"/>
    <n v="3"/>
    <n v="253.78"/>
    <n v="88890"/>
    <n v="95.949999999999989"/>
    <x v="2"/>
  </r>
  <r>
    <n v="2696"/>
    <s v="Sally Dunn"/>
    <x v="0"/>
    <n v="0.05"/>
    <n v="107.53"/>
    <n v="5.81"/>
    <x v="1"/>
    <x v="2"/>
    <x v="0"/>
    <x v="11"/>
    <s v="Medium Box"/>
    <s v="Tenex Contemporary Contur Chairmats for Low and Medium Pile Carpet, Computer, 39&quot; x 49&quot;"/>
    <n v="0.65"/>
    <s v="United States"/>
    <s v="South"/>
    <x v="16"/>
    <s v="Tuscaloosa"/>
    <n v="35401"/>
    <x v="63"/>
    <d v="2015-03-06T00:00:00"/>
    <x v="692"/>
    <n v="6"/>
    <n v="612.91999999999996"/>
    <n v="87676"/>
    <n v="107.48"/>
    <x v="0"/>
  </r>
  <r>
    <n v="2376"/>
    <s v="Debra Batchelor"/>
    <x v="1"/>
    <n v="0.05"/>
    <n v="3.28"/>
    <n v="3.97"/>
    <x v="1"/>
    <x v="3"/>
    <x v="2"/>
    <x v="2"/>
    <s v="Wrap Bag"/>
    <s v="Newell 342"/>
    <n v="0.56000000000000005"/>
    <s v="United States"/>
    <s v="West"/>
    <x v="37"/>
    <s v="Moscow"/>
    <n v="83843"/>
    <x v="63"/>
    <d v="2015-03-06T00:00:00"/>
    <x v="693"/>
    <n v="18"/>
    <n v="61.29"/>
    <n v="91321"/>
    <n v="3.23"/>
    <x v="2"/>
  </r>
  <r>
    <n v="2376"/>
    <s v="Debra Batchelor"/>
    <x v="1"/>
    <n v="0.03"/>
    <n v="6.98"/>
    <n v="9.69"/>
    <x v="1"/>
    <x v="3"/>
    <x v="2"/>
    <x v="6"/>
    <s v="Small Box"/>
    <s v="Eldon Shelf Savers™ Cubes and Bins"/>
    <n v="0.83"/>
    <s v="United States"/>
    <s v="West"/>
    <x v="37"/>
    <s v="Moscow"/>
    <n v="83843"/>
    <x v="63"/>
    <d v="2015-03-07T00:00:00"/>
    <x v="694"/>
    <n v="15"/>
    <n v="109.15"/>
    <n v="91321"/>
    <n v="6.95"/>
    <x v="2"/>
  </r>
  <r>
    <n v="670"/>
    <s v="Lewis Baldwin"/>
    <x v="2"/>
    <n v="0.08"/>
    <n v="296.18"/>
    <n v="54.12"/>
    <x v="0"/>
    <x v="2"/>
    <x v="0"/>
    <x v="0"/>
    <s v="Jumbo Box"/>
    <s v="Hon 94000 Series Round Tables"/>
    <n v="0.76"/>
    <s v="United States"/>
    <s v="South"/>
    <x v="21"/>
    <s v="Montclair"/>
    <n v="22025"/>
    <x v="63"/>
    <d v="2015-03-12T00:00:00"/>
    <x v="695"/>
    <n v="5"/>
    <n v="1429.81"/>
    <n v="88474"/>
    <n v="296.10000000000002"/>
    <x v="0"/>
  </r>
  <r>
    <n v="2944"/>
    <s v="Elsie Lane"/>
    <x v="2"/>
    <n v="0.04"/>
    <n v="4.55"/>
    <n v="1.49"/>
    <x v="1"/>
    <x v="3"/>
    <x v="2"/>
    <x v="5"/>
    <s v="Small Box"/>
    <s v="Presstex Flexible Ring Binders"/>
    <n v="0.35"/>
    <s v="United States"/>
    <s v="Central"/>
    <x v="25"/>
    <s v="Midland"/>
    <n v="48640"/>
    <x v="63"/>
    <d v="2015-03-07T00:00:00"/>
    <x v="696"/>
    <n v="13"/>
    <n v="59.75"/>
    <n v="90309"/>
    <n v="4.51"/>
    <x v="1"/>
  </r>
  <r>
    <n v="392"/>
    <s v="Erica R Fuller"/>
    <x v="4"/>
    <n v="0.02"/>
    <n v="34.979999999999997"/>
    <n v="7.53"/>
    <x v="1"/>
    <x v="3"/>
    <x v="1"/>
    <x v="1"/>
    <s v="Small Box"/>
    <s v="Fellowes EZ Multi-Media Keyboard"/>
    <n v="0.76"/>
    <s v="United States"/>
    <s v="Central"/>
    <x v="6"/>
    <s v="Clayton"/>
    <n v="63105"/>
    <x v="63"/>
    <d v="2015-03-07T00:00:00"/>
    <x v="697"/>
    <n v="1"/>
    <n v="37.159999999999997"/>
    <n v="86383"/>
    <n v="34.959999999999994"/>
    <x v="1"/>
  </r>
  <r>
    <n v="392"/>
    <s v="Erica R Fuller"/>
    <x v="4"/>
    <n v="0.01"/>
    <n v="19.989999999999998"/>
    <n v="11.17"/>
    <x v="1"/>
    <x v="3"/>
    <x v="0"/>
    <x v="11"/>
    <s v="Large Box"/>
    <s v="Telescoping Adjustable Floor Lamp"/>
    <n v="0.6"/>
    <s v="United States"/>
    <s v="Central"/>
    <x v="6"/>
    <s v="Clayton"/>
    <n v="63105"/>
    <x v="63"/>
    <d v="2015-03-08T00:00:00"/>
    <x v="698"/>
    <n v="2"/>
    <n v="43.65"/>
    <n v="86383"/>
    <n v="19.979999999999997"/>
    <x v="1"/>
  </r>
  <r>
    <n v="3003"/>
    <s v="Roy Rouse"/>
    <x v="4"/>
    <n v="0.03"/>
    <n v="85.99"/>
    <n v="0.99"/>
    <x v="1"/>
    <x v="2"/>
    <x v="1"/>
    <x v="12"/>
    <s v="Wrap Bag"/>
    <s v="Accessory34"/>
    <n v="0.55000000000000004"/>
    <s v="United States"/>
    <s v="West"/>
    <x v="37"/>
    <s v="Coeur D Alene"/>
    <n v="83814"/>
    <x v="63"/>
    <d v="2015-03-06T00:00:00"/>
    <x v="699"/>
    <n v="20"/>
    <n v="1503.05"/>
    <n v="91586"/>
    <n v="85.96"/>
    <x v="2"/>
  </r>
  <r>
    <n v="1014"/>
    <s v="Theresa Winters"/>
    <x v="3"/>
    <n v="0.08"/>
    <n v="10.91"/>
    <n v="2.99"/>
    <x v="1"/>
    <x v="2"/>
    <x v="2"/>
    <x v="5"/>
    <s v="Small Box"/>
    <s v="Heavy-Duty E-Z-D® Binders"/>
    <n v="0.38"/>
    <s v="United States"/>
    <s v="South"/>
    <x v="1"/>
    <s v="Bryant"/>
    <n v="72022"/>
    <x v="63"/>
    <d v="2015-03-06T00:00:00"/>
    <x v="700"/>
    <n v="11"/>
    <n v="119.99"/>
    <n v="88388"/>
    <n v="10.83"/>
    <x v="0"/>
  </r>
  <r>
    <n v="1279"/>
    <s v="Josephine Rao"/>
    <x v="3"/>
    <n v="0"/>
    <n v="442.14"/>
    <n v="14.7"/>
    <x v="0"/>
    <x v="3"/>
    <x v="1"/>
    <x v="3"/>
    <s v="Jumbo Drum"/>
    <s v="Okidata ML390 Turbo Dot Matrix Printers"/>
    <n v="0.56000000000000005"/>
    <s v="United States"/>
    <s v="Central"/>
    <x v="2"/>
    <s v="Hammond"/>
    <n v="46324"/>
    <x v="63"/>
    <d v="2015-03-05T00:00:00"/>
    <x v="701"/>
    <n v="5"/>
    <n v="2343.34"/>
    <n v="90115"/>
    <n v="442.14"/>
    <x v="1"/>
  </r>
  <r>
    <n v="1432"/>
    <s v="Kerry Green"/>
    <x v="3"/>
    <n v="0.05"/>
    <n v="9.7799999999999994"/>
    <n v="1.39"/>
    <x v="1"/>
    <x v="3"/>
    <x v="2"/>
    <x v="15"/>
    <s v="Small Box"/>
    <s v="Staples #10 Laser &amp; Inkjet Envelopes, 4 1/8&quot; x 9 1/2&quot;, 100/Box"/>
    <n v="0.39"/>
    <s v="United States"/>
    <s v="Central"/>
    <x v="2"/>
    <s v="Indianapolis"/>
    <n v="46203"/>
    <x v="63"/>
    <d v="2015-03-06T00:00:00"/>
    <x v="702"/>
    <n v="11"/>
    <n v="107.65"/>
    <n v="86826"/>
    <n v="9.7299999999999986"/>
    <x v="1"/>
  </r>
  <r>
    <n v="1433"/>
    <s v="Frances Jackson"/>
    <x v="3"/>
    <n v="0.02"/>
    <n v="3.28"/>
    <n v="3.97"/>
    <x v="2"/>
    <x v="3"/>
    <x v="2"/>
    <x v="2"/>
    <s v="Wrap Bag"/>
    <s v="Newell 337"/>
    <n v="0.56000000000000005"/>
    <s v="United States"/>
    <s v="Central"/>
    <x v="2"/>
    <s v="Jeffersonville"/>
    <n v="47130"/>
    <x v="63"/>
    <d v="2015-03-06T00:00:00"/>
    <x v="703"/>
    <n v="7"/>
    <n v="25.15"/>
    <n v="86826"/>
    <n v="3.26"/>
    <x v="1"/>
  </r>
  <r>
    <n v="2006"/>
    <s v="Cynthia Khan"/>
    <x v="3"/>
    <n v="0.03"/>
    <n v="5.78"/>
    <n v="5.37"/>
    <x v="1"/>
    <x v="2"/>
    <x v="2"/>
    <x v="7"/>
    <s v="Small Box"/>
    <s v="Xerox 1950"/>
    <n v="0.36"/>
    <s v="United States"/>
    <s v="West"/>
    <x v="3"/>
    <s v="Durango"/>
    <n v="81301"/>
    <x v="63"/>
    <d v="2015-03-06T00:00:00"/>
    <x v="704"/>
    <n v="15"/>
    <n v="88.22"/>
    <n v="88798"/>
    <n v="5.75"/>
    <x v="2"/>
  </r>
  <r>
    <n v="868"/>
    <s v="Sharon Ellis"/>
    <x v="0"/>
    <n v="0.06"/>
    <n v="6.48"/>
    <n v="8.8800000000000008"/>
    <x v="1"/>
    <x v="3"/>
    <x v="2"/>
    <x v="7"/>
    <s v="Small Box"/>
    <s v="Xerox 224"/>
    <n v="0.37"/>
    <s v="United States"/>
    <s v="Central"/>
    <x v="7"/>
    <s v="Shoreview"/>
    <n v="55126"/>
    <x v="64"/>
    <d v="2015-03-07T00:00:00"/>
    <x v="705"/>
    <n v="20"/>
    <n v="125.77"/>
    <n v="91195"/>
    <n v="6.4200000000000008"/>
    <x v="1"/>
  </r>
  <r>
    <n v="3008"/>
    <s v="Penny Rich"/>
    <x v="0"/>
    <n v="0.05"/>
    <n v="9.99"/>
    <n v="4.78"/>
    <x v="1"/>
    <x v="2"/>
    <x v="2"/>
    <x v="7"/>
    <s v="Small Box"/>
    <s v="Xerox 1896"/>
    <n v="0.4"/>
    <s v="United States"/>
    <s v="Central"/>
    <x v="7"/>
    <s v="Minnetonka Mills"/>
    <n v="55343"/>
    <x v="64"/>
    <d v="2015-03-07T00:00:00"/>
    <x v="706"/>
    <n v="20"/>
    <n v="203.37"/>
    <n v="89414"/>
    <n v="9.94"/>
    <x v="1"/>
  </r>
  <r>
    <n v="688"/>
    <s v="Ashley Reese"/>
    <x v="2"/>
    <n v="0.06"/>
    <n v="4.18"/>
    <n v="2.99"/>
    <x v="1"/>
    <x v="0"/>
    <x v="2"/>
    <x v="5"/>
    <s v="Small Box"/>
    <s v="Avery® Durable Slant Ring Binders With Label Holder"/>
    <n v="0.37"/>
    <s v="United States"/>
    <s v="Central"/>
    <x v="6"/>
    <s v="Saint Louis"/>
    <n v="63116"/>
    <x v="64"/>
    <d v="2015-03-08T00:00:00"/>
    <x v="707"/>
    <n v="5"/>
    <n v="21.34"/>
    <n v="88504"/>
    <n v="4.12"/>
    <x v="1"/>
  </r>
  <r>
    <n v="797"/>
    <s v="Eileen Riddle"/>
    <x v="2"/>
    <n v="0.09"/>
    <n v="6.48"/>
    <n v="6.86"/>
    <x v="1"/>
    <x v="3"/>
    <x v="2"/>
    <x v="7"/>
    <s v="Small Box"/>
    <s v="Xerox 204"/>
    <n v="0.37"/>
    <s v="United States"/>
    <s v="West"/>
    <x v="15"/>
    <s v="Roy"/>
    <n v="84067"/>
    <x v="64"/>
    <d v="2015-03-08T00:00:00"/>
    <x v="708"/>
    <n v="8"/>
    <n v="50.88"/>
    <n v="86870"/>
    <n v="6.3900000000000006"/>
    <x v="2"/>
  </r>
  <r>
    <n v="2729"/>
    <s v="Penny O Caldwell"/>
    <x v="2"/>
    <n v="0.08"/>
    <n v="230.98"/>
    <n v="23.78"/>
    <x v="0"/>
    <x v="1"/>
    <x v="0"/>
    <x v="0"/>
    <s v="Jumbo Box"/>
    <s v="Bush® Cubix Conference Tables, Fully Assembled"/>
    <n v="0.6"/>
    <s v="United States"/>
    <s v="West"/>
    <x v="4"/>
    <s v="Bellingham"/>
    <n v="98226"/>
    <x v="64"/>
    <d v="2015-03-10T00:00:00"/>
    <x v="709"/>
    <n v="4"/>
    <n v="924.8"/>
    <n v="88114"/>
    <n v="230.89999999999998"/>
    <x v="2"/>
  </r>
  <r>
    <n v="1771"/>
    <s v="Jeff Spivey"/>
    <x v="4"/>
    <n v="7.0000000000000007E-2"/>
    <n v="60.98"/>
    <n v="49"/>
    <x v="1"/>
    <x v="2"/>
    <x v="2"/>
    <x v="8"/>
    <s v="Large Box"/>
    <s v="Euro Pro Shark Stick Mini Vacuum"/>
    <n v="0.59"/>
    <s v="United States"/>
    <s v="Central"/>
    <x v="10"/>
    <s v="Freeport"/>
    <n v="61032"/>
    <x v="64"/>
    <d v="2015-03-07T00:00:00"/>
    <x v="710"/>
    <n v="7"/>
    <n v="410.17"/>
    <n v="89106"/>
    <n v="60.91"/>
    <x v="1"/>
  </r>
  <r>
    <n v="945"/>
    <s v="Stephanie Sun Perry"/>
    <x v="3"/>
    <n v="0.03"/>
    <n v="31.74"/>
    <n v="12.62"/>
    <x v="1"/>
    <x v="2"/>
    <x v="2"/>
    <x v="5"/>
    <s v="Small Box"/>
    <s v="GBC Wire Binding Strips"/>
    <n v="0.37"/>
    <s v="United States"/>
    <s v="West"/>
    <x v="8"/>
    <s v="Saratoga"/>
    <n v="95070"/>
    <x v="64"/>
    <d v="2015-03-06T00:00:00"/>
    <x v="711"/>
    <n v="3"/>
    <n v="98.7"/>
    <n v="86567"/>
    <n v="31.709999999999997"/>
    <x v="2"/>
  </r>
  <r>
    <n v="3327"/>
    <s v="Bob Gibson"/>
    <x v="3"/>
    <n v="0.06"/>
    <n v="113.98"/>
    <n v="30"/>
    <x v="0"/>
    <x v="0"/>
    <x v="0"/>
    <x v="9"/>
    <s v="Jumbo Drum"/>
    <s v="Hon Comfortask® Task/Swivel Chairs"/>
    <n v="0.69"/>
    <s v="United States"/>
    <s v="Central"/>
    <x v="25"/>
    <s v="Port Huron"/>
    <n v="48060"/>
    <x v="64"/>
    <d v="2015-03-08T00:00:00"/>
    <x v="712"/>
    <n v="3"/>
    <n v="356.14"/>
    <n v="87272"/>
    <n v="113.92"/>
    <x v="1"/>
  </r>
  <r>
    <n v="3327"/>
    <s v="Bob Gibson"/>
    <x v="3"/>
    <n v="0.05"/>
    <n v="6.48"/>
    <n v="6.86"/>
    <x v="1"/>
    <x v="0"/>
    <x v="2"/>
    <x v="7"/>
    <s v="Small Box"/>
    <s v="Xerox 204"/>
    <n v="0.37"/>
    <s v="United States"/>
    <s v="Central"/>
    <x v="25"/>
    <s v="Port Huron"/>
    <n v="48060"/>
    <x v="64"/>
    <d v="2015-03-08T00:00:00"/>
    <x v="713"/>
    <n v="4"/>
    <n v="27.08"/>
    <n v="87272"/>
    <n v="6.4300000000000006"/>
    <x v="1"/>
  </r>
  <r>
    <n v="1020"/>
    <s v="Julie Porter"/>
    <x v="0"/>
    <n v="0.09"/>
    <n v="517.48"/>
    <n v="16.63"/>
    <x v="0"/>
    <x v="0"/>
    <x v="1"/>
    <x v="3"/>
    <s v="Jumbo Box"/>
    <s v="Panasonic KX-P3626 Dot Matrix Printer"/>
    <n v="0.59"/>
    <s v="United States"/>
    <s v="Central"/>
    <x v="38"/>
    <s v="Pittsburg"/>
    <n v="66762"/>
    <x v="65"/>
    <d v="2015-03-07T00:00:00"/>
    <x v="714"/>
    <n v="5"/>
    <n v="2354.54"/>
    <n v="88632"/>
    <n v="517.39"/>
    <x v="1"/>
  </r>
  <r>
    <n v="850"/>
    <s v="Jesse Hutchinson"/>
    <x v="3"/>
    <n v="7.0000000000000007E-2"/>
    <n v="6.08"/>
    <n v="0.91"/>
    <x v="1"/>
    <x v="3"/>
    <x v="2"/>
    <x v="2"/>
    <s v="Wrap Bag"/>
    <s v="Zebra Zazzle Fluorescent Highlighters"/>
    <n v="0.51"/>
    <s v="United States"/>
    <s v="West"/>
    <x v="8"/>
    <s v="Goleta"/>
    <n v="93117"/>
    <x v="65"/>
    <d v="2015-03-08T00:00:00"/>
    <x v="715"/>
    <n v="7"/>
    <n v="41.96"/>
    <n v="88569"/>
    <n v="6.01"/>
    <x v="2"/>
  </r>
  <r>
    <n v="851"/>
    <s v="Helen H Heller"/>
    <x v="3"/>
    <n v="0.08"/>
    <n v="19.899999999999999"/>
    <n v="5.29"/>
    <x v="1"/>
    <x v="3"/>
    <x v="2"/>
    <x v="8"/>
    <s v="Medium Box"/>
    <s v="Holmes Cool Mist Humidifier for the Whole House with 8-Gallon Output per Day, Extended Life Filter"/>
    <n v="0.4"/>
    <s v="United States"/>
    <s v="West"/>
    <x v="8"/>
    <s v="Hacienda Heights"/>
    <n v="91745"/>
    <x v="65"/>
    <d v="2015-03-09T00:00:00"/>
    <x v="716"/>
    <n v="13"/>
    <n v="240.46"/>
    <n v="88569"/>
    <n v="19.82"/>
    <x v="2"/>
  </r>
  <r>
    <n v="851"/>
    <s v="Helen H Heller"/>
    <x v="3"/>
    <n v="0.02"/>
    <n v="3.36"/>
    <n v="6.27"/>
    <x v="1"/>
    <x v="3"/>
    <x v="2"/>
    <x v="5"/>
    <s v="Small Box"/>
    <s v="Cardinal Poly Pocket Divider Pockets for Ring Binders"/>
    <n v="0.4"/>
    <s v="United States"/>
    <s v="West"/>
    <x v="8"/>
    <s v="Hacienda Heights"/>
    <n v="91745"/>
    <x v="65"/>
    <d v="2015-03-09T00:00:00"/>
    <x v="717"/>
    <n v="21"/>
    <n v="74.08"/>
    <n v="88569"/>
    <n v="3.34"/>
    <x v="2"/>
  </r>
  <r>
    <n v="2750"/>
    <s v="Allen Nash"/>
    <x v="0"/>
    <n v="0.02"/>
    <n v="161.55000000000001"/>
    <n v="19.989999999999998"/>
    <x v="1"/>
    <x v="0"/>
    <x v="2"/>
    <x v="6"/>
    <s v="Small Box"/>
    <s v="Fellowes Super Stor/Drawer® Files"/>
    <n v="0.66"/>
    <s v="United States"/>
    <s v="South"/>
    <x v="21"/>
    <s v="Waynesboro"/>
    <n v="22980"/>
    <x v="66"/>
    <d v="2015-03-08T00:00:00"/>
    <x v="718"/>
    <n v="4"/>
    <n v="657.61"/>
    <n v="91424"/>
    <n v="161.53"/>
    <x v="0"/>
  </r>
  <r>
    <n v="2770"/>
    <s v="Joel Burnette"/>
    <x v="0"/>
    <n v="0.02"/>
    <n v="11.55"/>
    <n v="2.36"/>
    <x v="1"/>
    <x v="3"/>
    <x v="2"/>
    <x v="2"/>
    <s v="Wrap Bag"/>
    <s v="Newell 309"/>
    <n v="0.55000000000000004"/>
    <s v="United States"/>
    <s v="South"/>
    <x v="5"/>
    <s v="Dunwoody"/>
    <n v="30338"/>
    <x v="66"/>
    <d v="2015-03-10T00:00:00"/>
    <x v="719"/>
    <n v="14"/>
    <n v="159.53"/>
    <n v="88975"/>
    <n v="11.530000000000001"/>
    <x v="0"/>
  </r>
  <r>
    <n v="2837"/>
    <s v="Leslie Hawley"/>
    <x v="1"/>
    <n v="7.0000000000000007E-2"/>
    <n v="51.98"/>
    <n v="10.17"/>
    <x v="1"/>
    <x v="2"/>
    <x v="1"/>
    <x v="3"/>
    <s v="Medium Box"/>
    <s v="Canon MP25DIII Desktop Whisper-Quiet Printing Calculator"/>
    <n v="0.37"/>
    <s v="United States"/>
    <s v="Central"/>
    <x v="19"/>
    <s v="Tulsa"/>
    <n v="74133"/>
    <x v="66"/>
    <d v="2015-03-10T00:00:00"/>
    <x v="720"/>
    <n v="13"/>
    <n v="637.37"/>
    <n v="89801"/>
    <n v="51.91"/>
    <x v="1"/>
  </r>
  <r>
    <n v="2837"/>
    <s v="Leslie Hawley"/>
    <x v="1"/>
    <n v="0.1"/>
    <n v="80.97"/>
    <n v="33.6"/>
    <x v="0"/>
    <x v="2"/>
    <x v="1"/>
    <x v="3"/>
    <s v="Jumbo Drum"/>
    <s v="Lexmark Z25 Color Inkjet Printer"/>
    <n v="0.37"/>
    <s v="United States"/>
    <s v="Central"/>
    <x v="19"/>
    <s v="Tulsa"/>
    <n v="74133"/>
    <x v="66"/>
    <d v="2015-03-11T00:00:00"/>
    <x v="721"/>
    <n v="3"/>
    <n v="232.16"/>
    <n v="89801"/>
    <n v="80.87"/>
    <x v="1"/>
  </r>
  <r>
    <n v="693"/>
    <s v="Richard McClure"/>
    <x v="2"/>
    <n v="0.09"/>
    <n v="5.34"/>
    <n v="2.99"/>
    <x v="2"/>
    <x v="0"/>
    <x v="2"/>
    <x v="5"/>
    <s v="Small Box"/>
    <s v="Wilson Jones 14 Line Acrylic Coated Pressboard Data Binders"/>
    <n v="0.38"/>
    <s v="United States"/>
    <s v="West"/>
    <x v="3"/>
    <s v="Thornton"/>
    <n v="80229"/>
    <x v="66"/>
    <d v="2015-03-15T00:00:00"/>
    <x v="722"/>
    <n v="17"/>
    <n v="95.1"/>
    <n v="87812"/>
    <n v="5.25"/>
    <x v="2"/>
  </r>
  <r>
    <n v="693"/>
    <s v="Richard McClure"/>
    <x v="2"/>
    <n v="7.0000000000000007E-2"/>
    <n v="140.97999999999999"/>
    <n v="53.48"/>
    <x v="0"/>
    <x v="0"/>
    <x v="0"/>
    <x v="10"/>
    <s v="Jumbo Box"/>
    <s v="Bush Heritage Pine Collection 5-Shelf Bookcase, Albany Pine Finish, *Special Order"/>
    <n v="0.65"/>
    <s v="United States"/>
    <s v="West"/>
    <x v="3"/>
    <s v="Thornton"/>
    <n v="80229"/>
    <x v="66"/>
    <d v="2015-03-15T00:00:00"/>
    <x v="723"/>
    <n v="5"/>
    <n v="734.74"/>
    <n v="87812"/>
    <n v="140.91"/>
    <x v="2"/>
  </r>
  <r>
    <n v="693"/>
    <s v="Richard McClure"/>
    <x v="2"/>
    <n v="0.06"/>
    <n v="205.99"/>
    <n v="5.26"/>
    <x v="1"/>
    <x v="0"/>
    <x v="1"/>
    <x v="12"/>
    <s v="Small Box"/>
    <s v="i470"/>
    <n v="0.56000000000000005"/>
    <s v="United States"/>
    <s v="West"/>
    <x v="3"/>
    <s v="Thornton"/>
    <n v="80229"/>
    <x v="66"/>
    <d v="2015-03-15T00:00:00"/>
    <x v="724"/>
    <n v="11"/>
    <n v="1882.87"/>
    <n v="87812"/>
    <n v="205.93"/>
    <x v="2"/>
  </r>
  <r>
    <n v="1718"/>
    <s v="Kathy Shah"/>
    <x v="2"/>
    <n v="0.01"/>
    <n v="300.98"/>
    <n v="64.73"/>
    <x v="0"/>
    <x v="1"/>
    <x v="0"/>
    <x v="9"/>
    <s v="Jumbo Drum"/>
    <s v="Global Leather and Oak Executive Chair, Black"/>
    <n v="0.56000000000000005"/>
    <s v="United States"/>
    <s v="South"/>
    <x v="9"/>
    <s v="Garner"/>
    <n v="27529"/>
    <x v="66"/>
    <d v="2015-03-15T00:00:00"/>
    <x v="725"/>
    <n v="3"/>
    <n v="974.14"/>
    <n v="90621"/>
    <n v="300.97000000000003"/>
    <x v="0"/>
  </r>
  <r>
    <n v="1075"/>
    <s v="Theodore Tyson"/>
    <x v="1"/>
    <n v="0.04"/>
    <n v="19.23"/>
    <n v="6.15"/>
    <x v="1"/>
    <x v="2"/>
    <x v="0"/>
    <x v="11"/>
    <s v="Small Pack"/>
    <s v="Executive Impressions 13&quot; Clairmont Wall Clock"/>
    <n v="0.44"/>
    <s v="United States"/>
    <s v="Central"/>
    <x v="10"/>
    <s v="Romeoville"/>
    <n v="60441"/>
    <x v="67"/>
    <d v="2015-03-10T00:00:00"/>
    <x v="726"/>
    <n v="11"/>
    <n v="220.92"/>
    <n v="86422"/>
    <n v="19.190000000000001"/>
    <x v="1"/>
  </r>
  <r>
    <n v="2258"/>
    <s v="Nicole Pope"/>
    <x v="2"/>
    <n v="0.01"/>
    <n v="7.64"/>
    <n v="1.39"/>
    <x v="2"/>
    <x v="3"/>
    <x v="2"/>
    <x v="15"/>
    <s v="Small Box"/>
    <s v="#10- 4 1/8&quot; x 9 1/2&quot; Security-Tint Envelopes"/>
    <n v="0.36"/>
    <s v="United States"/>
    <s v="South"/>
    <x v="9"/>
    <s v="Rocky Mount"/>
    <n v="27801"/>
    <x v="67"/>
    <d v="2015-03-13T00:00:00"/>
    <x v="727"/>
    <n v="9"/>
    <n v="73.290000000000006"/>
    <n v="87962"/>
    <n v="7.63"/>
    <x v="0"/>
  </r>
  <r>
    <n v="2258"/>
    <s v="Nicole Pope"/>
    <x v="2"/>
    <n v="7.0000000000000007E-2"/>
    <n v="400.97"/>
    <n v="48.26"/>
    <x v="0"/>
    <x v="3"/>
    <x v="1"/>
    <x v="3"/>
    <s v="Jumbo Box"/>
    <s v="Hewlett-Packard Deskjet 1220Cse Color Inkjet Printer"/>
    <n v="0.36"/>
    <s v="United States"/>
    <s v="South"/>
    <x v="9"/>
    <s v="Rocky Mount"/>
    <n v="27801"/>
    <x v="67"/>
    <d v="2015-03-13T00:00:00"/>
    <x v="728"/>
    <n v="8"/>
    <n v="2961.32"/>
    <n v="87962"/>
    <n v="400.90000000000003"/>
    <x v="0"/>
  </r>
  <r>
    <n v="2855"/>
    <s v="Vicki Womble"/>
    <x v="2"/>
    <n v="0.09"/>
    <n v="6783.02"/>
    <n v="24.49"/>
    <x v="1"/>
    <x v="1"/>
    <x v="1"/>
    <x v="3"/>
    <s v="Large Box"/>
    <s v="Polycom ViewStation™ ISDN Videoconferencing Unit"/>
    <n v="0.39"/>
    <s v="United States"/>
    <s v="West"/>
    <x v="4"/>
    <s v="Des Moines"/>
    <n v="98198"/>
    <x v="68"/>
    <d v="2015-03-14T00:00:00"/>
    <x v="729"/>
    <n v="1"/>
    <n v="6296"/>
    <n v="87317"/>
    <n v="6782.93"/>
    <x v="2"/>
  </r>
  <r>
    <n v="2545"/>
    <s v="Rick Ellis"/>
    <x v="4"/>
    <n v="0.01"/>
    <n v="99.99"/>
    <n v="19.989999999999998"/>
    <x v="2"/>
    <x v="2"/>
    <x v="1"/>
    <x v="3"/>
    <s v="Small Box"/>
    <s v="AT&amp;T 2230 Dual Handset Phone With Caller ID/Call Waiting"/>
    <n v="0.52"/>
    <s v="United States"/>
    <s v="South"/>
    <x v="21"/>
    <s v="Springfield"/>
    <n v="22153"/>
    <x v="68"/>
    <d v="2015-03-12T00:00:00"/>
    <x v="730"/>
    <n v="2"/>
    <n v="202.98"/>
    <n v="87915"/>
    <n v="99.97999999999999"/>
    <x v="0"/>
  </r>
  <r>
    <n v="3194"/>
    <s v="Angela Rose"/>
    <x v="4"/>
    <n v="0.1"/>
    <n v="4.9800000000000004"/>
    <n v="7.54"/>
    <x v="1"/>
    <x v="1"/>
    <x v="2"/>
    <x v="7"/>
    <s v="Small Box"/>
    <s v="Xerox 1961"/>
    <n v="0.38"/>
    <s v="United States"/>
    <s v="South"/>
    <x v="12"/>
    <s v="Spring Hill"/>
    <n v="34609"/>
    <x v="68"/>
    <d v="2015-03-11T00:00:00"/>
    <x v="731"/>
    <n v="9"/>
    <n v="43.84"/>
    <n v="89805"/>
    <n v="4.8800000000000008"/>
    <x v="0"/>
  </r>
  <r>
    <n v="3194"/>
    <s v="Angela Rose"/>
    <x v="4"/>
    <n v="0"/>
    <n v="22.84"/>
    <n v="8.18"/>
    <x v="1"/>
    <x v="1"/>
    <x v="2"/>
    <x v="7"/>
    <s v="Small Box"/>
    <s v="Xerox 1991"/>
    <n v="0.39"/>
    <s v="United States"/>
    <s v="South"/>
    <x v="12"/>
    <s v="Spring Hill"/>
    <n v="34609"/>
    <x v="68"/>
    <d v="2015-03-12T00:00:00"/>
    <x v="732"/>
    <n v="6"/>
    <n v="141.74"/>
    <n v="89805"/>
    <n v="22.84"/>
    <x v="0"/>
  </r>
  <r>
    <n v="52"/>
    <s v="Lorraine Kelly"/>
    <x v="3"/>
    <n v="0"/>
    <n v="115.99"/>
    <n v="2.5"/>
    <x v="1"/>
    <x v="3"/>
    <x v="1"/>
    <x v="12"/>
    <s v="Small Box"/>
    <s v="6160"/>
    <n v="0.56999999999999995"/>
    <s v="United States"/>
    <s v="West"/>
    <x v="4"/>
    <s v="Puyallup"/>
    <n v="98373"/>
    <x v="68"/>
    <d v="2015-03-10T00:00:00"/>
    <x v="733"/>
    <n v="6"/>
    <n v="627.04"/>
    <n v="88426"/>
    <n v="115.99"/>
    <x v="2"/>
  </r>
  <r>
    <n v="53"/>
    <s v="Sidney Russell Austin"/>
    <x v="3"/>
    <n v="0.02"/>
    <n v="5.98"/>
    <n v="5.79"/>
    <x v="1"/>
    <x v="3"/>
    <x v="2"/>
    <x v="7"/>
    <s v="Small Box"/>
    <s v="Xerox 1903"/>
    <n v="0.36"/>
    <s v="United States"/>
    <s v="West"/>
    <x v="4"/>
    <s v="Redmond"/>
    <n v="98052"/>
    <x v="68"/>
    <d v="2015-03-11T00:00:00"/>
    <x v="734"/>
    <n v="17"/>
    <n v="110.19"/>
    <n v="88426"/>
    <n v="5.9600000000000009"/>
    <x v="2"/>
  </r>
  <r>
    <n v="753"/>
    <s v="Elisabeth Massey"/>
    <x v="0"/>
    <n v="0.06"/>
    <n v="2.61"/>
    <n v="0.5"/>
    <x v="2"/>
    <x v="3"/>
    <x v="2"/>
    <x v="13"/>
    <s v="Small Box"/>
    <s v="Avery 479"/>
    <n v="0.39"/>
    <s v="United States"/>
    <s v="West"/>
    <x v="41"/>
    <s v="Prescott"/>
    <n v="86301"/>
    <x v="69"/>
    <d v="2015-03-11T00:00:00"/>
    <x v="735"/>
    <n v="1"/>
    <n v="17.59"/>
    <n v="90438"/>
    <n v="2.5499999999999998"/>
    <x v="2"/>
  </r>
  <r>
    <n v="753"/>
    <s v="Elisabeth Massey"/>
    <x v="0"/>
    <n v="0.01"/>
    <n v="6.35"/>
    <n v="1.02"/>
    <x v="1"/>
    <x v="3"/>
    <x v="2"/>
    <x v="7"/>
    <s v="Wrap Bag"/>
    <s v="Telephone Message Books with Fax/Mobile Section, 5 1/2&quot; x 3 3/16&quot;"/>
    <n v="0.39"/>
    <s v="United States"/>
    <s v="West"/>
    <x v="41"/>
    <s v="Prescott"/>
    <n v="86301"/>
    <x v="69"/>
    <d v="2015-03-13T00:00:00"/>
    <x v="736"/>
    <n v="22"/>
    <n v="141.54"/>
    <n v="90438"/>
    <n v="6.34"/>
    <x v="2"/>
  </r>
  <r>
    <n v="1494"/>
    <s v="Kate Lehman"/>
    <x v="0"/>
    <n v="0.06"/>
    <n v="8.3699999999999992"/>
    <n v="10.16"/>
    <x v="1"/>
    <x v="3"/>
    <x v="0"/>
    <x v="11"/>
    <s v="Large Box"/>
    <s v="Westinghouse Clip-On Gooseneck Lamps"/>
    <n v="0.59"/>
    <s v="United States"/>
    <s v="East"/>
    <x v="36"/>
    <s v="Dundalk"/>
    <n v="21222"/>
    <x v="69"/>
    <d v="2015-03-13T00:00:00"/>
    <x v="737"/>
    <n v="18"/>
    <n v="157.63999999999999"/>
    <n v="85880"/>
    <n v="8.3099999999999987"/>
    <x v="3"/>
  </r>
  <r>
    <n v="1494"/>
    <s v="Kate Lehman"/>
    <x v="0"/>
    <n v="0.09"/>
    <n v="6.48"/>
    <n v="9.17"/>
    <x v="2"/>
    <x v="3"/>
    <x v="2"/>
    <x v="7"/>
    <s v="Small Box"/>
    <s v="Xerox 1996"/>
    <n v="0.37"/>
    <s v="United States"/>
    <s v="East"/>
    <x v="36"/>
    <s v="Dundalk"/>
    <n v="21222"/>
    <x v="69"/>
    <d v="2015-03-13T00:00:00"/>
    <x v="738"/>
    <n v="6"/>
    <n v="42.16"/>
    <n v="85880"/>
    <n v="6.3900000000000006"/>
    <x v="3"/>
  </r>
  <r>
    <n v="1497"/>
    <s v="Gloria Jacobs"/>
    <x v="0"/>
    <n v="0.09"/>
    <n v="6.28"/>
    <n v="5.29"/>
    <x v="1"/>
    <x v="3"/>
    <x v="0"/>
    <x v="11"/>
    <s v="Small Box"/>
    <s v="Eldon® 200 Class™ Desk Accessories, Burgundy"/>
    <n v="0.43"/>
    <s v="United States"/>
    <s v="East"/>
    <x v="11"/>
    <s v="Elmira"/>
    <n v="14901"/>
    <x v="69"/>
    <d v="2015-03-12T00:00:00"/>
    <x v="739"/>
    <n v="2"/>
    <n v="14.08"/>
    <n v="85880"/>
    <n v="6.19"/>
    <x v="3"/>
  </r>
  <r>
    <n v="1497"/>
    <s v="Gloria Jacobs"/>
    <x v="0"/>
    <n v="0.03"/>
    <n v="15.14"/>
    <n v="4.53"/>
    <x v="1"/>
    <x v="3"/>
    <x v="2"/>
    <x v="6"/>
    <s v="Small Box"/>
    <s v="Eldon® Gobal File Keepers"/>
    <n v="0.81"/>
    <s v="United States"/>
    <s v="East"/>
    <x v="11"/>
    <s v="Elmira"/>
    <n v="14901"/>
    <x v="69"/>
    <d v="2015-03-13T00:00:00"/>
    <x v="740"/>
    <n v="17"/>
    <n v="256.73"/>
    <n v="85880"/>
    <n v="15.110000000000001"/>
    <x v="3"/>
  </r>
  <r>
    <n v="2616"/>
    <s v="Laurence Hull"/>
    <x v="0"/>
    <n v="0"/>
    <n v="2.6"/>
    <n v="2.4"/>
    <x v="1"/>
    <x v="3"/>
    <x v="2"/>
    <x v="2"/>
    <s v="Wrap Bag"/>
    <s v="12 Colored Short Pencils"/>
    <n v="0.57999999999999996"/>
    <s v="United States"/>
    <s v="Central"/>
    <x v="25"/>
    <s v="Portage"/>
    <n v="49002"/>
    <x v="69"/>
    <d v="2015-03-13T00:00:00"/>
    <x v="741"/>
    <n v="16"/>
    <n v="44.75"/>
    <n v="91495"/>
    <n v="2.6"/>
    <x v="1"/>
  </r>
  <r>
    <n v="1484"/>
    <s v="Alison Stewart"/>
    <x v="1"/>
    <n v="0.06"/>
    <n v="99.99"/>
    <n v="19.989999999999998"/>
    <x v="1"/>
    <x v="2"/>
    <x v="1"/>
    <x v="1"/>
    <s v="Small Box"/>
    <s v="US Robotics 56K V.92 External Faxmodem"/>
    <n v="0.52"/>
    <s v="United States"/>
    <s v="Central"/>
    <x v="10"/>
    <s v="Des Plaines"/>
    <n v="60016"/>
    <x v="69"/>
    <d v="2015-03-14T00:00:00"/>
    <x v="742"/>
    <n v="3"/>
    <n v="290.24"/>
    <n v="91235"/>
    <n v="99.929999999999993"/>
    <x v="1"/>
  </r>
  <r>
    <n v="1484"/>
    <s v="Alison Stewart"/>
    <x v="1"/>
    <n v="0"/>
    <n v="193.17"/>
    <n v="19.989999999999998"/>
    <x v="1"/>
    <x v="2"/>
    <x v="2"/>
    <x v="6"/>
    <s v="Small Box"/>
    <s v="Fellowes Staxonsteel® Drawer Files"/>
    <n v="0.71"/>
    <s v="United States"/>
    <s v="Central"/>
    <x v="10"/>
    <s v="Des Plaines"/>
    <n v="60016"/>
    <x v="69"/>
    <d v="2015-03-12T00:00:00"/>
    <x v="743"/>
    <n v="5"/>
    <n v="971.4"/>
    <n v="91235"/>
    <n v="193.17"/>
    <x v="1"/>
  </r>
  <r>
    <n v="1484"/>
    <s v="Alison Stewart"/>
    <x v="1"/>
    <n v="0.08"/>
    <n v="20.99"/>
    <n v="3.3"/>
    <x v="2"/>
    <x v="2"/>
    <x v="1"/>
    <x v="12"/>
    <s v="Small Pack"/>
    <s v="Accessory39"/>
    <n v="0.81"/>
    <s v="United States"/>
    <s v="Central"/>
    <x v="10"/>
    <s v="Des Plaines"/>
    <n v="60016"/>
    <x v="69"/>
    <d v="2015-03-11T00:00:00"/>
    <x v="744"/>
    <n v="11"/>
    <n v="193.51"/>
    <n v="91235"/>
    <n v="20.91"/>
    <x v="1"/>
  </r>
  <r>
    <n v="3397"/>
    <s v="Andrea Shaw"/>
    <x v="1"/>
    <n v="0.01"/>
    <n v="10.9"/>
    <n v="7.46"/>
    <x v="1"/>
    <x v="0"/>
    <x v="2"/>
    <x v="6"/>
    <s v="Small Box"/>
    <s v="Crate-A-Files™"/>
    <n v="0.59"/>
    <s v="United States"/>
    <s v="Central"/>
    <x v="10"/>
    <s v="Danville"/>
    <n v="61832"/>
    <x v="69"/>
    <d v="2015-03-12T00:00:00"/>
    <x v="745"/>
    <n v="18"/>
    <n v="207.31"/>
    <n v="87536"/>
    <n v="10.89"/>
    <x v="1"/>
  </r>
  <r>
    <n v="3397"/>
    <s v="Andrea Shaw"/>
    <x v="1"/>
    <n v="0.1"/>
    <n v="7.99"/>
    <n v="5.03"/>
    <x v="1"/>
    <x v="0"/>
    <x v="1"/>
    <x v="12"/>
    <s v="Medium Box"/>
    <s v="Bell Sonecor JB700 Caller ID"/>
    <n v="0.6"/>
    <s v="United States"/>
    <s v="Central"/>
    <x v="10"/>
    <s v="Danville"/>
    <n v="61832"/>
    <x v="69"/>
    <d v="2015-03-12T00:00:00"/>
    <x v="746"/>
    <n v="22"/>
    <n v="143.12"/>
    <n v="87536"/>
    <n v="7.8900000000000006"/>
    <x v="1"/>
  </r>
  <r>
    <n v="3151"/>
    <s v="Glenda Hunter"/>
    <x v="4"/>
    <n v="0.02"/>
    <n v="5.98"/>
    <n v="1.49"/>
    <x v="1"/>
    <x v="3"/>
    <x v="2"/>
    <x v="5"/>
    <s v="Small Box"/>
    <s v="Avery Hanging File Binders"/>
    <n v="0.39"/>
    <s v="United States"/>
    <s v="West"/>
    <x v="8"/>
    <s v="Twentynine Palms"/>
    <n v="92277"/>
    <x v="69"/>
    <d v="2015-03-12T00:00:00"/>
    <x v="747"/>
    <n v="10"/>
    <n v="59.9"/>
    <n v="88547"/>
    <n v="5.9600000000000009"/>
    <x v="2"/>
  </r>
  <r>
    <n v="796"/>
    <s v="Amanda Conner"/>
    <x v="3"/>
    <n v="0.06"/>
    <n v="8.6"/>
    <n v="6.19"/>
    <x v="1"/>
    <x v="3"/>
    <x v="2"/>
    <x v="5"/>
    <s v="Small Box"/>
    <s v="Avery Printable Repositionable Plastic Tabs"/>
    <n v="0.38"/>
    <s v="United States"/>
    <s v="Central"/>
    <x v="13"/>
    <s v="Papillion"/>
    <n v="68046"/>
    <x v="69"/>
    <d v="2015-03-12T00:00:00"/>
    <x v="748"/>
    <n v="9"/>
    <n v="79.400000000000006"/>
    <n v="86867"/>
    <n v="8.5399999999999991"/>
    <x v="1"/>
  </r>
  <r>
    <n v="1254"/>
    <s v="Anne Bland"/>
    <x v="0"/>
    <n v="0.06"/>
    <n v="80.98"/>
    <n v="35"/>
    <x v="1"/>
    <x v="2"/>
    <x v="2"/>
    <x v="6"/>
    <s v="Large Box"/>
    <s v="Carina Double Wide Media Storage Towers in Natural &amp; Black"/>
    <n v="0.81"/>
    <s v="United States"/>
    <s v="Central"/>
    <x v="18"/>
    <s v="Channelview"/>
    <n v="77530"/>
    <x v="70"/>
    <d v="2015-03-13T00:00:00"/>
    <x v="749"/>
    <n v="2"/>
    <n v="172.79"/>
    <n v="89983"/>
    <n v="80.92"/>
    <x v="1"/>
  </r>
  <r>
    <n v="2896"/>
    <s v="Anna Ellis"/>
    <x v="0"/>
    <n v="0"/>
    <n v="22.84"/>
    <n v="16.920000000000002"/>
    <x v="1"/>
    <x v="2"/>
    <x v="2"/>
    <x v="7"/>
    <s v="Small Box"/>
    <s v="Xerox 1973"/>
    <n v="0.39"/>
    <s v="United States"/>
    <s v="Central"/>
    <x v="7"/>
    <s v="Mankato"/>
    <n v="56001"/>
    <x v="70"/>
    <d v="2015-03-14T00:00:00"/>
    <x v="750"/>
    <n v="15"/>
    <n v="370.62"/>
    <n v="86927"/>
    <n v="22.84"/>
    <x v="1"/>
  </r>
  <r>
    <n v="1027"/>
    <s v="Brian Bennett"/>
    <x v="1"/>
    <n v="0.1"/>
    <n v="73.98"/>
    <n v="4"/>
    <x v="1"/>
    <x v="0"/>
    <x v="1"/>
    <x v="1"/>
    <s v="Small Box"/>
    <s v="Keytronic French Keyboard"/>
    <n v="0.79"/>
    <s v="United States"/>
    <s v="East"/>
    <x v="11"/>
    <s v="Cheektowaga"/>
    <n v="14225"/>
    <x v="70"/>
    <d v="2015-03-13T00:00:00"/>
    <x v="751"/>
    <n v="5"/>
    <n v="347.23"/>
    <n v="89004"/>
    <n v="73.88000000000001"/>
    <x v="3"/>
  </r>
  <r>
    <n v="1027"/>
    <s v="Brian Bennett"/>
    <x v="1"/>
    <n v="0.05"/>
    <n v="51.98"/>
    <n v="10.17"/>
    <x v="1"/>
    <x v="0"/>
    <x v="1"/>
    <x v="3"/>
    <s v="Medium Box"/>
    <s v="Canon MP25DIII Desktop Whisper-Quiet Printing Calculator"/>
    <n v="0.37"/>
    <s v="United States"/>
    <s v="East"/>
    <x v="11"/>
    <s v="Cheektowaga"/>
    <n v="14225"/>
    <x v="70"/>
    <d v="2015-03-13T00:00:00"/>
    <x v="752"/>
    <n v="9"/>
    <n v="478.23"/>
    <n v="89004"/>
    <n v="51.93"/>
    <x v="3"/>
  </r>
  <r>
    <n v="32"/>
    <s v="Matthew Berman"/>
    <x v="2"/>
    <n v="0.06"/>
    <n v="205.99"/>
    <n v="8.99"/>
    <x v="1"/>
    <x v="3"/>
    <x v="1"/>
    <x v="12"/>
    <s v="Small Box"/>
    <s v="TimeportP7382"/>
    <n v="0.56000000000000005"/>
    <s v="United States"/>
    <s v="West"/>
    <x v="14"/>
    <s v="Grants Pass"/>
    <n v="97526"/>
    <x v="70"/>
    <d v="2015-03-19T00:00:00"/>
    <x v="753"/>
    <n v="22"/>
    <n v="3838.14"/>
    <n v="89203"/>
    <n v="205.93"/>
    <x v="2"/>
  </r>
  <r>
    <n v="2593"/>
    <s v="Anne Schultz"/>
    <x v="2"/>
    <n v="0.01"/>
    <n v="85.99"/>
    <n v="0.99"/>
    <x v="1"/>
    <x v="3"/>
    <x v="1"/>
    <x v="12"/>
    <s v="Wrap Bag"/>
    <s v="Accessory4"/>
    <n v="0.85"/>
    <s v="United States"/>
    <s v="South"/>
    <x v="5"/>
    <s v="Athens"/>
    <n v="30605"/>
    <x v="70"/>
    <d v="2015-03-17T00:00:00"/>
    <x v="754"/>
    <n v="2"/>
    <n v="146.16999999999999"/>
    <n v="87773"/>
    <n v="85.97999999999999"/>
    <x v="0"/>
  </r>
  <r>
    <n v="2741"/>
    <s v="Megan York"/>
    <x v="2"/>
    <n v="0.01"/>
    <n v="35.99"/>
    <n v="5.99"/>
    <x v="1"/>
    <x v="0"/>
    <x v="1"/>
    <x v="12"/>
    <s v="Wrap Bag"/>
    <s v="Accessory41"/>
    <n v="0.38"/>
    <s v="United States"/>
    <s v="West"/>
    <x v="37"/>
    <s v="Caldwell"/>
    <n v="83605"/>
    <x v="70"/>
    <d v="2015-03-19T00:00:00"/>
    <x v="755"/>
    <n v="10"/>
    <n v="316.27999999999997"/>
    <n v="89481"/>
    <n v="35.980000000000004"/>
    <x v="2"/>
  </r>
  <r>
    <n v="146"/>
    <s v="Yvonne Fox"/>
    <x v="3"/>
    <n v="0.01"/>
    <n v="45.98"/>
    <n v="4.8"/>
    <x v="1"/>
    <x v="0"/>
    <x v="0"/>
    <x v="11"/>
    <s v="Wrap Bag"/>
    <s v="Tenex B1-RE Series Chair Mats for Low Pile Carpets"/>
    <n v="0.68"/>
    <s v="United States"/>
    <s v="Central"/>
    <x v="18"/>
    <s v="Watauga"/>
    <n v="76148"/>
    <x v="70"/>
    <d v="2015-03-13T00:00:00"/>
    <x v="756"/>
    <n v="4"/>
    <n v="193.59"/>
    <n v="91088"/>
    <n v="45.97"/>
    <x v="1"/>
  </r>
  <r>
    <n v="903"/>
    <s v="Francis Spivey"/>
    <x v="3"/>
    <n v="0"/>
    <n v="5.98"/>
    <n v="1.49"/>
    <x v="1"/>
    <x v="1"/>
    <x v="2"/>
    <x v="5"/>
    <s v="Small Box"/>
    <s v="Avery Hanging File Binders"/>
    <n v="0.39"/>
    <s v="United States"/>
    <s v="East"/>
    <x v="35"/>
    <s v="Wilmington"/>
    <n v="1887"/>
    <x v="70"/>
    <d v="2015-03-14T00:00:00"/>
    <x v="757"/>
    <n v="18"/>
    <n v="116.92"/>
    <n v="90806"/>
    <n v="5.98"/>
    <x v="3"/>
  </r>
  <r>
    <n v="2037"/>
    <s v="Lynda Herman"/>
    <x v="3"/>
    <n v="0"/>
    <n v="73.98"/>
    <n v="14.52"/>
    <x v="1"/>
    <x v="0"/>
    <x v="1"/>
    <x v="1"/>
    <s v="Small Box"/>
    <s v="Keytronic French Keyboard"/>
    <n v="0.65"/>
    <s v="United States"/>
    <s v="West"/>
    <x v="24"/>
    <s v="Bozeman"/>
    <n v="59715"/>
    <x v="70"/>
    <d v="2015-03-14T00:00:00"/>
    <x v="758"/>
    <n v="4"/>
    <n v="305.70999999999998"/>
    <n v="89333"/>
    <n v="73.98"/>
    <x v="2"/>
  </r>
  <r>
    <n v="2787"/>
    <s v="Rodney Kearney"/>
    <x v="3"/>
    <n v="0.01"/>
    <n v="47.98"/>
    <n v="3.61"/>
    <x v="2"/>
    <x v="1"/>
    <x v="1"/>
    <x v="1"/>
    <s v="Small Pack"/>
    <s v="DS/HD IBM Formatted Diskettes, 200/Pack - Staples"/>
    <n v="0.71"/>
    <s v="United States"/>
    <s v="South"/>
    <x v="17"/>
    <s v="Metairie"/>
    <n v="70003"/>
    <x v="70"/>
    <d v="2015-03-13T00:00:00"/>
    <x v="759"/>
    <n v="8"/>
    <n v="393.98"/>
    <n v="91316"/>
    <n v="47.97"/>
    <x v="0"/>
  </r>
  <r>
    <n v="573"/>
    <s v="Vanessa Winstead"/>
    <x v="0"/>
    <n v="0.05"/>
    <n v="4.13"/>
    <n v="5.04"/>
    <x v="1"/>
    <x v="2"/>
    <x v="2"/>
    <x v="5"/>
    <s v="Small Box"/>
    <s v="ACCOHIDE® 3-Ring Binder, Blue, 1&quot;"/>
    <n v="0.38"/>
    <s v="United States"/>
    <s v="Central"/>
    <x v="10"/>
    <s v="Pekin"/>
    <n v="61554"/>
    <x v="71"/>
    <d v="2015-03-14T00:00:00"/>
    <x v="760"/>
    <n v="1"/>
    <n v="5.84"/>
    <n v="86555"/>
    <n v="4.08"/>
    <x v="1"/>
  </r>
  <r>
    <n v="1035"/>
    <s v="Kent Burton"/>
    <x v="0"/>
    <n v="7.0000000000000007E-2"/>
    <n v="125.99"/>
    <n v="2.5"/>
    <x v="1"/>
    <x v="2"/>
    <x v="1"/>
    <x v="12"/>
    <s v="Small Box"/>
    <s v="i2000"/>
    <n v="0.6"/>
    <s v="United States"/>
    <s v="East"/>
    <x v="27"/>
    <s v="Delaware"/>
    <n v="43015"/>
    <x v="71"/>
    <d v="2015-03-13T00:00:00"/>
    <x v="761"/>
    <n v="1"/>
    <n v="100.59"/>
    <n v="90710"/>
    <n v="125.92"/>
    <x v="3"/>
  </r>
  <r>
    <n v="1036"/>
    <s v="Jessica Huffman"/>
    <x v="0"/>
    <n v="0.03"/>
    <n v="99.99"/>
    <n v="19.989999999999998"/>
    <x v="1"/>
    <x v="2"/>
    <x v="1"/>
    <x v="1"/>
    <s v="Small Box"/>
    <s v="US Robotics 56K V.92 External Faxmodem"/>
    <n v="0.52"/>
    <s v="United States"/>
    <s v="East"/>
    <x v="27"/>
    <s v="Dublin"/>
    <n v="43017"/>
    <x v="71"/>
    <d v="2015-03-14T00:00:00"/>
    <x v="762"/>
    <n v="6"/>
    <n v="598.38"/>
    <n v="90710"/>
    <n v="99.96"/>
    <x v="3"/>
  </r>
  <r>
    <n v="2468"/>
    <s v="Rhonda Stein"/>
    <x v="0"/>
    <n v="0.04"/>
    <n v="65.989999999999995"/>
    <n v="8.99"/>
    <x v="1"/>
    <x v="3"/>
    <x v="1"/>
    <x v="12"/>
    <s v="Small Box"/>
    <s v="i270"/>
    <n v="0.55000000000000004"/>
    <s v="United States"/>
    <s v="South"/>
    <x v="9"/>
    <s v="Salisbury"/>
    <n v="28144"/>
    <x v="71"/>
    <d v="2015-03-14T00:00:00"/>
    <x v="763"/>
    <n v="13"/>
    <n v="724.57"/>
    <n v="88137"/>
    <n v="65.949999999999989"/>
    <x v="0"/>
  </r>
  <r>
    <n v="3036"/>
    <s v="Edith Reynolds"/>
    <x v="0"/>
    <n v="0.08"/>
    <n v="178.47"/>
    <n v="19.989999999999998"/>
    <x v="1"/>
    <x v="2"/>
    <x v="2"/>
    <x v="6"/>
    <s v="Small Box"/>
    <s v="Hot File® 7-Pocket, Floor Stand"/>
    <n v="0.55000000000000004"/>
    <s v="United States"/>
    <s v="Central"/>
    <x v="39"/>
    <s v="Mandan"/>
    <n v="58554"/>
    <x v="71"/>
    <d v="2015-03-16T00:00:00"/>
    <x v="764"/>
    <n v="22"/>
    <n v="3802.01"/>
    <n v="89130"/>
    <n v="178.39"/>
    <x v="1"/>
  </r>
  <r>
    <n v="600"/>
    <s v="Vickie Morse"/>
    <x v="4"/>
    <n v="0.06"/>
    <n v="6.48"/>
    <n v="7.37"/>
    <x v="1"/>
    <x v="3"/>
    <x v="2"/>
    <x v="7"/>
    <s v="Small Box"/>
    <s v="Xerox 210"/>
    <n v="0.37"/>
    <s v="United States"/>
    <s v="East"/>
    <x v="36"/>
    <s v="Reisterstown"/>
    <n v="21136"/>
    <x v="71"/>
    <d v="2015-03-14T00:00:00"/>
    <x v="765"/>
    <n v="5"/>
    <n v="32.39"/>
    <n v="87579"/>
    <n v="6.4200000000000008"/>
    <x v="3"/>
  </r>
  <r>
    <n v="2285"/>
    <s v="Arnold Floyd Blair"/>
    <x v="4"/>
    <n v="0.02"/>
    <n v="17.7"/>
    <n v="9.4700000000000006"/>
    <x v="2"/>
    <x v="3"/>
    <x v="2"/>
    <x v="6"/>
    <s v="Small Box"/>
    <s v="Portfile® Personal File Boxes"/>
    <n v="0.59"/>
    <s v="United States"/>
    <s v="South"/>
    <x v="23"/>
    <s v="Rock Hill"/>
    <n v="29730"/>
    <x v="71"/>
    <d v="2015-03-15T00:00:00"/>
    <x v="766"/>
    <n v="21"/>
    <n v="374.6"/>
    <n v="90148"/>
    <n v="17.68"/>
    <x v="0"/>
  </r>
  <r>
    <n v="2484"/>
    <s v="Rhonda Bryant"/>
    <x v="4"/>
    <n v="0.05"/>
    <n v="6.48"/>
    <n v="7.91"/>
    <x v="1"/>
    <x v="3"/>
    <x v="2"/>
    <x v="7"/>
    <s v="Small Box"/>
    <s v="Xerox 216"/>
    <n v="0.37"/>
    <s v="United States"/>
    <s v="South"/>
    <x v="12"/>
    <s v="Winter Haven"/>
    <n v="33881"/>
    <x v="71"/>
    <d v="2015-03-14T00:00:00"/>
    <x v="767"/>
    <n v="16"/>
    <n v="109.99"/>
    <n v="88998"/>
    <n v="6.4300000000000006"/>
    <x v="0"/>
  </r>
  <r>
    <n v="2484"/>
    <s v="Rhonda Bryant"/>
    <x v="4"/>
    <n v="0.03"/>
    <n v="111.03"/>
    <n v="8.64"/>
    <x v="1"/>
    <x v="3"/>
    <x v="2"/>
    <x v="6"/>
    <s v="Small Box"/>
    <s v="Fellowes Recycled Storage Drawers"/>
    <n v="0.78"/>
    <s v="United States"/>
    <s v="South"/>
    <x v="12"/>
    <s v="Winter Haven"/>
    <n v="33881"/>
    <x v="71"/>
    <d v="2015-03-14T00:00:00"/>
    <x v="768"/>
    <n v="8"/>
    <n v="900.12"/>
    <n v="88998"/>
    <n v="111"/>
    <x v="0"/>
  </r>
  <r>
    <n v="604"/>
    <s v="Lindsay P Ashley"/>
    <x v="0"/>
    <n v="0.09"/>
    <n v="154.13"/>
    <n v="69"/>
    <x v="2"/>
    <x v="3"/>
    <x v="0"/>
    <x v="0"/>
    <s v="Large Box"/>
    <s v="Laminate Occasional Tables"/>
    <n v="0.68"/>
    <s v="United States"/>
    <s v="West"/>
    <x v="8"/>
    <s v="Los Angeles"/>
    <n v="90045"/>
    <x v="72"/>
    <d v="2015-03-15T00:00:00"/>
    <x v="769"/>
    <n v="38"/>
    <n v="5679.59"/>
    <n v="28647"/>
    <n v="154.04"/>
    <x v="2"/>
  </r>
  <r>
    <n v="605"/>
    <s v="Alison Peters Wooten"/>
    <x v="0"/>
    <n v="0.09"/>
    <n v="154.13"/>
    <n v="69"/>
    <x v="2"/>
    <x v="3"/>
    <x v="0"/>
    <x v="0"/>
    <s v="Large Box"/>
    <s v="Laminate Occasional Tables"/>
    <n v="0.68"/>
    <s v="United States"/>
    <s v="East"/>
    <x v="11"/>
    <s v="West Islip"/>
    <n v="11795"/>
    <x v="72"/>
    <d v="2015-03-15T00:00:00"/>
    <x v="769"/>
    <n v="10"/>
    <n v="1494.63"/>
    <n v="91144"/>
    <n v="154.04"/>
    <x v="3"/>
  </r>
  <r>
    <n v="994"/>
    <s v="Neal Weber"/>
    <x v="1"/>
    <n v="0.1"/>
    <n v="400.98"/>
    <n v="76.37"/>
    <x v="0"/>
    <x v="0"/>
    <x v="0"/>
    <x v="0"/>
    <s v="Jumbo Box"/>
    <s v="Bretford CR8500 Series Meeting Room Furniture"/>
    <n v="0.6"/>
    <s v="United States"/>
    <s v="East"/>
    <x v="29"/>
    <s v="Sanford"/>
    <n v="4073"/>
    <x v="72"/>
    <d v="2015-03-15T00:00:00"/>
    <x v="770"/>
    <n v="2"/>
    <n v="810.47"/>
    <n v="89433"/>
    <n v="400.88"/>
    <x v="3"/>
  </r>
  <r>
    <n v="999"/>
    <s v="Rita Barton"/>
    <x v="1"/>
    <n v="0.08"/>
    <n v="45.19"/>
    <n v="1.99"/>
    <x v="1"/>
    <x v="0"/>
    <x v="1"/>
    <x v="1"/>
    <s v="Small Pack"/>
    <s v="Verbatim DVD-RAM, 9.4GB, Rewritable, Type 1, DS, DataLife Plus"/>
    <n v="0.55000000000000004"/>
    <s v="United States"/>
    <s v="East"/>
    <x v="33"/>
    <s v="Ridgewood"/>
    <n v="7450"/>
    <x v="72"/>
    <d v="2015-03-15T00:00:00"/>
    <x v="771"/>
    <n v="3"/>
    <n v="127.22"/>
    <n v="89433"/>
    <n v="45.11"/>
    <x v="3"/>
  </r>
  <r>
    <n v="1000"/>
    <s v="Lynn Bell"/>
    <x v="1"/>
    <n v="0.03"/>
    <n v="33.979999999999997"/>
    <n v="19.989999999999998"/>
    <x v="1"/>
    <x v="0"/>
    <x v="0"/>
    <x v="11"/>
    <s v="Small Box"/>
    <s v="Linden® 12&quot; Wall Clock With Oak Frame"/>
    <n v="0.55000000000000004"/>
    <s v="United States"/>
    <s v="East"/>
    <x v="42"/>
    <s v="Bennington"/>
    <n v="5201"/>
    <x v="72"/>
    <d v="2015-03-15T00:00:00"/>
    <x v="772"/>
    <n v="12"/>
    <n v="432.44"/>
    <n v="89433"/>
    <n v="33.949999999999996"/>
    <x v="3"/>
  </r>
  <r>
    <n v="2345"/>
    <s v="Colleen Marsh"/>
    <x v="4"/>
    <n v="7.0000000000000007E-2"/>
    <n v="200.98"/>
    <n v="23.76"/>
    <x v="0"/>
    <x v="3"/>
    <x v="0"/>
    <x v="9"/>
    <s v="Jumbo Drum"/>
    <s v="Global Leather Highback Executive Chair with Pneumatic Height Adjustment, Black"/>
    <n v="0.57999999999999996"/>
    <s v="United States"/>
    <s v="South"/>
    <x v="32"/>
    <s v="Paducah"/>
    <n v="42003"/>
    <x v="72"/>
    <d v="2015-03-15T00:00:00"/>
    <x v="773"/>
    <n v="9"/>
    <n v="1805.9"/>
    <n v="89504"/>
    <n v="200.91"/>
    <x v="0"/>
  </r>
  <r>
    <n v="2345"/>
    <s v="Colleen Marsh"/>
    <x v="4"/>
    <n v="0.02"/>
    <n v="179.29"/>
    <n v="29.21"/>
    <x v="0"/>
    <x v="3"/>
    <x v="0"/>
    <x v="0"/>
    <s v="Jumbo Box"/>
    <s v="Bevis Round Conference Table Top, X-Base"/>
    <n v="0.76"/>
    <s v="United States"/>
    <s v="South"/>
    <x v="32"/>
    <s v="Paducah"/>
    <n v="42003"/>
    <x v="72"/>
    <d v="2015-03-14T00:00:00"/>
    <x v="774"/>
    <n v="2"/>
    <n v="311.41000000000003"/>
    <n v="89504"/>
    <n v="179.26999999999998"/>
    <x v="0"/>
  </r>
  <r>
    <n v="2417"/>
    <s v="Ken H Frazier"/>
    <x v="4"/>
    <n v="0"/>
    <n v="65.989999999999995"/>
    <n v="3.99"/>
    <x v="1"/>
    <x v="1"/>
    <x v="1"/>
    <x v="12"/>
    <s v="Small Box"/>
    <s v="StarTAC 7760"/>
    <n v="0.59"/>
    <s v="United States"/>
    <s v="South"/>
    <x v="21"/>
    <s v="Oakton"/>
    <n v="22124"/>
    <x v="72"/>
    <d v="2015-03-15T00:00:00"/>
    <x v="775"/>
    <n v="13"/>
    <n v="765.65"/>
    <n v="86754"/>
    <n v="65.989999999999995"/>
    <x v="0"/>
  </r>
  <r>
    <n v="3279"/>
    <s v="Ricky Allred"/>
    <x v="4"/>
    <n v="0.01"/>
    <n v="45.99"/>
    <n v="4.99"/>
    <x v="1"/>
    <x v="2"/>
    <x v="1"/>
    <x v="12"/>
    <s v="Small Box"/>
    <s v="KF 788"/>
    <n v="0.56000000000000005"/>
    <s v="United States"/>
    <s v="South"/>
    <x v="23"/>
    <s v="Columbia"/>
    <n v="29203"/>
    <x v="72"/>
    <d v="2015-03-16T00:00:00"/>
    <x v="776"/>
    <n v="3"/>
    <n v="125.19"/>
    <n v="90767"/>
    <n v="45.980000000000004"/>
    <x v="0"/>
  </r>
  <r>
    <n v="373"/>
    <s v="Jeanne Werner"/>
    <x v="3"/>
    <n v="0.02"/>
    <n v="200.98"/>
    <n v="55.96"/>
    <x v="0"/>
    <x v="0"/>
    <x v="0"/>
    <x v="10"/>
    <s v="Jumbo Box"/>
    <s v="O'Sullivan Living Dimensions 3-Shelf Bookcases"/>
    <n v="0.75"/>
    <s v="United States"/>
    <s v="Central"/>
    <x v="25"/>
    <s v="Detroit"/>
    <n v="48234"/>
    <x v="72"/>
    <d v="2015-03-16T00:00:00"/>
    <x v="777"/>
    <n v="45"/>
    <n v="9539.6"/>
    <n v="24193"/>
    <n v="200.95999999999998"/>
    <x v="1"/>
  </r>
  <r>
    <n v="373"/>
    <s v="Jeanne Werner"/>
    <x v="3"/>
    <n v="0.02"/>
    <n v="4.28"/>
    <n v="5.17"/>
    <x v="1"/>
    <x v="0"/>
    <x v="2"/>
    <x v="7"/>
    <s v="Small Box"/>
    <s v="Xerox 1971"/>
    <n v="0.4"/>
    <s v="United States"/>
    <s v="Central"/>
    <x v="25"/>
    <s v="Detroit"/>
    <n v="48234"/>
    <x v="72"/>
    <d v="2015-03-15T00:00:00"/>
    <x v="778"/>
    <n v="24"/>
    <n v="109.86"/>
    <n v="24193"/>
    <n v="4.2600000000000007"/>
    <x v="1"/>
  </r>
  <r>
    <n v="373"/>
    <s v="Jeanne Werner"/>
    <x v="3"/>
    <n v="0.04"/>
    <n v="85.99"/>
    <n v="0.99"/>
    <x v="1"/>
    <x v="0"/>
    <x v="1"/>
    <x v="12"/>
    <s v="Wrap Bag"/>
    <s v="Accessory4"/>
    <n v="0.85"/>
    <s v="United States"/>
    <s v="Central"/>
    <x v="25"/>
    <s v="Detroit"/>
    <n v="48234"/>
    <x v="72"/>
    <d v="2015-03-16T00:00:00"/>
    <x v="779"/>
    <n v="19"/>
    <n v="1426.51"/>
    <n v="24193"/>
    <n v="85.949999999999989"/>
    <x v="1"/>
  </r>
  <r>
    <n v="375"/>
    <s v="Sandra Sharma"/>
    <x v="3"/>
    <n v="0.02"/>
    <n v="200.98"/>
    <n v="55.96"/>
    <x v="0"/>
    <x v="0"/>
    <x v="0"/>
    <x v="10"/>
    <s v="Jumbo Box"/>
    <s v="O'Sullivan Living Dimensions 3-Shelf Bookcases"/>
    <n v="0.75"/>
    <s v="United States"/>
    <s v="South"/>
    <x v="34"/>
    <s v="Morristown"/>
    <n v="37814"/>
    <x v="72"/>
    <d v="2015-03-16T00:00:00"/>
    <x v="780"/>
    <n v="11"/>
    <n v="2331.9"/>
    <n v="90917"/>
    <n v="200.95999999999998"/>
    <x v="0"/>
  </r>
  <r>
    <n v="375"/>
    <s v="Sandra Sharma"/>
    <x v="3"/>
    <n v="0.02"/>
    <n v="4.28"/>
    <n v="5.17"/>
    <x v="1"/>
    <x v="0"/>
    <x v="2"/>
    <x v="7"/>
    <s v="Small Box"/>
    <s v="Xerox 1971"/>
    <n v="0.4"/>
    <s v="United States"/>
    <s v="South"/>
    <x v="34"/>
    <s v="Morristown"/>
    <n v="37814"/>
    <x v="72"/>
    <d v="2015-03-15T00:00:00"/>
    <x v="781"/>
    <n v="6"/>
    <n v="27.47"/>
    <n v="90917"/>
    <n v="4.2600000000000007"/>
    <x v="0"/>
  </r>
  <r>
    <n v="1682"/>
    <s v="Julie Edwards"/>
    <x v="3"/>
    <n v="0.08"/>
    <n v="4.9800000000000004"/>
    <n v="4.7"/>
    <x v="1"/>
    <x v="1"/>
    <x v="2"/>
    <x v="7"/>
    <s v="Small Box"/>
    <s v="Staples Copy Paper (20Lb. and 84 Bright)"/>
    <n v="0.38"/>
    <s v="United States"/>
    <s v="Central"/>
    <x v="10"/>
    <s v="Chicago"/>
    <n v="60611"/>
    <x v="72"/>
    <d v="2015-03-15T00:00:00"/>
    <x v="782"/>
    <n v="47"/>
    <n v="225.98"/>
    <n v="38080"/>
    <n v="4.9000000000000004"/>
    <x v="1"/>
  </r>
  <r>
    <n v="1683"/>
    <s v="Wesley Corbett"/>
    <x v="3"/>
    <n v="0.08"/>
    <n v="4.9800000000000004"/>
    <n v="4.7"/>
    <x v="1"/>
    <x v="1"/>
    <x v="2"/>
    <x v="7"/>
    <s v="Small Box"/>
    <s v="Staples Copy Paper (20Lb. and 84 Bright)"/>
    <n v="0.38"/>
    <s v="United States"/>
    <s v="Central"/>
    <x v="18"/>
    <s v="Conroe"/>
    <n v="77301"/>
    <x v="72"/>
    <d v="2015-03-15T00:00:00"/>
    <x v="782"/>
    <n v="12"/>
    <n v="57.7"/>
    <n v="90613"/>
    <n v="4.9000000000000004"/>
    <x v="1"/>
  </r>
  <r>
    <n v="3177"/>
    <s v="Laurie Petty"/>
    <x v="3"/>
    <n v="0.1"/>
    <n v="62.18"/>
    <n v="10.84"/>
    <x v="1"/>
    <x v="1"/>
    <x v="0"/>
    <x v="11"/>
    <s v="Medium Box"/>
    <s v="Deflect-o Glass Clear Studded Chair Mats"/>
    <n v="0.63"/>
    <s v="United States"/>
    <s v="South"/>
    <x v="12"/>
    <s v="Jupiter"/>
    <n v="33458"/>
    <x v="72"/>
    <d v="2015-03-16T00:00:00"/>
    <x v="783"/>
    <n v="9"/>
    <n v="511.57"/>
    <n v="90818"/>
    <n v="62.08"/>
    <x v="0"/>
  </r>
  <r>
    <n v="594"/>
    <s v="Charlie Moore"/>
    <x v="0"/>
    <n v="0.09"/>
    <n v="13.79"/>
    <n v="8.7799999999999994"/>
    <x v="1"/>
    <x v="1"/>
    <x v="0"/>
    <x v="11"/>
    <s v="Small Box"/>
    <s v="9-3/4 Diameter Round Wall Clock"/>
    <n v="0.43"/>
    <s v="United States"/>
    <s v="Central"/>
    <x v="2"/>
    <s v="Anderson"/>
    <n v="46016"/>
    <x v="73"/>
    <d v="2015-03-17T00:00:00"/>
    <x v="784"/>
    <n v="1"/>
    <n v="17.440000000000001"/>
    <n v="86309"/>
    <n v="13.7"/>
    <x v="1"/>
  </r>
  <r>
    <n v="83"/>
    <s v="Edgar Stone"/>
    <x v="1"/>
    <n v="0.04"/>
    <n v="296.18"/>
    <n v="54.12"/>
    <x v="0"/>
    <x v="3"/>
    <x v="0"/>
    <x v="0"/>
    <s v="Jumbo Box"/>
    <s v="Hon 94000 Series Round Tables"/>
    <n v="0.76"/>
    <s v="United States"/>
    <s v="East"/>
    <x v="27"/>
    <s v="Canton"/>
    <n v="44708"/>
    <x v="73"/>
    <d v="2015-03-15T00:00:00"/>
    <x v="785"/>
    <n v="6"/>
    <n v="1821.89"/>
    <n v="87365"/>
    <n v="296.14"/>
    <x v="3"/>
  </r>
  <r>
    <n v="1123"/>
    <s v="Peggy Lanier"/>
    <x v="1"/>
    <n v="0.03"/>
    <n v="7.3"/>
    <n v="7.72"/>
    <x v="1"/>
    <x v="0"/>
    <x v="2"/>
    <x v="5"/>
    <s v="Small Box"/>
    <s v="Angle-D Binders with Locking Rings, Label Holders"/>
    <n v="0.38"/>
    <s v="United States"/>
    <s v="West"/>
    <x v="8"/>
    <s v="Roseville"/>
    <n v="95661"/>
    <x v="73"/>
    <d v="2015-03-18T00:00:00"/>
    <x v="786"/>
    <n v="14"/>
    <n v="103.61"/>
    <n v="87015"/>
    <n v="7.27"/>
    <x v="2"/>
  </r>
  <r>
    <n v="2426"/>
    <s v="Dorothy Holt"/>
    <x v="1"/>
    <n v="0.08"/>
    <n v="30.93"/>
    <n v="3.92"/>
    <x v="1"/>
    <x v="0"/>
    <x v="0"/>
    <x v="11"/>
    <s v="Small Pack"/>
    <s v="Advantus Employee of the Month Certificate Frame, 11 x 13-1/2"/>
    <n v="0.44"/>
    <s v="United States"/>
    <s v="Central"/>
    <x v="18"/>
    <s v="Irving"/>
    <n v="75061"/>
    <x v="73"/>
    <d v="2015-03-16T00:00:00"/>
    <x v="787"/>
    <n v="3"/>
    <n v="91.39"/>
    <n v="90859"/>
    <n v="30.85"/>
    <x v="1"/>
  </r>
  <r>
    <n v="724"/>
    <s v="Beverly Cooke Brooks"/>
    <x v="4"/>
    <n v="0.09"/>
    <n v="125.99"/>
    <n v="8.99"/>
    <x v="1"/>
    <x v="1"/>
    <x v="1"/>
    <x v="12"/>
    <s v="Small Box"/>
    <s v="SC7868i"/>
    <n v="0.55000000000000004"/>
    <s v="United States"/>
    <s v="East"/>
    <x v="22"/>
    <s v="Stratford"/>
    <n v="6614"/>
    <x v="73"/>
    <d v="2015-03-16T00:00:00"/>
    <x v="788"/>
    <n v="1"/>
    <n v="100.38"/>
    <n v="90359"/>
    <n v="125.89999999999999"/>
    <x v="3"/>
  </r>
  <r>
    <n v="727"/>
    <s v="Lindsay Link"/>
    <x v="4"/>
    <n v="0.1"/>
    <n v="17.98"/>
    <n v="4"/>
    <x v="1"/>
    <x v="1"/>
    <x v="1"/>
    <x v="1"/>
    <s v="Small Box"/>
    <s v="Belkin 107-key enhanced keyboard, USB/PS/2 interface"/>
    <n v="0.79"/>
    <s v="United States"/>
    <s v="East"/>
    <x v="29"/>
    <s v="Lewiston"/>
    <n v="4240"/>
    <x v="73"/>
    <d v="2015-03-16T00:00:00"/>
    <x v="789"/>
    <n v="4"/>
    <n v="66.319999999999993"/>
    <n v="90359"/>
    <n v="17.88"/>
    <x v="3"/>
  </r>
  <r>
    <n v="2356"/>
    <s v="Emma Bloom"/>
    <x v="4"/>
    <n v="0"/>
    <n v="29.34"/>
    <n v="7.87"/>
    <x v="1"/>
    <x v="1"/>
    <x v="0"/>
    <x v="11"/>
    <s v="Small Box"/>
    <s v="Seth Thomas 14&quot; Putty-Colored Wall Clock"/>
    <n v="0.54"/>
    <s v="United States"/>
    <s v="West"/>
    <x v="45"/>
    <s v="Rock Springs"/>
    <n v="82901"/>
    <x v="73"/>
    <d v="2015-03-17T00:00:00"/>
    <x v="790"/>
    <n v="22"/>
    <n v="668.38"/>
    <n v="91305"/>
    <n v="29.34"/>
    <x v="2"/>
  </r>
  <r>
    <n v="2372"/>
    <s v="Marvin Parrott"/>
    <x v="4"/>
    <n v="0.01"/>
    <n v="1.76"/>
    <n v="0.7"/>
    <x v="1"/>
    <x v="3"/>
    <x v="2"/>
    <x v="2"/>
    <s v="Wrap Bag"/>
    <s v="Newell 310"/>
    <n v="0.56000000000000005"/>
    <s v="United States"/>
    <s v="Central"/>
    <x v="7"/>
    <s v="Duluth"/>
    <n v="55803"/>
    <x v="73"/>
    <d v="2015-03-16T00:00:00"/>
    <x v="791"/>
    <n v="4"/>
    <n v="7.2"/>
    <n v="90714"/>
    <n v="1.75"/>
    <x v="1"/>
  </r>
  <r>
    <n v="871"/>
    <s v="Sandy Ellington"/>
    <x v="3"/>
    <n v="0.03"/>
    <n v="14.2"/>
    <n v="5.3"/>
    <x v="1"/>
    <x v="2"/>
    <x v="0"/>
    <x v="11"/>
    <s v="Wrap Bag"/>
    <s v="Coloredge Poster Frame"/>
    <n v="0.46"/>
    <s v="United States"/>
    <s v="West"/>
    <x v="26"/>
    <s v="Reno"/>
    <n v="89502"/>
    <x v="73"/>
    <d v="2015-03-17T00:00:00"/>
    <x v="792"/>
    <n v="2"/>
    <n v="31.24"/>
    <n v="90577"/>
    <n v="14.17"/>
    <x v="2"/>
  </r>
  <r>
    <n v="1646"/>
    <s v="Eugene Brewer Knox"/>
    <x v="3"/>
    <n v="0.06"/>
    <n v="3.29"/>
    <n v="1.35"/>
    <x v="1"/>
    <x v="0"/>
    <x v="2"/>
    <x v="14"/>
    <s v="Wrap Bag"/>
    <s v="Acco® Hot Clips™ Clips to Go"/>
    <n v="0.4"/>
    <s v="United States"/>
    <s v="East"/>
    <x v="11"/>
    <s v="Bethpage"/>
    <n v="11714"/>
    <x v="73"/>
    <d v="2015-03-17T00:00:00"/>
    <x v="793"/>
    <n v="11"/>
    <n v="35.97"/>
    <n v="90932"/>
    <n v="3.23"/>
    <x v="3"/>
  </r>
  <r>
    <n v="853"/>
    <s v="Leah Davenport"/>
    <x v="1"/>
    <n v="0.05"/>
    <n v="4.24"/>
    <n v="5.41"/>
    <x v="1"/>
    <x v="0"/>
    <x v="2"/>
    <x v="5"/>
    <s v="Small Box"/>
    <s v="Storex DuraTech Recycled Plastic Frosted Binders"/>
    <n v="0.35"/>
    <s v="United States"/>
    <s v="West"/>
    <x v="8"/>
    <s v="Hesperia"/>
    <n v="92345"/>
    <x v="74"/>
    <d v="2015-03-18T00:00:00"/>
    <x v="794"/>
    <n v="12"/>
    <n v="50.83"/>
    <n v="88570"/>
    <n v="4.1900000000000004"/>
    <x v="2"/>
  </r>
  <r>
    <n v="2272"/>
    <s v="Brett Ingram"/>
    <x v="1"/>
    <n v="0.08"/>
    <n v="15.73"/>
    <n v="7.42"/>
    <x v="2"/>
    <x v="3"/>
    <x v="2"/>
    <x v="16"/>
    <s v="Small Pack"/>
    <s v="Acme Galleria® Hot Forged Steel Scissors with Colored Handles"/>
    <n v="0.56000000000000005"/>
    <s v="United States"/>
    <s v="Central"/>
    <x v="18"/>
    <s v="Harker Heights"/>
    <n v="76543"/>
    <x v="74"/>
    <d v="2015-03-18T00:00:00"/>
    <x v="795"/>
    <n v="5"/>
    <n v="78.08"/>
    <n v="90110"/>
    <n v="15.65"/>
    <x v="1"/>
  </r>
  <r>
    <n v="2323"/>
    <s v="Emma Buckley"/>
    <x v="1"/>
    <n v="0.08"/>
    <n v="68.81"/>
    <n v="60"/>
    <x v="0"/>
    <x v="0"/>
    <x v="2"/>
    <x v="8"/>
    <s v="Jumbo Drum"/>
    <s v="Holmes Replacement Filter for HEPA Air Cleaner, Very Large Room, HEPA Filter"/>
    <n v="0.41"/>
    <s v="United States"/>
    <s v="West"/>
    <x v="8"/>
    <s v="Coachella"/>
    <n v="92236"/>
    <x v="74"/>
    <d v="2015-03-17T00:00:00"/>
    <x v="796"/>
    <n v="5"/>
    <n v="337.86"/>
    <n v="88721"/>
    <n v="68.73"/>
    <x v="2"/>
  </r>
  <r>
    <n v="2323"/>
    <s v="Emma Buckley"/>
    <x v="1"/>
    <n v="0.04"/>
    <n v="21.38"/>
    <n v="8.99"/>
    <x v="1"/>
    <x v="0"/>
    <x v="2"/>
    <x v="2"/>
    <s v="Small Pack"/>
    <s v="Boston 1730 StandUp Electric Pencil Sharpener"/>
    <n v="0.59"/>
    <s v="United States"/>
    <s v="West"/>
    <x v="8"/>
    <s v="Coachella"/>
    <n v="92236"/>
    <x v="74"/>
    <d v="2015-03-18T00:00:00"/>
    <x v="797"/>
    <n v="4"/>
    <n v="84.21"/>
    <n v="88721"/>
    <n v="21.34"/>
    <x v="2"/>
  </r>
  <r>
    <n v="145"/>
    <s v="Rhonda Ivey"/>
    <x v="2"/>
    <n v="7.0000000000000007E-2"/>
    <n v="154.13"/>
    <n v="69"/>
    <x v="2"/>
    <x v="2"/>
    <x v="0"/>
    <x v="0"/>
    <s v="Large Box"/>
    <s v="Laminate Occasional Tables"/>
    <n v="0.68"/>
    <s v="United States"/>
    <s v="East"/>
    <x v="28"/>
    <s v="West Mifflin"/>
    <n v="15122"/>
    <x v="74"/>
    <d v="2015-03-16T00:00:00"/>
    <x v="798"/>
    <n v="3"/>
    <n v="453.62"/>
    <n v="91089"/>
    <n v="154.06"/>
    <x v="3"/>
  </r>
  <r>
    <n v="1068"/>
    <s v="Erik Barr"/>
    <x v="2"/>
    <n v="0.04"/>
    <n v="22.84"/>
    <n v="16.87"/>
    <x v="1"/>
    <x v="2"/>
    <x v="2"/>
    <x v="7"/>
    <s v="Small Box"/>
    <s v="Xerox 1982"/>
    <n v="0.39"/>
    <s v="United States"/>
    <s v="Central"/>
    <x v="10"/>
    <s v="Calumet City"/>
    <n v="60409"/>
    <x v="74"/>
    <d v="2015-03-16T00:00:00"/>
    <x v="799"/>
    <n v="12"/>
    <n v="286.39999999999998"/>
    <n v="87109"/>
    <n v="22.8"/>
    <x v="1"/>
  </r>
  <r>
    <n v="2157"/>
    <s v="Tom Hoyle Honeycutt"/>
    <x v="2"/>
    <n v="0.05"/>
    <n v="55.5"/>
    <n v="52.2"/>
    <x v="1"/>
    <x v="2"/>
    <x v="0"/>
    <x v="11"/>
    <s v="Medium Box"/>
    <s v="Eldon Cleatmat® Chair Mats for Medium Pile Carpets"/>
    <n v="0.72"/>
    <s v="United States"/>
    <s v="Central"/>
    <x v="25"/>
    <s v="Warren"/>
    <n v="48093"/>
    <x v="74"/>
    <d v="2015-03-16T00:00:00"/>
    <x v="800"/>
    <n v="4"/>
    <n v="253.87"/>
    <n v="90385"/>
    <n v="55.45"/>
    <x v="1"/>
  </r>
  <r>
    <n v="2157"/>
    <s v="Tom Hoyle Honeycutt"/>
    <x v="2"/>
    <n v="0.05"/>
    <n v="442.14"/>
    <n v="14.7"/>
    <x v="0"/>
    <x v="2"/>
    <x v="1"/>
    <x v="3"/>
    <s v="Jumbo Drum"/>
    <s v="Okidata ML390 Turbo Dot Matrix Printers"/>
    <n v="0.56000000000000005"/>
    <s v="United States"/>
    <s v="Central"/>
    <x v="25"/>
    <s v="Warren"/>
    <n v="48093"/>
    <x v="74"/>
    <d v="2015-03-25T00:00:00"/>
    <x v="801"/>
    <n v="14"/>
    <n v="5880.46"/>
    <n v="90385"/>
    <n v="442.09"/>
    <x v="1"/>
  </r>
  <r>
    <n v="1241"/>
    <s v="Bradley Schroeder"/>
    <x v="3"/>
    <n v="0"/>
    <n v="387.99"/>
    <n v="19.989999999999998"/>
    <x v="1"/>
    <x v="3"/>
    <x v="2"/>
    <x v="5"/>
    <s v="Small Box"/>
    <s v="Fellowes PB300 Plastic Comb Binding Machine"/>
    <n v="0.38"/>
    <s v="United States"/>
    <s v="South"/>
    <x v="16"/>
    <s v="Auburn"/>
    <n v="36830"/>
    <x v="74"/>
    <d v="2015-03-17T00:00:00"/>
    <x v="802"/>
    <n v="23"/>
    <n v="9280.7199999999993"/>
    <n v="90880"/>
    <n v="387.99"/>
    <x v="0"/>
  </r>
  <r>
    <n v="1711"/>
    <s v="Sharon Long"/>
    <x v="3"/>
    <n v="7.0000000000000007E-2"/>
    <n v="7.59"/>
    <n v="4"/>
    <x v="1"/>
    <x v="3"/>
    <x v="0"/>
    <x v="11"/>
    <s v="Wrap Bag"/>
    <s v="Master Giant Foot® Doorstop, Safety Yellow"/>
    <n v="0.42"/>
    <s v="United States"/>
    <s v="South"/>
    <x v="5"/>
    <s v="Marietta"/>
    <n v="30062"/>
    <x v="74"/>
    <d v="2015-03-18T00:00:00"/>
    <x v="803"/>
    <n v="3"/>
    <n v="22.48"/>
    <n v="87747"/>
    <n v="7.52"/>
    <x v="0"/>
  </r>
  <r>
    <n v="2030"/>
    <s v="Lindsay O'Connell"/>
    <x v="0"/>
    <n v="0.04"/>
    <n v="120.97"/>
    <n v="7.11"/>
    <x v="1"/>
    <x v="3"/>
    <x v="1"/>
    <x v="3"/>
    <s v="Medium Box"/>
    <s v="Canon BP1200DH 12-Digit Bubble Jet Printing Calculator"/>
    <n v="0.36"/>
    <s v="United States"/>
    <s v="Central"/>
    <x v="18"/>
    <s v="Greenville"/>
    <n v="75401"/>
    <x v="75"/>
    <d v="2015-03-17T00:00:00"/>
    <x v="804"/>
    <n v="16"/>
    <n v="1913.84"/>
    <n v="91059"/>
    <n v="120.92999999999999"/>
    <x v="1"/>
  </r>
  <r>
    <n v="2030"/>
    <s v="Lindsay O'Connell"/>
    <x v="0"/>
    <n v="0"/>
    <n v="195.99"/>
    <n v="4.2"/>
    <x v="1"/>
    <x v="3"/>
    <x v="1"/>
    <x v="12"/>
    <s v="Small Box"/>
    <s v="688"/>
    <n v="0.6"/>
    <s v="United States"/>
    <s v="Central"/>
    <x v="18"/>
    <s v="Greenville"/>
    <n v="75401"/>
    <x v="75"/>
    <d v="2015-03-19T00:00:00"/>
    <x v="805"/>
    <n v="16"/>
    <n v="2692.12"/>
    <n v="91059"/>
    <n v="195.99"/>
    <x v="1"/>
  </r>
  <r>
    <n v="2647"/>
    <s v="Teresa Bishop"/>
    <x v="2"/>
    <n v="0.1"/>
    <n v="10.98"/>
    <n v="3.99"/>
    <x v="1"/>
    <x v="3"/>
    <x v="2"/>
    <x v="8"/>
    <s v="Small Box"/>
    <s v="Staples Surge Protector 6 outlet"/>
    <n v="0.57999999999999996"/>
    <s v="United States"/>
    <s v="West"/>
    <x v="8"/>
    <s v="Bakersfield"/>
    <n v="93309"/>
    <x v="75"/>
    <d v="2015-03-24T00:00:00"/>
    <x v="806"/>
    <n v="5"/>
    <n v="52.21"/>
    <n v="91386"/>
    <n v="10.88"/>
    <x v="2"/>
  </r>
  <r>
    <n v="2647"/>
    <s v="Teresa Bishop"/>
    <x v="2"/>
    <n v="0.01"/>
    <n v="39.979999999999997"/>
    <n v="9.1999999999999993"/>
    <x v="1"/>
    <x v="3"/>
    <x v="0"/>
    <x v="11"/>
    <s v="Wrap Bag"/>
    <s v="Eldon Radial Chair Mat for Low to Medium Pile Carpets"/>
    <n v="0.65"/>
    <s v="United States"/>
    <s v="West"/>
    <x v="8"/>
    <s v="Bakersfield"/>
    <n v="93309"/>
    <x v="75"/>
    <d v="2015-03-19T00:00:00"/>
    <x v="807"/>
    <n v="4"/>
    <n v="170.32"/>
    <n v="91386"/>
    <n v="39.97"/>
    <x v="2"/>
  </r>
  <r>
    <n v="339"/>
    <s v="Bobby Clements"/>
    <x v="4"/>
    <n v="0.08"/>
    <n v="7.77"/>
    <n v="9.23"/>
    <x v="1"/>
    <x v="3"/>
    <x v="2"/>
    <x v="8"/>
    <s v="Small Box"/>
    <s v="Hoover Commercial Soft Guard Upright Vacuum And Disposable Filtration Bags"/>
    <n v="0.57999999999999996"/>
    <s v="United States"/>
    <s v="East"/>
    <x v="27"/>
    <s v="Columbus"/>
    <n v="43229"/>
    <x v="75"/>
    <d v="2015-03-18T00:00:00"/>
    <x v="808"/>
    <n v="5"/>
    <n v="40.299999999999997"/>
    <n v="90583"/>
    <n v="7.6899999999999995"/>
    <x v="3"/>
  </r>
  <r>
    <n v="339"/>
    <s v="Bobby Clements"/>
    <x v="4"/>
    <n v="7.0000000000000007E-2"/>
    <n v="7.59"/>
    <n v="4"/>
    <x v="1"/>
    <x v="3"/>
    <x v="0"/>
    <x v="11"/>
    <s v="Wrap Bag"/>
    <s v="Master Giant Foot® Doorstop, Safety Yellow"/>
    <n v="0.42"/>
    <s v="United States"/>
    <s v="East"/>
    <x v="27"/>
    <s v="Columbus"/>
    <n v="43229"/>
    <x v="75"/>
    <d v="2015-03-19T00:00:00"/>
    <x v="809"/>
    <n v="15"/>
    <n v="111.88"/>
    <n v="90583"/>
    <n v="7.52"/>
    <x v="3"/>
  </r>
  <r>
    <n v="1808"/>
    <s v="Joyce Knox"/>
    <x v="4"/>
    <n v="0.01"/>
    <n v="8.1199999999999992"/>
    <n v="2.83"/>
    <x v="2"/>
    <x v="2"/>
    <x v="1"/>
    <x v="1"/>
    <s v="Small Pack"/>
    <s v="Imation Neon Mac Format Diskettes, 10/Pack"/>
    <n v="0.77"/>
    <s v="United States"/>
    <s v="East"/>
    <x v="44"/>
    <s v="Parkersburg"/>
    <n v="26101"/>
    <x v="75"/>
    <d v="2015-03-18T00:00:00"/>
    <x v="810"/>
    <n v="10"/>
    <n v="88.64"/>
    <n v="89251"/>
    <n v="8.11"/>
    <x v="3"/>
  </r>
  <r>
    <n v="1364"/>
    <s v="Chris Ford"/>
    <x v="3"/>
    <n v="0.1"/>
    <n v="5.98"/>
    <n v="5.35"/>
    <x v="1"/>
    <x v="2"/>
    <x v="2"/>
    <x v="7"/>
    <s v="Small Box"/>
    <s v="Xerox 1947"/>
    <n v="0.4"/>
    <s v="United States"/>
    <s v="East"/>
    <x v="36"/>
    <s v="Camp Springs"/>
    <n v="20746"/>
    <x v="75"/>
    <d v="2015-03-17T00:00:00"/>
    <x v="811"/>
    <n v="10"/>
    <n v="57.34"/>
    <n v="89994"/>
    <n v="5.8800000000000008"/>
    <x v="3"/>
  </r>
  <r>
    <n v="3001"/>
    <s v="Anthony Foley"/>
    <x v="3"/>
    <n v="0.03"/>
    <n v="5.4"/>
    <n v="7.78"/>
    <x v="1"/>
    <x v="1"/>
    <x v="2"/>
    <x v="5"/>
    <s v="Small Box"/>
    <s v="3M Organizer Strips"/>
    <n v="0.37"/>
    <s v="United States"/>
    <s v="Central"/>
    <x v="25"/>
    <s v="Port Huron"/>
    <n v="48060"/>
    <x v="75"/>
    <d v="2015-03-19T00:00:00"/>
    <x v="812"/>
    <n v="21"/>
    <n v="117.87"/>
    <n v="87043"/>
    <n v="5.37"/>
    <x v="1"/>
  </r>
  <r>
    <n v="2127"/>
    <s v="Joyce Kern"/>
    <x v="0"/>
    <n v="0.1"/>
    <n v="5.98"/>
    <n v="5.14"/>
    <x v="1"/>
    <x v="2"/>
    <x v="2"/>
    <x v="7"/>
    <s v="Small Box"/>
    <s v="Xerox 1974"/>
    <n v="0.36"/>
    <s v="United States"/>
    <s v="Central"/>
    <x v="25"/>
    <s v="Sterling Heights"/>
    <n v="48310"/>
    <x v="76"/>
    <d v="2015-03-20T00:00:00"/>
    <x v="813"/>
    <n v="6"/>
    <n v="33.950000000000003"/>
    <n v="88418"/>
    <n v="5.8800000000000008"/>
    <x v="1"/>
  </r>
  <r>
    <n v="3191"/>
    <s v="Jenny Hawkins"/>
    <x v="0"/>
    <n v="0.01"/>
    <n v="20.99"/>
    <n v="4.8099999999999996"/>
    <x v="1"/>
    <x v="3"/>
    <x v="1"/>
    <x v="12"/>
    <s v="Medium Box"/>
    <s v="1726 Digital Answering Machine"/>
    <n v="0.57999999999999996"/>
    <s v="United States"/>
    <s v="Central"/>
    <x v="30"/>
    <s v="Stevens Point"/>
    <n v="54481"/>
    <x v="76"/>
    <d v="2015-03-18T00:00:00"/>
    <x v="814"/>
    <n v="5"/>
    <n v="93.81"/>
    <n v="86447"/>
    <n v="20.979999999999997"/>
    <x v="1"/>
  </r>
  <r>
    <n v="1197"/>
    <s v="Grace McNeill Hunt"/>
    <x v="1"/>
    <n v="0.08"/>
    <n v="355.98"/>
    <n v="58.92"/>
    <x v="0"/>
    <x v="0"/>
    <x v="0"/>
    <x v="9"/>
    <s v="Jumbo Drum"/>
    <s v="Hon 4700 Series Mobuis™ Mid-Back Task Chairs with Adjustable Arms"/>
    <n v="0.64"/>
    <s v="United States"/>
    <s v="East"/>
    <x v="35"/>
    <s v="Sudbury"/>
    <n v="1776"/>
    <x v="76"/>
    <d v="2015-03-20T00:00:00"/>
    <x v="815"/>
    <n v="4"/>
    <n v="1350.94"/>
    <n v="87583"/>
    <n v="355.90000000000003"/>
    <x v="3"/>
  </r>
  <r>
    <n v="1894"/>
    <s v="Maureen Herbert Hood"/>
    <x v="1"/>
    <n v="0.01"/>
    <n v="26.17"/>
    <n v="1.39"/>
    <x v="1"/>
    <x v="1"/>
    <x v="2"/>
    <x v="15"/>
    <s v="Small Box"/>
    <s v="Quality Park Security Envelopes"/>
    <n v="0.38"/>
    <s v="United States"/>
    <s v="Central"/>
    <x v="30"/>
    <s v="Appleton"/>
    <n v="54915"/>
    <x v="76"/>
    <d v="2015-03-19T00:00:00"/>
    <x v="816"/>
    <n v="13"/>
    <n v="343.54"/>
    <n v="91263"/>
    <n v="26.16"/>
    <x v="1"/>
  </r>
  <r>
    <n v="1015"/>
    <s v="Beverly Cameron"/>
    <x v="4"/>
    <n v="0"/>
    <n v="43.98"/>
    <n v="8.99"/>
    <x v="1"/>
    <x v="2"/>
    <x v="2"/>
    <x v="2"/>
    <s v="Small Pack"/>
    <s v="Boston 1645 Deluxe Heavier-Duty Electric Pencil Sharpener"/>
    <n v="0.57999999999999996"/>
    <s v="United States"/>
    <s v="South"/>
    <x v="9"/>
    <s v="Apex"/>
    <n v="27502"/>
    <x v="76"/>
    <d v="2015-03-18T00:00:00"/>
    <x v="817"/>
    <n v="14"/>
    <n v="650.70000000000005"/>
    <n v="88390"/>
    <n v="43.98"/>
    <x v="0"/>
  </r>
  <r>
    <n v="1967"/>
    <s v="Carolyn Hoffman"/>
    <x v="4"/>
    <n v="0.01"/>
    <n v="78.650000000000006"/>
    <n v="13.99"/>
    <x v="2"/>
    <x v="0"/>
    <x v="2"/>
    <x v="8"/>
    <s v="Medium Box"/>
    <s v="Honeywell Quietcare HEPA Air Cleaner"/>
    <n v="0.52"/>
    <s v="United States"/>
    <s v="Central"/>
    <x v="20"/>
    <s v="Clinton"/>
    <n v="52732"/>
    <x v="76"/>
    <d v="2015-03-19T00:00:00"/>
    <x v="818"/>
    <n v="8"/>
    <n v="641.11"/>
    <n v="89456"/>
    <n v="78.64"/>
    <x v="1"/>
  </r>
  <r>
    <n v="2030"/>
    <s v="Lindsay O'Connell"/>
    <x v="4"/>
    <n v="0.03"/>
    <n v="55.98"/>
    <n v="4.8600000000000003"/>
    <x v="1"/>
    <x v="3"/>
    <x v="2"/>
    <x v="7"/>
    <s v="Small Box"/>
    <s v="Xerox 1908"/>
    <n v="0.36"/>
    <s v="United States"/>
    <s v="Central"/>
    <x v="18"/>
    <s v="Greenville"/>
    <n v="75401"/>
    <x v="76"/>
    <d v="2015-03-20T00:00:00"/>
    <x v="819"/>
    <n v="13"/>
    <n v="762.38"/>
    <n v="91060"/>
    <n v="55.949999999999996"/>
    <x v="1"/>
  </r>
  <r>
    <n v="2745"/>
    <s v="Arnold Gay"/>
    <x v="4"/>
    <n v="0.01"/>
    <n v="220.98"/>
    <n v="64.66"/>
    <x v="0"/>
    <x v="3"/>
    <x v="0"/>
    <x v="10"/>
    <s v="Jumbo Box"/>
    <s v="Bush Cubix Collection Bookcases, Fully Assembled"/>
    <n v="0.62"/>
    <s v="United States"/>
    <s v="West"/>
    <x v="41"/>
    <s v="Chandler"/>
    <n v="85224"/>
    <x v="76"/>
    <d v="2015-03-19T00:00:00"/>
    <x v="820"/>
    <n v="11"/>
    <n v="2591.09"/>
    <n v="86184"/>
    <n v="220.97"/>
    <x v="2"/>
  </r>
  <r>
    <n v="2747"/>
    <s v="Brian Grady"/>
    <x v="4"/>
    <n v="0.01"/>
    <n v="220.98"/>
    <n v="64.66"/>
    <x v="0"/>
    <x v="3"/>
    <x v="0"/>
    <x v="10"/>
    <s v="Jumbo Box"/>
    <s v="Bush Cubix Collection Bookcases, Fully Assembled"/>
    <n v="0.62"/>
    <s v="United States"/>
    <s v="East"/>
    <x v="11"/>
    <s v="New York City"/>
    <n v="10115"/>
    <x v="76"/>
    <d v="2015-03-19T00:00:00"/>
    <x v="820"/>
    <n v="44"/>
    <n v="10364.36"/>
    <n v="23751"/>
    <n v="220.97"/>
    <x v="3"/>
  </r>
  <r>
    <n v="485"/>
    <s v="Edward Leonard"/>
    <x v="3"/>
    <n v="0.05"/>
    <n v="2.88"/>
    <n v="0.5"/>
    <x v="1"/>
    <x v="3"/>
    <x v="2"/>
    <x v="13"/>
    <s v="Small Box"/>
    <s v="Avery 49"/>
    <n v="0.36"/>
    <s v="United States"/>
    <s v="West"/>
    <x v="8"/>
    <s v="Fresno"/>
    <n v="93727"/>
    <x v="76"/>
    <d v="2015-03-20T00:00:00"/>
    <x v="821"/>
    <n v="3"/>
    <n v="8.77"/>
    <n v="91062"/>
    <n v="2.83"/>
    <x v="2"/>
  </r>
  <r>
    <n v="383"/>
    <s v="Renee Alston"/>
    <x v="0"/>
    <n v="0.06"/>
    <n v="5.34"/>
    <n v="5.63"/>
    <x v="1"/>
    <x v="3"/>
    <x v="2"/>
    <x v="5"/>
    <s v="Small Box"/>
    <s v="Pressboard Data Binder, Crimson, 12&quot; X 8 1/2&quot;"/>
    <n v="0.39"/>
    <s v="United States"/>
    <s v="East"/>
    <x v="28"/>
    <s v="Drexel Hill"/>
    <n v="19026"/>
    <x v="77"/>
    <d v="2015-03-19T00:00:00"/>
    <x v="822"/>
    <n v="7"/>
    <n v="38.65"/>
    <n v="88928"/>
    <n v="5.28"/>
    <x v="3"/>
  </r>
  <r>
    <n v="383"/>
    <s v="Renee Alston"/>
    <x v="0"/>
    <n v="7.0000000000000007E-2"/>
    <n v="65.989999999999995"/>
    <n v="5.26"/>
    <x v="2"/>
    <x v="3"/>
    <x v="1"/>
    <x v="12"/>
    <s v="Small Box"/>
    <s v="8860"/>
    <n v="0.56000000000000005"/>
    <s v="United States"/>
    <s v="East"/>
    <x v="28"/>
    <s v="Drexel Hill"/>
    <n v="19026"/>
    <x v="77"/>
    <d v="2015-03-21T00:00:00"/>
    <x v="823"/>
    <n v="5"/>
    <n v="279.83"/>
    <n v="88928"/>
    <n v="65.92"/>
    <x v="3"/>
  </r>
  <r>
    <n v="770"/>
    <s v="Geraldine Puckett"/>
    <x v="0"/>
    <n v="0.08"/>
    <n v="30.73"/>
    <n v="4"/>
    <x v="1"/>
    <x v="0"/>
    <x v="1"/>
    <x v="1"/>
    <s v="Small Box"/>
    <s v="Fellowes 17-key keypad for PS/2 interface"/>
    <n v="0.75"/>
    <s v="United States"/>
    <s v="West"/>
    <x v="14"/>
    <s v="Tualatin"/>
    <n v="97062"/>
    <x v="77"/>
    <d v="2015-03-19T00:00:00"/>
    <x v="824"/>
    <n v="14"/>
    <n v="429.33"/>
    <n v="88667"/>
    <n v="30.650000000000002"/>
    <x v="2"/>
  </r>
  <r>
    <n v="771"/>
    <s v="Deborah Paul"/>
    <x v="0"/>
    <n v="0.05"/>
    <n v="14.56"/>
    <n v="3.5"/>
    <x v="1"/>
    <x v="0"/>
    <x v="2"/>
    <x v="8"/>
    <s v="Small Box"/>
    <s v="Acco 6 Outlet Guardian Premium Surge Suppressor"/>
    <n v="0.57999999999999996"/>
    <s v="United States"/>
    <s v="West"/>
    <x v="14"/>
    <s v="West Linn"/>
    <n v="97068"/>
    <x v="77"/>
    <d v="2015-03-21T00:00:00"/>
    <x v="825"/>
    <n v="3"/>
    <n v="44.66"/>
    <n v="88667"/>
    <n v="14.51"/>
    <x v="2"/>
  </r>
  <r>
    <n v="771"/>
    <s v="Deborah Paul"/>
    <x v="0"/>
    <n v="0"/>
    <n v="299.99"/>
    <n v="11.64"/>
    <x v="1"/>
    <x v="0"/>
    <x v="1"/>
    <x v="4"/>
    <s v="Large Box"/>
    <s v="Brother DCP1000 Digital 3 in 1 Multifunction Machine"/>
    <n v="0.5"/>
    <s v="United States"/>
    <s v="West"/>
    <x v="14"/>
    <s v="West Linn"/>
    <n v="97068"/>
    <x v="77"/>
    <d v="2015-03-21T00:00:00"/>
    <x v="826"/>
    <n v="5"/>
    <n v="1619.95"/>
    <n v="88667"/>
    <n v="299.99"/>
    <x v="2"/>
  </r>
  <r>
    <n v="2502"/>
    <s v="Toni Owens Poe"/>
    <x v="1"/>
    <n v="0.1"/>
    <n v="24.92"/>
    <n v="12.98"/>
    <x v="1"/>
    <x v="2"/>
    <x v="2"/>
    <x v="5"/>
    <s v="Small Box"/>
    <s v="GBC Standard Therm-A-Bind Covers"/>
    <n v="0.39"/>
    <s v="United States"/>
    <s v="Central"/>
    <x v="2"/>
    <s v="Munster"/>
    <n v="46321"/>
    <x v="77"/>
    <d v="2015-03-19T00:00:00"/>
    <x v="827"/>
    <n v="3"/>
    <n v="70.819999999999993"/>
    <n v="91310"/>
    <n v="24.82"/>
    <x v="1"/>
  </r>
  <r>
    <n v="2502"/>
    <s v="Toni Owens Poe"/>
    <x v="1"/>
    <n v="0"/>
    <n v="12.28"/>
    <n v="6.35"/>
    <x v="2"/>
    <x v="2"/>
    <x v="2"/>
    <x v="7"/>
    <s v="Small Box"/>
    <s v="Staples Premium Bright 1-Part Blank Computer Paper"/>
    <n v="0.38"/>
    <s v="United States"/>
    <s v="Central"/>
    <x v="2"/>
    <s v="Munster"/>
    <n v="46321"/>
    <x v="77"/>
    <d v="2015-03-20T00:00:00"/>
    <x v="828"/>
    <n v="7"/>
    <n v="90.44"/>
    <n v="91310"/>
    <n v="12.28"/>
    <x v="1"/>
  </r>
  <r>
    <n v="2621"/>
    <s v="Robyn Hayes"/>
    <x v="1"/>
    <n v="0.03"/>
    <n v="40.97"/>
    <n v="8.99"/>
    <x v="2"/>
    <x v="3"/>
    <x v="2"/>
    <x v="2"/>
    <s v="Small Pack"/>
    <s v="Sanford 52201 APSCO Electric Pencil Sharpener"/>
    <n v="0.59"/>
    <s v="United States"/>
    <s v="South"/>
    <x v="34"/>
    <s v="Brentwood"/>
    <n v="37027"/>
    <x v="77"/>
    <d v="2015-03-20T00:00:00"/>
    <x v="829"/>
    <n v="5"/>
    <n v="207.22"/>
    <n v="88016"/>
    <n v="40.94"/>
    <x v="0"/>
  </r>
  <r>
    <n v="2840"/>
    <s v="Bob Berg"/>
    <x v="1"/>
    <n v="0"/>
    <n v="21.98"/>
    <n v="2.87"/>
    <x v="1"/>
    <x v="3"/>
    <x v="2"/>
    <x v="2"/>
    <s v="Small Pack"/>
    <s v="Panasonic KP-310 Heavy-Duty Electric Pencil Sharpener"/>
    <n v="0.55000000000000004"/>
    <s v="United States"/>
    <s v="South"/>
    <x v="12"/>
    <s v="North Miami"/>
    <n v="33161"/>
    <x v="77"/>
    <d v="2015-03-20T00:00:00"/>
    <x v="830"/>
    <n v="16"/>
    <n v="360.03"/>
    <n v="87884"/>
    <n v="21.98"/>
    <x v="0"/>
  </r>
  <r>
    <n v="2882"/>
    <s v="Andrew Gonzalez"/>
    <x v="1"/>
    <n v="7.0000000000000007E-2"/>
    <n v="28.99"/>
    <n v="8.59"/>
    <x v="1"/>
    <x v="1"/>
    <x v="1"/>
    <x v="12"/>
    <s v="Medium Box"/>
    <s v="SouthWestern Bell FA970 Digital Answering Machine with Time/Day Stamp"/>
    <n v="0.56000000000000005"/>
    <s v="United States"/>
    <s v="South"/>
    <x v="9"/>
    <s v="Charlotte"/>
    <n v="28206"/>
    <x v="77"/>
    <d v="2015-03-19T00:00:00"/>
    <x v="831"/>
    <n v="39"/>
    <n v="936.8"/>
    <n v="16676"/>
    <n v="28.919999999999998"/>
    <x v="0"/>
  </r>
  <r>
    <n v="2884"/>
    <s v="Stuart C Robinson"/>
    <x v="1"/>
    <n v="7.0000000000000007E-2"/>
    <n v="28.99"/>
    <n v="8.59"/>
    <x v="1"/>
    <x v="1"/>
    <x v="1"/>
    <x v="12"/>
    <s v="Medium Box"/>
    <s v="SouthWestern Bell FA970 Digital Answering Machine with Time/Day Stamp"/>
    <n v="0.56000000000000005"/>
    <s v="United States"/>
    <s v="East"/>
    <x v="27"/>
    <s v="North Ridgeville"/>
    <n v="44039"/>
    <x v="77"/>
    <d v="2015-03-19T00:00:00"/>
    <x v="832"/>
    <n v="10"/>
    <n v="240.21"/>
    <n v="87631"/>
    <n v="28.919999999999998"/>
    <x v="3"/>
  </r>
  <r>
    <n v="3222"/>
    <s v="Diane Lu"/>
    <x v="1"/>
    <n v="0.04"/>
    <n v="39.479999999999997"/>
    <n v="1.99"/>
    <x v="2"/>
    <x v="3"/>
    <x v="1"/>
    <x v="1"/>
    <s v="Small Pack"/>
    <s v="80 Minute CD-R Spindle, 100/Pack - Staples"/>
    <n v="0.54"/>
    <s v="United States"/>
    <s v="South"/>
    <x v="12"/>
    <s v="Tallahassee"/>
    <n v="32303"/>
    <x v="77"/>
    <d v="2015-03-19T00:00:00"/>
    <x v="833"/>
    <n v="8"/>
    <n v="332.16"/>
    <n v="90814"/>
    <n v="39.44"/>
    <x v="0"/>
  </r>
  <r>
    <n v="3222"/>
    <s v="Diane Lu"/>
    <x v="1"/>
    <n v="0"/>
    <n v="8.1199999999999992"/>
    <n v="2.83"/>
    <x v="1"/>
    <x v="3"/>
    <x v="1"/>
    <x v="1"/>
    <s v="Small Pack"/>
    <s v="Imation Neon Mac Format Diskettes, 10/Pack"/>
    <n v="0.77"/>
    <s v="United States"/>
    <s v="South"/>
    <x v="12"/>
    <s v="Tallahassee"/>
    <n v="32303"/>
    <x v="77"/>
    <d v="2015-03-20T00:00:00"/>
    <x v="834"/>
    <n v="17"/>
    <n v="147.62"/>
    <n v="90814"/>
    <n v="8.1199999999999992"/>
    <x v="0"/>
  </r>
  <r>
    <n v="1852"/>
    <s v="Joy Kaplan McNeill"/>
    <x v="3"/>
    <n v="0.06"/>
    <n v="6.48"/>
    <n v="5.14"/>
    <x v="2"/>
    <x v="2"/>
    <x v="2"/>
    <x v="7"/>
    <s v="Small Box"/>
    <s v="Xerox 23"/>
    <n v="0.37"/>
    <s v="United States"/>
    <s v="West"/>
    <x v="8"/>
    <s v="Carlsbad"/>
    <n v="92008"/>
    <x v="77"/>
    <d v="2015-03-21T00:00:00"/>
    <x v="835"/>
    <n v="10"/>
    <n v="68.34"/>
    <n v="86847"/>
    <n v="6.4200000000000008"/>
    <x v="2"/>
  </r>
  <r>
    <n v="1854"/>
    <s v="Erika Morgan"/>
    <x v="3"/>
    <n v="0.02"/>
    <n v="30.73"/>
    <n v="4"/>
    <x v="1"/>
    <x v="2"/>
    <x v="1"/>
    <x v="1"/>
    <s v="Small Box"/>
    <s v="Fellowes 17-key keypad for PS/2 interface"/>
    <n v="0.75"/>
    <s v="United States"/>
    <s v="East"/>
    <x v="22"/>
    <s v="Seymour"/>
    <n v="6478"/>
    <x v="77"/>
    <d v="2015-03-22T00:00:00"/>
    <x v="836"/>
    <n v="16"/>
    <n v="522.22"/>
    <n v="86847"/>
    <n v="30.71"/>
    <x v="3"/>
  </r>
  <r>
    <n v="2639"/>
    <s v="Marianne Connor"/>
    <x v="3"/>
    <n v="0.05"/>
    <n v="4.9800000000000004"/>
    <n v="0.49"/>
    <x v="1"/>
    <x v="1"/>
    <x v="2"/>
    <x v="13"/>
    <s v="Small Box"/>
    <s v="Avery White Multi-Purpose Labels"/>
    <n v="0.39"/>
    <s v="United States"/>
    <s v="West"/>
    <x v="43"/>
    <s v="Roswell"/>
    <n v="88201"/>
    <x v="77"/>
    <d v="2015-03-19T00:00:00"/>
    <x v="837"/>
    <n v="3"/>
    <n v="14.2"/>
    <n v="90952"/>
    <n v="4.9300000000000006"/>
    <x v="2"/>
  </r>
  <r>
    <n v="3105"/>
    <s v="Lawrence Hester"/>
    <x v="0"/>
    <n v="0.04"/>
    <n v="3.08"/>
    <n v="0.99"/>
    <x v="1"/>
    <x v="2"/>
    <x v="2"/>
    <x v="13"/>
    <s v="Small Box"/>
    <s v="Avery 481"/>
    <n v="0.37"/>
    <s v="United States"/>
    <s v="South"/>
    <x v="32"/>
    <s v="Murray"/>
    <n v="42071"/>
    <x v="78"/>
    <d v="2015-03-21T00:00:00"/>
    <x v="838"/>
    <n v="19"/>
    <n v="60.01"/>
    <n v="86327"/>
    <n v="3.04"/>
    <x v="0"/>
  </r>
  <r>
    <n v="3105"/>
    <s v="Lawrence Hester"/>
    <x v="0"/>
    <n v="0.02"/>
    <n v="6.48"/>
    <n v="5.9"/>
    <x v="1"/>
    <x v="2"/>
    <x v="2"/>
    <x v="7"/>
    <s v="Small Box"/>
    <s v="Xerox 1976"/>
    <n v="0.37"/>
    <s v="United States"/>
    <s v="South"/>
    <x v="32"/>
    <s v="Murray"/>
    <n v="42071"/>
    <x v="78"/>
    <d v="2015-03-21T00:00:00"/>
    <x v="839"/>
    <n v="13"/>
    <n v="90.98"/>
    <n v="86327"/>
    <n v="6.4600000000000009"/>
    <x v="0"/>
  </r>
  <r>
    <n v="3105"/>
    <s v="Lawrence Hester"/>
    <x v="0"/>
    <n v="0.04"/>
    <n v="125.99"/>
    <n v="4.2"/>
    <x v="1"/>
    <x v="2"/>
    <x v="1"/>
    <x v="12"/>
    <s v="Small Box"/>
    <s v="V3682"/>
    <n v="0.59"/>
    <s v="United States"/>
    <s v="South"/>
    <x v="32"/>
    <s v="Murray"/>
    <n v="42071"/>
    <x v="78"/>
    <d v="2015-03-22T00:00:00"/>
    <x v="840"/>
    <n v="12"/>
    <n v="1270.7"/>
    <n v="86327"/>
    <n v="125.94999999999999"/>
    <x v="0"/>
  </r>
  <r>
    <n v="3106"/>
    <s v="Alexander O'Brien"/>
    <x v="0"/>
    <n v="0.04"/>
    <n v="3.08"/>
    <n v="0.99"/>
    <x v="1"/>
    <x v="2"/>
    <x v="2"/>
    <x v="13"/>
    <s v="Small Box"/>
    <s v="Avery 481"/>
    <n v="0.37"/>
    <s v="United States"/>
    <s v="Central"/>
    <x v="18"/>
    <s v="Houston"/>
    <n v="77041"/>
    <x v="78"/>
    <d v="2015-03-21T00:00:00"/>
    <x v="841"/>
    <n v="75"/>
    <n v="236.87"/>
    <n v="548"/>
    <n v="3.04"/>
    <x v="1"/>
  </r>
  <r>
    <n v="3106"/>
    <s v="Alexander O'Brien"/>
    <x v="0"/>
    <n v="0.02"/>
    <n v="6.48"/>
    <n v="5.9"/>
    <x v="1"/>
    <x v="2"/>
    <x v="2"/>
    <x v="7"/>
    <s v="Small Box"/>
    <s v="Xerox 1976"/>
    <n v="0.37"/>
    <s v="United States"/>
    <s v="Central"/>
    <x v="18"/>
    <s v="Houston"/>
    <n v="77041"/>
    <x v="78"/>
    <d v="2015-03-21T00:00:00"/>
    <x v="842"/>
    <n v="53"/>
    <n v="370.91"/>
    <n v="548"/>
    <n v="6.4600000000000009"/>
    <x v="1"/>
  </r>
  <r>
    <n v="3106"/>
    <s v="Alexander O'Brien"/>
    <x v="0"/>
    <n v="0.04"/>
    <n v="125.99"/>
    <n v="4.2"/>
    <x v="1"/>
    <x v="2"/>
    <x v="1"/>
    <x v="12"/>
    <s v="Small Box"/>
    <s v="V3682"/>
    <n v="0.59"/>
    <s v="United States"/>
    <s v="Central"/>
    <x v="18"/>
    <s v="Houston"/>
    <n v="77041"/>
    <x v="78"/>
    <d v="2015-03-22T00:00:00"/>
    <x v="843"/>
    <n v="47"/>
    <n v="4976.92"/>
    <n v="548"/>
    <n v="125.94999999999999"/>
    <x v="1"/>
  </r>
  <r>
    <n v="637"/>
    <s v="Christopher Bryant"/>
    <x v="2"/>
    <n v="0.06"/>
    <n v="160.97999999999999"/>
    <n v="35.020000000000003"/>
    <x v="0"/>
    <x v="1"/>
    <x v="0"/>
    <x v="10"/>
    <s v="Jumbo Box"/>
    <s v="Rush Hierlooms Collection Rich Wood Bookcases"/>
    <n v="0.72"/>
    <s v="United States"/>
    <s v="West"/>
    <x v="8"/>
    <s v="Santa Clara"/>
    <n v="95051"/>
    <x v="78"/>
    <d v="2015-03-24T00:00:00"/>
    <x v="844"/>
    <n v="8"/>
    <n v="1232.01"/>
    <n v="87953"/>
    <n v="160.91999999999999"/>
    <x v="2"/>
  </r>
  <r>
    <n v="640"/>
    <s v="Neal Wolfe"/>
    <x v="2"/>
    <n v="0.06"/>
    <n v="160.97999999999999"/>
    <n v="35.020000000000003"/>
    <x v="0"/>
    <x v="1"/>
    <x v="0"/>
    <x v="10"/>
    <s v="Jumbo Box"/>
    <s v="Rush Hierlooms Collection Rich Wood Bookcases"/>
    <n v="0.72"/>
    <s v="United States"/>
    <s v="West"/>
    <x v="4"/>
    <s v="Seattle"/>
    <n v="98119"/>
    <x v="78"/>
    <d v="2015-03-24T00:00:00"/>
    <x v="844"/>
    <n v="30"/>
    <n v="4620.05"/>
    <n v="11077"/>
    <n v="160.91999999999999"/>
    <x v="2"/>
  </r>
  <r>
    <n v="314"/>
    <s v="Ruby Gibbons"/>
    <x v="4"/>
    <n v="0.04"/>
    <n v="1637.53"/>
    <n v="24.49"/>
    <x v="1"/>
    <x v="3"/>
    <x v="2"/>
    <x v="16"/>
    <s v="Medium Box"/>
    <s v="High Speed Automatic Electric Letter Opener"/>
    <n v="0.81"/>
    <s v="United States"/>
    <s v="Central"/>
    <x v="10"/>
    <s v="Forest Park"/>
    <n v="60130"/>
    <x v="78"/>
    <d v="2015-03-22T00:00:00"/>
    <x v="845"/>
    <n v="2"/>
    <n v="3206.94"/>
    <n v="89166"/>
    <n v="1637.49"/>
    <x v="1"/>
  </r>
  <r>
    <n v="315"/>
    <s v="Benjamin Kaufman"/>
    <x v="4"/>
    <n v="0.01"/>
    <n v="19.98"/>
    <n v="4"/>
    <x v="1"/>
    <x v="3"/>
    <x v="1"/>
    <x v="1"/>
    <s v="Small Box"/>
    <s v="Belkin 105-Key Black Keyboard"/>
    <n v="0.68"/>
    <s v="United States"/>
    <s v="East"/>
    <x v="35"/>
    <s v="Belchertown"/>
    <n v="1007"/>
    <x v="78"/>
    <d v="2015-03-20T00:00:00"/>
    <x v="846"/>
    <n v="2"/>
    <n v="43.08"/>
    <n v="89166"/>
    <n v="19.97"/>
    <x v="3"/>
  </r>
  <r>
    <n v="669"/>
    <s v="Amy Shea"/>
    <x v="4"/>
    <n v="0.09"/>
    <n v="2.89"/>
    <n v="0.5"/>
    <x v="1"/>
    <x v="2"/>
    <x v="2"/>
    <x v="13"/>
    <s v="Small Box"/>
    <s v="Avery 498"/>
    <n v="0.38"/>
    <s v="United States"/>
    <s v="Central"/>
    <x v="20"/>
    <s v="Ottumwa"/>
    <n v="52501"/>
    <x v="78"/>
    <d v="2015-03-22T00:00:00"/>
    <x v="847"/>
    <n v="22"/>
    <n v="58.67"/>
    <n v="88475"/>
    <n v="2.8000000000000003"/>
    <x v="1"/>
  </r>
  <r>
    <n v="669"/>
    <s v="Amy Shea"/>
    <x v="4"/>
    <n v="0.02"/>
    <n v="48.91"/>
    <n v="5.81"/>
    <x v="1"/>
    <x v="2"/>
    <x v="2"/>
    <x v="7"/>
    <s v="Small Box"/>
    <s v="Xerox 1891"/>
    <n v="0.38"/>
    <s v="United States"/>
    <s v="Central"/>
    <x v="20"/>
    <s v="Ottumwa"/>
    <n v="52501"/>
    <x v="78"/>
    <d v="2015-03-21T00:00:00"/>
    <x v="848"/>
    <n v="2"/>
    <n v="101.06"/>
    <n v="88475"/>
    <n v="48.889999999999993"/>
    <x v="1"/>
  </r>
  <r>
    <n v="1679"/>
    <s v="Jeanne Nguyen"/>
    <x v="4"/>
    <n v="7.0000000000000007E-2"/>
    <n v="13.73"/>
    <n v="6.85"/>
    <x v="1"/>
    <x v="1"/>
    <x v="0"/>
    <x v="11"/>
    <s v="Wrap Bag"/>
    <s v="DAX Wood Document Frame."/>
    <n v="0.54"/>
    <s v="United States"/>
    <s v="East"/>
    <x v="27"/>
    <s v="Fairborn"/>
    <n v="45324"/>
    <x v="78"/>
    <d v="2015-03-21T00:00:00"/>
    <x v="849"/>
    <n v="21"/>
    <n v="276.64"/>
    <n v="86646"/>
    <n v="13.66"/>
    <x v="3"/>
  </r>
  <r>
    <n v="2794"/>
    <s v="Connie Bunn"/>
    <x v="4"/>
    <n v="0.06"/>
    <n v="2.61"/>
    <n v="0.5"/>
    <x v="1"/>
    <x v="3"/>
    <x v="2"/>
    <x v="13"/>
    <s v="Small Box"/>
    <s v="Avery 479"/>
    <n v="0.39"/>
    <s v="United States"/>
    <s v="Central"/>
    <x v="20"/>
    <s v="Marshalltown"/>
    <n v="50158"/>
    <x v="78"/>
    <d v="2015-03-22T00:00:00"/>
    <x v="850"/>
    <n v="2"/>
    <n v="5.21"/>
    <n v="87554"/>
    <n v="2.5499999999999998"/>
    <x v="1"/>
  </r>
  <r>
    <n v="3360"/>
    <s v="Daniel Huff"/>
    <x v="3"/>
    <n v="0.02"/>
    <n v="9.11"/>
    <n v="2.15"/>
    <x v="1"/>
    <x v="2"/>
    <x v="2"/>
    <x v="7"/>
    <s v="Wrap Bag"/>
    <s v="Black Print Carbonless Snap-Off® Rapid Letter, 8 1/2&quot; x 7&quot;"/>
    <n v="0.4"/>
    <s v="United States"/>
    <s v="Central"/>
    <x v="30"/>
    <s v="West Allis"/>
    <n v="53214"/>
    <x v="78"/>
    <d v="2015-03-22T00:00:00"/>
    <x v="851"/>
    <n v="3"/>
    <n v="27.37"/>
    <n v="91435"/>
    <n v="9.09"/>
    <x v="1"/>
  </r>
  <r>
    <n v="3361"/>
    <s v="Oscar Kenney"/>
    <x v="3"/>
    <n v="0.06"/>
    <n v="12.64"/>
    <n v="4.9800000000000004"/>
    <x v="1"/>
    <x v="2"/>
    <x v="0"/>
    <x v="11"/>
    <s v="Small Pack"/>
    <s v="Nu-Dell Executive Frame"/>
    <n v="0.48"/>
    <s v="United States"/>
    <s v="Central"/>
    <x v="30"/>
    <s v="West Bend"/>
    <n v="53095"/>
    <x v="78"/>
    <d v="2015-03-22T00:00:00"/>
    <x v="852"/>
    <n v="8"/>
    <n v="98.16"/>
    <n v="91435"/>
    <n v="12.58"/>
    <x v="1"/>
  </r>
  <r>
    <n v="691"/>
    <s v="Alicia Curtis"/>
    <x v="1"/>
    <n v="0.09"/>
    <n v="6.48"/>
    <n v="6.35"/>
    <x v="1"/>
    <x v="2"/>
    <x v="2"/>
    <x v="7"/>
    <s v="Small Box"/>
    <s v="Xerox 200"/>
    <n v="0.37"/>
    <s v="United States"/>
    <s v="West"/>
    <x v="4"/>
    <s v="Tacoma"/>
    <n v="98408"/>
    <x v="79"/>
    <d v="2015-03-22T00:00:00"/>
    <x v="853"/>
    <n v="8"/>
    <n v="49.81"/>
    <n v="89915"/>
    <n v="6.3900000000000006"/>
    <x v="2"/>
  </r>
  <r>
    <n v="1471"/>
    <s v="Danielle Daniel"/>
    <x v="1"/>
    <n v="0.03"/>
    <n v="420.98"/>
    <n v="19.989999999999998"/>
    <x v="1"/>
    <x v="2"/>
    <x v="2"/>
    <x v="5"/>
    <s v="Small Box"/>
    <s v="GBC DocuBind 200 Manual Binding Machine"/>
    <n v="0.35"/>
    <s v="United States"/>
    <s v="East"/>
    <x v="27"/>
    <s v="Westerville"/>
    <n v="43081"/>
    <x v="79"/>
    <d v="2015-03-22T00:00:00"/>
    <x v="854"/>
    <n v="10"/>
    <n v="4410.1899999999996"/>
    <n v="87077"/>
    <n v="420.95000000000005"/>
    <x v="3"/>
  </r>
  <r>
    <n v="2601"/>
    <s v="Malcolm French"/>
    <x v="2"/>
    <n v="0.05"/>
    <n v="5.74"/>
    <n v="5.3"/>
    <x v="1"/>
    <x v="3"/>
    <x v="2"/>
    <x v="16"/>
    <s v="Small Pack"/>
    <s v="Acme Kleencut® Forged Steel Scissors"/>
    <n v="0.55000000000000004"/>
    <s v="United States"/>
    <s v="East"/>
    <x v="47"/>
    <s v="Merrimack"/>
    <n v="3054"/>
    <x v="79"/>
    <d v="2015-03-26T00:00:00"/>
    <x v="855"/>
    <n v="7"/>
    <n v="42.02"/>
    <n v="87382"/>
    <n v="5.69"/>
    <x v="3"/>
  </r>
  <r>
    <n v="3275"/>
    <s v="Tamara Dickinson"/>
    <x v="2"/>
    <n v="0.02"/>
    <n v="13.48"/>
    <n v="4.51"/>
    <x v="1"/>
    <x v="2"/>
    <x v="2"/>
    <x v="6"/>
    <s v="Small Box"/>
    <s v="Tenex Personal Project File with Scoop Front Design, Black"/>
    <n v="0.59"/>
    <s v="United States"/>
    <s v="West"/>
    <x v="4"/>
    <s v="Mount Vernon"/>
    <n v="98273"/>
    <x v="79"/>
    <d v="2015-03-23T00:00:00"/>
    <x v="856"/>
    <n v="9"/>
    <n v="127.12"/>
    <n v="86233"/>
    <n v="13.46"/>
    <x v="2"/>
  </r>
  <r>
    <n v="247"/>
    <s v="Marshall Brandt Briggs"/>
    <x v="4"/>
    <n v="0.09"/>
    <n v="2.88"/>
    <n v="0.99"/>
    <x v="1"/>
    <x v="3"/>
    <x v="2"/>
    <x v="13"/>
    <s v="Small Box"/>
    <s v="Avery 514"/>
    <n v="0.36"/>
    <s v="United States"/>
    <s v="South"/>
    <x v="34"/>
    <s v="Maryville"/>
    <n v="37804"/>
    <x v="79"/>
    <d v="2015-03-23T00:00:00"/>
    <x v="857"/>
    <n v="10"/>
    <n v="28.73"/>
    <n v="89140"/>
    <n v="2.79"/>
    <x v="0"/>
  </r>
  <r>
    <n v="1185"/>
    <s v="Lee Xu"/>
    <x v="4"/>
    <n v="0"/>
    <n v="6783.02"/>
    <n v="24.49"/>
    <x v="1"/>
    <x v="1"/>
    <x v="1"/>
    <x v="3"/>
    <s v="Large Box"/>
    <s v="Polycom ViewStation™ ISDN Videoconferencing Unit"/>
    <n v="0.39"/>
    <s v="United States"/>
    <s v="South"/>
    <x v="16"/>
    <s v="Madison"/>
    <n v="35756"/>
    <x v="79"/>
    <d v="2015-03-22T00:00:00"/>
    <x v="858"/>
    <n v="3"/>
    <n v="20552.55"/>
    <n v="85938"/>
    <n v="6783.02"/>
    <x v="0"/>
  </r>
  <r>
    <n v="3258"/>
    <s v="Gretchen Best Wilkins"/>
    <x v="3"/>
    <n v="0.02"/>
    <n v="55.94"/>
    <n v="6.55"/>
    <x v="1"/>
    <x v="1"/>
    <x v="1"/>
    <x v="1"/>
    <s v="Small Box"/>
    <s v="Fellowes Smart Design 104-Key Enhanced Keyboard, PS/2 Adapter, Platinum"/>
    <n v="0.68"/>
    <s v="United States"/>
    <s v="West"/>
    <x v="4"/>
    <s v="Lynnwood"/>
    <n v="98037"/>
    <x v="79"/>
    <d v="2015-03-23T00:00:00"/>
    <x v="859"/>
    <n v="11"/>
    <n v="646.88"/>
    <n v="88824"/>
    <n v="55.919999999999995"/>
    <x v="2"/>
  </r>
  <r>
    <n v="87"/>
    <s v="Norman Shields"/>
    <x v="1"/>
    <n v="0.09"/>
    <n v="4.91"/>
    <n v="0.5"/>
    <x v="1"/>
    <x v="3"/>
    <x v="2"/>
    <x v="13"/>
    <s v="Small Box"/>
    <s v="Avery 493"/>
    <n v="0.36"/>
    <s v="United States"/>
    <s v="West"/>
    <x v="8"/>
    <s v="Vacaville"/>
    <n v="95687"/>
    <x v="80"/>
    <d v="2015-03-23T00:00:00"/>
    <x v="860"/>
    <n v="9"/>
    <n v="41.82"/>
    <n v="90597"/>
    <n v="4.82"/>
    <x v="2"/>
  </r>
  <r>
    <n v="87"/>
    <s v="Norman Shields"/>
    <x v="1"/>
    <n v="0.01"/>
    <n v="296.18"/>
    <n v="54.12"/>
    <x v="0"/>
    <x v="3"/>
    <x v="0"/>
    <x v="0"/>
    <s v="Jumbo Box"/>
    <s v="Hon 94000 Series Round Tables"/>
    <n v="0.76"/>
    <s v="United States"/>
    <s v="West"/>
    <x v="8"/>
    <s v="Vacaville"/>
    <n v="95687"/>
    <x v="80"/>
    <d v="2015-03-25T00:00:00"/>
    <x v="861"/>
    <n v="9"/>
    <n v="2875.72"/>
    <n v="90597"/>
    <n v="296.17"/>
    <x v="2"/>
  </r>
  <r>
    <n v="2014"/>
    <s v="Cathy Simon"/>
    <x v="1"/>
    <n v="7.0000000000000007E-2"/>
    <n v="39.479999999999997"/>
    <n v="1.99"/>
    <x v="1"/>
    <x v="2"/>
    <x v="1"/>
    <x v="1"/>
    <s v="Small Pack"/>
    <s v="80 Minute CD-R Spindle, 100/Pack - Staples"/>
    <n v="0.54"/>
    <s v="United States"/>
    <s v="Central"/>
    <x v="20"/>
    <s v="Council Bluffs"/>
    <n v="51503"/>
    <x v="80"/>
    <d v="2015-03-24T00:00:00"/>
    <x v="862"/>
    <n v="4"/>
    <n v="151.27000000000001"/>
    <n v="88367"/>
    <n v="39.409999999999997"/>
    <x v="1"/>
  </r>
  <r>
    <n v="2014"/>
    <s v="Cathy Simon"/>
    <x v="1"/>
    <n v="0"/>
    <n v="4.91"/>
    <n v="0.5"/>
    <x v="1"/>
    <x v="2"/>
    <x v="2"/>
    <x v="13"/>
    <s v="Small Box"/>
    <s v="Avery 493"/>
    <n v="0.36"/>
    <s v="United States"/>
    <s v="Central"/>
    <x v="20"/>
    <s v="Council Bluffs"/>
    <n v="51503"/>
    <x v="80"/>
    <d v="2015-03-24T00:00:00"/>
    <x v="863"/>
    <n v="2"/>
    <n v="10.51"/>
    <n v="88367"/>
    <n v="4.91"/>
    <x v="1"/>
  </r>
  <r>
    <n v="949"/>
    <s v="Ernest Oh"/>
    <x v="2"/>
    <n v="0.02"/>
    <n v="48.04"/>
    <n v="5.09"/>
    <x v="1"/>
    <x v="1"/>
    <x v="2"/>
    <x v="7"/>
    <s v="Small Box"/>
    <s v="Xerox 1910"/>
    <n v="0.37"/>
    <s v="United States"/>
    <s v="West"/>
    <x v="8"/>
    <s v="Los Angeles"/>
    <n v="90049"/>
    <x v="80"/>
    <d v="2015-03-26T00:00:00"/>
    <x v="864"/>
    <n v="18"/>
    <n v="881.32"/>
    <n v="8257"/>
    <n v="48.019999999999996"/>
    <x v="2"/>
  </r>
  <r>
    <n v="950"/>
    <s v="Jane Shah"/>
    <x v="2"/>
    <n v="0.05"/>
    <n v="1500.97"/>
    <n v="29.7"/>
    <x v="0"/>
    <x v="1"/>
    <x v="1"/>
    <x v="3"/>
    <s v="Jumbo Drum"/>
    <s v="Epson DFX5000+ Dot Matrix Printer"/>
    <n v="0.56999999999999995"/>
    <s v="United States"/>
    <s v="Central"/>
    <x v="7"/>
    <s v="Prior Lake"/>
    <n v="55372"/>
    <x v="80"/>
    <d v="2015-03-22T00:00:00"/>
    <x v="865"/>
    <n v="1"/>
    <n v="1497.22"/>
    <n v="89084"/>
    <n v="1500.92"/>
    <x v="1"/>
  </r>
  <r>
    <n v="950"/>
    <s v="Jane Shah"/>
    <x v="2"/>
    <n v="0.02"/>
    <n v="48.04"/>
    <n v="5.09"/>
    <x v="1"/>
    <x v="1"/>
    <x v="2"/>
    <x v="7"/>
    <s v="Small Box"/>
    <s v="Xerox 1910"/>
    <n v="0.37"/>
    <s v="United States"/>
    <s v="Central"/>
    <x v="7"/>
    <s v="Prior Lake"/>
    <n v="55372"/>
    <x v="80"/>
    <d v="2015-03-26T00:00:00"/>
    <x v="866"/>
    <n v="5"/>
    <n v="244.81"/>
    <n v="89084"/>
    <n v="48.019999999999996"/>
    <x v="1"/>
  </r>
  <r>
    <n v="950"/>
    <s v="Jane Shah"/>
    <x v="2"/>
    <n v="0.03"/>
    <n v="4.28"/>
    <n v="1.6"/>
    <x v="1"/>
    <x v="1"/>
    <x v="2"/>
    <x v="2"/>
    <s v="Wrap Bag"/>
    <s v="Newell 320"/>
    <n v="0.57999999999999996"/>
    <s v="United States"/>
    <s v="Central"/>
    <x v="7"/>
    <s v="Prior Lake"/>
    <n v="55372"/>
    <x v="80"/>
    <d v="2015-03-29T00:00:00"/>
    <x v="867"/>
    <n v="1"/>
    <n v="4.55"/>
    <n v="89084"/>
    <n v="4.25"/>
    <x v="1"/>
  </r>
  <r>
    <n v="1938"/>
    <s v="Franklin Spencer"/>
    <x v="4"/>
    <n v="0.1"/>
    <n v="152.47999999999999"/>
    <n v="4"/>
    <x v="2"/>
    <x v="3"/>
    <x v="1"/>
    <x v="1"/>
    <s v="Small Box"/>
    <s v="Adesso Programmable 142-Key Keyboard"/>
    <n v="0.79"/>
    <s v="United States"/>
    <s v="Central"/>
    <x v="38"/>
    <s v="Emporia"/>
    <n v="66801"/>
    <x v="80"/>
    <d v="2015-03-23T00:00:00"/>
    <x v="868"/>
    <n v="4"/>
    <n v="558.16999999999996"/>
    <n v="88870"/>
    <n v="152.38"/>
    <x v="1"/>
  </r>
  <r>
    <n v="1940"/>
    <s v="Eileen McDonald"/>
    <x v="4"/>
    <n v="0.08"/>
    <n v="6.84"/>
    <n v="8.3699999999999992"/>
    <x v="1"/>
    <x v="3"/>
    <x v="2"/>
    <x v="16"/>
    <s v="Small Pack"/>
    <s v="Acme Design Line 8&quot; Stainless Steel Bent Scissors w/Champagne Handles, 3-1/8&quot; Cut"/>
    <n v="0.57999999999999996"/>
    <s v="United States"/>
    <s v="West"/>
    <x v="15"/>
    <s v="Draper"/>
    <n v="84020"/>
    <x v="80"/>
    <d v="2015-03-24T00:00:00"/>
    <x v="869"/>
    <n v="1"/>
    <n v="8.39"/>
    <n v="88870"/>
    <n v="6.76"/>
    <x v="2"/>
  </r>
  <r>
    <n v="959"/>
    <s v="Sally House"/>
    <x v="3"/>
    <n v="0.01"/>
    <n v="145.44999999999999"/>
    <n v="17.850000000000001"/>
    <x v="0"/>
    <x v="3"/>
    <x v="1"/>
    <x v="3"/>
    <s v="Jumbo Drum"/>
    <s v="Panasonic KX-P1150 Dot Matrix Printer"/>
    <n v="0.56000000000000005"/>
    <s v="United States"/>
    <s v="Central"/>
    <x v="18"/>
    <s v="Burleson"/>
    <n v="76028"/>
    <x v="80"/>
    <d v="2015-03-23T00:00:00"/>
    <x v="870"/>
    <n v="8"/>
    <n v="1214.03"/>
    <n v="91581"/>
    <n v="145.44"/>
    <x v="1"/>
  </r>
  <r>
    <n v="1553"/>
    <s v="Tara Powers Underwood"/>
    <x v="3"/>
    <n v="0.03"/>
    <n v="12.28"/>
    <n v="6.35"/>
    <x v="1"/>
    <x v="0"/>
    <x v="2"/>
    <x v="7"/>
    <s v="Small Box"/>
    <s v="Staples Premium Bright 1-Part Blank Computer Paper"/>
    <n v="0.38"/>
    <s v="United States"/>
    <s v="South"/>
    <x v="0"/>
    <s v="Greenville"/>
    <n v="38701"/>
    <x v="80"/>
    <d v="2015-03-24T00:00:00"/>
    <x v="91"/>
    <n v="7"/>
    <n v="87.53"/>
    <n v="87484"/>
    <n v="12.25"/>
    <x v="0"/>
  </r>
  <r>
    <n v="2561"/>
    <s v="Laurie Moon"/>
    <x v="3"/>
    <n v="0.03"/>
    <n v="160.97999999999999"/>
    <n v="30"/>
    <x v="0"/>
    <x v="1"/>
    <x v="0"/>
    <x v="9"/>
    <s v="Jumbo Drum"/>
    <s v="Office Star - Mid Back Dual function Ergonomic High Back Chair with 2-Way Adjustable Arms"/>
    <n v="0.62"/>
    <s v="United States"/>
    <s v="East"/>
    <x v="11"/>
    <s v="Ossining"/>
    <n v="10562"/>
    <x v="80"/>
    <d v="2015-03-25T00:00:00"/>
    <x v="871"/>
    <n v="11"/>
    <n v="1828.22"/>
    <n v="86465"/>
    <n v="160.94999999999999"/>
    <x v="3"/>
  </r>
  <r>
    <n v="1976"/>
    <s v="Sherri F Vogel"/>
    <x v="0"/>
    <n v="0.06"/>
    <n v="40.99"/>
    <n v="17.48"/>
    <x v="1"/>
    <x v="1"/>
    <x v="2"/>
    <x v="7"/>
    <s v="Small Box"/>
    <s v="Xerox 1893"/>
    <n v="0.36"/>
    <s v="United States"/>
    <s v="Central"/>
    <x v="25"/>
    <s v="East Lansing"/>
    <n v="48823"/>
    <x v="81"/>
    <d v="2015-03-25T00:00:00"/>
    <x v="872"/>
    <n v="14"/>
    <n v="585.08000000000004"/>
    <n v="89041"/>
    <n v="40.93"/>
    <x v="1"/>
  </r>
  <r>
    <n v="2618"/>
    <s v="Amy Hamrick Melvin"/>
    <x v="0"/>
    <n v="0.1"/>
    <n v="20.27"/>
    <n v="3.99"/>
    <x v="1"/>
    <x v="3"/>
    <x v="2"/>
    <x v="8"/>
    <s v="Small Box"/>
    <s v="Fellowes Mighty 8 Compact Surge Protector"/>
    <n v="0.56999999999999995"/>
    <s v="United States"/>
    <s v="East"/>
    <x v="11"/>
    <s v="New York City"/>
    <n v="10004"/>
    <x v="81"/>
    <d v="2015-03-24T00:00:00"/>
    <x v="873"/>
    <n v="53"/>
    <n v="1051.52"/>
    <n v="53153"/>
    <n v="20.169999999999998"/>
    <x v="3"/>
  </r>
  <r>
    <n v="2620"/>
    <s v="Phyllis Little"/>
    <x v="0"/>
    <n v="0.1"/>
    <n v="20.27"/>
    <n v="3.99"/>
    <x v="1"/>
    <x v="3"/>
    <x v="2"/>
    <x v="8"/>
    <s v="Small Box"/>
    <s v="Fellowes Mighty 8 Compact Surge Protector"/>
    <n v="0.56999999999999995"/>
    <s v="United States"/>
    <s v="South"/>
    <x v="34"/>
    <s v="Bartlett"/>
    <n v="38134"/>
    <x v="81"/>
    <d v="2015-03-24T00:00:00"/>
    <x v="874"/>
    <n v="13"/>
    <n v="257.92"/>
    <n v="88017"/>
    <n v="20.169999999999998"/>
    <x v="0"/>
  </r>
  <r>
    <n v="2618"/>
    <s v="Amy Hamrick Melvin"/>
    <x v="1"/>
    <n v="0.05"/>
    <n v="4.84"/>
    <n v="0.71"/>
    <x v="2"/>
    <x v="3"/>
    <x v="2"/>
    <x v="2"/>
    <s v="Wrap Bag"/>
    <s v="*Staples* Highlighting Markers"/>
    <n v="0.52"/>
    <s v="United States"/>
    <s v="East"/>
    <x v="11"/>
    <s v="New York City"/>
    <n v="10004"/>
    <x v="81"/>
    <d v="2015-03-23T00:00:00"/>
    <x v="875"/>
    <n v="20"/>
    <n v="103.39"/>
    <n v="34017"/>
    <n v="4.79"/>
    <x v="3"/>
  </r>
  <r>
    <n v="2618"/>
    <s v="Amy Hamrick Melvin"/>
    <x v="1"/>
    <n v="0.01"/>
    <n v="14.98"/>
    <n v="7.69"/>
    <x v="1"/>
    <x v="3"/>
    <x v="2"/>
    <x v="6"/>
    <s v="Small Box"/>
    <s v="Super Decoflex Portable Personal File"/>
    <n v="0.56999999999999995"/>
    <s v="United States"/>
    <s v="East"/>
    <x v="11"/>
    <s v="New York City"/>
    <n v="10004"/>
    <x v="81"/>
    <d v="2015-03-25T00:00:00"/>
    <x v="876"/>
    <n v="28"/>
    <n v="435.39"/>
    <n v="34017"/>
    <n v="14.97"/>
    <x v="3"/>
  </r>
  <r>
    <n v="2619"/>
    <s v="Brandon E Shepherd"/>
    <x v="1"/>
    <n v="0.05"/>
    <n v="4.84"/>
    <n v="0.71"/>
    <x v="2"/>
    <x v="3"/>
    <x v="2"/>
    <x v="2"/>
    <s v="Wrap Bag"/>
    <s v="*Staples* Highlighting Markers"/>
    <n v="0.52"/>
    <s v="United States"/>
    <s v="Central"/>
    <x v="46"/>
    <s v="Sioux Falls"/>
    <n v="57103"/>
    <x v="81"/>
    <d v="2015-03-23T00:00:00"/>
    <x v="877"/>
    <n v="5"/>
    <n v="25.85"/>
    <n v="88014"/>
    <n v="4.79"/>
    <x v="1"/>
  </r>
  <r>
    <n v="2958"/>
    <s v="Ellen Sparks"/>
    <x v="2"/>
    <n v="0.06"/>
    <n v="20.99"/>
    <n v="0.99"/>
    <x v="1"/>
    <x v="3"/>
    <x v="1"/>
    <x v="12"/>
    <s v="Wrap Bag"/>
    <s v="Accessory21"/>
    <n v="0.37"/>
    <s v="United States"/>
    <s v="Central"/>
    <x v="30"/>
    <s v="Neenah"/>
    <n v="54956"/>
    <x v="81"/>
    <d v="2015-03-28T00:00:00"/>
    <x v="878"/>
    <n v="18"/>
    <n v="326.02999999999997"/>
    <n v="90265"/>
    <n v="20.93"/>
    <x v="1"/>
  </r>
  <r>
    <n v="1368"/>
    <s v="Patsy Harmon"/>
    <x v="4"/>
    <n v="0.09"/>
    <n v="4.55"/>
    <n v="1.49"/>
    <x v="1"/>
    <x v="1"/>
    <x v="2"/>
    <x v="5"/>
    <s v="Small Box"/>
    <s v="Presstex Flexible Ring Binders"/>
    <n v="0.35"/>
    <s v="United States"/>
    <s v="Central"/>
    <x v="18"/>
    <s v="Lufkin"/>
    <n v="75901"/>
    <x v="81"/>
    <d v="2015-03-25T00:00:00"/>
    <x v="879"/>
    <n v="6"/>
    <n v="25.45"/>
    <n v="90514"/>
    <n v="4.46"/>
    <x v="1"/>
  </r>
  <r>
    <n v="1369"/>
    <s v="Joe D Dean"/>
    <x v="4"/>
    <n v="7.0000000000000007E-2"/>
    <n v="9.7799999999999994"/>
    <n v="5.76"/>
    <x v="2"/>
    <x v="1"/>
    <x v="2"/>
    <x v="15"/>
    <s v="Small Box"/>
    <s v="Staples #10 Laser &amp; Inkjet Envelopes, 4 1/8&quot; x 9 1/2&quot;, 100/Box"/>
    <n v="0.35"/>
    <s v="United States"/>
    <s v="Central"/>
    <x v="18"/>
    <s v="Mansfield"/>
    <n v="76063"/>
    <x v="81"/>
    <d v="2015-03-25T00:00:00"/>
    <x v="880"/>
    <n v="11"/>
    <n v="110.72"/>
    <n v="90514"/>
    <n v="9.7099999999999991"/>
    <x v="1"/>
  </r>
  <r>
    <n v="2395"/>
    <s v="Beverly Roberts"/>
    <x v="3"/>
    <n v="0.04"/>
    <n v="60.97"/>
    <n v="4.5"/>
    <x v="1"/>
    <x v="3"/>
    <x v="2"/>
    <x v="8"/>
    <s v="Small Box"/>
    <s v="Tripp Lite Isotel 6 Outlet Surge Protector with Fax/Modem Protection"/>
    <n v="0.56000000000000005"/>
    <s v="United States"/>
    <s v="South"/>
    <x v="5"/>
    <s v="Savannah"/>
    <n v="31401"/>
    <x v="81"/>
    <d v="2015-03-24T00:00:00"/>
    <x v="881"/>
    <n v="15"/>
    <n v="904.31"/>
    <n v="86952"/>
    <n v="60.93"/>
    <x v="0"/>
  </r>
  <r>
    <n v="3381"/>
    <s v="Christopher Norton Patterson"/>
    <x v="3"/>
    <n v="0.05"/>
    <n v="11.97"/>
    <n v="5.81"/>
    <x v="1"/>
    <x v="3"/>
    <x v="2"/>
    <x v="2"/>
    <s v="Small Pack"/>
    <s v="Staples SlimLine Pencil Sharpener"/>
    <n v="0.6"/>
    <s v="United States"/>
    <s v="South"/>
    <x v="5"/>
    <s v="Macon"/>
    <n v="31204"/>
    <x v="81"/>
    <d v="2015-03-25T00:00:00"/>
    <x v="882"/>
    <n v="2"/>
    <n v="25.31"/>
    <n v="88836"/>
    <n v="11.92"/>
    <x v="0"/>
  </r>
  <r>
    <n v="618"/>
    <s v="Robert Cowan"/>
    <x v="0"/>
    <n v="0.06"/>
    <n v="17.98"/>
    <n v="4"/>
    <x v="1"/>
    <x v="1"/>
    <x v="1"/>
    <x v="1"/>
    <s v="Small Box"/>
    <s v="Belkin 107-key enhanced keyboard, USB/PS/2 interface"/>
    <n v="0.79"/>
    <s v="United States"/>
    <s v="West"/>
    <x v="3"/>
    <s v="Pueblo West"/>
    <n v="81007"/>
    <x v="82"/>
    <d v="2015-03-25T00:00:00"/>
    <x v="883"/>
    <n v="4"/>
    <n v="70.06"/>
    <n v="88197"/>
    <n v="17.920000000000002"/>
    <x v="2"/>
  </r>
  <r>
    <n v="3309"/>
    <s v="Edwin Chung"/>
    <x v="0"/>
    <n v="0.1"/>
    <n v="6.64"/>
    <n v="54.95"/>
    <x v="1"/>
    <x v="0"/>
    <x v="0"/>
    <x v="11"/>
    <s v="Small Pack"/>
    <s v="G.E. Longer-Life Indoor Recessed Floodlight Bulbs"/>
    <n v="0.37"/>
    <s v="United States"/>
    <s v="East"/>
    <x v="35"/>
    <s v="Natick"/>
    <n v="1760"/>
    <x v="82"/>
    <d v="2015-03-26T00:00:00"/>
    <x v="884"/>
    <n v="4"/>
    <n v="25.31"/>
    <n v="90460"/>
    <n v="6.54"/>
    <x v="3"/>
  </r>
  <r>
    <n v="3310"/>
    <s v="Tiffany Grossman Hardin"/>
    <x v="0"/>
    <n v="0.05"/>
    <n v="90.48"/>
    <n v="19.989999999999998"/>
    <x v="1"/>
    <x v="0"/>
    <x v="2"/>
    <x v="15"/>
    <s v="Small Box"/>
    <s v="Tyvek® Side-Opening Peel &amp; Seel® Expanding Envelopes"/>
    <n v="0.4"/>
    <s v="United States"/>
    <s v="East"/>
    <x v="35"/>
    <s v="Sandwich"/>
    <n v="2563"/>
    <x v="82"/>
    <d v="2015-03-25T00:00:00"/>
    <x v="885"/>
    <n v="4"/>
    <n v="369.78"/>
    <n v="90460"/>
    <n v="90.43"/>
    <x v="3"/>
  </r>
  <r>
    <n v="1689"/>
    <s v="Larry Church"/>
    <x v="1"/>
    <n v="0"/>
    <n v="48.91"/>
    <n v="35"/>
    <x v="1"/>
    <x v="3"/>
    <x v="2"/>
    <x v="6"/>
    <s v="Large Box"/>
    <s v="Tennsco Industrial Shelving"/>
    <n v="0.83"/>
    <s v="United States"/>
    <s v="Central"/>
    <x v="2"/>
    <s v="Highland"/>
    <n v="46322"/>
    <x v="82"/>
    <d v="2015-03-25T00:00:00"/>
    <x v="886"/>
    <n v="10"/>
    <n v="514.79"/>
    <n v="91077"/>
    <n v="48.91"/>
    <x v="1"/>
  </r>
  <r>
    <n v="2308"/>
    <s v="Laurence Cummings"/>
    <x v="2"/>
    <n v="0.08"/>
    <n v="9.48"/>
    <n v="7.29"/>
    <x v="1"/>
    <x v="0"/>
    <x v="0"/>
    <x v="11"/>
    <s v="Small Pack"/>
    <s v="DAX Two-Tone Rosewood/Black Document Frame, Desktop, 5 x 7"/>
    <n v="0.45"/>
    <s v="United States"/>
    <s v="South"/>
    <x v="12"/>
    <s v="Lehigh Acres"/>
    <n v="33971"/>
    <x v="82"/>
    <d v="2015-03-26T00:00:00"/>
    <x v="887"/>
    <n v="2"/>
    <n v="20.22"/>
    <n v="90557"/>
    <n v="9.4"/>
    <x v="0"/>
  </r>
  <r>
    <n v="2308"/>
    <s v="Laurence Cummings"/>
    <x v="2"/>
    <n v="0.03"/>
    <n v="193.17"/>
    <n v="19.989999999999998"/>
    <x v="1"/>
    <x v="0"/>
    <x v="2"/>
    <x v="6"/>
    <s v="Small Box"/>
    <s v="Fellowes Staxonsteel® Drawer Files"/>
    <n v="0.71"/>
    <s v="United States"/>
    <s v="South"/>
    <x v="12"/>
    <s v="Lehigh Acres"/>
    <n v="33971"/>
    <x v="82"/>
    <d v="2015-03-28T00:00:00"/>
    <x v="888"/>
    <n v="8"/>
    <n v="1548.97"/>
    <n v="90557"/>
    <n v="193.14"/>
    <x v="0"/>
  </r>
  <r>
    <n v="1060"/>
    <s v="Gene Gilliam"/>
    <x v="4"/>
    <n v="0.09"/>
    <n v="138.75"/>
    <n v="52.42"/>
    <x v="0"/>
    <x v="0"/>
    <x v="0"/>
    <x v="0"/>
    <s v="Jumbo Box"/>
    <s v="Balt Split Level Computer Training Table"/>
    <n v="0.74"/>
    <s v="United States"/>
    <s v="South"/>
    <x v="5"/>
    <s v="Atlanta"/>
    <n v="30318"/>
    <x v="82"/>
    <d v="2015-03-25T00:00:00"/>
    <x v="889"/>
    <n v="23"/>
    <n v="2527.79"/>
    <n v="58628"/>
    <n v="138.66"/>
    <x v="0"/>
  </r>
  <r>
    <n v="1062"/>
    <s v="Willie Robinson"/>
    <x v="4"/>
    <n v="0.09"/>
    <n v="138.75"/>
    <n v="52.42"/>
    <x v="0"/>
    <x v="0"/>
    <x v="0"/>
    <x v="0"/>
    <s v="Jumbo Box"/>
    <s v="Balt Split Level Computer Training Table"/>
    <n v="0.74"/>
    <s v="United States"/>
    <s v="East"/>
    <x v="11"/>
    <s v="Coram"/>
    <n v="11727"/>
    <x v="82"/>
    <d v="2015-03-25T00:00:00"/>
    <x v="890"/>
    <n v="6"/>
    <n v="659.42"/>
    <n v="91354"/>
    <n v="138.66"/>
    <x v="3"/>
  </r>
  <r>
    <n v="1254"/>
    <s v="Anne Bland"/>
    <x v="4"/>
    <n v="0.06"/>
    <n v="3.95"/>
    <n v="2"/>
    <x v="1"/>
    <x v="2"/>
    <x v="2"/>
    <x v="14"/>
    <s v="Wrap Bag"/>
    <s v="Advantus Map Pennant Flags and Round Head Tacks"/>
    <n v="0.53"/>
    <s v="United States"/>
    <s v="Central"/>
    <x v="18"/>
    <s v="Channelview"/>
    <n v="77530"/>
    <x v="82"/>
    <d v="2015-03-25T00:00:00"/>
    <x v="891"/>
    <n v="5"/>
    <n v="19.66"/>
    <n v="89984"/>
    <n v="3.89"/>
    <x v="1"/>
  </r>
  <r>
    <n v="2256"/>
    <s v="Lloyd Levin"/>
    <x v="4"/>
    <n v="7.0000000000000007E-2"/>
    <n v="70.98"/>
    <n v="30"/>
    <x v="0"/>
    <x v="3"/>
    <x v="0"/>
    <x v="9"/>
    <s v="Jumbo Drum"/>
    <s v="Novimex Turbo Task Chair"/>
    <n v="0.73"/>
    <s v="United States"/>
    <s v="South"/>
    <x v="9"/>
    <s v="New Bern"/>
    <n v="28560"/>
    <x v="82"/>
    <d v="2015-03-26T00:00:00"/>
    <x v="892"/>
    <n v="20"/>
    <n v="1373.47"/>
    <n v="87964"/>
    <n v="70.910000000000011"/>
    <x v="0"/>
  </r>
  <r>
    <n v="2330"/>
    <s v="Kara Foster"/>
    <x v="4"/>
    <n v="0.06"/>
    <n v="28.53"/>
    <n v="1.49"/>
    <x v="1"/>
    <x v="2"/>
    <x v="2"/>
    <x v="5"/>
    <s v="Small Box"/>
    <s v="Lock-Up Easel 'Spel-Binder'"/>
    <n v="0.38"/>
    <s v="United States"/>
    <s v="Central"/>
    <x v="20"/>
    <s v="Marion"/>
    <n v="52302"/>
    <x v="82"/>
    <d v="2015-03-27T00:00:00"/>
    <x v="893"/>
    <n v="5"/>
    <n v="134.09"/>
    <n v="90964"/>
    <n v="28.470000000000002"/>
    <x v="1"/>
  </r>
  <r>
    <n v="3143"/>
    <s v="Neil Song"/>
    <x v="4"/>
    <n v="0.02"/>
    <n v="15.42"/>
    <n v="5.41"/>
    <x v="1"/>
    <x v="1"/>
    <x v="2"/>
    <x v="6"/>
    <s v="Small Box"/>
    <s v="Decoflex Hanging Personal Folder File"/>
    <n v="0.59"/>
    <s v="United States"/>
    <s v="Central"/>
    <x v="18"/>
    <s v="Pflugerville"/>
    <n v="78660"/>
    <x v="82"/>
    <d v="2015-03-25T00:00:00"/>
    <x v="894"/>
    <n v="2"/>
    <n v="33.840000000000003"/>
    <n v="86368"/>
    <n v="15.4"/>
    <x v="1"/>
  </r>
  <r>
    <n v="2430"/>
    <s v="Kimberly Reilly"/>
    <x v="3"/>
    <n v="0.1"/>
    <n v="14.28"/>
    <n v="2.99"/>
    <x v="1"/>
    <x v="2"/>
    <x v="2"/>
    <x v="5"/>
    <s v="Small Box"/>
    <s v="Avery Premier Heavy-Duty Binder with Round Locking Rings"/>
    <n v="0.39"/>
    <s v="United States"/>
    <s v="Central"/>
    <x v="18"/>
    <s v="Killeen"/>
    <n v="76541"/>
    <x v="82"/>
    <d v="2015-03-25T00:00:00"/>
    <x v="895"/>
    <n v="11"/>
    <n v="152.05000000000001"/>
    <n v="91108"/>
    <n v="14.18"/>
    <x v="1"/>
  </r>
  <r>
    <n v="880"/>
    <s v="Ellen Beck"/>
    <x v="0"/>
    <n v="7.0000000000000007E-2"/>
    <n v="5.68"/>
    <n v="1.39"/>
    <x v="1"/>
    <x v="0"/>
    <x v="2"/>
    <x v="15"/>
    <s v="Small Box"/>
    <s v="Staples Standard Envelopes"/>
    <n v="0.38"/>
    <s v="United States"/>
    <s v="West"/>
    <x v="41"/>
    <s v="Scottsdale"/>
    <n v="85254"/>
    <x v="83"/>
    <d v="2015-03-27T00:00:00"/>
    <x v="896"/>
    <n v="5"/>
    <n v="27.02"/>
    <n v="86153"/>
    <n v="5.6099999999999994"/>
    <x v="2"/>
  </r>
  <r>
    <n v="880"/>
    <s v="Ellen Beck"/>
    <x v="0"/>
    <n v="0.06"/>
    <n v="22.84"/>
    <n v="11.54"/>
    <x v="1"/>
    <x v="0"/>
    <x v="2"/>
    <x v="7"/>
    <s v="Small Box"/>
    <s v="Xerox 1964"/>
    <n v="0.39"/>
    <s v="United States"/>
    <s v="West"/>
    <x v="41"/>
    <s v="Scottsdale"/>
    <n v="85254"/>
    <x v="83"/>
    <d v="2015-03-27T00:00:00"/>
    <x v="897"/>
    <n v="1"/>
    <n v="27.67"/>
    <n v="86153"/>
    <n v="22.78"/>
    <x v="2"/>
  </r>
  <r>
    <n v="1241"/>
    <s v="Bradley Schroeder"/>
    <x v="0"/>
    <n v="0.06"/>
    <n v="200.97"/>
    <n v="15.59"/>
    <x v="0"/>
    <x v="0"/>
    <x v="1"/>
    <x v="3"/>
    <s v="Jumbo Drum"/>
    <s v="Hewlett-Packard Deskjet 6122 Color Inkjet Printer"/>
    <n v="0.36"/>
    <s v="United States"/>
    <s v="South"/>
    <x v="16"/>
    <s v="Auburn"/>
    <n v="36830"/>
    <x v="83"/>
    <d v="2015-03-25T00:00:00"/>
    <x v="898"/>
    <n v="7"/>
    <n v="1348.83"/>
    <n v="90881"/>
    <n v="200.91"/>
    <x v="0"/>
  </r>
  <r>
    <n v="1648"/>
    <s v="Nina Bowles"/>
    <x v="0"/>
    <n v="0.08"/>
    <n v="46.89"/>
    <n v="5.0999999999999996"/>
    <x v="1"/>
    <x v="3"/>
    <x v="2"/>
    <x v="8"/>
    <s v="Medium Box"/>
    <s v="Bionaire Personal Warm Mist Humidifier/Vaporizer"/>
    <n v="0.46"/>
    <s v="United States"/>
    <s v="Central"/>
    <x v="10"/>
    <s v="Woodstock"/>
    <n v="60098"/>
    <x v="83"/>
    <d v="2015-03-27T00:00:00"/>
    <x v="899"/>
    <n v="17"/>
    <n v="735.7"/>
    <n v="91043"/>
    <n v="46.81"/>
    <x v="1"/>
  </r>
  <r>
    <n v="1648"/>
    <s v="Nina Bowles"/>
    <x v="0"/>
    <n v="0.05"/>
    <n v="12.98"/>
    <n v="3.14"/>
    <x v="1"/>
    <x v="3"/>
    <x v="2"/>
    <x v="16"/>
    <s v="Small Pack"/>
    <s v="Acme® 8&quot; Straight Scissors"/>
    <n v="0.6"/>
    <s v="United States"/>
    <s v="Central"/>
    <x v="10"/>
    <s v="Woodstock"/>
    <n v="60098"/>
    <x v="83"/>
    <d v="2015-03-25T00:00:00"/>
    <x v="900"/>
    <n v="18"/>
    <n v="225.59"/>
    <n v="91043"/>
    <n v="12.93"/>
    <x v="1"/>
  </r>
  <r>
    <n v="1829"/>
    <s v="Suzanne Cochran"/>
    <x v="0"/>
    <n v="0.01"/>
    <n v="10.64"/>
    <n v="5.16"/>
    <x v="2"/>
    <x v="3"/>
    <x v="0"/>
    <x v="11"/>
    <s v="Small Box"/>
    <s v="Eldon Expressions Punched Metal &amp; Wood Desk Accessories, Pewter &amp; Cherry"/>
    <n v="0.56999999999999995"/>
    <s v="United States"/>
    <s v="Central"/>
    <x v="20"/>
    <s v="Cedar Rapids"/>
    <n v="52402"/>
    <x v="83"/>
    <d v="2015-03-27T00:00:00"/>
    <x v="901"/>
    <n v="5"/>
    <n v="58.52"/>
    <n v="86957"/>
    <n v="10.63"/>
    <x v="1"/>
  </r>
  <r>
    <n v="2201"/>
    <s v="David Hoyle"/>
    <x v="0"/>
    <n v="0.17"/>
    <n v="14.89"/>
    <n v="13.56"/>
    <x v="1"/>
    <x v="0"/>
    <x v="0"/>
    <x v="11"/>
    <s v="Large Box"/>
    <s v="Tensor Computer Mounted Lamp"/>
    <n v="0.57999999999999996"/>
    <s v="United States"/>
    <s v="Central"/>
    <x v="7"/>
    <s v="Bloomington"/>
    <n v="55420"/>
    <x v="83"/>
    <d v="2015-03-27T00:00:00"/>
    <x v="902"/>
    <n v="1"/>
    <n v="27.96"/>
    <n v="86054"/>
    <n v="14.72"/>
    <x v="1"/>
  </r>
  <r>
    <n v="3100"/>
    <s v="Gladys Holloway"/>
    <x v="0"/>
    <n v="7.0000000000000007E-2"/>
    <n v="35.99"/>
    <n v="5"/>
    <x v="1"/>
    <x v="1"/>
    <x v="1"/>
    <x v="12"/>
    <s v="Wrap Bag"/>
    <s v="Accessory17"/>
    <n v="0.82"/>
    <s v="United States"/>
    <s v="South"/>
    <x v="12"/>
    <s v="Oakland Park"/>
    <n v="33334"/>
    <x v="83"/>
    <d v="2015-03-27T00:00:00"/>
    <x v="903"/>
    <n v="1"/>
    <n v="31.71"/>
    <n v="89988"/>
    <n v="35.92"/>
    <x v="0"/>
  </r>
  <r>
    <n v="693"/>
    <s v="Richard McClure"/>
    <x v="2"/>
    <n v="0.02"/>
    <n v="500.98"/>
    <n v="41.44"/>
    <x v="0"/>
    <x v="0"/>
    <x v="0"/>
    <x v="10"/>
    <s v="Jumbo Box"/>
    <s v="DMI Eclipse Executive Suite Bookcases"/>
    <n v="0.66"/>
    <s v="United States"/>
    <s v="West"/>
    <x v="3"/>
    <s v="Thornton"/>
    <n v="80229"/>
    <x v="83"/>
    <d v="2015-03-25T00:00:00"/>
    <x v="904"/>
    <n v="7"/>
    <n v="3722.41"/>
    <n v="87811"/>
    <n v="500.96000000000004"/>
    <x v="2"/>
  </r>
  <r>
    <n v="1557"/>
    <s v="James Nicholson"/>
    <x v="2"/>
    <n v="0.09"/>
    <n v="60.98"/>
    <n v="49"/>
    <x v="1"/>
    <x v="1"/>
    <x v="2"/>
    <x v="8"/>
    <s v="Large Box"/>
    <s v="Euro Pro Shark Stick Mini Vacuum"/>
    <n v="0.59"/>
    <s v="United States"/>
    <s v="South"/>
    <x v="21"/>
    <s v="Annandale"/>
    <n v="22003"/>
    <x v="83"/>
    <d v="2015-04-02T00:00:00"/>
    <x v="905"/>
    <n v="15"/>
    <n v="879.62"/>
    <n v="87426"/>
    <n v="60.889999999999993"/>
    <x v="0"/>
  </r>
  <r>
    <n v="1557"/>
    <s v="James Nicholson"/>
    <x v="2"/>
    <n v="0.05"/>
    <n v="29.89"/>
    <n v="1.99"/>
    <x v="1"/>
    <x v="1"/>
    <x v="1"/>
    <x v="1"/>
    <s v="Small Pack"/>
    <s v="Verbatim DVD-RAM, 5.2GB, Rewritable, Type 1, DS"/>
    <n v="0.5"/>
    <s v="United States"/>
    <s v="South"/>
    <x v="21"/>
    <s v="Annandale"/>
    <n v="22003"/>
    <x v="83"/>
    <d v="2015-03-27T00:00:00"/>
    <x v="906"/>
    <n v="12"/>
    <n v="361.19"/>
    <n v="87426"/>
    <n v="29.84"/>
    <x v="0"/>
  </r>
  <r>
    <n v="1699"/>
    <s v="Joseph Hurst"/>
    <x v="2"/>
    <n v="0.05"/>
    <n v="3.98"/>
    <n v="5.26"/>
    <x v="1"/>
    <x v="0"/>
    <x v="2"/>
    <x v="5"/>
    <s v="Small Box"/>
    <s v="Ibico Presentation Index for Binding Systems"/>
    <n v="0.38"/>
    <s v="United States"/>
    <s v="East"/>
    <x v="28"/>
    <s v="Levittown"/>
    <n v="19057"/>
    <x v="83"/>
    <d v="2015-03-29T00:00:00"/>
    <x v="907"/>
    <n v="12"/>
    <n v="49.44"/>
    <n v="87345"/>
    <n v="3.93"/>
    <x v="3"/>
  </r>
  <r>
    <n v="1699"/>
    <s v="Joseph Hurst"/>
    <x v="2"/>
    <n v="0.01"/>
    <n v="6.48"/>
    <n v="5.4"/>
    <x v="1"/>
    <x v="0"/>
    <x v="2"/>
    <x v="7"/>
    <s v="Small Box"/>
    <s v="Xerox 207"/>
    <n v="0.37"/>
    <s v="United States"/>
    <s v="East"/>
    <x v="28"/>
    <s v="Levittown"/>
    <n v="19057"/>
    <x v="83"/>
    <d v="2015-03-25T00:00:00"/>
    <x v="908"/>
    <n v="2"/>
    <n v="14.29"/>
    <n v="87345"/>
    <n v="6.4700000000000006"/>
    <x v="3"/>
  </r>
  <r>
    <n v="290"/>
    <s v="Sara O'Connor"/>
    <x v="3"/>
    <n v="0.04"/>
    <n v="4.9800000000000004"/>
    <n v="4.62"/>
    <x v="1"/>
    <x v="0"/>
    <x v="1"/>
    <x v="1"/>
    <s v="Small Pack"/>
    <s v="Imation 3.5&quot;, DISKETTE 44766 HGHLD3.52HD/FM, 10/Pack"/>
    <n v="0.64"/>
    <s v="United States"/>
    <s v="West"/>
    <x v="3"/>
    <s v="Loveland"/>
    <n v="80538"/>
    <x v="83"/>
    <d v="2015-03-26T00:00:00"/>
    <x v="909"/>
    <n v="20"/>
    <n v="102.54"/>
    <n v="90837"/>
    <n v="4.9400000000000004"/>
    <x v="2"/>
  </r>
  <r>
    <n v="2287"/>
    <s v="Samuel Newman"/>
    <x v="3"/>
    <n v="0.01"/>
    <n v="18.97"/>
    <n v="9.0299999999999994"/>
    <x v="1"/>
    <x v="3"/>
    <x v="2"/>
    <x v="7"/>
    <s v="Small Box"/>
    <s v="Computer Printout Paper with Letter-Trim Perforations"/>
    <n v="0.37"/>
    <s v="United States"/>
    <s v="South"/>
    <x v="23"/>
    <s v="Summerville"/>
    <n v="29483"/>
    <x v="83"/>
    <d v="2015-03-25T00:00:00"/>
    <x v="910"/>
    <n v="8"/>
    <n v="164.67"/>
    <n v="90146"/>
    <n v="18.959999999999997"/>
    <x v="0"/>
  </r>
  <r>
    <n v="2287"/>
    <s v="Samuel Newman"/>
    <x v="3"/>
    <n v="0.03"/>
    <n v="12.28"/>
    <n v="4.8600000000000003"/>
    <x v="1"/>
    <x v="3"/>
    <x v="2"/>
    <x v="7"/>
    <s v="Small Box"/>
    <s v="Xerox 1933"/>
    <n v="0.38"/>
    <s v="United States"/>
    <s v="South"/>
    <x v="23"/>
    <s v="Summerville"/>
    <n v="29483"/>
    <x v="83"/>
    <d v="2015-03-26T00:00:00"/>
    <x v="911"/>
    <n v="6"/>
    <n v="72.739999999999995"/>
    <n v="90146"/>
    <n v="12.25"/>
    <x v="0"/>
  </r>
  <r>
    <n v="2287"/>
    <s v="Samuel Newman"/>
    <x v="3"/>
    <n v="0.05"/>
    <n v="34.99"/>
    <n v="7.73"/>
    <x v="2"/>
    <x v="3"/>
    <x v="2"/>
    <x v="2"/>
    <s v="Small Box"/>
    <s v="Hunt Boston® Vacuum Mount KS Pencil Sharpener"/>
    <n v="0.59"/>
    <s v="United States"/>
    <s v="South"/>
    <x v="23"/>
    <s v="Summerville"/>
    <n v="29483"/>
    <x v="83"/>
    <d v="2015-03-27T00:00:00"/>
    <x v="910"/>
    <n v="12"/>
    <n v="418.75"/>
    <n v="90146"/>
    <n v="34.940000000000005"/>
    <x v="0"/>
  </r>
  <r>
    <n v="2833"/>
    <s v="Tim Connolly"/>
    <x v="3"/>
    <n v="0.03"/>
    <n v="140.97999999999999"/>
    <n v="36.090000000000003"/>
    <x v="0"/>
    <x v="0"/>
    <x v="0"/>
    <x v="10"/>
    <s v="Jumbo Box"/>
    <s v="Sauder Forest Hills Library, Woodland Oak Finish"/>
    <n v="0.77"/>
    <s v="United States"/>
    <s v="Central"/>
    <x v="7"/>
    <s v="Inver Grove Heights"/>
    <n v="55076"/>
    <x v="83"/>
    <d v="2015-03-27T00:00:00"/>
    <x v="912"/>
    <n v="4"/>
    <n v="608.80999999999995"/>
    <n v="91030"/>
    <n v="140.94999999999999"/>
    <x v="1"/>
  </r>
  <r>
    <n v="2833"/>
    <s v="Tim Connolly"/>
    <x v="3"/>
    <n v="0.08"/>
    <n v="65.989999999999995"/>
    <n v="8.99"/>
    <x v="1"/>
    <x v="0"/>
    <x v="1"/>
    <x v="12"/>
    <s v="Small Box"/>
    <s v="Talkabout T8367"/>
    <n v="0.56000000000000005"/>
    <s v="United States"/>
    <s v="Central"/>
    <x v="7"/>
    <s v="Inver Grove Heights"/>
    <n v="55076"/>
    <x v="83"/>
    <d v="2015-03-26T00:00:00"/>
    <x v="913"/>
    <n v="15"/>
    <n v="808.61"/>
    <n v="91030"/>
    <n v="65.91"/>
    <x v="1"/>
  </r>
  <r>
    <n v="1767"/>
    <s v="Robert Rollins"/>
    <x v="0"/>
    <n v="0.01"/>
    <n v="50.98"/>
    <n v="6.5"/>
    <x v="1"/>
    <x v="2"/>
    <x v="1"/>
    <x v="1"/>
    <s v="Small Box"/>
    <s v="Microsoft Natural Multimedia Keyboard"/>
    <n v="0.73"/>
    <s v="United States"/>
    <s v="South"/>
    <x v="5"/>
    <s v="Newnan"/>
    <n v="30265"/>
    <x v="84"/>
    <d v="2015-03-27T00:00:00"/>
    <x v="914"/>
    <n v="16"/>
    <n v="818.49"/>
    <n v="89211"/>
    <n v="50.97"/>
    <x v="0"/>
  </r>
  <r>
    <n v="2114"/>
    <s v="Paige Mason"/>
    <x v="0"/>
    <n v="0.08"/>
    <n v="6.68"/>
    <n v="1.5"/>
    <x v="1"/>
    <x v="3"/>
    <x v="2"/>
    <x v="2"/>
    <s v="Wrap Bag"/>
    <s v="Sanford Liquid Accent Highlighters"/>
    <n v="0.48"/>
    <s v="United States"/>
    <s v="South"/>
    <x v="21"/>
    <s v="Norfolk"/>
    <n v="23518"/>
    <x v="84"/>
    <d v="2015-03-28T00:00:00"/>
    <x v="915"/>
    <n v="10"/>
    <n v="66.12"/>
    <n v="88403"/>
    <n v="6.6"/>
    <x v="0"/>
  </r>
  <r>
    <n v="3379"/>
    <s v="Annette McIntyre"/>
    <x v="0"/>
    <n v="0"/>
    <n v="19.98"/>
    <n v="5.97"/>
    <x v="2"/>
    <x v="3"/>
    <x v="2"/>
    <x v="7"/>
    <s v="Small Box"/>
    <s v="Xerox 1936"/>
    <n v="0.38"/>
    <s v="United States"/>
    <s v="South"/>
    <x v="5"/>
    <s v="Kennesaw"/>
    <n v="30144"/>
    <x v="84"/>
    <d v="2015-03-29T00:00:00"/>
    <x v="916"/>
    <n v="12"/>
    <n v="249.07"/>
    <n v="88837"/>
    <n v="19.98"/>
    <x v="0"/>
  </r>
  <r>
    <n v="2124"/>
    <s v="Paige Powers"/>
    <x v="1"/>
    <n v="0.03"/>
    <n v="124.49"/>
    <n v="51.94"/>
    <x v="0"/>
    <x v="3"/>
    <x v="0"/>
    <x v="0"/>
    <s v="Jumbo Box"/>
    <s v="Bevis 36 x 72 Conference Tables"/>
    <n v="0.63"/>
    <s v="United States"/>
    <s v="South"/>
    <x v="1"/>
    <s v="West Memphis"/>
    <n v="72301"/>
    <x v="84"/>
    <d v="2015-03-27T00:00:00"/>
    <x v="917"/>
    <n v="21"/>
    <n v="2761.94"/>
    <n v="89666"/>
    <n v="124.46"/>
    <x v="0"/>
  </r>
  <r>
    <n v="2066"/>
    <s v="Claudia Webb"/>
    <x v="4"/>
    <n v="0.09"/>
    <n v="20.89"/>
    <n v="11.52"/>
    <x v="1"/>
    <x v="2"/>
    <x v="2"/>
    <x v="6"/>
    <s v="Small Box"/>
    <s v="Iris® 3-Drawer Stacking Bin, Black"/>
    <n v="0.83"/>
    <s v="United States"/>
    <s v="South"/>
    <x v="9"/>
    <s v="Indian Trail"/>
    <n v="28079"/>
    <x v="84"/>
    <d v="2015-03-27T00:00:00"/>
    <x v="918"/>
    <n v="7"/>
    <n v="146.5"/>
    <n v="85833"/>
    <n v="20.8"/>
    <x v="0"/>
  </r>
  <r>
    <n v="2419"/>
    <s v="Sandra Faulkner"/>
    <x v="3"/>
    <n v="7.0000000000000007E-2"/>
    <n v="225.04"/>
    <n v="11.79"/>
    <x v="1"/>
    <x v="1"/>
    <x v="2"/>
    <x v="8"/>
    <s v="Medium Box"/>
    <s v="Holmes Harmony HEPA Air Purifier for 17 x 20 Room"/>
    <n v="0.42"/>
    <s v="United States"/>
    <s v="South"/>
    <x v="21"/>
    <s v="Portsmouth"/>
    <n v="23701"/>
    <x v="84"/>
    <d v="2015-03-26T00:00:00"/>
    <x v="919"/>
    <n v="5"/>
    <n v="1130.1500000000001"/>
    <n v="86751"/>
    <n v="224.97"/>
    <x v="0"/>
  </r>
  <r>
    <n v="2419"/>
    <s v="Sandra Faulkner"/>
    <x v="3"/>
    <n v="0.03"/>
    <n v="7.84"/>
    <n v="4.71"/>
    <x v="1"/>
    <x v="1"/>
    <x v="2"/>
    <x v="5"/>
    <s v="Small Box"/>
    <s v="XtraLife® ClearVue™ Slant-D® Ring Binders by Cardinal"/>
    <n v="0.35"/>
    <s v="United States"/>
    <s v="South"/>
    <x v="21"/>
    <s v="Portsmouth"/>
    <n v="23701"/>
    <x v="84"/>
    <d v="2015-03-29T00:00:00"/>
    <x v="920"/>
    <n v="7"/>
    <n v="54.37"/>
    <n v="86751"/>
    <n v="7.81"/>
    <x v="0"/>
  </r>
  <r>
    <n v="2773"/>
    <s v="Christina Zhu"/>
    <x v="3"/>
    <n v="0.1"/>
    <n v="5.18"/>
    <n v="5.74"/>
    <x v="1"/>
    <x v="3"/>
    <x v="2"/>
    <x v="5"/>
    <s v="Small Box"/>
    <s v="Wilson Jones Impact Binders"/>
    <n v="0.36"/>
    <s v="United States"/>
    <s v="West"/>
    <x v="8"/>
    <s v="Dublin"/>
    <n v="94568"/>
    <x v="84"/>
    <d v="2015-03-28T00:00:00"/>
    <x v="921"/>
    <n v="2"/>
    <n v="10.96"/>
    <n v="91584"/>
    <n v="5.08"/>
    <x v="2"/>
  </r>
  <r>
    <n v="2059"/>
    <s v="Nathan Newton"/>
    <x v="0"/>
    <n v="0.1"/>
    <n v="9.85"/>
    <n v="4.82"/>
    <x v="1"/>
    <x v="3"/>
    <x v="2"/>
    <x v="2"/>
    <s v="Wrap Bag"/>
    <s v="Lumber Crayons"/>
    <n v="0.47"/>
    <s v="United States"/>
    <s v="South"/>
    <x v="9"/>
    <s v="High Point"/>
    <n v="27260"/>
    <x v="85"/>
    <d v="2015-03-28T00:00:00"/>
    <x v="922"/>
    <n v="12"/>
    <n v="114.91"/>
    <n v="88041"/>
    <n v="9.75"/>
    <x v="0"/>
  </r>
  <r>
    <n v="2059"/>
    <s v="Nathan Newton"/>
    <x v="0"/>
    <n v="0.04"/>
    <n v="125.99"/>
    <n v="7.69"/>
    <x v="1"/>
    <x v="3"/>
    <x v="1"/>
    <x v="12"/>
    <s v="Small Box"/>
    <s v="Timeport L7089"/>
    <n v="0.57999999999999996"/>
    <s v="United States"/>
    <s v="South"/>
    <x v="9"/>
    <s v="High Point"/>
    <n v="27260"/>
    <x v="85"/>
    <d v="2015-03-28T00:00:00"/>
    <x v="923"/>
    <n v="9"/>
    <n v="934.52"/>
    <n v="88041"/>
    <n v="125.94999999999999"/>
    <x v="0"/>
  </r>
  <r>
    <n v="32"/>
    <s v="Matthew Berman"/>
    <x v="1"/>
    <n v="0.01"/>
    <n v="17.98"/>
    <n v="8.51"/>
    <x v="1"/>
    <x v="3"/>
    <x v="1"/>
    <x v="3"/>
    <s v="Medium Box"/>
    <s v="Canon P1-DHIII Palm Printing Calculator"/>
    <n v="0.4"/>
    <s v="United States"/>
    <s v="West"/>
    <x v="14"/>
    <s v="Grants Pass"/>
    <n v="97526"/>
    <x v="85"/>
    <d v="2015-03-28T00:00:00"/>
    <x v="924"/>
    <n v="2"/>
    <n v="40.17"/>
    <n v="89200"/>
    <n v="17.97"/>
    <x v="2"/>
  </r>
  <r>
    <n v="234"/>
    <s v="Don Cameron"/>
    <x v="1"/>
    <n v="0.03"/>
    <n v="28.53"/>
    <n v="1.49"/>
    <x v="1"/>
    <x v="0"/>
    <x v="2"/>
    <x v="5"/>
    <s v="Small Box"/>
    <s v="Lock-Up Easel 'Spel-Binder'"/>
    <n v="0.38"/>
    <s v="United States"/>
    <s v="Central"/>
    <x v="20"/>
    <s v="Newton"/>
    <n v="50208"/>
    <x v="85"/>
    <d v="2015-03-29T00:00:00"/>
    <x v="925"/>
    <n v="7"/>
    <n v="197.59"/>
    <n v="90238"/>
    <n v="28.5"/>
    <x v="1"/>
  </r>
  <r>
    <n v="234"/>
    <s v="Don Cameron"/>
    <x v="1"/>
    <n v="0.01"/>
    <n v="15.28"/>
    <n v="1.99"/>
    <x v="1"/>
    <x v="0"/>
    <x v="1"/>
    <x v="1"/>
    <s v="Small Pack"/>
    <s v="Memorex 4.7GB DVD+R, 3/Pack"/>
    <n v="0.42"/>
    <s v="United States"/>
    <s v="Central"/>
    <x v="20"/>
    <s v="Newton"/>
    <n v="50208"/>
    <x v="85"/>
    <d v="2015-03-29T00:00:00"/>
    <x v="926"/>
    <n v="2"/>
    <n v="33.04"/>
    <n v="90238"/>
    <n v="15.27"/>
    <x v="1"/>
  </r>
  <r>
    <n v="920"/>
    <s v="Jessie Kelly"/>
    <x v="2"/>
    <n v="0.1"/>
    <n v="15.98"/>
    <n v="4"/>
    <x v="1"/>
    <x v="3"/>
    <x v="1"/>
    <x v="1"/>
    <s v="Small Box"/>
    <s v="Logitech Access Keyboard"/>
    <n v="0.37"/>
    <s v="United States"/>
    <s v="West"/>
    <x v="8"/>
    <s v="Redlands"/>
    <n v="92374"/>
    <x v="85"/>
    <d v="2015-04-01T00:00:00"/>
    <x v="927"/>
    <n v="9"/>
    <n v="134.38"/>
    <n v="90491"/>
    <n v="15.88"/>
    <x v="2"/>
  </r>
  <r>
    <n v="696"/>
    <s v="Johnny Reid"/>
    <x v="4"/>
    <n v="0.06"/>
    <n v="8.1199999999999992"/>
    <n v="2.83"/>
    <x v="1"/>
    <x v="3"/>
    <x v="1"/>
    <x v="1"/>
    <s v="Small Pack"/>
    <s v="Imation Neon Mac Format Diskettes, 10/Pack"/>
    <n v="0.77"/>
    <s v="United States"/>
    <s v="Central"/>
    <x v="2"/>
    <s v="Crown Point"/>
    <n v="46307"/>
    <x v="85"/>
    <d v="2015-03-28T00:00:00"/>
    <x v="928"/>
    <n v="10"/>
    <n v="78.540000000000006"/>
    <n v="89847"/>
    <n v="8.0599999999999987"/>
    <x v="1"/>
  </r>
  <r>
    <n v="696"/>
    <s v="Johnny Reid"/>
    <x v="4"/>
    <n v="0.05"/>
    <n v="51.65"/>
    <n v="18.45"/>
    <x v="1"/>
    <x v="3"/>
    <x v="0"/>
    <x v="11"/>
    <s v="Medium Box"/>
    <s v="Deflect-o EconoMat Nonstudded, No Bevel Mat"/>
    <n v="0.65"/>
    <s v="United States"/>
    <s v="Central"/>
    <x v="2"/>
    <s v="Crown Point"/>
    <n v="46307"/>
    <x v="85"/>
    <d v="2015-03-28T00:00:00"/>
    <x v="929"/>
    <n v="12"/>
    <n v="605.1"/>
    <n v="89847"/>
    <n v="51.6"/>
    <x v="1"/>
  </r>
  <r>
    <n v="697"/>
    <s v="Adam G Sawyer"/>
    <x v="4"/>
    <n v="0.1"/>
    <n v="175.99"/>
    <n v="8.99"/>
    <x v="1"/>
    <x v="3"/>
    <x v="1"/>
    <x v="12"/>
    <s v="Small Box"/>
    <s v="2180"/>
    <n v="0.56999999999999995"/>
    <s v="United States"/>
    <s v="Central"/>
    <x v="2"/>
    <s v="East Chicago"/>
    <n v="46312"/>
    <x v="85"/>
    <d v="2015-03-28T00:00:00"/>
    <x v="930"/>
    <n v="10"/>
    <n v="1346.32"/>
    <n v="89847"/>
    <n v="175.89000000000001"/>
    <x v="1"/>
  </r>
  <r>
    <n v="698"/>
    <s v="Nelson Hensley"/>
    <x v="4"/>
    <n v="0.06"/>
    <n v="8.1199999999999992"/>
    <n v="2.83"/>
    <x v="1"/>
    <x v="3"/>
    <x v="1"/>
    <x v="1"/>
    <s v="Small Pack"/>
    <s v="Imation Neon Mac Format Diskettes, 10/Pack"/>
    <n v="0.77"/>
    <s v="United States"/>
    <s v="West"/>
    <x v="4"/>
    <s v="Seattle"/>
    <n v="98105"/>
    <x v="85"/>
    <d v="2015-03-28T00:00:00"/>
    <x v="928"/>
    <n v="41"/>
    <n v="322.02999999999997"/>
    <n v="32869"/>
    <n v="8.0599999999999987"/>
    <x v="2"/>
  </r>
  <r>
    <n v="698"/>
    <s v="Nelson Hensley"/>
    <x v="4"/>
    <n v="0.05"/>
    <n v="51.65"/>
    <n v="18.45"/>
    <x v="1"/>
    <x v="3"/>
    <x v="0"/>
    <x v="11"/>
    <s v="Medium Box"/>
    <s v="Deflect-o EconoMat Nonstudded, No Bevel Mat"/>
    <n v="0.65"/>
    <s v="United States"/>
    <s v="West"/>
    <x v="4"/>
    <s v="Seattle"/>
    <n v="98105"/>
    <x v="85"/>
    <d v="2015-03-28T00:00:00"/>
    <x v="929"/>
    <n v="49"/>
    <n v="2470.84"/>
    <n v="32869"/>
    <n v="51.6"/>
    <x v="2"/>
  </r>
  <r>
    <n v="698"/>
    <s v="Nelson Hensley"/>
    <x v="4"/>
    <n v="0.1"/>
    <n v="175.99"/>
    <n v="8.99"/>
    <x v="1"/>
    <x v="3"/>
    <x v="1"/>
    <x v="12"/>
    <s v="Small Box"/>
    <s v="2180"/>
    <n v="0.56999999999999995"/>
    <s v="United States"/>
    <s v="West"/>
    <x v="4"/>
    <s v="Seattle"/>
    <n v="98105"/>
    <x v="85"/>
    <d v="2015-03-28T00:00:00"/>
    <x v="931"/>
    <n v="39"/>
    <n v="5250.66"/>
    <n v="32869"/>
    <n v="175.89000000000001"/>
    <x v="2"/>
  </r>
  <r>
    <n v="1625"/>
    <s v="Molly Browning"/>
    <x v="4"/>
    <n v="0.08"/>
    <n v="213.45"/>
    <n v="14.7"/>
    <x v="0"/>
    <x v="2"/>
    <x v="1"/>
    <x v="3"/>
    <s v="Jumbo Drum"/>
    <s v="Panasonic KX-P2130 Dot Matrix Printer"/>
    <n v="0.59"/>
    <s v="United States"/>
    <s v="East"/>
    <x v="11"/>
    <s v="Glen Cove"/>
    <n v="11542"/>
    <x v="85"/>
    <d v="2015-03-29T00:00:00"/>
    <x v="932"/>
    <n v="12"/>
    <n v="2427.1799999999998"/>
    <n v="90600"/>
    <n v="213.36999999999998"/>
    <x v="3"/>
  </r>
  <r>
    <n v="1625"/>
    <s v="Molly Browning"/>
    <x v="4"/>
    <n v="0.1"/>
    <n v="55.98"/>
    <n v="13.88"/>
    <x v="1"/>
    <x v="2"/>
    <x v="2"/>
    <x v="7"/>
    <s v="Small Box"/>
    <s v="Xerox 1882"/>
    <n v="0.36"/>
    <s v="United States"/>
    <s v="East"/>
    <x v="11"/>
    <s v="Glen Cove"/>
    <n v="11542"/>
    <x v="85"/>
    <d v="2015-03-29T00:00:00"/>
    <x v="933"/>
    <n v="8"/>
    <n v="434.85"/>
    <n v="90600"/>
    <n v="55.879999999999995"/>
    <x v="3"/>
  </r>
  <r>
    <n v="1625"/>
    <s v="Molly Browning"/>
    <x v="4"/>
    <n v="0"/>
    <n v="16.059999999999999"/>
    <n v="8.34"/>
    <x v="1"/>
    <x v="2"/>
    <x v="2"/>
    <x v="6"/>
    <s v="Small Box"/>
    <s v="Letter/Legal File Tote with Clear Snap-On Lid, Black Granite"/>
    <n v="0.59"/>
    <s v="United States"/>
    <s v="East"/>
    <x v="11"/>
    <s v="Glen Cove"/>
    <n v="11542"/>
    <x v="85"/>
    <d v="2015-03-28T00:00:00"/>
    <x v="934"/>
    <n v="1"/>
    <n v="19.16"/>
    <n v="90600"/>
    <n v="16.059999999999999"/>
    <x v="3"/>
  </r>
  <r>
    <n v="1917"/>
    <s v="Tracy Buckley"/>
    <x v="4"/>
    <n v="0.08"/>
    <n v="18.7"/>
    <n v="8.99"/>
    <x v="1"/>
    <x v="2"/>
    <x v="0"/>
    <x v="11"/>
    <s v="Small Pack"/>
    <s v="Executive Impressions 13-1/2&quot; Indoor/Outdoor Wall Clock"/>
    <n v="0.47"/>
    <s v="United States"/>
    <s v="South"/>
    <x v="1"/>
    <s v="North Little Rock"/>
    <n v="72113"/>
    <x v="85"/>
    <d v="2015-03-28T00:00:00"/>
    <x v="935"/>
    <n v="7"/>
    <n v="132.22999999999999"/>
    <n v="85894"/>
    <n v="18.62"/>
    <x v="0"/>
  </r>
  <r>
    <n v="1072"/>
    <s v="Marion Owens"/>
    <x v="3"/>
    <n v="0.01"/>
    <n v="150.88999999999999"/>
    <n v="60.2"/>
    <x v="0"/>
    <x v="3"/>
    <x v="0"/>
    <x v="9"/>
    <s v="Jumbo Drum"/>
    <s v="Global Leather &amp; Oak Executive Chair, Burgundy"/>
    <n v="0.77"/>
    <s v="United States"/>
    <s v="East"/>
    <x v="28"/>
    <s v="Bethlehem"/>
    <n v="18018"/>
    <x v="85"/>
    <d v="2015-03-30T00:00:00"/>
    <x v="936"/>
    <n v="3"/>
    <n v="473.53"/>
    <n v="89631"/>
    <n v="150.88"/>
    <x v="3"/>
  </r>
  <r>
    <n v="1481"/>
    <s v="Marvin MacDonald"/>
    <x v="3"/>
    <n v="7.0000000000000007E-2"/>
    <n v="8.9499999999999993"/>
    <n v="2.0099999999999998"/>
    <x v="1"/>
    <x v="3"/>
    <x v="2"/>
    <x v="7"/>
    <s v="Wrap Bag"/>
    <s v="Recycled Desk Saver Line &quot;While You Were Out&quot; Book, 5 1/2&quot; X 4&quot;"/>
    <n v="0.39"/>
    <s v="United States"/>
    <s v="West"/>
    <x v="8"/>
    <s v="Los Angeles"/>
    <n v="90049"/>
    <x v="85"/>
    <d v="2015-03-28T00:00:00"/>
    <x v="937"/>
    <n v="36"/>
    <n v="307.64999999999998"/>
    <n v="53953"/>
    <n v="8.879999999999999"/>
    <x v="2"/>
  </r>
  <r>
    <n v="1482"/>
    <s v="Michael Tanner"/>
    <x v="3"/>
    <n v="7.0000000000000007E-2"/>
    <n v="8.9499999999999993"/>
    <n v="2.0099999999999998"/>
    <x v="1"/>
    <x v="3"/>
    <x v="2"/>
    <x v="7"/>
    <s v="Wrap Bag"/>
    <s v="Recycled Desk Saver Line &quot;While You Were Out&quot; Book, 5 1/2&quot; X 4&quot;"/>
    <n v="0.39"/>
    <s v="United States"/>
    <s v="Central"/>
    <x v="25"/>
    <s v="Bay City"/>
    <n v="48708"/>
    <x v="85"/>
    <d v="2015-03-28T00:00:00"/>
    <x v="938"/>
    <n v="9"/>
    <n v="76.91"/>
    <n v="91362"/>
    <n v="8.879999999999999"/>
    <x v="1"/>
  </r>
  <r>
    <n v="3354"/>
    <s v="Sara Faulkner"/>
    <x v="3"/>
    <n v="0.04"/>
    <n v="3.69"/>
    <n v="0.5"/>
    <x v="1"/>
    <x v="3"/>
    <x v="2"/>
    <x v="13"/>
    <s v="Small Box"/>
    <s v="Avery 487"/>
    <n v="0.38"/>
    <s v="United States"/>
    <s v="West"/>
    <x v="8"/>
    <s v="Calexico"/>
    <n v="92231"/>
    <x v="85"/>
    <d v="2015-03-29T00:00:00"/>
    <x v="939"/>
    <n v="19"/>
    <n v="68.88"/>
    <n v="88590"/>
    <n v="3.65"/>
    <x v="2"/>
  </r>
  <r>
    <n v="2668"/>
    <s v="Carlos Hanson"/>
    <x v="1"/>
    <n v="0.04"/>
    <n v="10.4"/>
    <n v="5.4"/>
    <x v="1"/>
    <x v="3"/>
    <x v="0"/>
    <x v="11"/>
    <s v="Small Pack"/>
    <s v="Executive Impressions 8-1/2&quot; Career Panel/Partition Cubicle Clock"/>
    <n v="0.51"/>
    <s v="United States"/>
    <s v="Central"/>
    <x v="46"/>
    <s v="Rapid City"/>
    <n v="57701"/>
    <x v="86"/>
    <d v="2015-03-29T00:00:00"/>
    <x v="940"/>
    <n v="12"/>
    <n v="130.74"/>
    <n v="87830"/>
    <n v="10.360000000000001"/>
    <x v="1"/>
  </r>
  <r>
    <n v="2668"/>
    <s v="Carlos Hanson"/>
    <x v="1"/>
    <n v="0.08"/>
    <n v="4.28"/>
    <n v="4.79"/>
    <x v="1"/>
    <x v="3"/>
    <x v="2"/>
    <x v="7"/>
    <s v="Small Box"/>
    <s v="Xerox 1962"/>
    <n v="0.4"/>
    <s v="United States"/>
    <s v="Central"/>
    <x v="46"/>
    <s v="Rapid City"/>
    <n v="57701"/>
    <x v="86"/>
    <d v="2015-03-30T00:00:00"/>
    <x v="941"/>
    <n v="12"/>
    <n v="49.87"/>
    <n v="87830"/>
    <n v="4.2"/>
    <x v="1"/>
  </r>
  <r>
    <n v="2968"/>
    <s v="Miriam Bowman"/>
    <x v="1"/>
    <n v="0.06"/>
    <n v="363.25"/>
    <n v="19.989999999999998"/>
    <x v="1"/>
    <x v="0"/>
    <x v="2"/>
    <x v="8"/>
    <s v="Small Box"/>
    <s v="Hoover WindTunnel™ Plus Canister Vacuum"/>
    <n v="0.56999999999999995"/>
    <s v="United States"/>
    <s v="South"/>
    <x v="12"/>
    <s v="Hollywood"/>
    <n v="33021"/>
    <x v="86"/>
    <d v="2015-03-30T00:00:00"/>
    <x v="942"/>
    <n v="1"/>
    <n v="344.87"/>
    <n v="86086"/>
    <n v="363.19"/>
    <x v="0"/>
  </r>
  <r>
    <n v="800"/>
    <s v="Cheryl Guthrie"/>
    <x v="2"/>
    <n v="0.04"/>
    <n v="50.98"/>
    <n v="6.5"/>
    <x v="1"/>
    <x v="1"/>
    <x v="1"/>
    <x v="1"/>
    <s v="Small Box"/>
    <s v="Microsoft Natural Multimedia Keyboard"/>
    <n v="0.73"/>
    <s v="United States"/>
    <s v="West"/>
    <x v="15"/>
    <s v="Roy"/>
    <n v="84067"/>
    <x v="86"/>
    <d v="2015-04-03T00:00:00"/>
    <x v="943"/>
    <n v="11"/>
    <n v="568.25"/>
    <n v="89910"/>
    <n v="50.94"/>
    <x v="2"/>
  </r>
  <r>
    <n v="800"/>
    <s v="Cheryl Guthrie"/>
    <x v="2"/>
    <n v="0.02"/>
    <n v="6.48"/>
    <n v="5.14"/>
    <x v="1"/>
    <x v="1"/>
    <x v="2"/>
    <x v="7"/>
    <s v="Small Box"/>
    <s v="Xerox 23"/>
    <n v="0.37"/>
    <s v="United States"/>
    <s v="West"/>
    <x v="15"/>
    <s v="Roy"/>
    <n v="84067"/>
    <x v="86"/>
    <d v="2015-03-30T00:00:00"/>
    <x v="944"/>
    <n v="19"/>
    <n v="126.66"/>
    <n v="89910"/>
    <n v="6.4600000000000009"/>
    <x v="2"/>
  </r>
  <r>
    <n v="1738"/>
    <s v="Dean Solomon"/>
    <x v="4"/>
    <n v="0.08"/>
    <n v="175.99"/>
    <n v="4.99"/>
    <x v="1"/>
    <x v="3"/>
    <x v="1"/>
    <x v="12"/>
    <s v="Small Box"/>
    <s v="5165"/>
    <n v="0.59"/>
    <s v="United States"/>
    <s v="South"/>
    <x v="9"/>
    <s v="Gastonia"/>
    <n v="28052"/>
    <x v="86"/>
    <d v="2015-03-28T00:00:00"/>
    <x v="945"/>
    <n v="10"/>
    <n v="1486.34"/>
    <n v="85865"/>
    <n v="175.91"/>
    <x v="0"/>
  </r>
  <r>
    <n v="2880"/>
    <s v="Grace Black"/>
    <x v="4"/>
    <n v="0.05"/>
    <n v="6.68"/>
    <n v="6.93"/>
    <x v="1"/>
    <x v="0"/>
    <x v="2"/>
    <x v="7"/>
    <s v="Small Box"/>
    <s v="HP Office Paper (20Lb. and 87 Bright)"/>
    <n v="0.37"/>
    <s v="United States"/>
    <s v="South"/>
    <x v="12"/>
    <s v="North Miami Beach"/>
    <n v="33160"/>
    <x v="86"/>
    <d v="2015-03-29T00:00:00"/>
    <x v="946"/>
    <n v="11"/>
    <n v="77.2"/>
    <n v="88626"/>
    <n v="6.63"/>
    <x v="0"/>
  </r>
  <r>
    <n v="152"/>
    <s v="Kent Kerr"/>
    <x v="1"/>
    <n v="0.01"/>
    <n v="65.989999999999995"/>
    <n v="8.99"/>
    <x v="1"/>
    <x v="1"/>
    <x v="1"/>
    <x v="12"/>
    <s v="Small Box"/>
    <s v="StarTAC Analog"/>
    <n v="0.6"/>
    <s v="United States"/>
    <s v="South"/>
    <x v="34"/>
    <s v="Knoxville"/>
    <n v="37918"/>
    <x v="87"/>
    <d v="2015-04-01T00:00:00"/>
    <x v="947"/>
    <n v="5"/>
    <n v="292.23"/>
    <n v="89524"/>
    <n v="65.97999999999999"/>
    <x v="0"/>
  </r>
  <r>
    <n v="2338"/>
    <s v="Lynn Hines"/>
    <x v="1"/>
    <n v="0.1"/>
    <n v="6.75"/>
    <n v="2.99"/>
    <x v="1"/>
    <x v="2"/>
    <x v="2"/>
    <x v="5"/>
    <s v="Small Box"/>
    <s v="Wilson Jones DublLock® D-Ring Binders"/>
    <n v="0.35"/>
    <s v="United States"/>
    <s v="East"/>
    <x v="36"/>
    <s v="College Park"/>
    <n v="20740"/>
    <x v="87"/>
    <d v="2015-03-29T00:00:00"/>
    <x v="948"/>
    <n v="15"/>
    <n v="96.13"/>
    <n v="91481"/>
    <n v="6.65"/>
    <x v="3"/>
  </r>
  <r>
    <n v="2530"/>
    <s v="Janet Zhang"/>
    <x v="1"/>
    <n v="0.04"/>
    <n v="40.98"/>
    <n v="6.5"/>
    <x v="1"/>
    <x v="0"/>
    <x v="1"/>
    <x v="1"/>
    <s v="Small Box"/>
    <s v="Targus USB Numeric Keypad"/>
    <n v="0.74"/>
    <s v="United States"/>
    <s v="West"/>
    <x v="8"/>
    <s v="Apple Valley"/>
    <n v="92307"/>
    <x v="87"/>
    <d v="2015-03-30T00:00:00"/>
    <x v="949"/>
    <n v="7"/>
    <n v="277.07"/>
    <n v="87451"/>
    <n v="40.94"/>
    <x v="2"/>
  </r>
  <r>
    <n v="2534"/>
    <s v="Mitchell Goldberg"/>
    <x v="1"/>
    <n v="0.05"/>
    <n v="35.99"/>
    <n v="3.3"/>
    <x v="1"/>
    <x v="0"/>
    <x v="1"/>
    <x v="12"/>
    <s v="Small Pack"/>
    <s v="Accessory9"/>
    <n v="0.39"/>
    <s v="United States"/>
    <s v="East"/>
    <x v="29"/>
    <s v="Bangor"/>
    <n v="4401"/>
    <x v="87"/>
    <d v="2015-03-31T00:00:00"/>
    <x v="950"/>
    <n v="5"/>
    <n v="149.66999999999999"/>
    <n v="87451"/>
    <n v="35.940000000000005"/>
    <x v="3"/>
  </r>
  <r>
    <n v="3151"/>
    <s v="Glenda Hunter"/>
    <x v="1"/>
    <n v="0.01"/>
    <n v="99.23"/>
    <n v="8.99"/>
    <x v="1"/>
    <x v="3"/>
    <x v="0"/>
    <x v="11"/>
    <s v="Small Pack"/>
    <s v="GE 48&quot; Fluorescent Tube, Cool White Energy Saver, 34 Watts, 30/Box"/>
    <n v="0.35"/>
    <s v="United States"/>
    <s v="West"/>
    <x v="8"/>
    <s v="Twentynine Palms"/>
    <n v="92277"/>
    <x v="87"/>
    <d v="2015-04-02T00:00:00"/>
    <x v="951"/>
    <n v="1"/>
    <n v="99.22"/>
    <n v="88548"/>
    <n v="99.22"/>
    <x v="2"/>
  </r>
  <r>
    <n v="2430"/>
    <s v="Kimberly Reilly"/>
    <x v="2"/>
    <n v="0.03"/>
    <n v="140.99"/>
    <n v="4.2"/>
    <x v="1"/>
    <x v="2"/>
    <x v="1"/>
    <x v="12"/>
    <s v="Small Box"/>
    <s v="7160"/>
    <n v="0.59"/>
    <s v="United States"/>
    <s v="Central"/>
    <x v="18"/>
    <s v="Killeen"/>
    <n v="76541"/>
    <x v="87"/>
    <d v="2015-04-06T00:00:00"/>
    <x v="952"/>
    <n v="2"/>
    <n v="246.44"/>
    <n v="91110"/>
    <n v="140.96"/>
    <x v="1"/>
  </r>
  <r>
    <n v="1028"/>
    <s v="Marguerite Rodgers"/>
    <x v="4"/>
    <n v="7.0000000000000007E-2"/>
    <n v="7.08"/>
    <n v="2.35"/>
    <x v="2"/>
    <x v="0"/>
    <x v="2"/>
    <x v="2"/>
    <s v="Wrap Bag"/>
    <s v="SANFORD Major Accent™ Highlighters"/>
    <n v="0.47"/>
    <s v="United States"/>
    <s v="East"/>
    <x v="11"/>
    <s v="Commack"/>
    <n v="11725"/>
    <x v="87"/>
    <d v="2015-03-30T00:00:00"/>
    <x v="953"/>
    <n v="13"/>
    <n v="93.82"/>
    <n v="89006"/>
    <n v="7.01"/>
    <x v="3"/>
  </r>
  <r>
    <n v="1129"/>
    <s v="Pam Patton"/>
    <x v="3"/>
    <n v="0.05"/>
    <n v="5.78"/>
    <n v="7.64"/>
    <x v="2"/>
    <x v="3"/>
    <x v="2"/>
    <x v="7"/>
    <s v="Small Box"/>
    <s v="HP Office Recycled Paper (20Lb. and 87 Bright)"/>
    <n v="0.36"/>
    <s v="United States"/>
    <s v="East"/>
    <x v="35"/>
    <s v="Boston"/>
    <n v="2118"/>
    <x v="87"/>
    <d v="2015-03-31T00:00:00"/>
    <x v="954"/>
    <n v="29"/>
    <n v="177.41"/>
    <n v="49125"/>
    <n v="5.73"/>
    <x v="3"/>
  </r>
  <r>
    <n v="1237"/>
    <s v="Eva Simpson"/>
    <x v="3"/>
    <n v="0.02"/>
    <n v="7.38"/>
    <n v="5.21"/>
    <x v="1"/>
    <x v="3"/>
    <x v="0"/>
    <x v="11"/>
    <s v="Small Box"/>
    <s v="Eldon® Expressions™ Wood Desk Accessories, Oak"/>
    <n v="0.56000000000000005"/>
    <s v="United States"/>
    <s v="Central"/>
    <x v="18"/>
    <s v="Carrollton"/>
    <n v="75007"/>
    <x v="87"/>
    <d v="2015-03-30T00:00:00"/>
    <x v="955"/>
    <n v="3"/>
    <n v="24.52"/>
    <n v="86076"/>
    <n v="7.36"/>
    <x v="1"/>
  </r>
  <r>
    <n v="3399"/>
    <s v="Marvin Reid"/>
    <x v="3"/>
    <n v="0.08"/>
    <n v="11.97"/>
    <n v="5.81"/>
    <x v="1"/>
    <x v="0"/>
    <x v="2"/>
    <x v="2"/>
    <s v="Small Pack"/>
    <s v="Staples SlimLine Pencil Sharpener"/>
    <n v="0.6"/>
    <s v="United States"/>
    <s v="Central"/>
    <x v="10"/>
    <s v="Des Plaines"/>
    <n v="60016"/>
    <x v="87"/>
    <d v="2015-03-31T00:00:00"/>
    <x v="956"/>
    <n v="5"/>
    <n v="59.98"/>
    <n v="87534"/>
    <n v="11.89"/>
    <x v="1"/>
  </r>
  <r>
    <n v="2351"/>
    <s v="Faye Silver"/>
    <x v="0"/>
    <n v="0.08"/>
    <n v="6.48"/>
    <n v="7.49"/>
    <x v="1"/>
    <x v="3"/>
    <x v="2"/>
    <x v="7"/>
    <s v="Small Box"/>
    <s v="Xerox 220"/>
    <n v="0.37"/>
    <s v="United States"/>
    <s v="East"/>
    <x v="36"/>
    <s v="Crofton"/>
    <n v="21114"/>
    <x v="88"/>
    <d v="2015-04-02T00:00:00"/>
    <x v="957"/>
    <n v="13"/>
    <n v="80.86"/>
    <n v="86163"/>
    <n v="6.4"/>
    <x v="3"/>
  </r>
  <r>
    <n v="3154"/>
    <s v="Faye Manning"/>
    <x v="0"/>
    <n v="0.04"/>
    <n v="21.38"/>
    <n v="8.99"/>
    <x v="1"/>
    <x v="3"/>
    <x v="2"/>
    <x v="2"/>
    <s v="Small Pack"/>
    <s v="Boston 1730 StandUp Electric Pencil Sharpener"/>
    <n v="0.59"/>
    <s v="United States"/>
    <s v="South"/>
    <x v="12"/>
    <s v="Saint Petersburg"/>
    <n v="33710"/>
    <x v="88"/>
    <d v="2015-03-30T00:00:00"/>
    <x v="958"/>
    <n v="21"/>
    <n v="443.66"/>
    <n v="86901"/>
    <n v="21.34"/>
    <x v="0"/>
  </r>
  <r>
    <n v="3252"/>
    <s v="Milton Harrell"/>
    <x v="0"/>
    <n v="0.01"/>
    <n v="11.34"/>
    <n v="5.01"/>
    <x v="1"/>
    <x v="0"/>
    <x v="2"/>
    <x v="7"/>
    <s v="Small Box"/>
    <s v="Xerox 188"/>
    <n v="0.36"/>
    <s v="United States"/>
    <s v="East"/>
    <x v="11"/>
    <s v="Rotterdam"/>
    <n v="12306"/>
    <x v="88"/>
    <d v="2015-04-01T00:00:00"/>
    <x v="959"/>
    <n v="1"/>
    <n v="14.52"/>
    <n v="87296"/>
    <n v="11.33"/>
    <x v="3"/>
  </r>
  <r>
    <n v="84"/>
    <s v="Helen Stein"/>
    <x v="1"/>
    <n v="0.08"/>
    <n v="896.99"/>
    <n v="19.989999999999998"/>
    <x v="1"/>
    <x v="3"/>
    <x v="2"/>
    <x v="5"/>
    <s v="Small Box"/>
    <s v="GBC DocuBind TL300 Electric Binding System"/>
    <n v="0.38"/>
    <s v="United States"/>
    <s v="East"/>
    <x v="27"/>
    <s v="Cincinnati"/>
    <n v="45231"/>
    <x v="88"/>
    <d v="2015-04-02T00:00:00"/>
    <x v="960"/>
    <n v="13"/>
    <n v="10728"/>
    <n v="87366"/>
    <n v="896.91"/>
    <x v="3"/>
  </r>
  <r>
    <n v="1527"/>
    <s v="Neil Parker"/>
    <x v="2"/>
    <n v="0.03"/>
    <n v="65.989999999999995"/>
    <n v="5.26"/>
    <x v="1"/>
    <x v="2"/>
    <x v="1"/>
    <x v="12"/>
    <s v="Small Box"/>
    <s v="8860"/>
    <n v="0.56000000000000005"/>
    <s v="United States"/>
    <s v="South"/>
    <x v="16"/>
    <s v="Decatur"/>
    <n v="35601"/>
    <x v="88"/>
    <d v="2015-04-09T00:00:00"/>
    <x v="961"/>
    <n v="23"/>
    <n v="1316.03"/>
    <n v="86814"/>
    <n v="65.959999999999994"/>
    <x v="0"/>
  </r>
  <r>
    <n v="3205"/>
    <s v="Alvin Mullins"/>
    <x v="2"/>
    <n v="7.0000000000000007E-2"/>
    <n v="5.98"/>
    <n v="0.96"/>
    <x v="1"/>
    <x v="1"/>
    <x v="2"/>
    <x v="2"/>
    <s v="Wrap Bag"/>
    <s v="Newell 315"/>
    <n v="0.6"/>
    <s v="United States"/>
    <s v="West"/>
    <x v="37"/>
    <s v="Rexburg"/>
    <n v="83440"/>
    <x v="88"/>
    <d v="2015-04-03T00:00:00"/>
    <x v="962"/>
    <n v="10"/>
    <n v="56.4"/>
    <n v="87933"/>
    <n v="5.91"/>
    <x v="2"/>
  </r>
  <r>
    <n v="3206"/>
    <s v="Dana Rankin"/>
    <x v="2"/>
    <n v="0.01"/>
    <n v="39.979999999999997"/>
    <n v="4"/>
    <x v="1"/>
    <x v="1"/>
    <x v="1"/>
    <x v="1"/>
    <s v="Small Box"/>
    <s v="Microsoft Natural Keyboard Elite"/>
    <n v="0.7"/>
    <s v="United States"/>
    <s v="West"/>
    <x v="37"/>
    <s v="Twin Falls"/>
    <n v="83301"/>
    <x v="88"/>
    <d v="2015-04-04T00:00:00"/>
    <x v="963"/>
    <n v="6"/>
    <n v="257.52"/>
    <n v="87933"/>
    <n v="39.97"/>
    <x v="2"/>
  </r>
  <r>
    <n v="193"/>
    <s v="Danny Hong"/>
    <x v="4"/>
    <n v="7.0000000000000007E-2"/>
    <n v="6.54"/>
    <n v="5.27"/>
    <x v="1"/>
    <x v="3"/>
    <x v="2"/>
    <x v="5"/>
    <s v="Small Box"/>
    <s v="Wilson Jones® Four-Pocket Poly Binders"/>
    <n v="0.36"/>
    <s v="United States"/>
    <s v="West"/>
    <x v="15"/>
    <s v="Layton"/>
    <n v="84041"/>
    <x v="88"/>
    <d v="2015-04-01T00:00:00"/>
    <x v="964"/>
    <n v="21"/>
    <n v="140.30000000000001"/>
    <n v="90432"/>
    <n v="6.47"/>
    <x v="2"/>
  </r>
  <r>
    <n v="194"/>
    <s v="Tammy Goldman"/>
    <x v="4"/>
    <n v="0.09"/>
    <n v="3.29"/>
    <n v="1.35"/>
    <x v="1"/>
    <x v="3"/>
    <x v="2"/>
    <x v="14"/>
    <s v="Wrap Bag"/>
    <s v="Acco® Hot Clips™ Clips to Go"/>
    <n v="0.4"/>
    <s v="United States"/>
    <s v="West"/>
    <x v="15"/>
    <s v="Lehi"/>
    <n v="84043"/>
    <x v="88"/>
    <d v="2015-04-01T00:00:00"/>
    <x v="965"/>
    <n v="23"/>
    <n v="71.55"/>
    <n v="90432"/>
    <n v="3.2"/>
    <x v="2"/>
  </r>
  <r>
    <n v="271"/>
    <s v="Sam Rouse"/>
    <x v="4"/>
    <n v="0.1"/>
    <n v="80.97"/>
    <n v="30.06"/>
    <x v="0"/>
    <x v="0"/>
    <x v="1"/>
    <x v="3"/>
    <s v="Jumbo Box"/>
    <s v="Hewlett-Packard Deskjet 940 REFURBISHED Color Inkjet Printer"/>
    <n v="0.4"/>
    <s v="United States"/>
    <s v="South"/>
    <x v="5"/>
    <s v="Forest Park"/>
    <n v="30297"/>
    <x v="88"/>
    <d v="2015-03-31T00:00:00"/>
    <x v="966"/>
    <n v="12"/>
    <n v="899.81"/>
    <n v="88940"/>
    <n v="80.87"/>
    <x v="0"/>
  </r>
  <r>
    <n v="1314"/>
    <s v="Keith Marsh"/>
    <x v="4"/>
    <n v="0.04"/>
    <n v="5.34"/>
    <n v="2.99"/>
    <x v="1"/>
    <x v="2"/>
    <x v="2"/>
    <x v="5"/>
    <s v="Small Box"/>
    <s v="Wilson Jones 14 Line Acrylic Coated Pressboard Data Binders"/>
    <n v="0.38"/>
    <s v="United States"/>
    <s v="West"/>
    <x v="8"/>
    <s v="Los Angeles"/>
    <n v="90058"/>
    <x v="88"/>
    <d v="2015-04-01T00:00:00"/>
    <x v="967"/>
    <n v="45"/>
    <n v="240.6"/>
    <n v="22755"/>
    <n v="5.3"/>
    <x v="2"/>
  </r>
  <r>
    <n v="1314"/>
    <s v="Keith Marsh"/>
    <x v="4"/>
    <n v="0.06"/>
    <n v="55.99"/>
    <n v="5"/>
    <x v="1"/>
    <x v="2"/>
    <x v="1"/>
    <x v="12"/>
    <s v="Small Pack"/>
    <s v="Accessory6"/>
    <n v="0.8"/>
    <s v="United States"/>
    <s v="West"/>
    <x v="8"/>
    <s v="Los Angeles"/>
    <n v="90058"/>
    <x v="88"/>
    <d v="2015-04-01T00:00:00"/>
    <x v="968"/>
    <n v="5"/>
    <n v="236.88"/>
    <n v="22755"/>
    <n v="55.93"/>
    <x v="2"/>
  </r>
  <r>
    <n v="1315"/>
    <s v="Adam Saunders Gray"/>
    <x v="4"/>
    <n v="0"/>
    <n v="4.91"/>
    <n v="5.68"/>
    <x v="1"/>
    <x v="2"/>
    <x v="2"/>
    <x v="5"/>
    <s v="Small Box"/>
    <s v="Acco Pressboard Covers with Storage Hooks, 14 7/8&quot; x 11&quot;, Light Blue"/>
    <n v="0.36"/>
    <s v="United States"/>
    <s v="West"/>
    <x v="3"/>
    <s v="Colorado Springs"/>
    <n v="80906"/>
    <x v="88"/>
    <d v="2015-03-31T00:00:00"/>
    <x v="969"/>
    <n v="9"/>
    <n v="48.3"/>
    <n v="87602"/>
    <n v="4.91"/>
    <x v="2"/>
  </r>
  <r>
    <n v="1316"/>
    <s v="Marion Lindsey"/>
    <x v="4"/>
    <n v="0.04"/>
    <n v="5.34"/>
    <n v="2.99"/>
    <x v="1"/>
    <x v="2"/>
    <x v="2"/>
    <x v="5"/>
    <s v="Small Box"/>
    <s v="Wilson Jones 14 Line Acrylic Coated Pressboard Data Binders"/>
    <n v="0.38"/>
    <s v="United States"/>
    <s v="West"/>
    <x v="3"/>
    <s v="Commerce City"/>
    <n v="80022"/>
    <x v="88"/>
    <d v="2015-04-01T00:00:00"/>
    <x v="967"/>
    <n v="11"/>
    <n v="58.81"/>
    <n v="87602"/>
    <n v="5.3"/>
    <x v="2"/>
  </r>
  <r>
    <n v="1316"/>
    <s v="Marion Lindsey"/>
    <x v="4"/>
    <n v="0.06"/>
    <n v="55.99"/>
    <n v="5"/>
    <x v="1"/>
    <x v="2"/>
    <x v="1"/>
    <x v="12"/>
    <s v="Small Pack"/>
    <s v="Accessory6"/>
    <n v="0.8"/>
    <s v="United States"/>
    <s v="West"/>
    <x v="3"/>
    <s v="Commerce City"/>
    <n v="80022"/>
    <x v="88"/>
    <d v="2015-04-01T00:00:00"/>
    <x v="968"/>
    <n v="1"/>
    <n v="47.38"/>
    <n v="87602"/>
    <n v="55.93"/>
    <x v="2"/>
  </r>
  <r>
    <n v="1840"/>
    <s v="Clifford Webb"/>
    <x v="3"/>
    <n v="7.0000000000000007E-2"/>
    <n v="40.98"/>
    <n v="2.99"/>
    <x v="1"/>
    <x v="2"/>
    <x v="2"/>
    <x v="5"/>
    <s v="Small Box"/>
    <s v="Avery Trapezoid Ring Binder, 3&quot; Capacity, Black, 1040 sheets"/>
    <n v="0.36"/>
    <s v="United States"/>
    <s v="East"/>
    <x v="35"/>
    <s v="Townsend"/>
    <n v="1469"/>
    <x v="88"/>
    <d v="2015-04-01T00:00:00"/>
    <x v="970"/>
    <n v="13"/>
    <n v="535.08000000000004"/>
    <n v="86599"/>
    <n v="40.909999999999997"/>
    <x v="3"/>
  </r>
  <r>
    <n v="2066"/>
    <s v="Claudia Webb"/>
    <x v="0"/>
    <n v="0.09"/>
    <n v="20.99"/>
    <n v="4.8099999999999996"/>
    <x v="2"/>
    <x v="2"/>
    <x v="1"/>
    <x v="12"/>
    <s v="Medium Box"/>
    <s v="1726 Digital Answering Machine"/>
    <n v="0.57999999999999996"/>
    <s v="United States"/>
    <s v="South"/>
    <x v="9"/>
    <s v="Indian Trail"/>
    <n v="28079"/>
    <x v="89"/>
    <d v="2015-04-01T00:00:00"/>
    <x v="971"/>
    <n v="2"/>
    <n v="38.979999999999997"/>
    <n v="85834"/>
    <n v="20.9"/>
    <x v="0"/>
  </r>
  <r>
    <n v="3177"/>
    <s v="Laurie Petty"/>
    <x v="0"/>
    <n v="0.06"/>
    <n v="1.68"/>
    <n v="1"/>
    <x v="1"/>
    <x v="1"/>
    <x v="2"/>
    <x v="2"/>
    <s v="Wrap Bag"/>
    <s v="Prang Dustless Chalk Sticks"/>
    <n v="0.35"/>
    <s v="United States"/>
    <s v="South"/>
    <x v="12"/>
    <s v="Jupiter"/>
    <n v="33458"/>
    <x v="89"/>
    <d v="2015-04-02T00:00:00"/>
    <x v="972"/>
    <n v="5"/>
    <n v="8.65"/>
    <n v="90819"/>
    <n v="1.6199999999999999"/>
    <x v="0"/>
  </r>
  <r>
    <n v="1083"/>
    <s v="Hazel Dale"/>
    <x v="3"/>
    <n v="7.0000000000000007E-2"/>
    <n v="55.99"/>
    <n v="5"/>
    <x v="2"/>
    <x v="3"/>
    <x v="1"/>
    <x v="12"/>
    <s v="Small Pack"/>
    <s v="Accessory36"/>
    <n v="0.83"/>
    <s v="United States"/>
    <s v="Central"/>
    <x v="10"/>
    <s v="Springfield"/>
    <n v="62701"/>
    <x v="89"/>
    <d v="2015-04-02T00:00:00"/>
    <x v="973"/>
    <n v="1"/>
    <n v="54.08"/>
    <n v="88460"/>
    <n v="55.92"/>
    <x v="1"/>
  </r>
  <r>
    <n v="3224"/>
    <s v="Claudia White"/>
    <x v="0"/>
    <n v="0.06"/>
    <n v="60.98"/>
    <n v="30"/>
    <x v="0"/>
    <x v="0"/>
    <x v="0"/>
    <x v="9"/>
    <s v="Jumbo Drum"/>
    <s v="Novimex Fabric Task Chair"/>
    <n v="0.7"/>
    <s v="United States"/>
    <s v="South"/>
    <x v="34"/>
    <s v="Gallatin"/>
    <n v="37066"/>
    <x v="90"/>
    <d v="2015-04-02T00:00:00"/>
    <x v="974"/>
    <n v="2"/>
    <n v="125.9"/>
    <n v="86508"/>
    <n v="60.919999999999995"/>
    <x v="0"/>
  </r>
  <r>
    <n v="623"/>
    <s v="Jenny Petty"/>
    <x v="1"/>
    <n v="0.05"/>
    <n v="6.48"/>
    <n v="8.4"/>
    <x v="1"/>
    <x v="2"/>
    <x v="2"/>
    <x v="7"/>
    <s v="Small Box"/>
    <s v="Xerox 212"/>
    <n v="0.37"/>
    <s v="United States"/>
    <s v="East"/>
    <x v="47"/>
    <s v="Manchester"/>
    <n v="3101"/>
    <x v="90"/>
    <d v="2015-04-03T00:00:00"/>
    <x v="975"/>
    <n v="21"/>
    <n v="136.99"/>
    <n v="91433"/>
    <n v="6.4300000000000006"/>
    <x v="3"/>
  </r>
  <r>
    <n v="624"/>
    <s v="Terry Klein"/>
    <x v="1"/>
    <n v="0.05"/>
    <n v="55.99"/>
    <n v="5"/>
    <x v="1"/>
    <x v="2"/>
    <x v="1"/>
    <x v="12"/>
    <s v="Small Pack"/>
    <s v="Accessory6"/>
    <n v="0.8"/>
    <s v="United States"/>
    <s v="East"/>
    <x v="42"/>
    <s v="Rutland"/>
    <n v="5701"/>
    <x v="90"/>
    <d v="2015-04-01T00:00:00"/>
    <x v="976"/>
    <n v="2"/>
    <n v="99.36"/>
    <n v="91433"/>
    <n v="55.940000000000005"/>
    <x v="3"/>
  </r>
  <r>
    <n v="1849"/>
    <s v="Michelle Steele"/>
    <x v="1"/>
    <n v="0.09"/>
    <n v="35.99"/>
    <n v="1.1000000000000001"/>
    <x v="1"/>
    <x v="1"/>
    <x v="1"/>
    <x v="12"/>
    <s v="Small Box"/>
    <s v="Accessory35"/>
    <n v="0.55000000000000004"/>
    <s v="United States"/>
    <s v="South"/>
    <x v="16"/>
    <s v="Enterprise"/>
    <n v="36330"/>
    <x v="90"/>
    <d v="2015-04-03T00:00:00"/>
    <x v="977"/>
    <n v="8"/>
    <n v="222.71"/>
    <n v="89697"/>
    <n v="35.9"/>
    <x v="0"/>
  </r>
  <r>
    <n v="1849"/>
    <s v="Michelle Steele"/>
    <x v="1"/>
    <n v="0.01"/>
    <n v="125.99"/>
    <n v="2.5"/>
    <x v="1"/>
    <x v="1"/>
    <x v="1"/>
    <x v="12"/>
    <s v="Small Box"/>
    <s v="i2000"/>
    <n v="0.6"/>
    <s v="United States"/>
    <s v="South"/>
    <x v="16"/>
    <s v="Enterprise"/>
    <n v="36330"/>
    <x v="90"/>
    <d v="2015-04-02T00:00:00"/>
    <x v="978"/>
    <n v="2"/>
    <n v="220.52"/>
    <n v="89697"/>
    <n v="125.97999999999999"/>
    <x v="0"/>
  </r>
  <r>
    <n v="3246"/>
    <s v="Wanda Harris"/>
    <x v="2"/>
    <n v="0.06"/>
    <n v="5.18"/>
    <n v="2.04"/>
    <x v="1"/>
    <x v="0"/>
    <x v="2"/>
    <x v="7"/>
    <s v="Wrap Bag"/>
    <s v="Array® Memo Cubes"/>
    <n v="0.36"/>
    <s v="United States"/>
    <s v="East"/>
    <x v="47"/>
    <s v="Hudson"/>
    <n v="3051"/>
    <x v="90"/>
    <d v="2015-04-01T00:00:00"/>
    <x v="979"/>
    <n v="4"/>
    <n v="21.86"/>
    <n v="88330"/>
    <n v="5.12"/>
    <x v="3"/>
  </r>
  <r>
    <n v="568"/>
    <s v="Peter McConnell"/>
    <x v="4"/>
    <n v="0.08"/>
    <n v="67.28"/>
    <n v="19.989999999999998"/>
    <x v="2"/>
    <x v="1"/>
    <x v="2"/>
    <x v="5"/>
    <s v="Small Box"/>
    <s v="Catalog Binders with Expanding Posts"/>
    <n v="0.4"/>
    <s v="United States"/>
    <s v="South"/>
    <x v="0"/>
    <s v="Columbus"/>
    <n v="39701"/>
    <x v="90"/>
    <d v="2015-04-03T00:00:00"/>
    <x v="980"/>
    <n v="16"/>
    <n v="1066.54"/>
    <n v="88882"/>
    <n v="67.2"/>
    <x v="0"/>
  </r>
  <r>
    <n v="3306"/>
    <s v="Claire Warren"/>
    <x v="4"/>
    <n v="0.06"/>
    <n v="11.33"/>
    <n v="6.12"/>
    <x v="1"/>
    <x v="0"/>
    <x v="2"/>
    <x v="8"/>
    <s v="Medium Box"/>
    <s v="Holmes Replacement Filter for HEPA Air Cleaner, Medium Room"/>
    <n v="0.42"/>
    <s v="United States"/>
    <s v="East"/>
    <x v="22"/>
    <s v="New London"/>
    <n v="6320"/>
    <x v="90"/>
    <d v="2015-04-03T00:00:00"/>
    <x v="981"/>
    <n v="1"/>
    <n v="17.62"/>
    <n v="90461"/>
    <n v="11.27"/>
    <x v="3"/>
  </r>
  <r>
    <n v="2859"/>
    <s v="Brad H Blake"/>
    <x v="3"/>
    <n v="0.03"/>
    <n v="142.86000000000001"/>
    <n v="19.989999999999998"/>
    <x v="1"/>
    <x v="3"/>
    <x v="2"/>
    <x v="6"/>
    <s v="Small Box"/>
    <s v="Letter Size Cart"/>
    <n v="0.56000000000000005"/>
    <s v="United States"/>
    <s v="South"/>
    <x v="12"/>
    <s v="Gainesville"/>
    <n v="32601"/>
    <x v="90"/>
    <d v="2015-04-03T00:00:00"/>
    <x v="982"/>
    <n v="23"/>
    <n v="3292.02"/>
    <n v="88281"/>
    <n v="142.83000000000001"/>
    <x v="0"/>
  </r>
  <r>
    <n v="197"/>
    <s v="Samantha Weaver"/>
    <x v="0"/>
    <n v="0"/>
    <n v="161.55000000000001"/>
    <n v="19.989999999999998"/>
    <x v="1"/>
    <x v="0"/>
    <x v="2"/>
    <x v="6"/>
    <s v="Small Box"/>
    <s v="Fellowes Super Stor/Drawer® Files"/>
    <n v="0.66"/>
    <s v="United States"/>
    <s v="Central"/>
    <x v="38"/>
    <s v="Overland Park"/>
    <n v="66212"/>
    <x v="91"/>
    <d v="2015-04-04T00:00:00"/>
    <x v="983"/>
    <n v="19"/>
    <n v="3108.98"/>
    <n v="88921"/>
    <n v="161.55000000000001"/>
    <x v="1"/>
  </r>
  <r>
    <n v="198"/>
    <s v="Leroy Blanchard"/>
    <x v="0"/>
    <n v="0"/>
    <n v="161.55000000000001"/>
    <n v="19.989999999999998"/>
    <x v="1"/>
    <x v="0"/>
    <x v="2"/>
    <x v="6"/>
    <s v="Small Box"/>
    <s v="Fellowes Super Stor/Drawer® Files"/>
    <n v="0.66"/>
    <s v="United States"/>
    <s v="Central"/>
    <x v="25"/>
    <s v="Detroit"/>
    <n v="48138"/>
    <x v="91"/>
    <d v="2015-04-04T00:00:00"/>
    <x v="984"/>
    <n v="77"/>
    <n v="12599.55"/>
    <n v="51072"/>
    <n v="161.55000000000001"/>
    <x v="1"/>
  </r>
  <r>
    <n v="2667"/>
    <s v="Pat Baker"/>
    <x v="1"/>
    <n v="0.04"/>
    <n v="90.24"/>
    <n v="0.99"/>
    <x v="1"/>
    <x v="2"/>
    <x v="2"/>
    <x v="8"/>
    <s v="Small Box"/>
    <s v="Kensington 6 Outlet MasterPiece® HOMEOFFICE Power Control Center"/>
    <n v="0.56000000000000005"/>
    <s v="United States"/>
    <s v="East"/>
    <x v="27"/>
    <s v="Lakewood"/>
    <n v="44107"/>
    <x v="91"/>
    <d v="2015-04-04T00:00:00"/>
    <x v="985"/>
    <n v="4"/>
    <n v="356.92"/>
    <n v="87831"/>
    <n v="90.199999999999989"/>
    <x v="3"/>
  </r>
  <r>
    <n v="2667"/>
    <s v="Pat Baker"/>
    <x v="1"/>
    <n v="0.09"/>
    <n v="47.9"/>
    <n v="5.86"/>
    <x v="2"/>
    <x v="2"/>
    <x v="2"/>
    <x v="7"/>
    <s v="Small Box"/>
    <s v="Xerox 1938"/>
    <n v="0.37"/>
    <s v="United States"/>
    <s v="East"/>
    <x v="27"/>
    <s v="Lakewood"/>
    <n v="44107"/>
    <x v="91"/>
    <d v="2015-04-04T00:00:00"/>
    <x v="986"/>
    <n v="3"/>
    <n v="136.16"/>
    <n v="87831"/>
    <n v="47.809999999999995"/>
    <x v="3"/>
  </r>
  <r>
    <n v="228"/>
    <s v="Colleen Andrews"/>
    <x v="4"/>
    <n v="0.03"/>
    <n v="60.89"/>
    <n v="32.409999999999997"/>
    <x v="0"/>
    <x v="0"/>
    <x v="0"/>
    <x v="9"/>
    <s v="Jumbo Drum"/>
    <s v="Global Push Button Manager's Chair, Indigo"/>
    <n v="0.56000000000000005"/>
    <s v="United States"/>
    <s v="South"/>
    <x v="9"/>
    <s v="Mint Hill"/>
    <n v="28227"/>
    <x v="91"/>
    <d v="2015-04-03T00:00:00"/>
    <x v="987"/>
    <n v="7"/>
    <n v="450.49"/>
    <n v="88527"/>
    <n v="60.86"/>
    <x v="0"/>
  </r>
  <r>
    <n v="2957"/>
    <s v="Francis I Davis"/>
    <x v="4"/>
    <n v="0.1"/>
    <n v="37.94"/>
    <n v="5.08"/>
    <x v="2"/>
    <x v="3"/>
    <x v="2"/>
    <x v="7"/>
    <s v="Wrap Bag"/>
    <s v="Snap-A-Way® Black Print Carbonless Ruled Speed Letter, Triplicate"/>
    <n v="0.38"/>
    <s v="United States"/>
    <s v="Central"/>
    <x v="30"/>
    <s v="Milwaukee"/>
    <n v="53209"/>
    <x v="91"/>
    <d v="2015-04-04T00:00:00"/>
    <x v="988"/>
    <n v="4"/>
    <n v="137.76"/>
    <n v="90264"/>
    <n v="37.839999999999996"/>
    <x v="1"/>
  </r>
  <r>
    <n v="1112"/>
    <s v="Luis Kerr"/>
    <x v="3"/>
    <n v="0.03"/>
    <n v="300.98"/>
    <n v="54.92"/>
    <x v="0"/>
    <x v="3"/>
    <x v="0"/>
    <x v="10"/>
    <s v="Jumbo Box"/>
    <s v="Atlantic Metals Mobile 5-Shelf Bookcases, Custom Colors"/>
    <n v="0.55000000000000004"/>
    <s v="United States"/>
    <s v="West"/>
    <x v="8"/>
    <s v="Yucaipa"/>
    <n v="92399"/>
    <x v="91"/>
    <d v="2015-04-04T00:00:00"/>
    <x v="989"/>
    <n v="12"/>
    <n v="3527.82"/>
    <n v="90832"/>
    <n v="300.95000000000005"/>
    <x v="2"/>
  </r>
  <r>
    <n v="1112"/>
    <s v="Luis Kerr"/>
    <x v="3"/>
    <n v="0.02"/>
    <n v="2550.14"/>
    <n v="29.7"/>
    <x v="0"/>
    <x v="3"/>
    <x v="1"/>
    <x v="3"/>
    <s v="Jumbo Drum"/>
    <s v="Epson DFX-8500 Dot Matrix Printer"/>
    <n v="0.56999999999999995"/>
    <s v="United States"/>
    <s v="West"/>
    <x v="8"/>
    <s v="Yucaipa"/>
    <n v="92399"/>
    <x v="91"/>
    <d v="2015-04-04T00:00:00"/>
    <x v="990"/>
    <n v="2"/>
    <n v="4698.21"/>
    <n v="90832"/>
    <n v="2550.12"/>
    <x v="2"/>
  </r>
  <r>
    <n v="1777"/>
    <s v="Miriam Greenberg"/>
    <x v="3"/>
    <n v="0.03"/>
    <n v="19.989999999999998"/>
    <n v="11.17"/>
    <x v="1"/>
    <x v="3"/>
    <x v="0"/>
    <x v="11"/>
    <s v="Large Box"/>
    <s v="Telescoping Adjustable Floor Lamp"/>
    <n v="0.6"/>
    <s v="United States"/>
    <s v="Central"/>
    <x v="2"/>
    <s v="Valparaiso"/>
    <n v="46383"/>
    <x v="91"/>
    <d v="2015-04-03T00:00:00"/>
    <x v="991"/>
    <n v="12"/>
    <n v="251.61"/>
    <n v="89942"/>
    <n v="19.959999999999997"/>
    <x v="1"/>
  </r>
  <r>
    <n v="2014"/>
    <s v="Cathy Simon"/>
    <x v="0"/>
    <n v="0.06"/>
    <n v="6.48"/>
    <n v="7.49"/>
    <x v="1"/>
    <x v="2"/>
    <x v="2"/>
    <x v="7"/>
    <s v="Small Box"/>
    <s v="Xerox 220"/>
    <n v="0.37"/>
    <s v="United States"/>
    <s v="Central"/>
    <x v="20"/>
    <s v="Council Bluffs"/>
    <n v="51503"/>
    <x v="92"/>
    <d v="2015-04-04T00:00:00"/>
    <x v="992"/>
    <n v="12"/>
    <n v="74.930000000000007"/>
    <n v="88368"/>
    <n v="6.4200000000000008"/>
    <x v="1"/>
  </r>
  <r>
    <n v="911"/>
    <s v="Marsha P Joyner"/>
    <x v="1"/>
    <n v="0.01"/>
    <n v="59.76"/>
    <n v="9.7100000000000009"/>
    <x v="1"/>
    <x v="3"/>
    <x v="2"/>
    <x v="6"/>
    <s v="Small Box"/>
    <s v="Advantus 10-Drawer Portable Organizer, Chrome Metal Frame, Smoke Drawers"/>
    <n v="0.56999999999999995"/>
    <s v="United States"/>
    <s v="East"/>
    <x v="44"/>
    <s v="Wheeling"/>
    <n v="26003"/>
    <x v="92"/>
    <d v="2015-04-06T00:00:00"/>
    <x v="993"/>
    <n v="8"/>
    <n v="513.52"/>
    <n v="90186"/>
    <n v="59.75"/>
    <x v="3"/>
  </r>
  <r>
    <n v="2685"/>
    <s v="Kathryn Wolfe"/>
    <x v="1"/>
    <n v="0"/>
    <n v="7.38"/>
    <n v="11.51"/>
    <x v="1"/>
    <x v="0"/>
    <x v="2"/>
    <x v="5"/>
    <s v="Small Box"/>
    <s v="GBC Plastic Binding Combs"/>
    <n v="0.36"/>
    <s v="United States"/>
    <s v="East"/>
    <x v="11"/>
    <s v="Plainview"/>
    <n v="11803"/>
    <x v="92"/>
    <d v="2015-04-05T00:00:00"/>
    <x v="994"/>
    <n v="2"/>
    <n v="17.64"/>
    <n v="89147"/>
    <n v="7.38"/>
    <x v="3"/>
  </r>
  <r>
    <n v="321"/>
    <s v="Arthur Lowe Nash"/>
    <x v="2"/>
    <n v="0.04"/>
    <n v="8.33"/>
    <n v="1.99"/>
    <x v="1"/>
    <x v="1"/>
    <x v="1"/>
    <x v="1"/>
    <s v="Small Pack"/>
    <s v="80 Minute Slim Jewel Case CD-R , 10/Pack - Staples"/>
    <n v="0.52"/>
    <s v="United States"/>
    <s v="East"/>
    <x v="36"/>
    <s v="Potomac"/>
    <n v="20854"/>
    <x v="92"/>
    <d v="2015-04-09T00:00:00"/>
    <x v="995"/>
    <n v="11"/>
    <n v="89.76"/>
    <n v="91057"/>
    <n v="8.2900000000000009"/>
    <x v="3"/>
  </r>
  <r>
    <n v="975"/>
    <s v="Francis Evans"/>
    <x v="2"/>
    <n v="0.1"/>
    <n v="2.2200000000000002"/>
    <n v="5"/>
    <x v="1"/>
    <x v="3"/>
    <x v="2"/>
    <x v="8"/>
    <s v="Small Box"/>
    <s v="Hoover Replacement Belt for Commercial Guardsman Heavy-Duty Upright Vacuum"/>
    <n v="0.55000000000000004"/>
    <s v="United States"/>
    <s v="East"/>
    <x v="35"/>
    <s v="Boston"/>
    <n v="2108"/>
    <x v="92"/>
    <d v="2015-04-09T00:00:00"/>
    <x v="996"/>
    <n v="3"/>
    <n v="8.8000000000000007"/>
    <n v="87260"/>
    <n v="2.12"/>
    <x v="3"/>
  </r>
  <r>
    <n v="1918"/>
    <s v="Hannah Tyson"/>
    <x v="2"/>
    <n v="0.1"/>
    <n v="10.44"/>
    <n v="5.75"/>
    <x v="2"/>
    <x v="2"/>
    <x v="2"/>
    <x v="5"/>
    <s v="Small Box"/>
    <s v="Avery® 3 1/2&quot; Diskette Storage Pages, 10/Pack"/>
    <n v="0.39"/>
    <s v="United States"/>
    <s v="South"/>
    <x v="1"/>
    <s v="Paragould"/>
    <n v="72450"/>
    <x v="92"/>
    <d v="2015-04-11T00:00:00"/>
    <x v="997"/>
    <n v="17"/>
    <n v="168.04"/>
    <n v="85898"/>
    <n v="10.34"/>
    <x v="0"/>
  </r>
  <r>
    <n v="2548"/>
    <s v="Wayne Bass"/>
    <x v="2"/>
    <n v="0"/>
    <n v="35.99"/>
    <n v="0.99"/>
    <x v="1"/>
    <x v="0"/>
    <x v="1"/>
    <x v="12"/>
    <s v="Small Pack"/>
    <s v="Accessory31"/>
    <n v="0.35"/>
    <s v="United States"/>
    <s v="West"/>
    <x v="8"/>
    <s v="Los Angeles"/>
    <n v="90068"/>
    <x v="92"/>
    <d v="2015-04-11T00:00:00"/>
    <x v="998"/>
    <n v="46"/>
    <n v="1477.57"/>
    <n v="46436"/>
    <n v="35.99"/>
    <x v="2"/>
  </r>
  <r>
    <n v="2551"/>
    <s v="Joan Bowers"/>
    <x v="2"/>
    <n v="0"/>
    <n v="35.99"/>
    <n v="0.99"/>
    <x v="1"/>
    <x v="0"/>
    <x v="1"/>
    <x v="12"/>
    <s v="Small Pack"/>
    <s v="Accessory31"/>
    <n v="0.35"/>
    <s v="United States"/>
    <s v="East"/>
    <x v="28"/>
    <s v="York"/>
    <n v="17403"/>
    <x v="92"/>
    <d v="2015-04-11T00:00:00"/>
    <x v="999"/>
    <n v="12"/>
    <n v="385.45"/>
    <n v="88656"/>
    <n v="35.99"/>
    <x v="3"/>
  </r>
  <r>
    <n v="114"/>
    <s v="Ron Newton"/>
    <x v="4"/>
    <n v="0.01"/>
    <n v="4.91"/>
    <n v="0.5"/>
    <x v="1"/>
    <x v="2"/>
    <x v="2"/>
    <x v="13"/>
    <s v="Small Box"/>
    <s v="Avery 493"/>
    <n v="0.36"/>
    <s v="United States"/>
    <s v="West"/>
    <x v="14"/>
    <s v="Lake Oswego"/>
    <n v="97035"/>
    <x v="92"/>
    <d v="2015-04-06T00:00:00"/>
    <x v="1000"/>
    <n v="12"/>
    <n v="58.33"/>
    <n v="89584"/>
    <n v="4.9000000000000004"/>
    <x v="2"/>
  </r>
  <r>
    <n v="114"/>
    <s v="Ron Newton"/>
    <x v="4"/>
    <n v="0.09"/>
    <n v="4"/>
    <n v="1.3"/>
    <x v="2"/>
    <x v="2"/>
    <x v="2"/>
    <x v="7"/>
    <s v="Wrap Bag"/>
    <s v="EcoTones® Memo Sheets"/>
    <n v="0.37"/>
    <s v="United States"/>
    <s v="West"/>
    <x v="14"/>
    <s v="Lake Oswego"/>
    <n v="97035"/>
    <x v="92"/>
    <d v="2015-04-06T00:00:00"/>
    <x v="1001"/>
    <n v="5"/>
    <n v="20.420000000000002"/>
    <n v="89584"/>
    <n v="3.91"/>
    <x v="2"/>
  </r>
  <r>
    <n v="117"/>
    <s v="Linda Weiss"/>
    <x v="4"/>
    <n v="0.01"/>
    <n v="4.91"/>
    <n v="0.5"/>
    <x v="1"/>
    <x v="2"/>
    <x v="2"/>
    <x v="13"/>
    <s v="Small Box"/>
    <s v="Avery 493"/>
    <n v="0.36"/>
    <s v="United States"/>
    <s v="West"/>
    <x v="4"/>
    <s v="Seattle"/>
    <n v="98103"/>
    <x v="92"/>
    <d v="2015-04-06T00:00:00"/>
    <x v="1002"/>
    <n v="47"/>
    <n v="228.46"/>
    <n v="13959"/>
    <n v="4.9000000000000004"/>
    <x v="2"/>
  </r>
  <r>
    <n v="117"/>
    <s v="Linda Weiss"/>
    <x v="4"/>
    <n v="0.09"/>
    <n v="4"/>
    <n v="1.3"/>
    <x v="2"/>
    <x v="2"/>
    <x v="2"/>
    <x v="7"/>
    <s v="Wrap Bag"/>
    <s v="EcoTones® Memo Sheets"/>
    <n v="0.37"/>
    <s v="United States"/>
    <s v="West"/>
    <x v="4"/>
    <s v="Seattle"/>
    <n v="98103"/>
    <x v="92"/>
    <d v="2015-04-06T00:00:00"/>
    <x v="1003"/>
    <n v="19"/>
    <n v="77.61"/>
    <n v="13959"/>
    <n v="3.91"/>
    <x v="2"/>
  </r>
  <r>
    <n v="1590"/>
    <s v="Lucille Buchanan"/>
    <x v="4"/>
    <n v="0.03"/>
    <n v="19.04"/>
    <n v="6.38"/>
    <x v="2"/>
    <x v="3"/>
    <x v="0"/>
    <x v="11"/>
    <s v="Small Box"/>
    <s v="Eldon Expressions™ Desk Accessory, Wood Photo Frame, Mahogany"/>
    <n v="0.56000000000000005"/>
    <s v="United States"/>
    <s v="East"/>
    <x v="27"/>
    <s v="Willoughby"/>
    <n v="44094"/>
    <x v="92"/>
    <d v="2015-04-04T00:00:00"/>
    <x v="1004"/>
    <n v="7"/>
    <n v="144.03"/>
    <n v="86668"/>
    <n v="19.009999999999998"/>
    <x v="3"/>
  </r>
  <r>
    <n v="1593"/>
    <s v="Ronald O'Neill"/>
    <x v="4"/>
    <n v="0.02"/>
    <n v="5.53"/>
    <n v="6.98"/>
    <x v="1"/>
    <x v="3"/>
    <x v="2"/>
    <x v="5"/>
    <s v="Small Box"/>
    <s v="Avery Durable Poly Binders"/>
    <n v="0.39"/>
    <s v="United States"/>
    <s v="Central"/>
    <x v="19"/>
    <s v="Bartlesville"/>
    <n v="74006"/>
    <x v="92"/>
    <d v="2015-04-06T00:00:00"/>
    <x v="1005"/>
    <n v="8"/>
    <n v="48.81"/>
    <n v="86668"/>
    <n v="5.5100000000000007"/>
    <x v="1"/>
  </r>
  <r>
    <n v="2441"/>
    <s v="Kenneth Capps"/>
    <x v="4"/>
    <n v="0.02"/>
    <n v="63.94"/>
    <n v="14.48"/>
    <x v="1"/>
    <x v="1"/>
    <x v="0"/>
    <x v="11"/>
    <s v="Small Box"/>
    <s v="Howard Miller 16&quot; Diameter Gallery Wall Clock"/>
    <n v="0.46"/>
    <s v="United States"/>
    <s v="South"/>
    <x v="12"/>
    <s v="Melbourne"/>
    <n v="32935"/>
    <x v="92"/>
    <d v="2015-04-04T00:00:00"/>
    <x v="1006"/>
    <n v="11"/>
    <n v="709.7"/>
    <n v="89300"/>
    <n v="63.919999999999995"/>
    <x v="0"/>
  </r>
  <r>
    <n v="2442"/>
    <s v="Natalie Aldridge"/>
    <x v="4"/>
    <n v="0.01"/>
    <n v="5.0199999999999996"/>
    <n v="5.14"/>
    <x v="1"/>
    <x v="1"/>
    <x v="1"/>
    <x v="1"/>
    <s v="Small Pack"/>
    <s v="Imation 3.5, DISKETTE 44766 HGHLD3.52HD/FM, 10/Pack"/>
    <n v="0.79"/>
    <s v="United States"/>
    <s v="South"/>
    <x v="12"/>
    <s v="Merritt Island"/>
    <n v="32953"/>
    <x v="92"/>
    <d v="2015-04-06T00:00:00"/>
    <x v="291"/>
    <n v="5"/>
    <n v="27.42"/>
    <n v="89300"/>
    <n v="5.01"/>
    <x v="0"/>
  </r>
  <r>
    <n v="3400"/>
    <s v="Florence Gold"/>
    <x v="4"/>
    <n v="0.1"/>
    <n v="9.3800000000000008"/>
    <n v="4.93"/>
    <x v="2"/>
    <x v="0"/>
    <x v="0"/>
    <x v="11"/>
    <s v="Small Box"/>
    <s v="Eldon Expressions Punched Metal &amp; Wood Desk Accessories, Black &amp; Cherry"/>
    <n v="0.56999999999999995"/>
    <s v="United States"/>
    <s v="East"/>
    <x v="44"/>
    <s v="Fairmont"/>
    <n v="26554"/>
    <x v="92"/>
    <d v="2015-04-04T00:00:00"/>
    <x v="1007"/>
    <n v="15"/>
    <n v="135.78"/>
    <n v="87537"/>
    <n v="9.2800000000000011"/>
    <x v="3"/>
  </r>
  <r>
    <n v="1733"/>
    <s v="Nina Horne Kelly"/>
    <x v="3"/>
    <n v="0.02"/>
    <n v="60.98"/>
    <n v="49"/>
    <x v="1"/>
    <x v="0"/>
    <x v="2"/>
    <x v="8"/>
    <s v="Large Box"/>
    <s v="Euro Pro Shark Stick Mini Vacuum"/>
    <n v="0.59"/>
    <s v="United States"/>
    <s v="East"/>
    <x v="31"/>
    <s v="Washington"/>
    <n v="20012"/>
    <x v="92"/>
    <d v="2015-04-06T00:00:00"/>
    <x v="1008"/>
    <n v="34"/>
    <n v="2119.54"/>
    <n v="3841"/>
    <n v="60.959999999999994"/>
    <x v="3"/>
  </r>
  <r>
    <n v="1733"/>
    <s v="Nina Horne Kelly"/>
    <x v="3"/>
    <n v="0.02"/>
    <n v="1270.99"/>
    <n v="19.989999999999998"/>
    <x v="1"/>
    <x v="0"/>
    <x v="2"/>
    <x v="5"/>
    <s v="Small Box"/>
    <s v="Fellowes PB500 Electric Punch Plastic Comb Binding Machine with Manual Bind"/>
    <n v="0.35"/>
    <s v="United States"/>
    <s v="East"/>
    <x v="31"/>
    <s v="Washington"/>
    <n v="20012"/>
    <x v="92"/>
    <d v="2015-04-06T00:00:00"/>
    <x v="1009"/>
    <n v="36"/>
    <n v="45737.33"/>
    <n v="3841"/>
    <n v="1270.97"/>
    <x v="3"/>
  </r>
  <r>
    <n v="1734"/>
    <s v="Christopher Meadows"/>
    <x v="3"/>
    <n v="0.02"/>
    <n v="60.98"/>
    <n v="49"/>
    <x v="1"/>
    <x v="0"/>
    <x v="2"/>
    <x v="8"/>
    <s v="Large Box"/>
    <s v="Euro Pro Shark Stick Mini Vacuum"/>
    <n v="0.59"/>
    <s v="United States"/>
    <s v="East"/>
    <x v="11"/>
    <s v="Harrison"/>
    <n v="10528"/>
    <x v="92"/>
    <d v="2015-04-06T00:00:00"/>
    <x v="1010"/>
    <n v="9"/>
    <n v="561.05999999999995"/>
    <n v="88443"/>
    <n v="60.959999999999994"/>
    <x v="3"/>
  </r>
  <r>
    <n v="1734"/>
    <s v="Christopher Meadows"/>
    <x v="3"/>
    <n v="0.02"/>
    <n v="1270.99"/>
    <n v="19.989999999999998"/>
    <x v="1"/>
    <x v="0"/>
    <x v="2"/>
    <x v="5"/>
    <s v="Small Box"/>
    <s v="Fellowes PB500 Electric Punch Plastic Comb Binding Machine with Manual Bind"/>
    <n v="0.35"/>
    <s v="United States"/>
    <s v="East"/>
    <x v="11"/>
    <s v="Harrison"/>
    <n v="10528"/>
    <x v="92"/>
    <d v="2015-04-06T00:00:00"/>
    <x v="1011"/>
    <n v="9"/>
    <n v="11434.33"/>
    <n v="88443"/>
    <n v="1270.97"/>
    <x v="3"/>
  </r>
  <r>
    <n v="1734"/>
    <s v="Christopher Meadows"/>
    <x v="3"/>
    <n v="0.05"/>
    <n v="205.99"/>
    <n v="8.99"/>
    <x v="2"/>
    <x v="0"/>
    <x v="1"/>
    <x v="12"/>
    <s v="Small Box"/>
    <s v="StarTAC 8000"/>
    <n v="0.6"/>
    <s v="United States"/>
    <s v="East"/>
    <x v="11"/>
    <s v="Harrison"/>
    <n v="10528"/>
    <x v="92"/>
    <d v="2015-04-06T00:00:00"/>
    <x v="1012"/>
    <n v="19"/>
    <n v="3229.24"/>
    <n v="88443"/>
    <n v="205.94"/>
    <x v="3"/>
  </r>
  <r>
    <n v="2603"/>
    <s v="Penny Leach"/>
    <x v="0"/>
    <n v="7.0000000000000007E-2"/>
    <n v="200.99"/>
    <n v="4.2"/>
    <x v="1"/>
    <x v="3"/>
    <x v="1"/>
    <x v="12"/>
    <s v="Small Box"/>
    <s v="2160i"/>
    <n v="0.59"/>
    <s v="United States"/>
    <s v="East"/>
    <x v="33"/>
    <s v="Hackensack"/>
    <n v="7601"/>
    <x v="93"/>
    <d v="2015-04-06T00:00:00"/>
    <x v="1013"/>
    <n v="22"/>
    <n v="3705.14"/>
    <n v="87383"/>
    <n v="200.92000000000002"/>
    <x v="3"/>
  </r>
  <r>
    <n v="2604"/>
    <s v="Gina Curry"/>
    <x v="0"/>
    <n v="0.01"/>
    <n v="297.48"/>
    <n v="18.059999999999999"/>
    <x v="0"/>
    <x v="3"/>
    <x v="1"/>
    <x v="3"/>
    <s v="Jumbo Drum"/>
    <s v="Panasonic KX-P3200 Dot Matrix Printer"/>
    <n v="0.6"/>
    <s v="United States"/>
    <s v="East"/>
    <x v="33"/>
    <s v="Iselin"/>
    <n v="8830"/>
    <x v="93"/>
    <d v="2015-04-06T00:00:00"/>
    <x v="1014"/>
    <n v="3"/>
    <n v="945.36"/>
    <n v="87383"/>
    <n v="297.47000000000003"/>
    <x v="3"/>
  </r>
  <r>
    <n v="635"/>
    <s v="Juan Justice"/>
    <x v="1"/>
    <n v="0.01"/>
    <n v="2.08"/>
    <n v="5.33"/>
    <x v="1"/>
    <x v="3"/>
    <x v="0"/>
    <x v="11"/>
    <s v="Small Box"/>
    <s v="Eldon® Wave Desk Accessories"/>
    <n v="0.43"/>
    <s v="United States"/>
    <s v="Central"/>
    <x v="7"/>
    <s v="Saint Paul"/>
    <n v="55106"/>
    <x v="93"/>
    <d v="2015-04-05T00:00:00"/>
    <x v="1015"/>
    <n v="12"/>
    <n v="28.32"/>
    <n v="89284"/>
    <n v="2.0700000000000003"/>
    <x v="1"/>
  </r>
  <r>
    <n v="635"/>
    <s v="Juan Justice"/>
    <x v="1"/>
    <n v="0.03"/>
    <n v="370.98"/>
    <n v="99"/>
    <x v="0"/>
    <x v="3"/>
    <x v="2"/>
    <x v="6"/>
    <s v="Jumbo Drum"/>
    <s v="Sauder Facets Collection Locker/File Cabinet, Sky Alder Finish"/>
    <n v="0.65"/>
    <s v="United States"/>
    <s v="Central"/>
    <x v="7"/>
    <s v="Saint Paul"/>
    <n v="55106"/>
    <x v="93"/>
    <d v="2015-04-06T00:00:00"/>
    <x v="1016"/>
    <n v="6"/>
    <n v="2309.4899999999998"/>
    <n v="89284"/>
    <n v="370.95000000000005"/>
    <x v="1"/>
  </r>
  <r>
    <n v="1246"/>
    <s v="Lois Hansen"/>
    <x v="1"/>
    <n v="0.1"/>
    <n v="22.38"/>
    <n v="15.1"/>
    <x v="1"/>
    <x v="2"/>
    <x v="2"/>
    <x v="5"/>
    <s v="Small Box"/>
    <s v="Avery Flip-Chart Easel Binder, Black"/>
    <n v="0.38"/>
    <s v="United States"/>
    <s v="East"/>
    <x v="11"/>
    <s v="New York City"/>
    <n v="10009"/>
    <x v="93"/>
    <d v="2015-04-06T00:00:00"/>
    <x v="1017"/>
    <n v="26"/>
    <n v="564.98"/>
    <n v="36452"/>
    <n v="22.279999999999998"/>
    <x v="3"/>
  </r>
  <r>
    <n v="1246"/>
    <s v="Lois Hansen"/>
    <x v="1"/>
    <n v="0.04"/>
    <n v="6.98"/>
    <n v="2.83"/>
    <x v="1"/>
    <x v="2"/>
    <x v="0"/>
    <x v="11"/>
    <s v="Small Pack"/>
    <s v="G.E. Halogen Desk Lamp Bulbs"/>
    <n v="0.37"/>
    <s v="United States"/>
    <s v="East"/>
    <x v="11"/>
    <s v="New York City"/>
    <n v="10009"/>
    <x v="93"/>
    <d v="2015-04-07T00:00:00"/>
    <x v="1018"/>
    <n v="18"/>
    <n v="129.47999999999999"/>
    <n v="36452"/>
    <n v="6.94"/>
    <x v="3"/>
  </r>
  <r>
    <n v="1247"/>
    <s v="Henry O'Connell"/>
    <x v="1"/>
    <n v="0.1"/>
    <n v="22.38"/>
    <n v="15.1"/>
    <x v="1"/>
    <x v="2"/>
    <x v="2"/>
    <x v="5"/>
    <s v="Small Box"/>
    <s v="Avery Flip-Chart Easel Binder, Black"/>
    <n v="0.38"/>
    <s v="United States"/>
    <s v="Central"/>
    <x v="18"/>
    <s v="Leander"/>
    <n v="78641"/>
    <x v="93"/>
    <d v="2015-04-06T00:00:00"/>
    <x v="1017"/>
    <n v="7"/>
    <n v="152.11000000000001"/>
    <n v="91555"/>
    <n v="22.279999999999998"/>
    <x v="1"/>
  </r>
  <r>
    <n v="1247"/>
    <s v="Henry O'Connell"/>
    <x v="1"/>
    <n v="0.04"/>
    <n v="6.98"/>
    <n v="2.83"/>
    <x v="1"/>
    <x v="2"/>
    <x v="0"/>
    <x v="11"/>
    <s v="Small Pack"/>
    <s v="G.E. Halogen Desk Lamp Bulbs"/>
    <n v="0.37"/>
    <s v="United States"/>
    <s v="Central"/>
    <x v="18"/>
    <s v="Leander"/>
    <n v="78641"/>
    <x v="93"/>
    <d v="2015-04-07T00:00:00"/>
    <x v="1019"/>
    <n v="5"/>
    <n v="35.97"/>
    <n v="91555"/>
    <n v="6.94"/>
    <x v="1"/>
  </r>
  <r>
    <n v="1459"/>
    <s v="Steve Raynor"/>
    <x v="1"/>
    <n v="0.05"/>
    <n v="85.99"/>
    <n v="0.99"/>
    <x v="1"/>
    <x v="1"/>
    <x v="1"/>
    <x v="12"/>
    <s v="Wrap Bag"/>
    <s v="Accessory34"/>
    <n v="0.55000000000000004"/>
    <s v="United States"/>
    <s v="South"/>
    <x v="23"/>
    <s v="Taylors"/>
    <n v="29687"/>
    <x v="93"/>
    <d v="2015-04-07T00:00:00"/>
    <x v="1020"/>
    <n v="4"/>
    <n v="291.64"/>
    <n v="86734"/>
    <n v="85.94"/>
    <x v="0"/>
  </r>
  <r>
    <n v="1891"/>
    <s v="Gretchen Levine"/>
    <x v="3"/>
    <n v="0.03"/>
    <n v="320.64"/>
    <n v="29.2"/>
    <x v="0"/>
    <x v="2"/>
    <x v="0"/>
    <x v="0"/>
    <s v="Jumbo Box"/>
    <s v="Chromcraft 48&quot; x 96&quot; Racetrack Double Pedestal Table"/>
    <n v="0.66"/>
    <s v="United States"/>
    <s v="East"/>
    <x v="27"/>
    <s v="Lima"/>
    <n v="45801"/>
    <x v="93"/>
    <d v="2015-04-07T00:00:00"/>
    <x v="1021"/>
    <n v="7"/>
    <n v="2233.46"/>
    <n v="90630"/>
    <n v="320.61"/>
    <x v="3"/>
  </r>
  <r>
    <n v="2960"/>
    <s v="Allan Dickinson"/>
    <x v="3"/>
    <n v="0.1"/>
    <n v="36.549999999999997"/>
    <n v="13.89"/>
    <x v="1"/>
    <x v="3"/>
    <x v="2"/>
    <x v="2"/>
    <s v="Wrap Bag"/>
    <s v="Dixon Ticonderoga Core-Lock Colored Pencils, 48-Color Set"/>
    <n v="0.41"/>
    <s v="United States"/>
    <s v="South"/>
    <x v="1"/>
    <s v="Van Buren"/>
    <n v="72956"/>
    <x v="93"/>
    <d v="2015-04-07T00:00:00"/>
    <x v="1022"/>
    <n v="11"/>
    <n v="379.72"/>
    <n v="90646"/>
    <n v="36.449999999999996"/>
    <x v="0"/>
  </r>
  <r>
    <n v="925"/>
    <s v="Ruth Dudley"/>
    <x v="0"/>
    <n v="0.03"/>
    <n v="2.1800000000000002"/>
    <n v="1.38"/>
    <x v="1"/>
    <x v="0"/>
    <x v="2"/>
    <x v="14"/>
    <s v="Wrap Bag"/>
    <s v="Advantus Push Pins"/>
    <n v="0.44"/>
    <s v="United States"/>
    <s v="East"/>
    <x v="29"/>
    <s v="Augusta"/>
    <n v="4330"/>
    <x v="94"/>
    <d v="2015-04-06T00:00:00"/>
    <x v="1023"/>
    <n v="7"/>
    <n v="15.73"/>
    <n v="87134"/>
    <n v="2.1500000000000004"/>
    <x v="3"/>
  </r>
  <r>
    <n v="929"/>
    <s v="Calvin Conway"/>
    <x v="0"/>
    <n v="0.01"/>
    <n v="170.98"/>
    <n v="35.89"/>
    <x v="0"/>
    <x v="0"/>
    <x v="0"/>
    <x v="10"/>
    <s v="Jumbo Box"/>
    <s v="Rush Hierlooms Collection 1&quot; Thick Stackable Bookcases"/>
    <n v="0.66"/>
    <s v="United States"/>
    <s v="East"/>
    <x v="33"/>
    <s v="Old Bridge"/>
    <n v="8857"/>
    <x v="94"/>
    <d v="2015-04-08T00:00:00"/>
    <x v="1024"/>
    <n v="10"/>
    <n v="1719.07"/>
    <n v="87134"/>
    <n v="170.97"/>
    <x v="3"/>
  </r>
  <r>
    <n v="1113"/>
    <s v="Julia Reynolds"/>
    <x v="0"/>
    <n v="0.01"/>
    <n v="2.89"/>
    <n v="0.5"/>
    <x v="1"/>
    <x v="3"/>
    <x v="2"/>
    <x v="13"/>
    <s v="Small Box"/>
    <s v="Avery 498"/>
    <n v="0.38"/>
    <s v="United States"/>
    <s v="West"/>
    <x v="3"/>
    <s v="Arvada"/>
    <n v="80004"/>
    <x v="94"/>
    <d v="2015-04-07T00:00:00"/>
    <x v="1025"/>
    <n v="14"/>
    <n v="43.08"/>
    <n v="90833"/>
    <n v="2.8800000000000003"/>
    <x v="2"/>
  </r>
  <r>
    <n v="1113"/>
    <s v="Julia Reynolds"/>
    <x v="0"/>
    <n v="0"/>
    <n v="55.99"/>
    <n v="5"/>
    <x v="1"/>
    <x v="3"/>
    <x v="1"/>
    <x v="12"/>
    <s v="Small Pack"/>
    <s v="Accessory6"/>
    <n v="0.8"/>
    <s v="United States"/>
    <s v="West"/>
    <x v="3"/>
    <s v="Arvada"/>
    <n v="80004"/>
    <x v="94"/>
    <d v="2015-04-08T00:00:00"/>
    <x v="1026"/>
    <n v="5"/>
    <n v="258.93"/>
    <n v="90833"/>
    <n v="55.99"/>
    <x v="2"/>
  </r>
  <r>
    <n v="2481"/>
    <s v="Kelly Sawyer"/>
    <x v="0"/>
    <n v="7.0000000000000007E-2"/>
    <n v="5.18"/>
    <n v="5.74"/>
    <x v="2"/>
    <x v="3"/>
    <x v="2"/>
    <x v="5"/>
    <s v="Small Box"/>
    <s v="Wilson Jones Impact Binders"/>
    <n v="0.36"/>
    <s v="United States"/>
    <s v="South"/>
    <x v="17"/>
    <s v="Lafayette"/>
    <n v="70506"/>
    <x v="94"/>
    <d v="2015-04-08T00:00:00"/>
    <x v="1027"/>
    <n v="14"/>
    <n v="79.61"/>
    <n v="91000"/>
    <n v="5.1099999999999994"/>
    <x v="0"/>
  </r>
  <r>
    <n v="1618"/>
    <s v="June Roberts"/>
    <x v="1"/>
    <n v="0.09"/>
    <n v="12.88"/>
    <n v="4.59"/>
    <x v="1"/>
    <x v="1"/>
    <x v="2"/>
    <x v="16"/>
    <s v="Wrap Bag"/>
    <s v="Martin-Yale Premier Letter Opener"/>
    <n v="0.82"/>
    <s v="United States"/>
    <s v="Central"/>
    <x v="2"/>
    <s v="Highland"/>
    <n v="46322"/>
    <x v="94"/>
    <d v="2015-04-06T00:00:00"/>
    <x v="1028"/>
    <n v="13"/>
    <n v="158.13"/>
    <n v="90248"/>
    <n v="12.790000000000001"/>
    <x v="1"/>
  </r>
  <r>
    <n v="1620"/>
    <s v="Gerald Petty"/>
    <x v="1"/>
    <n v="0.02"/>
    <n v="45.99"/>
    <n v="4.99"/>
    <x v="2"/>
    <x v="1"/>
    <x v="1"/>
    <x v="12"/>
    <s v="Small Box"/>
    <s v="600 Series Non-Flip"/>
    <n v="0.56999999999999995"/>
    <s v="United States"/>
    <s v="East"/>
    <x v="28"/>
    <s v="Lancaster"/>
    <n v="17602"/>
    <x v="94"/>
    <d v="2015-04-07T00:00:00"/>
    <x v="1029"/>
    <n v="4"/>
    <n v="163.01"/>
    <n v="90248"/>
    <n v="45.97"/>
    <x v="3"/>
  </r>
  <r>
    <n v="3279"/>
    <s v="Ricky Allred"/>
    <x v="1"/>
    <n v="0.06"/>
    <n v="89.83"/>
    <n v="35"/>
    <x v="1"/>
    <x v="2"/>
    <x v="2"/>
    <x v="6"/>
    <s v="Large Box"/>
    <s v="Fellowes Officeware™ Wire Shelving"/>
    <n v="0.83"/>
    <s v="United States"/>
    <s v="South"/>
    <x v="23"/>
    <s v="Columbia"/>
    <n v="29203"/>
    <x v="94"/>
    <d v="2015-04-08T00:00:00"/>
    <x v="1030"/>
    <n v="4"/>
    <n v="366.26"/>
    <n v="90766"/>
    <n v="89.77"/>
    <x v="0"/>
  </r>
  <r>
    <n v="3279"/>
    <s v="Ricky Allred"/>
    <x v="1"/>
    <n v="0.1"/>
    <n v="13.43"/>
    <n v="5.5"/>
    <x v="1"/>
    <x v="2"/>
    <x v="2"/>
    <x v="6"/>
    <s v="Small Box"/>
    <s v="Fellowes Personal Hanging Folder Files, Navy"/>
    <n v="0.56999999999999995"/>
    <s v="United States"/>
    <s v="South"/>
    <x v="23"/>
    <s v="Columbia"/>
    <n v="29203"/>
    <x v="94"/>
    <d v="2015-04-08T00:00:00"/>
    <x v="1031"/>
    <n v="12"/>
    <n v="157.99"/>
    <n v="90766"/>
    <n v="13.33"/>
    <x v="0"/>
  </r>
  <r>
    <n v="3279"/>
    <s v="Ricky Allred"/>
    <x v="1"/>
    <n v="0.01"/>
    <n v="125.99"/>
    <n v="7.69"/>
    <x v="1"/>
    <x v="2"/>
    <x v="1"/>
    <x v="12"/>
    <s v="Small Box"/>
    <s v="Timeport L7089"/>
    <n v="0.57999999999999996"/>
    <s v="United States"/>
    <s v="South"/>
    <x v="23"/>
    <s v="Columbia"/>
    <n v="29203"/>
    <x v="94"/>
    <d v="2015-04-06T00:00:00"/>
    <x v="1032"/>
    <n v="11"/>
    <n v="1212.8800000000001"/>
    <n v="90766"/>
    <n v="125.97999999999999"/>
    <x v="0"/>
  </r>
  <r>
    <n v="2240"/>
    <s v="Maurice Kelly"/>
    <x v="2"/>
    <n v="0.01"/>
    <n v="13.43"/>
    <n v="5.5"/>
    <x v="2"/>
    <x v="3"/>
    <x v="2"/>
    <x v="6"/>
    <s v="Small Box"/>
    <s v="Fellowes Personal Hanging Folder Files, Navy"/>
    <n v="0.56999999999999995"/>
    <s v="United States"/>
    <s v="South"/>
    <x v="12"/>
    <s v="Lakeland"/>
    <n v="33801"/>
    <x v="94"/>
    <d v="2015-04-13T00:00:00"/>
    <x v="1033"/>
    <n v="7"/>
    <n v="99.75"/>
    <n v="89102"/>
    <n v="13.42"/>
    <x v="0"/>
  </r>
  <r>
    <n v="2334"/>
    <s v="Stephanie Hawkins"/>
    <x v="2"/>
    <n v="0.06"/>
    <n v="60.65"/>
    <n v="12.23"/>
    <x v="1"/>
    <x v="1"/>
    <x v="0"/>
    <x v="11"/>
    <s v="Medium Box"/>
    <s v="Tenex Traditional Chairmats for Medium Pile Carpet, Standard Lip, 36&quot; x 48&quot;"/>
    <n v="0.64"/>
    <s v="United States"/>
    <s v="Central"/>
    <x v="30"/>
    <s v="Greenfield"/>
    <n v="53220"/>
    <x v="94"/>
    <d v="2015-04-08T00:00:00"/>
    <x v="1034"/>
    <n v="10"/>
    <n v="618.85"/>
    <n v="89608"/>
    <n v="60.589999999999996"/>
    <x v="1"/>
  </r>
  <r>
    <n v="2874"/>
    <s v="Marian Willis"/>
    <x v="2"/>
    <n v="0.05"/>
    <n v="4.84"/>
    <n v="0.71"/>
    <x v="1"/>
    <x v="2"/>
    <x v="2"/>
    <x v="2"/>
    <s v="Wrap Bag"/>
    <s v="*Staples* Highlighting Markers"/>
    <n v="0.52"/>
    <s v="United States"/>
    <s v="Central"/>
    <x v="13"/>
    <s v="La Vista"/>
    <n v="68128"/>
    <x v="94"/>
    <d v="2015-04-15T00:00:00"/>
    <x v="1035"/>
    <n v="4"/>
    <n v="19.489999999999998"/>
    <n v="89873"/>
    <n v="4.79"/>
    <x v="1"/>
  </r>
  <r>
    <n v="102"/>
    <s v="Caroline Johnston"/>
    <x v="4"/>
    <n v="0.04"/>
    <n v="300.98"/>
    <n v="54.92"/>
    <x v="0"/>
    <x v="1"/>
    <x v="0"/>
    <x v="10"/>
    <s v="Jumbo Box"/>
    <s v="Atlantic Metals Mobile 5-Shelf Bookcases, Custom Colors"/>
    <n v="0.55000000000000004"/>
    <s v="United States"/>
    <s v="East"/>
    <x v="35"/>
    <s v="Boston"/>
    <n v="2129"/>
    <x v="94"/>
    <d v="2015-04-07T00:00:00"/>
    <x v="1036"/>
    <n v="31"/>
    <n v="9459.94"/>
    <n v="42599"/>
    <n v="300.94"/>
    <x v="3"/>
  </r>
  <r>
    <n v="107"/>
    <s v="Lois Hamilton"/>
    <x v="4"/>
    <n v="0.04"/>
    <n v="300.98"/>
    <n v="54.92"/>
    <x v="0"/>
    <x v="1"/>
    <x v="0"/>
    <x v="10"/>
    <s v="Jumbo Box"/>
    <s v="Atlantic Metals Mobile 5-Shelf Bookcases, Custom Colors"/>
    <n v="0.55000000000000004"/>
    <s v="United States"/>
    <s v="East"/>
    <x v="47"/>
    <s v="Dover"/>
    <n v="3820"/>
    <x v="94"/>
    <d v="2015-04-07T00:00:00"/>
    <x v="1037"/>
    <n v="8"/>
    <n v="2441.27"/>
    <n v="88204"/>
    <n v="300.94"/>
    <x v="3"/>
  </r>
  <r>
    <n v="786"/>
    <s v="Jason Bray"/>
    <x v="4"/>
    <n v="0"/>
    <n v="8.34"/>
    <n v="4.82"/>
    <x v="1"/>
    <x v="2"/>
    <x v="2"/>
    <x v="7"/>
    <s v="Small Box"/>
    <s v="Southworth 25% Cotton Antique Laid Paper &amp; Envelopes"/>
    <n v="0.4"/>
    <s v="United States"/>
    <s v="West"/>
    <x v="8"/>
    <s v="Mission Viejo"/>
    <n v="92691"/>
    <x v="94"/>
    <d v="2015-04-07T00:00:00"/>
    <x v="1038"/>
    <n v="9"/>
    <n v="76.23"/>
    <n v="91513"/>
    <n v="8.34"/>
    <x v="2"/>
  </r>
  <r>
    <n v="1730"/>
    <s v="Kerry Wilkerson"/>
    <x v="1"/>
    <n v="0.1"/>
    <n v="65.989999999999995"/>
    <n v="3.99"/>
    <x v="2"/>
    <x v="0"/>
    <x v="1"/>
    <x v="12"/>
    <s v="Small Box"/>
    <s v="StarTAC 7760"/>
    <n v="0.59"/>
    <s v="United States"/>
    <s v="West"/>
    <x v="37"/>
    <s v="Moscow"/>
    <n v="83843"/>
    <x v="95"/>
    <d v="2015-04-09T00:00:00"/>
    <x v="1039"/>
    <n v="5"/>
    <n v="272.86"/>
    <n v="90653"/>
    <n v="65.89"/>
    <x v="2"/>
  </r>
  <r>
    <n v="1957"/>
    <s v="Ted Crowder"/>
    <x v="1"/>
    <n v="0.09"/>
    <n v="77.510000000000005"/>
    <n v="4"/>
    <x v="1"/>
    <x v="1"/>
    <x v="1"/>
    <x v="1"/>
    <s v="Small Box"/>
    <s v="Micro Innovations Media Access Pro Keyboard"/>
    <n v="0.76"/>
    <s v="United States"/>
    <s v="Central"/>
    <x v="6"/>
    <s v="University City"/>
    <n v="63130"/>
    <x v="95"/>
    <d v="2015-04-09T00:00:00"/>
    <x v="1040"/>
    <n v="1"/>
    <n v="77.47"/>
    <n v="89818"/>
    <n v="77.42"/>
    <x v="1"/>
  </r>
  <r>
    <n v="268"/>
    <s v="James Beck"/>
    <x v="2"/>
    <n v="0.02"/>
    <n v="5.58"/>
    <n v="5.3"/>
    <x v="1"/>
    <x v="2"/>
    <x v="2"/>
    <x v="15"/>
    <s v="Small Box"/>
    <s v="Staples Brown Kraft Recycled Clasp Envelopes"/>
    <n v="0.35"/>
    <s v="United States"/>
    <s v="West"/>
    <x v="41"/>
    <s v="Flagstaff"/>
    <n v="86001"/>
    <x v="95"/>
    <d v="2015-04-12T00:00:00"/>
    <x v="1041"/>
    <n v="3"/>
    <n v="18.670000000000002"/>
    <n v="88941"/>
    <n v="5.5600000000000005"/>
    <x v="2"/>
  </r>
  <r>
    <n v="268"/>
    <s v="James Beck"/>
    <x v="2"/>
    <n v="0.03"/>
    <n v="40.89"/>
    <n v="18.98"/>
    <x v="1"/>
    <x v="2"/>
    <x v="0"/>
    <x v="11"/>
    <s v="Small Box"/>
    <s v="Eldon Executive Woodline II Cherry Finish Desk Accessories"/>
    <n v="0.56999999999999995"/>
    <s v="United States"/>
    <s v="West"/>
    <x v="41"/>
    <s v="Flagstaff"/>
    <n v="86001"/>
    <x v="95"/>
    <d v="2015-04-14T00:00:00"/>
    <x v="1042"/>
    <n v="5"/>
    <n v="210.77"/>
    <n v="88941"/>
    <n v="40.86"/>
    <x v="2"/>
  </r>
  <r>
    <n v="272"/>
    <s v="Eleanor Swain"/>
    <x v="2"/>
    <n v="0.02"/>
    <n v="5.58"/>
    <n v="5.3"/>
    <x v="1"/>
    <x v="2"/>
    <x v="2"/>
    <x v="15"/>
    <s v="Small Box"/>
    <s v="Staples Brown Kraft Recycled Clasp Envelopes"/>
    <n v="0.35"/>
    <s v="United States"/>
    <s v="South"/>
    <x v="9"/>
    <s v="Charlotte"/>
    <n v="28204"/>
    <x v="95"/>
    <d v="2015-04-12T00:00:00"/>
    <x v="1043"/>
    <n v="11"/>
    <n v="68.459999999999994"/>
    <n v="5509"/>
    <n v="5.5600000000000005"/>
    <x v="0"/>
  </r>
  <r>
    <n v="272"/>
    <s v="Eleanor Swain"/>
    <x v="2"/>
    <n v="0.03"/>
    <n v="40.89"/>
    <n v="18.98"/>
    <x v="1"/>
    <x v="2"/>
    <x v="0"/>
    <x v="11"/>
    <s v="Small Box"/>
    <s v="Eldon Executive Woodline II Cherry Finish Desk Accessories"/>
    <n v="0.56999999999999995"/>
    <s v="United States"/>
    <s v="South"/>
    <x v="9"/>
    <s v="Charlotte"/>
    <n v="28204"/>
    <x v="95"/>
    <d v="2015-04-14T00:00:00"/>
    <x v="1044"/>
    <n v="21"/>
    <n v="885.23"/>
    <n v="5509"/>
    <n v="40.86"/>
    <x v="0"/>
  </r>
  <r>
    <n v="696"/>
    <s v="Johnny Reid"/>
    <x v="2"/>
    <n v="0.1"/>
    <n v="40.479999999999997"/>
    <n v="19.989999999999998"/>
    <x v="1"/>
    <x v="3"/>
    <x v="1"/>
    <x v="1"/>
    <s v="Small Box"/>
    <s v="Keytronic Designer 104- Key Black Keyboard"/>
    <n v="0.77"/>
    <s v="United States"/>
    <s v="Central"/>
    <x v="2"/>
    <s v="Crown Point"/>
    <n v="46307"/>
    <x v="95"/>
    <d v="2015-04-09T00:00:00"/>
    <x v="1045"/>
    <n v="9"/>
    <n v="355.84"/>
    <n v="89848"/>
    <n v="40.379999999999995"/>
    <x v="1"/>
  </r>
  <r>
    <n v="698"/>
    <s v="Nelson Hensley"/>
    <x v="2"/>
    <n v="0.1"/>
    <n v="40.479999999999997"/>
    <n v="19.989999999999998"/>
    <x v="1"/>
    <x v="3"/>
    <x v="1"/>
    <x v="1"/>
    <s v="Small Box"/>
    <s v="Keytronic Designer 104- Key Black Keyboard"/>
    <n v="0.77"/>
    <s v="United States"/>
    <s v="West"/>
    <x v="4"/>
    <s v="Seattle"/>
    <n v="98105"/>
    <x v="95"/>
    <d v="2015-04-09T00:00:00"/>
    <x v="1045"/>
    <n v="36"/>
    <n v="1423.35"/>
    <n v="8994"/>
    <n v="40.379999999999995"/>
    <x v="2"/>
  </r>
  <r>
    <n v="683"/>
    <s v="Seth Merrill"/>
    <x v="4"/>
    <n v="0.06"/>
    <n v="17.670000000000002"/>
    <n v="8.99"/>
    <x v="2"/>
    <x v="0"/>
    <x v="0"/>
    <x v="11"/>
    <s v="Small Pack"/>
    <s v="Executive Impressions 12&quot; Wall Clock"/>
    <n v="0.47"/>
    <s v="United States"/>
    <s v="Central"/>
    <x v="13"/>
    <s v="Papillion"/>
    <n v="68046"/>
    <x v="95"/>
    <d v="2015-04-08T00:00:00"/>
    <x v="1046"/>
    <n v="4"/>
    <n v="69.959999999999994"/>
    <n v="87765"/>
    <n v="17.610000000000003"/>
    <x v="1"/>
  </r>
  <r>
    <n v="1410"/>
    <s v="Charles Ward"/>
    <x v="4"/>
    <n v="0"/>
    <n v="65.989999999999995"/>
    <n v="5.26"/>
    <x v="1"/>
    <x v="3"/>
    <x v="1"/>
    <x v="12"/>
    <s v="Small Box"/>
    <s v="g520"/>
    <n v="0.59"/>
    <s v="United States"/>
    <s v="West"/>
    <x v="8"/>
    <s v="Moreno Valley"/>
    <n v="92553"/>
    <x v="95"/>
    <d v="2015-04-08T00:00:00"/>
    <x v="1047"/>
    <n v="9"/>
    <n v="536.23"/>
    <n v="87086"/>
    <n v="65.989999999999995"/>
    <x v="2"/>
  </r>
  <r>
    <n v="1413"/>
    <s v="Pamela Wiley"/>
    <x v="4"/>
    <n v="0"/>
    <n v="65.989999999999995"/>
    <n v="5.26"/>
    <x v="1"/>
    <x v="3"/>
    <x v="1"/>
    <x v="12"/>
    <s v="Small Box"/>
    <s v="g520"/>
    <n v="0.59"/>
    <s v="United States"/>
    <s v="East"/>
    <x v="35"/>
    <s v="Boston"/>
    <n v="2113"/>
    <x v="95"/>
    <d v="2015-04-08T00:00:00"/>
    <x v="1048"/>
    <n v="36"/>
    <n v="2144.92"/>
    <n v="10277"/>
    <n v="65.989999999999995"/>
    <x v="3"/>
  </r>
  <r>
    <n v="2196"/>
    <s v="Gene Heath Cross"/>
    <x v="4"/>
    <n v="0.03"/>
    <n v="27.48"/>
    <n v="4"/>
    <x v="1"/>
    <x v="0"/>
    <x v="1"/>
    <x v="1"/>
    <s v="Small Box"/>
    <s v="Belkin MediaBoard 104- Keyboard"/>
    <n v="0.75"/>
    <s v="United States"/>
    <s v="East"/>
    <x v="11"/>
    <s v="Jamestown"/>
    <n v="14701"/>
    <x v="95"/>
    <d v="2015-04-08T00:00:00"/>
    <x v="1049"/>
    <n v="11"/>
    <n v="294.97000000000003"/>
    <n v="89175"/>
    <n v="27.45"/>
    <x v="3"/>
  </r>
  <r>
    <n v="2196"/>
    <s v="Gene Heath Cross"/>
    <x v="4"/>
    <n v="0.1"/>
    <n v="179.99"/>
    <n v="19.989999999999998"/>
    <x v="1"/>
    <x v="0"/>
    <x v="1"/>
    <x v="1"/>
    <s v="Small Box"/>
    <s v="Motorola SB4200 Cable Modem"/>
    <n v="0.48"/>
    <s v="United States"/>
    <s v="East"/>
    <x v="11"/>
    <s v="Jamestown"/>
    <n v="14701"/>
    <x v="95"/>
    <d v="2015-04-08T00:00:00"/>
    <x v="1050"/>
    <n v="14"/>
    <n v="2458.0500000000002"/>
    <n v="89175"/>
    <n v="179.89000000000001"/>
    <x v="3"/>
  </r>
  <r>
    <n v="2196"/>
    <s v="Gene Heath Cross"/>
    <x v="4"/>
    <n v="0.1"/>
    <n v="140.85"/>
    <n v="19.989999999999998"/>
    <x v="1"/>
    <x v="0"/>
    <x v="2"/>
    <x v="6"/>
    <s v="Small Box"/>
    <s v="Fellowes Strictly Business® Drawer File, Letter/Legal Size"/>
    <n v="0.73"/>
    <s v="United States"/>
    <s v="East"/>
    <x v="11"/>
    <s v="Jamestown"/>
    <n v="14701"/>
    <x v="95"/>
    <d v="2015-04-09T00:00:00"/>
    <x v="1051"/>
    <n v="19"/>
    <n v="2465.75"/>
    <n v="89175"/>
    <n v="140.75"/>
    <x v="3"/>
  </r>
  <r>
    <n v="2073"/>
    <s v="Evan Kelley"/>
    <x v="3"/>
    <n v="0.05"/>
    <n v="291.73"/>
    <n v="48.8"/>
    <x v="0"/>
    <x v="1"/>
    <x v="0"/>
    <x v="9"/>
    <s v="Jumbo Drum"/>
    <s v="Hon 4070 Series Pagoda™ Armless Upholstered Stacking Chairs"/>
    <n v="0.56000000000000005"/>
    <s v="United States"/>
    <s v="Central"/>
    <x v="25"/>
    <s v="Garden City"/>
    <n v="48135"/>
    <x v="95"/>
    <d v="2015-04-09T00:00:00"/>
    <x v="1052"/>
    <n v="6"/>
    <n v="1818.41"/>
    <n v="88557"/>
    <n v="291.68"/>
    <x v="1"/>
  </r>
  <r>
    <n v="2539"/>
    <s v="Max Hubbard"/>
    <x v="3"/>
    <n v="0.08"/>
    <n v="12.53"/>
    <n v="0.5"/>
    <x v="1"/>
    <x v="2"/>
    <x v="2"/>
    <x v="13"/>
    <s v="Small Box"/>
    <s v="Avery 485"/>
    <n v="0.38"/>
    <s v="United States"/>
    <s v="South"/>
    <x v="12"/>
    <s v="Winter Park"/>
    <n v="32789"/>
    <x v="95"/>
    <d v="2015-04-08T00:00:00"/>
    <x v="1053"/>
    <n v="5"/>
    <n v="61.1"/>
    <n v="91017"/>
    <n v="12.45"/>
    <x v="0"/>
  </r>
  <r>
    <n v="2540"/>
    <s v="Helen Ferguson"/>
    <x v="3"/>
    <n v="0.02"/>
    <n v="178.47"/>
    <n v="19.989999999999998"/>
    <x v="1"/>
    <x v="2"/>
    <x v="2"/>
    <x v="6"/>
    <s v="Small Box"/>
    <s v="Hot File® 7-Pocket, Floor Stand"/>
    <n v="0.55000000000000004"/>
    <s v="United States"/>
    <s v="South"/>
    <x v="12"/>
    <s v="Winter Springs"/>
    <n v="32708"/>
    <x v="95"/>
    <d v="2015-04-08T00:00:00"/>
    <x v="1054"/>
    <n v="1"/>
    <n v="193.81"/>
    <n v="91017"/>
    <n v="178.45"/>
    <x v="0"/>
  </r>
  <r>
    <n v="15"/>
    <s v="Timothy Reese"/>
    <x v="0"/>
    <n v="0"/>
    <n v="4.42"/>
    <n v="4.99"/>
    <x v="1"/>
    <x v="0"/>
    <x v="2"/>
    <x v="15"/>
    <s v="Small Box"/>
    <s v="Grip Seal Envelopes"/>
    <n v="0.38"/>
    <s v="United States"/>
    <s v="East"/>
    <x v="11"/>
    <s v="Smithtown"/>
    <n v="11787"/>
    <x v="96"/>
    <d v="2015-04-09T00:00:00"/>
    <x v="1055"/>
    <n v="7"/>
    <n v="33.47"/>
    <n v="86837"/>
    <n v="4.42"/>
    <x v="3"/>
  </r>
  <r>
    <n v="1935"/>
    <s v="Diana Coble Hubbard"/>
    <x v="0"/>
    <n v="0.01"/>
    <n v="42.98"/>
    <n v="4.62"/>
    <x v="2"/>
    <x v="3"/>
    <x v="2"/>
    <x v="8"/>
    <s v="Small Box"/>
    <s v="Belkin F9M820V08 8 Outlet Surge"/>
    <n v="0.56000000000000005"/>
    <s v="United States"/>
    <s v="Central"/>
    <x v="18"/>
    <s v="Grand Prairie"/>
    <n v="75051"/>
    <x v="96"/>
    <d v="2015-04-10T00:00:00"/>
    <x v="1056"/>
    <n v="9"/>
    <n v="413.73"/>
    <n v="86686"/>
    <n v="42.97"/>
    <x v="1"/>
  </r>
  <r>
    <n v="2655"/>
    <s v="Benjamin Lam"/>
    <x v="0"/>
    <n v="7.0000000000000007E-2"/>
    <n v="2.94"/>
    <n v="0.81"/>
    <x v="1"/>
    <x v="3"/>
    <x v="2"/>
    <x v="2"/>
    <s v="Wrap Bag"/>
    <s v="Prang Colored Pencils"/>
    <n v="0.4"/>
    <s v="United States"/>
    <s v="South"/>
    <x v="5"/>
    <s v="Atlanta"/>
    <n v="30318"/>
    <x v="96"/>
    <d v="2015-04-09T00:00:00"/>
    <x v="1057"/>
    <n v="10"/>
    <n v="29.88"/>
    <n v="86064"/>
    <n v="2.87"/>
    <x v="0"/>
  </r>
  <r>
    <n v="3098"/>
    <s v="Lorraine Boykin"/>
    <x v="0"/>
    <n v="0.05"/>
    <n v="35.44"/>
    <n v="5.09"/>
    <x v="1"/>
    <x v="1"/>
    <x v="2"/>
    <x v="7"/>
    <s v="Small Box"/>
    <s v="Xerox 1932"/>
    <n v="0.38"/>
    <s v="United States"/>
    <s v="East"/>
    <x v="11"/>
    <s v="Shirley"/>
    <n v="11967"/>
    <x v="96"/>
    <d v="2015-04-09T00:00:00"/>
    <x v="1058"/>
    <n v="10"/>
    <n v="348.08"/>
    <n v="89314"/>
    <n v="35.39"/>
    <x v="3"/>
  </r>
  <r>
    <n v="1614"/>
    <s v="Wayne Lutz"/>
    <x v="2"/>
    <n v="0.06"/>
    <n v="40.97"/>
    <n v="1.99"/>
    <x v="1"/>
    <x v="1"/>
    <x v="1"/>
    <x v="1"/>
    <s v="Small Pack"/>
    <s v="TDK 4.7GB DVD-R Spindle, 15/Pack"/>
    <n v="0.42"/>
    <s v="United States"/>
    <s v="East"/>
    <x v="35"/>
    <s v="Hopkinton"/>
    <n v="1748"/>
    <x v="96"/>
    <d v="2015-04-12T00:00:00"/>
    <x v="1059"/>
    <n v="12"/>
    <n v="494.49"/>
    <n v="87823"/>
    <n v="40.909999999999997"/>
    <x v="3"/>
  </r>
  <r>
    <n v="1018"/>
    <s v="Meredith Humphrey"/>
    <x v="4"/>
    <n v="0.05"/>
    <n v="35.89"/>
    <n v="14.72"/>
    <x v="1"/>
    <x v="2"/>
    <x v="2"/>
    <x v="15"/>
    <s v="Small Box"/>
    <s v="Jet-Pak Recycled Peel 'N' Seal Padded Mailers"/>
    <n v="0.4"/>
    <s v="United States"/>
    <s v="South"/>
    <x v="9"/>
    <s v="Cary"/>
    <n v="27511"/>
    <x v="96"/>
    <d v="2015-04-09T00:00:00"/>
    <x v="1060"/>
    <n v="19"/>
    <n v="680.39"/>
    <n v="88391"/>
    <n v="35.840000000000003"/>
    <x v="0"/>
  </r>
  <r>
    <n v="1018"/>
    <s v="Meredith Humphrey"/>
    <x v="4"/>
    <n v="0"/>
    <n v="11.48"/>
    <n v="5.43"/>
    <x v="1"/>
    <x v="2"/>
    <x v="2"/>
    <x v="7"/>
    <s v="Small Box"/>
    <s v="Personal Creations™ Ink Jet Cards and Labels"/>
    <n v="0.36"/>
    <s v="United States"/>
    <s v="South"/>
    <x v="9"/>
    <s v="Cary"/>
    <n v="27511"/>
    <x v="96"/>
    <d v="2015-04-08T00:00:00"/>
    <x v="1061"/>
    <n v="6"/>
    <n v="75.52"/>
    <n v="88391"/>
    <n v="11.48"/>
    <x v="0"/>
  </r>
  <r>
    <n v="2561"/>
    <s v="Laurie Moon"/>
    <x v="3"/>
    <n v="7.0000000000000007E-2"/>
    <n v="3.98"/>
    <n v="5.26"/>
    <x v="1"/>
    <x v="1"/>
    <x v="2"/>
    <x v="5"/>
    <s v="Small Box"/>
    <s v="Ibico Presentation Index for Binding Systems"/>
    <n v="0.38"/>
    <s v="United States"/>
    <s v="East"/>
    <x v="11"/>
    <s v="Ossining"/>
    <n v="10562"/>
    <x v="96"/>
    <d v="2015-04-10T00:00:00"/>
    <x v="1062"/>
    <n v="7"/>
    <n v="29.77"/>
    <n v="86466"/>
    <n v="3.91"/>
    <x v="3"/>
  </r>
  <r>
    <n v="2561"/>
    <s v="Laurie Moon"/>
    <x v="3"/>
    <n v="7.0000000000000007E-2"/>
    <n v="12.22"/>
    <n v="2.85"/>
    <x v="1"/>
    <x v="1"/>
    <x v="0"/>
    <x v="11"/>
    <s v="Small Pack"/>
    <s v="Aluminum Document Frame"/>
    <n v="0.55000000000000004"/>
    <s v="United States"/>
    <s v="East"/>
    <x v="11"/>
    <s v="Ossining"/>
    <n v="10562"/>
    <x v="96"/>
    <d v="2015-04-08T00:00:00"/>
    <x v="1063"/>
    <n v="12"/>
    <n v="147.19"/>
    <n v="86466"/>
    <n v="12.15"/>
    <x v="3"/>
  </r>
  <r>
    <n v="2563"/>
    <s v="Karen Warren"/>
    <x v="3"/>
    <n v="0.08"/>
    <n v="4.55"/>
    <n v="1.49"/>
    <x v="1"/>
    <x v="2"/>
    <x v="2"/>
    <x v="5"/>
    <s v="Small Box"/>
    <s v="Presstex Flexible Ring Binders"/>
    <n v="0.35"/>
    <s v="United States"/>
    <s v="Central"/>
    <x v="7"/>
    <s v="Fridley"/>
    <n v="55432"/>
    <x v="96"/>
    <d v="2015-04-09T00:00:00"/>
    <x v="1064"/>
    <n v="9"/>
    <n v="39.17"/>
    <n v="91447"/>
    <n v="4.47"/>
    <x v="1"/>
  </r>
  <r>
    <n v="2699"/>
    <s v="Marcia Greenberg"/>
    <x v="3"/>
    <n v="0.04"/>
    <n v="70.98"/>
    <n v="26.74"/>
    <x v="0"/>
    <x v="3"/>
    <x v="0"/>
    <x v="10"/>
    <s v="Jumbo Box"/>
    <s v="Hon Metal Bookcases, Black"/>
    <n v="0.6"/>
    <s v="United States"/>
    <s v="West"/>
    <x v="41"/>
    <s v="Bullhead City"/>
    <n v="86442"/>
    <x v="96"/>
    <d v="2015-04-10T00:00:00"/>
    <x v="1065"/>
    <n v="19"/>
    <n v="1345.33"/>
    <n v="87679"/>
    <n v="70.94"/>
    <x v="2"/>
  </r>
  <r>
    <n v="123"/>
    <s v="Shawn Stern"/>
    <x v="0"/>
    <n v="0.06"/>
    <n v="8.57"/>
    <n v="6.14"/>
    <x v="1"/>
    <x v="2"/>
    <x v="2"/>
    <x v="16"/>
    <s v="Small Pack"/>
    <s v="Acme® Office Executive Series Stainless Steel Trimmers"/>
    <n v="0.59"/>
    <s v="United States"/>
    <s v="South"/>
    <x v="21"/>
    <s v="Tysons Corner"/>
    <n v="22102"/>
    <x v="97"/>
    <d v="2015-04-10T00:00:00"/>
    <x v="1066"/>
    <n v="11"/>
    <n v="94.97"/>
    <n v="90669"/>
    <n v="8.51"/>
    <x v="0"/>
  </r>
  <r>
    <n v="1186"/>
    <s v="Glenda Herbert"/>
    <x v="0"/>
    <n v="7.0000000000000007E-2"/>
    <n v="400.97"/>
    <n v="48.26"/>
    <x v="0"/>
    <x v="1"/>
    <x v="1"/>
    <x v="3"/>
    <s v="Jumbo Box"/>
    <s v="Hewlett-Packard Deskjet 1220Cse Color Inkjet Printer"/>
    <n v="0.36"/>
    <s v="United States"/>
    <s v="West"/>
    <x v="8"/>
    <s v="Huntington Beach"/>
    <n v="92646"/>
    <x v="97"/>
    <d v="2015-04-10T00:00:00"/>
    <x v="1067"/>
    <n v="10"/>
    <n v="3741.39"/>
    <n v="85939"/>
    <n v="400.90000000000003"/>
    <x v="2"/>
  </r>
  <r>
    <n v="1233"/>
    <s v="Gary Hester"/>
    <x v="0"/>
    <n v="0.1"/>
    <n v="120.98"/>
    <n v="9.07"/>
    <x v="2"/>
    <x v="1"/>
    <x v="2"/>
    <x v="5"/>
    <s v="Small Box"/>
    <s v="GBC VeloBinder Electric Binding Machine"/>
    <n v="0.35"/>
    <s v="United States"/>
    <s v="Central"/>
    <x v="18"/>
    <s v="Flower Mound"/>
    <n v="75028"/>
    <x v="97"/>
    <d v="2015-04-11T00:00:00"/>
    <x v="1068"/>
    <n v="5"/>
    <n v="568.24"/>
    <n v="89375"/>
    <n v="120.88000000000001"/>
    <x v="1"/>
  </r>
  <r>
    <n v="1233"/>
    <s v="Gary Hester"/>
    <x v="0"/>
    <n v="0.02"/>
    <n v="152.47999999999999"/>
    <n v="6.5"/>
    <x v="2"/>
    <x v="1"/>
    <x v="1"/>
    <x v="1"/>
    <s v="Small Box"/>
    <s v="Adesso Programmable 142-Key Keyboard"/>
    <n v="0.74"/>
    <s v="United States"/>
    <s v="Central"/>
    <x v="18"/>
    <s v="Flower Mound"/>
    <n v="75028"/>
    <x v="97"/>
    <d v="2015-04-11T00:00:00"/>
    <x v="1069"/>
    <n v="1"/>
    <n v="162.91"/>
    <n v="89375"/>
    <n v="152.45999999999998"/>
    <x v="1"/>
  </r>
  <r>
    <n v="1178"/>
    <s v="Sandy Hunt"/>
    <x v="1"/>
    <n v="0.03"/>
    <n v="4.4800000000000004"/>
    <n v="49"/>
    <x v="1"/>
    <x v="1"/>
    <x v="2"/>
    <x v="8"/>
    <s v="Large Box"/>
    <s v="Hoover Portapower™ Portable Vacuum"/>
    <n v="0.6"/>
    <s v="United States"/>
    <s v="South"/>
    <x v="12"/>
    <s v="Altamonte Springs"/>
    <n v="32701"/>
    <x v="97"/>
    <d v="2015-04-11T00:00:00"/>
    <x v="1070"/>
    <n v="2"/>
    <n v="21.46"/>
    <n v="89787"/>
    <n v="4.45"/>
    <x v="0"/>
  </r>
  <r>
    <n v="1178"/>
    <s v="Sandy Hunt"/>
    <x v="1"/>
    <n v="0.06"/>
    <n v="350.99"/>
    <n v="39"/>
    <x v="0"/>
    <x v="1"/>
    <x v="0"/>
    <x v="9"/>
    <s v="Jumbo Drum"/>
    <s v="Global Leather Executive Chair"/>
    <n v="0.55000000000000004"/>
    <s v="United States"/>
    <s v="South"/>
    <x v="12"/>
    <s v="Altamonte Springs"/>
    <n v="32701"/>
    <x v="97"/>
    <d v="2015-04-11T00:00:00"/>
    <x v="1071"/>
    <n v="10"/>
    <n v="3506.78"/>
    <n v="89787"/>
    <n v="350.93"/>
    <x v="0"/>
  </r>
  <r>
    <n v="1178"/>
    <s v="Sandy Hunt"/>
    <x v="1"/>
    <n v="0.09"/>
    <n v="40.98"/>
    <n v="6.5"/>
    <x v="2"/>
    <x v="1"/>
    <x v="1"/>
    <x v="1"/>
    <s v="Small Box"/>
    <s v="Targus USB Numeric Keypad"/>
    <n v="0.74"/>
    <s v="United States"/>
    <s v="South"/>
    <x v="12"/>
    <s v="Altamonte Springs"/>
    <n v="32701"/>
    <x v="97"/>
    <d v="2015-04-11T00:00:00"/>
    <x v="1072"/>
    <n v="7"/>
    <n v="267.69"/>
    <n v="89787"/>
    <n v="40.889999999999993"/>
    <x v="0"/>
  </r>
  <r>
    <n v="1250"/>
    <s v="Kara Patton"/>
    <x v="1"/>
    <n v="0"/>
    <n v="3.89"/>
    <n v="7.01"/>
    <x v="1"/>
    <x v="3"/>
    <x v="2"/>
    <x v="5"/>
    <s v="Small Box"/>
    <s v="Avery Binder Labels"/>
    <n v="0.37"/>
    <s v="United States"/>
    <s v="Central"/>
    <x v="10"/>
    <s v="Carpentersville"/>
    <n v="60110"/>
    <x v="97"/>
    <d v="2015-04-09T00:00:00"/>
    <x v="1073"/>
    <n v="21"/>
    <n v="85.64"/>
    <n v="87877"/>
    <n v="3.89"/>
    <x v="1"/>
  </r>
  <r>
    <n v="1250"/>
    <s v="Kara Patton"/>
    <x v="1"/>
    <n v="0.09"/>
    <n v="120.98"/>
    <n v="30"/>
    <x v="0"/>
    <x v="3"/>
    <x v="0"/>
    <x v="9"/>
    <s v="Jumbo Drum"/>
    <s v="Hon Every-Day® Chair Series Swivel Task Chairs"/>
    <n v="0.64"/>
    <s v="United States"/>
    <s v="Central"/>
    <x v="10"/>
    <s v="Carpentersville"/>
    <n v="60110"/>
    <x v="97"/>
    <d v="2015-04-11T00:00:00"/>
    <x v="1074"/>
    <n v="22"/>
    <n v="2508.15"/>
    <n v="87877"/>
    <n v="120.89"/>
    <x v="1"/>
  </r>
  <r>
    <n v="1250"/>
    <s v="Kara Patton"/>
    <x v="1"/>
    <n v="0.1"/>
    <n v="30.98"/>
    <n v="5.76"/>
    <x v="1"/>
    <x v="3"/>
    <x v="2"/>
    <x v="7"/>
    <s v="Small Box"/>
    <s v="IBM Multi-Purpose Copy Paper, 8 1/2 x 11&quot;, Case"/>
    <n v="0.4"/>
    <s v="United States"/>
    <s v="Central"/>
    <x v="10"/>
    <s v="Carpentersville"/>
    <n v="60110"/>
    <x v="97"/>
    <d v="2015-04-10T00:00:00"/>
    <x v="1075"/>
    <n v="8"/>
    <n v="225.62"/>
    <n v="87877"/>
    <n v="30.88"/>
    <x v="1"/>
  </r>
  <r>
    <n v="2488"/>
    <s v="Gordon Walker"/>
    <x v="1"/>
    <n v="0.08"/>
    <n v="4.91"/>
    <n v="0.5"/>
    <x v="1"/>
    <x v="1"/>
    <x v="2"/>
    <x v="13"/>
    <s v="Small Box"/>
    <s v="Avery 493"/>
    <n v="0.36"/>
    <s v="United States"/>
    <s v="South"/>
    <x v="1"/>
    <s v="Cabot"/>
    <n v="72023"/>
    <x v="97"/>
    <d v="2015-04-09T00:00:00"/>
    <x v="1076"/>
    <n v="9"/>
    <n v="42.69"/>
    <n v="86887"/>
    <n v="4.83"/>
    <x v="0"/>
  </r>
  <r>
    <n v="2488"/>
    <s v="Gordon Walker"/>
    <x v="1"/>
    <n v="0.02"/>
    <n v="28.15"/>
    <n v="6.17"/>
    <x v="1"/>
    <x v="1"/>
    <x v="2"/>
    <x v="2"/>
    <s v="Small Pack"/>
    <s v="Boston Model 1800 Electric Pencil Sharpener, Gray"/>
    <n v="0.55000000000000004"/>
    <s v="United States"/>
    <s v="South"/>
    <x v="1"/>
    <s v="Cabot"/>
    <n v="72023"/>
    <x v="97"/>
    <d v="2015-04-10T00:00:00"/>
    <x v="1077"/>
    <n v="11"/>
    <n v="327.41000000000003"/>
    <n v="86887"/>
    <n v="28.13"/>
    <x v="0"/>
  </r>
  <r>
    <n v="2491"/>
    <s v="Sean N Boyer"/>
    <x v="1"/>
    <n v="0.08"/>
    <n v="4.91"/>
    <n v="0.5"/>
    <x v="1"/>
    <x v="1"/>
    <x v="2"/>
    <x v="13"/>
    <s v="Small Box"/>
    <s v="Avery 493"/>
    <n v="0.36"/>
    <s v="United States"/>
    <s v="West"/>
    <x v="8"/>
    <s v="Los Angeles"/>
    <n v="90045"/>
    <x v="97"/>
    <d v="2015-04-09T00:00:00"/>
    <x v="1078"/>
    <n v="36"/>
    <n v="170.75"/>
    <n v="14785"/>
    <n v="4.83"/>
    <x v="2"/>
  </r>
  <r>
    <n v="2491"/>
    <s v="Sean N Boyer"/>
    <x v="1"/>
    <n v="0.02"/>
    <n v="28.15"/>
    <n v="6.17"/>
    <x v="1"/>
    <x v="1"/>
    <x v="2"/>
    <x v="2"/>
    <s v="Small Pack"/>
    <s v="Boston Model 1800 Electric Pencil Sharpener, Gray"/>
    <n v="0.55000000000000004"/>
    <s v="United States"/>
    <s v="West"/>
    <x v="8"/>
    <s v="Los Angeles"/>
    <n v="90045"/>
    <x v="97"/>
    <d v="2015-04-10T00:00:00"/>
    <x v="1079"/>
    <n v="45"/>
    <n v="1339.42"/>
    <n v="14785"/>
    <n v="28.13"/>
    <x v="2"/>
  </r>
  <r>
    <n v="115"/>
    <s v="Dwight M Carr"/>
    <x v="2"/>
    <n v="7.0000000000000007E-2"/>
    <n v="2.12"/>
    <n v="1.99"/>
    <x v="1"/>
    <x v="2"/>
    <x v="1"/>
    <x v="1"/>
    <s v="Small Pack"/>
    <s v="Fuji Slim Jewel Case CD-R"/>
    <n v="0.55000000000000004"/>
    <s v="United States"/>
    <s v="West"/>
    <x v="14"/>
    <s v="Mcminnville"/>
    <n v="97128"/>
    <x v="97"/>
    <d v="2015-04-11T00:00:00"/>
    <x v="1080"/>
    <n v="12"/>
    <n v="26.07"/>
    <n v="89585"/>
    <n v="2.0500000000000003"/>
    <x v="2"/>
  </r>
  <r>
    <n v="117"/>
    <s v="Linda Weiss"/>
    <x v="2"/>
    <n v="7.0000000000000007E-2"/>
    <n v="2.12"/>
    <n v="1.99"/>
    <x v="1"/>
    <x v="2"/>
    <x v="1"/>
    <x v="1"/>
    <s v="Small Pack"/>
    <s v="Fuji Slim Jewel Case CD-R"/>
    <n v="0.55000000000000004"/>
    <s v="United States"/>
    <s v="West"/>
    <x v="4"/>
    <s v="Seattle"/>
    <n v="98103"/>
    <x v="97"/>
    <d v="2015-04-11T00:00:00"/>
    <x v="1080"/>
    <n v="46"/>
    <n v="99.94"/>
    <n v="58914"/>
    <n v="2.0500000000000003"/>
    <x v="2"/>
  </r>
  <r>
    <n v="2851"/>
    <s v="Annie Sherrill"/>
    <x v="2"/>
    <n v="0.05"/>
    <n v="115.99"/>
    <n v="8.99"/>
    <x v="1"/>
    <x v="1"/>
    <x v="1"/>
    <x v="12"/>
    <s v="Small Box"/>
    <s v="5185"/>
    <n v="0.57999999999999996"/>
    <s v="United States"/>
    <s v="Central"/>
    <x v="18"/>
    <s v="Odessa"/>
    <n v="79762"/>
    <x v="97"/>
    <d v="2015-04-13T00:00:00"/>
    <x v="1081"/>
    <n v="11"/>
    <n v="1042.54"/>
    <n v="86454"/>
    <n v="115.94"/>
    <x v="1"/>
  </r>
  <r>
    <n v="1271"/>
    <s v="Joanne Church"/>
    <x v="4"/>
    <n v="7.0000000000000007E-2"/>
    <n v="125.99"/>
    <n v="7.69"/>
    <x v="1"/>
    <x v="3"/>
    <x v="1"/>
    <x v="12"/>
    <s v="Small Box"/>
    <s v="StarTAC 3000"/>
    <n v="0.59"/>
    <s v="United States"/>
    <s v="West"/>
    <x v="8"/>
    <s v="La Mesa"/>
    <n v="91941"/>
    <x v="97"/>
    <d v="2015-04-10T00:00:00"/>
    <x v="1082"/>
    <n v="8"/>
    <n v="852.53"/>
    <n v="88410"/>
    <n v="125.92"/>
    <x v="2"/>
  </r>
  <r>
    <n v="191"/>
    <s v="Gerald Kearney"/>
    <x v="3"/>
    <n v="0.05"/>
    <n v="3.8"/>
    <n v="1.49"/>
    <x v="1"/>
    <x v="3"/>
    <x v="2"/>
    <x v="5"/>
    <s v="Small Box"/>
    <s v="Durable Pressboard Binders"/>
    <n v="0.38"/>
    <s v="United States"/>
    <s v="Central"/>
    <x v="10"/>
    <s v="Aurora"/>
    <n v="60505"/>
    <x v="97"/>
    <d v="2015-04-11T00:00:00"/>
    <x v="1083"/>
    <n v="14"/>
    <n v="53.26"/>
    <n v="89093"/>
    <n v="3.75"/>
    <x v="1"/>
  </r>
  <r>
    <n v="191"/>
    <s v="Gerald Kearney"/>
    <x v="3"/>
    <n v="0.09"/>
    <n v="30.73"/>
    <n v="4"/>
    <x v="1"/>
    <x v="3"/>
    <x v="1"/>
    <x v="1"/>
    <s v="Small Box"/>
    <s v="Fellowes 17-key keypad for PS/2 interface"/>
    <n v="0.75"/>
    <s v="United States"/>
    <s v="Central"/>
    <x v="10"/>
    <s v="Aurora"/>
    <n v="60505"/>
    <x v="97"/>
    <d v="2015-04-09T00:00:00"/>
    <x v="1084"/>
    <n v="7"/>
    <n v="203.49"/>
    <n v="89093"/>
    <n v="30.64"/>
    <x v="1"/>
  </r>
  <r>
    <n v="191"/>
    <s v="Gerald Kearney"/>
    <x v="3"/>
    <n v="0"/>
    <n v="125.99"/>
    <n v="8.08"/>
    <x v="1"/>
    <x v="3"/>
    <x v="1"/>
    <x v="12"/>
    <s v="Small Box"/>
    <s v="StarTAC ST7762"/>
    <n v="0.56999999999999995"/>
    <s v="United States"/>
    <s v="Central"/>
    <x v="10"/>
    <s v="Aurora"/>
    <n v="60505"/>
    <x v="97"/>
    <d v="2015-04-10T00:00:00"/>
    <x v="1085"/>
    <n v="22"/>
    <n v="2356.0100000000002"/>
    <n v="89093"/>
    <n v="125.99"/>
    <x v="1"/>
  </r>
  <r>
    <n v="1634"/>
    <s v="Katherine W Epstein"/>
    <x v="3"/>
    <n v="0.08"/>
    <n v="100.97"/>
    <n v="14"/>
    <x v="0"/>
    <x v="2"/>
    <x v="1"/>
    <x v="3"/>
    <s v="Jumbo Drum"/>
    <s v="Hewlett-Packard Deskjet 3820 Color Inkjet Printer"/>
    <n v="0.37"/>
    <s v="United States"/>
    <s v="South"/>
    <x v="0"/>
    <s v="Jackson"/>
    <n v="39212"/>
    <x v="97"/>
    <d v="2015-04-10T00:00:00"/>
    <x v="1086"/>
    <n v="15"/>
    <n v="1483.16"/>
    <n v="90532"/>
    <n v="100.89"/>
    <x v="0"/>
  </r>
  <r>
    <n v="2334"/>
    <s v="Stephanie Hawkins"/>
    <x v="3"/>
    <n v="0.05"/>
    <n v="14.81"/>
    <n v="13.32"/>
    <x v="1"/>
    <x v="0"/>
    <x v="2"/>
    <x v="8"/>
    <s v="Small Box"/>
    <s v="Holmes Replacement Filter for HEPA Air Cleaner, Large Room"/>
    <n v="0.43"/>
    <s v="United States"/>
    <s v="Central"/>
    <x v="30"/>
    <s v="Greenfield"/>
    <n v="53220"/>
    <x v="97"/>
    <d v="2015-04-11T00:00:00"/>
    <x v="1087"/>
    <n v="8"/>
    <n v="115.99"/>
    <n v="89609"/>
    <n v="14.76"/>
    <x v="1"/>
  </r>
  <r>
    <n v="2334"/>
    <s v="Stephanie Hawkins"/>
    <x v="3"/>
    <n v="0.08"/>
    <n v="2.78"/>
    <n v="1.25"/>
    <x v="1"/>
    <x v="0"/>
    <x v="2"/>
    <x v="2"/>
    <s v="Wrap Bag"/>
    <s v="Newell 318"/>
    <n v="0.59"/>
    <s v="United States"/>
    <s v="Central"/>
    <x v="30"/>
    <s v="Greenfield"/>
    <n v="53220"/>
    <x v="97"/>
    <d v="2015-04-10T00:00:00"/>
    <x v="1088"/>
    <n v="7"/>
    <n v="19.46"/>
    <n v="89609"/>
    <n v="2.6999999999999997"/>
    <x v="1"/>
  </r>
  <r>
    <n v="2847"/>
    <s v="Vanessa Day"/>
    <x v="3"/>
    <n v="0.04"/>
    <n v="90.48"/>
    <n v="19.989999999999998"/>
    <x v="1"/>
    <x v="3"/>
    <x v="2"/>
    <x v="15"/>
    <s v="Small Box"/>
    <s v="Tyvek® Side-Opening Peel &amp; Seel® Expanding Envelopes"/>
    <n v="0.4"/>
    <s v="United States"/>
    <s v="South"/>
    <x v="34"/>
    <s v="Collierville"/>
    <n v="38017"/>
    <x v="97"/>
    <d v="2015-04-11T00:00:00"/>
    <x v="1089"/>
    <n v="3"/>
    <n v="268.64"/>
    <n v="85928"/>
    <n v="90.44"/>
    <x v="0"/>
  </r>
  <r>
    <n v="2847"/>
    <s v="Vanessa Day"/>
    <x v="3"/>
    <n v="0.02"/>
    <n v="9.77"/>
    <n v="6.02"/>
    <x v="1"/>
    <x v="3"/>
    <x v="0"/>
    <x v="11"/>
    <s v="Medium Box"/>
    <s v="DAX Solid Wood Frames"/>
    <n v="0.48"/>
    <s v="United States"/>
    <s v="South"/>
    <x v="34"/>
    <s v="Collierville"/>
    <n v="38017"/>
    <x v="97"/>
    <d v="2015-04-10T00:00:00"/>
    <x v="1090"/>
    <n v="9"/>
    <n v="87.68"/>
    <n v="85928"/>
    <n v="9.75"/>
    <x v="0"/>
  </r>
  <r>
    <n v="2847"/>
    <s v="Vanessa Day"/>
    <x v="3"/>
    <n v="0.09"/>
    <n v="34.99"/>
    <n v="7.73"/>
    <x v="1"/>
    <x v="3"/>
    <x v="2"/>
    <x v="2"/>
    <s v="Small Box"/>
    <s v="Hunt Boston® Vacuum Mount KS Pencil Sharpener"/>
    <n v="0.59"/>
    <s v="United States"/>
    <s v="South"/>
    <x v="34"/>
    <s v="Collierville"/>
    <n v="38017"/>
    <x v="97"/>
    <d v="2015-04-11T00:00:00"/>
    <x v="1091"/>
    <n v="1"/>
    <n v="37.619999999999997"/>
    <n v="85928"/>
    <n v="34.9"/>
    <x v="0"/>
  </r>
  <r>
    <n v="1602"/>
    <s v="Frank Hess"/>
    <x v="0"/>
    <n v="0.1"/>
    <n v="9.11"/>
    <n v="2.15"/>
    <x v="1"/>
    <x v="2"/>
    <x v="2"/>
    <x v="7"/>
    <s v="Wrap Bag"/>
    <s v="Black Print Carbonless Snap-Off® Rapid Letter, 8 1/2&quot; x 7&quot;"/>
    <n v="0.4"/>
    <s v="United States"/>
    <s v="East"/>
    <x v="36"/>
    <s v="Waldorf"/>
    <n v="20601"/>
    <x v="98"/>
    <d v="2015-04-12T00:00:00"/>
    <x v="1092"/>
    <n v="2"/>
    <n v="17.420000000000002"/>
    <n v="89680"/>
    <n v="9.01"/>
    <x v="3"/>
  </r>
  <r>
    <n v="451"/>
    <s v="Joyce Murray"/>
    <x v="1"/>
    <n v="0.03"/>
    <n v="15.99"/>
    <n v="11.28"/>
    <x v="1"/>
    <x v="2"/>
    <x v="1"/>
    <x v="3"/>
    <s v="Medium Box"/>
    <s v="210 Trimline Phone, White"/>
    <n v="0.38"/>
    <s v="United States"/>
    <s v="West"/>
    <x v="8"/>
    <s v="Los Altos"/>
    <n v="94024"/>
    <x v="98"/>
    <d v="2015-04-11T00:00:00"/>
    <x v="1093"/>
    <n v="2"/>
    <n v="35.479999999999997"/>
    <n v="86010"/>
    <n v="15.96"/>
    <x v="2"/>
  </r>
  <r>
    <n v="3191"/>
    <s v="Jenny Hawkins"/>
    <x v="1"/>
    <n v="0.09"/>
    <n v="35.94"/>
    <n v="6.66"/>
    <x v="1"/>
    <x v="3"/>
    <x v="2"/>
    <x v="15"/>
    <s v="Small Box"/>
    <s v="Tyvek ® Top-Opening Peel &amp; Seel ® Envelopes, Gray"/>
    <n v="0.4"/>
    <s v="United States"/>
    <s v="Central"/>
    <x v="30"/>
    <s v="Stevens Point"/>
    <n v="54481"/>
    <x v="98"/>
    <d v="2015-04-12T00:00:00"/>
    <x v="1094"/>
    <n v="9"/>
    <n v="312.22000000000003"/>
    <n v="86448"/>
    <n v="35.849999999999994"/>
    <x v="1"/>
  </r>
  <r>
    <n v="2684"/>
    <s v="Edna Michael"/>
    <x v="2"/>
    <n v="7.0000000000000007E-2"/>
    <n v="4.97"/>
    <n v="5.71"/>
    <x v="1"/>
    <x v="0"/>
    <x v="0"/>
    <x v="11"/>
    <s v="Medium Box"/>
    <s v="DAX Value U-Channel Document Frames, Easel Back"/>
    <n v="0.54"/>
    <s v="United States"/>
    <s v="South"/>
    <x v="12"/>
    <s v="Port Charlotte"/>
    <n v="33952"/>
    <x v="98"/>
    <d v="2015-04-15T00:00:00"/>
    <x v="1095"/>
    <n v="5"/>
    <n v="26.66"/>
    <n v="89148"/>
    <n v="4.8999999999999995"/>
    <x v="0"/>
  </r>
  <r>
    <n v="2684"/>
    <s v="Edna Michael"/>
    <x v="2"/>
    <n v="0.09"/>
    <n v="2.62"/>
    <n v="0.8"/>
    <x v="1"/>
    <x v="0"/>
    <x v="2"/>
    <x v="14"/>
    <s v="Wrap Bag"/>
    <s v="Staples Metal Binder Clips"/>
    <n v="0.39"/>
    <s v="United States"/>
    <s v="South"/>
    <x v="12"/>
    <s v="Port Charlotte"/>
    <n v="33952"/>
    <x v="98"/>
    <d v="2015-04-12T00:00:00"/>
    <x v="1096"/>
    <n v="12"/>
    <n v="29.55"/>
    <n v="89148"/>
    <n v="2.5300000000000002"/>
    <x v="0"/>
  </r>
  <r>
    <n v="2684"/>
    <s v="Edna Michael"/>
    <x v="2"/>
    <n v="0.03"/>
    <n v="65.989999999999995"/>
    <n v="8.8000000000000007"/>
    <x v="1"/>
    <x v="0"/>
    <x v="1"/>
    <x v="12"/>
    <s v="Small Box"/>
    <s v="6120"/>
    <n v="0.57999999999999996"/>
    <s v="United States"/>
    <s v="South"/>
    <x v="12"/>
    <s v="Port Charlotte"/>
    <n v="33952"/>
    <x v="98"/>
    <d v="2015-04-10T00:00:00"/>
    <x v="1097"/>
    <n v="21"/>
    <n v="1237.4000000000001"/>
    <n v="89148"/>
    <n v="65.959999999999994"/>
    <x v="0"/>
  </r>
  <r>
    <n v="1103"/>
    <s v="Sidney Bowling"/>
    <x v="3"/>
    <n v="0.05"/>
    <n v="328.14"/>
    <n v="91.05"/>
    <x v="0"/>
    <x v="2"/>
    <x v="2"/>
    <x v="8"/>
    <s v="Jumbo Drum"/>
    <s v="Sanyo Counter Height Refrigerator with Crisper, 3.6 Cubic Foot, Stainless Steel/Black"/>
    <n v="0.56999999999999995"/>
    <s v="United States"/>
    <s v="Central"/>
    <x v="13"/>
    <s v="Omaha"/>
    <n v="68046"/>
    <x v="98"/>
    <d v="2015-04-11T00:00:00"/>
    <x v="1098"/>
    <n v="7"/>
    <n v="2291.39"/>
    <n v="90977"/>
    <n v="328.09"/>
    <x v="1"/>
  </r>
  <r>
    <n v="1104"/>
    <s v="Timothy Ross"/>
    <x v="3"/>
    <n v="0.05"/>
    <n v="328.14"/>
    <n v="91.05"/>
    <x v="0"/>
    <x v="2"/>
    <x v="2"/>
    <x v="8"/>
    <s v="Jumbo Drum"/>
    <s v="Sanyo Counter Height Refrigerator with Crisper, 3.6 Cubic Foot, Stainless Steel/Black"/>
    <n v="0.56999999999999995"/>
    <s v="United States"/>
    <s v="East"/>
    <x v="11"/>
    <s v="New York City"/>
    <n v="10282"/>
    <x v="98"/>
    <d v="2015-04-11T00:00:00"/>
    <x v="1098"/>
    <n v="29"/>
    <n v="9492.92"/>
    <n v="27456"/>
    <n v="328.09"/>
    <x v="3"/>
  </r>
  <r>
    <n v="1185"/>
    <s v="Lee Xu"/>
    <x v="3"/>
    <n v="0.08"/>
    <n v="11.7"/>
    <n v="6.96"/>
    <x v="1"/>
    <x v="1"/>
    <x v="2"/>
    <x v="8"/>
    <s v="Medium Box"/>
    <s v="Harmony HEPA Quiet Air Purifiers"/>
    <n v="0.5"/>
    <s v="United States"/>
    <s v="South"/>
    <x v="16"/>
    <s v="Madison"/>
    <n v="35756"/>
    <x v="98"/>
    <d v="2015-04-13T00:00:00"/>
    <x v="1099"/>
    <n v="8"/>
    <n v="87.8"/>
    <n v="85940"/>
    <n v="11.62"/>
    <x v="0"/>
  </r>
  <r>
    <n v="2430"/>
    <s v="Kimberly Reilly"/>
    <x v="3"/>
    <n v="0.04"/>
    <n v="7.08"/>
    <n v="2.35"/>
    <x v="1"/>
    <x v="2"/>
    <x v="2"/>
    <x v="2"/>
    <s v="Wrap Bag"/>
    <s v="SANFORD Major Accent™ Highlighters"/>
    <n v="0.47"/>
    <s v="United States"/>
    <s v="Central"/>
    <x v="18"/>
    <s v="Killeen"/>
    <n v="76541"/>
    <x v="98"/>
    <d v="2015-04-11T00:00:00"/>
    <x v="1100"/>
    <n v="7"/>
    <n v="49.1"/>
    <n v="91109"/>
    <n v="7.04"/>
    <x v="1"/>
  </r>
  <r>
    <n v="2999"/>
    <s v="Kim McCarthy"/>
    <x v="3"/>
    <n v="0.03"/>
    <n v="10.98"/>
    <n v="3.37"/>
    <x v="1"/>
    <x v="1"/>
    <x v="2"/>
    <x v="16"/>
    <s v="Small Pack"/>
    <s v="Fiskars® Softgrip Scissors"/>
    <n v="0.56999999999999995"/>
    <s v="United States"/>
    <s v="Central"/>
    <x v="25"/>
    <s v="Oak Park"/>
    <n v="48237"/>
    <x v="98"/>
    <d v="2015-04-11T00:00:00"/>
    <x v="1101"/>
    <n v="5"/>
    <n v="56.19"/>
    <n v="87041"/>
    <n v="10.950000000000001"/>
    <x v="1"/>
  </r>
  <r>
    <n v="2363"/>
    <s v="Jacob Murray"/>
    <x v="1"/>
    <n v="0"/>
    <n v="5.77"/>
    <n v="5.92"/>
    <x v="1"/>
    <x v="2"/>
    <x v="0"/>
    <x v="11"/>
    <s v="Medium Box"/>
    <s v="DAX Cubicle Frames - 8x10"/>
    <n v="0.55000000000000004"/>
    <s v="United States"/>
    <s v="East"/>
    <x v="27"/>
    <s v="Medina"/>
    <n v="44256"/>
    <x v="99"/>
    <d v="2015-04-13T00:00:00"/>
    <x v="1102"/>
    <n v="11"/>
    <n v="69.89"/>
    <n v="90040"/>
    <n v="5.77"/>
    <x v="3"/>
  </r>
  <r>
    <n v="2862"/>
    <s v="Carrie High"/>
    <x v="1"/>
    <n v="0"/>
    <n v="12.22"/>
    <n v="2.85"/>
    <x v="1"/>
    <x v="3"/>
    <x v="0"/>
    <x v="11"/>
    <s v="Small Pack"/>
    <s v="Aluminum Document Frame"/>
    <n v="0.55000000000000004"/>
    <s v="United States"/>
    <s v="Central"/>
    <x v="13"/>
    <s v="La Vista"/>
    <n v="68128"/>
    <x v="99"/>
    <d v="2015-04-12T00:00:00"/>
    <x v="1103"/>
    <n v="9"/>
    <n v="110.71"/>
    <n v="88278"/>
    <n v="12.22"/>
    <x v="1"/>
  </r>
  <r>
    <n v="369"/>
    <s v="Troy Moon"/>
    <x v="2"/>
    <n v="0.09"/>
    <n v="19.23"/>
    <n v="6.15"/>
    <x v="2"/>
    <x v="3"/>
    <x v="0"/>
    <x v="11"/>
    <s v="Small Pack"/>
    <s v="Executive Impressions 13&quot; Clairmont Wall Clock"/>
    <n v="0.44"/>
    <s v="United States"/>
    <s v="West"/>
    <x v="8"/>
    <s v="Oakland"/>
    <n v="94601"/>
    <x v="99"/>
    <d v="2015-04-13T00:00:00"/>
    <x v="1104"/>
    <n v="21"/>
    <n v="394.1"/>
    <n v="90292"/>
    <n v="19.14"/>
    <x v="2"/>
  </r>
  <r>
    <n v="1712"/>
    <s v="Regina Langley"/>
    <x v="2"/>
    <n v="0.03"/>
    <n v="11.66"/>
    <n v="7.95"/>
    <x v="1"/>
    <x v="3"/>
    <x v="2"/>
    <x v="2"/>
    <s v="Small Pack"/>
    <s v="Hunt BOSTON® Vista® Battery-Operated Pencil Sharpener, Black"/>
    <n v="0.57999999999999996"/>
    <s v="United States"/>
    <s v="South"/>
    <x v="5"/>
    <s v="Martinez"/>
    <n v="30907"/>
    <x v="99"/>
    <d v="2015-04-20T00:00:00"/>
    <x v="1105"/>
    <n v="22"/>
    <n v="267.32"/>
    <n v="87749"/>
    <n v="11.63"/>
    <x v="0"/>
  </r>
  <r>
    <n v="721"/>
    <s v="Melvin Duke"/>
    <x v="4"/>
    <n v="0.01"/>
    <n v="7.28"/>
    <n v="11.15"/>
    <x v="1"/>
    <x v="3"/>
    <x v="2"/>
    <x v="7"/>
    <s v="Small Box"/>
    <s v="Array® Parchment Paper, Assorted Colors"/>
    <n v="0.37"/>
    <s v="United States"/>
    <s v="Central"/>
    <x v="2"/>
    <s v="Frankfort"/>
    <n v="46041"/>
    <x v="99"/>
    <d v="2015-04-13T00:00:00"/>
    <x v="1106"/>
    <n v="1"/>
    <n v="11.21"/>
    <n v="91054"/>
    <n v="7.2700000000000005"/>
    <x v="1"/>
  </r>
  <r>
    <n v="445"/>
    <s v="Judy Barrett"/>
    <x v="3"/>
    <n v="0.03"/>
    <n v="48.04"/>
    <n v="19.989999999999998"/>
    <x v="1"/>
    <x v="0"/>
    <x v="2"/>
    <x v="7"/>
    <s v="Small Box"/>
    <s v="14-7/8 x 11 Blue Bar Computer Printout Paper"/>
    <n v="0.37"/>
    <s v="United States"/>
    <s v="Central"/>
    <x v="13"/>
    <s v="Norfolk"/>
    <n v="68701"/>
    <x v="99"/>
    <d v="2015-04-13T00:00:00"/>
    <x v="1107"/>
    <n v="2"/>
    <n v="101.71"/>
    <n v="88083"/>
    <n v="48.01"/>
    <x v="1"/>
  </r>
  <r>
    <n v="918"/>
    <s v="Kerry Jernigan"/>
    <x v="1"/>
    <n v="0.05"/>
    <n v="35.51"/>
    <n v="6.31"/>
    <x v="1"/>
    <x v="1"/>
    <x v="2"/>
    <x v="6"/>
    <s v="Small Box"/>
    <s v="Steel Personal Filing/Posting Tote"/>
    <n v="0.57999999999999996"/>
    <s v="United States"/>
    <s v="West"/>
    <x v="8"/>
    <s v="Rancho Cucamonga"/>
    <n v="91730"/>
    <x v="100"/>
    <d v="2015-04-14T00:00:00"/>
    <x v="235"/>
    <n v="2"/>
    <n v="73.099999999999994"/>
    <n v="90492"/>
    <n v="35.46"/>
    <x v="2"/>
  </r>
  <r>
    <n v="919"/>
    <s v="Tracy Livingston"/>
    <x v="1"/>
    <n v="0.1"/>
    <n v="8.34"/>
    <n v="2.64"/>
    <x v="1"/>
    <x v="1"/>
    <x v="2"/>
    <x v="16"/>
    <s v="Small Pack"/>
    <s v="Acme® Elite Stainless Steel Scissors"/>
    <n v="0.59"/>
    <s v="United States"/>
    <s v="West"/>
    <x v="8"/>
    <s v="Redding"/>
    <n v="96003"/>
    <x v="100"/>
    <d v="2015-04-12T00:00:00"/>
    <x v="1108"/>
    <n v="6"/>
    <n v="47.95"/>
    <n v="90492"/>
    <n v="8.24"/>
    <x v="2"/>
  </r>
  <r>
    <n v="920"/>
    <s v="Jessie Kelly"/>
    <x v="1"/>
    <n v="0.03"/>
    <n v="8.0399999999999991"/>
    <n v="8.94"/>
    <x v="1"/>
    <x v="1"/>
    <x v="2"/>
    <x v="5"/>
    <s v="Small Box"/>
    <s v="Fellowes Twister Kit, Gray/Clear, 3/pkg"/>
    <n v="0.4"/>
    <s v="United States"/>
    <s v="West"/>
    <x v="8"/>
    <s v="Redlands"/>
    <n v="92374"/>
    <x v="100"/>
    <d v="2015-04-14T00:00:00"/>
    <x v="1109"/>
    <n v="9"/>
    <n v="76.77"/>
    <n v="90492"/>
    <n v="8.01"/>
    <x v="2"/>
  </r>
  <r>
    <n v="754"/>
    <s v="Helen Lyons"/>
    <x v="2"/>
    <n v="0.06"/>
    <n v="119.99"/>
    <n v="14"/>
    <x v="0"/>
    <x v="1"/>
    <x v="1"/>
    <x v="3"/>
    <s v="Jumbo Drum"/>
    <s v="Epson C82 Color Inkjet Printer"/>
    <n v="0.36"/>
    <s v="United States"/>
    <s v="West"/>
    <x v="41"/>
    <s v="Prescott Valley"/>
    <n v="86314"/>
    <x v="100"/>
    <d v="2015-04-19T00:00:00"/>
    <x v="1110"/>
    <n v="2"/>
    <n v="243.86"/>
    <n v="90439"/>
    <n v="119.92999999999999"/>
    <x v="2"/>
  </r>
  <r>
    <n v="3221"/>
    <s v="Sean Pugh"/>
    <x v="3"/>
    <n v="0.03"/>
    <n v="6.68"/>
    <n v="1.5"/>
    <x v="1"/>
    <x v="3"/>
    <x v="2"/>
    <x v="2"/>
    <s v="Wrap Bag"/>
    <s v="Sanford Liquid Accent Highlighters"/>
    <n v="0.48"/>
    <s v="United States"/>
    <s v="South"/>
    <x v="12"/>
    <s v="Sunrise"/>
    <n v="33322"/>
    <x v="100"/>
    <d v="2015-04-13T00:00:00"/>
    <x v="1111"/>
    <n v="7"/>
    <n v="48.32"/>
    <n v="90815"/>
    <n v="6.6499999999999995"/>
    <x v="0"/>
  </r>
  <r>
    <n v="171"/>
    <s v="Christina Matthews"/>
    <x v="0"/>
    <n v="0.05"/>
    <n v="1.88"/>
    <n v="1.49"/>
    <x v="1"/>
    <x v="3"/>
    <x v="2"/>
    <x v="5"/>
    <s v="Small Box"/>
    <s v="Staples® General Use 3-Ring Binders"/>
    <n v="0.37"/>
    <s v="United States"/>
    <s v="East"/>
    <x v="33"/>
    <s v="Fort Lee"/>
    <n v="7024"/>
    <x v="101"/>
    <d v="2015-04-15T00:00:00"/>
    <x v="1112"/>
    <n v="1"/>
    <n v="3.42"/>
    <n v="87464"/>
    <n v="1.8299999999999998"/>
    <x v="3"/>
  </r>
  <r>
    <n v="1561"/>
    <s v="Edwin Coley"/>
    <x v="0"/>
    <n v="0.05"/>
    <n v="12.2"/>
    <n v="6.02"/>
    <x v="1"/>
    <x v="3"/>
    <x v="0"/>
    <x v="11"/>
    <s v="Small Pack"/>
    <s v="Advantus Panel Wall Certificate Holder - 8.5x11"/>
    <n v="0.43"/>
    <s v="United States"/>
    <s v="Central"/>
    <x v="18"/>
    <s v="Mansfield"/>
    <n v="76063"/>
    <x v="101"/>
    <d v="2015-04-14T00:00:00"/>
    <x v="1113"/>
    <n v="5"/>
    <n v="63.93"/>
    <n v="88094"/>
    <n v="12.149999999999999"/>
    <x v="1"/>
  </r>
  <r>
    <n v="2738"/>
    <s v="Sherri Kramer"/>
    <x v="0"/>
    <n v="0.02"/>
    <n v="33.979999999999997"/>
    <n v="1.99"/>
    <x v="1"/>
    <x v="0"/>
    <x v="1"/>
    <x v="1"/>
    <s v="Small Pack"/>
    <s v="Imation Neon 80 Minute CD-R Spindle, 50/Pack"/>
    <n v="0.45"/>
    <s v="United States"/>
    <s v="East"/>
    <x v="42"/>
    <s v="South Burlington"/>
    <n v="5403"/>
    <x v="101"/>
    <d v="2015-04-15T00:00:00"/>
    <x v="1114"/>
    <n v="7"/>
    <n v="237.77"/>
    <n v="89017"/>
    <n v="33.959999999999994"/>
    <x v="3"/>
  </r>
  <r>
    <n v="3169"/>
    <s v="Janice Boswell"/>
    <x v="0"/>
    <n v="0.08"/>
    <n v="7.28"/>
    <n v="11.15"/>
    <x v="2"/>
    <x v="0"/>
    <x v="2"/>
    <x v="7"/>
    <s v="Small Box"/>
    <s v="Array® Parchment Paper, Assorted Colors"/>
    <n v="0.37"/>
    <s v="United States"/>
    <s v="South"/>
    <x v="12"/>
    <s v="Port Orange"/>
    <n v="32127"/>
    <x v="101"/>
    <d v="2015-04-14T00:00:00"/>
    <x v="1115"/>
    <n v="1"/>
    <n v="14.66"/>
    <n v="86490"/>
    <n v="7.2"/>
    <x v="0"/>
  </r>
  <r>
    <n v="2973"/>
    <s v="Sally Liu"/>
    <x v="1"/>
    <n v="0.01"/>
    <n v="30.97"/>
    <n v="4"/>
    <x v="1"/>
    <x v="2"/>
    <x v="1"/>
    <x v="1"/>
    <s v="Small Box"/>
    <s v="Microsoft Multimedia Keyboard"/>
    <n v="0.74"/>
    <s v="United States"/>
    <s v="Central"/>
    <x v="30"/>
    <s v="New Berlin"/>
    <n v="53151"/>
    <x v="101"/>
    <d v="2015-04-15T00:00:00"/>
    <x v="1116"/>
    <n v="17"/>
    <n v="523.05999999999995"/>
    <n v="87186"/>
    <n v="30.959999999999997"/>
    <x v="1"/>
  </r>
  <r>
    <n v="2973"/>
    <s v="Sally Liu"/>
    <x v="1"/>
    <n v="0.08"/>
    <n v="125.99"/>
    <n v="7.69"/>
    <x v="1"/>
    <x v="2"/>
    <x v="1"/>
    <x v="12"/>
    <s v="Small Box"/>
    <s v="Timeport L7089"/>
    <n v="0.57999999999999996"/>
    <s v="United States"/>
    <s v="Central"/>
    <x v="30"/>
    <s v="New Berlin"/>
    <n v="53151"/>
    <x v="101"/>
    <d v="2015-04-15T00:00:00"/>
    <x v="1117"/>
    <n v="23"/>
    <n v="2424.6799999999998"/>
    <n v="87186"/>
    <n v="125.91"/>
    <x v="1"/>
  </r>
  <r>
    <n v="2250"/>
    <s v="Alvin Hoover"/>
    <x v="2"/>
    <n v="0"/>
    <n v="2.08"/>
    <n v="5.33"/>
    <x v="1"/>
    <x v="2"/>
    <x v="0"/>
    <x v="11"/>
    <s v="Small Box"/>
    <s v="Eldon® Wave Desk Accessories"/>
    <n v="0.43"/>
    <s v="United States"/>
    <s v="East"/>
    <x v="28"/>
    <s v="State College"/>
    <n v="16801"/>
    <x v="101"/>
    <d v="2015-04-20T00:00:00"/>
    <x v="1118"/>
    <n v="22"/>
    <n v="51.41"/>
    <n v="86699"/>
    <n v="2.08"/>
    <x v="3"/>
  </r>
  <r>
    <n v="940"/>
    <s v="Albert Maxwell"/>
    <x v="2"/>
    <n v="0.09"/>
    <n v="100.98"/>
    <n v="35.840000000000003"/>
    <x v="0"/>
    <x v="2"/>
    <x v="0"/>
    <x v="10"/>
    <s v="Jumbo Box"/>
    <s v="Bush Westfield Collection Bookcases, Fully Assembled"/>
    <n v="0.62"/>
    <s v="United States"/>
    <s v="East"/>
    <x v="22"/>
    <s v="New Milford"/>
    <n v="6776"/>
    <x v="102"/>
    <d v="2015-04-19T00:00:00"/>
    <x v="1119"/>
    <n v="4"/>
    <n v="396.19"/>
    <n v="90844"/>
    <n v="100.89"/>
    <x v="3"/>
  </r>
  <r>
    <n v="329"/>
    <s v="Faye Dyer"/>
    <x v="4"/>
    <n v="0.06"/>
    <n v="296.18"/>
    <n v="54.12"/>
    <x v="0"/>
    <x v="2"/>
    <x v="0"/>
    <x v="0"/>
    <s v="Jumbo Box"/>
    <s v="Hon 94000 Series Round Tables"/>
    <n v="0.76"/>
    <s v="United States"/>
    <s v="East"/>
    <x v="29"/>
    <s v="Sanford"/>
    <n v="4073"/>
    <x v="102"/>
    <d v="2015-04-15T00:00:00"/>
    <x v="785"/>
    <n v="5"/>
    <n v="1170.21"/>
    <n v="89726"/>
    <n v="296.12"/>
    <x v="3"/>
  </r>
  <r>
    <n v="331"/>
    <s v="Bradley Pollock"/>
    <x v="4"/>
    <n v="0.01"/>
    <n v="29.1"/>
    <n v="4"/>
    <x v="2"/>
    <x v="2"/>
    <x v="1"/>
    <x v="1"/>
    <s v="Small Box"/>
    <s v="Acco Keyboard-In-A-Box®"/>
    <n v="0.78"/>
    <s v="United States"/>
    <s v="East"/>
    <x v="47"/>
    <s v="Goffstown"/>
    <n v="3045"/>
    <x v="102"/>
    <d v="2015-04-16T00:00:00"/>
    <x v="1120"/>
    <n v="8"/>
    <n v="243.32"/>
    <n v="89726"/>
    <n v="29.09"/>
    <x v="3"/>
  </r>
  <r>
    <n v="1559"/>
    <s v="Zachary Maynard"/>
    <x v="0"/>
    <n v="0.1"/>
    <n v="226.67"/>
    <n v="28.16"/>
    <x v="0"/>
    <x v="1"/>
    <x v="0"/>
    <x v="9"/>
    <s v="Jumbo Drum"/>
    <s v="Hon GuestStacker Chair"/>
    <n v="0.59"/>
    <s v="United States"/>
    <s v="South"/>
    <x v="21"/>
    <s v="Blacksburg"/>
    <n v="24060"/>
    <x v="103"/>
    <d v="2015-04-17T00:00:00"/>
    <x v="1121"/>
    <n v="5"/>
    <n v="1088.26"/>
    <n v="87424"/>
    <n v="226.57"/>
    <x v="0"/>
  </r>
  <r>
    <n v="1632"/>
    <s v="Lori Wolfe"/>
    <x v="1"/>
    <n v="0.02"/>
    <n v="25.99"/>
    <n v="5.37"/>
    <x v="1"/>
    <x v="2"/>
    <x v="2"/>
    <x v="2"/>
    <s v="Small Box"/>
    <s v="BOSTON® Ranger® #55 Pencil Sharpener, Black"/>
    <n v="0.56000000000000005"/>
    <s v="United States"/>
    <s v="South"/>
    <x v="0"/>
    <s v="Hattiesburg"/>
    <n v="39401"/>
    <x v="103"/>
    <d v="2015-04-17T00:00:00"/>
    <x v="1122"/>
    <n v="9"/>
    <n v="243.24"/>
    <n v="90533"/>
    <n v="25.97"/>
    <x v="0"/>
  </r>
  <r>
    <n v="553"/>
    <s v="Kristine Connolly"/>
    <x v="2"/>
    <n v="0.01"/>
    <n v="4.9800000000000004"/>
    <n v="7.44"/>
    <x v="1"/>
    <x v="3"/>
    <x v="2"/>
    <x v="7"/>
    <s v="Small Box"/>
    <s v="Xerox 1922"/>
    <n v="0.36"/>
    <s v="United States"/>
    <s v="West"/>
    <x v="8"/>
    <s v="Los Angeles"/>
    <n v="90008"/>
    <x v="103"/>
    <d v="2015-04-24T00:00:00"/>
    <x v="1123"/>
    <n v="63"/>
    <n v="330.21"/>
    <n v="8165"/>
    <n v="4.9700000000000006"/>
    <x v="2"/>
  </r>
  <r>
    <n v="555"/>
    <s v="Walter Young"/>
    <x v="2"/>
    <n v="0.01"/>
    <n v="4.9800000000000004"/>
    <n v="7.44"/>
    <x v="1"/>
    <x v="3"/>
    <x v="2"/>
    <x v="7"/>
    <s v="Small Box"/>
    <s v="Xerox 1922"/>
    <n v="0.36"/>
    <s v="United States"/>
    <s v="West"/>
    <x v="15"/>
    <s v="Pleasant Grove"/>
    <n v="84062"/>
    <x v="103"/>
    <d v="2015-04-24T00:00:00"/>
    <x v="1124"/>
    <n v="16"/>
    <n v="83.86"/>
    <n v="86191"/>
    <n v="4.9700000000000006"/>
    <x v="2"/>
  </r>
  <r>
    <n v="2952"/>
    <s v="Thelma Murray"/>
    <x v="4"/>
    <n v="0.08"/>
    <n v="5.74"/>
    <n v="5.01"/>
    <x v="2"/>
    <x v="3"/>
    <x v="2"/>
    <x v="5"/>
    <s v="Small Box"/>
    <s v="Binder Posts"/>
    <n v="0.39"/>
    <s v="United States"/>
    <s v="East"/>
    <x v="27"/>
    <s v="Grove City"/>
    <n v="43123"/>
    <x v="103"/>
    <d v="2015-04-17T00:00:00"/>
    <x v="1125"/>
    <n v="12"/>
    <n v="70.03"/>
    <n v="91398"/>
    <n v="5.66"/>
    <x v="3"/>
  </r>
  <r>
    <n v="568"/>
    <s v="Peter McConnell"/>
    <x v="3"/>
    <n v="0.09"/>
    <n v="70.97"/>
    <n v="3.5"/>
    <x v="1"/>
    <x v="1"/>
    <x v="2"/>
    <x v="8"/>
    <s v="Small Box"/>
    <s v="Tripp Lite Isotel 8 Ultra 8 Outlet Metal Surge"/>
    <n v="0.59"/>
    <s v="United States"/>
    <s v="South"/>
    <x v="0"/>
    <s v="Columbus"/>
    <n v="39701"/>
    <x v="103"/>
    <d v="2015-04-15T00:00:00"/>
    <x v="1126"/>
    <n v="12"/>
    <n v="805.99"/>
    <n v="88880"/>
    <n v="70.88"/>
    <x v="0"/>
  </r>
  <r>
    <n v="1607"/>
    <s v="Kathleen Huang Hall"/>
    <x v="3"/>
    <n v="0.01"/>
    <n v="15.16"/>
    <n v="15.09"/>
    <x v="1"/>
    <x v="2"/>
    <x v="2"/>
    <x v="5"/>
    <s v="Small Box"/>
    <s v="GBC Clear Cover, 8-1/2 x 11, unpunched, 25 covers per pack"/>
    <n v="0.39"/>
    <s v="United States"/>
    <s v="East"/>
    <x v="11"/>
    <s v="Freeport"/>
    <n v="11520"/>
    <x v="103"/>
    <d v="2015-04-15T00:00:00"/>
    <x v="1127"/>
    <n v="7"/>
    <n v="110.93"/>
    <n v="87994"/>
    <n v="15.15"/>
    <x v="3"/>
  </r>
  <r>
    <n v="1818"/>
    <s v="Ian Hall"/>
    <x v="3"/>
    <n v="0.06"/>
    <n v="17.98"/>
    <n v="8.51"/>
    <x v="1"/>
    <x v="1"/>
    <x v="1"/>
    <x v="3"/>
    <s v="Medium Box"/>
    <s v="Canon P1-DHIII Palm Printing Calculator"/>
    <n v="0.4"/>
    <s v="United States"/>
    <s v="Central"/>
    <x v="25"/>
    <s v="Dearborn"/>
    <n v="48126"/>
    <x v="103"/>
    <d v="2015-04-17T00:00:00"/>
    <x v="1128"/>
    <n v="3"/>
    <n v="56.38"/>
    <n v="85991"/>
    <n v="17.920000000000002"/>
    <x v="1"/>
  </r>
  <r>
    <n v="1818"/>
    <s v="Ian Hall"/>
    <x v="3"/>
    <n v="0.1"/>
    <n v="9.99"/>
    <n v="4.78"/>
    <x v="2"/>
    <x v="1"/>
    <x v="2"/>
    <x v="7"/>
    <s v="Small Box"/>
    <s v="Xerox 1896"/>
    <n v="0.4"/>
    <s v="United States"/>
    <s v="Central"/>
    <x v="25"/>
    <s v="Dearborn"/>
    <n v="48126"/>
    <x v="103"/>
    <d v="2015-04-18T00:00:00"/>
    <x v="1129"/>
    <n v="12"/>
    <n v="119.13"/>
    <n v="85991"/>
    <n v="9.89"/>
    <x v="1"/>
  </r>
  <r>
    <n v="1821"/>
    <s v="Vanessa Boyer"/>
    <x v="3"/>
    <n v="7.0000000000000007E-2"/>
    <n v="18.649999999999999"/>
    <n v="3.77"/>
    <x v="1"/>
    <x v="1"/>
    <x v="0"/>
    <x v="11"/>
    <s v="Small Pack"/>
    <s v="3M Polarizing Light Filter Sleeves"/>
    <n v="0.39"/>
    <s v="United States"/>
    <s v="East"/>
    <x v="11"/>
    <s v="New York City"/>
    <n v="10177"/>
    <x v="103"/>
    <d v="2015-04-16T00:00:00"/>
    <x v="1130"/>
    <n v="34"/>
    <n v="643.64"/>
    <n v="47108"/>
    <n v="18.579999999999998"/>
    <x v="3"/>
  </r>
  <r>
    <n v="1821"/>
    <s v="Vanessa Boyer"/>
    <x v="3"/>
    <n v="0.06"/>
    <n v="17.98"/>
    <n v="8.51"/>
    <x v="1"/>
    <x v="1"/>
    <x v="1"/>
    <x v="3"/>
    <s v="Medium Box"/>
    <s v="Canon P1-DHIII Palm Printing Calculator"/>
    <n v="0.4"/>
    <s v="United States"/>
    <s v="East"/>
    <x v="11"/>
    <s v="New York City"/>
    <n v="10177"/>
    <x v="103"/>
    <d v="2015-04-17T00:00:00"/>
    <x v="1131"/>
    <n v="13"/>
    <n v="244.31"/>
    <n v="47108"/>
    <n v="17.920000000000002"/>
    <x v="3"/>
  </r>
  <r>
    <n v="1821"/>
    <s v="Vanessa Boyer"/>
    <x v="3"/>
    <n v="0.1"/>
    <n v="9.99"/>
    <n v="4.78"/>
    <x v="2"/>
    <x v="1"/>
    <x v="2"/>
    <x v="7"/>
    <s v="Small Box"/>
    <s v="Xerox 1896"/>
    <n v="0.4"/>
    <s v="United States"/>
    <s v="East"/>
    <x v="11"/>
    <s v="New York City"/>
    <n v="10177"/>
    <x v="103"/>
    <d v="2015-04-18T00:00:00"/>
    <x v="1132"/>
    <n v="47"/>
    <n v="466.58"/>
    <n v="47108"/>
    <n v="9.89"/>
    <x v="3"/>
  </r>
  <r>
    <n v="1821"/>
    <s v="Vanessa Boyer"/>
    <x v="3"/>
    <n v="0.08"/>
    <n v="175.99"/>
    <n v="8.99"/>
    <x v="2"/>
    <x v="1"/>
    <x v="1"/>
    <x v="12"/>
    <s v="Small Box"/>
    <s v="2180"/>
    <n v="0.56999999999999995"/>
    <s v="United States"/>
    <s v="East"/>
    <x v="11"/>
    <s v="New York City"/>
    <n v="10177"/>
    <x v="103"/>
    <d v="2015-04-16T00:00:00"/>
    <x v="1133"/>
    <n v="16"/>
    <n v="2290.69"/>
    <n v="47108"/>
    <n v="175.91"/>
    <x v="3"/>
  </r>
  <r>
    <n v="2139"/>
    <s v="Jon Kendall"/>
    <x v="0"/>
    <n v="0.05"/>
    <n v="2550.14"/>
    <n v="29.7"/>
    <x v="0"/>
    <x v="3"/>
    <x v="1"/>
    <x v="3"/>
    <s v="Jumbo Drum"/>
    <s v="Epson DFX-8500 Dot Matrix Printer"/>
    <n v="0.56999999999999995"/>
    <s v="United States"/>
    <s v="Central"/>
    <x v="30"/>
    <s v="Watertown"/>
    <n v="53094"/>
    <x v="104"/>
    <d v="2015-04-17T00:00:00"/>
    <x v="1134"/>
    <n v="2"/>
    <n v="4845.2700000000004"/>
    <n v="86003"/>
    <n v="2550.0899999999997"/>
    <x v="1"/>
  </r>
  <r>
    <n v="1916"/>
    <s v="Marcia Feldman"/>
    <x v="1"/>
    <n v="0.01"/>
    <n v="125.99"/>
    <n v="8.99"/>
    <x v="1"/>
    <x v="2"/>
    <x v="1"/>
    <x v="12"/>
    <s v="Small Box"/>
    <s v="SC7868i"/>
    <n v="0.55000000000000004"/>
    <s v="United States"/>
    <s v="South"/>
    <x v="1"/>
    <s v="Little Rock"/>
    <n v="72209"/>
    <x v="104"/>
    <d v="2015-04-18T00:00:00"/>
    <x v="1135"/>
    <n v="9"/>
    <n v="1011.44"/>
    <n v="85895"/>
    <n v="125.97999999999999"/>
    <x v="0"/>
  </r>
  <r>
    <n v="653"/>
    <s v="Ann Katz"/>
    <x v="3"/>
    <n v="0"/>
    <n v="2.78"/>
    <n v="1.49"/>
    <x v="2"/>
    <x v="1"/>
    <x v="2"/>
    <x v="5"/>
    <s v="Small Box"/>
    <s v="Wilson Jones Suede Grain Vinyl Binders"/>
    <n v="0.36"/>
    <s v="United States"/>
    <s v="West"/>
    <x v="8"/>
    <s v="Rancho Cucamonga"/>
    <n v="91730"/>
    <x v="104"/>
    <d v="2015-04-17T00:00:00"/>
    <x v="1136"/>
    <n v="9"/>
    <n v="29.92"/>
    <n v="91213"/>
    <n v="2.78"/>
    <x v="2"/>
  </r>
  <r>
    <n v="1041"/>
    <s v="Mildred Chase"/>
    <x v="0"/>
    <n v="0.06"/>
    <n v="55.94"/>
    <n v="4"/>
    <x v="1"/>
    <x v="0"/>
    <x v="1"/>
    <x v="1"/>
    <s v="Small Box"/>
    <s v="Fellowes Smart Design 104-Key Enhanced Keyboard, PS/2 Adapter, Platinum"/>
    <n v="0.74"/>
    <s v="United States"/>
    <s v="West"/>
    <x v="8"/>
    <s v="Woodland"/>
    <n v="95695"/>
    <x v="105"/>
    <d v="2015-04-18T00:00:00"/>
    <x v="1137"/>
    <n v="6"/>
    <n v="322.77"/>
    <n v="87846"/>
    <n v="55.879999999999995"/>
    <x v="2"/>
  </r>
  <r>
    <n v="1041"/>
    <s v="Mildred Chase"/>
    <x v="0"/>
    <n v="7.0000000000000007E-2"/>
    <n v="6.3"/>
    <n v="0.5"/>
    <x v="1"/>
    <x v="0"/>
    <x v="2"/>
    <x v="13"/>
    <s v="Small Box"/>
    <s v="Avery 48"/>
    <n v="0.39"/>
    <s v="United States"/>
    <s v="West"/>
    <x v="8"/>
    <s v="Woodland"/>
    <n v="95695"/>
    <x v="105"/>
    <d v="2015-04-17T00:00:00"/>
    <x v="1138"/>
    <n v="11"/>
    <n v="65.09"/>
    <n v="87846"/>
    <n v="6.2299999999999995"/>
    <x v="2"/>
  </r>
  <r>
    <n v="1350"/>
    <s v="Jackie Burke"/>
    <x v="1"/>
    <n v="0"/>
    <n v="12.2"/>
    <n v="6.02"/>
    <x v="2"/>
    <x v="2"/>
    <x v="0"/>
    <x v="11"/>
    <s v="Small Pack"/>
    <s v="Advantus Panel Wall Certificate Holder - 8.5x11"/>
    <n v="0.43"/>
    <s v="United States"/>
    <s v="South"/>
    <x v="12"/>
    <s v="Carol City"/>
    <n v="33055"/>
    <x v="105"/>
    <d v="2015-04-18T00:00:00"/>
    <x v="1139"/>
    <n v="4"/>
    <n v="56.24"/>
    <n v="88233"/>
    <n v="12.2"/>
    <x v="0"/>
  </r>
  <r>
    <n v="2867"/>
    <s v="Dana Teague"/>
    <x v="1"/>
    <n v="0.01"/>
    <n v="125.99"/>
    <n v="8.99"/>
    <x v="1"/>
    <x v="3"/>
    <x v="1"/>
    <x v="12"/>
    <s v="Small Box"/>
    <s v="M70"/>
    <n v="0.59"/>
    <s v="United States"/>
    <s v="East"/>
    <x v="31"/>
    <s v="Washington"/>
    <n v="20016"/>
    <x v="105"/>
    <d v="2015-04-18T00:00:00"/>
    <x v="1140"/>
    <n v="2"/>
    <n v="226.88"/>
    <n v="11013"/>
    <n v="125.97999999999999"/>
    <x v="3"/>
  </r>
  <r>
    <n v="2868"/>
    <s v="Eugene Clayton"/>
    <x v="1"/>
    <n v="0.01"/>
    <n v="125.99"/>
    <n v="8.99"/>
    <x v="1"/>
    <x v="3"/>
    <x v="1"/>
    <x v="12"/>
    <s v="Small Box"/>
    <s v="M70"/>
    <n v="0.59"/>
    <s v="United States"/>
    <s v="West"/>
    <x v="4"/>
    <s v="Edmonds"/>
    <n v="98026"/>
    <x v="105"/>
    <d v="2015-04-18T00:00:00"/>
    <x v="1140"/>
    <n v="1"/>
    <n v="113.44"/>
    <n v="85827"/>
    <n v="125.97999999999999"/>
    <x v="2"/>
  </r>
  <r>
    <n v="1889"/>
    <s v="Oscar Bowers"/>
    <x v="2"/>
    <n v="0.09"/>
    <n v="78.8"/>
    <n v="35"/>
    <x v="1"/>
    <x v="2"/>
    <x v="2"/>
    <x v="6"/>
    <s v="Large Box"/>
    <s v="Space Solutions™ Industrial Galvanized Steel Shelving."/>
    <n v="0.83"/>
    <s v="United States"/>
    <s v="East"/>
    <x v="27"/>
    <s v="Kettering"/>
    <n v="45429"/>
    <x v="105"/>
    <d v="2015-04-21T00:00:00"/>
    <x v="1141"/>
    <n v="14"/>
    <n v="1059.3800000000001"/>
    <n v="90631"/>
    <n v="78.709999999999994"/>
    <x v="3"/>
  </r>
  <r>
    <n v="2593"/>
    <s v="Anne Schultz"/>
    <x v="2"/>
    <n v="0.02"/>
    <n v="419.19"/>
    <n v="19.989999999999998"/>
    <x v="1"/>
    <x v="3"/>
    <x v="2"/>
    <x v="6"/>
    <s v="Small Box"/>
    <s v="Smead Adjustable Mobile File Trolley with Lockable Top"/>
    <n v="0.57999999999999996"/>
    <s v="United States"/>
    <s v="South"/>
    <x v="5"/>
    <s v="Athens"/>
    <n v="30605"/>
    <x v="105"/>
    <d v="2015-04-17T00:00:00"/>
    <x v="1142"/>
    <n v="10"/>
    <n v="4354.55"/>
    <n v="87772"/>
    <n v="419.17"/>
    <x v="0"/>
  </r>
  <r>
    <n v="377"/>
    <s v="Sylvia Bush"/>
    <x v="4"/>
    <n v="0.03"/>
    <n v="25.98"/>
    <n v="5.37"/>
    <x v="1"/>
    <x v="1"/>
    <x v="2"/>
    <x v="8"/>
    <s v="Medium Box"/>
    <s v="3M Office Air Cleaner"/>
    <n v="0.5"/>
    <s v="United States"/>
    <s v="Central"/>
    <x v="10"/>
    <s v="Batavia"/>
    <n v="60510"/>
    <x v="105"/>
    <d v="2015-04-17T00:00:00"/>
    <x v="1143"/>
    <n v="17"/>
    <n v="460.87"/>
    <n v="89579"/>
    <n v="25.95"/>
    <x v="1"/>
  </r>
  <r>
    <n v="2004"/>
    <s v="James Dickinson Ball"/>
    <x v="4"/>
    <n v="0.06"/>
    <n v="4.24"/>
    <n v="5.41"/>
    <x v="1"/>
    <x v="2"/>
    <x v="2"/>
    <x v="5"/>
    <s v="Small Box"/>
    <s v="Storex DuraTech Recycled Plastic Frosted Binders"/>
    <n v="0.35"/>
    <s v="United States"/>
    <s v="West"/>
    <x v="24"/>
    <s v="Bozeman"/>
    <n v="59715"/>
    <x v="105"/>
    <d v="2015-04-19T00:00:00"/>
    <x v="1144"/>
    <n v="10"/>
    <n v="45"/>
    <n v="91277"/>
    <n v="4.1800000000000006"/>
    <x v="2"/>
  </r>
  <r>
    <n v="2004"/>
    <s v="James Dickinson Ball"/>
    <x v="4"/>
    <n v="0.04"/>
    <n v="6783.02"/>
    <n v="24.49"/>
    <x v="1"/>
    <x v="2"/>
    <x v="1"/>
    <x v="3"/>
    <s v="Large Box"/>
    <s v="Polycom ViewStation™ ISDN Videoconferencing Unit"/>
    <n v="0.39"/>
    <s v="United States"/>
    <s v="West"/>
    <x v="24"/>
    <s v="Bozeman"/>
    <n v="59715"/>
    <x v="105"/>
    <d v="2015-04-19T00:00:00"/>
    <x v="1145"/>
    <n v="1"/>
    <n v="6569.07"/>
    <n v="91277"/>
    <n v="6782.9800000000005"/>
    <x v="2"/>
  </r>
  <r>
    <n v="507"/>
    <s v="Carol Saunders"/>
    <x v="0"/>
    <n v="0.01"/>
    <n v="55.98"/>
    <n v="4.8600000000000003"/>
    <x v="2"/>
    <x v="3"/>
    <x v="2"/>
    <x v="7"/>
    <s v="Small Box"/>
    <s v="Xerox 1908"/>
    <n v="0.36"/>
    <s v="United States"/>
    <s v="South"/>
    <x v="32"/>
    <s v="Bowling Green"/>
    <n v="42104"/>
    <x v="106"/>
    <d v="2015-04-20T00:00:00"/>
    <x v="1146"/>
    <n v="11"/>
    <n v="646.97"/>
    <n v="87357"/>
    <n v="55.97"/>
    <x v="0"/>
  </r>
  <r>
    <n v="507"/>
    <s v="Carol Saunders"/>
    <x v="0"/>
    <n v="0.04"/>
    <n v="65.989999999999995"/>
    <n v="8.99"/>
    <x v="1"/>
    <x v="3"/>
    <x v="1"/>
    <x v="12"/>
    <s v="Small Box"/>
    <s v="Talkabout T8367"/>
    <n v="0.56000000000000005"/>
    <s v="United States"/>
    <s v="South"/>
    <x v="32"/>
    <s v="Bowling Green"/>
    <n v="42104"/>
    <x v="106"/>
    <d v="2015-04-19T00:00:00"/>
    <x v="1147"/>
    <n v="17"/>
    <n v="946.29"/>
    <n v="87357"/>
    <n v="65.949999999999989"/>
    <x v="0"/>
  </r>
  <r>
    <n v="665"/>
    <s v="Miriam Mueller"/>
    <x v="0"/>
    <n v="0.02"/>
    <n v="130.97999999999999"/>
    <n v="30"/>
    <x v="0"/>
    <x v="3"/>
    <x v="0"/>
    <x v="9"/>
    <s v="Jumbo Drum"/>
    <s v="Office Star - Contemporary Task Swivel chair with 2-way adjustable arms, Plum"/>
    <n v="0.78"/>
    <s v="United States"/>
    <s v="South"/>
    <x v="34"/>
    <s v="Murfreesboro"/>
    <n v="37130"/>
    <x v="106"/>
    <d v="2015-04-19T00:00:00"/>
    <x v="1148"/>
    <n v="6"/>
    <n v="793.39"/>
    <n v="88678"/>
    <n v="130.95999999999998"/>
    <x v="0"/>
  </r>
  <r>
    <n v="1959"/>
    <s v="Bonnie Matthews Rowland"/>
    <x v="2"/>
    <n v="0.02"/>
    <n v="9.99"/>
    <n v="11.59"/>
    <x v="1"/>
    <x v="2"/>
    <x v="2"/>
    <x v="7"/>
    <s v="Small Box"/>
    <s v="Hammermill Color Copier Paper (28Lb. and 96 Bright)"/>
    <n v="0.4"/>
    <s v="United States"/>
    <s v="South"/>
    <x v="12"/>
    <s v="Miami"/>
    <n v="33916"/>
    <x v="106"/>
    <d v="2015-04-27T00:00:00"/>
    <x v="1149"/>
    <n v="43"/>
    <n v="475.42"/>
    <n v="26342"/>
    <n v="9.9700000000000006"/>
    <x v="0"/>
  </r>
  <r>
    <n v="1959"/>
    <s v="Bonnie Matthews Rowland"/>
    <x v="2"/>
    <n v="0.02"/>
    <n v="48.04"/>
    <n v="5.79"/>
    <x v="1"/>
    <x v="2"/>
    <x v="2"/>
    <x v="7"/>
    <s v="Small Box"/>
    <s v="Xerox 1937"/>
    <n v="0.37"/>
    <s v="United States"/>
    <s v="South"/>
    <x v="12"/>
    <s v="Miami"/>
    <n v="33916"/>
    <x v="106"/>
    <d v="2015-04-23T00:00:00"/>
    <x v="1150"/>
    <n v="74"/>
    <n v="3598.82"/>
    <n v="26342"/>
    <n v="48.019999999999996"/>
    <x v="0"/>
  </r>
  <r>
    <n v="1959"/>
    <s v="Bonnie Matthews Rowland"/>
    <x v="2"/>
    <n v="0.04"/>
    <n v="6.68"/>
    <n v="4.91"/>
    <x v="1"/>
    <x v="2"/>
    <x v="2"/>
    <x v="7"/>
    <s v="Small Box"/>
    <s v="Xerox 1986"/>
    <n v="0.37"/>
    <s v="United States"/>
    <s v="South"/>
    <x v="12"/>
    <s v="Miami"/>
    <n v="33916"/>
    <x v="106"/>
    <d v="2015-04-25T00:00:00"/>
    <x v="1151"/>
    <n v="5"/>
    <n v="41.22"/>
    <n v="26342"/>
    <n v="6.64"/>
    <x v="0"/>
  </r>
  <r>
    <n v="1962"/>
    <s v="Sean Burton"/>
    <x v="2"/>
    <n v="0.02"/>
    <n v="48.04"/>
    <n v="5.79"/>
    <x v="1"/>
    <x v="2"/>
    <x v="2"/>
    <x v="7"/>
    <s v="Small Box"/>
    <s v="Xerox 1937"/>
    <n v="0.37"/>
    <s v="United States"/>
    <s v="Central"/>
    <x v="25"/>
    <s v="Saginaw"/>
    <n v="48601"/>
    <x v="106"/>
    <d v="2015-04-23T00:00:00"/>
    <x v="1152"/>
    <n v="18"/>
    <n v="875.39"/>
    <n v="88857"/>
    <n v="48.019999999999996"/>
    <x v="1"/>
  </r>
  <r>
    <n v="1962"/>
    <s v="Sean Burton"/>
    <x v="2"/>
    <n v="0.04"/>
    <n v="6.68"/>
    <n v="4.91"/>
    <x v="1"/>
    <x v="2"/>
    <x v="2"/>
    <x v="7"/>
    <s v="Small Box"/>
    <s v="Xerox 1986"/>
    <n v="0.37"/>
    <s v="United States"/>
    <s v="Central"/>
    <x v="25"/>
    <s v="Saginaw"/>
    <n v="48601"/>
    <x v="106"/>
    <d v="2015-04-25T00:00:00"/>
    <x v="1153"/>
    <n v="1"/>
    <n v="8.24"/>
    <n v="88857"/>
    <n v="6.64"/>
    <x v="1"/>
  </r>
  <r>
    <n v="1826"/>
    <s v="Kate Peck"/>
    <x v="4"/>
    <n v="0.1"/>
    <n v="52.99"/>
    <n v="19.989999999999998"/>
    <x v="2"/>
    <x v="3"/>
    <x v="2"/>
    <x v="6"/>
    <s v="Small Box"/>
    <s v="Gould Plastics 9-Pocket Panel Bin, 18-3/8w x 5-1/4d x 20-1/2h, Black"/>
    <n v="0.81"/>
    <s v="United States"/>
    <s v="Central"/>
    <x v="20"/>
    <s v="Bettendorf"/>
    <n v="52722"/>
    <x v="106"/>
    <d v="2015-04-19T00:00:00"/>
    <x v="1154"/>
    <n v="7"/>
    <n v="337.59"/>
    <n v="86958"/>
    <n v="52.89"/>
    <x v="1"/>
  </r>
  <r>
    <n v="1827"/>
    <s v="Vincent Hale"/>
    <x v="4"/>
    <n v="7.0000000000000007E-2"/>
    <n v="100.98"/>
    <n v="57.38"/>
    <x v="0"/>
    <x v="3"/>
    <x v="0"/>
    <x v="10"/>
    <s v="Jumbo Box"/>
    <s v="Bush Westfield Collection Bookcases, Dark Cherry Finish, Fully Assembled"/>
    <n v="0.78"/>
    <s v="United States"/>
    <s v="Central"/>
    <x v="20"/>
    <s v="Burlington"/>
    <n v="52601"/>
    <x v="106"/>
    <d v="2015-04-21T00:00:00"/>
    <x v="1155"/>
    <n v="2"/>
    <n v="215.32"/>
    <n v="86958"/>
    <n v="100.91000000000001"/>
    <x v="1"/>
  </r>
  <r>
    <n v="1827"/>
    <s v="Vincent Hale"/>
    <x v="4"/>
    <n v="0.03"/>
    <n v="85.99"/>
    <n v="0.99"/>
    <x v="1"/>
    <x v="3"/>
    <x v="1"/>
    <x v="12"/>
    <s v="Wrap Bag"/>
    <s v="Accessory34"/>
    <n v="0.55000000000000004"/>
    <s v="United States"/>
    <s v="Central"/>
    <x v="20"/>
    <s v="Burlington"/>
    <n v="52601"/>
    <x v="106"/>
    <d v="2015-04-20T00:00:00"/>
    <x v="1156"/>
    <n v="5"/>
    <n v="382.85"/>
    <n v="86958"/>
    <n v="85.96"/>
    <x v="1"/>
  </r>
  <r>
    <n v="2097"/>
    <s v="Patsy Shea"/>
    <x v="4"/>
    <n v="0.1"/>
    <n v="300.97000000000003"/>
    <n v="7.18"/>
    <x v="1"/>
    <x v="2"/>
    <x v="1"/>
    <x v="1"/>
    <s v="Small Box"/>
    <s v="Gyration Ultra Professional Cordless Optical Suite"/>
    <n v="0.48"/>
    <s v="United States"/>
    <s v="South"/>
    <x v="23"/>
    <s v="Hilton Head Island"/>
    <n v="29915"/>
    <x v="106"/>
    <d v="2015-04-19T00:00:00"/>
    <x v="1157"/>
    <n v="4"/>
    <n v="1094.33"/>
    <n v="87889"/>
    <n v="300.87"/>
    <x v="0"/>
  </r>
  <r>
    <n v="2098"/>
    <s v="Tracy Dyer"/>
    <x v="4"/>
    <n v="0.06"/>
    <n v="39.89"/>
    <n v="3.04"/>
    <x v="1"/>
    <x v="2"/>
    <x v="0"/>
    <x v="11"/>
    <s v="Wrap Bag"/>
    <s v="Ultra Commercial Grade Dual Valve Door Closer"/>
    <n v="0.53"/>
    <s v="United States"/>
    <s v="South"/>
    <x v="23"/>
    <s v="Mount Pleasant"/>
    <n v="29464"/>
    <x v="106"/>
    <d v="2015-04-20T00:00:00"/>
    <x v="1158"/>
    <n v="10"/>
    <n v="389.97"/>
    <n v="87889"/>
    <n v="39.83"/>
    <x v="0"/>
  </r>
  <r>
    <n v="2655"/>
    <s v="Benjamin Lam"/>
    <x v="4"/>
    <n v="0.09"/>
    <n v="89.99"/>
    <n v="42"/>
    <x v="0"/>
    <x v="1"/>
    <x v="0"/>
    <x v="9"/>
    <s v="Jumbo Drum"/>
    <s v="Global Leather Task Chair, Black"/>
    <n v="0.66"/>
    <s v="United States"/>
    <s v="South"/>
    <x v="5"/>
    <s v="Atlanta"/>
    <n v="30318"/>
    <x v="106"/>
    <d v="2015-04-18T00:00:00"/>
    <x v="1159"/>
    <n v="6"/>
    <n v="511.25"/>
    <n v="86063"/>
    <n v="89.899999999999991"/>
    <x v="0"/>
  </r>
  <r>
    <n v="3155"/>
    <s v="Julian Keith Mayer"/>
    <x v="0"/>
    <n v="0.05"/>
    <n v="159.99"/>
    <n v="5.5"/>
    <x v="1"/>
    <x v="1"/>
    <x v="1"/>
    <x v="1"/>
    <s v="Small Box"/>
    <s v="Gyration RF Keyboard"/>
    <n v="0.49"/>
    <s v="United States"/>
    <s v="South"/>
    <x v="12"/>
    <s v="Sanford"/>
    <n v="32771"/>
    <x v="107"/>
    <d v="2015-04-21T00:00:00"/>
    <x v="1160"/>
    <n v="23"/>
    <n v="3600.65"/>
    <n v="86902"/>
    <n v="159.94"/>
    <x v="0"/>
  </r>
  <r>
    <n v="1836"/>
    <s v="Dwight Albright Huffman"/>
    <x v="1"/>
    <n v="0.01"/>
    <n v="155.99"/>
    <n v="8.99"/>
    <x v="2"/>
    <x v="3"/>
    <x v="1"/>
    <x v="12"/>
    <s v="Small Box"/>
    <s v="CF 688"/>
    <n v="0.57999999999999996"/>
    <s v="United States"/>
    <s v="West"/>
    <x v="8"/>
    <s v="San Francisco"/>
    <n v="94110"/>
    <x v="107"/>
    <d v="2015-04-20T00:00:00"/>
    <x v="1161"/>
    <n v="5"/>
    <n v="675.83"/>
    <n v="86600"/>
    <n v="155.98000000000002"/>
    <x v="2"/>
  </r>
  <r>
    <n v="1837"/>
    <s v="Herbert Williamson"/>
    <x v="1"/>
    <n v="0.01"/>
    <n v="5.98"/>
    <n v="5.46"/>
    <x v="1"/>
    <x v="3"/>
    <x v="2"/>
    <x v="7"/>
    <s v="Small Box"/>
    <s v="Xerox 1983"/>
    <n v="0.36"/>
    <s v="United States"/>
    <s v="West"/>
    <x v="8"/>
    <s v="San Gabriel"/>
    <n v="91776"/>
    <x v="107"/>
    <d v="2015-04-21T00:00:00"/>
    <x v="1162"/>
    <n v="4"/>
    <n v="28"/>
    <n v="86600"/>
    <n v="5.9700000000000006"/>
    <x v="2"/>
  </r>
  <r>
    <n v="2212"/>
    <s v="Stacy Chang"/>
    <x v="1"/>
    <n v="0.09"/>
    <n v="199.99"/>
    <n v="24.49"/>
    <x v="2"/>
    <x v="2"/>
    <x v="1"/>
    <x v="4"/>
    <s v="Large Box"/>
    <s v="Canon PC-428 Personal Copier"/>
    <n v="0.46"/>
    <s v="United States"/>
    <s v="East"/>
    <x v="36"/>
    <s v="Catonsville"/>
    <n v="21228"/>
    <x v="107"/>
    <d v="2015-04-21T00:00:00"/>
    <x v="1163"/>
    <n v="5"/>
    <n v="990.25"/>
    <n v="88029"/>
    <n v="199.9"/>
    <x v="3"/>
  </r>
  <r>
    <n v="152"/>
    <s v="Kent Kerr"/>
    <x v="2"/>
    <n v="0.01"/>
    <n v="79.52"/>
    <n v="48.2"/>
    <x v="1"/>
    <x v="2"/>
    <x v="0"/>
    <x v="11"/>
    <s v="Medium Box"/>
    <s v="Eldon Cleatmat Plus™ Chair Mats for High Pile Carpets"/>
    <n v="0.74"/>
    <s v="United States"/>
    <s v="South"/>
    <x v="34"/>
    <s v="Knoxville"/>
    <n v="37918"/>
    <x v="107"/>
    <d v="2015-04-26T00:00:00"/>
    <x v="1164"/>
    <n v="8"/>
    <n v="667.84"/>
    <n v="89522"/>
    <n v="79.509999999999991"/>
    <x v="0"/>
  </r>
  <r>
    <n v="1933"/>
    <s v="William Crawford"/>
    <x v="2"/>
    <n v="0.06"/>
    <n v="3.58"/>
    <n v="1.63"/>
    <x v="1"/>
    <x v="3"/>
    <x v="2"/>
    <x v="14"/>
    <s v="Wrap Bag"/>
    <s v="OIC Colored Binder Clips, Assorted Sizes"/>
    <n v="0.36"/>
    <s v="United States"/>
    <s v="Central"/>
    <x v="18"/>
    <s v="Garland"/>
    <n v="75043"/>
    <x v="107"/>
    <d v="2015-04-23T00:00:00"/>
    <x v="1165"/>
    <n v="10"/>
    <n v="34.76"/>
    <n v="86687"/>
    <n v="3.52"/>
    <x v="1"/>
  </r>
  <r>
    <n v="1940"/>
    <s v="Eileen McDonald"/>
    <x v="2"/>
    <n v="0"/>
    <n v="78.650000000000006"/>
    <n v="13.99"/>
    <x v="1"/>
    <x v="3"/>
    <x v="2"/>
    <x v="8"/>
    <s v="Medium Box"/>
    <s v="Honeywell Quietcare HEPA Air Cleaner"/>
    <n v="0.52"/>
    <s v="United States"/>
    <s v="West"/>
    <x v="15"/>
    <s v="Draper"/>
    <n v="84020"/>
    <x v="107"/>
    <d v="2015-04-26T00:00:00"/>
    <x v="1166"/>
    <n v="7"/>
    <n v="559.42999999999995"/>
    <n v="88871"/>
    <n v="78.650000000000006"/>
    <x v="2"/>
  </r>
  <r>
    <n v="1940"/>
    <s v="Eileen McDonald"/>
    <x v="2"/>
    <n v="0.08"/>
    <n v="122.99"/>
    <n v="70.2"/>
    <x v="0"/>
    <x v="3"/>
    <x v="0"/>
    <x v="9"/>
    <s v="Jumbo Drum"/>
    <s v="Global High-Back Leather Tilter, Burgundy"/>
    <n v="0.74"/>
    <s v="United States"/>
    <s v="West"/>
    <x v="15"/>
    <s v="Draper"/>
    <n v="84020"/>
    <x v="107"/>
    <d v="2015-04-24T00:00:00"/>
    <x v="1167"/>
    <n v="10"/>
    <n v="1216.52"/>
    <n v="88871"/>
    <n v="122.91"/>
    <x v="2"/>
  </r>
  <r>
    <n v="2066"/>
    <s v="Claudia Webb"/>
    <x v="2"/>
    <n v="0.1"/>
    <n v="4.24"/>
    <n v="5.41"/>
    <x v="1"/>
    <x v="3"/>
    <x v="2"/>
    <x v="5"/>
    <s v="Small Box"/>
    <s v="Storex DuraTech Recycled Plastic Frosted Binders"/>
    <n v="0.35"/>
    <s v="United States"/>
    <s v="South"/>
    <x v="9"/>
    <s v="Indian Trail"/>
    <n v="28079"/>
    <x v="107"/>
    <d v="2015-04-23T00:00:00"/>
    <x v="1168"/>
    <n v="8"/>
    <n v="34.159999999999997"/>
    <n v="85835"/>
    <n v="4.1400000000000006"/>
    <x v="0"/>
  </r>
  <r>
    <n v="2547"/>
    <s v="Edna Freeman"/>
    <x v="2"/>
    <n v="7.0000000000000007E-2"/>
    <n v="6.48"/>
    <n v="9.5399999999999991"/>
    <x v="1"/>
    <x v="0"/>
    <x v="2"/>
    <x v="7"/>
    <s v="Small Box"/>
    <s v="Xerox 1905"/>
    <n v="0.37"/>
    <s v="United States"/>
    <s v="South"/>
    <x v="21"/>
    <s v="Virginia Beach"/>
    <n v="23464"/>
    <x v="107"/>
    <d v="2015-04-19T00:00:00"/>
    <x v="1169"/>
    <n v="1"/>
    <n v="10.86"/>
    <n v="87916"/>
    <n v="6.41"/>
    <x v="0"/>
  </r>
  <r>
    <n v="3380"/>
    <s v="Eva Decker"/>
    <x v="0"/>
    <n v="0.03"/>
    <n v="315.98"/>
    <n v="19.989999999999998"/>
    <x v="1"/>
    <x v="2"/>
    <x v="2"/>
    <x v="5"/>
    <s v="Small Box"/>
    <s v="GBC ProClick™ 150 Presentation Binding System"/>
    <n v="0.38"/>
    <s v="United States"/>
    <s v="South"/>
    <x v="5"/>
    <s v="La Grange"/>
    <n v="30240"/>
    <x v="108"/>
    <d v="2015-04-22T00:00:00"/>
    <x v="1170"/>
    <n v="18"/>
    <n v="5572.18"/>
    <n v="88838"/>
    <n v="315.95000000000005"/>
    <x v="0"/>
  </r>
  <r>
    <n v="3380"/>
    <s v="Eva Decker"/>
    <x v="0"/>
    <n v="0.03"/>
    <n v="63.94"/>
    <n v="14.48"/>
    <x v="1"/>
    <x v="2"/>
    <x v="0"/>
    <x v="11"/>
    <s v="Small Box"/>
    <s v="Howard Miller 16&quot; Diameter Gallery Wall Clock"/>
    <n v="0.46"/>
    <s v="United States"/>
    <s v="South"/>
    <x v="5"/>
    <s v="La Grange"/>
    <n v="30240"/>
    <x v="108"/>
    <d v="2015-04-21T00:00:00"/>
    <x v="1171"/>
    <n v="8"/>
    <n v="522.46"/>
    <n v="88838"/>
    <n v="63.91"/>
    <x v="0"/>
  </r>
  <r>
    <n v="151"/>
    <s v="Geoffrey Zhu"/>
    <x v="1"/>
    <n v="0.09"/>
    <n v="5.98"/>
    <n v="2.5"/>
    <x v="1"/>
    <x v="2"/>
    <x v="2"/>
    <x v="15"/>
    <s v="Small Box"/>
    <s v="Wausau Papers Astrobrights® Colored Envelopes"/>
    <n v="0.36"/>
    <s v="United States"/>
    <s v="South"/>
    <x v="34"/>
    <s v="Kingsport"/>
    <n v="37664"/>
    <x v="108"/>
    <d v="2015-04-22T00:00:00"/>
    <x v="1172"/>
    <n v="5"/>
    <n v="28.11"/>
    <n v="89523"/>
    <n v="5.8900000000000006"/>
    <x v="0"/>
  </r>
  <r>
    <n v="1259"/>
    <s v="Keith Hobbs"/>
    <x v="1"/>
    <n v="0.03"/>
    <n v="3.69"/>
    <n v="2.5"/>
    <x v="2"/>
    <x v="2"/>
    <x v="2"/>
    <x v="15"/>
    <s v="Small Box"/>
    <s v="Colored Envelopes"/>
    <n v="0.39"/>
    <s v="United States"/>
    <s v="South"/>
    <x v="32"/>
    <s v="Danville"/>
    <n v="40422"/>
    <x v="108"/>
    <d v="2015-04-20T00:00:00"/>
    <x v="1173"/>
    <n v="9"/>
    <n v="38.65"/>
    <n v="86534"/>
    <n v="3.66"/>
    <x v="0"/>
  </r>
  <r>
    <n v="2117"/>
    <s v="Jack Hatcher"/>
    <x v="1"/>
    <n v="0.03"/>
    <n v="320.98"/>
    <n v="24.49"/>
    <x v="1"/>
    <x v="2"/>
    <x v="0"/>
    <x v="9"/>
    <s v="Large Box"/>
    <s v="Hon Pagoda™ Stacking Chairs"/>
    <n v="0.55000000000000004"/>
    <s v="United States"/>
    <s v="Central"/>
    <x v="18"/>
    <s v="Greenville"/>
    <n v="75401"/>
    <x v="108"/>
    <d v="2015-04-22T00:00:00"/>
    <x v="1174"/>
    <n v="20"/>
    <n v="6600.63"/>
    <n v="90891"/>
    <n v="320.95000000000005"/>
    <x v="1"/>
  </r>
  <r>
    <n v="2117"/>
    <s v="Jack Hatcher"/>
    <x v="1"/>
    <n v="0.06"/>
    <n v="125.99"/>
    <n v="8.8000000000000007"/>
    <x v="1"/>
    <x v="2"/>
    <x v="1"/>
    <x v="12"/>
    <s v="Small Box"/>
    <s v="StarTAC 6500"/>
    <n v="0.59"/>
    <s v="United States"/>
    <s v="Central"/>
    <x v="18"/>
    <s v="Greenville"/>
    <n v="75401"/>
    <x v="108"/>
    <d v="2015-04-21T00:00:00"/>
    <x v="1175"/>
    <n v="18"/>
    <n v="1811.99"/>
    <n v="90891"/>
    <n v="125.92999999999999"/>
    <x v="1"/>
  </r>
  <r>
    <n v="3084"/>
    <s v="Debbie Hsu"/>
    <x v="1"/>
    <n v="0"/>
    <n v="65.989999999999995"/>
    <n v="5.99"/>
    <x v="2"/>
    <x v="0"/>
    <x v="1"/>
    <x v="12"/>
    <s v="Small Box"/>
    <s v="i1000"/>
    <n v="0.57999999999999996"/>
    <s v="United States"/>
    <s v="West"/>
    <x v="4"/>
    <s v="Lacey"/>
    <n v="98503"/>
    <x v="108"/>
    <d v="2015-04-22T00:00:00"/>
    <x v="1176"/>
    <n v="14"/>
    <n v="798.89"/>
    <n v="89879"/>
    <n v="65.989999999999995"/>
    <x v="2"/>
  </r>
  <r>
    <n v="56"/>
    <s v="Randall Montgomery"/>
    <x v="4"/>
    <n v="0.06"/>
    <n v="3.8"/>
    <n v="1.49"/>
    <x v="1"/>
    <x v="1"/>
    <x v="2"/>
    <x v="5"/>
    <s v="Small Box"/>
    <s v="Durable Pressboard Binders"/>
    <n v="0.38"/>
    <s v="United States"/>
    <s v="East"/>
    <x v="11"/>
    <s v="Tonawanda"/>
    <n v="14150"/>
    <x v="108"/>
    <d v="2015-04-21T00:00:00"/>
    <x v="1177"/>
    <n v="20"/>
    <n v="73.55"/>
    <n v="88075"/>
    <n v="3.7399999999999998"/>
    <x v="3"/>
  </r>
  <r>
    <n v="56"/>
    <s v="Randall Montgomery"/>
    <x v="4"/>
    <n v="0.06"/>
    <n v="1.76"/>
    <n v="0.7"/>
    <x v="1"/>
    <x v="1"/>
    <x v="2"/>
    <x v="2"/>
    <s v="Wrap Bag"/>
    <s v="Newell 310"/>
    <n v="0.56000000000000005"/>
    <s v="United States"/>
    <s v="East"/>
    <x v="11"/>
    <s v="Tonawanda"/>
    <n v="14150"/>
    <x v="108"/>
    <d v="2015-04-21T00:00:00"/>
    <x v="1178"/>
    <n v="17"/>
    <n v="29.57"/>
    <n v="88075"/>
    <n v="1.7"/>
    <x v="3"/>
  </r>
  <r>
    <n v="240"/>
    <s v="Gilbert Scarborough"/>
    <x v="4"/>
    <n v="0.1"/>
    <n v="19.98"/>
    <n v="5.77"/>
    <x v="2"/>
    <x v="0"/>
    <x v="2"/>
    <x v="7"/>
    <s v="Small Box"/>
    <s v="Xerox Blank Computer Paper"/>
    <n v="0.38"/>
    <s v="United States"/>
    <s v="West"/>
    <x v="3"/>
    <s v="Fountain"/>
    <n v="80817"/>
    <x v="108"/>
    <d v="2015-04-20T00:00:00"/>
    <x v="1179"/>
    <n v="3"/>
    <n v="57.41"/>
    <n v="90479"/>
    <n v="19.88"/>
    <x v="2"/>
  </r>
  <r>
    <n v="241"/>
    <s v="Amy Ellis Holder"/>
    <x v="4"/>
    <n v="0.06"/>
    <n v="259.70999999999998"/>
    <n v="66.67"/>
    <x v="0"/>
    <x v="0"/>
    <x v="0"/>
    <x v="0"/>
    <s v="Jumbo Box"/>
    <s v="Bevis Round Bullnose 29&quot; High Table Top"/>
    <n v="0.61"/>
    <s v="United States"/>
    <s v="West"/>
    <x v="3"/>
    <s v="Grand Junction"/>
    <n v="81503"/>
    <x v="108"/>
    <d v="2015-04-21T00:00:00"/>
    <x v="1180"/>
    <n v="11"/>
    <n v="2809.87"/>
    <n v="90479"/>
    <n v="259.64999999999998"/>
    <x v="2"/>
  </r>
  <r>
    <n v="970"/>
    <s v="Lynn Payne"/>
    <x v="4"/>
    <n v="0"/>
    <n v="170.98"/>
    <n v="35.89"/>
    <x v="0"/>
    <x v="1"/>
    <x v="0"/>
    <x v="10"/>
    <s v="Jumbo Box"/>
    <s v="Rush Hierlooms Collection 1&quot; Thick Stackable Bookcases"/>
    <n v="0.66"/>
    <s v="United States"/>
    <s v="South"/>
    <x v="21"/>
    <s v="Rose Hill"/>
    <n v="24281"/>
    <x v="108"/>
    <d v="2015-04-21T00:00:00"/>
    <x v="1181"/>
    <n v="8"/>
    <n v="1452.18"/>
    <n v="86173"/>
    <n v="170.98"/>
    <x v="0"/>
  </r>
  <r>
    <n v="3283"/>
    <s v="William Woodard"/>
    <x v="0"/>
    <n v="0.05"/>
    <n v="363.25"/>
    <n v="19.989999999999998"/>
    <x v="2"/>
    <x v="3"/>
    <x v="2"/>
    <x v="8"/>
    <s v="Small Box"/>
    <s v="Hoover WindTunnel™ Plus Canister Vacuum"/>
    <n v="0.56999999999999995"/>
    <s v="United States"/>
    <s v="South"/>
    <x v="12"/>
    <s v="Kendall"/>
    <n v="33156"/>
    <x v="109"/>
    <d v="2015-04-21T00:00:00"/>
    <x v="1182"/>
    <n v="5"/>
    <n v="1867.04"/>
    <n v="90752"/>
    <n v="363.2"/>
    <x v="0"/>
  </r>
  <r>
    <n v="2038"/>
    <s v="Peter Adams"/>
    <x v="1"/>
    <n v="0.06"/>
    <n v="40.99"/>
    <n v="17.48"/>
    <x v="1"/>
    <x v="0"/>
    <x v="2"/>
    <x v="7"/>
    <s v="Small Box"/>
    <s v="Xerox 1893"/>
    <n v="0.36"/>
    <s v="United States"/>
    <s v="East"/>
    <x v="11"/>
    <s v="Mount Vernon"/>
    <n v="10550"/>
    <x v="109"/>
    <d v="2015-04-21T00:00:00"/>
    <x v="1183"/>
    <n v="7"/>
    <n v="277.12"/>
    <n v="89334"/>
    <n v="40.93"/>
    <x v="3"/>
  </r>
  <r>
    <n v="2260"/>
    <s v="Geoffrey H Wong"/>
    <x v="1"/>
    <n v="0.08"/>
    <n v="4.9800000000000004"/>
    <n v="0.49"/>
    <x v="1"/>
    <x v="3"/>
    <x v="2"/>
    <x v="13"/>
    <s v="Small Box"/>
    <s v="Avery White Multi-Purpose Labels"/>
    <n v="0.39"/>
    <s v="United States"/>
    <s v="South"/>
    <x v="5"/>
    <s v="Rome"/>
    <n v="30161"/>
    <x v="109"/>
    <d v="2015-04-22T00:00:00"/>
    <x v="1184"/>
    <n v="1"/>
    <n v="4.95"/>
    <n v="89602"/>
    <n v="4.9000000000000004"/>
    <x v="0"/>
  </r>
  <r>
    <n v="2260"/>
    <s v="Geoffrey H Wong"/>
    <x v="1"/>
    <n v="0.09"/>
    <n v="119.99"/>
    <n v="14"/>
    <x v="0"/>
    <x v="3"/>
    <x v="1"/>
    <x v="3"/>
    <s v="Jumbo Drum"/>
    <s v="Epson C82 Color Inkjet Printer"/>
    <n v="0.36"/>
    <s v="United States"/>
    <s v="South"/>
    <x v="5"/>
    <s v="Rome"/>
    <n v="30161"/>
    <x v="109"/>
    <d v="2015-04-23T00:00:00"/>
    <x v="1185"/>
    <n v="4"/>
    <n v="461.24"/>
    <n v="89602"/>
    <n v="119.89999999999999"/>
    <x v="0"/>
  </r>
  <r>
    <n v="2964"/>
    <s v="Kathy Hinton"/>
    <x v="1"/>
    <n v="0.06"/>
    <n v="42.98"/>
    <n v="4.62"/>
    <x v="1"/>
    <x v="1"/>
    <x v="2"/>
    <x v="8"/>
    <s v="Small Box"/>
    <s v="Belkin F9M820V08 8 Outlet Surge"/>
    <n v="0.56000000000000005"/>
    <s v="United States"/>
    <s v="East"/>
    <x v="27"/>
    <s v="Mount Vernon"/>
    <n v="43050"/>
    <x v="109"/>
    <d v="2015-04-23T00:00:00"/>
    <x v="1186"/>
    <n v="1"/>
    <n v="47.04"/>
    <n v="88610"/>
    <n v="42.919999999999995"/>
    <x v="3"/>
  </r>
  <r>
    <n v="535"/>
    <s v="Jill Clements"/>
    <x v="2"/>
    <n v="0"/>
    <n v="15.99"/>
    <n v="13.18"/>
    <x v="1"/>
    <x v="3"/>
    <x v="2"/>
    <x v="5"/>
    <s v="Small Box"/>
    <s v="GBC Pre-Punched Binding Paper, Plastic, White, 8-1/2&quot; x 11&quot;"/>
    <n v="0.37"/>
    <s v="United States"/>
    <s v="South"/>
    <x v="21"/>
    <s v="Montclair"/>
    <n v="22025"/>
    <x v="109"/>
    <d v="2015-04-25T00:00:00"/>
    <x v="1187"/>
    <n v="23"/>
    <n v="403.25"/>
    <n v="88511"/>
    <n v="15.99"/>
    <x v="0"/>
  </r>
  <r>
    <n v="2548"/>
    <s v="Wayne Bass"/>
    <x v="2"/>
    <n v="0.05"/>
    <n v="30.98"/>
    <n v="9.18"/>
    <x v="2"/>
    <x v="0"/>
    <x v="2"/>
    <x v="7"/>
    <s v="Small Box"/>
    <s v="Xerox 1951"/>
    <n v="0.4"/>
    <s v="United States"/>
    <s v="West"/>
    <x v="8"/>
    <s v="Los Angeles"/>
    <n v="90068"/>
    <x v="109"/>
    <d v="2015-04-21T00:00:00"/>
    <x v="1188"/>
    <n v="12"/>
    <n v="382.29"/>
    <n v="40997"/>
    <n v="30.93"/>
    <x v="2"/>
  </r>
  <r>
    <n v="2548"/>
    <s v="Wayne Bass"/>
    <x v="2"/>
    <n v="0.05"/>
    <n v="22.99"/>
    <n v="8.99"/>
    <x v="1"/>
    <x v="0"/>
    <x v="2"/>
    <x v="2"/>
    <s v="Small Pack"/>
    <s v="Boston KS Multi-Size Manual Pencil Sharpener"/>
    <n v="0.56999999999999995"/>
    <s v="United States"/>
    <s v="West"/>
    <x v="8"/>
    <s v="Los Angeles"/>
    <n v="90068"/>
    <x v="109"/>
    <d v="2015-04-28T00:00:00"/>
    <x v="1189"/>
    <n v="37"/>
    <n v="881.74"/>
    <n v="40997"/>
    <n v="22.939999999999998"/>
    <x v="2"/>
  </r>
  <r>
    <n v="2548"/>
    <s v="Wayne Bass"/>
    <x v="2"/>
    <n v="0.04"/>
    <n v="212.6"/>
    <n v="110.2"/>
    <x v="0"/>
    <x v="0"/>
    <x v="0"/>
    <x v="0"/>
    <s v="Jumbo Box"/>
    <s v="Bush Advantage Collection® Round Conference Table"/>
    <n v="0.73"/>
    <s v="United States"/>
    <s v="West"/>
    <x v="8"/>
    <s v="Los Angeles"/>
    <n v="90068"/>
    <x v="109"/>
    <d v="2015-04-25T00:00:00"/>
    <x v="1190"/>
    <n v="33"/>
    <n v="7384.18"/>
    <n v="40997"/>
    <n v="212.56"/>
    <x v="2"/>
  </r>
  <r>
    <n v="2549"/>
    <s v="Martha Bowers"/>
    <x v="2"/>
    <n v="0.05"/>
    <n v="30.98"/>
    <n v="9.18"/>
    <x v="2"/>
    <x v="0"/>
    <x v="2"/>
    <x v="7"/>
    <s v="Small Box"/>
    <s v="Xerox 1951"/>
    <n v="0.4"/>
    <s v="United States"/>
    <s v="East"/>
    <x v="27"/>
    <s v="Whitehall"/>
    <n v="43213"/>
    <x v="109"/>
    <d v="2015-04-21T00:00:00"/>
    <x v="1188"/>
    <n v="3"/>
    <n v="95.57"/>
    <n v="88657"/>
    <n v="30.93"/>
    <x v="3"/>
  </r>
  <r>
    <n v="2549"/>
    <s v="Martha Bowers"/>
    <x v="2"/>
    <n v="0.05"/>
    <n v="22.99"/>
    <n v="8.99"/>
    <x v="1"/>
    <x v="0"/>
    <x v="2"/>
    <x v="2"/>
    <s v="Small Pack"/>
    <s v="Boston KS Multi-Size Manual Pencil Sharpener"/>
    <n v="0.56999999999999995"/>
    <s v="United States"/>
    <s v="East"/>
    <x v="27"/>
    <s v="Whitehall"/>
    <n v="43213"/>
    <x v="109"/>
    <d v="2015-04-28T00:00:00"/>
    <x v="1189"/>
    <n v="9"/>
    <n v="214.48"/>
    <n v="88657"/>
    <n v="22.939999999999998"/>
    <x v="3"/>
  </r>
  <r>
    <n v="2549"/>
    <s v="Martha Bowers"/>
    <x v="2"/>
    <n v="0.04"/>
    <n v="212.6"/>
    <n v="110.2"/>
    <x v="0"/>
    <x v="0"/>
    <x v="0"/>
    <x v="0"/>
    <s v="Jumbo Box"/>
    <s v="Bush Advantage Collection® Round Conference Table"/>
    <n v="0.73"/>
    <s v="United States"/>
    <s v="East"/>
    <x v="27"/>
    <s v="Whitehall"/>
    <n v="43213"/>
    <x v="109"/>
    <d v="2015-04-25T00:00:00"/>
    <x v="1190"/>
    <n v="8"/>
    <n v="1790.1"/>
    <n v="88657"/>
    <n v="212.56"/>
    <x v="3"/>
  </r>
  <r>
    <n v="627"/>
    <s v="Scott McKenna"/>
    <x v="4"/>
    <n v="0.02"/>
    <n v="419.19"/>
    <n v="19.989999999999998"/>
    <x v="1"/>
    <x v="3"/>
    <x v="2"/>
    <x v="6"/>
    <s v="Small Box"/>
    <s v="Smead Adjustable Mobile File Trolley with Lockable Top"/>
    <n v="0.57999999999999996"/>
    <s v="United States"/>
    <s v="East"/>
    <x v="27"/>
    <s v="Steubenville"/>
    <n v="43952"/>
    <x v="109"/>
    <d v="2015-04-22T00:00:00"/>
    <x v="1191"/>
    <n v="22"/>
    <n v="9580"/>
    <n v="90469"/>
    <n v="419.17"/>
    <x v="3"/>
  </r>
  <r>
    <n v="2668"/>
    <s v="Carlos Hanson"/>
    <x v="3"/>
    <n v="0.06"/>
    <n v="3.93"/>
    <n v="0.99"/>
    <x v="1"/>
    <x v="2"/>
    <x v="2"/>
    <x v="14"/>
    <s v="Wrap Bag"/>
    <s v="Staples Vinyl Coated Paper Clips"/>
    <n v="0.39"/>
    <s v="United States"/>
    <s v="Central"/>
    <x v="46"/>
    <s v="Rapid City"/>
    <n v="57701"/>
    <x v="109"/>
    <d v="2015-04-23T00:00:00"/>
    <x v="1192"/>
    <n v="6"/>
    <n v="24.18"/>
    <n v="87832"/>
    <n v="3.87"/>
    <x v="1"/>
  </r>
  <r>
    <n v="2932"/>
    <s v="Phyllis Hull"/>
    <x v="1"/>
    <n v="0.01"/>
    <n v="35.44"/>
    <n v="19.989999999999998"/>
    <x v="1"/>
    <x v="0"/>
    <x v="2"/>
    <x v="7"/>
    <s v="Small Box"/>
    <s v="Xerox 1880"/>
    <n v="0.38"/>
    <s v="United States"/>
    <s v="East"/>
    <x v="22"/>
    <s v="Stratford"/>
    <n v="6614"/>
    <x v="110"/>
    <d v="2015-04-23T00:00:00"/>
    <x v="1193"/>
    <n v="1"/>
    <n v="55.43"/>
    <n v="87620"/>
    <n v="35.43"/>
    <x v="3"/>
  </r>
  <r>
    <n v="2938"/>
    <s v="Laurie Case Daniel"/>
    <x v="1"/>
    <n v="0.03"/>
    <n v="47.9"/>
    <n v="5.86"/>
    <x v="1"/>
    <x v="0"/>
    <x v="2"/>
    <x v="7"/>
    <s v="Small Box"/>
    <s v="Xerox 1938"/>
    <n v="0.37"/>
    <s v="United States"/>
    <s v="East"/>
    <x v="35"/>
    <s v="Stoneham"/>
    <n v="2180"/>
    <x v="110"/>
    <d v="2015-04-25T00:00:00"/>
    <x v="1194"/>
    <n v="20"/>
    <n v="931.87"/>
    <n v="87620"/>
    <n v="47.87"/>
    <x v="3"/>
  </r>
  <r>
    <n v="666"/>
    <s v="Emily Sims"/>
    <x v="2"/>
    <n v="0.02"/>
    <n v="4.57"/>
    <n v="5.42"/>
    <x v="1"/>
    <x v="3"/>
    <x v="2"/>
    <x v="5"/>
    <s v="Small Box"/>
    <s v="Newell® 3-Hole Punched Plastic Slotted Magazine Holders for Binders"/>
    <n v="0.37"/>
    <s v="United States"/>
    <s v="South"/>
    <x v="34"/>
    <s v="Nashville"/>
    <n v="37211"/>
    <x v="110"/>
    <d v="2015-04-26T00:00:00"/>
    <x v="1195"/>
    <n v="11"/>
    <n v="54.04"/>
    <n v="88679"/>
    <n v="4.5500000000000007"/>
    <x v="0"/>
  </r>
  <r>
    <n v="667"/>
    <s v="Allison Kirby"/>
    <x v="2"/>
    <n v="0.02"/>
    <n v="4.57"/>
    <n v="5.42"/>
    <x v="1"/>
    <x v="3"/>
    <x v="2"/>
    <x v="5"/>
    <s v="Small Box"/>
    <s v="Newell® 3-Hole Punched Plastic Slotted Magazine Holders for Binders"/>
    <n v="0.37"/>
    <s v="United States"/>
    <s v="Central"/>
    <x v="18"/>
    <s v="Dallas"/>
    <n v="75203"/>
    <x v="110"/>
    <d v="2015-04-26T00:00:00"/>
    <x v="1196"/>
    <n v="45"/>
    <n v="221.06"/>
    <n v="48257"/>
    <n v="4.5500000000000007"/>
    <x v="1"/>
  </r>
  <r>
    <n v="1777"/>
    <s v="Miriam Greenberg"/>
    <x v="2"/>
    <n v="7.0000000000000007E-2"/>
    <n v="5.43"/>
    <n v="0.95"/>
    <x v="1"/>
    <x v="1"/>
    <x v="2"/>
    <x v="7"/>
    <s v="Wrap Bag"/>
    <s v="Wirebound Message Book, 4 per Page"/>
    <n v="0.36"/>
    <s v="United States"/>
    <s v="Central"/>
    <x v="2"/>
    <s v="Valparaiso"/>
    <n v="46383"/>
    <x v="110"/>
    <d v="2015-04-26T00:00:00"/>
    <x v="1197"/>
    <n v="7"/>
    <n v="38.409999999999997"/>
    <n v="89939"/>
    <n v="5.3599999999999994"/>
    <x v="1"/>
  </r>
  <r>
    <n v="678"/>
    <s v="Edward McKenzie"/>
    <x v="4"/>
    <n v="0.04"/>
    <n v="15.42"/>
    <n v="10.68"/>
    <x v="2"/>
    <x v="3"/>
    <x v="2"/>
    <x v="6"/>
    <s v="Small Box"/>
    <s v="Decoflex Hanging Personal Folder File, Blue"/>
    <n v="0.57999999999999996"/>
    <s v="United States"/>
    <s v="South"/>
    <x v="21"/>
    <s v="Rose Hill"/>
    <n v="24281"/>
    <x v="110"/>
    <d v="2015-04-23T00:00:00"/>
    <x v="1198"/>
    <n v="5"/>
    <n v="81.14"/>
    <n v="88889"/>
    <n v="15.38"/>
    <x v="0"/>
  </r>
  <r>
    <n v="2760"/>
    <s v="Evan Adkins"/>
    <x v="4"/>
    <n v="0.08"/>
    <n v="22.01"/>
    <n v="5.53"/>
    <x v="1"/>
    <x v="3"/>
    <x v="2"/>
    <x v="2"/>
    <s v="Small Pack"/>
    <s v="Boston 16801 Nautilus™ Battery Pencil Sharpener"/>
    <n v="0.59"/>
    <s v="United States"/>
    <s v="East"/>
    <x v="22"/>
    <s v="Waterbury"/>
    <n v="6708"/>
    <x v="110"/>
    <d v="2015-04-24T00:00:00"/>
    <x v="1199"/>
    <n v="11"/>
    <n v="241.97"/>
    <n v="90724"/>
    <n v="21.930000000000003"/>
    <x v="3"/>
  </r>
  <r>
    <n v="2764"/>
    <s v="Arnold Johnson"/>
    <x v="4"/>
    <n v="0.02"/>
    <n v="29.74"/>
    <n v="6.64"/>
    <x v="1"/>
    <x v="3"/>
    <x v="2"/>
    <x v="6"/>
    <s v="Small Box"/>
    <s v="Acco Perma® 2700 Stacking Storage Drawers"/>
    <n v="0.7"/>
    <s v="United States"/>
    <s v="East"/>
    <x v="33"/>
    <s v="Hackensack"/>
    <n v="7601"/>
    <x v="110"/>
    <d v="2015-04-22T00:00:00"/>
    <x v="1200"/>
    <n v="4"/>
    <n v="120.81"/>
    <n v="90724"/>
    <n v="29.72"/>
    <x v="3"/>
  </r>
  <r>
    <n v="2737"/>
    <s v="Rachel Bates"/>
    <x v="3"/>
    <n v="0.05"/>
    <n v="100.98"/>
    <n v="7.18"/>
    <x v="1"/>
    <x v="0"/>
    <x v="1"/>
    <x v="1"/>
    <s v="Small Box"/>
    <s v="Logitech Cordless Elite Duo"/>
    <n v="0.4"/>
    <s v="United States"/>
    <s v="East"/>
    <x v="42"/>
    <s v="Rutland"/>
    <n v="5701"/>
    <x v="110"/>
    <d v="2015-04-24T00:00:00"/>
    <x v="1201"/>
    <n v="8"/>
    <n v="821.17"/>
    <n v="89018"/>
    <n v="100.93"/>
    <x v="3"/>
  </r>
  <r>
    <n v="2114"/>
    <s v="Paige Mason"/>
    <x v="0"/>
    <n v="0.08"/>
    <n v="2.89"/>
    <n v="0.49"/>
    <x v="1"/>
    <x v="3"/>
    <x v="2"/>
    <x v="13"/>
    <s v="Small Box"/>
    <s v="*Staples* Packaging Labels"/>
    <n v="0.38"/>
    <s v="United States"/>
    <s v="South"/>
    <x v="21"/>
    <s v="Norfolk"/>
    <n v="23518"/>
    <x v="111"/>
    <d v="2015-04-23T00:00:00"/>
    <x v="1202"/>
    <n v="1"/>
    <n v="3.07"/>
    <n v="88404"/>
    <n v="2.81"/>
    <x v="0"/>
  </r>
  <r>
    <n v="1253"/>
    <s v="Vickie Coates"/>
    <x v="2"/>
    <n v="0.02"/>
    <n v="46.89"/>
    <n v="5.0999999999999996"/>
    <x v="1"/>
    <x v="2"/>
    <x v="2"/>
    <x v="8"/>
    <s v="Medium Box"/>
    <s v="Bionaire Personal Warm Mist Humidifier/Vaporizer"/>
    <n v="0.46"/>
    <s v="United States"/>
    <s v="Central"/>
    <x v="18"/>
    <s v="Cedar Park"/>
    <n v="78613"/>
    <x v="111"/>
    <d v="2015-04-23T00:00:00"/>
    <x v="1203"/>
    <n v="13"/>
    <n v="610.65"/>
    <n v="89981"/>
    <n v="46.87"/>
    <x v="1"/>
  </r>
  <r>
    <n v="1253"/>
    <s v="Vickie Coates"/>
    <x v="2"/>
    <n v="0.05"/>
    <n v="140.97999999999999"/>
    <n v="36.090000000000003"/>
    <x v="0"/>
    <x v="2"/>
    <x v="0"/>
    <x v="10"/>
    <s v="Jumbo Box"/>
    <s v="Sauder Forest Hills Library, Woodland Oak Finish"/>
    <n v="0.77"/>
    <s v="United States"/>
    <s v="Central"/>
    <x v="18"/>
    <s v="Cedar Park"/>
    <n v="78613"/>
    <x v="111"/>
    <d v="2015-04-25T00:00:00"/>
    <x v="1204"/>
    <n v="5"/>
    <n v="699.24"/>
    <n v="89981"/>
    <n v="140.92999999999998"/>
    <x v="1"/>
  </r>
  <r>
    <n v="1253"/>
    <s v="Vickie Coates"/>
    <x v="2"/>
    <n v="0.1"/>
    <n v="212.6"/>
    <n v="110.2"/>
    <x v="0"/>
    <x v="2"/>
    <x v="0"/>
    <x v="0"/>
    <s v="Jumbo Box"/>
    <s v="Bush Advantage Collection® Round Conference Table"/>
    <n v="0.73"/>
    <s v="United States"/>
    <s v="Central"/>
    <x v="18"/>
    <s v="Cedar Park"/>
    <n v="78613"/>
    <x v="111"/>
    <d v="2015-04-25T00:00:00"/>
    <x v="1205"/>
    <n v="12"/>
    <n v="2346.0300000000002"/>
    <n v="89981"/>
    <n v="212.5"/>
    <x v="1"/>
  </r>
  <r>
    <n v="146"/>
    <s v="Yvonne Fox"/>
    <x v="4"/>
    <n v="0.06"/>
    <n v="180.98"/>
    <n v="26.2"/>
    <x v="0"/>
    <x v="3"/>
    <x v="0"/>
    <x v="9"/>
    <s v="Jumbo Drum"/>
    <s v="Global Ergonomic Managers Chair"/>
    <n v="0.59"/>
    <s v="United States"/>
    <s v="Central"/>
    <x v="18"/>
    <s v="Watauga"/>
    <n v="76148"/>
    <x v="111"/>
    <d v="2015-04-24T00:00:00"/>
    <x v="1206"/>
    <n v="5"/>
    <n v="929.57"/>
    <n v="91090"/>
    <n v="180.92"/>
    <x v="1"/>
  </r>
  <r>
    <n v="699"/>
    <s v="Jenny Gold"/>
    <x v="4"/>
    <n v="0.03"/>
    <n v="5.28"/>
    <n v="5.61"/>
    <x v="1"/>
    <x v="1"/>
    <x v="2"/>
    <x v="7"/>
    <s v="Small Box"/>
    <s v="Xerox 1954"/>
    <n v="0.4"/>
    <s v="United States"/>
    <s v="West"/>
    <x v="8"/>
    <s v="Los Angeles"/>
    <n v="90041"/>
    <x v="111"/>
    <d v="2015-04-24T00:00:00"/>
    <x v="1207"/>
    <n v="5"/>
    <n v="32.5"/>
    <n v="44517"/>
    <n v="5.25"/>
    <x v="2"/>
  </r>
  <r>
    <n v="702"/>
    <s v="Kelly O'Connor"/>
    <x v="4"/>
    <n v="0.03"/>
    <n v="5.28"/>
    <n v="5.61"/>
    <x v="1"/>
    <x v="1"/>
    <x v="2"/>
    <x v="7"/>
    <s v="Small Box"/>
    <s v="Xerox 1954"/>
    <n v="0.4"/>
    <s v="United States"/>
    <s v="West"/>
    <x v="8"/>
    <s v="Santa Rosa"/>
    <n v="95404"/>
    <x v="111"/>
    <d v="2015-04-24T00:00:00"/>
    <x v="1207"/>
    <n v="1"/>
    <n v="6.5"/>
    <n v="87977"/>
    <n v="5.25"/>
    <x v="2"/>
  </r>
  <r>
    <n v="1304"/>
    <s v="Sherri McIntosh"/>
    <x v="4"/>
    <n v="0.08"/>
    <n v="2.88"/>
    <n v="0.5"/>
    <x v="1"/>
    <x v="1"/>
    <x v="2"/>
    <x v="13"/>
    <s v="Small Box"/>
    <s v="Avery 507"/>
    <n v="0.39"/>
    <s v="United States"/>
    <s v="West"/>
    <x v="15"/>
    <s v="West Jordan"/>
    <n v="84084"/>
    <x v="111"/>
    <d v="2015-04-24T00:00:00"/>
    <x v="1208"/>
    <n v="3"/>
    <n v="8.74"/>
    <n v="87004"/>
    <n v="2.8"/>
    <x v="2"/>
  </r>
  <r>
    <n v="483"/>
    <s v="Edgar McKenzie"/>
    <x v="3"/>
    <n v="0.06"/>
    <n v="3.36"/>
    <n v="6.27"/>
    <x v="1"/>
    <x v="3"/>
    <x v="2"/>
    <x v="5"/>
    <s v="Small Box"/>
    <s v="Cardinal Poly Pocket Divider Pockets for Ring Binders"/>
    <n v="0.4"/>
    <s v="United States"/>
    <s v="Central"/>
    <x v="10"/>
    <s v="Oswego"/>
    <n v="60543"/>
    <x v="111"/>
    <d v="2015-04-24T00:00:00"/>
    <x v="1209"/>
    <n v="2"/>
    <n v="8.82"/>
    <n v="90354"/>
    <n v="3.3"/>
    <x v="1"/>
  </r>
  <r>
    <n v="483"/>
    <s v="Edgar McKenzie"/>
    <x v="3"/>
    <n v="7.0000000000000007E-2"/>
    <n v="699.99"/>
    <n v="24.49"/>
    <x v="1"/>
    <x v="3"/>
    <x v="1"/>
    <x v="4"/>
    <s v="Large Box"/>
    <s v="Canon PC1060 Personal Laser Copier"/>
    <n v="0.41"/>
    <s v="United States"/>
    <s v="Central"/>
    <x v="10"/>
    <s v="Oswego"/>
    <n v="60543"/>
    <x v="111"/>
    <d v="2015-04-25T00:00:00"/>
    <x v="1210"/>
    <n v="9"/>
    <n v="5976.09"/>
    <n v="90354"/>
    <n v="699.92"/>
    <x v="1"/>
  </r>
  <r>
    <n v="1257"/>
    <s v="Ryan Foster"/>
    <x v="0"/>
    <n v="0.04"/>
    <n v="2.52"/>
    <n v="1.92"/>
    <x v="1"/>
    <x v="2"/>
    <x v="2"/>
    <x v="16"/>
    <s v="Wrap Bag"/>
    <s v="Letter Slitter"/>
    <n v="0.82"/>
    <s v="United States"/>
    <s v="West"/>
    <x v="3"/>
    <s v="Aurora"/>
    <n v="80013"/>
    <x v="112"/>
    <d v="2015-04-24T00:00:00"/>
    <x v="1211"/>
    <n v="1"/>
    <n v="3.13"/>
    <n v="86536"/>
    <n v="2.48"/>
    <x v="2"/>
  </r>
  <r>
    <n v="3325"/>
    <s v="Diane Barr"/>
    <x v="0"/>
    <n v="7.0000000000000007E-2"/>
    <n v="5.58"/>
    <n v="1.99"/>
    <x v="1"/>
    <x v="1"/>
    <x v="2"/>
    <x v="2"/>
    <s v="Wrap Bag"/>
    <s v="DIXON Ticonderoga® Erasable Checking Pencils"/>
    <n v="0.46"/>
    <s v="United States"/>
    <s v="West"/>
    <x v="14"/>
    <s v="Coos Bay"/>
    <n v="97420"/>
    <x v="112"/>
    <d v="2015-04-26T00:00:00"/>
    <x v="1212"/>
    <n v="23"/>
    <n v="121.46"/>
    <n v="90987"/>
    <n v="5.51"/>
    <x v="2"/>
  </r>
  <r>
    <n v="1085"/>
    <s v="Ted Dunlap"/>
    <x v="1"/>
    <n v="0.04"/>
    <n v="9.06"/>
    <n v="9.86"/>
    <x v="1"/>
    <x v="2"/>
    <x v="2"/>
    <x v="7"/>
    <s v="Small Box"/>
    <s v="Southworth 25% Cotton Linen-Finish Paper &amp; Envelopes"/>
    <n v="0.4"/>
    <s v="United States"/>
    <s v="East"/>
    <x v="11"/>
    <s v="Deer Park"/>
    <n v="11729"/>
    <x v="112"/>
    <d v="2015-04-25T00:00:00"/>
    <x v="1213"/>
    <n v="3"/>
    <n v="30.87"/>
    <n v="86123"/>
    <n v="9.0200000000000014"/>
    <x v="3"/>
  </r>
  <r>
    <n v="1086"/>
    <s v="Leon Peele"/>
    <x v="1"/>
    <n v="0.04"/>
    <n v="14.27"/>
    <n v="7.27"/>
    <x v="1"/>
    <x v="2"/>
    <x v="2"/>
    <x v="5"/>
    <s v="Small Box"/>
    <s v="GBC Laser Imprintable Binding System Covers, Desert Sand"/>
    <n v="0.38"/>
    <s v="United States"/>
    <s v="East"/>
    <x v="11"/>
    <s v="Dix Hills"/>
    <n v="11746"/>
    <x v="112"/>
    <d v="2015-04-25T00:00:00"/>
    <x v="1214"/>
    <n v="3"/>
    <n v="45.24"/>
    <n v="86123"/>
    <n v="14.23"/>
    <x v="3"/>
  </r>
  <r>
    <n v="1670"/>
    <s v="Carolyn Bowling"/>
    <x v="2"/>
    <n v="0.03"/>
    <n v="35.409999999999997"/>
    <n v="1.99"/>
    <x v="1"/>
    <x v="0"/>
    <x v="1"/>
    <x v="1"/>
    <s v="Small Pack"/>
    <s v="Imation DVD-RAM discs"/>
    <n v="0.43"/>
    <s v="United States"/>
    <s v="South"/>
    <x v="21"/>
    <s v="Blacksburg"/>
    <n v="24060"/>
    <x v="112"/>
    <d v="2015-04-26T00:00:00"/>
    <x v="1215"/>
    <n v="10"/>
    <n v="367.52"/>
    <n v="86722"/>
    <n v="35.379999999999995"/>
    <x v="0"/>
  </r>
  <r>
    <n v="1670"/>
    <s v="Carolyn Bowling"/>
    <x v="2"/>
    <n v="0"/>
    <n v="142.86000000000001"/>
    <n v="19.989999999999998"/>
    <x v="1"/>
    <x v="0"/>
    <x v="2"/>
    <x v="6"/>
    <s v="Small Box"/>
    <s v="Letter Size Cart"/>
    <n v="0.56000000000000005"/>
    <s v="United States"/>
    <s v="South"/>
    <x v="21"/>
    <s v="Blacksburg"/>
    <n v="24060"/>
    <x v="112"/>
    <d v="2015-05-03T00:00:00"/>
    <x v="1216"/>
    <n v="11"/>
    <n v="1576.35"/>
    <n v="86722"/>
    <n v="142.86000000000001"/>
    <x v="0"/>
  </r>
  <r>
    <n v="1391"/>
    <s v="Carolyn Greer"/>
    <x v="3"/>
    <n v="0"/>
    <n v="2.88"/>
    <n v="0.7"/>
    <x v="2"/>
    <x v="1"/>
    <x v="2"/>
    <x v="2"/>
    <s v="Wrap Bag"/>
    <s v="Newell 340"/>
    <n v="0.56000000000000005"/>
    <s v="United States"/>
    <s v="West"/>
    <x v="8"/>
    <s v="Sunnyvale"/>
    <n v="94086"/>
    <x v="112"/>
    <d v="2015-04-24T00:00:00"/>
    <x v="1217"/>
    <n v="1"/>
    <n v="7.96"/>
    <n v="88727"/>
    <n v="2.88"/>
    <x v="2"/>
  </r>
  <r>
    <n v="2570"/>
    <s v="Yvonne Stephens"/>
    <x v="0"/>
    <n v="0"/>
    <n v="4.37"/>
    <n v="5.15"/>
    <x v="1"/>
    <x v="1"/>
    <x v="2"/>
    <x v="8"/>
    <s v="Small Box"/>
    <s v="Eureka Sanitaire ® Multi-Pro Heavy-Duty Upright, Disposable Bags"/>
    <n v="0.59"/>
    <s v="United States"/>
    <s v="West"/>
    <x v="8"/>
    <s v="Davis"/>
    <n v="95616"/>
    <x v="113"/>
    <d v="2015-04-27T00:00:00"/>
    <x v="1218"/>
    <n v="19"/>
    <n v="87.85"/>
    <n v="90327"/>
    <n v="4.37"/>
    <x v="2"/>
  </r>
  <r>
    <n v="2570"/>
    <s v="Yvonne Stephens"/>
    <x v="0"/>
    <n v="0.01"/>
    <n v="500.98"/>
    <n v="56"/>
    <x v="0"/>
    <x v="1"/>
    <x v="0"/>
    <x v="9"/>
    <s v="Jumbo Drum"/>
    <s v="Global Troy™ Executive Leather Low-Back Tilter"/>
    <n v="0.6"/>
    <s v="United States"/>
    <s v="West"/>
    <x v="8"/>
    <s v="Davis"/>
    <n v="95616"/>
    <x v="113"/>
    <d v="2015-04-26T00:00:00"/>
    <x v="1219"/>
    <n v="14"/>
    <n v="7429.63"/>
    <n v="90327"/>
    <n v="500.97"/>
    <x v="2"/>
  </r>
  <r>
    <n v="2570"/>
    <s v="Yvonne Stephens"/>
    <x v="0"/>
    <n v="0.02"/>
    <n v="12.58"/>
    <n v="5.16"/>
    <x v="1"/>
    <x v="1"/>
    <x v="0"/>
    <x v="11"/>
    <s v="Small Box"/>
    <s v="DAX Copper Panel Document Frame, 5 x 7 Size"/>
    <n v="0.43"/>
    <s v="United States"/>
    <s v="West"/>
    <x v="8"/>
    <s v="Davis"/>
    <n v="95616"/>
    <x v="113"/>
    <d v="2015-04-25T00:00:00"/>
    <x v="1220"/>
    <n v="18"/>
    <n v="224.29"/>
    <n v="90327"/>
    <n v="12.56"/>
    <x v="2"/>
  </r>
  <r>
    <n v="2570"/>
    <s v="Yvonne Stephens"/>
    <x v="0"/>
    <n v="0.1"/>
    <n v="7.7"/>
    <n v="3.68"/>
    <x v="1"/>
    <x v="1"/>
    <x v="0"/>
    <x v="11"/>
    <s v="Wrap Bag"/>
    <s v="Deflect-O® Glasstique™ Clear Desk Accessories"/>
    <n v="0.52"/>
    <s v="United States"/>
    <s v="West"/>
    <x v="8"/>
    <s v="Davis"/>
    <n v="95616"/>
    <x v="113"/>
    <d v="2015-04-26T00:00:00"/>
    <x v="1221"/>
    <n v="7"/>
    <n v="51.2"/>
    <n v="90327"/>
    <n v="7.6000000000000005"/>
    <x v="2"/>
  </r>
  <r>
    <n v="2571"/>
    <s v="Rosemary O'Brien"/>
    <x v="0"/>
    <n v="0.01"/>
    <n v="500.98"/>
    <n v="56"/>
    <x v="0"/>
    <x v="1"/>
    <x v="0"/>
    <x v="9"/>
    <s v="Jumbo Drum"/>
    <s v="Global Troy™ Executive Leather Low-Back Tilter"/>
    <n v="0.6"/>
    <s v="United States"/>
    <s v="East"/>
    <x v="11"/>
    <s v="New York City"/>
    <n v="10165"/>
    <x v="113"/>
    <d v="2015-04-26T00:00:00"/>
    <x v="1222"/>
    <n v="56"/>
    <n v="29718.53"/>
    <n v="50656"/>
    <n v="500.97"/>
    <x v="3"/>
  </r>
  <r>
    <n v="2571"/>
    <s v="Rosemary O'Brien"/>
    <x v="0"/>
    <n v="0.1"/>
    <n v="7.7"/>
    <n v="3.68"/>
    <x v="1"/>
    <x v="1"/>
    <x v="0"/>
    <x v="11"/>
    <s v="Wrap Bag"/>
    <s v="Deflect-O® Glasstique™ Clear Desk Accessories"/>
    <n v="0.52"/>
    <s v="United States"/>
    <s v="East"/>
    <x v="11"/>
    <s v="New York City"/>
    <n v="10165"/>
    <x v="113"/>
    <d v="2015-04-26T00:00:00"/>
    <x v="1223"/>
    <n v="27"/>
    <n v="197.48"/>
    <n v="50656"/>
    <n v="7.6000000000000005"/>
    <x v="3"/>
  </r>
  <r>
    <n v="3379"/>
    <s v="Annette McIntyre"/>
    <x v="0"/>
    <n v="0.05"/>
    <n v="3.14"/>
    <n v="1.92"/>
    <x v="2"/>
    <x v="2"/>
    <x v="2"/>
    <x v="16"/>
    <s v="Wrap Bag"/>
    <s v="Serrated Blade or Curved Handle Hand Letter Openers"/>
    <n v="0.84"/>
    <s v="United States"/>
    <s v="South"/>
    <x v="5"/>
    <s v="Kennesaw"/>
    <n v="30144"/>
    <x v="113"/>
    <d v="2015-04-26T00:00:00"/>
    <x v="1224"/>
    <n v="18"/>
    <n v="59.22"/>
    <n v="88839"/>
    <n v="3.0900000000000003"/>
    <x v="0"/>
  </r>
  <r>
    <n v="731"/>
    <s v="June Herbert"/>
    <x v="1"/>
    <n v="0.09"/>
    <n v="101.41"/>
    <n v="35"/>
    <x v="1"/>
    <x v="1"/>
    <x v="2"/>
    <x v="6"/>
    <s v="Large Box"/>
    <s v="Tennsco Regal Shelving Units"/>
    <n v="0.82"/>
    <s v="United States"/>
    <s v="East"/>
    <x v="35"/>
    <s v="Burlington"/>
    <n v="1803"/>
    <x v="114"/>
    <d v="2015-04-27T00:00:00"/>
    <x v="1225"/>
    <n v="12"/>
    <n v="1178.32"/>
    <n v="90362"/>
    <n v="101.32"/>
    <x v="3"/>
  </r>
  <r>
    <n v="1893"/>
    <s v="Melanie Burgess"/>
    <x v="2"/>
    <n v="0.03"/>
    <n v="180.98"/>
    <n v="26.2"/>
    <x v="0"/>
    <x v="1"/>
    <x v="0"/>
    <x v="9"/>
    <s v="Jumbo Drum"/>
    <s v="Global Ergonomic Managers Chair"/>
    <n v="0.59"/>
    <s v="United States"/>
    <s v="Central"/>
    <x v="6"/>
    <s v="Webster Groves"/>
    <n v="63119"/>
    <x v="114"/>
    <d v="2015-04-30T00:00:00"/>
    <x v="1226"/>
    <n v="5"/>
    <n v="928.92"/>
    <n v="91262"/>
    <n v="180.95"/>
    <x v="1"/>
  </r>
  <r>
    <n v="2491"/>
    <s v="Sean N Boyer"/>
    <x v="2"/>
    <n v="0.06"/>
    <n v="4.28"/>
    <n v="0.94"/>
    <x v="1"/>
    <x v="1"/>
    <x v="2"/>
    <x v="2"/>
    <s v="Wrap Bag"/>
    <s v="Newell 336"/>
    <n v="0.56000000000000005"/>
    <s v="United States"/>
    <s v="West"/>
    <x v="8"/>
    <s v="Los Angeles"/>
    <n v="90045"/>
    <x v="114"/>
    <d v="2015-04-28T00:00:00"/>
    <x v="1227"/>
    <n v="9"/>
    <n v="38.96"/>
    <n v="11712"/>
    <n v="4.2200000000000006"/>
    <x v="2"/>
  </r>
  <r>
    <n v="2495"/>
    <s v="Maria Block"/>
    <x v="2"/>
    <n v="0.06"/>
    <n v="4.28"/>
    <n v="0.94"/>
    <x v="1"/>
    <x v="1"/>
    <x v="2"/>
    <x v="2"/>
    <s v="Wrap Bag"/>
    <s v="Newell 336"/>
    <n v="0.56000000000000005"/>
    <s v="United States"/>
    <s v="West"/>
    <x v="45"/>
    <s v="Rock Springs"/>
    <n v="82901"/>
    <x v="114"/>
    <d v="2015-04-28T00:00:00"/>
    <x v="1227"/>
    <n v="2"/>
    <n v="8.66"/>
    <n v="86885"/>
    <n v="4.2200000000000006"/>
    <x v="2"/>
  </r>
  <r>
    <n v="2489"/>
    <s v="Craig Liu"/>
    <x v="4"/>
    <n v="0.04"/>
    <n v="419.19"/>
    <n v="19.989999999999998"/>
    <x v="1"/>
    <x v="2"/>
    <x v="2"/>
    <x v="6"/>
    <s v="Small Box"/>
    <s v="Smead Adjustable Mobile File Trolley with Lockable Top"/>
    <n v="0.57999999999999996"/>
    <s v="United States"/>
    <s v="West"/>
    <x v="8"/>
    <s v="Concord"/>
    <n v="94521"/>
    <x v="114"/>
    <d v="2015-04-27T00:00:00"/>
    <x v="1228"/>
    <n v="5"/>
    <n v="2012.11"/>
    <n v="86885"/>
    <n v="419.15"/>
    <x v="2"/>
  </r>
  <r>
    <n v="2491"/>
    <s v="Sean N Boyer"/>
    <x v="4"/>
    <n v="0.04"/>
    <n v="419.19"/>
    <n v="19.989999999999998"/>
    <x v="1"/>
    <x v="2"/>
    <x v="2"/>
    <x v="6"/>
    <s v="Small Box"/>
    <s v="Smead Adjustable Mobile File Trolley with Lockable Top"/>
    <n v="0.57999999999999996"/>
    <s v="United States"/>
    <s v="West"/>
    <x v="8"/>
    <s v="Los Angeles"/>
    <n v="90045"/>
    <x v="114"/>
    <d v="2015-04-27T00:00:00"/>
    <x v="1229"/>
    <n v="20"/>
    <n v="8048.45"/>
    <n v="23042"/>
    <n v="419.15"/>
    <x v="2"/>
  </r>
  <r>
    <n v="2380"/>
    <s v="Lisa Branch"/>
    <x v="3"/>
    <n v="7.0000000000000007E-2"/>
    <n v="3.38"/>
    <n v="0.85"/>
    <x v="1"/>
    <x v="0"/>
    <x v="2"/>
    <x v="2"/>
    <s v="Wrap Bag"/>
    <s v="Avery Hi-Liter® Fluorescent Desk Style Markers"/>
    <n v="0.48"/>
    <s v="United States"/>
    <s v="Central"/>
    <x v="25"/>
    <s v="Grand Rapids"/>
    <n v="49505"/>
    <x v="114"/>
    <d v="2015-04-28T00:00:00"/>
    <x v="1230"/>
    <n v="9"/>
    <n v="29.08"/>
    <n v="86654"/>
    <n v="3.31"/>
    <x v="1"/>
  </r>
  <r>
    <n v="2382"/>
    <s v="Geoffrey Saunders"/>
    <x v="3"/>
    <n v="7.0000000000000007E-2"/>
    <n v="3.38"/>
    <n v="0.85"/>
    <x v="1"/>
    <x v="0"/>
    <x v="2"/>
    <x v="2"/>
    <s v="Wrap Bag"/>
    <s v="Avery Hi-Liter® Fluorescent Desk Style Markers"/>
    <n v="0.48"/>
    <s v="United States"/>
    <s v="East"/>
    <x v="11"/>
    <s v="New York City"/>
    <n v="10024"/>
    <x v="114"/>
    <d v="2015-04-28T00:00:00"/>
    <x v="1230"/>
    <n v="34"/>
    <n v="109.86"/>
    <n v="13606"/>
    <n v="3.31"/>
    <x v="3"/>
  </r>
  <r>
    <n v="2468"/>
    <s v="Rhonda Stein"/>
    <x v="0"/>
    <n v="0.09"/>
    <n v="58.1"/>
    <n v="1.49"/>
    <x v="2"/>
    <x v="2"/>
    <x v="2"/>
    <x v="5"/>
    <s v="Small Box"/>
    <s v="Avery Arch Ring Binders"/>
    <n v="0.38"/>
    <s v="United States"/>
    <s v="South"/>
    <x v="9"/>
    <s v="Salisbury"/>
    <n v="28144"/>
    <x v="115"/>
    <d v="2015-04-29T00:00:00"/>
    <x v="1231"/>
    <n v="3"/>
    <n v="169.46"/>
    <n v="88135"/>
    <n v="58.01"/>
    <x v="0"/>
  </r>
  <r>
    <n v="983"/>
    <s v="Sue Drake"/>
    <x v="2"/>
    <n v="0.09"/>
    <n v="300.97000000000003"/>
    <n v="7.18"/>
    <x v="1"/>
    <x v="3"/>
    <x v="1"/>
    <x v="1"/>
    <s v="Small Box"/>
    <s v="Gyration Ultra Professional Cordless Optical Suite"/>
    <n v="0.48"/>
    <s v="United States"/>
    <s v="South"/>
    <x v="1"/>
    <s v="Searcy"/>
    <n v="72143"/>
    <x v="115"/>
    <d v="2015-04-27T00:00:00"/>
    <x v="1232"/>
    <n v="10"/>
    <n v="2848.38"/>
    <n v="90201"/>
    <n v="300.88000000000005"/>
    <x v="0"/>
  </r>
  <r>
    <n v="202"/>
    <s v="Max Small"/>
    <x v="3"/>
    <n v="0.09"/>
    <n v="12.28"/>
    <n v="4.8600000000000003"/>
    <x v="1"/>
    <x v="3"/>
    <x v="2"/>
    <x v="7"/>
    <s v="Small Box"/>
    <s v="Xerox 1933"/>
    <n v="0.38"/>
    <s v="United States"/>
    <s v="Central"/>
    <x v="19"/>
    <s v="Bartlesville"/>
    <n v="74006"/>
    <x v="115"/>
    <d v="2015-04-28T00:00:00"/>
    <x v="1233"/>
    <n v="3"/>
    <n v="34.65"/>
    <n v="88971"/>
    <n v="12.19"/>
    <x v="1"/>
  </r>
  <r>
    <n v="762"/>
    <s v="Stuart Holloway"/>
    <x v="3"/>
    <n v="0"/>
    <n v="125.99"/>
    <n v="8.99"/>
    <x v="1"/>
    <x v="0"/>
    <x v="1"/>
    <x v="12"/>
    <s v="Small Box"/>
    <s v="5170i"/>
    <n v="0.56999999999999995"/>
    <s v="United States"/>
    <s v="West"/>
    <x v="4"/>
    <s v="Vancouver"/>
    <n v="98661"/>
    <x v="115"/>
    <d v="2015-04-29T00:00:00"/>
    <x v="1234"/>
    <n v="12"/>
    <n v="1362.2"/>
    <n v="87525"/>
    <n v="125.99"/>
    <x v="2"/>
  </r>
  <r>
    <n v="3320"/>
    <s v="Alicia Maynard"/>
    <x v="3"/>
    <n v="0.08"/>
    <n v="3.28"/>
    <n v="3.97"/>
    <x v="1"/>
    <x v="0"/>
    <x v="2"/>
    <x v="2"/>
    <s v="Wrap Bag"/>
    <s v="Newell 342"/>
    <n v="0.56000000000000005"/>
    <s v="United States"/>
    <s v="South"/>
    <x v="34"/>
    <s v="Jackson"/>
    <n v="38301"/>
    <x v="115"/>
    <d v="2015-04-28T00:00:00"/>
    <x v="1235"/>
    <n v="18"/>
    <n v="57.24"/>
    <n v="90103"/>
    <n v="3.1999999999999997"/>
    <x v="0"/>
  </r>
  <r>
    <n v="3320"/>
    <s v="Alicia Maynard"/>
    <x v="3"/>
    <n v="0.09"/>
    <n v="40.97"/>
    <n v="8.99"/>
    <x v="2"/>
    <x v="0"/>
    <x v="2"/>
    <x v="2"/>
    <s v="Small Pack"/>
    <s v="Sanford 52201 APSCO Electric Pencil Sharpener"/>
    <n v="0.59"/>
    <s v="United States"/>
    <s v="South"/>
    <x v="34"/>
    <s v="Jackson"/>
    <n v="38301"/>
    <x v="115"/>
    <d v="2015-04-29T00:00:00"/>
    <x v="1236"/>
    <n v="22"/>
    <n v="824.7"/>
    <n v="90103"/>
    <n v="40.879999999999995"/>
    <x v="0"/>
  </r>
  <r>
    <n v="1439"/>
    <s v="Kyle Kaufman"/>
    <x v="0"/>
    <n v="0.05"/>
    <n v="6.48"/>
    <n v="6.22"/>
    <x v="1"/>
    <x v="3"/>
    <x v="2"/>
    <x v="7"/>
    <s v="Small Box"/>
    <s v="Xerox 1894"/>
    <n v="0.37"/>
    <s v="United States"/>
    <s v="East"/>
    <x v="27"/>
    <s v="Euclid"/>
    <n v="44117"/>
    <x v="116"/>
    <d v="2015-04-29T00:00:00"/>
    <x v="1237"/>
    <n v="3"/>
    <n v="21.46"/>
    <n v="90121"/>
    <n v="6.4300000000000006"/>
    <x v="3"/>
  </r>
  <r>
    <n v="3011"/>
    <s v="Tammy Raynor"/>
    <x v="0"/>
    <n v="0.03"/>
    <n v="300.64999999999998"/>
    <n v="24.49"/>
    <x v="1"/>
    <x v="3"/>
    <x v="2"/>
    <x v="8"/>
    <s v="Large Box"/>
    <s v="Honeywell Enviracaire Portable HEPA Air Cleaner for 17' x 22' Room"/>
    <n v="0.52"/>
    <s v="United States"/>
    <s v="East"/>
    <x v="35"/>
    <s v="Boston"/>
    <n v="2113"/>
    <x v="116"/>
    <d v="2015-04-30T00:00:00"/>
    <x v="1238"/>
    <n v="32"/>
    <n v="9705.4599999999991"/>
    <n v="7623"/>
    <n v="300.62"/>
    <x v="3"/>
  </r>
  <r>
    <n v="3011"/>
    <s v="Tammy Raynor"/>
    <x v="0"/>
    <n v="0.06"/>
    <n v="49.99"/>
    <n v="19.989999999999998"/>
    <x v="1"/>
    <x v="3"/>
    <x v="1"/>
    <x v="1"/>
    <s v="Small Box"/>
    <s v="US Robotics 56K V.92 Internal PCI Faxmodem"/>
    <n v="0.45"/>
    <s v="United States"/>
    <s v="East"/>
    <x v="35"/>
    <s v="Boston"/>
    <n v="2113"/>
    <x v="116"/>
    <d v="2015-04-30T00:00:00"/>
    <x v="1239"/>
    <n v="67"/>
    <n v="3247.54"/>
    <n v="7623"/>
    <n v="49.93"/>
    <x v="3"/>
  </r>
  <r>
    <n v="3011"/>
    <s v="Tammy Raynor"/>
    <x v="0"/>
    <n v="0.1"/>
    <n v="104.85"/>
    <n v="4.6500000000000004"/>
    <x v="1"/>
    <x v="3"/>
    <x v="2"/>
    <x v="7"/>
    <s v="Small Box"/>
    <s v="Xerox 1941"/>
    <n v="0.37"/>
    <s v="United States"/>
    <s v="East"/>
    <x v="35"/>
    <s v="Boston"/>
    <n v="2113"/>
    <x v="116"/>
    <d v="2015-04-29T00:00:00"/>
    <x v="1240"/>
    <n v="58"/>
    <n v="5582.63"/>
    <n v="7623"/>
    <n v="104.75"/>
    <x v="3"/>
  </r>
  <r>
    <n v="3012"/>
    <s v="Annie Livingston"/>
    <x v="0"/>
    <n v="0.03"/>
    <n v="300.64999999999998"/>
    <n v="24.49"/>
    <x v="1"/>
    <x v="3"/>
    <x v="2"/>
    <x v="8"/>
    <s v="Large Box"/>
    <s v="Honeywell Enviracaire Portable HEPA Air Cleaner for 17' x 22' Room"/>
    <n v="0.52"/>
    <s v="United States"/>
    <s v="East"/>
    <x v="11"/>
    <s v="Rochester"/>
    <n v="14609"/>
    <x v="116"/>
    <d v="2015-04-30T00:00:00"/>
    <x v="1241"/>
    <n v="8"/>
    <n v="2426.36"/>
    <n v="86346"/>
    <n v="300.62"/>
    <x v="3"/>
  </r>
  <r>
    <n v="3012"/>
    <s v="Annie Livingston"/>
    <x v="0"/>
    <n v="0.06"/>
    <n v="49.99"/>
    <n v="19.989999999999998"/>
    <x v="1"/>
    <x v="3"/>
    <x v="1"/>
    <x v="1"/>
    <s v="Small Box"/>
    <s v="US Robotics 56K V.92 Internal PCI Faxmodem"/>
    <n v="0.45"/>
    <s v="United States"/>
    <s v="East"/>
    <x v="11"/>
    <s v="Rochester"/>
    <n v="14609"/>
    <x v="116"/>
    <d v="2015-04-30T00:00:00"/>
    <x v="1242"/>
    <n v="17"/>
    <n v="824"/>
    <n v="86346"/>
    <n v="49.93"/>
    <x v="3"/>
  </r>
  <r>
    <n v="3012"/>
    <s v="Annie Livingston"/>
    <x v="0"/>
    <n v="0.1"/>
    <n v="104.85"/>
    <n v="4.6500000000000004"/>
    <x v="1"/>
    <x v="3"/>
    <x v="2"/>
    <x v="7"/>
    <s v="Small Box"/>
    <s v="Xerox 1941"/>
    <n v="0.37"/>
    <s v="United States"/>
    <s v="East"/>
    <x v="11"/>
    <s v="Rochester"/>
    <n v="14609"/>
    <x v="116"/>
    <d v="2015-04-29T00:00:00"/>
    <x v="1243"/>
    <n v="14"/>
    <n v="1347.53"/>
    <n v="86346"/>
    <n v="104.75"/>
    <x v="3"/>
  </r>
  <r>
    <n v="2254"/>
    <s v="Jeff Meadows"/>
    <x v="1"/>
    <n v="0.1"/>
    <n v="48.91"/>
    <n v="5.97"/>
    <x v="1"/>
    <x v="3"/>
    <x v="2"/>
    <x v="7"/>
    <s v="Small Box"/>
    <s v="Xerox 1917"/>
    <n v="0.38"/>
    <s v="United States"/>
    <s v="South"/>
    <x v="32"/>
    <s v="Paducah"/>
    <n v="42003"/>
    <x v="116"/>
    <d v="2015-04-30T00:00:00"/>
    <x v="1244"/>
    <n v="14"/>
    <n v="618.96"/>
    <n v="89279"/>
    <n v="48.809999999999995"/>
    <x v="0"/>
  </r>
  <r>
    <n v="2254"/>
    <s v="Jeff Meadows"/>
    <x v="1"/>
    <n v="0.08"/>
    <n v="5.98"/>
    <n v="5.46"/>
    <x v="1"/>
    <x v="3"/>
    <x v="2"/>
    <x v="7"/>
    <s v="Small Box"/>
    <s v="Xerox 1983"/>
    <n v="0.36"/>
    <s v="United States"/>
    <s v="South"/>
    <x v="32"/>
    <s v="Paducah"/>
    <n v="42003"/>
    <x v="116"/>
    <d v="2015-04-28T00:00:00"/>
    <x v="1245"/>
    <n v="13"/>
    <n v="77.540000000000006"/>
    <n v="89279"/>
    <n v="5.9"/>
    <x v="0"/>
  </r>
  <r>
    <n v="2912"/>
    <s v="Hannah Carver"/>
    <x v="1"/>
    <n v="0.04"/>
    <n v="4.13"/>
    <n v="0.99"/>
    <x v="2"/>
    <x v="2"/>
    <x v="2"/>
    <x v="13"/>
    <s v="Small Box"/>
    <s v="Avery 491"/>
    <n v="0.39"/>
    <s v="United States"/>
    <s v="Central"/>
    <x v="39"/>
    <s v="Grand Forks"/>
    <n v="58201"/>
    <x v="116"/>
    <d v="2015-04-30T00:00:00"/>
    <x v="1246"/>
    <n v="7"/>
    <n v="32.33"/>
    <n v="87396"/>
    <n v="4.09"/>
    <x v="1"/>
  </r>
  <r>
    <n v="2912"/>
    <s v="Hannah Carver"/>
    <x v="1"/>
    <n v="0.06"/>
    <n v="55.48"/>
    <n v="14.3"/>
    <x v="1"/>
    <x v="2"/>
    <x v="2"/>
    <x v="7"/>
    <s v="Small Box"/>
    <s v="Xerox 194"/>
    <n v="0.37"/>
    <s v="United States"/>
    <s v="Central"/>
    <x v="39"/>
    <s v="Grand Forks"/>
    <n v="58201"/>
    <x v="116"/>
    <d v="2015-04-30T00:00:00"/>
    <x v="1247"/>
    <n v="12"/>
    <n v="642.05999999999995"/>
    <n v="87396"/>
    <n v="55.419999999999995"/>
    <x v="1"/>
  </r>
  <r>
    <n v="3359"/>
    <s v="Jeffrey Cheng"/>
    <x v="1"/>
    <n v="0.09"/>
    <n v="28.53"/>
    <n v="1.49"/>
    <x v="1"/>
    <x v="2"/>
    <x v="2"/>
    <x v="5"/>
    <s v="Small Box"/>
    <s v="Lock-Up Easel 'Spel-Binder'"/>
    <n v="0.38"/>
    <s v="United States"/>
    <s v="Central"/>
    <x v="30"/>
    <s v="Wauwatosa"/>
    <n v="53213"/>
    <x v="116"/>
    <d v="2015-04-30T00:00:00"/>
    <x v="1248"/>
    <n v="6"/>
    <n v="157.33000000000001"/>
    <n v="91437"/>
    <n v="28.44"/>
    <x v="1"/>
  </r>
  <r>
    <n v="234"/>
    <s v="Don Cameron"/>
    <x v="2"/>
    <n v="0.06"/>
    <n v="3.34"/>
    <n v="7.49"/>
    <x v="2"/>
    <x v="0"/>
    <x v="2"/>
    <x v="2"/>
    <s v="Wrap Bag"/>
    <s v="Eldon Spacemaker® Box, Quick-Snap Lid, Clear"/>
    <n v="0.54"/>
    <s v="United States"/>
    <s v="Central"/>
    <x v="20"/>
    <s v="Newton"/>
    <n v="50208"/>
    <x v="116"/>
    <d v="2015-04-30T00:00:00"/>
    <x v="1249"/>
    <n v="8"/>
    <n v="27.45"/>
    <n v="90239"/>
    <n v="3.28"/>
    <x v="1"/>
  </r>
  <r>
    <n v="1217"/>
    <s v="Billy Perry Browning"/>
    <x v="4"/>
    <n v="0.09"/>
    <n v="130.97999999999999"/>
    <n v="30"/>
    <x v="0"/>
    <x v="0"/>
    <x v="0"/>
    <x v="9"/>
    <s v="Jumbo Drum"/>
    <s v="Office Star - Contemporary Task Swivel chair with 2-way adjustable arms, Plum"/>
    <n v="0.78"/>
    <s v="United States"/>
    <s v="East"/>
    <x v="35"/>
    <s v="Boston"/>
    <n v="2112"/>
    <x v="116"/>
    <d v="2015-05-01T00:00:00"/>
    <x v="1250"/>
    <n v="41"/>
    <n v="5258.94"/>
    <n v="54595"/>
    <n v="130.88999999999999"/>
    <x v="3"/>
  </r>
  <r>
    <n v="1226"/>
    <s v="Ken Cash"/>
    <x v="4"/>
    <n v="0.02"/>
    <n v="8.34"/>
    <n v="2.64"/>
    <x v="1"/>
    <x v="0"/>
    <x v="2"/>
    <x v="16"/>
    <s v="Small Pack"/>
    <s v="Acme® Elite Stainless Steel Scissors"/>
    <n v="0.59"/>
    <s v="United States"/>
    <s v="East"/>
    <x v="40"/>
    <s v="Pawtucket"/>
    <n v="2861"/>
    <x v="116"/>
    <d v="2015-04-30T00:00:00"/>
    <x v="1251"/>
    <n v="8"/>
    <n v="66.739999999999995"/>
    <n v="90800"/>
    <n v="8.32"/>
    <x v="3"/>
  </r>
  <r>
    <n v="1227"/>
    <s v="Elsie Hwang"/>
    <x v="4"/>
    <n v="0.09"/>
    <n v="130.97999999999999"/>
    <n v="30"/>
    <x v="0"/>
    <x v="0"/>
    <x v="0"/>
    <x v="9"/>
    <s v="Jumbo Drum"/>
    <s v="Office Star - Contemporary Task Swivel chair with 2-way adjustable arms, Plum"/>
    <n v="0.78"/>
    <s v="United States"/>
    <s v="East"/>
    <x v="42"/>
    <s v="South Burlington"/>
    <n v="5403"/>
    <x v="116"/>
    <d v="2015-05-01T00:00:00"/>
    <x v="1250"/>
    <n v="10"/>
    <n v="1282.67"/>
    <n v="90800"/>
    <n v="130.88999999999999"/>
    <x v="3"/>
  </r>
  <r>
    <n v="2353"/>
    <s v="Patrick Lowry"/>
    <x v="0"/>
    <n v="0.04"/>
    <n v="5.98"/>
    <n v="0.96"/>
    <x v="1"/>
    <x v="3"/>
    <x v="2"/>
    <x v="2"/>
    <s v="Wrap Bag"/>
    <s v="Newell 315"/>
    <n v="0.6"/>
    <s v="United States"/>
    <s v="East"/>
    <x v="36"/>
    <s v="Edgewood"/>
    <n v="21040"/>
    <x v="117"/>
    <d v="2015-04-30T00:00:00"/>
    <x v="1252"/>
    <n v="22"/>
    <n v="131.79"/>
    <n v="86164"/>
    <n v="5.94"/>
    <x v="3"/>
  </r>
  <r>
    <n v="2353"/>
    <s v="Patrick Lowry"/>
    <x v="0"/>
    <n v="0.01"/>
    <n v="20.99"/>
    <n v="0.99"/>
    <x v="1"/>
    <x v="3"/>
    <x v="1"/>
    <x v="12"/>
    <s v="Wrap Bag"/>
    <s v="Accessory25"/>
    <n v="0.56999999999999995"/>
    <s v="United States"/>
    <s v="East"/>
    <x v="36"/>
    <s v="Edgewood"/>
    <n v="21040"/>
    <x v="117"/>
    <d v="2015-04-30T00:00:00"/>
    <x v="1253"/>
    <n v="2"/>
    <n v="35.33"/>
    <n v="86164"/>
    <n v="20.979999999999997"/>
    <x v="3"/>
  </r>
  <r>
    <n v="782"/>
    <s v="Sarah N Becker"/>
    <x v="1"/>
    <n v="0.04"/>
    <n v="34.76"/>
    <n v="5.49"/>
    <x v="1"/>
    <x v="0"/>
    <x v="2"/>
    <x v="6"/>
    <s v="Small Box"/>
    <s v="Home/Office Personal File Carts"/>
    <n v="0.6"/>
    <s v="United States"/>
    <s v="West"/>
    <x v="8"/>
    <s v="Whittier"/>
    <n v="90604"/>
    <x v="117"/>
    <d v="2015-04-30T00:00:00"/>
    <x v="1254"/>
    <n v="8"/>
    <n v="279.01"/>
    <n v="90962"/>
    <n v="34.72"/>
    <x v="2"/>
  </r>
  <r>
    <n v="803"/>
    <s v="Marianne Goldstein"/>
    <x v="4"/>
    <n v="0.03"/>
    <n v="35.99"/>
    <n v="5"/>
    <x v="1"/>
    <x v="0"/>
    <x v="1"/>
    <x v="12"/>
    <s v="Small Box"/>
    <s v="Accessory27"/>
    <n v="0.85"/>
    <s v="United States"/>
    <s v="South"/>
    <x v="12"/>
    <s v="New Smyrna Beach"/>
    <n v="32168"/>
    <x v="117"/>
    <d v="2015-04-30T00:00:00"/>
    <x v="1255"/>
    <n v="3"/>
    <n v="93.82"/>
    <n v="90048"/>
    <n v="35.96"/>
    <x v="0"/>
  </r>
  <r>
    <n v="2115"/>
    <s v="Jeffrey Lloyd"/>
    <x v="4"/>
    <n v="0.02"/>
    <n v="95.95"/>
    <n v="74.349999999999994"/>
    <x v="0"/>
    <x v="3"/>
    <x v="0"/>
    <x v="9"/>
    <s v="Jumbo Drum"/>
    <s v="Bevis Steel Folding Chairs"/>
    <n v="0.56999999999999995"/>
    <s v="United States"/>
    <s v="South"/>
    <x v="21"/>
    <s v="Oakton"/>
    <n v="22124"/>
    <x v="117"/>
    <d v="2015-05-01T00:00:00"/>
    <x v="1256"/>
    <n v="14"/>
    <n v="1377.46"/>
    <n v="88406"/>
    <n v="95.93"/>
    <x v="0"/>
  </r>
  <r>
    <n v="3381"/>
    <s v="Christopher Norton Patterson"/>
    <x v="4"/>
    <n v="0.02"/>
    <n v="28.53"/>
    <n v="1.49"/>
    <x v="1"/>
    <x v="2"/>
    <x v="2"/>
    <x v="5"/>
    <s v="Small Box"/>
    <s v="Lock-Up Easel 'Spel-Binder'"/>
    <n v="0.38"/>
    <s v="United States"/>
    <s v="South"/>
    <x v="5"/>
    <s v="Macon"/>
    <n v="31204"/>
    <x v="117"/>
    <d v="2015-04-29T00:00:00"/>
    <x v="1257"/>
    <n v="18"/>
    <n v="513.33000000000004"/>
    <n v="88840"/>
    <n v="28.51"/>
    <x v="0"/>
  </r>
  <r>
    <n v="3393"/>
    <s v="Irene Murphy"/>
    <x v="4"/>
    <n v="0.08"/>
    <n v="125.99"/>
    <n v="7.69"/>
    <x v="1"/>
    <x v="1"/>
    <x v="1"/>
    <x v="12"/>
    <s v="Small Box"/>
    <s v="StarTAC 3000"/>
    <n v="0.59"/>
    <s v="United States"/>
    <s v="West"/>
    <x v="4"/>
    <s v="Pullman"/>
    <n v="99163"/>
    <x v="117"/>
    <d v="2015-04-30T00:00:00"/>
    <x v="1258"/>
    <n v="7"/>
    <n v="710.36"/>
    <n v="87908"/>
    <n v="125.91"/>
    <x v="2"/>
  </r>
  <r>
    <n v="617"/>
    <s v="Brett Schultz"/>
    <x v="3"/>
    <n v="0.02"/>
    <n v="15.57"/>
    <n v="1.39"/>
    <x v="1"/>
    <x v="1"/>
    <x v="2"/>
    <x v="15"/>
    <s v="Small Box"/>
    <s v="Park Ridge™ Embossed Executive Business Envelopes"/>
    <n v="0.38"/>
    <s v="United States"/>
    <s v="West"/>
    <x v="3"/>
    <s v="Pueblo"/>
    <n v="81001"/>
    <x v="117"/>
    <d v="2015-04-30T00:00:00"/>
    <x v="1259"/>
    <n v="3"/>
    <n v="46.23"/>
    <n v="88198"/>
    <n v="15.55"/>
    <x v="2"/>
  </r>
  <r>
    <n v="617"/>
    <s v="Brett Schultz"/>
    <x v="3"/>
    <n v="0.02"/>
    <n v="20.89"/>
    <n v="11.52"/>
    <x v="1"/>
    <x v="1"/>
    <x v="2"/>
    <x v="6"/>
    <s v="Small Box"/>
    <s v="Iris® 3-Drawer Stacking Bin, Black"/>
    <n v="0.83"/>
    <s v="United States"/>
    <s v="West"/>
    <x v="3"/>
    <s v="Pueblo"/>
    <n v="81001"/>
    <x v="117"/>
    <d v="2015-04-30T00:00:00"/>
    <x v="1260"/>
    <n v="13"/>
    <n v="279.27999999999997"/>
    <n v="88198"/>
    <n v="20.87"/>
    <x v="2"/>
  </r>
  <r>
    <n v="618"/>
    <s v="Robert Cowan"/>
    <x v="3"/>
    <n v="0.06"/>
    <n v="5.38"/>
    <n v="5.24"/>
    <x v="2"/>
    <x v="1"/>
    <x v="2"/>
    <x v="5"/>
    <s v="Small Box"/>
    <s v="Acco PRESSTEX® Data Binder with Storage Hooks, Dark Blue, 14 7/8&quot; X 11&quot;"/>
    <n v="0.36"/>
    <s v="United States"/>
    <s v="West"/>
    <x v="3"/>
    <s v="Pueblo West"/>
    <n v="81007"/>
    <x v="117"/>
    <d v="2015-04-30T00:00:00"/>
    <x v="1261"/>
    <n v="14"/>
    <n v="81.819999999999993"/>
    <n v="88198"/>
    <n v="5.32"/>
    <x v="2"/>
  </r>
  <r>
    <n v="618"/>
    <s v="Robert Cowan"/>
    <x v="3"/>
    <n v="0.03"/>
    <n v="7.35"/>
    <n v="5.96"/>
    <x v="1"/>
    <x v="1"/>
    <x v="2"/>
    <x v="7"/>
    <s v="Small Box"/>
    <s v="1/4 Fold Party Design Invitations &amp; White Envelopes, 24 8-1/2&quot; X 11&quot; Cards, 25 Env./Pack"/>
    <n v="0.38"/>
    <s v="United States"/>
    <s v="West"/>
    <x v="3"/>
    <s v="Pueblo West"/>
    <n v="81007"/>
    <x v="117"/>
    <d v="2015-04-30T00:00:00"/>
    <x v="1262"/>
    <n v="1"/>
    <n v="13.16"/>
    <n v="88198"/>
    <n v="7.3199999999999994"/>
    <x v="2"/>
  </r>
  <r>
    <n v="638"/>
    <s v="Brooke Shepherd"/>
    <x v="0"/>
    <n v="0.06"/>
    <n v="65.989999999999995"/>
    <n v="8.8000000000000007"/>
    <x v="2"/>
    <x v="1"/>
    <x v="1"/>
    <x v="12"/>
    <s v="Small Box"/>
    <s v="6120"/>
    <n v="0.57999999999999996"/>
    <s v="United States"/>
    <s v="West"/>
    <x v="8"/>
    <s v="Santa Cruz"/>
    <n v="95062"/>
    <x v="118"/>
    <d v="2015-05-01T00:00:00"/>
    <x v="1263"/>
    <n v="9"/>
    <n v="506.38"/>
    <n v="87954"/>
    <n v="65.929999999999993"/>
    <x v="2"/>
  </r>
  <r>
    <n v="638"/>
    <s v="Brooke Shepherd"/>
    <x v="0"/>
    <n v="0"/>
    <n v="195.99"/>
    <n v="4.2"/>
    <x v="2"/>
    <x v="1"/>
    <x v="1"/>
    <x v="12"/>
    <s v="Small Box"/>
    <s v="KH 688"/>
    <n v="0.56999999999999995"/>
    <s v="United States"/>
    <s v="West"/>
    <x v="8"/>
    <s v="Santa Cruz"/>
    <n v="95062"/>
    <x v="118"/>
    <d v="2015-05-02T00:00:00"/>
    <x v="1264"/>
    <n v="6"/>
    <n v="1042.72"/>
    <n v="87954"/>
    <n v="195.99"/>
    <x v="2"/>
  </r>
  <r>
    <n v="640"/>
    <s v="Neal Wolfe"/>
    <x v="0"/>
    <n v="0.06"/>
    <n v="65.989999999999995"/>
    <n v="8.8000000000000007"/>
    <x v="2"/>
    <x v="1"/>
    <x v="1"/>
    <x v="12"/>
    <s v="Small Box"/>
    <s v="6120"/>
    <n v="0.57999999999999996"/>
    <s v="United States"/>
    <s v="West"/>
    <x v="4"/>
    <s v="Seattle"/>
    <n v="98119"/>
    <x v="118"/>
    <d v="2015-05-01T00:00:00"/>
    <x v="1263"/>
    <n v="34"/>
    <n v="1912.98"/>
    <n v="45380"/>
    <n v="65.929999999999993"/>
    <x v="2"/>
  </r>
  <r>
    <n v="640"/>
    <s v="Neal Wolfe"/>
    <x v="0"/>
    <n v="0"/>
    <n v="195.99"/>
    <n v="4.2"/>
    <x v="2"/>
    <x v="1"/>
    <x v="1"/>
    <x v="12"/>
    <s v="Small Box"/>
    <s v="KH 688"/>
    <n v="0.56999999999999995"/>
    <s v="United States"/>
    <s v="West"/>
    <x v="4"/>
    <s v="Seattle"/>
    <n v="98119"/>
    <x v="118"/>
    <d v="2015-05-02T00:00:00"/>
    <x v="1265"/>
    <n v="24"/>
    <n v="4170.87"/>
    <n v="45380"/>
    <n v="195.99"/>
    <x v="2"/>
  </r>
  <r>
    <n v="851"/>
    <s v="Helen H Heller"/>
    <x v="0"/>
    <n v="0.06"/>
    <n v="1.26"/>
    <n v="0.7"/>
    <x v="1"/>
    <x v="3"/>
    <x v="2"/>
    <x v="14"/>
    <s v="Wrap Bag"/>
    <s v="Bagged Rubber Bands"/>
    <n v="0.81"/>
    <s v="United States"/>
    <s v="West"/>
    <x v="8"/>
    <s v="Hacienda Heights"/>
    <n v="91745"/>
    <x v="118"/>
    <d v="2015-04-30T00:00:00"/>
    <x v="1266"/>
    <n v="4"/>
    <n v="5.28"/>
    <n v="88571"/>
    <n v="1.2"/>
    <x v="2"/>
  </r>
  <r>
    <n v="854"/>
    <s v="Karen Hendricks"/>
    <x v="0"/>
    <n v="0.06"/>
    <n v="1.76"/>
    <n v="0.7"/>
    <x v="1"/>
    <x v="3"/>
    <x v="2"/>
    <x v="2"/>
    <s v="Wrap Bag"/>
    <s v="Newell 310"/>
    <n v="0.56000000000000005"/>
    <s v="United States"/>
    <s v="East"/>
    <x v="22"/>
    <s v="Branford"/>
    <n v="6405"/>
    <x v="118"/>
    <d v="2015-05-02T00:00:00"/>
    <x v="290"/>
    <n v="22"/>
    <n v="39.26"/>
    <n v="88571"/>
    <n v="1.7"/>
    <x v="3"/>
  </r>
  <r>
    <n v="855"/>
    <s v="Jacob Lanier"/>
    <x v="0"/>
    <n v="0.02"/>
    <n v="24.98"/>
    <n v="8.7899999999999991"/>
    <x v="1"/>
    <x v="3"/>
    <x v="2"/>
    <x v="6"/>
    <s v="Small Box"/>
    <s v="2300 Heavy-Duty Transfer File Systems by Perma"/>
    <n v="0.66"/>
    <s v="United States"/>
    <s v="East"/>
    <x v="22"/>
    <s v="Danbury"/>
    <n v="6810"/>
    <x v="118"/>
    <d v="2015-05-01T00:00:00"/>
    <x v="1267"/>
    <n v="23"/>
    <n v="606.51"/>
    <n v="88571"/>
    <n v="24.96"/>
    <x v="3"/>
  </r>
  <r>
    <n v="858"/>
    <s v="Arthur Brady"/>
    <x v="0"/>
    <n v="0.05"/>
    <n v="35.99"/>
    <n v="5.99"/>
    <x v="2"/>
    <x v="3"/>
    <x v="1"/>
    <x v="12"/>
    <s v="Wrap Bag"/>
    <s v="Accessory41"/>
    <n v="0.38"/>
    <s v="United States"/>
    <s v="East"/>
    <x v="29"/>
    <s v="Lewiston"/>
    <n v="4240"/>
    <x v="118"/>
    <d v="2015-05-02T00:00:00"/>
    <x v="1268"/>
    <n v="2"/>
    <n v="64.89"/>
    <n v="88571"/>
    <n v="35.940000000000005"/>
    <x v="3"/>
  </r>
  <r>
    <n v="2704"/>
    <s v="Juan Gold"/>
    <x v="0"/>
    <n v="0.06"/>
    <n v="3.6"/>
    <n v="2.2000000000000002"/>
    <x v="1"/>
    <x v="1"/>
    <x v="2"/>
    <x v="7"/>
    <s v="Wrap Bag"/>
    <s v="Telephone Message Books with Fax/Mobile Section, 4 1/4&quot; x 6&quot;"/>
    <n v="0.39"/>
    <s v="United States"/>
    <s v="South"/>
    <x v="12"/>
    <s v="Pensacola"/>
    <n v="32503"/>
    <x v="118"/>
    <d v="2015-05-02T00:00:00"/>
    <x v="1269"/>
    <n v="4"/>
    <n v="15.19"/>
    <n v="91407"/>
    <n v="3.54"/>
    <x v="0"/>
  </r>
  <r>
    <n v="1352"/>
    <s v="Vivian Clarke"/>
    <x v="1"/>
    <n v="0.05"/>
    <n v="17.670000000000002"/>
    <n v="8.99"/>
    <x v="1"/>
    <x v="2"/>
    <x v="0"/>
    <x v="11"/>
    <s v="Small Pack"/>
    <s v="Executive Impressions 12&quot; Wall Clock"/>
    <n v="0.47"/>
    <s v="United States"/>
    <s v="East"/>
    <x v="36"/>
    <s v="Camp Springs"/>
    <n v="20746"/>
    <x v="118"/>
    <d v="2015-05-01T00:00:00"/>
    <x v="1270"/>
    <n v="16"/>
    <n v="283.44"/>
    <n v="88234"/>
    <n v="17.62"/>
    <x v="3"/>
  </r>
  <r>
    <n v="1347"/>
    <s v="Vivian Goldstein"/>
    <x v="2"/>
    <n v="0.1"/>
    <n v="2.62"/>
    <n v="0.8"/>
    <x v="1"/>
    <x v="2"/>
    <x v="2"/>
    <x v="14"/>
    <s v="Wrap Bag"/>
    <s v="Staples Metal Binder Clips"/>
    <n v="0.39"/>
    <s v="United States"/>
    <s v="South"/>
    <x v="12"/>
    <s v="Brandon"/>
    <n v="33511"/>
    <x v="118"/>
    <d v="2015-05-06T00:00:00"/>
    <x v="1271"/>
    <n v="21"/>
    <n v="51.86"/>
    <n v="89686"/>
    <n v="2.52"/>
    <x v="0"/>
  </r>
  <r>
    <n v="2704"/>
    <s v="Juan Gold"/>
    <x v="2"/>
    <n v="0.03"/>
    <n v="13.48"/>
    <n v="4.51"/>
    <x v="2"/>
    <x v="1"/>
    <x v="2"/>
    <x v="6"/>
    <s v="Small Box"/>
    <s v="Tenex Personal Project File with Scoop Front Design, Black"/>
    <n v="0.59"/>
    <s v="United States"/>
    <s v="South"/>
    <x v="12"/>
    <s v="Pensacola"/>
    <n v="32503"/>
    <x v="118"/>
    <d v="2015-05-04T00:00:00"/>
    <x v="1272"/>
    <n v="4"/>
    <n v="59.49"/>
    <n v="91408"/>
    <n v="13.450000000000001"/>
    <x v="0"/>
  </r>
  <r>
    <n v="2823"/>
    <s v="Max Hurley"/>
    <x v="2"/>
    <n v="0.02"/>
    <n v="21.98"/>
    <n v="2.87"/>
    <x v="1"/>
    <x v="3"/>
    <x v="2"/>
    <x v="2"/>
    <s v="Small Pack"/>
    <s v="Panasonic KP-310 Heavy-Duty Electric Pencil Sharpener"/>
    <n v="0.55000000000000004"/>
    <s v="United States"/>
    <s v="West"/>
    <x v="26"/>
    <s v="North Las Vegas"/>
    <n v="89031"/>
    <x v="118"/>
    <d v="2015-05-02T00:00:00"/>
    <x v="1273"/>
    <n v="11"/>
    <n v="240.05"/>
    <n v="87240"/>
    <n v="21.96"/>
    <x v="2"/>
  </r>
  <r>
    <n v="1989"/>
    <s v="David Weaver"/>
    <x v="4"/>
    <n v="0.1"/>
    <n v="1.6"/>
    <n v="1.29"/>
    <x v="1"/>
    <x v="2"/>
    <x v="2"/>
    <x v="2"/>
    <s v="Wrap Bag"/>
    <s v="Sanford Pocket Accent® Highlighters"/>
    <n v="0.42"/>
    <s v="United States"/>
    <s v="West"/>
    <x v="15"/>
    <s v="Holladay"/>
    <n v="84117"/>
    <x v="118"/>
    <d v="2015-04-30T00:00:00"/>
    <x v="1274"/>
    <n v="11"/>
    <n v="16.88"/>
    <n v="90003"/>
    <n v="1.5"/>
    <x v="2"/>
  </r>
  <r>
    <n v="2394"/>
    <s v="Tina Monroe"/>
    <x v="0"/>
    <n v="0.01"/>
    <n v="11.7"/>
    <n v="5.63"/>
    <x v="1"/>
    <x v="3"/>
    <x v="2"/>
    <x v="5"/>
    <s v="Small Box"/>
    <s v="Fellowes Binding Cases"/>
    <n v="0.4"/>
    <s v="United States"/>
    <s v="South"/>
    <x v="5"/>
    <s v="Sandy Springs"/>
    <n v="30328"/>
    <x v="119"/>
    <d v="2015-05-03T00:00:00"/>
    <x v="1275"/>
    <n v="16"/>
    <n v="196.69"/>
    <n v="86949"/>
    <n v="11.69"/>
    <x v="0"/>
  </r>
  <r>
    <n v="2394"/>
    <s v="Tina Monroe"/>
    <x v="0"/>
    <n v="0.03"/>
    <n v="4.55"/>
    <n v="1.49"/>
    <x v="1"/>
    <x v="3"/>
    <x v="2"/>
    <x v="5"/>
    <s v="Small Box"/>
    <s v="Presstex Flexible Ring Binders"/>
    <n v="0.35"/>
    <s v="United States"/>
    <s v="South"/>
    <x v="5"/>
    <s v="Sandy Springs"/>
    <n v="30328"/>
    <x v="119"/>
    <d v="2015-05-01T00:00:00"/>
    <x v="1276"/>
    <n v="9"/>
    <n v="40.28"/>
    <n v="86949"/>
    <n v="4.5199999999999996"/>
    <x v="0"/>
  </r>
  <r>
    <n v="2724"/>
    <s v="Erika Clapp"/>
    <x v="0"/>
    <n v="0.06"/>
    <n v="4.9800000000000004"/>
    <n v="7.44"/>
    <x v="1"/>
    <x v="2"/>
    <x v="2"/>
    <x v="7"/>
    <s v="Small Box"/>
    <s v="Xerox 1922"/>
    <n v="0.36"/>
    <s v="United States"/>
    <s v="South"/>
    <x v="34"/>
    <s v="Chattanooga"/>
    <n v="37421"/>
    <x v="119"/>
    <d v="2015-05-02T00:00:00"/>
    <x v="1277"/>
    <n v="10"/>
    <n v="53.21"/>
    <n v="88959"/>
    <n v="4.9200000000000008"/>
    <x v="0"/>
  </r>
  <r>
    <n v="2724"/>
    <s v="Erika Clapp"/>
    <x v="0"/>
    <n v="0.01"/>
    <n v="6.48"/>
    <n v="7.37"/>
    <x v="1"/>
    <x v="2"/>
    <x v="2"/>
    <x v="7"/>
    <s v="Small Box"/>
    <s v="Xerox 210"/>
    <n v="0.37"/>
    <s v="United States"/>
    <s v="South"/>
    <x v="34"/>
    <s v="Chattanooga"/>
    <n v="37421"/>
    <x v="119"/>
    <d v="2015-05-03T00:00:00"/>
    <x v="1278"/>
    <n v="18"/>
    <n v="122.8"/>
    <n v="88959"/>
    <n v="6.4700000000000006"/>
    <x v="0"/>
  </r>
  <r>
    <n v="1271"/>
    <s v="Joanne Church"/>
    <x v="2"/>
    <n v="0.1"/>
    <n v="34.229999999999997"/>
    <n v="5.0199999999999996"/>
    <x v="1"/>
    <x v="3"/>
    <x v="0"/>
    <x v="11"/>
    <s v="Small Box"/>
    <s v="Hand-Finished Solid Wood Document Frame"/>
    <n v="0.55000000000000004"/>
    <s v="United States"/>
    <s v="West"/>
    <x v="8"/>
    <s v="La Mesa"/>
    <n v="91941"/>
    <x v="119"/>
    <d v="2015-05-06T00:00:00"/>
    <x v="1279"/>
    <n v="7"/>
    <n v="219.66"/>
    <n v="88411"/>
    <n v="34.129999999999995"/>
    <x v="2"/>
  </r>
  <r>
    <n v="1383"/>
    <s v="Christina Hanna"/>
    <x v="4"/>
    <n v="0.03"/>
    <n v="2.23"/>
    <n v="4.57"/>
    <x v="1"/>
    <x v="1"/>
    <x v="0"/>
    <x v="11"/>
    <s v="Small Pack"/>
    <s v="Eldon Pizzaz™ Desk Accessories"/>
    <n v="0.41"/>
    <s v="United States"/>
    <s v="West"/>
    <x v="15"/>
    <s v="West Valley City"/>
    <n v="84120"/>
    <x v="119"/>
    <d v="2015-05-02T00:00:00"/>
    <x v="1280"/>
    <n v="12"/>
    <n v="28.66"/>
    <n v="89406"/>
    <n v="2.2000000000000002"/>
    <x v="2"/>
  </r>
  <r>
    <n v="381"/>
    <s v="Danielle Watts"/>
    <x v="3"/>
    <n v="7.0000000000000007E-2"/>
    <n v="415.88"/>
    <n v="11.37"/>
    <x v="1"/>
    <x v="3"/>
    <x v="2"/>
    <x v="6"/>
    <s v="Small Box"/>
    <s v="Deluxe Rollaway Locking File with Drawer"/>
    <n v="0.56999999999999995"/>
    <s v="United States"/>
    <s v="Central"/>
    <x v="10"/>
    <s v="Bloomington"/>
    <n v="61701"/>
    <x v="119"/>
    <d v="2015-05-01T00:00:00"/>
    <x v="1281"/>
    <n v="1"/>
    <n v="394.51"/>
    <n v="88929"/>
    <n v="415.81"/>
    <x v="1"/>
  </r>
  <r>
    <n v="1193"/>
    <s v="Louis Parrish"/>
    <x v="3"/>
    <n v="0.03"/>
    <n v="5.98"/>
    <n v="1.49"/>
    <x v="1"/>
    <x v="0"/>
    <x v="2"/>
    <x v="5"/>
    <s v="Small Box"/>
    <s v="Avery Hanging File Binders"/>
    <n v="0.39"/>
    <s v="United States"/>
    <s v="East"/>
    <x v="31"/>
    <s v="Washington"/>
    <n v="20016"/>
    <x v="119"/>
    <d v="2015-05-03T00:00:00"/>
    <x v="1282"/>
    <n v="85"/>
    <n v="517.85"/>
    <n v="38852"/>
    <n v="5.95"/>
    <x v="3"/>
  </r>
  <r>
    <n v="1194"/>
    <s v="Sidney Brewer"/>
    <x v="3"/>
    <n v="0.03"/>
    <n v="5.98"/>
    <n v="1.49"/>
    <x v="1"/>
    <x v="0"/>
    <x v="2"/>
    <x v="5"/>
    <s v="Small Box"/>
    <s v="Avery Hanging File Binders"/>
    <n v="0.39"/>
    <s v="United States"/>
    <s v="South"/>
    <x v="12"/>
    <s v="Immokalee"/>
    <n v="34142"/>
    <x v="119"/>
    <d v="2015-05-03T00:00:00"/>
    <x v="1283"/>
    <n v="21"/>
    <n v="127.94"/>
    <n v="87586"/>
    <n v="5.95"/>
    <x v="0"/>
  </r>
  <r>
    <n v="3139"/>
    <s v="David Powell"/>
    <x v="0"/>
    <n v="0.09"/>
    <n v="280.98"/>
    <n v="57"/>
    <x v="0"/>
    <x v="2"/>
    <x v="0"/>
    <x v="9"/>
    <s v="Jumbo Drum"/>
    <s v="Hon 2090 “Pillow Soft” Series Mid Back Swivel/Tilt Chairs"/>
    <n v="0.78"/>
    <s v="United States"/>
    <s v="East"/>
    <x v="33"/>
    <s v="Cranford"/>
    <n v="7016"/>
    <x v="120"/>
    <d v="2015-05-05T00:00:00"/>
    <x v="1284"/>
    <n v="31"/>
    <n v="7974.21"/>
    <n v="86793"/>
    <n v="280.89000000000004"/>
    <x v="3"/>
  </r>
  <r>
    <n v="3367"/>
    <s v="Renee McKenzie"/>
    <x v="0"/>
    <n v="0.08"/>
    <n v="30.97"/>
    <n v="4"/>
    <x v="1"/>
    <x v="2"/>
    <x v="1"/>
    <x v="1"/>
    <s v="Small Box"/>
    <s v="Microsoft Multimedia Keyboard"/>
    <n v="0.74"/>
    <s v="United States"/>
    <s v="East"/>
    <x v="27"/>
    <s v="Upper Arlington"/>
    <n v="43221"/>
    <x v="120"/>
    <d v="2015-05-03T00:00:00"/>
    <x v="1285"/>
    <n v="26"/>
    <n v="758.97"/>
    <n v="90502"/>
    <n v="30.89"/>
    <x v="3"/>
  </r>
  <r>
    <n v="3367"/>
    <s v="Renee McKenzie"/>
    <x v="0"/>
    <n v="0.1"/>
    <n v="4.13"/>
    <n v="0.5"/>
    <x v="2"/>
    <x v="2"/>
    <x v="2"/>
    <x v="13"/>
    <s v="Small Box"/>
    <s v="Avery 506"/>
    <n v="0.39"/>
    <s v="United States"/>
    <s v="East"/>
    <x v="27"/>
    <s v="Upper Arlington"/>
    <n v="43221"/>
    <x v="120"/>
    <d v="2015-05-04T00:00:00"/>
    <x v="1286"/>
    <n v="18"/>
    <n v="84.44"/>
    <n v="90502"/>
    <n v="4.03"/>
    <x v="3"/>
  </r>
  <r>
    <n v="408"/>
    <s v="Calvin Parsons Walter"/>
    <x v="2"/>
    <n v="7.0000000000000007E-2"/>
    <n v="29.17"/>
    <n v="6.27"/>
    <x v="1"/>
    <x v="3"/>
    <x v="2"/>
    <x v="5"/>
    <s v="Small Box"/>
    <s v="Binding Machine Supplies"/>
    <n v="0.37"/>
    <s v="United States"/>
    <s v="Central"/>
    <x v="18"/>
    <s v="San Juan"/>
    <n v="78589"/>
    <x v="120"/>
    <d v="2015-05-06T00:00:00"/>
    <x v="1287"/>
    <n v="14"/>
    <n v="400.47"/>
    <n v="89639"/>
    <n v="29.1"/>
    <x v="1"/>
  </r>
  <r>
    <n v="2426"/>
    <s v="Dorothy Holt"/>
    <x v="2"/>
    <n v="0.08"/>
    <n v="4.4800000000000004"/>
    <n v="49"/>
    <x v="1"/>
    <x v="0"/>
    <x v="2"/>
    <x v="8"/>
    <s v="Large Box"/>
    <s v="Hoover Portapower™ Portable Vacuum"/>
    <n v="0.6"/>
    <s v="United States"/>
    <s v="Central"/>
    <x v="18"/>
    <s v="Irving"/>
    <n v="75061"/>
    <x v="120"/>
    <d v="2015-05-02T00:00:00"/>
    <x v="1288"/>
    <n v="37"/>
    <n v="202.29"/>
    <n v="90861"/>
    <n v="4.4000000000000004"/>
    <x v="1"/>
  </r>
  <r>
    <n v="2426"/>
    <s v="Dorothy Holt"/>
    <x v="2"/>
    <n v="0"/>
    <n v="17.670000000000002"/>
    <n v="8.99"/>
    <x v="1"/>
    <x v="0"/>
    <x v="0"/>
    <x v="11"/>
    <s v="Small Pack"/>
    <s v="Executive Impressions 12&quot; Wall Clock"/>
    <n v="0.47"/>
    <s v="United States"/>
    <s v="Central"/>
    <x v="18"/>
    <s v="Irving"/>
    <n v="75061"/>
    <x v="120"/>
    <d v="2015-05-09T00:00:00"/>
    <x v="1289"/>
    <n v="9"/>
    <n v="168.71"/>
    <n v="90861"/>
    <n v="17.670000000000002"/>
    <x v="1"/>
  </r>
  <r>
    <n v="2578"/>
    <s v="Kent Gill"/>
    <x v="2"/>
    <n v="0.04"/>
    <n v="8.6"/>
    <n v="6.19"/>
    <x v="1"/>
    <x v="2"/>
    <x v="2"/>
    <x v="5"/>
    <s v="Small Box"/>
    <s v="Avery Printable Repositionable Plastic Tabs"/>
    <n v="0.38"/>
    <s v="United States"/>
    <s v="South"/>
    <x v="16"/>
    <s v="Opelika"/>
    <n v="36801"/>
    <x v="120"/>
    <d v="2015-05-04T00:00:00"/>
    <x v="1290"/>
    <n v="5"/>
    <n v="46.85"/>
    <n v="88298"/>
    <n v="8.56"/>
    <x v="0"/>
  </r>
  <r>
    <n v="2578"/>
    <s v="Kent Gill"/>
    <x v="2"/>
    <n v="0.01"/>
    <n v="3.58"/>
    <n v="1.63"/>
    <x v="1"/>
    <x v="2"/>
    <x v="2"/>
    <x v="14"/>
    <s v="Wrap Bag"/>
    <s v="OIC Colored Binder Clips, Assorted Sizes"/>
    <n v="0.36"/>
    <s v="United States"/>
    <s v="South"/>
    <x v="16"/>
    <s v="Opelika"/>
    <n v="36801"/>
    <x v="120"/>
    <d v="2015-05-06T00:00:00"/>
    <x v="1291"/>
    <n v="26"/>
    <n v="93.57"/>
    <n v="88298"/>
    <n v="3.5700000000000003"/>
    <x v="0"/>
  </r>
  <r>
    <n v="2578"/>
    <s v="Kent Gill"/>
    <x v="2"/>
    <n v="0.08"/>
    <n v="105.49"/>
    <n v="41.64"/>
    <x v="0"/>
    <x v="2"/>
    <x v="0"/>
    <x v="0"/>
    <s v="Jumbo Box"/>
    <s v="Balt Solid Wood Rectangular Table"/>
    <n v="0.75"/>
    <s v="United States"/>
    <s v="South"/>
    <x v="16"/>
    <s v="Opelika"/>
    <n v="36801"/>
    <x v="120"/>
    <d v="2015-05-09T00:00:00"/>
    <x v="1292"/>
    <n v="34"/>
    <n v="2694.49"/>
    <n v="88298"/>
    <n v="105.41"/>
    <x v="0"/>
  </r>
  <r>
    <n v="2531"/>
    <s v="Rick Houston"/>
    <x v="4"/>
    <n v="0.08"/>
    <n v="4"/>
    <n v="1.3"/>
    <x v="1"/>
    <x v="0"/>
    <x v="2"/>
    <x v="7"/>
    <s v="Wrap Bag"/>
    <s v="EcoTones® Memo Sheets"/>
    <n v="0.37"/>
    <s v="United States"/>
    <s v="West"/>
    <x v="8"/>
    <s v="Atascadero"/>
    <n v="93422"/>
    <x v="120"/>
    <d v="2015-05-04T00:00:00"/>
    <x v="1293"/>
    <n v="14"/>
    <n v="51.99"/>
    <n v="87452"/>
    <n v="3.92"/>
    <x v="2"/>
  </r>
  <r>
    <n v="27"/>
    <s v="Guy Gallagher"/>
    <x v="3"/>
    <n v="0.04"/>
    <n v="4.1399999999999997"/>
    <n v="6.6"/>
    <x v="1"/>
    <x v="3"/>
    <x v="0"/>
    <x v="11"/>
    <s v="Small Box"/>
    <s v="Eldon Image Series Black Desk Accessories"/>
    <n v="0.49"/>
    <s v="United States"/>
    <s v="West"/>
    <x v="8"/>
    <s v="Lakewood"/>
    <n v="90712"/>
    <x v="120"/>
    <d v="2015-05-04T00:00:00"/>
    <x v="1294"/>
    <n v="12"/>
    <n v="54.78"/>
    <n v="87652"/>
    <n v="4.0999999999999996"/>
    <x v="2"/>
  </r>
  <r>
    <n v="3386"/>
    <s v="Carmen Elmore"/>
    <x v="0"/>
    <n v="0"/>
    <n v="2.61"/>
    <n v="0.5"/>
    <x v="1"/>
    <x v="3"/>
    <x v="2"/>
    <x v="13"/>
    <s v="Small Box"/>
    <s v="Avery 494"/>
    <n v="0.39"/>
    <s v="United States"/>
    <s v="East"/>
    <x v="27"/>
    <s v="Bowling Green"/>
    <n v="43402"/>
    <x v="121"/>
    <d v="2015-05-05T00:00:00"/>
    <x v="1295"/>
    <n v="10"/>
    <n v="28.34"/>
    <n v="88746"/>
    <n v="2.61"/>
    <x v="3"/>
  </r>
  <r>
    <n v="3386"/>
    <s v="Carmen Elmore"/>
    <x v="0"/>
    <n v="0.04"/>
    <n v="25.38"/>
    <n v="8.99"/>
    <x v="2"/>
    <x v="3"/>
    <x v="0"/>
    <x v="11"/>
    <s v="Small Pack"/>
    <s v="Executive Impressions 13&quot; Chairman Wall Clock"/>
    <n v="0.5"/>
    <s v="United States"/>
    <s v="East"/>
    <x v="27"/>
    <s v="Bowling Green"/>
    <n v="43402"/>
    <x v="121"/>
    <d v="2015-05-06T00:00:00"/>
    <x v="1296"/>
    <n v="35"/>
    <n v="861.3"/>
    <n v="88746"/>
    <n v="25.34"/>
    <x v="3"/>
  </r>
  <r>
    <n v="2157"/>
    <s v="Tom Hoyle Honeycutt"/>
    <x v="1"/>
    <n v="7.0000000000000007E-2"/>
    <n v="30.93"/>
    <n v="3.92"/>
    <x v="1"/>
    <x v="2"/>
    <x v="0"/>
    <x v="11"/>
    <s v="Small Pack"/>
    <s v="Advantus Employee of the Month Certificate Frame, 11 x 13-1/2"/>
    <n v="0.44"/>
    <s v="United States"/>
    <s v="Central"/>
    <x v="25"/>
    <s v="Warren"/>
    <n v="48093"/>
    <x v="121"/>
    <d v="2015-05-04T00:00:00"/>
    <x v="1297"/>
    <n v="19"/>
    <n v="577.25"/>
    <n v="90386"/>
    <n v="30.86"/>
    <x v="1"/>
  </r>
  <r>
    <n v="2157"/>
    <s v="Tom Hoyle Honeycutt"/>
    <x v="1"/>
    <n v="0.05"/>
    <n v="297.48"/>
    <n v="18.059999999999999"/>
    <x v="0"/>
    <x v="2"/>
    <x v="1"/>
    <x v="3"/>
    <s v="Jumbo Drum"/>
    <s v="Panasonic KX-P3200 Dot Matrix Printer"/>
    <n v="0.6"/>
    <s v="United States"/>
    <s v="Central"/>
    <x v="25"/>
    <s v="Warren"/>
    <n v="48093"/>
    <x v="121"/>
    <d v="2015-05-04T00:00:00"/>
    <x v="1298"/>
    <n v="14"/>
    <n v="4075.18"/>
    <n v="90386"/>
    <n v="297.43"/>
    <x v="1"/>
  </r>
  <r>
    <n v="2157"/>
    <s v="Tom Hoyle Honeycutt"/>
    <x v="1"/>
    <n v="7.0000000000000007E-2"/>
    <n v="296.18"/>
    <n v="54.12"/>
    <x v="0"/>
    <x v="2"/>
    <x v="0"/>
    <x v="0"/>
    <s v="Jumbo Box"/>
    <s v="Hon 94000 Series Round Tables"/>
    <n v="0.76"/>
    <s v="United States"/>
    <s v="Central"/>
    <x v="25"/>
    <s v="Warren"/>
    <n v="48093"/>
    <x v="121"/>
    <d v="2015-05-05T00:00:00"/>
    <x v="1299"/>
    <n v="6"/>
    <n v="1798.23"/>
    <n v="90386"/>
    <n v="296.11"/>
    <x v="1"/>
  </r>
  <r>
    <n v="1391"/>
    <s v="Carolyn Greer"/>
    <x v="2"/>
    <n v="7.0000000000000007E-2"/>
    <n v="12.28"/>
    <n v="6.13"/>
    <x v="1"/>
    <x v="0"/>
    <x v="2"/>
    <x v="6"/>
    <s v="Small Box"/>
    <s v="Recycled Eldon Regeneration Jumbo File"/>
    <n v="0.56999999999999995"/>
    <s v="United States"/>
    <s v="West"/>
    <x v="8"/>
    <s v="Sunnyvale"/>
    <n v="94086"/>
    <x v="121"/>
    <d v="2015-05-10T00:00:00"/>
    <x v="1300"/>
    <n v="33"/>
    <n v="389.59"/>
    <n v="88730"/>
    <n v="12.209999999999999"/>
    <x v="2"/>
  </r>
  <r>
    <n v="1680"/>
    <s v="Esther Whitaker"/>
    <x v="2"/>
    <n v="0.09"/>
    <n v="30.98"/>
    <n v="19.510000000000002"/>
    <x v="1"/>
    <x v="1"/>
    <x v="2"/>
    <x v="15"/>
    <s v="Small Box"/>
    <s v="Staples Colored Interoffice Envelopes"/>
    <n v="0.36"/>
    <s v="United States"/>
    <s v="East"/>
    <x v="27"/>
    <s v="Fairfield"/>
    <n v="45014"/>
    <x v="121"/>
    <d v="2015-05-05T00:00:00"/>
    <x v="1301"/>
    <n v="18"/>
    <n v="514.62"/>
    <n v="86645"/>
    <n v="30.89"/>
    <x v="3"/>
  </r>
  <r>
    <n v="1680"/>
    <s v="Esther Whitaker"/>
    <x v="2"/>
    <n v="0.03"/>
    <n v="49.34"/>
    <n v="10.25"/>
    <x v="1"/>
    <x v="1"/>
    <x v="0"/>
    <x v="11"/>
    <s v="Large Box"/>
    <s v="Electrix Fluorescent Magnifier Lamps &amp; Weighted Base"/>
    <n v="0.56999999999999995"/>
    <s v="United States"/>
    <s v="East"/>
    <x v="27"/>
    <s v="Fairfield"/>
    <n v="45014"/>
    <x v="121"/>
    <d v="2015-05-05T00:00:00"/>
    <x v="1302"/>
    <n v="17"/>
    <n v="817.32"/>
    <n v="86645"/>
    <n v="49.31"/>
    <x v="3"/>
  </r>
  <r>
    <n v="94"/>
    <s v="Eddie House Mueller"/>
    <x v="3"/>
    <n v="0.04"/>
    <n v="160.97999999999999"/>
    <n v="30"/>
    <x v="0"/>
    <x v="2"/>
    <x v="0"/>
    <x v="9"/>
    <s v="Jumbo Drum"/>
    <s v="Office Star - Mid Back Dual function Ergonomic High Back Chair with 2-Way Adjustable Arms"/>
    <n v="0.62"/>
    <s v="United States"/>
    <s v="Central"/>
    <x v="10"/>
    <s v="Chicago"/>
    <n v="60601"/>
    <x v="121"/>
    <d v="2015-05-05T00:00:00"/>
    <x v="1303"/>
    <n v="37"/>
    <n v="6276.34"/>
    <n v="44231"/>
    <n v="160.94"/>
    <x v="1"/>
  </r>
  <r>
    <n v="94"/>
    <s v="Eddie House Mueller"/>
    <x v="3"/>
    <n v="0.01"/>
    <n v="17.98"/>
    <n v="4"/>
    <x v="1"/>
    <x v="2"/>
    <x v="1"/>
    <x v="1"/>
    <s v="Small Box"/>
    <s v="Belkin 107-key enhanced keyboard, USB/PS/2 interface"/>
    <n v="0.79"/>
    <s v="United States"/>
    <s v="Central"/>
    <x v="10"/>
    <s v="Chicago"/>
    <n v="60601"/>
    <x v="121"/>
    <d v="2015-05-05T00:00:00"/>
    <x v="1304"/>
    <n v="146"/>
    <n v="2664.4"/>
    <n v="44231"/>
    <n v="17.97"/>
    <x v="1"/>
  </r>
  <r>
    <n v="97"/>
    <s v="Max McKenna"/>
    <x v="3"/>
    <n v="0.04"/>
    <n v="160.97999999999999"/>
    <n v="30"/>
    <x v="0"/>
    <x v="2"/>
    <x v="0"/>
    <x v="9"/>
    <s v="Jumbo Drum"/>
    <s v="Office Star - Mid Back Dual function Ergonomic High Back Chair with 2-Way Adjustable Arms"/>
    <n v="0.62"/>
    <s v="United States"/>
    <s v="Central"/>
    <x v="38"/>
    <s v="Manhattan"/>
    <n v="66502"/>
    <x v="121"/>
    <d v="2015-05-05T00:00:00"/>
    <x v="1305"/>
    <n v="9"/>
    <n v="1526.68"/>
    <n v="87306"/>
    <n v="160.94"/>
    <x v="1"/>
  </r>
  <r>
    <n v="97"/>
    <s v="Max McKenna"/>
    <x v="3"/>
    <n v="0.06"/>
    <n v="115.99"/>
    <n v="8.99"/>
    <x v="1"/>
    <x v="2"/>
    <x v="1"/>
    <x v="12"/>
    <s v="Small Box"/>
    <s v="5185"/>
    <n v="0.57999999999999996"/>
    <s v="United States"/>
    <s v="Central"/>
    <x v="38"/>
    <s v="Manhattan"/>
    <n v="66502"/>
    <x v="121"/>
    <d v="2015-05-04T00:00:00"/>
    <x v="1306"/>
    <n v="20"/>
    <n v="1952.56"/>
    <n v="87306"/>
    <n v="115.92999999999999"/>
    <x v="1"/>
  </r>
  <r>
    <n v="1869"/>
    <s v="Roberta Daniel"/>
    <x v="3"/>
    <n v="0.08"/>
    <n v="8.09"/>
    <n v="7.96"/>
    <x v="1"/>
    <x v="1"/>
    <x v="0"/>
    <x v="11"/>
    <s v="Small Box"/>
    <s v="6&quot; Cubicle Wall Clock, Black"/>
    <n v="0.49"/>
    <s v="United States"/>
    <s v="West"/>
    <x v="43"/>
    <s v="Alamogordo"/>
    <n v="88310"/>
    <x v="121"/>
    <d v="2015-05-04T00:00:00"/>
    <x v="1307"/>
    <n v="10"/>
    <n v="80.349999999999994"/>
    <n v="89209"/>
    <n v="8.01"/>
    <x v="2"/>
  </r>
  <r>
    <n v="335"/>
    <s v="Curtis O'Connell"/>
    <x v="0"/>
    <n v="0.09"/>
    <n v="6.28"/>
    <n v="5.29"/>
    <x v="1"/>
    <x v="3"/>
    <x v="0"/>
    <x v="11"/>
    <s v="Small Box"/>
    <s v="Eldon® 200 Class™ Desk Accessories, Burgundy"/>
    <n v="0.43"/>
    <s v="United States"/>
    <s v="West"/>
    <x v="14"/>
    <s v="Medford"/>
    <n v="97504"/>
    <x v="122"/>
    <d v="2015-05-04T00:00:00"/>
    <x v="1308"/>
    <n v="1"/>
    <n v="8.5299999999999994"/>
    <n v="87277"/>
    <n v="6.19"/>
    <x v="2"/>
  </r>
  <r>
    <n v="342"/>
    <s v="Jacqueline Noble"/>
    <x v="0"/>
    <n v="0.01"/>
    <n v="3.26"/>
    <n v="1.86"/>
    <x v="1"/>
    <x v="3"/>
    <x v="2"/>
    <x v="2"/>
    <s v="Wrap Bag"/>
    <s v="Avery Hi-Liter GlideStik Fluorescent Highlighter, Yellow Ink"/>
    <n v="0.41"/>
    <s v="United States"/>
    <s v="South"/>
    <x v="12"/>
    <s v="Miami"/>
    <n v="33181"/>
    <x v="122"/>
    <d v="2015-05-06T00:00:00"/>
    <x v="1309"/>
    <n v="20"/>
    <n v="73.97"/>
    <n v="3332"/>
    <n v="3.25"/>
    <x v="0"/>
  </r>
  <r>
    <n v="344"/>
    <s v="Rosemary English"/>
    <x v="0"/>
    <n v="0.01"/>
    <n v="3.26"/>
    <n v="1.86"/>
    <x v="1"/>
    <x v="3"/>
    <x v="2"/>
    <x v="2"/>
    <s v="Wrap Bag"/>
    <s v="Avery Hi-Liter GlideStik Fluorescent Highlighter, Yellow Ink"/>
    <n v="0.41"/>
    <s v="United States"/>
    <s v="East"/>
    <x v="29"/>
    <s v="Portland"/>
    <n v="4101"/>
    <x v="122"/>
    <d v="2015-05-06T00:00:00"/>
    <x v="1310"/>
    <n v="5"/>
    <n v="18.489999999999998"/>
    <n v="88152"/>
    <n v="3.25"/>
    <x v="3"/>
  </r>
  <r>
    <n v="2289"/>
    <s v="Ryan Herman"/>
    <x v="0"/>
    <n v="0.01"/>
    <n v="7.59"/>
    <n v="4"/>
    <x v="1"/>
    <x v="2"/>
    <x v="0"/>
    <x v="11"/>
    <s v="Wrap Bag"/>
    <s v="Master Giant Foot® Doorstop, Safety Yellow"/>
    <n v="0.42"/>
    <s v="United States"/>
    <s v="Central"/>
    <x v="7"/>
    <s v="Burnsville"/>
    <n v="55337"/>
    <x v="122"/>
    <d v="2015-05-04T00:00:00"/>
    <x v="1311"/>
    <n v="17"/>
    <n v="136.25"/>
    <n v="88165"/>
    <n v="7.58"/>
    <x v="1"/>
  </r>
  <r>
    <n v="2650"/>
    <s v="Joanne Chu"/>
    <x v="0"/>
    <n v="0.05"/>
    <n v="35.99"/>
    <n v="5.99"/>
    <x v="1"/>
    <x v="3"/>
    <x v="1"/>
    <x v="12"/>
    <s v="Wrap Bag"/>
    <s v="Accessory41"/>
    <n v="0.38"/>
    <s v="United States"/>
    <s v="East"/>
    <x v="28"/>
    <s v="Baldwin"/>
    <n v="15234"/>
    <x v="122"/>
    <d v="2015-05-05T00:00:00"/>
    <x v="1312"/>
    <n v="26"/>
    <n v="759.88"/>
    <n v="88815"/>
    <n v="35.940000000000005"/>
    <x v="3"/>
  </r>
  <r>
    <n v="2689"/>
    <s v="Marlene Gray"/>
    <x v="0"/>
    <n v="0.09"/>
    <n v="3.75"/>
    <n v="0.5"/>
    <x v="1"/>
    <x v="2"/>
    <x v="2"/>
    <x v="13"/>
    <s v="Small Box"/>
    <s v="Avery 496"/>
    <n v="0.37"/>
    <s v="United States"/>
    <s v="East"/>
    <x v="33"/>
    <s v="Clifton"/>
    <n v="7011"/>
    <x v="122"/>
    <d v="2015-05-06T00:00:00"/>
    <x v="1313"/>
    <n v="21"/>
    <n v="74.23"/>
    <n v="90624"/>
    <n v="3.66"/>
    <x v="3"/>
  </r>
  <r>
    <n v="2693"/>
    <s v="Lloyd Cannon"/>
    <x v="0"/>
    <n v="0.01"/>
    <n v="30.98"/>
    <n v="9.18"/>
    <x v="1"/>
    <x v="2"/>
    <x v="2"/>
    <x v="7"/>
    <s v="Small Box"/>
    <s v="Xerox 1951"/>
    <n v="0.4"/>
    <s v="United States"/>
    <s v="East"/>
    <x v="42"/>
    <s v="Bennington"/>
    <n v="5201"/>
    <x v="122"/>
    <d v="2015-05-04T00:00:00"/>
    <x v="1314"/>
    <n v="20"/>
    <n v="627.19000000000005"/>
    <n v="90624"/>
    <n v="30.97"/>
    <x v="3"/>
  </r>
  <r>
    <n v="411"/>
    <s v="Carolyn Proctor"/>
    <x v="1"/>
    <n v="0.05"/>
    <n v="178.47"/>
    <n v="19.989999999999998"/>
    <x v="2"/>
    <x v="1"/>
    <x v="2"/>
    <x v="6"/>
    <s v="Small Box"/>
    <s v="Hot File® 7-Pocket, Floor Stand"/>
    <n v="0.55000000000000004"/>
    <s v="United States"/>
    <s v="West"/>
    <x v="8"/>
    <s v="Oakland"/>
    <n v="94601"/>
    <x v="122"/>
    <d v="2015-05-07T00:00:00"/>
    <x v="1315"/>
    <n v="9"/>
    <n v="1531.31"/>
    <n v="87905"/>
    <n v="178.42"/>
    <x v="2"/>
  </r>
  <r>
    <n v="3176"/>
    <s v="Jackie McCullough"/>
    <x v="1"/>
    <n v="0.06"/>
    <n v="10.97"/>
    <n v="6.5"/>
    <x v="1"/>
    <x v="1"/>
    <x v="1"/>
    <x v="1"/>
    <s v="Small Box"/>
    <s v="Micro Innovations 104 Keyboard"/>
    <n v="0.64"/>
    <s v="United States"/>
    <s v="South"/>
    <x v="12"/>
    <s v="Jacksonville"/>
    <n v="32216"/>
    <x v="122"/>
    <d v="2015-05-06T00:00:00"/>
    <x v="1316"/>
    <n v="19"/>
    <n v="215.25"/>
    <n v="90820"/>
    <n v="10.91"/>
    <x v="0"/>
  </r>
  <r>
    <n v="3356"/>
    <s v="Richard Tan"/>
    <x v="4"/>
    <n v="7.0000000000000007E-2"/>
    <n v="5.34"/>
    <n v="5.63"/>
    <x v="1"/>
    <x v="3"/>
    <x v="2"/>
    <x v="5"/>
    <s v="Small Box"/>
    <s v="Pressboard Data Binder, Crimson, 12&quot; X 8 1/2&quot;"/>
    <n v="0.39"/>
    <s v="United States"/>
    <s v="West"/>
    <x v="37"/>
    <s v="Eagle"/>
    <n v="83616"/>
    <x v="122"/>
    <d v="2015-05-06T00:00:00"/>
    <x v="1317"/>
    <n v="13"/>
    <n v="66.650000000000006"/>
    <n v="88588"/>
    <n v="5.27"/>
    <x v="2"/>
  </r>
  <r>
    <n v="3356"/>
    <s v="Richard Tan"/>
    <x v="4"/>
    <n v="0.03"/>
    <n v="160.97999999999999"/>
    <n v="30"/>
    <x v="0"/>
    <x v="3"/>
    <x v="0"/>
    <x v="9"/>
    <s v="Jumbo Drum"/>
    <s v="Office Star - Mid Back Dual function Ergonomic High Back Chair with 2-Way Adjustable Arms"/>
    <n v="0.62"/>
    <s v="United States"/>
    <s v="West"/>
    <x v="37"/>
    <s v="Eagle"/>
    <n v="83616"/>
    <x v="122"/>
    <d v="2015-05-05T00:00:00"/>
    <x v="1318"/>
    <n v="18"/>
    <n v="2934.16"/>
    <n v="88588"/>
    <n v="160.94999999999999"/>
    <x v="2"/>
  </r>
  <r>
    <n v="3356"/>
    <s v="Richard Tan"/>
    <x v="4"/>
    <n v="0.04"/>
    <n v="65.989999999999995"/>
    <n v="5.63"/>
    <x v="2"/>
    <x v="3"/>
    <x v="1"/>
    <x v="12"/>
    <s v="Small Box"/>
    <s v="2190"/>
    <n v="0.56000000000000005"/>
    <s v="United States"/>
    <s v="West"/>
    <x v="37"/>
    <s v="Eagle"/>
    <n v="83616"/>
    <x v="122"/>
    <d v="2015-05-04T00:00:00"/>
    <x v="1319"/>
    <n v="15"/>
    <n v="876.88"/>
    <n v="88588"/>
    <n v="65.949999999999989"/>
    <x v="2"/>
  </r>
  <r>
    <n v="1765"/>
    <s v="Ralph Woods Scott"/>
    <x v="3"/>
    <n v="0"/>
    <n v="5.77"/>
    <n v="4.97"/>
    <x v="1"/>
    <x v="1"/>
    <x v="2"/>
    <x v="5"/>
    <s v="Small Box"/>
    <s v="Avery Binding System Hidden Tab™ Executive Style Index Sets"/>
    <n v="0.35"/>
    <s v="United States"/>
    <s v="Central"/>
    <x v="6"/>
    <s v="Creve Coeur"/>
    <n v="63141"/>
    <x v="122"/>
    <d v="2015-05-05T00:00:00"/>
    <x v="1320"/>
    <n v="8"/>
    <n v="52.43"/>
    <n v="89777"/>
    <n v="5.77"/>
    <x v="1"/>
  </r>
  <r>
    <n v="693"/>
    <s v="Richard McClure"/>
    <x v="1"/>
    <n v="0"/>
    <n v="230.98"/>
    <n v="23.78"/>
    <x v="0"/>
    <x v="0"/>
    <x v="0"/>
    <x v="0"/>
    <s v="Jumbo Box"/>
    <s v="Bush® Cubix Conference Tables, Fully Assembled"/>
    <n v="0.6"/>
    <s v="United States"/>
    <s v="West"/>
    <x v="3"/>
    <s v="Thornton"/>
    <n v="80229"/>
    <x v="123"/>
    <d v="2015-05-07T00:00:00"/>
    <x v="1321"/>
    <n v="36"/>
    <n v="8834.58"/>
    <n v="87813"/>
    <n v="230.98"/>
    <x v="2"/>
  </r>
  <r>
    <n v="2273"/>
    <s v="Debra Block"/>
    <x v="2"/>
    <n v="0.04"/>
    <n v="120.98"/>
    <n v="3.99"/>
    <x v="1"/>
    <x v="3"/>
    <x v="2"/>
    <x v="8"/>
    <s v="Small Box"/>
    <s v="Belkin 325VA UPS Surge Protector, 6'"/>
    <n v="0.6"/>
    <s v="United States"/>
    <s v="Central"/>
    <x v="18"/>
    <s v="Harlingen"/>
    <n v="78550"/>
    <x v="123"/>
    <d v="2015-05-05T00:00:00"/>
    <x v="1322"/>
    <n v="17"/>
    <n v="2013.88"/>
    <n v="90109"/>
    <n v="120.94"/>
    <x v="1"/>
  </r>
  <r>
    <n v="2273"/>
    <s v="Debra Block"/>
    <x v="2"/>
    <n v="0.02"/>
    <n v="55.99"/>
    <n v="5"/>
    <x v="1"/>
    <x v="3"/>
    <x v="1"/>
    <x v="12"/>
    <s v="Small Pack"/>
    <s v="Accessory36"/>
    <n v="0.83"/>
    <s v="United States"/>
    <s v="Central"/>
    <x v="18"/>
    <s v="Harlingen"/>
    <n v="78550"/>
    <x v="123"/>
    <d v="2015-05-05T00:00:00"/>
    <x v="1323"/>
    <n v="4"/>
    <n v="201.32"/>
    <n v="90109"/>
    <n v="55.97"/>
    <x v="1"/>
  </r>
  <r>
    <n v="2274"/>
    <s v="Marlene Harrison"/>
    <x v="2"/>
    <n v="0.05"/>
    <n v="23.99"/>
    <n v="15.68"/>
    <x v="0"/>
    <x v="3"/>
    <x v="0"/>
    <x v="11"/>
    <s v="Jumbo Drum"/>
    <s v="Westinghouse Floor Lamp with Metal Mesh Shade, Black"/>
    <n v="0.62"/>
    <s v="United States"/>
    <s v="Central"/>
    <x v="18"/>
    <s v="Houston"/>
    <n v="77036"/>
    <x v="123"/>
    <d v="2015-05-09T00:00:00"/>
    <x v="1324"/>
    <n v="12"/>
    <n v="298.51"/>
    <n v="90109"/>
    <n v="23.939999999999998"/>
    <x v="1"/>
  </r>
  <r>
    <n v="2379"/>
    <s v="Mildred Briggs"/>
    <x v="2"/>
    <n v="0.06"/>
    <n v="122.99"/>
    <n v="19.989999999999998"/>
    <x v="1"/>
    <x v="0"/>
    <x v="2"/>
    <x v="5"/>
    <s v="Small Box"/>
    <s v="GBC Therma-A-Bind 250T Electric Binding System"/>
    <n v="0.37"/>
    <s v="United States"/>
    <s v="Central"/>
    <x v="25"/>
    <s v="Garden City"/>
    <n v="48135"/>
    <x v="123"/>
    <d v="2015-05-07T00:00:00"/>
    <x v="1325"/>
    <n v="12"/>
    <n v="1477.84"/>
    <n v="86655"/>
    <n v="122.92999999999999"/>
    <x v="1"/>
  </r>
  <r>
    <n v="2380"/>
    <s v="Lisa Branch"/>
    <x v="2"/>
    <n v="0.08"/>
    <n v="68.81"/>
    <n v="60"/>
    <x v="0"/>
    <x v="0"/>
    <x v="2"/>
    <x v="8"/>
    <s v="Jumbo Drum"/>
    <s v="Holmes Replacement Filter for HEPA Air Cleaner, Very Large Room, HEPA Filter"/>
    <n v="0.41"/>
    <s v="United States"/>
    <s v="Central"/>
    <x v="25"/>
    <s v="Grand Rapids"/>
    <n v="49505"/>
    <x v="123"/>
    <d v="2015-05-07T00:00:00"/>
    <x v="1326"/>
    <n v="17"/>
    <n v="1162.46"/>
    <n v="86655"/>
    <n v="68.73"/>
    <x v="1"/>
  </r>
  <r>
    <n v="2382"/>
    <s v="Geoffrey Saunders"/>
    <x v="2"/>
    <n v="0.06"/>
    <n v="122.99"/>
    <n v="19.989999999999998"/>
    <x v="1"/>
    <x v="0"/>
    <x v="2"/>
    <x v="5"/>
    <s v="Small Box"/>
    <s v="GBC Therma-A-Bind 250T Electric Binding System"/>
    <n v="0.37"/>
    <s v="United States"/>
    <s v="East"/>
    <x v="11"/>
    <s v="New York City"/>
    <n v="10024"/>
    <x v="123"/>
    <d v="2015-05-07T00:00:00"/>
    <x v="1327"/>
    <n v="48"/>
    <n v="5911.35"/>
    <n v="962"/>
    <n v="122.92999999999999"/>
    <x v="3"/>
  </r>
  <r>
    <n v="2382"/>
    <s v="Geoffrey Saunders"/>
    <x v="2"/>
    <n v="0.08"/>
    <n v="68.81"/>
    <n v="60"/>
    <x v="0"/>
    <x v="0"/>
    <x v="2"/>
    <x v="8"/>
    <s v="Jumbo Drum"/>
    <s v="Holmes Replacement Filter for HEPA Air Cleaner, Very Large Room, HEPA Filter"/>
    <n v="0.41"/>
    <s v="United States"/>
    <s v="East"/>
    <x v="11"/>
    <s v="New York City"/>
    <n v="10024"/>
    <x v="123"/>
    <d v="2015-05-07T00:00:00"/>
    <x v="1326"/>
    <n v="68"/>
    <n v="4649.8500000000004"/>
    <n v="962"/>
    <n v="68.73"/>
    <x v="3"/>
  </r>
  <r>
    <n v="1101"/>
    <s v="Kimberly McCarthy"/>
    <x v="4"/>
    <n v="0.02"/>
    <n v="15.14"/>
    <n v="4.53"/>
    <x v="1"/>
    <x v="0"/>
    <x v="2"/>
    <x v="6"/>
    <s v="Small Box"/>
    <s v="Eldon® Gobal File Keepers"/>
    <n v="0.81"/>
    <s v="United States"/>
    <s v="West"/>
    <x v="8"/>
    <s v="Oxnard"/>
    <n v="93030"/>
    <x v="123"/>
    <d v="2015-05-06T00:00:00"/>
    <x v="1328"/>
    <n v="3"/>
    <n v="51.02"/>
    <n v="91488"/>
    <n v="15.120000000000001"/>
    <x v="2"/>
  </r>
  <r>
    <n v="2509"/>
    <s v="Sidney Larson"/>
    <x v="4"/>
    <n v="0.05"/>
    <n v="30.98"/>
    <n v="9.18"/>
    <x v="1"/>
    <x v="2"/>
    <x v="2"/>
    <x v="7"/>
    <s v="Small Box"/>
    <s v="Xerox 1951"/>
    <n v="0.4"/>
    <s v="United States"/>
    <s v="East"/>
    <x v="29"/>
    <s v="South Portland"/>
    <n v="4106"/>
    <x v="123"/>
    <d v="2015-05-05T00:00:00"/>
    <x v="1329"/>
    <n v="15"/>
    <n v="462.57"/>
    <n v="87029"/>
    <n v="30.93"/>
    <x v="3"/>
  </r>
  <r>
    <n v="1979"/>
    <s v="Marianne Weiner Ennis"/>
    <x v="3"/>
    <n v="0.05"/>
    <n v="20.99"/>
    <n v="3.3"/>
    <x v="1"/>
    <x v="3"/>
    <x v="1"/>
    <x v="12"/>
    <s v="Small Pack"/>
    <s v="Accessory39"/>
    <n v="0.81"/>
    <s v="United States"/>
    <s v="West"/>
    <x v="3"/>
    <s v="Littleton"/>
    <n v="80122"/>
    <x v="123"/>
    <d v="2015-05-06T00:00:00"/>
    <x v="1330"/>
    <n v="4"/>
    <n v="72.75"/>
    <n v="87757"/>
    <n v="20.939999999999998"/>
    <x v="2"/>
  </r>
  <r>
    <n v="1416"/>
    <s v="Betsy Gibson"/>
    <x v="0"/>
    <n v="0.02"/>
    <n v="417.4"/>
    <n v="75.23"/>
    <x v="0"/>
    <x v="0"/>
    <x v="0"/>
    <x v="0"/>
    <s v="Jumbo Box"/>
    <s v="Bretford “Just In Time” Height-Adjustable Multi-Task Work Tables"/>
    <n v="0.79"/>
    <s v="United States"/>
    <s v="Central"/>
    <x v="2"/>
    <s v="Indianapolis"/>
    <n v="46203"/>
    <x v="124"/>
    <d v="2015-05-07T00:00:00"/>
    <x v="1331"/>
    <n v="1"/>
    <n v="471.21"/>
    <n v="90538"/>
    <n v="417.38"/>
    <x v="1"/>
  </r>
  <r>
    <n v="2420"/>
    <s v="Wesley Cho"/>
    <x v="1"/>
    <n v="0.04"/>
    <n v="9.11"/>
    <n v="2.15"/>
    <x v="1"/>
    <x v="1"/>
    <x v="2"/>
    <x v="7"/>
    <s v="Wrap Bag"/>
    <s v="Black Print Carbonless Snap-Off® Rapid Letter, 8 1/2&quot; x 7&quot;"/>
    <n v="0.4"/>
    <s v="United States"/>
    <s v="South"/>
    <x v="21"/>
    <s v="Richmond"/>
    <n v="23223"/>
    <x v="124"/>
    <d v="2015-05-06T00:00:00"/>
    <x v="1332"/>
    <n v="11"/>
    <n v="100.87"/>
    <n v="86752"/>
    <n v="9.07"/>
    <x v="0"/>
  </r>
  <r>
    <n v="1986"/>
    <s v="Lynda Rosenthal"/>
    <x v="3"/>
    <n v="0.01"/>
    <n v="15.31"/>
    <n v="8.7799999999999994"/>
    <x v="1"/>
    <x v="2"/>
    <x v="2"/>
    <x v="6"/>
    <s v="Small Box"/>
    <s v="Eldon Jumbo ProFile™ Portable File Boxes Graphite/Black"/>
    <n v="0.56999999999999995"/>
    <s v="United States"/>
    <s v="Central"/>
    <x v="18"/>
    <s v="Midland"/>
    <n v="79701"/>
    <x v="124"/>
    <d v="2015-05-07T00:00:00"/>
    <x v="1333"/>
    <n v="23"/>
    <n v="377"/>
    <n v="90888"/>
    <n v="15.3"/>
    <x v="1"/>
  </r>
  <r>
    <n v="1986"/>
    <s v="Lynda Rosenthal"/>
    <x v="3"/>
    <n v="0.05"/>
    <n v="7.99"/>
    <n v="5.03"/>
    <x v="2"/>
    <x v="2"/>
    <x v="1"/>
    <x v="12"/>
    <s v="Medium Box"/>
    <s v="Bell Sonecor JB700 Caller ID"/>
    <n v="0.6"/>
    <s v="United States"/>
    <s v="Central"/>
    <x v="18"/>
    <s v="Midland"/>
    <n v="79701"/>
    <x v="124"/>
    <d v="2015-05-08T00:00:00"/>
    <x v="1334"/>
    <n v="4"/>
    <n v="42.99"/>
    <n v="90888"/>
    <n v="7.94"/>
    <x v="1"/>
  </r>
  <r>
    <n v="1261"/>
    <s v="Vickie Gonzalez"/>
    <x v="0"/>
    <n v="0.02"/>
    <n v="73.98"/>
    <n v="14.52"/>
    <x v="1"/>
    <x v="2"/>
    <x v="1"/>
    <x v="1"/>
    <s v="Small Box"/>
    <s v="Keytronic French Keyboard"/>
    <n v="0.65"/>
    <s v="United States"/>
    <s v="West"/>
    <x v="3"/>
    <s v="Broomfield"/>
    <n v="80020"/>
    <x v="125"/>
    <d v="2015-05-10T00:00:00"/>
    <x v="1335"/>
    <n v="5"/>
    <n v="378.23"/>
    <n v="89730"/>
    <n v="73.960000000000008"/>
    <x v="2"/>
  </r>
  <r>
    <n v="1502"/>
    <s v="Renee Huang"/>
    <x v="0"/>
    <n v="0.08"/>
    <n v="3.69"/>
    <n v="0.5"/>
    <x v="1"/>
    <x v="0"/>
    <x v="2"/>
    <x v="13"/>
    <s v="Small Box"/>
    <s v="Avery 487"/>
    <n v="0.38"/>
    <s v="United States"/>
    <s v="South"/>
    <x v="12"/>
    <s v="Coral Springs"/>
    <n v="33065"/>
    <x v="125"/>
    <d v="2015-05-10T00:00:00"/>
    <x v="1336"/>
    <n v="38"/>
    <n v="129.43"/>
    <n v="89193"/>
    <n v="3.61"/>
    <x v="0"/>
  </r>
  <r>
    <n v="1725"/>
    <s v="Linda Blake"/>
    <x v="1"/>
    <n v="0.05"/>
    <n v="35.99"/>
    <n v="1.1000000000000001"/>
    <x v="1"/>
    <x v="3"/>
    <x v="1"/>
    <x v="12"/>
    <s v="Small Box"/>
    <s v="Accessory35"/>
    <n v="0.55000000000000004"/>
    <s v="United States"/>
    <s v="East"/>
    <x v="27"/>
    <s v="Hilliard"/>
    <n v="43026"/>
    <x v="125"/>
    <d v="2015-05-09T00:00:00"/>
    <x v="1337"/>
    <n v="9"/>
    <n v="261.56"/>
    <n v="87193"/>
    <n v="35.940000000000005"/>
    <x v="3"/>
  </r>
  <r>
    <n v="2962"/>
    <s v="Leonard Strauss"/>
    <x v="1"/>
    <n v="7.0000000000000007E-2"/>
    <n v="4.76"/>
    <n v="0.88"/>
    <x v="2"/>
    <x v="1"/>
    <x v="2"/>
    <x v="7"/>
    <s v="Wrap Bag"/>
    <s v="Wirebound Voice Message Log Book"/>
    <n v="0.39"/>
    <s v="United States"/>
    <s v="West"/>
    <x v="3"/>
    <s v="Louisville"/>
    <n v="80027"/>
    <x v="125"/>
    <d v="2015-05-09T00:00:00"/>
    <x v="1338"/>
    <n v="10"/>
    <n v="48.33"/>
    <n v="88611"/>
    <n v="4.6899999999999995"/>
    <x v="2"/>
  </r>
  <r>
    <n v="3248"/>
    <s v="Earl Donnelly"/>
    <x v="1"/>
    <n v="7.0000000000000007E-2"/>
    <n v="2.78"/>
    <n v="1.49"/>
    <x v="1"/>
    <x v="0"/>
    <x v="2"/>
    <x v="5"/>
    <s v="Small Box"/>
    <s v="Wilson Jones Suede Grain Vinyl Binders"/>
    <n v="0.36"/>
    <s v="United States"/>
    <s v="South"/>
    <x v="17"/>
    <s v="Slidell"/>
    <n v="70458"/>
    <x v="125"/>
    <d v="2015-05-08T00:00:00"/>
    <x v="1339"/>
    <n v="17"/>
    <n v="47.12"/>
    <n v="87297"/>
    <n v="2.71"/>
    <x v="0"/>
  </r>
  <r>
    <n v="3338"/>
    <s v="Constance Robertson"/>
    <x v="1"/>
    <n v="0.08"/>
    <n v="6.48"/>
    <n v="8.4"/>
    <x v="1"/>
    <x v="1"/>
    <x v="2"/>
    <x v="7"/>
    <s v="Small Box"/>
    <s v="Xerox 212"/>
    <n v="0.37"/>
    <s v="United States"/>
    <s v="South"/>
    <x v="12"/>
    <s v="Tampa"/>
    <n v="33614"/>
    <x v="125"/>
    <d v="2015-05-07T00:00:00"/>
    <x v="1340"/>
    <n v="7"/>
    <n v="45"/>
    <n v="85979"/>
    <n v="6.4"/>
    <x v="0"/>
  </r>
  <r>
    <n v="1997"/>
    <s v="Harriet Bowman"/>
    <x v="4"/>
    <n v="0.01"/>
    <n v="16.48"/>
    <n v="1.99"/>
    <x v="1"/>
    <x v="1"/>
    <x v="1"/>
    <x v="1"/>
    <s v="Small Pack"/>
    <s v="Maxell DVD-RAM Discs"/>
    <n v="0.42"/>
    <s v="United States"/>
    <s v="South"/>
    <x v="23"/>
    <s v="Hilton Head Island"/>
    <n v="29915"/>
    <x v="125"/>
    <d v="2015-05-08T00:00:00"/>
    <x v="1341"/>
    <n v="7"/>
    <n v="122.93"/>
    <n v="90334"/>
    <n v="16.47"/>
    <x v="0"/>
  </r>
  <r>
    <n v="3077"/>
    <s v="Lynne Reid"/>
    <x v="4"/>
    <n v="7.0000000000000007E-2"/>
    <n v="300.97000000000003"/>
    <n v="7.18"/>
    <x v="1"/>
    <x v="0"/>
    <x v="1"/>
    <x v="1"/>
    <s v="Small Box"/>
    <s v="Gyration Ultra Professional Cordless Optical Suite"/>
    <n v="0.48"/>
    <s v="United States"/>
    <s v="East"/>
    <x v="27"/>
    <s v="Strongsville"/>
    <n v="44136"/>
    <x v="125"/>
    <d v="2015-05-09T00:00:00"/>
    <x v="1342"/>
    <n v="2"/>
    <n v="582.20000000000005"/>
    <n v="88239"/>
    <n v="300.90000000000003"/>
    <x v="3"/>
  </r>
  <r>
    <n v="3079"/>
    <s v="Andrew Levine"/>
    <x v="4"/>
    <n v="7.0000000000000007E-2"/>
    <n v="300.97000000000003"/>
    <n v="7.18"/>
    <x v="1"/>
    <x v="0"/>
    <x v="1"/>
    <x v="1"/>
    <s v="Small Box"/>
    <s v="Gyration Ultra Professional Cordless Optical Suite"/>
    <n v="0.48"/>
    <s v="United States"/>
    <s v="East"/>
    <x v="28"/>
    <s v="Philadelphia"/>
    <n v="19112"/>
    <x v="125"/>
    <d v="2015-05-09T00:00:00"/>
    <x v="1342"/>
    <n v="7"/>
    <n v="2037.69"/>
    <n v="41253"/>
    <n v="300.90000000000003"/>
    <x v="3"/>
  </r>
  <r>
    <n v="2187"/>
    <s v="Joanne Spivey"/>
    <x v="1"/>
    <n v="0.09"/>
    <n v="16.98"/>
    <n v="12.39"/>
    <x v="1"/>
    <x v="3"/>
    <x v="2"/>
    <x v="15"/>
    <s v="Small Box"/>
    <s v="Brown Kraft Recycled Envelopes"/>
    <n v="0.35"/>
    <s v="United States"/>
    <s v="Central"/>
    <x v="6"/>
    <s v="Independence"/>
    <n v="64055"/>
    <x v="126"/>
    <d v="2015-05-10T00:00:00"/>
    <x v="1343"/>
    <n v="5"/>
    <n v="86.8"/>
    <n v="89440"/>
    <n v="16.89"/>
    <x v="1"/>
  </r>
  <r>
    <n v="2189"/>
    <s v="Frank Cross"/>
    <x v="1"/>
    <n v="0.09"/>
    <n v="16.98"/>
    <n v="12.39"/>
    <x v="1"/>
    <x v="3"/>
    <x v="2"/>
    <x v="15"/>
    <s v="Small Box"/>
    <s v="Brown Kraft Recycled Envelopes"/>
    <n v="0.35"/>
    <s v="United States"/>
    <s v="East"/>
    <x v="11"/>
    <s v="New York City"/>
    <n v="10177"/>
    <x v="126"/>
    <d v="2015-05-10T00:00:00"/>
    <x v="1343"/>
    <n v="22"/>
    <n v="381.91"/>
    <n v="7364"/>
    <n v="16.89"/>
    <x v="3"/>
  </r>
  <r>
    <n v="2063"/>
    <s v="Todd D Norris"/>
    <x v="2"/>
    <n v="0.06"/>
    <n v="300.97000000000003"/>
    <n v="7.18"/>
    <x v="1"/>
    <x v="3"/>
    <x v="1"/>
    <x v="1"/>
    <s v="Small Box"/>
    <s v="Gyration Ultra Professional Cordless Optical Suite"/>
    <n v="0.48"/>
    <s v="United States"/>
    <s v="South"/>
    <x v="21"/>
    <s v="Newport News"/>
    <n v="23602"/>
    <x v="126"/>
    <d v="2015-05-08T00:00:00"/>
    <x v="1344"/>
    <n v="1"/>
    <n v="291.39999999999998"/>
    <n v="87147"/>
    <n v="300.91000000000003"/>
    <x v="0"/>
  </r>
  <r>
    <n v="2880"/>
    <s v="Grace Black"/>
    <x v="2"/>
    <n v="0.09"/>
    <n v="243.98"/>
    <n v="43.32"/>
    <x v="0"/>
    <x v="0"/>
    <x v="0"/>
    <x v="9"/>
    <s v="Jumbo Drum"/>
    <s v="Hon Deluxe Fabric Upholstered Stacking Chairs, Rounded Back"/>
    <n v="0.55000000000000004"/>
    <s v="United States"/>
    <s v="South"/>
    <x v="12"/>
    <s v="North Miami Beach"/>
    <n v="33160"/>
    <x v="126"/>
    <d v="2015-05-13T00:00:00"/>
    <x v="1345"/>
    <n v="25"/>
    <n v="5587.89"/>
    <n v="88627"/>
    <n v="243.89"/>
    <x v="0"/>
  </r>
  <r>
    <n v="2991"/>
    <s v="Sean Herbert"/>
    <x v="2"/>
    <n v="0.05"/>
    <n v="70.97"/>
    <n v="3.5"/>
    <x v="1"/>
    <x v="2"/>
    <x v="2"/>
    <x v="8"/>
    <s v="Small Box"/>
    <s v="Tripp Lite Isotel 8 Ultra 8 Outlet Metal Surge"/>
    <n v="0.59"/>
    <s v="United States"/>
    <s v="Central"/>
    <x v="30"/>
    <s v="Racine"/>
    <n v="53402"/>
    <x v="126"/>
    <d v="2015-05-13T00:00:00"/>
    <x v="1346"/>
    <n v="2"/>
    <n v="141.59"/>
    <n v="91466"/>
    <n v="70.92"/>
    <x v="1"/>
  </r>
  <r>
    <n v="2992"/>
    <s v="Lindsay Webb"/>
    <x v="2"/>
    <n v="0"/>
    <n v="5.28"/>
    <n v="6.26"/>
    <x v="1"/>
    <x v="2"/>
    <x v="2"/>
    <x v="7"/>
    <s v="Small Box"/>
    <s v="Xerox 1928"/>
    <n v="0.4"/>
    <s v="United States"/>
    <s v="Central"/>
    <x v="30"/>
    <s v="Sheboygan"/>
    <n v="53081"/>
    <x v="126"/>
    <d v="2015-05-15T00:00:00"/>
    <x v="1347"/>
    <n v="36"/>
    <n v="203.05"/>
    <n v="91466"/>
    <n v="5.28"/>
    <x v="1"/>
  </r>
  <r>
    <n v="453"/>
    <s v="George Terry"/>
    <x v="3"/>
    <n v="0.03"/>
    <n v="29.34"/>
    <n v="7.87"/>
    <x v="1"/>
    <x v="3"/>
    <x v="0"/>
    <x v="11"/>
    <s v="Small Box"/>
    <s v="Seth Thomas 14&quot; Putty-Colored Wall Clock"/>
    <n v="0.54"/>
    <s v="United States"/>
    <s v="West"/>
    <x v="8"/>
    <s v="Los Gatos"/>
    <n v="95032"/>
    <x v="126"/>
    <d v="2015-05-10T00:00:00"/>
    <x v="1348"/>
    <n v="1"/>
    <n v="32.4"/>
    <n v="86011"/>
    <n v="29.31"/>
    <x v="2"/>
  </r>
  <r>
    <n v="1028"/>
    <s v="Marguerite Rodgers"/>
    <x v="3"/>
    <n v="0.05"/>
    <n v="83.1"/>
    <n v="6.13"/>
    <x v="2"/>
    <x v="0"/>
    <x v="1"/>
    <x v="1"/>
    <s v="Small Box"/>
    <s v="Micro Innovations Micro Digital Wireless Keyboard and Mouse, Gray"/>
    <n v="0.45"/>
    <s v="United States"/>
    <s v="East"/>
    <x v="11"/>
    <s v="Commack"/>
    <n v="11725"/>
    <x v="126"/>
    <d v="2015-05-09T00:00:00"/>
    <x v="1349"/>
    <n v="20"/>
    <n v="1670.33"/>
    <n v="89007"/>
    <n v="83.05"/>
    <x v="3"/>
  </r>
  <r>
    <n v="1080"/>
    <s v="Colleen Fletcher"/>
    <x v="3"/>
    <n v="0.08"/>
    <n v="13.9"/>
    <n v="7.59"/>
    <x v="1"/>
    <x v="3"/>
    <x v="2"/>
    <x v="16"/>
    <s v="Small Pack"/>
    <s v="Acme Hot Forged Carbon Steel Scissors with Nickel-Plated Handles, 3 7/8&quot; Cut, 8&quot;L"/>
    <n v="0.56000000000000005"/>
    <s v="United States"/>
    <s v="Central"/>
    <x v="10"/>
    <s v="Saint Charles"/>
    <n v="60174"/>
    <x v="126"/>
    <d v="2015-05-09T00:00:00"/>
    <x v="1350"/>
    <n v="14"/>
    <n v="196.41"/>
    <n v="88461"/>
    <n v="13.82"/>
    <x v="1"/>
  </r>
  <r>
    <n v="2882"/>
    <s v="Andrew Gonzalez"/>
    <x v="0"/>
    <n v="0.05"/>
    <n v="6.48"/>
    <n v="8.73"/>
    <x v="1"/>
    <x v="1"/>
    <x v="2"/>
    <x v="7"/>
    <s v="Small Box"/>
    <s v="Xerox 227"/>
    <n v="0.37"/>
    <s v="United States"/>
    <s v="South"/>
    <x v="9"/>
    <s v="Charlotte"/>
    <n v="28206"/>
    <x v="127"/>
    <d v="2015-05-09T00:00:00"/>
    <x v="1351"/>
    <n v="35"/>
    <n v="232.5"/>
    <n v="4839"/>
    <n v="6.4300000000000006"/>
    <x v="0"/>
  </r>
  <r>
    <n v="2883"/>
    <s v="Stuart Sharma"/>
    <x v="0"/>
    <n v="0.05"/>
    <n v="6.48"/>
    <n v="8.73"/>
    <x v="1"/>
    <x v="1"/>
    <x v="2"/>
    <x v="7"/>
    <s v="Small Box"/>
    <s v="Xerox 227"/>
    <n v="0.37"/>
    <s v="United States"/>
    <s v="East"/>
    <x v="27"/>
    <s v="North Olmsted"/>
    <n v="44070"/>
    <x v="127"/>
    <d v="2015-05-09T00:00:00"/>
    <x v="1352"/>
    <n v="9"/>
    <n v="59.79"/>
    <n v="87632"/>
    <n v="6.4300000000000006"/>
    <x v="3"/>
  </r>
  <r>
    <n v="62"/>
    <s v="Pam Gilbert"/>
    <x v="1"/>
    <n v="0.02"/>
    <n v="5.98"/>
    <n v="5.15"/>
    <x v="1"/>
    <x v="3"/>
    <x v="2"/>
    <x v="7"/>
    <s v="Small Box"/>
    <s v="Xerox 193"/>
    <n v="0.36"/>
    <s v="United States"/>
    <s v="Central"/>
    <x v="18"/>
    <s v="Round Rock"/>
    <n v="78664"/>
    <x v="127"/>
    <d v="2015-05-11T00:00:00"/>
    <x v="1353"/>
    <n v="3"/>
    <n v="22.85"/>
    <n v="87407"/>
    <n v="5.9600000000000009"/>
    <x v="1"/>
  </r>
  <r>
    <n v="1650"/>
    <s v="Dan Lamm"/>
    <x v="1"/>
    <n v="0.05"/>
    <n v="6.48"/>
    <n v="2.74"/>
    <x v="1"/>
    <x v="3"/>
    <x v="1"/>
    <x v="1"/>
    <s v="Small Pack"/>
    <s v="Sony MFD2HD Formatted Diskettes, 10/Pack"/>
    <n v="0.71"/>
    <s v="United States"/>
    <s v="South"/>
    <x v="9"/>
    <s v="Asheboro"/>
    <n v="27203"/>
    <x v="127"/>
    <d v="2015-05-09T00:00:00"/>
    <x v="1354"/>
    <n v="15"/>
    <n v="94.27"/>
    <n v="91042"/>
    <n v="6.4300000000000006"/>
    <x v="0"/>
  </r>
  <r>
    <n v="1650"/>
    <s v="Dan Lamm"/>
    <x v="1"/>
    <n v="0.09"/>
    <n v="12.53"/>
    <n v="0.5"/>
    <x v="1"/>
    <x v="3"/>
    <x v="2"/>
    <x v="13"/>
    <s v="Small Box"/>
    <s v="Avery 485"/>
    <n v="0.38"/>
    <s v="United States"/>
    <s v="South"/>
    <x v="9"/>
    <s v="Asheboro"/>
    <n v="27203"/>
    <x v="127"/>
    <d v="2015-05-10T00:00:00"/>
    <x v="1355"/>
    <n v="7"/>
    <n v="82.21"/>
    <n v="91042"/>
    <n v="12.44"/>
    <x v="0"/>
  </r>
  <r>
    <n v="1650"/>
    <s v="Dan Lamm"/>
    <x v="1"/>
    <n v="0.08"/>
    <n v="65.989999999999995"/>
    <n v="8.99"/>
    <x v="2"/>
    <x v="3"/>
    <x v="1"/>
    <x v="12"/>
    <s v="Small Box"/>
    <s v="i270"/>
    <n v="0.55000000000000004"/>
    <s v="United States"/>
    <s v="South"/>
    <x v="9"/>
    <s v="Asheboro"/>
    <n v="27203"/>
    <x v="127"/>
    <d v="2015-05-11T00:00:00"/>
    <x v="1356"/>
    <n v="8"/>
    <n v="417.47"/>
    <n v="91042"/>
    <n v="65.91"/>
    <x v="0"/>
  </r>
  <r>
    <n v="43"/>
    <s v="Theodore Moran"/>
    <x v="1"/>
    <n v="0"/>
    <n v="99.99"/>
    <n v="19.989999999999998"/>
    <x v="1"/>
    <x v="1"/>
    <x v="1"/>
    <x v="3"/>
    <s v="Small Box"/>
    <s v="AT&amp;T 2230 Dual Handset Phone With Caller ID/Call Waiting"/>
    <n v="0.52"/>
    <s v="United States"/>
    <s v="West"/>
    <x v="4"/>
    <s v="Redmond"/>
    <n v="98052"/>
    <x v="128"/>
    <d v="2015-05-11T00:00:00"/>
    <x v="1357"/>
    <n v="6"/>
    <n v="647.07000000000005"/>
    <n v="91454"/>
    <n v="99.99"/>
    <x v="2"/>
  </r>
  <r>
    <n v="1778"/>
    <s v="Ray Oakley"/>
    <x v="1"/>
    <n v="0.06"/>
    <n v="13.99"/>
    <n v="7.51"/>
    <x v="1"/>
    <x v="1"/>
    <x v="1"/>
    <x v="3"/>
    <s v="Medium Box"/>
    <s v="Sharp EL500L Fraction Calculator"/>
    <n v="0.39"/>
    <s v="United States"/>
    <s v="Central"/>
    <x v="2"/>
    <s v="West Lafayette"/>
    <n v="47906"/>
    <x v="128"/>
    <d v="2015-05-12T00:00:00"/>
    <x v="1358"/>
    <n v="21"/>
    <n v="287.99"/>
    <n v="89943"/>
    <n v="13.93"/>
    <x v="1"/>
  </r>
  <r>
    <n v="1778"/>
    <s v="Ray Oakley"/>
    <x v="1"/>
    <n v="0.06"/>
    <n v="15.04"/>
    <n v="1.97"/>
    <x v="1"/>
    <x v="1"/>
    <x v="2"/>
    <x v="7"/>
    <s v="Wrap Bag"/>
    <s v="White GlueTop Scratch Pads"/>
    <n v="0.39"/>
    <s v="United States"/>
    <s v="Central"/>
    <x v="2"/>
    <s v="West Lafayette"/>
    <n v="47906"/>
    <x v="128"/>
    <d v="2015-05-10T00:00:00"/>
    <x v="1359"/>
    <n v="3"/>
    <n v="46.86"/>
    <n v="89943"/>
    <n v="14.979999999999999"/>
    <x v="1"/>
  </r>
  <r>
    <n v="3283"/>
    <s v="William Woodard"/>
    <x v="1"/>
    <n v="0.03"/>
    <n v="17.48"/>
    <n v="1.99"/>
    <x v="1"/>
    <x v="3"/>
    <x v="1"/>
    <x v="1"/>
    <s v="Small Pack"/>
    <s v="Maxell Pro 80 Minute CD-R, 10/Pack"/>
    <n v="0.45"/>
    <s v="United States"/>
    <s v="South"/>
    <x v="12"/>
    <s v="Kendall"/>
    <n v="33156"/>
    <x v="128"/>
    <d v="2015-05-11T00:00:00"/>
    <x v="1360"/>
    <n v="31"/>
    <n v="537.79999999999995"/>
    <n v="90753"/>
    <n v="17.45"/>
    <x v="0"/>
  </r>
  <r>
    <n v="995"/>
    <s v="Lloyd Spencer"/>
    <x v="2"/>
    <n v="0.09"/>
    <n v="7.64"/>
    <n v="5.83"/>
    <x v="1"/>
    <x v="0"/>
    <x v="2"/>
    <x v="7"/>
    <s v="Wrap Bag"/>
    <s v="Rediform Wirebound &quot;Phone Memo&quot; Message Book, 11 x 5-3/4"/>
    <n v="0.36"/>
    <s v="United States"/>
    <s v="East"/>
    <x v="29"/>
    <s v="West Scarborough"/>
    <n v="4070"/>
    <x v="128"/>
    <d v="2015-05-15T00:00:00"/>
    <x v="1361"/>
    <n v="9"/>
    <n v="72.83"/>
    <n v="89434"/>
    <n v="7.55"/>
    <x v="3"/>
  </r>
  <r>
    <n v="2820"/>
    <s v="Laurence Simon"/>
    <x v="2"/>
    <n v="0.08"/>
    <n v="6.48"/>
    <n v="2.74"/>
    <x v="1"/>
    <x v="2"/>
    <x v="1"/>
    <x v="1"/>
    <s v="Small Pack"/>
    <s v="Sony MFD2HD Formatted Diskettes, 10/Pack"/>
    <n v="0.71"/>
    <s v="United States"/>
    <s v="Central"/>
    <x v="6"/>
    <s v="Oakville"/>
    <n v="63129"/>
    <x v="128"/>
    <d v="2015-05-12T00:00:00"/>
    <x v="1362"/>
    <n v="18"/>
    <n v="113.68"/>
    <n v="87899"/>
    <n v="6.4"/>
    <x v="1"/>
  </r>
  <r>
    <n v="1709"/>
    <s v="Dennis Bowen"/>
    <x v="4"/>
    <n v="0.04"/>
    <n v="95.43"/>
    <n v="19.989999999999998"/>
    <x v="1"/>
    <x v="0"/>
    <x v="2"/>
    <x v="6"/>
    <s v="Small Box"/>
    <s v="Fellowes Stor/Drawer® Steel Plus™ Storage Drawers"/>
    <n v="0.79"/>
    <s v="United States"/>
    <s v="East"/>
    <x v="28"/>
    <s v="Pottstown"/>
    <n v="19464"/>
    <x v="128"/>
    <d v="2015-05-12T00:00:00"/>
    <x v="1363"/>
    <n v="33"/>
    <n v="3251.76"/>
    <n v="88783"/>
    <n v="95.39"/>
    <x v="3"/>
  </r>
  <r>
    <n v="1595"/>
    <s v="Chad Henson"/>
    <x v="1"/>
    <n v="0.01"/>
    <n v="500.98"/>
    <n v="26"/>
    <x v="0"/>
    <x v="3"/>
    <x v="0"/>
    <x v="9"/>
    <s v="Jumbo Drum"/>
    <s v="Global Troy™ Executive Leather Low-Back Tilter"/>
    <n v="0.6"/>
    <s v="United States"/>
    <s v="East"/>
    <x v="44"/>
    <s v="Huntington"/>
    <n v="25705"/>
    <x v="129"/>
    <d v="2015-05-12T00:00:00"/>
    <x v="1364"/>
    <n v="14"/>
    <n v="7360.2"/>
    <n v="90796"/>
    <n v="500.97"/>
    <x v="3"/>
  </r>
  <r>
    <n v="1595"/>
    <s v="Chad Henson"/>
    <x v="1"/>
    <n v="0.08"/>
    <n v="9.77"/>
    <n v="6.02"/>
    <x v="1"/>
    <x v="3"/>
    <x v="0"/>
    <x v="11"/>
    <s v="Medium Box"/>
    <s v="DAX Solid Wood Frames"/>
    <n v="0.48"/>
    <s v="United States"/>
    <s v="East"/>
    <x v="44"/>
    <s v="Huntington"/>
    <n v="25705"/>
    <x v="129"/>
    <d v="2015-05-12T00:00:00"/>
    <x v="1365"/>
    <n v="9"/>
    <n v="89.06"/>
    <n v="90796"/>
    <n v="9.69"/>
    <x v="3"/>
  </r>
  <r>
    <n v="1595"/>
    <s v="Chad Henson"/>
    <x v="1"/>
    <n v="0.09"/>
    <n v="3.28"/>
    <n v="0.98"/>
    <x v="1"/>
    <x v="3"/>
    <x v="2"/>
    <x v="2"/>
    <s v="Wrap Bag"/>
    <s v="Newell 329"/>
    <n v="0.59"/>
    <s v="United States"/>
    <s v="East"/>
    <x v="44"/>
    <s v="Huntington"/>
    <n v="25705"/>
    <x v="129"/>
    <d v="2015-05-13T00:00:00"/>
    <x v="1366"/>
    <n v="42"/>
    <n v="134.97"/>
    <n v="90796"/>
    <n v="3.19"/>
    <x v="3"/>
  </r>
  <r>
    <n v="1609"/>
    <s v="Jerry Ennis"/>
    <x v="1"/>
    <n v="0.03"/>
    <n v="2.16"/>
    <n v="6.05"/>
    <x v="1"/>
    <x v="1"/>
    <x v="2"/>
    <x v="5"/>
    <s v="Small Box"/>
    <s v="Peel &amp; Stick Add-On Corner Pockets"/>
    <n v="0.37"/>
    <s v="United States"/>
    <s v="West"/>
    <x v="8"/>
    <s v="Sacramento"/>
    <n v="95823"/>
    <x v="129"/>
    <d v="2015-05-12T00:00:00"/>
    <x v="1367"/>
    <n v="7"/>
    <n v="17.309999999999999"/>
    <n v="87824"/>
    <n v="2.1300000000000003"/>
    <x v="2"/>
  </r>
  <r>
    <n v="1609"/>
    <s v="Jerry Ennis"/>
    <x v="1"/>
    <n v="0.03"/>
    <n v="9.7100000000000009"/>
    <n v="9.4499999999999993"/>
    <x v="1"/>
    <x v="1"/>
    <x v="2"/>
    <x v="6"/>
    <s v="Small Box"/>
    <s v="Filing/Storage Totes and Swivel Casters"/>
    <n v="0.6"/>
    <s v="United States"/>
    <s v="West"/>
    <x v="8"/>
    <s v="Sacramento"/>
    <n v="95823"/>
    <x v="129"/>
    <d v="2015-05-11T00:00:00"/>
    <x v="1368"/>
    <n v="2"/>
    <n v="23.56"/>
    <n v="87824"/>
    <n v="9.6800000000000015"/>
    <x v="2"/>
  </r>
  <r>
    <n v="2464"/>
    <s v="Joe George"/>
    <x v="1"/>
    <n v="0.09"/>
    <n v="1.74"/>
    <n v="4.08"/>
    <x v="2"/>
    <x v="1"/>
    <x v="0"/>
    <x v="11"/>
    <s v="Small Pack"/>
    <s v="Eldon Regeneration Recycled Desk Accessories, Smoke"/>
    <n v="0.53"/>
    <s v="United States"/>
    <s v="South"/>
    <x v="17"/>
    <s v="Bossier City"/>
    <n v="71111"/>
    <x v="129"/>
    <d v="2015-05-13T00:00:00"/>
    <x v="1369"/>
    <n v="4"/>
    <n v="10.41"/>
    <n v="88713"/>
    <n v="1.65"/>
    <x v="0"/>
  </r>
  <r>
    <n v="2464"/>
    <s v="Joe George"/>
    <x v="1"/>
    <n v="0.08"/>
    <n v="227.55"/>
    <n v="32.479999999999997"/>
    <x v="0"/>
    <x v="1"/>
    <x v="0"/>
    <x v="0"/>
    <s v="Jumbo Box"/>
    <s v="Hon Rectangular Conference Tables"/>
    <n v="0.68"/>
    <s v="United States"/>
    <s v="South"/>
    <x v="17"/>
    <s v="Bossier City"/>
    <n v="71111"/>
    <x v="129"/>
    <d v="2015-05-11T00:00:00"/>
    <x v="1370"/>
    <n v="16"/>
    <n v="2849.64"/>
    <n v="88713"/>
    <n v="227.47"/>
    <x v="0"/>
  </r>
  <r>
    <n v="1693"/>
    <s v="Melinda Thornton"/>
    <x v="2"/>
    <n v="0.01"/>
    <n v="15.67"/>
    <n v="1.39"/>
    <x v="2"/>
    <x v="1"/>
    <x v="2"/>
    <x v="15"/>
    <s v="Small Box"/>
    <s v="#10 White Business Envelopes,4 1/8 x 9 1/2"/>
    <n v="0.38"/>
    <s v="United States"/>
    <s v="South"/>
    <x v="21"/>
    <s v="Reston"/>
    <n v="20190"/>
    <x v="129"/>
    <d v="2015-05-11T00:00:00"/>
    <x v="1371"/>
    <n v="11"/>
    <n v="188.09"/>
    <n v="90190"/>
    <n v="15.66"/>
    <x v="0"/>
  </r>
  <r>
    <n v="2935"/>
    <s v="Shirley Riley"/>
    <x v="2"/>
    <n v="0.02"/>
    <n v="3.8"/>
    <n v="1.49"/>
    <x v="1"/>
    <x v="0"/>
    <x v="2"/>
    <x v="5"/>
    <s v="Small Box"/>
    <s v="Durable Pressboard Binders"/>
    <n v="0.38"/>
    <s v="United States"/>
    <s v="East"/>
    <x v="35"/>
    <s v="Boston"/>
    <n v="2215"/>
    <x v="129"/>
    <d v="2015-05-15T00:00:00"/>
    <x v="1372"/>
    <n v="5"/>
    <n v="20.46"/>
    <n v="87617"/>
    <n v="3.78"/>
    <x v="3"/>
  </r>
  <r>
    <n v="1671"/>
    <s v="Mitchell Ross"/>
    <x v="0"/>
    <n v="0.03"/>
    <n v="223.98"/>
    <n v="15.01"/>
    <x v="1"/>
    <x v="0"/>
    <x v="2"/>
    <x v="5"/>
    <s v="Small Box"/>
    <s v="GBC DocuBind TL200 Manual Binding Machine"/>
    <n v="0.38"/>
    <s v="United States"/>
    <s v="South"/>
    <x v="21"/>
    <s v="Burke"/>
    <n v="22015"/>
    <x v="130"/>
    <d v="2015-05-13T00:00:00"/>
    <x v="1373"/>
    <n v="21"/>
    <n v="4881.84"/>
    <n v="86725"/>
    <n v="223.95"/>
    <x v="0"/>
  </r>
  <r>
    <n v="14"/>
    <s v="Gwendolyn F Tyson"/>
    <x v="4"/>
    <n v="0.09"/>
    <n v="78.69"/>
    <n v="19.989999999999998"/>
    <x v="1"/>
    <x v="0"/>
    <x v="0"/>
    <x v="11"/>
    <s v="Small Box"/>
    <s v="Howard Miller 12-3/4 Diameter Accuwave DS ™ Wall Clock"/>
    <n v="0.43"/>
    <s v="United States"/>
    <s v="Central"/>
    <x v="7"/>
    <s v="Prior Lake"/>
    <n v="55372"/>
    <x v="130"/>
    <d v="2015-05-14T00:00:00"/>
    <x v="1374"/>
    <n v="16"/>
    <n v="1164.45"/>
    <n v="86838"/>
    <n v="78.599999999999994"/>
    <x v="1"/>
  </r>
  <r>
    <n v="14"/>
    <s v="Gwendolyn F Tyson"/>
    <x v="4"/>
    <n v="0.08"/>
    <n v="3.28"/>
    <n v="2.31"/>
    <x v="1"/>
    <x v="0"/>
    <x v="2"/>
    <x v="2"/>
    <s v="Wrap Bag"/>
    <s v="Newell 321"/>
    <n v="0.56000000000000005"/>
    <s v="United States"/>
    <s v="Central"/>
    <x v="7"/>
    <s v="Prior Lake"/>
    <n v="55372"/>
    <x v="130"/>
    <d v="2015-05-13T00:00:00"/>
    <x v="1375"/>
    <n v="7"/>
    <n v="22.23"/>
    <n v="86838"/>
    <n v="3.1999999999999997"/>
    <x v="1"/>
  </r>
  <r>
    <n v="14"/>
    <s v="Gwendolyn F Tyson"/>
    <x v="4"/>
    <n v="0.05"/>
    <n v="3.28"/>
    <n v="4.2"/>
    <x v="1"/>
    <x v="0"/>
    <x v="2"/>
    <x v="2"/>
    <s v="Wrap Bag"/>
    <s v="Newell 351"/>
    <n v="0.56000000000000005"/>
    <s v="United States"/>
    <s v="Central"/>
    <x v="7"/>
    <s v="Prior Lake"/>
    <n v="55372"/>
    <x v="130"/>
    <d v="2015-05-13T00:00:00"/>
    <x v="1376"/>
    <n v="4"/>
    <n v="13.99"/>
    <n v="86838"/>
    <n v="3.23"/>
    <x v="1"/>
  </r>
  <r>
    <n v="14"/>
    <s v="Gwendolyn F Tyson"/>
    <x v="4"/>
    <n v="0.05"/>
    <n v="3.58"/>
    <n v="1.63"/>
    <x v="1"/>
    <x v="0"/>
    <x v="2"/>
    <x v="14"/>
    <s v="Wrap Bag"/>
    <s v="OIC Colored Binder Clips, Assorted Sizes"/>
    <n v="0.36"/>
    <s v="United States"/>
    <s v="Central"/>
    <x v="7"/>
    <s v="Prior Lake"/>
    <n v="55372"/>
    <x v="130"/>
    <d v="2015-05-13T00:00:00"/>
    <x v="1377"/>
    <n v="4"/>
    <n v="14.26"/>
    <n v="86838"/>
    <n v="3.5300000000000002"/>
    <x v="1"/>
  </r>
  <r>
    <n v="1826"/>
    <s v="Kate Peck"/>
    <x v="4"/>
    <n v="0"/>
    <n v="9.27"/>
    <n v="4.3899999999999997"/>
    <x v="1"/>
    <x v="3"/>
    <x v="2"/>
    <x v="7"/>
    <s v="Wrap Bag"/>
    <s v="Wirebound Message Books, Four 2 3/4&quot; x 5&quot; Forms per Page, 600 Sets per Book"/>
    <n v="0.38"/>
    <s v="United States"/>
    <s v="Central"/>
    <x v="20"/>
    <s v="Bettendorf"/>
    <n v="52722"/>
    <x v="130"/>
    <d v="2015-05-14T00:00:00"/>
    <x v="1378"/>
    <n v="1"/>
    <n v="10.65"/>
    <n v="86959"/>
    <n v="9.27"/>
    <x v="1"/>
  </r>
  <r>
    <n v="1267"/>
    <s v="Rosemary Branch"/>
    <x v="3"/>
    <n v="0.04"/>
    <n v="5.98"/>
    <n v="4.38"/>
    <x v="1"/>
    <x v="3"/>
    <x v="1"/>
    <x v="1"/>
    <s v="Small Pack"/>
    <s v="Imation 3.5&quot; DS/HD IBM Formatted Diskettes, 10/Pack"/>
    <n v="0.75"/>
    <s v="United States"/>
    <s v="South"/>
    <x v="12"/>
    <s v="Boca Raton"/>
    <n v="33433"/>
    <x v="130"/>
    <d v="2015-05-14T00:00:00"/>
    <x v="1379"/>
    <n v="11"/>
    <n v="69.75"/>
    <n v="89515"/>
    <n v="5.94"/>
    <x v="0"/>
  </r>
  <r>
    <n v="1389"/>
    <s v="Jean Khan"/>
    <x v="1"/>
    <n v="0.08"/>
    <n v="2.62"/>
    <n v="0.8"/>
    <x v="2"/>
    <x v="0"/>
    <x v="2"/>
    <x v="14"/>
    <s v="Wrap Bag"/>
    <s v="Staples Metal Binder Clips"/>
    <n v="0.39"/>
    <s v="United States"/>
    <s v="West"/>
    <x v="8"/>
    <s v="Menlo Park"/>
    <n v="94025"/>
    <x v="131"/>
    <d v="2015-05-15T00:00:00"/>
    <x v="1380"/>
    <n v="12"/>
    <n v="31.55"/>
    <n v="88728"/>
    <n v="2.54"/>
    <x v="2"/>
  </r>
  <r>
    <n v="578"/>
    <s v="Evan K Bullard"/>
    <x v="4"/>
    <n v="0.03"/>
    <n v="162.93"/>
    <n v="19.989999999999998"/>
    <x v="1"/>
    <x v="3"/>
    <x v="2"/>
    <x v="15"/>
    <s v="Small Box"/>
    <s v="Multimedia Mailers"/>
    <n v="0.39"/>
    <s v="United States"/>
    <s v="East"/>
    <x v="22"/>
    <s v="Naugatuck"/>
    <n v="6770"/>
    <x v="131"/>
    <d v="2015-05-14T00:00:00"/>
    <x v="1381"/>
    <n v="3"/>
    <n v="515.88"/>
    <n v="88644"/>
    <n v="162.9"/>
    <x v="3"/>
  </r>
  <r>
    <n v="579"/>
    <s v="Marlene Abrams"/>
    <x v="4"/>
    <n v="0.01"/>
    <n v="11.58"/>
    <n v="5.72"/>
    <x v="1"/>
    <x v="3"/>
    <x v="2"/>
    <x v="15"/>
    <s v="Small Box"/>
    <s v="Peel &amp; Seel® Recycled Catalog Envelopes, Brown"/>
    <n v="0.35"/>
    <s v="United States"/>
    <s v="East"/>
    <x v="22"/>
    <s v="Seymour"/>
    <n v="6478"/>
    <x v="131"/>
    <d v="2015-05-15T00:00:00"/>
    <x v="1382"/>
    <n v="2"/>
    <n v="25.06"/>
    <n v="88644"/>
    <n v="11.57"/>
    <x v="3"/>
  </r>
  <r>
    <n v="580"/>
    <s v="Kathryn Patrick"/>
    <x v="4"/>
    <n v="0.01"/>
    <n v="55.99"/>
    <n v="5"/>
    <x v="1"/>
    <x v="3"/>
    <x v="1"/>
    <x v="12"/>
    <s v="Small Pack"/>
    <s v="Accessory6"/>
    <n v="0.8"/>
    <s v="United States"/>
    <s v="East"/>
    <x v="29"/>
    <s v="Auburn"/>
    <n v="4210"/>
    <x v="131"/>
    <d v="2015-05-14T00:00:00"/>
    <x v="1383"/>
    <n v="12"/>
    <n v="578.24"/>
    <n v="88644"/>
    <n v="55.980000000000004"/>
    <x v="3"/>
  </r>
  <r>
    <n v="585"/>
    <s v="William Larson"/>
    <x v="4"/>
    <n v="0.06"/>
    <n v="13.9"/>
    <n v="7.59"/>
    <x v="1"/>
    <x v="3"/>
    <x v="2"/>
    <x v="16"/>
    <s v="Small Pack"/>
    <s v="Acme Hot Forged Carbon Steel Scissors with Nickel-Plated Handles, 3 7/8&quot; Cut, 8&quot;L"/>
    <n v="0.56000000000000005"/>
    <s v="United States"/>
    <s v="East"/>
    <x v="47"/>
    <s v="Concord"/>
    <n v="3301"/>
    <x v="131"/>
    <d v="2015-05-14T00:00:00"/>
    <x v="1384"/>
    <n v="12"/>
    <n v="170.45"/>
    <n v="88644"/>
    <n v="13.84"/>
    <x v="3"/>
  </r>
  <r>
    <n v="3257"/>
    <s v="Sharon Marcus"/>
    <x v="4"/>
    <n v="0"/>
    <n v="25.38"/>
    <n v="8.99"/>
    <x v="1"/>
    <x v="1"/>
    <x v="0"/>
    <x v="11"/>
    <s v="Small Pack"/>
    <s v="Executive Impressions 13&quot; Chairman Wall Clock"/>
    <n v="0.5"/>
    <s v="United States"/>
    <s v="West"/>
    <x v="4"/>
    <s v="Longview"/>
    <n v="98632"/>
    <x v="131"/>
    <d v="2015-05-15T00:00:00"/>
    <x v="1385"/>
    <n v="26"/>
    <n v="700.41"/>
    <n v="88826"/>
    <n v="25.38"/>
    <x v="2"/>
  </r>
  <r>
    <n v="1085"/>
    <s v="Ted Dunlap"/>
    <x v="3"/>
    <n v="0.06"/>
    <n v="30.42"/>
    <n v="8.65"/>
    <x v="1"/>
    <x v="3"/>
    <x v="1"/>
    <x v="1"/>
    <s v="Small Box"/>
    <s v="Fellowes Internet Keyboard, Platinum"/>
    <n v="0.74"/>
    <s v="United States"/>
    <s v="East"/>
    <x v="11"/>
    <s v="Deer Park"/>
    <n v="11729"/>
    <x v="131"/>
    <d v="2015-05-15T00:00:00"/>
    <x v="1386"/>
    <n v="10"/>
    <n v="309.05"/>
    <n v="86124"/>
    <n v="30.360000000000003"/>
    <x v="3"/>
  </r>
  <r>
    <n v="1085"/>
    <s v="Ted Dunlap"/>
    <x v="3"/>
    <n v="0.02"/>
    <n v="37.94"/>
    <n v="5.08"/>
    <x v="1"/>
    <x v="3"/>
    <x v="2"/>
    <x v="7"/>
    <s v="Wrap Bag"/>
    <s v="Snap-A-Way® Black Print Carbonless Ruled Speed Letter, Triplicate"/>
    <n v="0.38"/>
    <s v="United States"/>
    <s v="East"/>
    <x v="11"/>
    <s v="Deer Park"/>
    <n v="11729"/>
    <x v="131"/>
    <d v="2015-05-14T00:00:00"/>
    <x v="1387"/>
    <n v="8"/>
    <n v="299.3"/>
    <n v="86124"/>
    <n v="37.919999999999995"/>
    <x v="3"/>
  </r>
  <r>
    <n v="156"/>
    <s v="Diana Xu"/>
    <x v="0"/>
    <n v="0.01"/>
    <n v="95.99"/>
    <n v="4.9000000000000004"/>
    <x v="1"/>
    <x v="3"/>
    <x v="1"/>
    <x v="12"/>
    <s v="Small Box"/>
    <s v="T60"/>
    <n v="0.56000000000000005"/>
    <s v="United States"/>
    <s v="West"/>
    <x v="3"/>
    <s v="Fort Collins"/>
    <n v="80525"/>
    <x v="132"/>
    <d v="2015-05-15T00:00:00"/>
    <x v="1388"/>
    <n v="13"/>
    <n v="1050.08"/>
    <n v="87671"/>
    <n v="95.97999999999999"/>
    <x v="2"/>
  </r>
  <r>
    <n v="497"/>
    <s v="Steve McKee"/>
    <x v="0"/>
    <n v="7.0000000000000007E-2"/>
    <n v="152.47999999999999"/>
    <n v="6.5"/>
    <x v="1"/>
    <x v="0"/>
    <x v="1"/>
    <x v="1"/>
    <s v="Small Box"/>
    <s v="Adesso Programmable 142-Key Keyboard"/>
    <n v="0.74"/>
    <s v="United States"/>
    <s v="South"/>
    <x v="34"/>
    <s v="Murfreesboro"/>
    <n v="37130"/>
    <x v="132"/>
    <d v="2015-05-16T00:00:00"/>
    <x v="1389"/>
    <n v="35"/>
    <n v="5062.49"/>
    <n v="90706"/>
    <n v="152.41"/>
    <x v="0"/>
  </r>
  <r>
    <n v="910"/>
    <s v="Carla Hauser"/>
    <x v="0"/>
    <n v="0"/>
    <n v="5.28"/>
    <n v="5.61"/>
    <x v="1"/>
    <x v="3"/>
    <x v="2"/>
    <x v="7"/>
    <s v="Small Box"/>
    <s v="Xerox 1954"/>
    <n v="0.4"/>
    <s v="United States"/>
    <s v="South"/>
    <x v="1"/>
    <s v="Texarkana"/>
    <n v="71854"/>
    <x v="132"/>
    <d v="2015-05-14T00:00:00"/>
    <x v="1390"/>
    <n v="15"/>
    <n v="85.26"/>
    <n v="90187"/>
    <n v="5.28"/>
    <x v="0"/>
  </r>
  <r>
    <n v="353"/>
    <s v="Bonnie Chambers"/>
    <x v="2"/>
    <n v="0.08"/>
    <n v="4.8899999999999997"/>
    <n v="4.93"/>
    <x v="2"/>
    <x v="2"/>
    <x v="1"/>
    <x v="1"/>
    <s v="Small Pack"/>
    <s v="Maxell 3.5&quot; DS/HD IBM-Formatted Diskettes, 10/Pack"/>
    <n v="0.66"/>
    <s v="United States"/>
    <s v="West"/>
    <x v="41"/>
    <s v="Glendale"/>
    <n v="85301"/>
    <x v="132"/>
    <d v="2015-05-14T00:00:00"/>
    <x v="1391"/>
    <n v="17"/>
    <n v="84.76"/>
    <n v="89647"/>
    <n v="4.8099999999999996"/>
    <x v="2"/>
  </r>
  <r>
    <n v="353"/>
    <s v="Bonnie Chambers"/>
    <x v="2"/>
    <n v="7.0000000000000007E-2"/>
    <n v="6.68"/>
    <n v="6.92"/>
    <x v="1"/>
    <x v="2"/>
    <x v="2"/>
    <x v="7"/>
    <s v="Small Box"/>
    <s v="Xerox 1898"/>
    <n v="0.37"/>
    <s v="United States"/>
    <s v="West"/>
    <x v="41"/>
    <s v="Glendale"/>
    <n v="85301"/>
    <x v="132"/>
    <d v="2015-05-21T00:00:00"/>
    <x v="1392"/>
    <n v="16"/>
    <n v="104.84"/>
    <n v="89647"/>
    <n v="6.6099999999999994"/>
    <x v="2"/>
  </r>
  <r>
    <n v="539"/>
    <s v="Alice Coley"/>
    <x v="4"/>
    <n v="0.05"/>
    <n v="59.78"/>
    <n v="10.29"/>
    <x v="1"/>
    <x v="0"/>
    <x v="2"/>
    <x v="5"/>
    <s v="Small Box"/>
    <s v="GBC Recycled Regency Composition Covers"/>
    <n v="0.39"/>
    <s v="United States"/>
    <s v="Central"/>
    <x v="10"/>
    <s v="Urbana"/>
    <n v="61801"/>
    <x v="132"/>
    <d v="2015-05-15T00:00:00"/>
    <x v="1393"/>
    <n v="7"/>
    <n v="414.49"/>
    <n v="91174"/>
    <n v="59.730000000000004"/>
    <x v="1"/>
  </r>
  <r>
    <n v="540"/>
    <s v="Ruth Lamm"/>
    <x v="4"/>
    <n v="0.08"/>
    <n v="20.99"/>
    <n v="1.25"/>
    <x v="1"/>
    <x v="0"/>
    <x v="1"/>
    <x v="12"/>
    <s v="Small Pack"/>
    <s v="Accessory29"/>
    <n v="0.83"/>
    <s v="United States"/>
    <s v="Central"/>
    <x v="10"/>
    <s v="Vernon Hills"/>
    <n v="60061"/>
    <x v="132"/>
    <d v="2015-05-16T00:00:00"/>
    <x v="1394"/>
    <n v="28"/>
    <n v="469.69"/>
    <n v="91174"/>
    <n v="20.91"/>
    <x v="1"/>
  </r>
  <r>
    <n v="1069"/>
    <s v="Pam Bennett"/>
    <x v="4"/>
    <n v="0.02"/>
    <n v="15.94"/>
    <n v="5.45"/>
    <x v="1"/>
    <x v="2"/>
    <x v="2"/>
    <x v="2"/>
    <s v="Small Pack"/>
    <s v="Boston 16701 Slimline Battery Pencil Sharpener"/>
    <n v="0.55000000000000004"/>
    <s v="United States"/>
    <s v="Central"/>
    <x v="10"/>
    <s v="Carbondale"/>
    <n v="62901"/>
    <x v="132"/>
    <d v="2015-05-15T00:00:00"/>
    <x v="1395"/>
    <n v="41"/>
    <n v="664.34"/>
    <n v="87110"/>
    <n v="15.92"/>
    <x v="1"/>
  </r>
  <r>
    <n v="1023"/>
    <s v="Glen Newman"/>
    <x v="0"/>
    <n v="0.02"/>
    <n v="39.06"/>
    <n v="10.55"/>
    <x v="1"/>
    <x v="0"/>
    <x v="2"/>
    <x v="5"/>
    <s v="Small Box"/>
    <s v="Ibico Recycled Linen-Style Covers"/>
    <n v="0.37"/>
    <s v="United States"/>
    <s v="East"/>
    <x v="28"/>
    <s v="Wilkinsburg"/>
    <n v="15221"/>
    <x v="133"/>
    <d v="2015-05-15T00:00:00"/>
    <x v="1396"/>
    <n v="16"/>
    <n v="640.71"/>
    <n v="88633"/>
    <n v="39.04"/>
    <x v="3"/>
  </r>
  <r>
    <n v="1023"/>
    <s v="Glen Newman"/>
    <x v="0"/>
    <n v="0.1"/>
    <n v="37.700000000000003"/>
    <n v="2.99"/>
    <x v="1"/>
    <x v="0"/>
    <x v="2"/>
    <x v="5"/>
    <s v="Small Box"/>
    <s v="Vinyl Sectional Post Binders"/>
    <n v="0.35"/>
    <s v="United States"/>
    <s v="East"/>
    <x v="28"/>
    <s v="Wilkinsburg"/>
    <n v="15221"/>
    <x v="133"/>
    <d v="2015-05-16T00:00:00"/>
    <x v="1397"/>
    <n v="18"/>
    <n v="659.6"/>
    <n v="88633"/>
    <n v="37.6"/>
    <x v="3"/>
  </r>
  <r>
    <n v="18"/>
    <s v="Laurie Hanna"/>
    <x v="1"/>
    <n v="0.05"/>
    <n v="26.48"/>
    <n v="6.93"/>
    <x v="1"/>
    <x v="0"/>
    <x v="0"/>
    <x v="11"/>
    <s v="Small Box"/>
    <s v="DAX Natural Wood-Tone Poster Frame"/>
    <n v="0.49"/>
    <s v="United States"/>
    <s v="West"/>
    <x v="24"/>
    <s v="Helena"/>
    <n v="59601"/>
    <x v="133"/>
    <d v="2015-05-16T00:00:00"/>
    <x v="1398"/>
    <n v="17"/>
    <n v="455.77"/>
    <n v="90031"/>
    <n v="26.43"/>
    <x v="2"/>
  </r>
  <r>
    <n v="21"/>
    <s v="Tony Wilkins Winters"/>
    <x v="1"/>
    <n v="0.05"/>
    <n v="26.48"/>
    <n v="6.93"/>
    <x v="1"/>
    <x v="0"/>
    <x v="0"/>
    <x v="11"/>
    <s v="Small Box"/>
    <s v="DAX Natural Wood-Tone Poster Frame"/>
    <n v="0.49"/>
    <s v="United States"/>
    <s v="East"/>
    <x v="11"/>
    <s v="New York City"/>
    <n v="10012"/>
    <x v="133"/>
    <d v="2015-05-16T00:00:00"/>
    <x v="1399"/>
    <n v="70"/>
    <n v="1876.69"/>
    <n v="41793"/>
    <n v="26.43"/>
    <x v="3"/>
  </r>
  <r>
    <n v="1989"/>
    <s v="David Weaver"/>
    <x v="1"/>
    <n v="0.01"/>
    <n v="30.98"/>
    <n v="6.5"/>
    <x v="1"/>
    <x v="3"/>
    <x v="1"/>
    <x v="1"/>
    <s v="Small Box"/>
    <s v="Belkin ErgoBoard™ Keyboard"/>
    <n v="0.64"/>
    <s v="United States"/>
    <s v="West"/>
    <x v="15"/>
    <s v="Holladay"/>
    <n v="84117"/>
    <x v="133"/>
    <d v="2015-05-16T00:00:00"/>
    <x v="1400"/>
    <n v="11"/>
    <n v="363.37"/>
    <n v="90001"/>
    <n v="30.97"/>
    <x v="2"/>
  </r>
  <r>
    <n v="1989"/>
    <s v="David Weaver"/>
    <x v="1"/>
    <n v="0.01"/>
    <n v="40.99"/>
    <n v="19.989999999999998"/>
    <x v="1"/>
    <x v="3"/>
    <x v="2"/>
    <x v="7"/>
    <s v="Small Box"/>
    <s v="White Dual Perf Computer Printout Paper, 2700 Sheets, 1 Part, Heavyweight, 20 lbs., 14 7/8 x 11"/>
    <n v="0.36"/>
    <s v="United States"/>
    <s v="West"/>
    <x v="15"/>
    <s v="Holladay"/>
    <n v="84117"/>
    <x v="133"/>
    <d v="2015-05-18T00:00:00"/>
    <x v="1401"/>
    <n v="11"/>
    <n v="480.75"/>
    <n v="90001"/>
    <n v="40.980000000000004"/>
    <x v="2"/>
  </r>
  <r>
    <n v="266"/>
    <s v="Ross Frederick"/>
    <x v="4"/>
    <n v="0.08"/>
    <n v="6.48"/>
    <n v="7.03"/>
    <x v="1"/>
    <x v="3"/>
    <x v="2"/>
    <x v="7"/>
    <s v="Small Box"/>
    <s v="Xerox 214"/>
    <n v="0.37"/>
    <s v="United States"/>
    <s v="Central"/>
    <x v="18"/>
    <s v="San Antonio"/>
    <n v="78207"/>
    <x v="133"/>
    <d v="2015-05-16T00:00:00"/>
    <x v="1402"/>
    <n v="10"/>
    <n v="67.86"/>
    <n v="90594"/>
    <n v="6.4"/>
    <x v="1"/>
  </r>
  <r>
    <n v="266"/>
    <s v="Ross Frederick"/>
    <x v="4"/>
    <n v="0.01"/>
    <n v="20.34"/>
    <n v="35"/>
    <x v="1"/>
    <x v="3"/>
    <x v="2"/>
    <x v="6"/>
    <s v="Large Box"/>
    <s v="Tennsco Commercial Shelving"/>
    <n v="0.84"/>
    <s v="United States"/>
    <s v="Central"/>
    <x v="18"/>
    <s v="San Antonio"/>
    <n v="78207"/>
    <x v="133"/>
    <d v="2015-05-16T00:00:00"/>
    <x v="1403"/>
    <n v="33"/>
    <n v="747.28"/>
    <n v="90594"/>
    <n v="20.329999999999998"/>
    <x v="1"/>
  </r>
  <r>
    <n v="491"/>
    <s v="Toni Swanson"/>
    <x v="4"/>
    <n v="0.08"/>
    <n v="2.94"/>
    <n v="0.96"/>
    <x v="1"/>
    <x v="1"/>
    <x v="2"/>
    <x v="2"/>
    <s v="Wrap Bag"/>
    <s v="Newell 343"/>
    <n v="0.57999999999999996"/>
    <s v="United States"/>
    <s v="East"/>
    <x v="11"/>
    <s v="New York City"/>
    <n v="10154"/>
    <x v="133"/>
    <d v="2015-05-17T00:00:00"/>
    <x v="1404"/>
    <n v="23"/>
    <n v="66.7"/>
    <n v="8353"/>
    <n v="2.86"/>
    <x v="3"/>
  </r>
  <r>
    <n v="494"/>
    <s v="Jimmy Alston Holder"/>
    <x v="4"/>
    <n v="0.06"/>
    <n v="8.32"/>
    <n v="2.38"/>
    <x v="1"/>
    <x v="1"/>
    <x v="1"/>
    <x v="1"/>
    <s v="Small Pack"/>
    <s v="Imation 3.5 IBM Formatted Diskettes, 10/Box"/>
    <n v="0.74"/>
    <s v="United States"/>
    <s v="West"/>
    <x v="4"/>
    <s v="Seattle"/>
    <n v="98115"/>
    <x v="133"/>
    <d v="2015-05-17T00:00:00"/>
    <x v="1405"/>
    <n v="12"/>
    <n v="101.26"/>
    <n v="88905"/>
    <n v="8.26"/>
    <x v="2"/>
  </r>
  <r>
    <n v="494"/>
    <s v="Jimmy Alston Holder"/>
    <x v="4"/>
    <n v="0.08"/>
    <n v="2.94"/>
    <n v="0.96"/>
    <x v="1"/>
    <x v="1"/>
    <x v="2"/>
    <x v="2"/>
    <s v="Wrap Bag"/>
    <s v="Newell 343"/>
    <n v="0.57999999999999996"/>
    <s v="United States"/>
    <s v="West"/>
    <x v="4"/>
    <s v="Seattle"/>
    <n v="98115"/>
    <x v="133"/>
    <d v="2015-05-17T00:00:00"/>
    <x v="1404"/>
    <n v="6"/>
    <n v="17.399999999999999"/>
    <n v="88905"/>
    <n v="2.86"/>
    <x v="2"/>
  </r>
  <r>
    <n v="3041"/>
    <s v="Carrie Duke"/>
    <x v="3"/>
    <n v="0.08"/>
    <n v="73.98"/>
    <n v="4"/>
    <x v="1"/>
    <x v="3"/>
    <x v="1"/>
    <x v="1"/>
    <s v="Small Box"/>
    <s v="Keytronic 105-Key Spanish Keyboard"/>
    <n v="0.77"/>
    <s v="United States"/>
    <s v="Central"/>
    <x v="38"/>
    <s v="Garden City"/>
    <n v="67846"/>
    <x v="133"/>
    <d v="2015-05-18T00:00:00"/>
    <x v="1406"/>
    <n v="17"/>
    <n v="1181.67"/>
    <n v="86102"/>
    <n v="73.900000000000006"/>
    <x v="1"/>
  </r>
  <r>
    <n v="3041"/>
    <s v="Carrie Duke"/>
    <x v="3"/>
    <n v="0.02"/>
    <n v="3.68"/>
    <n v="1.32"/>
    <x v="1"/>
    <x v="3"/>
    <x v="2"/>
    <x v="16"/>
    <s v="Wrap Bag"/>
    <s v="*Staples* vLetter Openers, 2/Pack"/>
    <n v="0.83"/>
    <s v="United States"/>
    <s v="Central"/>
    <x v="38"/>
    <s v="Garden City"/>
    <n v="67846"/>
    <x v="133"/>
    <d v="2015-05-17T00:00:00"/>
    <x v="1407"/>
    <n v="8"/>
    <n v="29.93"/>
    <n v="86102"/>
    <n v="3.66"/>
    <x v="1"/>
  </r>
  <r>
    <n v="136"/>
    <s v="Dale Gillespie"/>
    <x v="0"/>
    <n v="0.04"/>
    <n v="18.97"/>
    <n v="9.5399999999999991"/>
    <x v="1"/>
    <x v="0"/>
    <x v="2"/>
    <x v="7"/>
    <s v="Small Box"/>
    <s v="Xerox 1939"/>
    <n v="0.37"/>
    <s v="United States"/>
    <s v="West"/>
    <x v="8"/>
    <s v="Petaluma"/>
    <n v="94952"/>
    <x v="134"/>
    <d v="2015-05-17T00:00:00"/>
    <x v="1408"/>
    <n v="5"/>
    <n v="101.74"/>
    <n v="88534"/>
    <n v="18.93"/>
    <x v="2"/>
  </r>
  <r>
    <n v="136"/>
    <s v="Dale Gillespie"/>
    <x v="0"/>
    <n v="0.09"/>
    <n v="10.98"/>
    <n v="3.37"/>
    <x v="1"/>
    <x v="0"/>
    <x v="2"/>
    <x v="16"/>
    <s v="Small Pack"/>
    <s v="Fiskars® Softgrip Scissors"/>
    <n v="0.56999999999999995"/>
    <s v="United States"/>
    <s v="West"/>
    <x v="8"/>
    <s v="Petaluma"/>
    <n v="94952"/>
    <x v="134"/>
    <d v="2015-05-17T00:00:00"/>
    <x v="1409"/>
    <n v="8"/>
    <n v="84.52"/>
    <n v="88534"/>
    <n v="10.89"/>
    <x v="2"/>
  </r>
  <r>
    <n v="688"/>
    <s v="Ashley Reese"/>
    <x v="0"/>
    <n v="7.0000000000000007E-2"/>
    <n v="279.48"/>
    <n v="35"/>
    <x v="1"/>
    <x v="0"/>
    <x v="2"/>
    <x v="6"/>
    <s v="Large Box"/>
    <s v="Tennsco Snap-Together Open Shelving Units, Starter Sets and Add-On Units"/>
    <n v="0.8"/>
    <s v="United States"/>
    <s v="Central"/>
    <x v="6"/>
    <s v="Saint Louis"/>
    <n v="63116"/>
    <x v="134"/>
    <d v="2015-05-16T00:00:00"/>
    <x v="1410"/>
    <n v="10"/>
    <n v="2716.09"/>
    <n v="88503"/>
    <n v="279.41000000000003"/>
    <x v="1"/>
  </r>
  <r>
    <n v="1042"/>
    <s v="Jerome Burch"/>
    <x v="0"/>
    <n v="0"/>
    <n v="14.42"/>
    <n v="6.75"/>
    <x v="2"/>
    <x v="0"/>
    <x v="2"/>
    <x v="8"/>
    <s v="Medium Box"/>
    <s v="Holmes Odor Grabber"/>
    <n v="0.52"/>
    <s v="United States"/>
    <s v="West"/>
    <x v="8"/>
    <s v="Yuba City"/>
    <n v="95991"/>
    <x v="134"/>
    <d v="2015-05-17T00:00:00"/>
    <x v="1411"/>
    <n v="6"/>
    <n v="98.96"/>
    <n v="87847"/>
    <n v="14.42"/>
    <x v="2"/>
  </r>
  <r>
    <n v="1390"/>
    <s v="Hazel Jones"/>
    <x v="0"/>
    <n v="0.1"/>
    <n v="8.17"/>
    <n v="1.69"/>
    <x v="1"/>
    <x v="3"/>
    <x v="2"/>
    <x v="7"/>
    <s v="Wrap Bag"/>
    <s v="Wirebound Message Forms, Four 2 3/4 x 5 Forms per Page, Pink Paper"/>
    <n v="0.38"/>
    <s v="United States"/>
    <s v="West"/>
    <x v="8"/>
    <s v="Stockton"/>
    <n v="95207"/>
    <x v="134"/>
    <d v="2015-05-16T00:00:00"/>
    <x v="1412"/>
    <n v="19"/>
    <n v="145.36000000000001"/>
    <n v="88731"/>
    <n v="8.07"/>
    <x v="2"/>
  </r>
  <r>
    <n v="1390"/>
    <s v="Hazel Jones"/>
    <x v="0"/>
    <n v="0.03"/>
    <n v="110.99"/>
    <n v="2.5"/>
    <x v="1"/>
    <x v="3"/>
    <x v="1"/>
    <x v="12"/>
    <s v="Small Box"/>
    <s v="T18"/>
    <n v="0.56999999999999995"/>
    <s v="United States"/>
    <s v="West"/>
    <x v="8"/>
    <s v="Stockton"/>
    <n v="95207"/>
    <x v="134"/>
    <d v="2015-05-18T00:00:00"/>
    <x v="1413"/>
    <n v="38"/>
    <n v="3616.52"/>
    <n v="88731"/>
    <n v="110.96"/>
    <x v="2"/>
  </r>
  <r>
    <n v="1721"/>
    <s v="Jennifer Zimmerman"/>
    <x v="1"/>
    <n v="0.04"/>
    <n v="12.44"/>
    <n v="6.27"/>
    <x v="1"/>
    <x v="3"/>
    <x v="2"/>
    <x v="6"/>
    <s v="Medium Box"/>
    <s v="Eldon Simplefile® Box Office®"/>
    <n v="0.56999999999999995"/>
    <s v="United States"/>
    <s v="South"/>
    <x v="1"/>
    <s v="Jonesboro"/>
    <n v="72401"/>
    <x v="134"/>
    <d v="2015-05-17T00:00:00"/>
    <x v="1414"/>
    <n v="37"/>
    <n v="464.94"/>
    <n v="90787"/>
    <n v="12.4"/>
    <x v="0"/>
  </r>
  <r>
    <n v="1723"/>
    <s v="Constance Flowers"/>
    <x v="1"/>
    <n v="0.04"/>
    <n v="12.44"/>
    <n v="6.27"/>
    <x v="1"/>
    <x v="3"/>
    <x v="2"/>
    <x v="6"/>
    <s v="Medium Box"/>
    <s v="Eldon Simplefile® Box Office®"/>
    <n v="0.56999999999999995"/>
    <s v="United States"/>
    <s v="West"/>
    <x v="8"/>
    <s v="San Diego"/>
    <n v="92037"/>
    <x v="134"/>
    <d v="2015-05-17T00:00:00"/>
    <x v="1415"/>
    <n v="146"/>
    <n v="1834.61"/>
    <n v="32710"/>
    <n v="12.4"/>
    <x v="2"/>
  </r>
  <r>
    <n v="2610"/>
    <s v="Tommy Lutz"/>
    <x v="1"/>
    <n v="0.09"/>
    <n v="5.4"/>
    <n v="7.78"/>
    <x v="1"/>
    <x v="3"/>
    <x v="2"/>
    <x v="5"/>
    <s v="Small Box"/>
    <s v="3M Organizer Strips"/>
    <n v="0.37"/>
    <s v="United States"/>
    <s v="West"/>
    <x v="8"/>
    <s v="Davis"/>
    <n v="95616"/>
    <x v="134"/>
    <d v="2015-05-17T00:00:00"/>
    <x v="1416"/>
    <n v="9"/>
    <n v="49.24"/>
    <n v="86118"/>
    <n v="5.3100000000000005"/>
    <x v="2"/>
  </r>
  <r>
    <n v="3354"/>
    <s v="Sara Faulkner"/>
    <x v="1"/>
    <n v="0.03"/>
    <n v="28.53"/>
    <n v="1.49"/>
    <x v="1"/>
    <x v="3"/>
    <x v="2"/>
    <x v="5"/>
    <s v="Small Box"/>
    <s v="Lock-Up Easel 'Spel-Binder'"/>
    <n v="0.38"/>
    <s v="United States"/>
    <s v="West"/>
    <x v="8"/>
    <s v="Calexico"/>
    <n v="92231"/>
    <x v="134"/>
    <d v="2015-05-17T00:00:00"/>
    <x v="1417"/>
    <n v="7"/>
    <n v="199.53"/>
    <n v="88589"/>
    <n v="28.5"/>
    <x v="2"/>
  </r>
  <r>
    <n v="3354"/>
    <s v="Sara Faulkner"/>
    <x v="1"/>
    <n v="7.0000000000000007E-2"/>
    <n v="5.98"/>
    <n v="7.15"/>
    <x v="1"/>
    <x v="3"/>
    <x v="2"/>
    <x v="7"/>
    <s v="Small Box"/>
    <s v="Universal Premium White Copier/Laser Paper (20Lb. and 87 Bright)"/>
    <n v="0.36"/>
    <s v="United States"/>
    <s v="West"/>
    <x v="8"/>
    <s v="Calexico"/>
    <n v="92231"/>
    <x v="134"/>
    <d v="2015-05-18T00:00:00"/>
    <x v="1418"/>
    <n v="6"/>
    <n v="37.049999999999997"/>
    <n v="88589"/>
    <n v="5.91"/>
    <x v="2"/>
  </r>
  <r>
    <n v="2070"/>
    <s v="Kelly Collins"/>
    <x v="2"/>
    <n v="7.0000000000000007E-2"/>
    <n v="35.99"/>
    <n v="5.99"/>
    <x v="1"/>
    <x v="3"/>
    <x v="1"/>
    <x v="12"/>
    <s v="Wrap Bag"/>
    <s v="Accessory41"/>
    <n v="0.38"/>
    <s v="United States"/>
    <s v="Central"/>
    <x v="25"/>
    <s v="Eastpointe"/>
    <n v="48021"/>
    <x v="134"/>
    <d v="2015-05-20T00:00:00"/>
    <x v="1419"/>
    <n v="5"/>
    <n v="153.61000000000001"/>
    <n v="88558"/>
    <n v="35.92"/>
    <x v="1"/>
  </r>
  <r>
    <n v="2071"/>
    <s v="Victor Cherry"/>
    <x v="2"/>
    <n v="0.08"/>
    <n v="65.989999999999995"/>
    <n v="5.92"/>
    <x v="2"/>
    <x v="3"/>
    <x v="1"/>
    <x v="12"/>
    <s v="Small Box"/>
    <s v="i500plus"/>
    <n v="0.57999999999999996"/>
    <s v="United States"/>
    <s v="Central"/>
    <x v="25"/>
    <s v="Farmington Hills"/>
    <n v="48336"/>
    <x v="134"/>
    <d v="2015-05-23T00:00:00"/>
    <x v="1420"/>
    <n v="20"/>
    <n v="1063.81"/>
    <n v="88558"/>
    <n v="65.91"/>
    <x v="1"/>
  </r>
  <r>
    <n v="1984"/>
    <s v="Lynne Wilcox"/>
    <x v="3"/>
    <n v="0.1"/>
    <n v="7.37"/>
    <n v="5.53"/>
    <x v="1"/>
    <x v="1"/>
    <x v="1"/>
    <x v="1"/>
    <s v="Small Pack"/>
    <s v="Imation 3.5&quot; Unformatted DS/HD Diskettes, 10/Box"/>
    <n v="0.69"/>
    <s v="United States"/>
    <s v="South"/>
    <x v="23"/>
    <s v="Hilton Head Island"/>
    <n v="29915"/>
    <x v="134"/>
    <d v="2015-05-16T00:00:00"/>
    <x v="1421"/>
    <n v="38"/>
    <n v="269.33"/>
    <n v="91258"/>
    <n v="7.2700000000000005"/>
    <x v="0"/>
  </r>
  <r>
    <n v="91"/>
    <s v="Wallace Werner"/>
    <x v="1"/>
    <n v="7.0000000000000007E-2"/>
    <n v="19.84"/>
    <n v="4.0999999999999996"/>
    <x v="1"/>
    <x v="2"/>
    <x v="2"/>
    <x v="2"/>
    <s v="Wrap Bag"/>
    <s v="Prismacolor Color Pencil Set"/>
    <n v="0.44"/>
    <s v="United States"/>
    <s v="West"/>
    <x v="8"/>
    <s v="Vallejo"/>
    <n v="94591"/>
    <x v="135"/>
    <d v="2015-05-18T00:00:00"/>
    <x v="1422"/>
    <n v="9"/>
    <n v="170.8"/>
    <n v="87175"/>
    <n v="19.77"/>
    <x v="2"/>
  </r>
  <r>
    <n v="92"/>
    <s v="Victoria Baker Hoover"/>
    <x v="1"/>
    <n v="7.0000000000000007E-2"/>
    <n v="8.34"/>
    <n v="1.43"/>
    <x v="1"/>
    <x v="2"/>
    <x v="2"/>
    <x v="7"/>
    <s v="Wrap Bag"/>
    <s v="REDIFORM Incoming/Outgoing Call Register, 11&quot; X 8 1/2&quot;, 100 Messages"/>
    <n v="0.35"/>
    <s v="United States"/>
    <s v="South"/>
    <x v="17"/>
    <s v="Terrytown"/>
    <n v="70056"/>
    <x v="135"/>
    <d v="2015-05-19T00:00:00"/>
    <x v="1423"/>
    <n v="16"/>
    <n v="132.08000000000001"/>
    <n v="87175"/>
    <n v="8.27"/>
    <x v="0"/>
  </r>
  <r>
    <n v="92"/>
    <s v="Victoria Baker Hoover"/>
    <x v="1"/>
    <n v="0.09"/>
    <n v="4.9800000000000004"/>
    <n v="6.07"/>
    <x v="1"/>
    <x v="2"/>
    <x v="2"/>
    <x v="7"/>
    <s v="Small Box"/>
    <s v="Xerox 1897"/>
    <n v="0.36"/>
    <s v="United States"/>
    <s v="South"/>
    <x v="17"/>
    <s v="Terrytown"/>
    <n v="70056"/>
    <x v="135"/>
    <d v="2015-05-18T00:00:00"/>
    <x v="1424"/>
    <n v="9"/>
    <n v="45.34"/>
    <n v="87175"/>
    <n v="4.8900000000000006"/>
    <x v="0"/>
  </r>
  <r>
    <n v="772"/>
    <s v="Jean Webster"/>
    <x v="2"/>
    <n v="0.02"/>
    <n v="4.0599999999999996"/>
    <n v="6.89"/>
    <x v="2"/>
    <x v="0"/>
    <x v="2"/>
    <x v="8"/>
    <s v="Small Box"/>
    <s v="Eureka Disposable Bags for Sanitaire® Vibra Groomer I® Upright Vac"/>
    <n v="0.6"/>
    <s v="United States"/>
    <s v="East"/>
    <x v="28"/>
    <s v="Allentown"/>
    <n v="18103"/>
    <x v="135"/>
    <d v="2015-05-21T00:00:00"/>
    <x v="1425"/>
    <n v="12"/>
    <n v="64.41"/>
    <n v="88668"/>
    <n v="4.04"/>
    <x v="3"/>
  </r>
  <r>
    <n v="772"/>
    <s v="Jean Webster"/>
    <x v="2"/>
    <n v="7.0000000000000007E-2"/>
    <n v="9.49"/>
    <n v="5.76"/>
    <x v="1"/>
    <x v="0"/>
    <x v="1"/>
    <x v="3"/>
    <s v="Medium Box"/>
    <s v="Sharp EL501VB Scientific Calculator, Battery Operated, 10-Digit Display, Hard Case"/>
    <n v="0.39"/>
    <s v="United States"/>
    <s v="East"/>
    <x v="28"/>
    <s v="Allentown"/>
    <n v="18103"/>
    <x v="135"/>
    <d v="2015-05-21T00:00:00"/>
    <x v="1426"/>
    <n v="37"/>
    <n v="344.57"/>
    <n v="88668"/>
    <n v="9.42"/>
    <x v="3"/>
  </r>
  <r>
    <n v="1906"/>
    <s v="Penny Tuttle"/>
    <x v="2"/>
    <n v="7.0000000000000007E-2"/>
    <n v="172.99"/>
    <n v="19.989999999999998"/>
    <x v="1"/>
    <x v="3"/>
    <x v="2"/>
    <x v="5"/>
    <s v="Small Box"/>
    <s v="Ibico EB-19 Dual Function Manual Binding System"/>
    <n v="0.39"/>
    <s v="United States"/>
    <s v="East"/>
    <x v="27"/>
    <s v="Lima"/>
    <n v="45801"/>
    <x v="135"/>
    <d v="2015-05-17T00:00:00"/>
    <x v="1427"/>
    <n v="22"/>
    <n v="3627.08"/>
    <n v="86500"/>
    <n v="172.92000000000002"/>
    <x v="3"/>
  </r>
  <r>
    <n v="1907"/>
    <s v="Amy Hall"/>
    <x v="2"/>
    <n v="0.09"/>
    <n v="7.64"/>
    <n v="1.39"/>
    <x v="1"/>
    <x v="3"/>
    <x v="2"/>
    <x v="15"/>
    <s v="Small Box"/>
    <s v="#10- 4 1/8&quot; x 9 1/2&quot; Security-Tint Envelopes"/>
    <n v="0.36"/>
    <s v="United States"/>
    <s v="East"/>
    <x v="27"/>
    <s v="Lorain"/>
    <n v="44052"/>
    <x v="135"/>
    <d v="2015-05-26T00:00:00"/>
    <x v="1428"/>
    <n v="1"/>
    <n v="8.34"/>
    <n v="86500"/>
    <n v="7.55"/>
    <x v="3"/>
  </r>
  <r>
    <n v="2858"/>
    <s v="Jerry Webster"/>
    <x v="4"/>
    <n v="0.06"/>
    <n v="2.94"/>
    <n v="0.96"/>
    <x v="1"/>
    <x v="3"/>
    <x v="2"/>
    <x v="2"/>
    <s v="Wrap Bag"/>
    <s v="Newell 343"/>
    <n v="0.57999999999999996"/>
    <s v="United States"/>
    <s v="South"/>
    <x v="12"/>
    <s v="Fruit Cove"/>
    <n v="32259"/>
    <x v="135"/>
    <d v="2015-05-18T00:00:00"/>
    <x v="1429"/>
    <n v="3"/>
    <n v="8.7899999999999991"/>
    <n v="88279"/>
    <n v="2.88"/>
    <x v="0"/>
  </r>
  <r>
    <n v="3132"/>
    <s v="Anita Kang"/>
    <x v="4"/>
    <n v="0.04"/>
    <n v="62.05"/>
    <n v="3.99"/>
    <x v="1"/>
    <x v="3"/>
    <x v="2"/>
    <x v="8"/>
    <s v="Small Box"/>
    <s v="Acco Smartsocket™ Table Surge Protector, 6 Color-Coded Adapter Outlets"/>
    <n v="0.55000000000000004"/>
    <s v="United States"/>
    <s v="Central"/>
    <x v="10"/>
    <s v="Mundelein"/>
    <n v="60060"/>
    <x v="135"/>
    <d v="2015-05-18T00:00:00"/>
    <x v="1430"/>
    <n v="40"/>
    <n v="2382.7199999999998"/>
    <n v="86794"/>
    <n v="62.01"/>
    <x v="1"/>
  </r>
  <r>
    <n v="3113"/>
    <s v="Wayne English"/>
    <x v="3"/>
    <n v="7.0000000000000007E-2"/>
    <n v="34.54"/>
    <n v="14.72"/>
    <x v="1"/>
    <x v="3"/>
    <x v="2"/>
    <x v="5"/>
    <s v="Small Box"/>
    <s v="GBC Recycled Grain Textured Covers"/>
    <n v="0.37"/>
    <s v="United States"/>
    <s v="South"/>
    <x v="17"/>
    <s v="New Iberia"/>
    <n v="70560"/>
    <x v="135"/>
    <d v="2015-05-18T00:00:00"/>
    <x v="1431"/>
    <n v="17"/>
    <n v="574.97"/>
    <n v="86860"/>
    <n v="34.47"/>
    <x v="0"/>
  </r>
  <r>
    <n v="3113"/>
    <s v="Wayne English"/>
    <x v="3"/>
    <n v="0.02"/>
    <n v="12.28"/>
    <n v="6.47"/>
    <x v="1"/>
    <x v="3"/>
    <x v="2"/>
    <x v="7"/>
    <s v="Small Box"/>
    <s v="Xerox 1881"/>
    <n v="0.38"/>
    <s v="United States"/>
    <s v="South"/>
    <x v="17"/>
    <s v="New Iberia"/>
    <n v="70560"/>
    <x v="135"/>
    <d v="2015-05-17T00:00:00"/>
    <x v="1432"/>
    <n v="9"/>
    <n v="115.22"/>
    <n v="86860"/>
    <n v="12.26"/>
    <x v="0"/>
  </r>
  <r>
    <n v="3113"/>
    <s v="Wayne English"/>
    <x v="3"/>
    <n v="0.06"/>
    <n v="34.58"/>
    <n v="8.99"/>
    <x v="2"/>
    <x v="3"/>
    <x v="2"/>
    <x v="2"/>
    <s v="Small Pack"/>
    <s v="Panasonic KP-350BK Electric Pencil Sharpener with Auto Stop"/>
    <n v="0.56000000000000005"/>
    <s v="United States"/>
    <s v="South"/>
    <x v="17"/>
    <s v="New Iberia"/>
    <n v="70560"/>
    <x v="135"/>
    <d v="2015-05-19T00:00:00"/>
    <x v="1433"/>
    <n v="13"/>
    <n v="456.58"/>
    <n v="86860"/>
    <n v="34.519999999999996"/>
    <x v="0"/>
  </r>
  <r>
    <n v="2035"/>
    <s v="Jon Ward"/>
    <x v="0"/>
    <n v="0.1"/>
    <n v="1.89"/>
    <n v="0.76"/>
    <x v="1"/>
    <x v="1"/>
    <x v="2"/>
    <x v="14"/>
    <s v="Wrap Bag"/>
    <s v="Revere Boxed Rubber Bands by Revere"/>
    <n v="0.83"/>
    <s v="United States"/>
    <s v="South"/>
    <x v="12"/>
    <s v="Palm Beach Gardens"/>
    <n v="33403"/>
    <x v="136"/>
    <d v="2015-05-20T00:00:00"/>
    <x v="1434"/>
    <n v="20"/>
    <n v="36.72"/>
    <n v="87117"/>
    <n v="1.7899999999999998"/>
    <x v="0"/>
  </r>
  <r>
    <n v="1554"/>
    <s v="Joan Floyd"/>
    <x v="1"/>
    <n v="0.04"/>
    <n v="10.98"/>
    <n v="3.99"/>
    <x v="1"/>
    <x v="0"/>
    <x v="2"/>
    <x v="8"/>
    <s v="Small Box"/>
    <s v="Staples Surge Protector 6 outlet"/>
    <n v="0.57999999999999996"/>
    <s v="United States"/>
    <s v="South"/>
    <x v="0"/>
    <s v="Gulfport"/>
    <n v="39503"/>
    <x v="136"/>
    <d v="2015-05-18T00:00:00"/>
    <x v="1435"/>
    <n v="15"/>
    <n v="172.22"/>
    <n v="87485"/>
    <n v="10.940000000000001"/>
    <x v="0"/>
  </r>
  <r>
    <n v="3086"/>
    <s v="Ted Durham"/>
    <x v="1"/>
    <n v="0.05"/>
    <n v="39.99"/>
    <n v="10.25"/>
    <x v="2"/>
    <x v="1"/>
    <x v="1"/>
    <x v="1"/>
    <s v="Small Box"/>
    <s v="Zoom V.92 V.44 PCI Internal Controllerless FaxModem"/>
    <n v="0.55000000000000004"/>
    <s v="United States"/>
    <s v="South"/>
    <x v="12"/>
    <s v="North Port"/>
    <n v="34287"/>
    <x v="136"/>
    <d v="2015-05-19T00:00:00"/>
    <x v="1436"/>
    <n v="3"/>
    <n v="130.91"/>
    <n v="88380"/>
    <n v="39.940000000000005"/>
    <x v="0"/>
  </r>
  <r>
    <n v="487"/>
    <s v="Molly Vincent"/>
    <x v="4"/>
    <n v="0.1"/>
    <n v="3.36"/>
    <n v="6.27"/>
    <x v="2"/>
    <x v="3"/>
    <x v="2"/>
    <x v="5"/>
    <s v="Small Box"/>
    <s v="Cardinal Poly Pocket Divider Pockets for Ring Binders"/>
    <n v="0.4"/>
    <s v="United States"/>
    <s v="East"/>
    <x v="29"/>
    <s v="Sanford"/>
    <n v="4073"/>
    <x v="136"/>
    <d v="2015-05-19T00:00:00"/>
    <x v="1437"/>
    <n v="5"/>
    <n v="20.87"/>
    <n v="91063"/>
    <n v="3.26"/>
    <x v="3"/>
  </r>
  <r>
    <n v="488"/>
    <s v="Ronnie Creech"/>
    <x v="4"/>
    <n v="7.0000000000000007E-2"/>
    <n v="12.28"/>
    <n v="4.8600000000000003"/>
    <x v="1"/>
    <x v="3"/>
    <x v="2"/>
    <x v="7"/>
    <s v="Small Box"/>
    <s v="Xerox 1933"/>
    <n v="0.38"/>
    <s v="United States"/>
    <s v="East"/>
    <x v="29"/>
    <s v="South Portland"/>
    <n v="4106"/>
    <x v="136"/>
    <d v="2015-05-20T00:00:00"/>
    <x v="1438"/>
    <n v="2"/>
    <n v="25.7"/>
    <n v="91063"/>
    <n v="12.209999999999999"/>
    <x v="3"/>
  </r>
  <r>
    <n v="489"/>
    <s v="Eileen Cheek"/>
    <x v="4"/>
    <n v="0.09"/>
    <n v="20.99"/>
    <n v="0.99"/>
    <x v="1"/>
    <x v="3"/>
    <x v="1"/>
    <x v="12"/>
    <s v="Wrap Bag"/>
    <s v="Accessory25"/>
    <n v="0.56999999999999995"/>
    <s v="United States"/>
    <s v="East"/>
    <x v="35"/>
    <s v="Norwood"/>
    <n v="2062"/>
    <x v="136"/>
    <d v="2015-05-18T00:00:00"/>
    <x v="1439"/>
    <n v="14"/>
    <n v="229.57"/>
    <n v="91063"/>
    <n v="20.9"/>
    <x v="3"/>
  </r>
  <r>
    <n v="266"/>
    <s v="Ross Frederick"/>
    <x v="3"/>
    <n v="0"/>
    <n v="73.98"/>
    <n v="12.14"/>
    <x v="2"/>
    <x v="3"/>
    <x v="1"/>
    <x v="1"/>
    <s v="Small Box"/>
    <s v="Keytronic 105-Key Spanish Keyboard"/>
    <n v="0.67"/>
    <s v="United States"/>
    <s v="Central"/>
    <x v="18"/>
    <s v="San Antonio"/>
    <n v="78207"/>
    <x v="136"/>
    <d v="2015-05-20T00:00:00"/>
    <x v="1440"/>
    <n v="17"/>
    <n v="1300.81"/>
    <n v="90593"/>
    <n v="73.98"/>
    <x v="1"/>
  </r>
  <r>
    <n v="1433"/>
    <s v="Frances Jackson"/>
    <x v="1"/>
    <n v="7.0000000000000007E-2"/>
    <n v="300.98"/>
    <n v="64.73"/>
    <x v="0"/>
    <x v="3"/>
    <x v="0"/>
    <x v="9"/>
    <s v="Jumbo Drum"/>
    <s v="Global Leather and Oak Executive Chair, Black"/>
    <n v="0.56000000000000005"/>
    <s v="United States"/>
    <s v="Central"/>
    <x v="2"/>
    <s v="Jeffersonville"/>
    <n v="47130"/>
    <x v="137"/>
    <d v="2015-05-21T00:00:00"/>
    <x v="1441"/>
    <n v="14"/>
    <n v="4285.5600000000004"/>
    <n v="86828"/>
    <n v="300.91000000000003"/>
    <x v="1"/>
  </r>
  <r>
    <n v="1433"/>
    <s v="Frances Jackson"/>
    <x v="1"/>
    <n v="0.01"/>
    <n v="20.98"/>
    <n v="45"/>
    <x v="0"/>
    <x v="3"/>
    <x v="2"/>
    <x v="6"/>
    <s v="Jumbo Drum"/>
    <s v="Tennsco Lockers, Sand"/>
    <n v="0.61"/>
    <s v="United States"/>
    <s v="Central"/>
    <x v="2"/>
    <s v="Jeffersonville"/>
    <n v="47130"/>
    <x v="137"/>
    <d v="2015-05-19T00:00:00"/>
    <x v="1442"/>
    <n v="28"/>
    <n v="631.37"/>
    <n v="86828"/>
    <n v="20.97"/>
    <x v="1"/>
  </r>
  <r>
    <n v="2431"/>
    <s v="Troy Cassidy"/>
    <x v="1"/>
    <n v="7.0000000000000007E-2"/>
    <n v="155.06"/>
    <n v="7.07"/>
    <x v="1"/>
    <x v="1"/>
    <x v="2"/>
    <x v="6"/>
    <s v="Small Box"/>
    <s v="Dual Level, Single-Width Filing Carts"/>
    <n v="0.59"/>
    <s v="United States"/>
    <s v="West"/>
    <x v="8"/>
    <s v="Los Angeles"/>
    <n v="90004"/>
    <x v="137"/>
    <d v="2015-05-19T00:00:00"/>
    <x v="1443"/>
    <n v="14"/>
    <n v="2039.07"/>
    <n v="5920"/>
    <n v="154.99"/>
    <x v="2"/>
  </r>
  <r>
    <n v="2432"/>
    <s v="Lindsay Tate"/>
    <x v="1"/>
    <n v="7.0000000000000007E-2"/>
    <n v="155.06"/>
    <n v="7.07"/>
    <x v="1"/>
    <x v="1"/>
    <x v="2"/>
    <x v="6"/>
    <s v="Small Box"/>
    <s v="Dual Level, Single-Width Filing Carts"/>
    <n v="0.59"/>
    <s v="United States"/>
    <s v="Central"/>
    <x v="19"/>
    <s v="Midwest City"/>
    <n v="73110"/>
    <x v="137"/>
    <d v="2015-05-19T00:00:00"/>
    <x v="1444"/>
    <n v="3"/>
    <n v="436.94"/>
    <n v="89096"/>
    <n v="154.99"/>
    <x v="1"/>
  </r>
  <r>
    <n v="3264"/>
    <s v="Becky Puckett"/>
    <x v="4"/>
    <n v="0.04"/>
    <n v="9.99"/>
    <n v="11.59"/>
    <x v="1"/>
    <x v="3"/>
    <x v="2"/>
    <x v="7"/>
    <s v="Small Box"/>
    <s v="Hammermill Color Copier Paper (28Lb. and 96 Bright)"/>
    <n v="0.4"/>
    <s v="United States"/>
    <s v="West"/>
    <x v="8"/>
    <s v="Eureka"/>
    <n v="95501"/>
    <x v="137"/>
    <d v="2015-05-21T00:00:00"/>
    <x v="1445"/>
    <n v="5"/>
    <n v="52.09"/>
    <n v="89835"/>
    <n v="9.9500000000000011"/>
    <x v="2"/>
  </r>
  <r>
    <n v="918"/>
    <s v="Kerry Jernigan"/>
    <x v="0"/>
    <n v="0.09"/>
    <n v="58.14"/>
    <n v="36.61"/>
    <x v="0"/>
    <x v="3"/>
    <x v="0"/>
    <x v="10"/>
    <s v="Jumbo Box"/>
    <s v="O'Sullivan 3-Shelf Heavy-Duty Bookcases"/>
    <n v="0.61"/>
    <s v="United States"/>
    <s v="West"/>
    <x v="8"/>
    <s v="Rancho Cucamonga"/>
    <n v="91730"/>
    <x v="138"/>
    <d v="2015-05-21T00:00:00"/>
    <x v="1446"/>
    <n v="39"/>
    <n v="2115.06"/>
    <n v="90493"/>
    <n v="58.05"/>
    <x v="2"/>
  </r>
  <r>
    <n v="2973"/>
    <s v="Sally Liu"/>
    <x v="0"/>
    <n v="0.1"/>
    <n v="442.14"/>
    <n v="14.7"/>
    <x v="0"/>
    <x v="2"/>
    <x v="1"/>
    <x v="3"/>
    <s v="Jumbo Drum"/>
    <s v="Okidata ML390 Turbo Dot Matrix Printers"/>
    <n v="0.56000000000000005"/>
    <s v="United States"/>
    <s v="Central"/>
    <x v="30"/>
    <s v="New Berlin"/>
    <n v="53151"/>
    <x v="138"/>
    <d v="2015-05-21T00:00:00"/>
    <x v="1447"/>
    <n v="6"/>
    <n v="2411.4299999999998"/>
    <n v="87187"/>
    <n v="442.03999999999996"/>
    <x v="1"/>
  </r>
  <r>
    <n v="1159"/>
    <s v="Arlene Weeks"/>
    <x v="1"/>
    <n v="0.04"/>
    <n v="100.98"/>
    <n v="35.840000000000003"/>
    <x v="0"/>
    <x v="1"/>
    <x v="0"/>
    <x v="10"/>
    <s v="Jumbo Box"/>
    <s v="Bush Westfield Collection Bookcases, Fully Assembled"/>
    <n v="0.62"/>
    <s v="United States"/>
    <s v="East"/>
    <x v="33"/>
    <s v="Union City"/>
    <n v="7086"/>
    <x v="138"/>
    <d v="2015-05-21T00:00:00"/>
    <x v="1448"/>
    <n v="1"/>
    <n v="110.75"/>
    <n v="90854"/>
    <n v="100.94"/>
    <x v="3"/>
  </r>
  <r>
    <n v="2346"/>
    <s v="Sylvia Kumar"/>
    <x v="1"/>
    <n v="0.1"/>
    <n v="218.75"/>
    <n v="69.64"/>
    <x v="0"/>
    <x v="3"/>
    <x v="0"/>
    <x v="0"/>
    <s v="Jumbo Box"/>
    <s v="BoxOffice By Design Rectangular and Half-Moon Meeting Room Tables"/>
    <n v="0.77"/>
    <s v="United States"/>
    <s v="South"/>
    <x v="32"/>
    <s v="Pleasure Ridge Park"/>
    <n v="40258"/>
    <x v="138"/>
    <d v="2015-05-21T00:00:00"/>
    <x v="1449"/>
    <n v="17"/>
    <n v="2805.18"/>
    <n v="89505"/>
    <n v="218.65"/>
    <x v="0"/>
  </r>
  <r>
    <n v="2825"/>
    <s v="Carole Rosen"/>
    <x v="2"/>
    <n v="0.02"/>
    <n v="27.48"/>
    <n v="4"/>
    <x v="1"/>
    <x v="1"/>
    <x v="1"/>
    <x v="1"/>
    <s v="Small Box"/>
    <s v="Belkin MediaBoard 104- Keyboard"/>
    <n v="0.75"/>
    <s v="United States"/>
    <s v="West"/>
    <x v="37"/>
    <s v="Boise"/>
    <n v="83701"/>
    <x v="138"/>
    <d v="2015-05-27T00:00:00"/>
    <x v="1450"/>
    <n v="3"/>
    <n v="87.21"/>
    <n v="89497"/>
    <n v="27.46"/>
    <x v="2"/>
  </r>
  <r>
    <n v="2825"/>
    <s v="Carole Rosen"/>
    <x v="2"/>
    <n v="0.08"/>
    <n v="10.06"/>
    <n v="2.06"/>
    <x v="1"/>
    <x v="1"/>
    <x v="2"/>
    <x v="7"/>
    <s v="Wrap Bag"/>
    <s v="Riverleaf Stik-Withit® Designer Note Cubes®"/>
    <n v="0.39"/>
    <s v="United States"/>
    <s v="West"/>
    <x v="37"/>
    <s v="Boise"/>
    <n v="83701"/>
    <x v="138"/>
    <d v="2015-05-24T00:00:00"/>
    <x v="1451"/>
    <n v="4"/>
    <n v="40.15"/>
    <n v="89497"/>
    <n v="9.98"/>
    <x v="2"/>
  </r>
  <r>
    <n v="699"/>
    <s v="Jenny Gold"/>
    <x v="4"/>
    <n v="0.1"/>
    <n v="4.26"/>
    <n v="1.2"/>
    <x v="1"/>
    <x v="1"/>
    <x v="2"/>
    <x v="2"/>
    <s v="Wrap Bag"/>
    <s v="Dixon Prang® Watercolor Pencils, 10-Color Set with Brush"/>
    <n v="0.44"/>
    <s v="United States"/>
    <s v="West"/>
    <x v="8"/>
    <s v="Los Angeles"/>
    <n v="90041"/>
    <x v="138"/>
    <d v="2015-05-21T00:00:00"/>
    <x v="1452"/>
    <n v="88"/>
    <n v="351.56"/>
    <n v="3042"/>
    <n v="4.16"/>
    <x v="2"/>
  </r>
  <r>
    <n v="700"/>
    <s v="Joseph Grossman"/>
    <x v="4"/>
    <n v="0.1"/>
    <n v="4.26"/>
    <n v="1.2"/>
    <x v="1"/>
    <x v="1"/>
    <x v="2"/>
    <x v="2"/>
    <s v="Wrap Bag"/>
    <s v="Dixon Prang® Watercolor Pencils, 10-Color Set with Brush"/>
    <n v="0.44"/>
    <s v="United States"/>
    <s v="West"/>
    <x v="8"/>
    <s v="Santa Maria"/>
    <n v="93454"/>
    <x v="138"/>
    <d v="2015-05-21T00:00:00"/>
    <x v="1453"/>
    <n v="22"/>
    <n v="87.89"/>
    <n v="87980"/>
    <n v="4.16"/>
    <x v="2"/>
  </r>
  <r>
    <n v="1106"/>
    <s v="Maxine Collier Grady"/>
    <x v="4"/>
    <n v="0.04"/>
    <n v="6.35"/>
    <n v="1.02"/>
    <x v="1"/>
    <x v="0"/>
    <x v="2"/>
    <x v="7"/>
    <s v="Wrap Bag"/>
    <s v="Telephone Message Books with Fax/Mobile Section, 5 1/2&quot; x 3 3/16&quot;"/>
    <n v="0.39"/>
    <s v="United States"/>
    <s v="Central"/>
    <x v="18"/>
    <s v="Dallas"/>
    <n v="75220"/>
    <x v="138"/>
    <d v="2015-05-23T00:00:00"/>
    <x v="1454"/>
    <n v="52"/>
    <n v="318.47000000000003"/>
    <n v="20261"/>
    <n v="6.31"/>
    <x v="1"/>
  </r>
  <r>
    <n v="1108"/>
    <s v="Dwight Bishop"/>
    <x v="4"/>
    <n v="0.09"/>
    <n v="31.74"/>
    <n v="12.62"/>
    <x v="2"/>
    <x v="0"/>
    <x v="2"/>
    <x v="5"/>
    <s v="Small Box"/>
    <s v="GBC Wire Binding Strips"/>
    <n v="0.37"/>
    <s v="United States"/>
    <s v="Central"/>
    <x v="18"/>
    <s v="Lancaster"/>
    <n v="75146"/>
    <x v="138"/>
    <d v="2015-05-20T00:00:00"/>
    <x v="1455"/>
    <n v="9"/>
    <n v="270.55"/>
    <n v="86409"/>
    <n v="31.65"/>
    <x v="1"/>
  </r>
  <r>
    <n v="1108"/>
    <s v="Dwight Bishop"/>
    <x v="4"/>
    <n v="0.04"/>
    <n v="6.35"/>
    <n v="1.02"/>
    <x v="1"/>
    <x v="0"/>
    <x v="2"/>
    <x v="7"/>
    <s v="Wrap Bag"/>
    <s v="Telephone Message Books with Fax/Mobile Section, 5 1/2&quot; x 3 3/16&quot;"/>
    <n v="0.39"/>
    <s v="United States"/>
    <s v="Central"/>
    <x v="18"/>
    <s v="Lancaster"/>
    <n v="75146"/>
    <x v="138"/>
    <d v="2015-05-23T00:00:00"/>
    <x v="1456"/>
    <n v="13"/>
    <n v="79.62"/>
    <n v="86409"/>
    <n v="6.31"/>
    <x v="1"/>
  </r>
  <r>
    <n v="1108"/>
    <s v="Dwight Bishop"/>
    <x v="4"/>
    <n v="0.02"/>
    <n v="65.989999999999995"/>
    <n v="8.99"/>
    <x v="2"/>
    <x v="0"/>
    <x v="1"/>
    <x v="12"/>
    <s v="Small Box"/>
    <s v="Talkabout T8367"/>
    <n v="0.56000000000000005"/>
    <s v="United States"/>
    <s v="Central"/>
    <x v="18"/>
    <s v="Lancaster"/>
    <n v="75146"/>
    <x v="138"/>
    <d v="2015-05-21T00:00:00"/>
    <x v="1457"/>
    <n v="8"/>
    <n v="479.79"/>
    <n v="86409"/>
    <n v="65.97"/>
    <x v="1"/>
  </r>
  <r>
    <n v="1974"/>
    <s v="Robert Brantley"/>
    <x v="4"/>
    <n v="0.09"/>
    <n v="20.48"/>
    <n v="6.32"/>
    <x v="1"/>
    <x v="1"/>
    <x v="2"/>
    <x v="8"/>
    <s v="Small Box"/>
    <s v="Kensington 6 Outlet Guardian Standard Surge Protector"/>
    <n v="0.57999999999999996"/>
    <s v="United States"/>
    <s v="Central"/>
    <x v="25"/>
    <s v="Dearborn Heights"/>
    <n v="48127"/>
    <x v="138"/>
    <d v="2015-05-21T00:00:00"/>
    <x v="1458"/>
    <n v="5"/>
    <n v="99.02"/>
    <n v="89040"/>
    <n v="20.39"/>
    <x v="1"/>
  </r>
  <r>
    <n v="1974"/>
    <s v="Robert Brantley"/>
    <x v="4"/>
    <n v="0.06"/>
    <n v="15.67"/>
    <n v="1.39"/>
    <x v="1"/>
    <x v="1"/>
    <x v="2"/>
    <x v="15"/>
    <s v="Small Box"/>
    <s v="#10 White Business Envelopes,4 1/8 x 9 1/2"/>
    <n v="0.38"/>
    <s v="United States"/>
    <s v="Central"/>
    <x v="25"/>
    <s v="Dearborn Heights"/>
    <n v="48127"/>
    <x v="138"/>
    <d v="2015-05-21T00:00:00"/>
    <x v="1459"/>
    <n v="3"/>
    <n v="46.4"/>
    <n v="89040"/>
    <n v="15.61"/>
    <x v="1"/>
  </r>
  <r>
    <n v="2159"/>
    <s v="Wesley Field"/>
    <x v="4"/>
    <n v="0.08"/>
    <n v="30.98"/>
    <n v="8.74"/>
    <x v="1"/>
    <x v="3"/>
    <x v="2"/>
    <x v="7"/>
    <s v="Small Box"/>
    <s v="Xerox 1979"/>
    <n v="0.4"/>
    <s v="United States"/>
    <s v="Central"/>
    <x v="25"/>
    <s v="Westland"/>
    <n v="48185"/>
    <x v="138"/>
    <d v="2015-05-21T00:00:00"/>
    <x v="1460"/>
    <n v="25"/>
    <n v="727.2"/>
    <n v="90387"/>
    <n v="30.900000000000002"/>
    <x v="1"/>
  </r>
  <r>
    <n v="2162"/>
    <s v="Brenda Jain"/>
    <x v="4"/>
    <n v="0.09"/>
    <n v="159.31"/>
    <n v="60"/>
    <x v="0"/>
    <x v="3"/>
    <x v="0"/>
    <x v="0"/>
    <s v="Jumbo Drum"/>
    <s v="Hon Non-Folding Utility Tables"/>
    <n v="0.55000000000000004"/>
    <s v="United States"/>
    <s v="East"/>
    <x v="28"/>
    <s v="Sharon"/>
    <n v="16146"/>
    <x v="138"/>
    <d v="2015-05-22T00:00:00"/>
    <x v="1461"/>
    <n v="41"/>
    <n v="6173.42"/>
    <n v="90387"/>
    <n v="159.22"/>
    <x v="3"/>
  </r>
  <r>
    <n v="2162"/>
    <s v="Brenda Jain"/>
    <x v="4"/>
    <n v="0.06"/>
    <n v="55.99"/>
    <n v="5"/>
    <x v="1"/>
    <x v="3"/>
    <x v="1"/>
    <x v="12"/>
    <s v="Small Pack"/>
    <s v="Accessory36"/>
    <n v="0.83"/>
    <s v="United States"/>
    <s v="East"/>
    <x v="28"/>
    <s v="Sharon"/>
    <n v="16146"/>
    <x v="138"/>
    <d v="2015-05-22T00:00:00"/>
    <x v="1462"/>
    <n v="33"/>
    <n v="1553.7"/>
    <n v="90387"/>
    <n v="55.93"/>
    <x v="3"/>
  </r>
  <r>
    <n v="871"/>
    <s v="Sandy Ellington"/>
    <x v="3"/>
    <n v="0.01"/>
    <n v="5.94"/>
    <n v="9.92"/>
    <x v="1"/>
    <x v="2"/>
    <x v="2"/>
    <x v="5"/>
    <s v="Small Box"/>
    <s v="Storex Dura Pro™ Binders"/>
    <n v="0.38"/>
    <s v="United States"/>
    <s v="West"/>
    <x v="26"/>
    <s v="Reno"/>
    <n v="89502"/>
    <x v="138"/>
    <d v="2015-05-23T00:00:00"/>
    <x v="1463"/>
    <n v="12"/>
    <n v="74.77"/>
    <n v="90578"/>
    <n v="5.9300000000000006"/>
    <x v="2"/>
  </r>
  <r>
    <n v="871"/>
    <s v="Sandy Ellington"/>
    <x v="3"/>
    <n v="0"/>
    <n v="6.48"/>
    <n v="5.1100000000000003"/>
    <x v="1"/>
    <x v="2"/>
    <x v="2"/>
    <x v="7"/>
    <s v="Small Box"/>
    <s v="Xerox 231"/>
    <n v="0.37"/>
    <s v="United States"/>
    <s v="West"/>
    <x v="26"/>
    <s v="Reno"/>
    <n v="89502"/>
    <x v="138"/>
    <d v="2015-05-22T00:00:00"/>
    <x v="1464"/>
    <n v="18"/>
    <n v="127.81"/>
    <n v="90578"/>
    <n v="6.48"/>
    <x v="2"/>
  </r>
  <r>
    <n v="922"/>
    <s v="Dolores Abrams"/>
    <x v="3"/>
    <n v="0.01"/>
    <n v="65.989999999999995"/>
    <n v="8.99"/>
    <x v="2"/>
    <x v="0"/>
    <x v="1"/>
    <x v="12"/>
    <s v="Small Box"/>
    <s v="5180"/>
    <n v="0.56000000000000005"/>
    <s v="United States"/>
    <s v="West"/>
    <x v="8"/>
    <s v="Rancho Cucamonga"/>
    <n v="91730"/>
    <x v="138"/>
    <d v="2015-05-21T00:00:00"/>
    <x v="1465"/>
    <n v="14"/>
    <n v="782"/>
    <n v="87135"/>
    <n v="65.97999999999999"/>
    <x v="2"/>
  </r>
  <r>
    <n v="1708"/>
    <s v="Lillian Day"/>
    <x v="3"/>
    <n v="0.03"/>
    <n v="205.99"/>
    <n v="3"/>
    <x v="1"/>
    <x v="0"/>
    <x v="1"/>
    <x v="12"/>
    <s v="Small Box"/>
    <s v="6185"/>
    <n v="0.57999999999999996"/>
    <s v="United States"/>
    <s v="East"/>
    <x v="27"/>
    <s v="Shaker Heights"/>
    <n v="44118"/>
    <x v="138"/>
    <d v="2015-05-21T00:00:00"/>
    <x v="1466"/>
    <n v="29"/>
    <n v="5319.35"/>
    <n v="88784"/>
    <n v="205.96"/>
    <x v="3"/>
  </r>
  <r>
    <n v="276"/>
    <s v="Lucille Rankin"/>
    <x v="0"/>
    <n v="0.04"/>
    <n v="1.98"/>
    <n v="0.7"/>
    <x v="2"/>
    <x v="3"/>
    <x v="2"/>
    <x v="14"/>
    <s v="Wrap Bag"/>
    <s v="Brites Rubber Bands, 1 1/2 oz. Box"/>
    <n v="0.83"/>
    <s v="United States"/>
    <s v="East"/>
    <x v="22"/>
    <s v="Newington"/>
    <n v="6111"/>
    <x v="139"/>
    <d v="2015-05-22T00:00:00"/>
    <x v="1467"/>
    <n v="3"/>
    <n v="8.3000000000000007"/>
    <n v="89291"/>
    <n v="1.94"/>
    <x v="3"/>
  </r>
  <r>
    <n v="282"/>
    <s v="Vickie Andrews"/>
    <x v="0"/>
    <n v="0.03"/>
    <n v="55.99"/>
    <n v="5"/>
    <x v="1"/>
    <x v="3"/>
    <x v="1"/>
    <x v="12"/>
    <s v="Small Pack"/>
    <s v="Accessory36"/>
    <n v="0.83"/>
    <s v="United States"/>
    <s v="East"/>
    <x v="33"/>
    <s v="Belleville"/>
    <n v="7109"/>
    <x v="139"/>
    <d v="2015-05-22T00:00:00"/>
    <x v="1468"/>
    <n v="9"/>
    <n v="416.95"/>
    <n v="89291"/>
    <n v="55.96"/>
    <x v="3"/>
  </r>
  <r>
    <n v="825"/>
    <s v="Marvin Hunt"/>
    <x v="0"/>
    <n v="0"/>
    <n v="11.97"/>
    <n v="4.9800000000000004"/>
    <x v="1"/>
    <x v="2"/>
    <x v="2"/>
    <x v="8"/>
    <s v="Small Box"/>
    <s v="Staples 6 Outlet Surge"/>
    <n v="0.57999999999999996"/>
    <s v="United States"/>
    <s v="Central"/>
    <x v="18"/>
    <s v="Abilene"/>
    <n v="79605"/>
    <x v="139"/>
    <d v="2015-05-24T00:00:00"/>
    <x v="1469"/>
    <n v="4"/>
    <n v="53.3"/>
    <n v="89258"/>
    <n v="11.97"/>
    <x v="1"/>
  </r>
  <r>
    <n v="406"/>
    <s v="June Frank Hammond"/>
    <x v="1"/>
    <n v="0.03"/>
    <n v="4.9800000000000004"/>
    <n v="0.8"/>
    <x v="1"/>
    <x v="0"/>
    <x v="2"/>
    <x v="7"/>
    <s v="Wrap Bag"/>
    <s v="Rediform S.O.S. Phone Message Books"/>
    <n v="0.36"/>
    <s v="United States"/>
    <s v="East"/>
    <x v="33"/>
    <s v="South Vineland"/>
    <n v="8360"/>
    <x v="139"/>
    <d v="2015-05-22T00:00:00"/>
    <x v="1470"/>
    <n v="15"/>
    <n v="72.760000000000005"/>
    <n v="87804"/>
    <n v="4.95"/>
    <x v="3"/>
  </r>
  <r>
    <n v="1106"/>
    <s v="Maxine Collier Grady"/>
    <x v="1"/>
    <n v="0.01"/>
    <n v="9.31"/>
    <n v="3.98"/>
    <x v="1"/>
    <x v="0"/>
    <x v="2"/>
    <x v="16"/>
    <s v="Small Pack"/>
    <s v="Acme® Forged Steel Scissors with Black Enamel Handles"/>
    <n v="0.56000000000000005"/>
    <s v="United States"/>
    <s v="Central"/>
    <x v="18"/>
    <s v="Dallas"/>
    <n v="75220"/>
    <x v="139"/>
    <d v="2015-05-22T00:00:00"/>
    <x v="1471"/>
    <n v="61"/>
    <n v="586.96"/>
    <n v="646"/>
    <n v="9.3000000000000007"/>
    <x v="1"/>
  </r>
  <r>
    <n v="1107"/>
    <s v="Joanna Keith"/>
    <x v="1"/>
    <n v="0.01"/>
    <n v="9.31"/>
    <n v="3.98"/>
    <x v="1"/>
    <x v="0"/>
    <x v="2"/>
    <x v="16"/>
    <s v="Small Pack"/>
    <s v="Acme® Forged Steel Scissors with Black Enamel Handles"/>
    <n v="0.56000000000000005"/>
    <s v="United States"/>
    <s v="Central"/>
    <x v="18"/>
    <s v="Lake Jackson"/>
    <n v="77566"/>
    <x v="139"/>
    <d v="2015-05-22T00:00:00"/>
    <x v="1472"/>
    <n v="15"/>
    <n v="144.33000000000001"/>
    <n v="86411"/>
    <n v="9.3000000000000007"/>
    <x v="1"/>
  </r>
  <r>
    <n v="820"/>
    <s v="Catherine Mullins"/>
    <x v="2"/>
    <n v="0.09"/>
    <n v="5.84"/>
    <n v="0.83"/>
    <x v="1"/>
    <x v="0"/>
    <x v="2"/>
    <x v="2"/>
    <s v="Wrap Bag"/>
    <s v="Avery Hi-Liter® Smear-Safe Highlighters"/>
    <n v="0.49"/>
    <s v="United States"/>
    <s v="West"/>
    <x v="4"/>
    <s v="Walla Walla"/>
    <n v="99362"/>
    <x v="139"/>
    <d v="2015-05-25T00:00:00"/>
    <x v="1473"/>
    <n v="1"/>
    <n v="5.9"/>
    <n v="90244"/>
    <n v="5.75"/>
    <x v="2"/>
  </r>
  <r>
    <n v="1527"/>
    <s v="Neil Parker"/>
    <x v="2"/>
    <n v="0.09"/>
    <n v="50.98"/>
    <n v="6.5"/>
    <x v="1"/>
    <x v="2"/>
    <x v="1"/>
    <x v="1"/>
    <s v="Small Box"/>
    <s v="Microsoft Natural Multimedia Keyboard"/>
    <n v="0.73"/>
    <s v="United States"/>
    <s v="South"/>
    <x v="16"/>
    <s v="Decatur"/>
    <n v="35601"/>
    <x v="139"/>
    <d v="2015-05-28T00:00:00"/>
    <x v="1474"/>
    <n v="28"/>
    <n v="1395.41"/>
    <n v="86815"/>
    <n v="50.889999999999993"/>
    <x v="0"/>
  </r>
  <r>
    <n v="3319"/>
    <s v="Marlene Davidson"/>
    <x v="2"/>
    <n v="0.03"/>
    <n v="20.98"/>
    <n v="1.49"/>
    <x v="1"/>
    <x v="0"/>
    <x v="2"/>
    <x v="5"/>
    <s v="Small Box"/>
    <s v="Avery Legal 4-Ring Binder"/>
    <n v="0.35"/>
    <s v="United States"/>
    <s v="South"/>
    <x v="34"/>
    <s v="Hendersonville"/>
    <n v="37075"/>
    <x v="139"/>
    <d v="2015-05-21T00:00:00"/>
    <x v="1475"/>
    <n v="20"/>
    <n v="431.43"/>
    <n v="90104"/>
    <n v="20.95"/>
    <x v="0"/>
  </r>
  <r>
    <n v="1129"/>
    <s v="Pam Patton"/>
    <x v="4"/>
    <n v="0.02"/>
    <n v="7.64"/>
    <n v="1.39"/>
    <x v="1"/>
    <x v="2"/>
    <x v="2"/>
    <x v="15"/>
    <s v="Small Box"/>
    <s v="#10- 4 1/8&quot; x 9 1/2&quot; Security-Tint Envelopes"/>
    <n v="0.36"/>
    <s v="United States"/>
    <s v="East"/>
    <x v="35"/>
    <s v="Boston"/>
    <n v="2118"/>
    <x v="139"/>
    <d v="2015-05-23T00:00:00"/>
    <x v="1476"/>
    <n v="52"/>
    <n v="406.91"/>
    <n v="13735"/>
    <n v="7.62"/>
    <x v="3"/>
  </r>
  <r>
    <n v="1131"/>
    <s v="Benjamin Strauss"/>
    <x v="4"/>
    <n v="0.02"/>
    <n v="7.64"/>
    <n v="1.39"/>
    <x v="1"/>
    <x v="2"/>
    <x v="2"/>
    <x v="15"/>
    <s v="Small Box"/>
    <s v="#10- 4 1/8&quot; x 9 1/2&quot; Security-Tint Envelopes"/>
    <n v="0.36"/>
    <s v="United States"/>
    <s v="Central"/>
    <x v="18"/>
    <s v="El Paso"/>
    <n v="79907"/>
    <x v="139"/>
    <d v="2015-05-23T00:00:00"/>
    <x v="1477"/>
    <n v="13"/>
    <n v="101.73"/>
    <n v="88103"/>
    <n v="7.62"/>
    <x v="1"/>
  </r>
  <r>
    <n v="1254"/>
    <s v="Anne Bland"/>
    <x v="4"/>
    <n v="0.04"/>
    <n v="2.08"/>
    <n v="1.49"/>
    <x v="1"/>
    <x v="2"/>
    <x v="2"/>
    <x v="5"/>
    <s v="Small Box"/>
    <s v="Economy Binders"/>
    <n v="0.36"/>
    <s v="United States"/>
    <s v="Central"/>
    <x v="18"/>
    <s v="Channelview"/>
    <n v="77530"/>
    <x v="139"/>
    <d v="2015-05-23T00:00:00"/>
    <x v="1478"/>
    <n v="16"/>
    <n v="33.770000000000003"/>
    <n v="89982"/>
    <n v="2.04"/>
    <x v="1"/>
  </r>
  <r>
    <n v="19"/>
    <s v="Jim Rodgers"/>
    <x v="3"/>
    <n v="7.0000000000000007E-2"/>
    <n v="12.99"/>
    <n v="9.44"/>
    <x v="1"/>
    <x v="0"/>
    <x v="1"/>
    <x v="3"/>
    <s v="Medium Box"/>
    <s v="Hewlett Packard 6S Scientific Calculator"/>
    <n v="0.39"/>
    <s v="United States"/>
    <s v="West"/>
    <x v="24"/>
    <s v="Missoula"/>
    <n v="59801"/>
    <x v="139"/>
    <d v="2015-05-23T00:00:00"/>
    <x v="1479"/>
    <n v="18"/>
    <n v="231.79"/>
    <n v="90032"/>
    <n v="12.92"/>
    <x v="2"/>
  </r>
  <r>
    <n v="21"/>
    <s v="Tony Wilkins Winters"/>
    <x v="3"/>
    <n v="0.08"/>
    <n v="5"/>
    <n v="3.39"/>
    <x v="1"/>
    <x v="0"/>
    <x v="2"/>
    <x v="14"/>
    <s v="Wrap Bag"/>
    <s v="Advantus Plastic Paper Clips"/>
    <n v="0.37"/>
    <s v="United States"/>
    <s v="East"/>
    <x v="11"/>
    <s v="New York City"/>
    <n v="10012"/>
    <x v="139"/>
    <d v="2015-05-22T00:00:00"/>
    <x v="1480"/>
    <n v="58"/>
    <n v="293.06"/>
    <n v="42949"/>
    <n v="4.92"/>
    <x v="3"/>
  </r>
  <r>
    <n v="21"/>
    <s v="Tony Wilkins Winters"/>
    <x v="3"/>
    <n v="7.0000000000000007E-2"/>
    <n v="12.99"/>
    <n v="9.44"/>
    <x v="1"/>
    <x v="0"/>
    <x v="1"/>
    <x v="3"/>
    <s v="Medium Box"/>
    <s v="Hewlett Packard 6S Scientific Calculator"/>
    <n v="0.39"/>
    <s v="United States"/>
    <s v="East"/>
    <x v="11"/>
    <s v="New York City"/>
    <n v="10012"/>
    <x v="139"/>
    <d v="2015-05-23T00:00:00"/>
    <x v="1479"/>
    <n v="71"/>
    <n v="914.29"/>
    <n v="42949"/>
    <n v="12.92"/>
    <x v="3"/>
  </r>
  <r>
    <n v="3206"/>
    <s v="Dana Rankin"/>
    <x v="3"/>
    <n v="0.06"/>
    <n v="218.08"/>
    <n v="18.059999999999999"/>
    <x v="2"/>
    <x v="1"/>
    <x v="0"/>
    <x v="9"/>
    <s v="Large Box"/>
    <s v="Lifetime Advantage™ Folding Chairs, 4/Carton"/>
    <n v="0.56999999999999995"/>
    <s v="United States"/>
    <s v="West"/>
    <x v="37"/>
    <s v="Twin Falls"/>
    <n v="83301"/>
    <x v="139"/>
    <d v="2015-05-23T00:00:00"/>
    <x v="1481"/>
    <n v="7"/>
    <n v="1488.51"/>
    <n v="87934"/>
    <n v="218.02"/>
    <x v="2"/>
  </r>
  <r>
    <n v="2385"/>
    <s v="Janice Frye"/>
    <x v="0"/>
    <n v="0.1"/>
    <n v="130.97999999999999"/>
    <n v="30"/>
    <x v="0"/>
    <x v="0"/>
    <x v="0"/>
    <x v="9"/>
    <s v="Jumbo Drum"/>
    <s v="Office Star - Contemporary Task Swivel chair with 2-way adjustable arms, Plum"/>
    <n v="0.78"/>
    <s v="United States"/>
    <s v="West"/>
    <x v="43"/>
    <s v="Las Cruces"/>
    <n v="88001"/>
    <x v="140"/>
    <d v="2015-05-24T00:00:00"/>
    <x v="1482"/>
    <n v="18"/>
    <n v="2259.9899999999998"/>
    <n v="89184"/>
    <n v="130.88"/>
    <x v="2"/>
  </r>
  <r>
    <n v="2699"/>
    <s v="Marcia Greenberg"/>
    <x v="0"/>
    <n v="0.06"/>
    <n v="4.9800000000000004"/>
    <n v="4.95"/>
    <x v="1"/>
    <x v="3"/>
    <x v="2"/>
    <x v="5"/>
    <s v="Small Box"/>
    <s v="Cardinal Holdit Business Card Pockets"/>
    <n v="0.37"/>
    <s v="United States"/>
    <s v="West"/>
    <x v="41"/>
    <s v="Bullhead City"/>
    <n v="86442"/>
    <x v="140"/>
    <d v="2015-05-24T00:00:00"/>
    <x v="1483"/>
    <n v="16"/>
    <n v="78.989999999999995"/>
    <n v="87677"/>
    <n v="4.9200000000000008"/>
    <x v="2"/>
  </r>
  <r>
    <n v="181"/>
    <s v="Wesley Waller"/>
    <x v="1"/>
    <n v="7.0000000000000007E-2"/>
    <n v="1.68"/>
    <n v="1.57"/>
    <x v="1"/>
    <x v="3"/>
    <x v="2"/>
    <x v="2"/>
    <s v="Wrap Bag"/>
    <s v="Newell 323"/>
    <n v="0.59"/>
    <s v="United States"/>
    <s v="West"/>
    <x v="8"/>
    <s v="San Francisco"/>
    <n v="94122"/>
    <x v="140"/>
    <d v="2015-05-23T00:00:00"/>
    <x v="1484"/>
    <n v="116"/>
    <n v="186.59"/>
    <n v="3585"/>
    <n v="1.6099999999999999"/>
    <x v="2"/>
  </r>
  <r>
    <n v="188"/>
    <s v="Alex Harrell"/>
    <x v="1"/>
    <n v="7.0000000000000007E-2"/>
    <n v="10.06"/>
    <n v="2.06"/>
    <x v="1"/>
    <x v="3"/>
    <x v="2"/>
    <x v="7"/>
    <s v="Wrap Bag"/>
    <s v="Riverleaf Stik-Withit® Designer Note Cubes®"/>
    <n v="0.39"/>
    <s v="United States"/>
    <s v="Central"/>
    <x v="18"/>
    <s v="Gainesville"/>
    <n v="76240"/>
    <x v="140"/>
    <d v="2015-05-22T00:00:00"/>
    <x v="1485"/>
    <n v="23"/>
    <n v="221.24"/>
    <n v="88361"/>
    <n v="9.99"/>
    <x v="1"/>
  </r>
  <r>
    <n v="188"/>
    <s v="Alex Harrell"/>
    <x v="1"/>
    <n v="7.0000000000000007E-2"/>
    <n v="1.68"/>
    <n v="1.57"/>
    <x v="1"/>
    <x v="3"/>
    <x v="2"/>
    <x v="2"/>
    <s v="Wrap Bag"/>
    <s v="Newell 323"/>
    <n v="0.59"/>
    <s v="United States"/>
    <s v="Central"/>
    <x v="18"/>
    <s v="Gainesville"/>
    <n v="76240"/>
    <x v="140"/>
    <d v="2015-05-23T00:00:00"/>
    <x v="1486"/>
    <n v="29"/>
    <n v="46.65"/>
    <n v="88361"/>
    <n v="1.6099999999999999"/>
    <x v="1"/>
  </r>
  <r>
    <n v="1246"/>
    <s v="Lois Hansen"/>
    <x v="2"/>
    <n v="0.03"/>
    <n v="256.99"/>
    <n v="11.25"/>
    <x v="1"/>
    <x v="2"/>
    <x v="1"/>
    <x v="1"/>
    <s v="Small Box"/>
    <s v="Hayes Optima 56K V.90 Internal Voice Modem"/>
    <n v="0.51"/>
    <s v="United States"/>
    <s v="East"/>
    <x v="11"/>
    <s v="New York City"/>
    <n v="10009"/>
    <x v="140"/>
    <d v="2015-05-22T00:00:00"/>
    <x v="1487"/>
    <n v="32"/>
    <n v="8216.2800000000007"/>
    <n v="46853"/>
    <n v="256.96000000000004"/>
    <x v="3"/>
  </r>
  <r>
    <n v="1257"/>
    <s v="Ryan Foster"/>
    <x v="4"/>
    <n v="0.01"/>
    <n v="115.99"/>
    <n v="56.14"/>
    <x v="0"/>
    <x v="2"/>
    <x v="1"/>
    <x v="3"/>
    <s v="Jumbo Drum"/>
    <s v="Hewlett-Packard Deskjet 5550 Color Inkjet Printer"/>
    <n v="0.4"/>
    <s v="United States"/>
    <s v="West"/>
    <x v="3"/>
    <s v="Aurora"/>
    <n v="80013"/>
    <x v="140"/>
    <d v="2015-05-23T00:00:00"/>
    <x v="1488"/>
    <n v="5"/>
    <n v="604.35"/>
    <n v="86535"/>
    <n v="115.97999999999999"/>
    <x v="2"/>
  </r>
  <r>
    <n v="2976"/>
    <s v="Fred Barber"/>
    <x v="4"/>
    <n v="0.01"/>
    <n v="35.99"/>
    <n v="0.99"/>
    <x v="1"/>
    <x v="0"/>
    <x v="1"/>
    <x v="12"/>
    <s v="Small Pack"/>
    <s v="Accessory31"/>
    <n v="0.35"/>
    <s v="United States"/>
    <s v="Central"/>
    <x v="30"/>
    <s v="Oak Creek"/>
    <n v="53154"/>
    <x v="140"/>
    <d v="2015-05-23T00:00:00"/>
    <x v="1489"/>
    <n v="41"/>
    <n v="1278.96"/>
    <n v="89047"/>
    <n v="35.980000000000004"/>
    <x v="1"/>
  </r>
  <r>
    <n v="2198"/>
    <s v="Lester Woodward Maynard"/>
    <x v="3"/>
    <n v="0.03"/>
    <n v="25.98"/>
    <n v="4.08"/>
    <x v="1"/>
    <x v="0"/>
    <x v="2"/>
    <x v="2"/>
    <s v="Small Pack"/>
    <s v="Boston 1799 Powerhouse™ Electric Pencil Sharpener"/>
    <n v="0.56999999999999995"/>
    <s v="United States"/>
    <s v="East"/>
    <x v="11"/>
    <s v="Lindenhurst"/>
    <n v="11757"/>
    <x v="140"/>
    <d v="2015-05-25T00:00:00"/>
    <x v="1490"/>
    <n v="16"/>
    <n v="428.85"/>
    <n v="89174"/>
    <n v="25.95"/>
    <x v="3"/>
  </r>
  <r>
    <n v="2198"/>
    <s v="Lester Woodward Maynard"/>
    <x v="3"/>
    <n v="0.1"/>
    <n v="20.98"/>
    <n v="53.03"/>
    <x v="0"/>
    <x v="0"/>
    <x v="2"/>
    <x v="6"/>
    <s v="Jumbo Drum"/>
    <s v="Tennsco Lockers, Gray"/>
    <n v="0.78"/>
    <s v="United States"/>
    <s v="East"/>
    <x v="11"/>
    <s v="Lindenhurst"/>
    <n v="11757"/>
    <x v="140"/>
    <d v="2015-05-22T00:00:00"/>
    <x v="1491"/>
    <n v="16"/>
    <n v="342.54"/>
    <n v="89174"/>
    <n v="20.88"/>
    <x v="3"/>
  </r>
  <r>
    <n v="2526"/>
    <s v="Derek Sweeney"/>
    <x v="0"/>
    <n v="0.01"/>
    <n v="2.16"/>
    <n v="6.05"/>
    <x v="1"/>
    <x v="3"/>
    <x v="2"/>
    <x v="5"/>
    <s v="Small Box"/>
    <s v="Peel &amp; Stick Add-On Corner Pockets"/>
    <n v="0.37"/>
    <s v="United States"/>
    <s v="South"/>
    <x v="17"/>
    <s v="Lafayette"/>
    <n v="70506"/>
    <x v="141"/>
    <d v="2015-05-25T00:00:00"/>
    <x v="1492"/>
    <n v="24"/>
    <n v="58.05"/>
    <n v="87208"/>
    <n v="2.1500000000000004"/>
    <x v="0"/>
  </r>
  <r>
    <n v="2527"/>
    <s v="Gretchen Orr"/>
    <x v="0"/>
    <n v="7.0000000000000007E-2"/>
    <n v="21.38"/>
    <n v="8.99"/>
    <x v="1"/>
    <x v="3"/>
    <x v="2"/>
    <x v="2"/>
    <s v="Small Pack"/>
    <s v="Boston 1730 StandUp Electric Pencil Sharpener"/>
    <n v="0.59"/>
    <s v="United States"/>
    <s v="South"/>
    <x v="17"/>
    <s v="Lake Charles"/>
    <n v="70601"/>
    <x v="141"/>
    <d v="2015-05-25T00:00:00"/>
    <x v="1493"/>
    <n v="3"/>
    <n v="68.64"/>
    <n v="87208"/>
    <n v="21.31"/>
    <x v="0"/>
  </r>
  <r>
    <n v="1182"/>
    <s v="Jesse Williamson"/>
    <x v="1"/>
    <n v="7.0000000000000007E-2"/>
    <n v="2.61"/>
    <n v="0.5"/>
    <x v="1"/>
    <x v="2"/>
    <x v="2"/>
    <x v="13"/>
    <s v="Small Box"/>
    <s v="Avery 494"/>
    <n v="0.39"/>
    <s v="United States"/>
    <s v="West"/>
    <x v="15"/>
    <s v="Spanish Fork"/>
    <n v="84660"/>
    <x v="141"/>
    <d v="2015-05-23T00:00:00"/>
    <x v="1494"/>
    <n v="15"/>
    <n v="39.15"/>
    <n v="86913"/>
    <n v="2.54"/>
    <x v="2"/>
  </r>
  <r>
    <n v="3249"/>
    <s v="Nicole Goldstein"/>
    <x v="1"/>
    <n v="0.03"/>
    <n v="42.8"/>
    <n v="2.99"/>
    <x v="1"/>
    <x v="3"/>
    <x v="2"/>
    <x v="5"/>
    <s v="Small Box"/>
    <s v="Wilson Jones Elliptical Ring 3 1/2&quot; Capacity Binders, 800 sheets"/>
    <n v="0.36"/>
    <s v="United States"/>
    <s v="East"/>
    <x v="36"/>
    <s v="Annapolis"/>
    <n v="21403"/>
    <x v="141"/>
    <d v="2015-05-24T00:00:00"/>
    <x v="1495"/>
    <n v="16"/>
    <n v="670.9"/>
    <n v="87298"/>
    <n v="42.769999999999996"/>
    <x v="3"/>
  </r>
  <r>
    <n v="460"/>
    <s v="Anne Armstrong"/>
    <x v="2"/>
    <n v="7.0000000000000007E-2"/>
    <n v="16.91"/>
    <n v="6.25"/>
    <x v="1"/>
    <x v="2"/>
    <x v="2"/>
    <x v="6"/>
    <s v="Small Box"/>
    <s v="Tenex Personal Self-Stacking Standard File Box, Black/Gray"/>
    <n v="0.57999999999999996"/>
    <s v="United States"/>
    <s v="East"/>
    <x v="33"/>
    <s v="Millville"/>
    <n v="8332"/>
    <x v="141"/>
    <d v="2015-05-30T00:00:00"/>
    <x v="1496"/>
    <n v="31"/>
    <n v="492.9"/>
    <n v="86014"/>
    <n v="16.84"/>
    <x v="3"/>
  </r>
  <r>
    <n v="2858"/>
    <s v="Jerry Webster"/>
    <x v="2"/>
    <n v="0.04"/>
    <n v="67.28"/>
    <n v="19.989999999999998"/>
    <x v="1"/>
    <x v="3"/>
    <x v="2"/>
    <x v="5"/>
    <s v="Small Box"/>
    <s v="Catalog Binders with Expanding Posts"/>
    <n v="0.4"/>
    <s v="United States"/>
    <s v="South"/>
    <x v="12"/>
    <s v="Fruit Cove"/>
    <n v="32259"/>
    <x v="141"/>
    <d v="2015-05-28T00:00:00"/>
    <x v="1497"/>
    <n v="30"/>
    <n v="2051.6799999999998"/>
    <n v="88282"/>
    <n v="67.239999999999995"/>
    <x v="0"/>
  </r>
  <r>
    <n v="2858"/>
    <s v="Jerry Webster"/>
    <x v="2"/>
    <n v="0.1"/>
    <n v="130.97999999999999"/>
    <n v="54.74"/>
    <x v="0"/>
    <x v="3"/>
    <x v="0"/>
    <x v="10"/>
    <s v="Jumbo Box"/>
    <s v="O'Sullivan Elevations Bookcase, Cherry Finish"/>
    <n v="0.69"/>
    <s v="United States"/>
    <s v="South"/>
    <x v="12"/>
    <s v="Fruit Cove"/>
    <n v="32259"/>
    <x v="141"/>
    <d v="2015-05-23T00:00:00"/>
    <x v="1498"/>
    <n v="42"/>
    <n v="5295.03"/>
    <n v="88282"/>
    <n v="130.88"/>
    <x v="0"/>
  </r>
  <r>
    <n v="2858"/>
    <s v="Jerry Webster"/>
    <x v="2"/>
    <n v="0.04"/>
    <n v="2.78"/>
    <n v="1.25"/>
    <x v="1"/>
    <x v="3"/>
    <x v="2"/>
    <x v="2"/>
    <s v="Wrap Bag"/>
    <s v="Newell 318"/>
    <n v="0.59"/>
    <s v="United States"/>
    <s v="South"/>
    <x v="12"/>
    <s v="Fruit Cove"/>
    <n v="32259"/>
    <x v="141"/>
    <d v="2015-05-23T00:00:00"/>
    <x v="1499"/>
    <n v="28"/>
    <n v="80.27"/>
    <n v="88282"/>
    <n v="2.7399999999999998"/>
    <x v="0"/>
  </r>
  <r>
    <n v="398"/>
    <s v="Bruce Stark"/>
    <x v="4"/>
    <n v="0.05"/>
    <n v="63.94"/>
    <n v="14.48"/>
    <x v="1"/>
    <x v="3"/>
    <x v="0"/>
    <x v="11"/>
    <s v="Small Box"/>
    <s v="Howard Miller 16&quot; Diameter Gallery Wall Clock"/>
    <n v="0.46"/>
    <s v="United States"/>
    <s v="East"/>
    <x v="27"/>
    <s v="Dayton"/>
    <n v="45406"/>
    <x v="141"/>
    <d v="2015-05-25T00:00:00"/>
    <x v="1500"/>
    <n v="31"/>
    <n v="1989.32"/>
    <n v="89320"/>
    <n v="63.89"/>
    <x v="3"/>
  </r>
  <r>
    <n v="540"/>
    <s v="Ruth Lamm"/>
    <x v="4"/>
    <n v="0.05"/>
    <n v="204.1"/>
    <n v="13.99"/>
    <x v="1"/>
    <x v="0"/>
    <x v="1"/>
    <x v="3"/>
    <s v="Medium Box"/>
    <s v="Soundgear Copyboard Conference Phone, Optional Battery"/>
    <n v="0.37"/>
    <s v="United States"/>
    <s v="Central"/>
    <x v="10"/>
    <s v="Vernon Hills"/>
    <n v="60061"/>
    <x v="141"/>
    <d v="2015-05-25T00:00:00"/>
    <x v="1501"/>
    <n v="41"/>
    <n v="8585.67"/>
    <n v="91175"/>
    <n v="204.04999999999998"/>
    <x v="1"/>
  </r>
  <r>
    <n v="2458"/>
    <s v="Troy Casey"/>
    <x v="4"/>
    <n v="0.05"/>
    <n v="12.88"/>
    <n v="4.59"/>
    <x v="1"/>
    <x v="2"/>
    <x v="2"/>
    <x v="16"/>
    <s v="Wrap Bag"/>
    <s v="Martin-Yale Premier Letter Opener"/>
    <n v="0.82"/>
    <s v="United States"/>
    <s v="Central"/>
    <x v="7"/>
    <s v="Edina"/>
    <n v="55410"/>
    <x v="141"/>
    <d v="2015-05-25T00:00:00"/>
    <x v="1502"/>
    <n v="3"/>
    <n v="42.35"/>
    <n v="91286"/>
    <n v="12.83"/>
    <x v="1"/>
  </r>
  <r>
    <n v="1814"/>
    <s v="Albert Tyson"/>
    <x v="3"/>
    <n v="0.09"/>
    <n v="77.510000000000005"/>
    <n v="4"/>
    <x v="2"/>
    <x v="2"/>
    <x v="1"/>
    <x v="1"/>
    <s v="Small Box"/>
    <s v="Micro Innovations Media Access Pro Keyboard"/>
    <n v="0.76"/>
    <s v="United States"/>
    <s v="South"/>
    <x v="0"/>
    <s v="Olive Branch"/>
    <n v="38654"/>
    <x v="141"/>
    <d v="2015-05-25T00:00:00"/>
    <x v="1503"/>
    <n v="17"/>
    <n v="1300.54"/>
    <n v="90524"/>
    <n v="77.42"/>
    <x v="0"/>
  </r>
  <r>
    <n v="1814"/>
    <s v="Albert Tyson"/>
    <x v="3"/>
    <n v="0"/>
    <n v="2.88"/>
    <n v="0.7"/>
    <x v="1"/>
    <x v="2"/>
    <x v="2"/>
    <x v="2"/>
    <s v="Wrap Bag"/>
    <s v="Newell 340"/>
    <n v="0.56000000000000005"/>
    <s v="United States"/>
    <s v="South"/>
    <x v="0"/>
    <s v="Olive Branch"/>
    <n v="38654"/>
    <x v="141"/>
    <d v="2015-05-25T00:00:00"/>
    <x v="1504"/>
    <n v="13"/>
    <n v="38.06"/>
    <n v="90524"/>
    <n v="2.88"/>
    <x v="0"/>
  </r>
  <r>
    <n v="2450"/>
    <s v="Tonya Miller"/>
    <x v="3"/>
    <n v="0.08"/>
    <n v="4.13"/>
    <n v="1.17"/>
    <x v="1"/>
    <x v="2"/>
    <x v="2"/>
    <x v="2"/>
    <s v="Wrap Bag"/>
    <s v="Newell 31"/>
    <n v="0.56999999999999995"/>
    <s v="United States"/>
    <s v="Central"/>
    <x v="30"/>
    <s v="Janesville"/>
    <n v="53545"/>
    <x v="141"/>
    <d v="2015-05-25T00:00:00"/>
    <x v="1505"/>
    <n v="1"/>
    <n v="4.21"/>
    <n v="90322"/>
    <n v="4.05"/>
    <x v="1"/>
  </r>
  <r>
    <n v="357"/>
    <s v="Barbara McNamara"/>
    <x v="0"/>
    <n v="7.0000000000000007E-2"/>
    <n v="124.49"/>
    <n v="51.94"/>
    <x v="0"/>
    <x v="3"/>
    <x v="0"/>
    <x v="0"/>
    <s v="Jumbo Box"/>
    <s v="Bevis 36 x 72 Conference Tables"/>
    <n v="0.63"/>
    <s v="United States"/>
    <s v="West"/>
    <x v="41"/>
    <s v="Kingman"/>
    <n v="86401"/>
    <x v="142"/>
    <d v="2015-05-25T00:00:00"/>
    <x v="1506"/>
    <n v="14"/>
    <n v="1714.93"/>
    <n v="91131"/>
    <n v="124.42"/>
    <x v="2"/>
  </r>
  <r>
    <n v="885"/>
    <s v="Malcolm Robertson"/>
    <x v="0"/>
    <n v="0.06"/>
    <n v="25.98"/>
    <n v="14.36"/>
    <x v="0"/>
    <x v="3"/>
    <x v="0"/>
    <x v="9"/>
    <s v="Jumbo Drum"/>
    <s v="Global Stack Chair without Arms, Black"/>
    <n v="0.6"/>
    <s v="United States"/>
    <s v="Central"/>
    <x v="18"/>
    <s v="Amarillo"/>
    <n v="79109"/>
    <x v="142"/>
    <d v="2015-05-25T00:00:00"/>
    <x v="1507"/>
    <n v="41"/>
    <n v="1033.56"/>
    <n v="89537"/>
    <n v="25.92"/>
    <x v="1"/>
  </r>
  <r>
    <n v="1623"/>
    <s v="Patrick Adcock"/>
    <x v="1"/>
    <n v="0.06"/>
    <n v="15.01"/>
    <n v="8.4"/>
    <x v="1"/>
    <x v="0"/>
    <x v="2"/>
    <x v="5"/>
    <s v="Small Box"/>
    <s v="GBC Prepunched Paper, 19-Hole, for Binding Systems, 24-lb"/>
    <n v="0.39"/>
    <s v="United States"/>
    <s v="Central"/>
    <x v="2"/>
    <s v="Schererville"/>
    <n v="46375"/>
    <x v="142"/>
    <d v="2015-05-26T00:00:00"/>
    <x v="1508"/>
    <n v="22"/>
    <n v="333.04"/>
    <n v="87611"/>
    <n v="14.95"/>
    <x v="1"/>
  </r>
  <r>
    <n v="1623"/>
    <s v="Patrick Adcock"/>
    <x v="1"/>
    <n v="0.09"/>
    <n v="40.479999999999997"/>
    <n v="19.989999999999998"/>
    <x v="1"/>
    <x v="0"/>
    <x v="1"/>
    <x v="1"/>
    <s v="Small Box"/>
    <s v="Keytronic Designer 104- Key Black Keyboard"/>
    <n v="0.77"/>
    <s v="United States"/>
    <s v="Central"/>
    <x v="2"/>
    <s v="Schererville"/>
    <n v="46375"/>
    <x v="142"/>
    <d v="2015-05-26T00:00:00"/>
    <x v="1509"/>
    <n v="12"/>
    <n v="472.44"/>
    <n v="87611"/>
    <n v="40.389999999999993"/>
    <x v="1"/>
  </r>
  <r>
    <n v="1623"/>
    <s v="Patrick Adcock"/>
    <x v="1"/>
    <n v="0.05"/>
    <n v="12.28"/>
    <n v="6.13"/>
    <x v="1"/>
    <x v="0"/>
    <x v="2"/>
    <x v="6"/>
    <s v="Small Box"/>
    <s v="Recycled Eldon Regeneration Jumbo File"/>
    <n v="0.56999999999999995"/>
    <s v="United States"/>
    <s v="Central"/>
    <x v="2"/>
    <s v="Schererville"/>
    <n v="46375"/>
    <x v="142"/>
    <d v="2015-05-25T00:00:00"/>
    <x v="1510"/>
    <n v="1"/>
    <n v="18.73"/>
    <n v="87611"/>
    <n v="12.229999999999999"/>
    <x v="1"/>
  </r>
  <r>
    <n v="3096"/>
    <s v="Mike Howard"/>
    <x v="1"/>
    <n v="0.08"/>
    <n v="40.98"/>
    <n v="7.2"/>
    <x v="2"/>
    <x v="1"/>
    <x v="2"/>
    <x v="8"/>
    <s v="Small Box"/>
    <s v="Kensington 6 Outlet SmartSocket Surge Protector"/>
    <n v="0.6"/>
    <s v="United States"/>
    <s v="East"/>
    <x v="27"/>
    <s v="Hilliard"/>
    <n v="43026"/>
    <x v="142"/>
    <d v="2015-05-25T00:00:00"/>
    <x v="1511"/>
    <n v="3"/>
    <n v="119.86"/>
    <n v="86221"/>
    <n v="40.9"/>
    <x v="3"/>
  </r>
  <r>
    <n v="3096"/>
    <s v="Mike Howard"/>
    <x v="1"/>
    <n v="0.08"/>
    <n v="8.1199999999999992"/>
    <n v="2.83"/>
    <x v="2"/>
    <x v="1"/>
    <x v="1"/>
    <x v="1"/>
    <s v="Small Pack"/>
    <s v="Imation Neon Mac Format Diskettes, 10/Pack"/>
    <n v="0.77"/>
    <s v="United States"/>
    <s v="East"/>
    <x v="27"/>
    <s v="Hilliard"/>
    <n v="43026"/>
    <x v="142"/>
    <d v="2015-05-25T00:00:00"/>
    <x v="1512"/>
    <n v="12"/>
    <n v="98.77"/>
    <n v="86221"/>
    <n v="8.0399999999999991"/>
    <x v="3"/>
  </r>
  <r>
    <n v="3096"/>
    <s v="Mike Howard"/>
    <x v="1"/>
    <n v="0.02"/>
    <n v="262.11"/>
    <n v="62.74"/>
    <x v="0"/>
    <x v="1"/>
    <x v="0"/>
    <x v="0"/>
    <s v="Jumbo Box"/>
    <s v="Bevis Boat-Shaped Conference Table"/>
    <n v="0.75"/>
    <s v="United States"/>
    <s v="East"/>
    <x v="27"/>
    <s v="Hilliard"/>
    <n v="43026"/>
    <x v="142"/>
    <d v="2015-05-25T00:00:00"/>
    <x v="1513"/>
    <n v="9"/>
    <n v="2495.35"/>
    <n v="86221"/>
    <n v="262.09000000000003"/>
    <x v="3"/>
  </r>
  <r>
    <n v="3366"/>
    <s v="Dana Boyle"/>
    <x v="2"/>
    <n v="0.1"/>
    <n v="80.97"/>
    <n v="33.6"/>
    <x v="0"/>
    <x v="2"/>
    <x v="1"/>
    <x v="3"/>
    <s v="Jumbo Drum"/>
    <s v="Lexmark Z25 Color Inkjet Printer"/>
    <n v="0.37"/>
    <s v="United States"/>
    <s v="East"/>
    <x v="27"/>
    <s v="Troy"/>
    <n v="45373"/>
    <x v="142"/>
    <d v="2015-05-29T00:00:00"/>
    <x v="1514"/>
    <n v="11"/>
    <n v="837.57"/>
    <n v="90501"/>
    <n v="80.87"/>
    <x v="3"/>
  </r>
  <r>
    <n v="3366"/>
    <s v="Dana Boyle"/>
    <x v="2"/>
    <n v="0.02"/>
    <n v="6.48"/>
    <n v="5.1100000000000003"/>
    <x v="1"/>
    <x v="2"/>
    <x v="2"/>
    <x v="7"/>
    <s v="Small Box"/>
    <s v="Xerox 231"/>
    <n v="0.37"/>
    <s v="United States"/>
    <s v="East"/>
    <x v="27"/>
    <s v="Troy"/>
    <n v="45373"/>
    <x v="142"/>
    <d v="2015-05-28T00:00:00"/>
    <x v="1515"/>
    <n v="8"/>
    <n v="56.22"/>
    <n v="90501"/>
    <n v="6.4600000000000009"/>
    <x v="3"/>
  </r>
  <r>
    <n v="1450"/>
    <s v="Veronica Peck"/>
    <x v="4"/>
    <n v="0.1"/>
    <n v="218.08"/>
    <n v="18.059999999999999"/>
    <x v="2"/>
    <x v="1"/>
    <x v="0"/>
    <x v="9"/>
    <s v="Large Box"/>
    <s v="Lifetime Advantage™ Folding Chairs, 4/Carton"/>
    <n v="0.56999999999999995"/>
    <s v="United States"/>
    <s v="West"/>
    <x v="8"/>
    <s v="South Lake Tahoe"/>
    <n v="96150"/>
    <x v="142"/>
    <d v="2015-05-25T00:00:00"/>
    <x v="1516"/>
    <n v="12"/>
    <n v="2366.5100000000002"/>
    <n v="86735"/>
    <n v="217.98000000000002"/>
    <x v="2"/>
  </r>
  <r>
    <n v="2422"/>
    <s v="Arlene Wiggins Dalton"/>
    <x v="3"/>
    <n v="0.05"/>
    <n v="150.97999999999999"/>
    <n v="43.71"/>
    <x v="0"/>
    <x v="2"/>
    <x v="0"/>
    <x v="9"/>
    <s v="Jumbo Drum"/>
    <s v="Global Airflow Leather Mesh Back Chair, Black"/>
    <n v="0.55000000000000004"/>
    <s v="United States"/>
    <s v="Central"/>
    <x v="18"/>
    <s v="Huntsville"/>
    <n v="77340"/>
    <x v="142"/>
    <d v="2015-05-25T00:00:00"/>
    <x v="1517"/>
    <n v="12"/>
    <n v="1857.08"/>
    <n v="89053"/>
    <n v="150.92999999999998"/>
    <x v="1"/>
  </r>
  <r>
    <n v="3063"/>
    <s v="Ann Steele"/>
    <x v="3"/>
    <n v="0.03"/>
    <n v="20.99"/>
    <n v="0.99"/>
    <x v="1"/>
    <x v="1"/>
    <x v="1"/>
    <x v="12"/>
    <s v="Wrap Bag"/>
    <s v="Accessory25"/>
    <n v="0.56999999999999995"/>
    <s v="United States"/>
    <s v="West"/>
    <x v="4"/>
    <s v="Kirkland"/>
    <n v="98034"/>
    <x v="142"/>
    <d v="2015-05-26T00:00:00"/>
    <x v="1518"/>
    <n v="9"/>
    <n v="158.87"/>
    <n v="88449"/>
    <n v="20.959999999999997"/>
    <x v="2"/>
  </r>
  <r>
    <n v="444"/>
    <s v="Thelma Abrams"/>
    <x v="0"/>
    <n v="0"/>
    <n v="7.59"/>
    <n v="4"/>
    <x v="1"/>
    <x v="0"/>
    <x v="0"/>
    <x v="11"/>
    <s v="Wrap Bag"/>
    <s v="Master Giant Foot® Doorstop, Safety Yellow"/>
    <n v="0.42"/>
    <s v="United States"/>
    <s v="Central"/>
    <x v="10"/>
    <s v="Urbana"/>
    <n v="61801"/>
    <x v="143"/>
    <d v="2015-05-28T00:00:00"/>
    <x v="1519"/>
    <n v="43"/>
    <n v="355.92"/>
    <n v="88085"/>
    <n v="7.59"/>
    <x v="1"/>
  </r>
  <r>
    <n v="526"/>
    <s v="April Hu"/>
    <x v="1"/>
    <n v="0.09"/>
    <n v="17.98"/>
    <n v="8.51"/>
    <x v="1"/>
    <x v="2"/>
    <x v="1"/>
    <x v="3"/>
    <s v="Medium Box"/>
    <s v="Canon P1-DHIII Palm Printing Calculator"/>
    <n v="0.4"/>
    <s v="United States"/>
    <s v="West"/>
    <x v="41"/>
    <s v="Mesa"/>
    <n v="85204"/>
    <x v="143"/>
    <d v="2015-05-27T00:00:00"/>
    <x v="1520"/>
    <n v="12"/>
    <n v="211.13"/>
    <n v="90026"/>
    <n v="17.89"/>
    <x v="2"/>
  </r>
  <r>
    <n v="1008"/>
    <s v="Priscilla Frank"/>
    <x v="1"/>
    <n v="0.01"/>
    <n v="3.15"/>
    <n v="0.49"/>
    <x v="1"/>
    <x v="2"/>
    <x v="2"/>
    <x v="13"/>
    <s v="Small Box"/>
    <s v="Self-Adhesive Removable Labels"/>
    <n v="0.37"/>
    <s v="United States"/>
    <s v="East"/>
    <x v="29"/>
    <s v="Gorham"/>
    <n v="4038"/>
    <x v="143"/>
    <d v="2015-05-27T00:00:00"/>
    <x v="1521"/>
    <n v="8"/>
    <n v="25.37"/>
    <n v="88371"/>
    <n v="3.14"/>
    <x v="3"/>
  </r>
  <r>
    <n v="744"/>
    <s v="Joy Maxwell"/>
    <x v="2"/>
    <n v="0.09"/>
    <n v="125.99"/>
    <n v="8.99"/>
    <x v="1"/>
    <x v="1"/>
    <x v="1"/>
    <x v="12"/>
    <s v="Small Box"/>
    <s v="SC7868i"/>
    <n v="0.55000000000000004"/>
    <s v="United States"/>
    <s v="West"/>
    <x v="41"/>
    <s v="Oro Valley"/>
    <n v="85737"/>
    <x v="143"/>
    <d v="2015-06-02T00:00:00"/>
    <x v="1522"/>
    <n v="20"/>
    <n v="2104.9899999999998"/>
    <n v="87727"/>
    <n v="125.89999999999999"/>
    <x v="2"/>
  </r>
  <r>
    <n v="3287"/>
    <s v="Mary Norman"/>
    <x v="2"/>
    <n v="0.08"/>
    <n v="30.56"/>
    <n v="2.99"/>
    <x v="1"/>
    <x v="0"/>
    <x v="2"/>
    <x v="5"/>
    <s v="Small Box"/>
    <s v="Surelock™ Post Binders"/>
    <n v="0.35"/>
    <s v="United States"/>
    <s v="West"/>
    <x v="8"/>
    <s v="Granite Bay"/>
    <n v="95746"/>
    <x v="143"/>
    <d v="2015-05-27T00:00:00"/>
    <x v="1523"/>
    <n v="17"/>
    <n v="511.42"/>
    <n v="89897"/>
    <n v="30.48"/>
    <x v="2"/>
  </r>
  <r>
    <n v="827"/>
    <s v="Sheryl Marsh"/>
    <x v="4"/>
    <n v="0.01"/>
    <n v="6.98"/>
    <n v="1.6"/>
    <x v="1"/>
    <x v="2"/>
    <x v="2"/>
    <x v="7"/>
    <s v="Wrap Bag"/>
    <s v="Adams Phone Message Book, Professional, 400 Message Capacity, 5 3/6” x 11”"/>
    <n v="0.38"/>
    <s v="United States"/>
    <s v="Central"/>
    <x v="18"/>
    <s v="Amarillo"/>
    <n v="79109"/>
    <x v="143"/>
    <d v="2015-05-26T00:00:00"/>
    <x v="1524"/>
    <n v="3"/>
    <n v="21.93"/>
    <n v="89259"/>
    <n v="6.9700000000000006"/>
    <x v="1"/>
  </r>
  <r>
    <n v="1237"/>
    <s v="Eva Simpson"/>
    <x v="4"/>
    <n v="0.05"/>
    <n v="300.98"/>
    <n v="13.99"/>
    <x v="1"/>
    <x v="3"/>
    <x v="1"/>
    <x v="3"/>
    <s v="Medium Box"/>
    <s v="Polycom VoiceStation 100"/>
    <n v="0.39"/>
    <s v="United States"/>
    <s v="Central"/>
    <x v="18"/>
    <s v="Carrollton"/>
    <n v="75007"/>
    <x v="143"/>
    <d v="2015-05-26T00:00:00"/>
    <x v="1525"/>
    <n v="20"/>
    <n v="5775.81"/>
    <n v="86077"/>
    <n v="300.93"/>
    <x v="1"/>
  </r>
  <r>
    <n v="1237"/>
    <s v="Eva Simpson"/>
    <x v="4"/>
    <n v="0.04"/>
    <n v="205.99"/>
    <n v="5"/>
    <x v="2"/>
    <x v="3"/>
    <x v="1"/>
    <x v="12"/>
    <s v="Small Box"/>
    <s v="Phone 918"/>
    <n v="0.59"/>
    <s v="United States"/>
    <s v="Central"/>
    <x v="18"/>
    <s v="Carrollton"/>
    <n v="75007"/>
    <x v="143"/>
    <d v="2015-05-26T00:00:00"/>
    <x v="1526"/>
    <n v="11"/>
    <n v="1878.24"/>
    <n v="86077"/>
    <n v="205.95000000000002"/>
    <x v="1"/>
  </r>
  <r>
    <n v="1472"/>
    <s v="Tommy Ellis Ritchie"/>
    <x v="4"/>
    <n v="0.05"/>
    <n v="20.27"/>
    <n v="3.99"/>
    <x v="1"/>
    <x v="2"/>
    <x v="2"/>
    <x v="8"/>
    <s v="Small Box"/>
    <s v="Fellowes Mighty 8 Compact Surge Protector"/>
    <n v="0.56999999999999995"/>
    <s v="United States"/>
    <s v="East"/>
    <x v="27"/>
    <s v="Westlake"/>
    <n v="44145"/>
    <x v="143"/>
    <d v="2015-05-26T00:00:00"/>
    <x v="1527"/>
    <n v="30"/>
    <n v="621.55999999999995"/>
    <n v="87079"/>
    <n v="20.22"/>
    <x v="3"/>
  </r>
  <r>
    <n v="2339"/>
    <s v="Gordon Boswell"/>
    <x v="4"/>
    <n v="0.05"/>
    <n v="11.58"/>
    <n v="6.97"/>
    <x v="1"/>
    <x v="2"/>
    <x v="2"/>
    <x v="15"/>
    <s v="Small Box"/>
    <s v="Peel &amp; Seel® Recycled Catalog Envelopes, Brown"/>
    <n v="0.35"/>
    <s v="United States"/>
    <s v="Central"/>
    <x v="18"/>
    <s v="Cloverleaf"/>
    <n v="77015"/>
    <x v="143"/>
    <d v="2015-05-28T00:00:00"/>
    <x v="1528"/>
    <n v="6"/>
    <n v="73.959999999999994"/>
    <n v="91482"/>
    <n v="11.53"/>
    <x v="1"/>
  </r>
  <r>
    <n v="2652"/>
    <s v="Brenda Ross"/>
    <x v="4"/>
    <n v="0.06"/>
    <n v="47.9"/>
    <n v="5.86"/>
    <x v="1"/>
    <x v="1"/>
    <x v="2"/>
    <x v="7"/>
    <s v="Small Box"/>
    <s v="Xerox 1938"/>
    <n v="0.37"/>
    <s v="United States"/>
    <s v="West"/>
    <x v="8"/>
    <s v="Bakersfield"/>
    <n v="93309"/>
    <x v="143"/>
    <d v="2015-05-27T00:00:00"/>
    <x v="1529"/>
    <n v="2"/>
    <n v="94.2"/>
    <n v="89361"/>
    <n v="47.839999999999996"/>
    <x v="2"/>
  </r>
  <r>
    <n v="129"/>
    <s v="Kara Allison"/>
    <x v="3"/>
    <n v="7.0000000000000007E-2"/>
    <n v="15.74"/>
    <n v="1.39"/>
    <x v="1"/>
    <x v="0"/>
    <x v="2"/>
    <x v="15"/>
    <s v="Small Box"/>
    <s v="#10-4 1/8&quot; x 9 1/2&quot; Premium Diagonal Seam Envelopes"/>
    <n v="0.4"/>
    <s v="United States"/>
    <s v="Central"/>
    <x v="10"/>
    <s v="Alton"/>
    <n v="62002"/>
    <x v="143"/>
    <d v="2015-05-26T00:00:00"/>
    <x v="1530"/>
    <n v="14"/>
    <n v="217.23"/>
    <n v="86694"/>
    <n v="15.67"/>
    <x v="1"/>
  </r>
  <r>
    <n v="1054"/>
    <s v="Keith R Atkinson"/>
    <x v="3"/>
    <n v="0.03"/>
    <n v="5.44"/>
    <n v="7.46"/>
    <x v="2"/>
    <x v="3"/>
    <x v="2"/>
    <x v="5"/>
    <s v="Small Box"/>
    <s v="Wilson Jones Custom Binder Spines &amp; Labels"/>
    <n v="0.36"/>
    <s v="United States"/>
    <s v="West"/>
    <x v="41"/>
    <s v="Surprise"/>
    <n v="85374"/>
    <x v="143"/>
    <d v="2015-05-27T00:00:00"/>
    <x v="1531"/>
    <n v="4"/>
    <n v="26.31"/>
    <n v="90069"/>
    <n v="5.41"/>
    <x v="2"/>
  </r>
  <r>
    <n v="1054"/>
    <s v="Keith R Atkinson"/>
    <x v="3"/>
    <n v="0.08"/>
    <n v="26.38"/>
    <n v="5.58"/>
    <x v="1"/>
    <x v="3"/>
    <x v="2"/>
    <x v="7"/>
    <s v="Small Box"/>
    <s v="Xerox 1883"/>
    <n v="0.39"/>
    <s v="United States"/>
    <s v="West"/>
    <x v="41"/>
    <s v="Surprise"/>
    <n v="85374"/>
    <x v="143"/>
    <d v="2015-05-26T00:00:00"/>
    <x v="1532"/>
    <n v="8"/>
    <n v="209.78"/>
    <n v="90069"/>
    <n v="26.3"/>
    <x v="2"/>
  </r>
  <r>
    <n v="1054"/>
    <s v="Keith R Atkinson"/>
    <x v="3"/>
    <n v="0.06"/>
    <n v="20.99"/>
    <n v="2.5"/>
    <x v="1"/>
    <x v="3"/>
    <x v="1"/>
    <x v="12"/>
    <s v="Wrap Bag"/>
    <s v="Accessory37"/>
    <n v="0.81"/>
    <s v="United States"/>
    <s v="West"/>
    <x v="41"/>
    <s v="Surprise"/>
    <n v="85374"/>
    <x v="143"/>
    <d v="2015-05-27T00:00:00"/>
    <x v="1533"/>
    <n v="1"/>
    <n v="17.829999999999998"/>
    <n v="90069"/>
    <n v="20.93"/>
    <x v="2"/>
  </r>
  <r>
    <n v="2391"/>
    <s v="Jacob McNeill"/>
    <x v="3"/>
    <n v="0.06"/>
    <n v="4.7699999999999996"/>
    <n v="2.39"/>
    <x v="1"/>
    <x v="3"/>
    <x v="1"/>
    <x v="1"/>
    <s v="Small Pack"/>
    <s v="Imation Primaris 3.5&quot; 2HD Unformatted Diskettes, 10/Pack"/>
    <n v="0.72"/>
    <s v="United States"/>
    <s v="East"/>
    <x v="11"/>
    <s v="Oceanside"/>
    <n v="11572"/>
    <x v="143"/>
    <d v="2015-05-26T00:00:00"/>
    <x v="1534"/>
    <n v="9"/>
    <n v="42.46"/>
    <n v="91122"/>
    <n v="4.71"/>
    <x v="3"/>
  </r>
  <r>
    <n v="2391"/>
    <s v="Jacob McNeill"/>
    <x v="3"/>
    <n v="0.1"/>
    <n v="27.18"/>
    <n v="8.23"/>
    <x v="1"/>
    <x v="3"/>
    <x v="2"/>
    <x v="15"/>
    <s v="Small Box"/>
    <s v="Tyvek ® Top-Opening Peel &amp; Seel Envelopes, Plain White"/>
    <n v="0.38"/>
    <s v="United States"/>
    <s v="East"/>
    <x v="11"/>
    <s v="Oceanside"/>
    <n v="11572"/>
    <x v="143"/>
    <d v="2015-05-27T00:00:00"/>
    <x v="1535"/>
    <n v="12"/>
    <n v="314.06"/>
    <n v="91122"/>
    <n v="27.08"/>
    <x v="3"/>
  </r>
  <r>
    <n v="2868"/>
    <s v="Eugene Clayton"/>
    <x v="3"/>
    <n v="0.08"/>
    <n v="15.99"/>
    <n v="13.18"/>
    <x v="2"/>
    <x v="3"/>
    <x v="2"/>
    <x v="5"/>
    <s v="Small Box"/>
    <s v="GBC Pre-Punched Binding Paper, Plastic, White, 8-1/2&quot; x 11&quot;"/>
    <n v="0.37"/>
    <s v="United States"/>
    <s v="West"/>
    <x v="4"/>
    <s v="Edmonds"/>
    <n v="98026"/>
    <x v="143"/>
    <d v="2015-05-27T00:00:00"/>
    <x v="1536"/>
    <n v="4"/>
    <n v="66.02"/>
    <n v="85828"/>
    <n v="15.91"/>
    <x v="2"/>
  </r>
  <r>
    <n v="2266"/>
    <s v="Brandon Beach"/>
    <x v="0"/>
    <n v="0.02"/>
    <n v="11.33"/>
    <n v="6.12"/>
    <x v="1"/>
    <x v="3"/>
    <x v="2"/>
    <x v="8"/>
    <s v="Medium Box"/>
    <s v="Holmes Replacement Filter for HEPA Air Cleaner, Medium Room"/>
    <n v="0.42"/>
    <s v="United States"/>
    <s v="Central"/>
    <x v="6"/>
    <s v="Kirkwood"/>
    <n v="63122"/>
    <x v="144"/>
    <d v="2015-05-28T00:00:00"/>
    <x v="1537"/>
    <n v="3"/>
    <n v="35.35"/>
    <n v="86610"/>
    <n v="11.31"/>
    <x v="1"/>
  </r>
  <r>
    <n v="2266"/>
    <s v="Brandon Beach"/>
    <x v="0"/>
    <n v="0.01"/>
    <n v="15.67"/>
    <n v="1.39"/>
    <x v="1"/>
    <x v="3"/>
    <x v="2"/>
    <x v="15"/>
    <s v="Small Box"/>
    <s v="#10 White Business Envelopes,4 1/8 x 9 1/2"/>
    <n v="0.38"/>
    <s v="United States"/>
    <s v="Central"/>
    <x v="6"/>
    <s v="Kirkwood"/>
    <n v="63122"/>
    <x v="144"/>
    <d v="2015-05-27T00:00:00"/>
    <x v="1538"/>
    <n v="16"/>
    <n v="248.21"/>
    <n v="86610"/>
    <n v="15.66"/>
    <x v="1"/>
  </r>
  <r>
    <n v="2928"/>
    <s v="Leslie Woodard"/>
    <x v="0"/>
    <n v="0.02"/>
    <n v="5.58"/>
    <n v="2.99"/>
    <x v="1"/>
    <x v="1"/>
    <x v="2"/>
    <x v="5"/>
    <s v="Small Box"/>
    <s v="Avery Heavy-Duty EZD ™ Binder With Locking Rings"/>
    <n v="0.37"/>
    <s v="United States"/>
    <s v="South"/>
    <x v="23"/>
    <s v="Charleston"/>
    <n v="29418"/>
    <x v="144"/>
    <d v="2015-05-28T00:00:00"/>
    <x v="1539"/>
    <n v="42"/>
    <n v="236.83"/>
    <n v="90218"/>
    <n v="5.5600000000000005"/>
    <x v="0"/>
  </r>
  <r>
    <n v="2928"/>
    <s v="Leslie Woodard"/>
    <x v="0"/>
    <n v="0.02"/>
    <n v="54.1"/>
    <n v="19.989999999999998"/>
    <x v="1"/>
    <x v="1"/>
    <x v="2"/>
    <x v="6"/>
    <s v="Small Box"/>
    <s v="Desktop 3-Pocket Hot File®"/>
    <n v="0.59"/>
    <s v="United States"/>
    <s v="South"/>
    <x v="23"/>
    <s v="Charleston"/>
    <n v="29418"/>
    <x v="144"/>
    <d v="2015-05-27T00:00:00"/>
    <x v="1540"/>
    <n v="36"/>
    <n v="1944.87"/>
    <n v="90218"/>
    <n v="54.08"/>
    <x v="0"/>
  </r>
  <r>
    <n v="2941"/>
    <s v="Leah Pollock"/>
    <x v="0"/>
    <n v="0.05"/>
    <n v="2.62"/>
    <n v="0.8"/>
    <x v="1"/>
    <x v="0"/>
    <x v="2"/>
    <x v="14"/>
    <s v="Wrap Bag"/>
    <s v="Staples Metal Binder Clips"/>
    <n v="0.39"/>
    <s v="United States"/>
    <s v="East"/>
    <x v="33"/>
    <s v="Morristown"/>
    <n v="7960"/>
    <x v="144"/>
    <d v="2015-05-27T00:00:00"/>
    <x v="1541"/>
    <n v="8"/>
    <n v="21.41"/>
    <n v="87618"/>
    <n v="2.5700000000000003"/>
    <x v="3"/>
  </r>
  <r>
    <n v="241"/>
    <s v="Amy Ellis Holder"/>
    <x v="2"/>
    <n v="0.01"/>
    <n v="5.94"/>
    <n v="9.92"/>
    <x v="1"/>
    <x v="0"/>
    <x v="2"/>
    <x v="5"/>
    <s v="Small Box"/>
    <s v="Storex Dura Pro™ Binders"/>
    <n v="0.38"/>
    <s v="United States"/>
    <s v="West"/>
    <x v="3"/>
    <s v="Grand Junction"/>
    <n v="81503"/>
    <x v="144"/>
    <d v="2015-06-02T00:00:00"/>
    <x v="1542"/>
    <n v="13"/>
    <n v="79.930000000000007"/>
    <n v="90480"/>
    <n v="5.9300000000000006"/>
    <x v="2"/>
  </r>
  <r>
    <n v="241"/>
    <s v="Amy Ellis Holder"/>
    <x v="2"/>
    <n v="0.02"/>
    <n v="125.99"/>
    <n v="3"/>
    <x v="1"/>
    <x v="0"/>
    <x v="1"/>
    <x v="12"/>
    <s v="Small Box"/>
    <s v="270c"/>
    <n v="0.59"/>
    <s v="United States"/>
    <s v="West"/>
    <x v="3"/>
    <s v="Grand Junction"/>
    <n v="81503"/>
    <x v="144"/>
    <d v="2015-05-26T00:00:00"/>
    <x v="1543"/>
    <n v="8"/>
    <n v="873.18"/>
    <n v="90480"/>
    <n v="125.97"/>
    <x v="2"/>
  </r>
  <r>
    <n v="451"/>
    <s v="Joyce Murray"/>
    <x v="0"/>
    <n v="0.04"/>
    <n v="37.700000000000003"/>
    <n v="2.99"/>
    <x v="1"/>
    <x v="2"/>
    <x v="2"/>
    <x v="5"/>
    <s v="Small Box"/>
    <s v="Vinyl Sectional Post Binders"/>
    <n v="0.35"/>
    <s v="United States"/>
    <s v="West"/>
    <x v="8"/>
    <s v="Los Altos"/>
    <n v="94024"/>
    <x v="145"/>
    <d v="2015-05-28T00:00:00"/>
    <x v="1544"/>
    <n v="12"/>
    <n v="434.31"/>
    <n v="86012"/>
    <n v="37.660000000000004"/>
    <x v="2"/>
  </r>
  <r>
    <n v="452"/>
    <s v="Leslie Rowland"/>
    <x v="0"/>
    <n v="0.01"/>
    <n v="55.99"/>
    <n v="5"/>
    <x v="1"/>
    <x v="2"/>
    <x v="1"/>
    <x v="12"/>
    <s v="Small Pack"/>
    <s v="Accessory36"/>
    <n v="0.83"/>
    <s v="United States"/>
    <s v="West"/>
    <x v="8"/>
    <s v="Los Banos"/>
    <n v="93635"/>
    <x v="145"/>
    <d v="2015-05-28T00:00:00"/>
    <x v="1545"/>
    <n v="1"/>
    <n v="51.83"/>
    <n v="86012"/>
    <n v="55.980000000000004"/>
    <x v="2"/>
  </r>
  <r>
    <n v="865"/>
    <s v="Dana Burgess"/>
    <x v="0"/>
    <n v="0.03"/>
    <n v="14.2"/>
    <n v="5.3"/>
    <x v="1"/>
    <x v="3"/>
    <x v="0"/>
    <x v="11"/>
    <s v="Wrap Bag"/>
    <s v="Coloredge Poster Frame"/>
    <n v="0.46"/>
    <s v="United States"/>
    <s v="Central"/>
    <x v="2"/>
    <s v="East Chicago"/>
    <n v="46312"/>
    <x v="145"/>
    <d v="2015-05-28T00:00:00"/>
    <x v="1546"/>
    <n v="18"/>
    <n v="267.2"/>
    <n v="90674"/>
    <n v="14.17"/>
    <x v="1"/>
  </r>
  <r>
    <n v="370"/>
    <s v="Sam Oh"/>
    <x v="3"/>
    <n v="0.02"/>
    <n v="20.99"/>
    <n v="4.8099999999999996"/>
    <x v="1"/>
    <x v="3"/>
    <x v="1"/>
    <x v="12"/>
    <s v="Medium Box"/>
    <s v="1726 Digital Answering Machine"/>
    <n v="0.57999999999999996"/>
    <s v="United States"/>
    <s v="East"/>
    <x v="29"/>
    <s v="Lewiston"/>
    <n v="4240"/>
    <x v="145"/>
    <d v="2015-05-29T00:00:00"/>
    <x v="1547"/>
    <n v="15"/>
    <n v="266.39"/>
    <n v="90291"/>
    <n v="20.97"/>
    <x v="3"/>
  </r>
  <r>
    <n v="371"/>
    <s v="Roberta Mullins Peters"/>
    <x v="3"/>
    <n v="0.05"/>
    <n v="5.4"/>
    <n v="7.78"/>
    <x v="2"/>
    <x v="3"/>
    <x v="2"/>
    <x v="5"/>
    <s v="Small Box"/>
    <s v="3M Organizer Strips"/>
    <n v="0.37"/>
    <s v="United States"/>
    <s v="East"/>
    <x v="35"/>
    <s v="Everett"/>
    <n v="2149"/>
    <x v="145"/>
    <d v="2015-05-29T00:00:00"/>
    <x v="1548"/>
    <n v="9"/>
    <n v="51.82"/>
    <n v="90291"/>
    <n v="5.3500000000000005"/>
    <x v="3"/>
  </r>
  <r>
    <n v="250"/>
    <s v="Brenda Nelson Blanchard"/>
    <x v="0"/>
    <n v="0.02"/>
    <n v="2.58"/>
    <n v="1.3"/>
    <x v="2"/>
    <x v="3"/>
    <x v="2"/>
    <x v="2"/>
    <s v="Wrap Bag"/>
    <s v="DIXON Oriole® Pencils"/>
    <n v="0.59"/>
    <s v="United States"/>
    <s v="Central"/>
    <x v="7"/>
    <s v="Richfield"/>
    <n v="55423"/>
    <x v="146"/>
    <d v="2015-05-29T00:00:00"/>
    <x v="1549"/>
    <n v="39"/>
    <n v="109.74"/>
    <n v="87214"/>
    <n v="2.56"/>
    <x v="1"/>
  </r>
  <r>
    <n v="250"/>
    <s v="Brenda Nelson Blanchard"/>
    <x v="0"/>
    <n v="0.02"/>
    <n v="65.989999999999995"/>
    <n v="3.9"/>
    <x v="1"/>
    <x v="3"/>
    <x v="1"/>
    <x v="12"/>
    <s v="Small Box"/>
    <s v="StarTAC Series"/>
    <n v="0.55000000000000004"/>
    <s v="United States"/>
    <s v="Central"/>
    <x v="7"/>
    <s v="Richfield"/>
    <n v="55423"/>
    <x v="146"/>
    <d v="2015-05-29T00:00:00"/>
    <x v="1550"/>
    <n v="27"/>
    <n v="1543.55"/>
    <n v="87214"/>
    <n v="65.97"/>
    <x v="1"/>
  </r>
  <r>
    <n v="3011"/>
    <s v="Tammy Raynor"/>
    <x v="0"/>
    <n v="0.03"/>
    <n v="5.98"/>
    <n v="5.35"/>
    <x v="1"/>
    <x v="3"/>
    <x v="2"/>
    <x v="7"/>
    <s v="Small Box"/>
    <s v="Xerox 1947"/>
    <n v="0.4"/>
    <s v="United States"/>
    <s v="East"/>
    <x v="35"/>
    <s v="Boston"/>
    <n v="2113"/>
    <x v="146"/>
    <d v="2015-05-29T00:00:00"/>
    <x v="1551"/>
    <n v="16"/>
    <n v="107.08"/>
    <n v="56486"/>
    <n v="5.95"/>
    <x v="3"/>
  </r>
  <r>
    <n v="3154"/>
    <s v="Faye Manning"/>
    <x v="0"/>
    <n v="0.03"/>
    <n v="17.7"/>
    <n v="9.4700000000000006"/>
    <x v="1"/>
    <x v="1"/>
    <x v="2"/>
    <x v="6"/>
    <s v="Small Box"/>
    <s v="Portfile® Personal File Boxes"/>
    <n v="0.59"/>
    <s v="United States"/>
    <s v="South"/>
    <x v="12"/>
    <s v="Saint Petersburg"/>
    <n v="33710"/>
    <x v="146"/>
    <d v="2015-05-30T00:00:00"/>
    <x v="1552"/>
    <n v="11"/>
    <n v="201.77"/>
    <n v="86900"/>
    <n v="17.669999999999998"/>
    <x v="0"/>
  </r>
  <r>
    <n v="1627"/>
    <s v="Aaron Day"/>
    <x v="1"/>
    <n v="0.06"/>
    <n v="43.57"/>
    <n v="16.36"/>
    <x v="1"/>
    <x v="3"/>
    <x v="2"/>
    <x v="6"/>
    <s v="Small Box"/>
    <s v="Trav-L-File Heavy-Duty Shuttle II, Black"/>
    <n v="0.55000000000000004"/>
    <s v="United States"/>
    <s v="South"/>
    <x v="34"/>
    <s v="Greeneville"/>
    <n v="37743"/>
    <x v="146"/>
    <d v="2015-05-30T00:00:00"/>
    <x v="1553"/>
    <n v="17"/>
    <n v="710.16"/>
    <n v="90602"/>
    <n v="43.51"/>
    <x v="0"/>
  </r>
  <r>
    <n v="2765"/>
    <s v="Tracy Schultz"/>
    <x v="2"/>
    <n v="0.03"/>
    <n v="5.85"/>
    <n v="2.27"/>
    <x v="1"/>
    <x v="3"/>
    <x v="2"/>
    <x v="2"/>
    <s v="Wrap Bag"/>
    <s v="Dixon My First Ticonderoga Pencil, #2"/>
    <n v="0.56000000000000005"/>
    <s v="United States"/>
    <s v="East"/>
    <x v="33"/>
    <s v="Lindenwold"/>
    <n v="8021"/>
    <x v="146"/>
    <d v="2015-05-30T00:00:00"/>
    <x v="1554"/>
    <n v="7"/>
    <n v="41.4"/>
    <n v="90725"/>
    <n v="5.8199999999999994"/>
    <x v="3"/>
  </r>
  <r>
    <n v="15"/>
    <s v="Timothy Reese"/>
    <x v="4"/>
    <n v="0.01"/>
    <n v="35.94"/>
    <n v="6.66"/>
    <x v="1"/>
    <x v="0"/>
    <x v="2"/>
    <x v="15"/>
    <s v="Small Box"/>
    <s v="Tyvek ® Top-Opening Peel &amp; Seel ® Envelopes, Gray"/>
    <n v="0.4"/>
    <s v="United States"/>
    <s v="East"/>
    <x v="11"/>
    <s v="Smithtown"/>
    <n v="11787"/>
    <x v="146"/>
    <d v="2015-05-28T00:00:00"/>
    <x v="1555"/>
    <n v="10"/>
    <n v="379.53"/>
    <n v="86839"/>
    <n v="35.93"/>
    <x v="3"/>
  </r>
  <r>
    <n v="2709"/>
    <s v="Stanley Steele"/>
    <x v="4"/>
    <n v="7.0000000000000007E-2"/>
    <n v="60.97"/>
    <n v="4.5"/>
    <x v="1"/>
    <x v="1"/>
    <x v="2"/>
    <x v="8"/>
    <s v="Small Box"/>
    <s v="Tripp Lite Isotel 6 Outlet Surge Protector with Fax/Modem Protection"/>
    <n v="0.56000000000000005"/>
    <s v="United States"/>
    <s v="East"/>
    <x v="36"/>
    <s v="Ellicott City"/>
    <n v="21042"/>
    <x v="146"/>
    <d v="2015-05-30T00:00:00"/>
    <x v="1556"/>
    <n v="1"/>
    <n v="57.84"/>
    <n v="89240"/>
    <n v="60.9"/>
    <x v="3"/>
  </r>
  <r>
    <n v="2709"/>
    <s v="Stanley Steele"/>
    <x v="4"/>
    <n v="0"/>
    <n v="90.98"/>
    <n v="56.2"/>
    <x v="1"/>
    <x v="1"/>
    <x v="0"/>
    <x v="11"/>
    <s v="Medium Box"/>
    <s v="Eldon ClusterMat Chair Mat with Cordless Antistatic Protection"/>
    <n v="0.74"/>
    <s v="United States"/>
    <s v="East"/>
    <x v="36"/>
    <s v="Ellicott City"/>
    <n v="21042"/>
    <x v="146"/>
    <d v="2015-05-30T00:00:00"/>
    <x v="1557"/>
    <n v="15"/>
    <n v="1425.71"/>
    <n v="89240"/>
    <n v="90.98"/>
    <x v="3"/>
  </r>
  <r>
    <n v="3206"/>
    <s v="Dana Rankin"/>
    <x v="3"/>
    <n v="0.05"/>
    <n v="35.44"/>
    <n v="5.09"/>
    <x v="1"/>
    <x v="1"/>
    <x v="2"/>
    <x v="7"/>
    <s v="Small Box"/>
    <s v="Xerox 1932"/>
    <n v="0.38"/>
    <s v="United States"/>
    <s v="West"/>
    <x v="37"/>
    <s v="Twin Falls"/>
    <n v="83301"/>
    <x v="146"/>
    <d v="2015-05-29T00:00:00"/>
    <x v="1558"/>
    <n v="23"/>
    <n v="801.93"/>
    <n v="87935"/>
    <n v="35.39"/>
    <x v="2"/>
  </r>
  <r>
    <n v="663"/>
    <s v="Hilda Bennett"/>
    <x v="0"/>
    <n v="0.02"/>
    <n v="14.58"/>
    <n v="7.4"/>
    <x v="1"/>
    <x v="2"/>
    <x v="0"/>
    <x v="11"/>
    <s v="Small Box"/>
    <s v="DAX Clear Channel Poster Frame"/>
    <n v="0.48"/>
    <s v="United States"/>
    <s v="East"/>
    <x v="27"/>
    <s v="Steubenville"/>
    <n v="43952"/>
    <x v="147"/>
    <d v="2015-06-01T00:00:00"/>
    <x v="1559"/>
    <n v="17"/>
    <n v="261.33999999999997"/>
    <n v="90922"/>
    <n v="14.56"/>
    <x v="3"/>
  </r>
  <r>
    <n v="1026"/>
    <s v="Eugene Kerr"/>
    <x v="1"/>
    <n v="0.1"/>
    <n v="5.98"/>
    <n v="3.85"/>
    <x v="1"/>
    <x v="0"/>
    <x v="1"/>
    <x v="1"/>
    <s v="Small Pack"/>
    <s v="Imation 3.5&quot; IBM-Formatted Diskettes, 10/Pack"/>
    <n v="0.68"/>
    <s v="United States"/>
    <s v="East"/>
    <x v="11"/>
    <s v="Central Islip"/>
    <n v="11722"/>
    <x v="147"/>
    <d v="2015-05-30T00:00:00"/>
    <x v="1560"/>
    <n v="26"/>
    <n v="151.55000000000001"/>
    <n v="89008"/>
    <n v="5.8800000000000008"/>
    <x v="3"/>
  </r>
  <r>
    <n v="1026"/>
    <s v="Eugene Kerr"/>
    <x v="1"/>
    <n v="7.0000000000000007E-2"/>
    <n v="2.61"/>
    <n v="0.5"/>
    <x v="1"/>
    <x v="0"/>
    <x v="2"/>
    <x v="13"/>
    <s v="Small Box"/>
    <s v="Avery 494"/>
    <n v="0.39"/>
    <s v="United States"/>
    <s v="East"/>
    <x v="11"/>
    <s v="Central Islip"/>
    <n v="11722"/>
    <x v="147"/>
    <d v="2015-06-01T00:00:00"/>
    <x v="1561"/>
    <n v="22"/>
    <n v="57.03"/>
    <n v="89008"/>
    <n v="2.54"/>
    <x v="3"/>
  </r>
  <r>
    <n v="1713"/>
    <s v="Rosemary Stark"/>
    <x v="1"/>
    <n v="0.01"/>
    <n v="23.99"/>
    <n v="6.3"/>
    <x v="1"/>
    <x v="3"/>
    <x v="1"/>
    <x v="3"/>
    <s v="Medium Box"/>
    <s v="TI 36X Solar Scientific Calculator"/>
    <n v="0.38"/>
    <s v="United States"/>
    <s v="South"/>
    <x v="5"/>
    <s v="Newnan"/>
    <n v="30265"/>
    <x v="147"/>
    <d v="2015-05-31T00:00:00"/>
    <x v="1562"/>
    <n v="11"/>
    <n v="284.39"/>
    <n v="87748"/>
    <n v="23.979999999999997"/>
    <x v="0"/>
  </r>
  <r>
    <n v="2670"/>
    <s v="Yvonne Mann"/>
    <x v="1"/>
    <n v="0.05"/>
    <n v="165.2"/>
    <n v="19.989999999999998"/>
    <x v="1"/>
    <x v="2"/>
    <x v="2"/>
    <x v="6"/>
    <s v="Small Box"/>
    <s v="Economy Rollaway Files"/>
    <n v="0.59"/>
    <s v="United States"/>
    <s v="West"/>
    <x v="8"/>
    <s v="Los Angeles"/>
    <n v="90049"/>
    <x v="147"/>
    <d v="2015-05-29T00:00:00"/>
    <x v="1563"/>
    <n v="167"/>
    <n v="27587.55"/>
    <n v="37924"/>
    <n v="165.14999999999998"/>
    <x v="2"/>
  </r>
  <r>
    <n v="2670"/>
    <s v="Yvonne Mann"/>
    <x v="1"/>
    <n v="0.09"/>
    <n v="17.989999999999998"/>
    <n v="8.65"/>
    <x v="1"/>
    <x v="2"/>
    <x v="2"/>
    <x v="2"/>
    <s v="Small Box"/>
    <s v="Model L Table or Wall-Mount Pencil Sharpener"/>
    <n v="0.56999999999999995"/>
    <s v="United States"/>
    <s v="West"/>
    <x v="8"/>
    <s v="Los Angeles"/>
    <n v="90049"/>
    <x v="147"/>
    <d v="2015-05-29T00:00:00"/>
    <x v="1564"/>
    <n v="71"/>
    <n v="1191.58"/>
    <n v="37924"/>
    <n v="17.899999999999999"/>
    <x v="2"/>
  </r>
  <r>
    <n v="2671"/>
    <s v="Lloyd Fuller"/>
    <x v="1"/>
    <n v="0.05"/>
    <n v="165.2"/>
    <n v="19.989999999999998"/>
    <x v="1"/>
    <x v="2"/>
    <x v="2"/>
    <x v="6"/>
    <s v="Small Box"/>
    <s v="Economy Rollaway Files"/>
    <n v="0.59"/>
    <s v="United States"/>
    <s v="South"/>
    <x v="34"/>
    <s v="Brentwood"/>
    <n v="37027"/>
    <x v="147"/>
    <d v="2015-05-29T00:00:00"/>
    <x v="1565"/>
    <n v="42"/>
    <n v="6938.19"/>
    <n v="90551"/>
    <n v="165.14999999999998"/>
    <x v="0"/>
  </r>
  <r>
    <n v="759"/>
    <s v="Bernice F Day"/>
    <x v="2"/>
    <n v="0"/>
    <n v="20.99"/>
    <n v="3.3"/>
    <x v="1"/>
    <x v="0"/>
    <x v="1"/>
    <x v="12"/>
    <s v="Small Pack"/>
    <s v="Accessory39"/>
    <n v="0.81"/>
    <s v="United States"/>
    <s v="Central"/>
    <x v="10"/>
    <s v="Quincy"/>
    <n v="62301"/>
    <x v="147"/>
    <d v="2015-06-05T00:00:00"/>
    <x v="1566"/>
    <n v="5"/>
    <n v="92.96"/>
    <n v="86639"/>
    <n v="20.99"/>
    <x v="1"/>
  </r>
  <r>
    <n v="649"/>
    <s v="Roger Meyer"/>
    <x v="4"/>
    <n v="0.02"/>
    <n v="3.78"/>
    <n v="0.71"/>
    <x v="1"/>
    <x v="2"/>
    <x v="2"/>
    <x v="14"/>
    <s v="Wrap Bag"/>
    <s v="Staples Bulldog Clip"/>
    <n v="0.39"/>
    <s v="United States"/>
    <s v="Central"/>
    <x v="10"/>
    <s v="Buffalo Grove"/>
    <n v="60089"/>
    <x v="147"/>
    <d v="2015-05-30T00:00:00"/>
    <x v="1567"/>
    <n v="40"/>
    <n v="154.71"/>
    <n v="91366"/>
    <n v="3.76"/>
    <x v="1"/>
  </r>
  <r>
    <n v="2393"/>
    <s v="Debbie Dillon"/>
    <x v="4"/>
    <n v="0.02"/>
    <n v="6.48"/>
    <n v="7.91"/>
    <x v="1"/>
    <x v="3"/>
    <x v="2"/>
    <x v="7"/>
    <s v="Small Box"/>
    <s v="Xerox 216"/>
    <n v="0.37"/>
    <s v="United States"/>
    <s v="South"/>
    <x v="5"/>
    <s v="Roswell"/>
    <n v="30076"/>
    <x v="147"/>
    <d v="2015-05-31T00:00:00"/>
    <x v="1568"/>
    <n v="2"/>
    <n v="16.5"/>
    <n v="86950"/>
    <n v="6.4600000000000009"/>
    <x v="0"/>
  </r>
  <r>
    <n v="1060"/>
    <s v="Gene Gilliam"/>
    <x v="2"/>
    <n v="7.0000000000000007E-2"/>
    <n v="6.3"/>
    <n v="0.5"/>
    <x v="1"/>
    <x v="0"/>
    <x v="2"/>
    <x v="13"/>
    <s v="Small Box"/>
    <s v="Avery 51"/>
    <n v="0.39"/>
    <s v="United States"/>
    <s v="South"/>
    <x v="5"/>
    <s v="Atlanta"/>
    <n v="30318"/>
    <x v="148"/>
    <d v="2015-05-30T00:00:00"/>
    <x v="1569"/>
    <n v="20"/>
    <n v="121.87"/>
    <n v="57061"/>
    <n v="6.2299999999999995"/>
    <x v="0"/>
  </r>
  <r>
    <n v="1062"/>
    <s v="Willie Robinson"/>
    <x v="2"/>
    <n v="0.04"/>
    <n v="22.38"/>
    <n v="15.1"/>
    <x v="1"/>
    <x v="0"/>
    <x v="2"/>
    <x v="5"/>
    <s v="Small Box"/>
    <s v="Avery Flip-Chart Easel Binder, Black"/>
    <n v="0.38"/>
    <s v="United States"/>
    <s v="East"/>
    <x v="11"/>
    <s v="Coram"/>
    <n v="11727"/>
    <x v="148"/>
    <d v="2015-06-07T00:00:00"/>
    <x v="1570"/>
    <n v="18"/>
    <n v="403.53"/>
    <n v="91355"/>
    <n v="22.34"/>
    <x v="3"/>
  </r>
  <r>
    <n v="1062"/>
    <s v="Willie Robinson"/>
    <x v="2"/>
    <n v="0.06"/>
    <n v="17.78"/>
    <n v="5.03"/>
    <x v="1"/>
    <x v="0"/>
    <x v="0"/>
    <x v="11"/>
    <s v="Small Box"/>
    <s v="Seth Thomas 13 1/2&quot; Wall Clock"/>
    <n v="0.54"/>
    <s v="United States"/>
    <s v="East"/>
    <x v="11"/>
    <s v="Coram"/>
    <n v="11727"/>
    <x v="148"/>
    <d v="2015-06-02T00:00:00"/>
    <x v="1571"/>
    <n v="3"/>
    <n v="55.17"/>
    <n v="91355"/>
    <n v="17.720000000000002"/>
    <x v="3"/>
  </r>
  <r>
    <n v="1934"/>
    <s v="Scott Moore"/>
    <x v="2"/>
    <n v="0.04"/>
    <n v="180.98"/>
    <n v="30"/>
    <x v="0"/>
    <x v="2"/>
    <x v="0"/>
    <x v="9"/>
    <s v="Jumbo Drum"/>
    <s v="Office Star - Ergonomic Mid Back Chair with 2-Way Adjustable Arms"/>
    <n v="0.69"/>
    <s v="United States"/>
    <s v="Central"/>
    <x v="18"/>
    <s v="Georgetown"/>
    <n v="78626"/>
    <x v="148"/>
    <d v="2015-05-30T00:00:00"/>
    <x v="1572"/>
    <n v="3"/>
    <n v="561.65"/>
    <n v="86688"/>
    <n v="180.94"/>
    <x v="1"/>
  </r>
  <r>
    <n v="1935"/>
    <s v="Diana Coble Hubbard"/>
    <x v="2"/>
    <n v="0.06"/>
    <n v="3.25"/>
    <n v="49"/>
    <x v="1"/>
    <x v="2"/>
    <x v="2"/>
    <x v="8"/>
    <s v="Large Box"/>
    <s v="Bravo II™ Megaboss® 12-Amp Hard Body Upright, Replacement Belts, 2 Belts per Pack"/>
    <n v="0.56000000000000005"/>
    <s v="United States"/>
    <s v="Central"/>
    <x v="18"/>
    <s v="Grand Prairie"/>
    <n v="75051"/>
    <x v="148"/>
    <d v="2015-06-05T00:00:00"/>
    <x v="1573"/>
    <n v="2"/>
    <n v="55.6"/>
    <n v="86688"/>
    <n v="3.19"/>
    <x v="1"/>
  </r>
  <r>
    <n v="1935"/>
    <s v="Diana Coble Hubbard"/>
    <x v="2"/>
    <n v="0.01"/>
    <n v="110.98"/>
    <n v="13.99"/>
    <x v="1"/>
    <x v="2"/>
    <x v="0"/>
    <x v="11"/>
    <s v="Medium Box"/>
    <s v="Rubbermaid ClusterMat Chairmats, Mat Size- 66&quot; x 60&quot;, Lip 20&quot; x 11&quot; -90 Degree Angle"/>
    <n v="0.69"/>
    <s v="United States"/>
    <s v="Central"/>
    <x v="18"/>
    <s v="Grand Prairie"/>
    <n v="75051"/>
    <x v="148"/>
    <d v="2015-06-04T00:00:00"/>
    <x v="1574"/>
    <n v="19"/>
    <n v="2099.61"/>
    <n v="86688"/>
    <n v="110.97"/>
    <x v="1"/>
  </r>
  <r>
    <n v="1935"/>
    <s v="Diana Coble Hubbard"/>
    <x v="2"/>
    <n v="0.05"/>
    <n v="3.95"/>
    <n v="2"/>
    <x v="2"/>
    <x v="2"/>
    <x v="2"/>
    <x v="14"/>
    <s v="Wrap Bag"/>
    <s v="Advantus Map Pennant Flags and Round Head Tacks"/>
    <n v="0.53"/>
    <s v="United States"/>
    <s v="Central"/>
    <x v="18"/>
    <s v="Grand Prairie"/>
    <n v="75051"/>
    <x v="148"/>
    <d v="2015-06-07T00:00:00"/>
    <x v="1575"/>
    <n v="23"/>
    <n v="96.6"/>
    <n v="86688"/>
    <n v="3.9000000000000004"/>
    <x v="1"/>
  </r>
  <r>
    <n v="2980"/>
    <s v="Joanna Kenney"/>
    <x v="2"/>
    <n v="0.04"/>
    <n v="2.88"/>
    <n v="1.01"/>
    <x v="1"/>
    <x v="3"/>
    <x v="2"/>
    <x v="2"/>
    <s v="Wrap Bag"/>
    <s v="Sanford Colorific Colored Pencils, 12/Box"/>
    <n v="0.55000000000000004"/>
    <s v="United States"/>
    <s v="East"/>
    <x v="27"/>
    <s v="Sandusky"/>
    <n v="44870"/>
    <x v="148"/>
    <d v="2015-06-04T00:00:00"/>
    <x v="1576"/>
    <n v="39"/>
    <n v="111.92"/>
    <n v="86548"/>
    <n v="2.84"/>
    <x v="3"/>
  </r>
  <r>
    <n v="3124"/>
    <s v="Neil Barbee"/>
    <x v="3"/>
    <n v="0.05"/>
    <n v="120.98"/>
    <n v="9.07"/>
    <x v="1"/>
    <x v="2"/>
    <x v="2"/>
    <x v="5"/>
    <s v="Small Box"/>
    <s v="GBC VeloBinder Electric Binding Machine"/>
    <n v="0.35"/>
    <s v="United States"/>
    <s v="Central"/>
    <x v="10"/>
    <s v="Moline"/>
    <n v="61265"/>
    <x v="148"/>
    <d v="2015-05-31T00:00:00"/>
    <x v="1577"/>
    <n v="11"/>
    <n v="1276.8800000000001"/>
    <n v="87286"/>
    <n v="120.93"/>
    <x v="1"/>
  </r>
  <r>
    <n v="1802"/>
    <s v="Jack Morse"/>
    <x v="0"/>
    <n v="0.04"/>
    <n v="3.68"/>
    <n v="1.32"/>
    <x v="1"/>
    <x v="3"/>
    <x v="2"/>
    <x v="16"/>
    <s v="Wrap Bag"/>
    <s v="*Staples* vLetter Openers, 2/Pack"/>
    <n v="0.83"/>
    <s v="United States"/>
    <s v="South"/>
    <x v="12"/>
    <s v="Dunedin"/>
    <n v="34698"/>
    <x v="149"/>
    <d v="2015-06-02T00:00:00"/>
    <x v="1578"/>
    <n v="11"/>
    <n v="41.29"/>
    <n v="91543"/>
    <n v="3.64"/>
    <x v="0"/>
  </r>
  <r>
    <n v="2817"/>
    <s v="Paul W French"/>
    <x v="1"/>
    <n v="0.05"/>
    <n v="4.71"/>
    <n v="0.7"/>
    <x v="2"/>
    <x v="3"/>
    <x v="2"/>
    <x v="14"/>
    <s v="Wrap Bag"/>
    <s v="Plymouth Boxed Rubber Bands by Plymouth"/>
    <n v="0.8"/>
    <s v="United States"/>
    <s v="East"/>
    <x v="27"/>
    <s v="Newark"/>
    <n v="43055"/>
    <x v="149"/>
    <d v="2015-06-02T00:00:00"/>
    <x v="1579"/>
    <n v="2"/>
    <n v="12.16"/>
    <n v="89743"/>
    <n v="4.66"/>
    <x v="3"/>
  </r>
  <r>
    <n v="2817"/>
    <s v="Paul W French"/>
    <x v="1"/>
    <n v="0.04"/>
    <n v="55.99"/>
    <n v="1.25"/>
    <x v="2"/>
    <x v="3"/>
    <x v="1"/>
    <x v="12"/>
    <s v="Small Pack"/>
    <s v="Accessory32"/>
    <n v="0.35"/>
    <s v="United States"/>
    <s v="East"/>
    <x v="27"/>
    <s v="Newark"/>
    <n v="43055"/>
    <x v="149"/>
    <d v="2015-06-02T00:00:00"/>
    <x v="1580"/>
    <n v="3"/>
    <n v="147.56"/>
    <n v="89743"/>
    <n v="55.95"/>
    <x v="3"/>
  </r>
  <r>
    <n v="3069"/>
    <s v="Tiffany Merrill"/>
    <x v="1"/>
    <n v="0.03"/>
    <n v="120.98"/>
    <n v="30"/>
    <x v="0"/>
    <x v="1"/>
    <x v="0"/>
    <x v="9"/>
    <s v="Jumbo Drum"/>
    <s v="Hon Every-Day® Chair Series Swivel Task Chairs"/>
    <n v="0.64"/>
    <s v="United States"/>
    <s v="Central"/>
    <x v="7"/>
    <s v="Oakdale"/>
    <n v="55128"/>
    <x v="149"/>
    <d v="2015-06-03T00:00:00"/>
    <x v="1581"/>
    <n v="15"/>
    <n v="1894.45"/>
    <n v="88191"/>
    <n v="120.95"/>
    <x v="1"/>
  </r>
  <r>
    <n v="3069"/>
    <s v="Tiffany Merrill"/>
    <x v="1"/>
    <n v="0.01"/>
    <n v="15.68"/>
    <n v="3.73"/>
    <x v="1"/>
    <x v="1"/>
    <x v="0"/>
    <x v="11"/>
    <s v="Small Pack"/>
    <s v="Artistic Insta-Plaque"/>
    <n v="0.46"/>
    <s v="United States"/>
    <s v="Central"/>
    <x v="7"/>
    <s v="Oakdale"/>
    <n v="55128"/>
    <x v="149"/>
    <d v="2015-06-03T00:00:00"/>
    <x v="1582"/>
    <n v="12"/>
    <n v="200.72"/>
    <n v="88191"/>
    <n v="15.67"/>
    <x v="1"/>
  </r>
  <r>
    <n v="3141"/>
    <s v="Jerome McIntosh"/>
    <x v="2"/>
    <n v="0.09"/>
    <n v="6.84"/>
    <n v="8.3699999999999992"/>
    <x v="1"/>
    <x v="1"/>
    <x v="2"/>
    <x v="16"/>
    <s v="Small Pack"/>
    <s v="Acme Design Line 8&quot; Stainless Steel Bent Scissors w/Champagne Handles, 3-1/8&quot; Cut"/>
    <n v="0.57999999999999996"/>
    <s v="United States"/>
    <s v="Central"/>
    <x v="18"/>
    <s v="Pasadena"/>
    <n v="77506"/>
    <x v="149"/>
    <d v="2015-06-08T00:00:00"/>
    <x v="1583"/>
    <n v="13"/>
    <n v="87.1"/>
    <n v="86369"/>
    <n v="6.75"/>
    <x v="1"/>
  </r>
  <r>
    <n v="3141"/>
    <s v="Jerome McIntosh"/>
    <x v="2"/>
    <n v="7.0000000000000007E-2"/>
    <n v="48.91"/>
    <n v="35"/>
    <x v="2"/>
    <x v="1"/>
    <x v="2"/>
    <x v="6"/>
    <s v="Large Box"/>
    <s v="Tennsco Industrial Shelving"/>
    <n v="0.83"/>
    <s v="United States"/>
    <s v="Central"/>
    <x v="18"/>
    <s v="Pasadena"/>
    <n v="77506"/>
    <x v="149"/>
    <d v="2015-06-03T00:00:00"/>
    <x v="1584"/>
    <n v="15"/>
    <n v="736.86"/>
    <n v="86369"/>
    <n v="48.839999999999996"/>
    <x v="1"/>
  </r>
  <r>
    <n v="2737"/>
    <s v="Rachel Bates"/>
    <x v="4"/>
    <n v="0.03"/>
    <n v="15.31"/>
    <n v="8.7799999999999994"/>
    <x v="1"/>
    <x v="0"/>
    <x v="2"/>
    <x v="6"/>
    <s v="Small Box"/>
    <s v="Eldon Jumbo ProFile™ Portable File Boxes Graphite/Black"/>
    <n v="0.56999999999999995"/>
    <s v="United States"/>
    <s v="East"/>
    <x v="42"/>
    <s v="Rutland"/>
    <n v="5701"/>
    <x v="149"/>
    <d v="2015-06-02T00:00:00"/>
    <x v="1585"/>
    <n v="12"/>
    <n v="194.08"/>
    <n v="89019"/>
    <n v="15.280000000000001"/>
    <x v="3"/>
  </r>
  <r>
    <n v="2828"/>
    <s v="Monica Howard"/>
    <x v="4"/>
    <n v="7.0000000000000007E-2"/>
    <n v="39.479999999999997"/>
    <n v="1.99"/>
    <x v="1"/>
    <x v="3"/>
    <x v="1"/>
    <x v="1"/>
    <s v="Small Pack"/>
    <s v="80 Minute CD-R Spindle, 100/Pack - Staples"/>
    <n v="0.54"/>
    <s v="United States"/>
    <s v="West"/>
    <x v="8"/>
    <s v="El Centro"/>
    <n v="92243"/>
    <x v="149"/>
    <d v="2015-06-02T00:00:00"/>
    <x v="1586"/>
    <n v="12"/>
    <n v="467.03"/>
    <n v="87721"/>
    <n v="39.409999999999997"/>
    <x v="2"/>
  </r>
  <r>
    <n v="797"/>
    <s v="Eileen Riddle"/>
    <x v="3"/>
    <n v="0.04"/>
    <n v="9.11"/>
    <n v="2.25"/>
    <x v="1"/>
    <x v="3"/>
    <x v="2"/>
    <x v="2"/>
    <s v="Wrap Bag"/>
    <s v="Dixon Ticonderoga Core-Lock Colored Pencils"/>
    <n v="0.52"/>
    <s v="United States"/>
    <s v="West"/>
    <x v="15"/>
    <s v="Roy"/>
    <n v="84067"/>
    <x v="149"/>
    <d v="2015-06-04T00:00:00"/>
    <x v="1587"/>
    <n v="2"/>
    <n v="18.59"/>
    <n v="86868"/>
    <n v="9.07"/>
    <x v="2"/>
  </r>
  <r>
    <n v="797"/>
    <s v="Eileen Riddle"/>
    <x v="3"/>
    <n v="7.0000000000000007E-2"/>
    <n v="64.650000000000006"/>
    <n v="35"/>
    <x v="1"/>
    <x v="3"/>
    <x v="2"/>
    <x v="6"/>
    <s v="Large Box"/>
    <s v="Space Solutions Commercial Steel Shelving"/>
    <n v="0.8"/>
    <s v="United States"/>
    <s v="West"/>
    <x v="15"/>
    <s v="Roy"/>
    <n v="84067"/>
    <x v="149"/>
    <d v="2015-06-03T00:00:00"/>
    <x v="1588"/>
    <n v="13"/>
    <n v="834.08"/>
    <n v="86868"/>
    <n v="64.580000000000013"/>
    <x v="2"/>
  </r>
  <r>
    <n v="1556"/>
    <s v="Carol Wood"/>
    <x v="3"/>
    <n v="0.06"/>
    <n v="2.89"/>
    <n v="0.99"/>
    <x v="1"/>
    <x v="1"/>
    <x v="2"/>
    <x v="13"/>
    <s v="Small Box"/>
    <s v="Avery 482"/>
    <n v="0.38"/>
    <s v="United States"/>
    <s v="South"/>
    <x v="21"/>
    <s v="Alexandria"/>
    <n v="22304"/>
    <x v="149"/>
    <d v="2015-06-03T00:00:00"/>
    <x v="1589"/>
    <n v="6"/>
    <n v="16.670000000000002"/>
    <n v="87425"/>
    <n v="2.83"/>
    <x v="0"/>
  </r>
  <r>
    <n v="1556"/>
    <s v="Carol Wood"/>
    <x v="3"/>
    <n v="0.08"/>
    <n v="22.84"/>
    <n v="11.54"/>
    <x v="1"/>
    <x v="1"/>
    <x v="2"/>
    <x v="7"/>
    <s v="Small Box"/>
    <s v="Xerox 1964"/>
    <n v="0.39"/>
    <s v="United States"/>
    <s v="South"/>
    <x v="21"/>
    <s v="Alexandria"/>
    <n v="22304"/>
    <x v="149"/>
    <d v="2015-06-03T00:00:00"/>
    <x v="1590"/>
    <n v="9"/>
    <n v="195.16"/>
    <n v="87425"/>
    <n v="22.76"/>
    <x v="0"/>
  </r>
  <r>
    <n v="1690"/>
    <s v="Neil Bailey"/>
    <x v="3"/>
    <n v="0.09"/>
    <n v="95.43"/>
    <n v="19.989999999999998"/>
    <x v="1"/>
    <x v="3"/>
    <x v="2"/>
    <x v="6"/>
    <s v="Small Box"/>
    <s v="Fellowes Stor/Drawer® Steel Plus™ Storage Drawers"/>
    <n v="0.79"/>
    <s v="United States"/>
    <s v="East"/>
    <x v="28"/>
    <s v="Harrisburg"/>
    <n v="17112"/>
    <x v="149"/>
    <d v="2015-06-02T00:00:00"/>
    <x v="1591"/>
    <n v="22"/>
    <n v="2053.6"/>
    <n v="91078"/>
    <n v="95.34"/>
    <x v="3"/>
  </r>
  <r>
    <n v="2443"/>
    <s v="Danny Richmond"/>
    <x v="3"/>
    <n v="0.06"/>
    <n v="2.2799999999999998"/>
    <n v="5.2"/>
    <x v="1"/>
    <x v="3"/>
    <x v="2"/>
    <x v="2"/>
    <s v="Wrap Bag"/>
    <s v="Binney &amp; Smith inkTank™ Erasable Pocket Highlighter, Chisel Tip, Yellow"/>
    <n v="0.41"/>
    <s v="United States"/>
    <s v="South"/>
    <x v="12"/>
    <s v="Miami"/>
    <n v="33142"/>
    <x v="149"/>
    <d v="2015-06-03T00:00:00"/>
    <x v="1592"/>
    <n v="13"/>
    <n v="30.47"/>
    <n v="89301"/>
    <n v="2.2199999999999998"/>
    <x v="0"/>
  </r>
  <r>
    <n v="142"/>
    <s v="Brooke Weeks Taylor"/>
    <x v="0"/>
    <n v="0.03"/>
    <n v="22.84"/>
    <n v="11.54"/>
    <x v="1"/>
    <x v="0"/>
    <x v="2"/>
    <x v="7"/>
    <s v="Small Box"/>
    <s v="Xerox 1964"/>
    <n v="0.39"/>
    <s v="United States"/>
    <s v="East"/>
    <x v="22"/>
    <s v="Ansonia"/>
    <n v="6401"/>
    <x v="150"/>
    <d v="2015-06-03T00:00:00"/>
    <x v="1593"/>
    <n v="13"/>
    <n v="312.58999999999997"/>
    <n v="91087"/>
    <n v="22.81"/>
    <x v="3"/>
  </r>
  <r>
    <n v="144"/>
    <s v="Marguerite Moss"/>
    <x v="0"/>
    <n v="0.05"/>
    <n v="10.98"/>
    <n v="3.37"/>
    <x v="1"/>
    <x v="0"/>
    <x v="2"/>
    <x v="16"/>
    <s v="Small Pack"/>
    <s v="Fiskars® Softgrip Scissors"/>
    <n v="0.56999999999999995"/>
    <s v="United States"/>
    <s v="East"/>
    <x v="35"/>
    <s v="Yarmouth"/>
    <n v="2664"/>
    <x v="150"/>
    <d v="2015-06-03T00:00:00"/>
    <x v="1594"/>
    <n v="6"/>
    <n v="64.400000000000006"/>
    <n v="91087"/>
    <n v="10.93"/>
    <x v="3"/>
  </r>
  <r>
    <n v="1461"/>
    <s v="Norman Adams"/>
    <x v="1"/>
    <n v="0.05"/>
    <n v="12.95"/>
    <n v="4.9800000000000004"/>
    <x v="1"/>
    <x v="1"/>
    <x v="2"/>
    <x v="5"/>
    <s v="Small Box"/>
    <s v="GBC Binding covers"/>
    <n v="0.4"/>
    <s v="United States"/>
    <s v="Central"/>
    <x v="2"/>
    <s v="Lafayette"/>
    <n v="47905"/>
    <x v="150"/>
    <d v="2015-06-04T00:00:00"/>
    <x v="1595"/>
    <n v="19"/>
    <n v="252.36"/>
    <n v="86397"/>
    <n v="12.899999999999999"/>
    <x v="1"/>
  </r>
  <r>
    <n v="1997"/>
    <s v="Harriet Bowman"/>
    <x v="2"/>
    <n v="0"/>
    <n v="24.92"/>
    <n v="12.98"/>
    <x v="1"/>
    <x v="1"/>
    <x v="2"/>
    <x v="5"/>
    <s v="Small Box"/>
    <s v="GBC Standard Therm-A-Bind Covers"/>
    <n v="0.39"/>
    <s v="United States"/>
    <s v="South"/>
    <x v="23"/>
    <s v="Hilton Head Island"/>
    <n v="29915"/>
    <x v="150"/>
    <d v="2015-06-02T00:00:00"/>
    <x v="1596"/>
    <n v="1"/>
    <n v="32.659999999999997"/>
    <n v="90335"/>
    <n v="24.92"/>
    <x v="0"/>
  </r>
  <r>
    <n v="2334"/>
    <s v="Stephanie Hawkins"/>
    <x v="2"/>
    <n v="0.06"/>
    <n v="3.74"/>
    <n v="0.94"/>
    <x v="1"/>
    <x v="2"/>
    <x v="2"/>
    <x v="14"/>
    <s v="Wrap Bag"/>
    <s v="Rubber Band Ball"/>
    <n v="0.83"/>
    <s v="United States"/>
    <s v="Central"/>
    <x v="30"/>
    <s v="Greenfield"/>
    <n v="53220"/>
    <x v="150"/>
    <d v="2015-06-09T00:00:00"/>
    <x v="1597"/>
    <n v="12"/>
    <n v="44.75"/>
    <n v="89610"/>
    <n v="3.68"/>
    <x v="1"/>
  </r>
  <r>
    <n v="210"/>
    <s v="Floyd Dale"/>
    <x v="4"/>
    <n v="0.09"/>
    <n v="5.4"/>
    <n v="7.78"/>
    <x v="2"/>
    <x v="2"/>
    <x v="2"/>
    <x v="5"/>
    <s v="Small Box"/>
    <s v="3M Organizer Strips"/>
    <n v="0.37"/>
    <s v="United States"/>
    <s v="East"/>
    <x v="11"/>
    <s v="Troy"/>
    <n v="12180"/>
    <x v="150"/>
    <d v="2015-06-02T00:00:00"/>
    <x v="1598"/>
    <n v="4"/>
    <n v="27.3"/>
    <n v="85966"/>
    <n v="5.3100000000000005"/>
    <x v="3"/>
  </r>
  <r>
    <n v="210"/>
    <s v="Floyd Dale"/>
    <x v="4"/>
    <n v="0.02"/>
    <n v="20.28"/>
    <n v="6.68"/>
    <x v="1"/>
    <x v="2"/>
    <x v="0"/>
    <x v="11"/>
    <s v="Small Box"/>
    <s v="Seth Thomas 8 1/2&quot; Cubicle Clock"/>
    <n v="0.53"/>
    <s v="United States"/>
    <s v="East"/>
    <x v="11"/>
    <s v="Troy"/>
    <n v="12180"/>
    <x v="150"/>
    <d v="2015-06-02T00:00:00"/>
    <x v="1599"/>
    <n v="3"/>
    <n v="64.75"/>
    <n v="85966"/>
    <n v="20.260000000000002"/>
    <x v="3"/>
  </r>
  <r>
    <n v="210"/>
    <s v="Floyd Dale"/>
    <x v="4"/>
    <n v="0"/>
    <n v="11.55"/>
    <n v="2.36"/>
    <x v="1"/>
    <x v="2"/>
    <x v="2"/>
    <x v="2"/>
    <s v="Wrap Bag"/>
    <s v="Newell 309"/>
    <n v="0.55000000000000004"/>
    <s v="United States"/>
    <s v="East"/>
    <x v="11"/>
    <s v="Troy"/>
    <n v="12180"/>
    <x v="150"/>
    <d v="2015-06-03T00:00:00"/>
    <x v="1600"/>
    <n v="5"/>
    <n v="62.98"/>
    <n v="85966"/>
    <n v="11.55"/>
    <x v="3"/>
  </r>
  <r>
    <n v="211"/>
    <s v="Anna Wood"/>
    <x v="4"/>
    <n v="0.05"/>
    <n v="2.08"/>
    <n v="2.56"/>
    <x v="1"/>
    <x v="2"/>
    <x v="2"/>
    <x v="16"/>
    <s v="Small Pack"/>
    <s v="Kleencut® Forged Office Shears by Acme United Corporation"/>
    <n v="0.55000000000000004"/>
    <s v="United States"/>
    <s v="East"/>
    <x v="11"/>
    <s v="Utica"/>
    <n v="13501"/>
    <x v="150"/>
    <d v="2015-06-03T00:00:00"/>
    <x v="1601"/>
    <n v="20"/>
    <n v="42.29"/>
    <n v="85966"/>
    <n v="2.0300000000000002"/>
    <x v="3"/>
  </r>
  <r>
    <n v="3374"/>
    <s v="Jamie Ward"/>
    <x v="4"/>
    <n v="0.01"/>
    <n v="179.29"/>
    <n v="29.21"/>
    <x v="0"/>
    <x v="3"/>
    <x v="0"/>
    <x v="0"/>
    <s v="Jumbo Box"/>
    <s v="Bevis Round Conference Table Top, X-Base"/>
    <n v="0.76"/>
    <s v="United States"/>
    <s v="East"/>
    <x v="36"/>
    <s v="Odenton"/>
    <n v="21113"/>
    <x v="150"/>
    <d v="2015-06-04T00:00:00"/>
    <x v="1602"/>
    <n v="8"/>
    <n v="1487.9"/>
    <n v="87473"/>
    <n v="179.28"/>
    <x v="3"/>
  </r>
  <r>
    <n v="1170"/>
    <s v="Jessie Houston"/>
    <x v="3"/>
    <n v="0.09"/>
    <n v="9.7799999999999994"/>
    <n v="1.39"/>
    <x v="1"/>
    <x v="1"/>
    <x v="2"/>
    <x v="15"/>
    <s v="Small Box"/>
    <s v="Staples #10 Laser &amp; Inkjet Envelopes, 4 1/8&quot; x 9 1/2&quot;, 100/Box"/>
    <n v="0.39"/>
    <s v="United States"/>
    <s v="East"/>
    <x v="48"/>
    <s v="Newark"/>
    <n v="19711"/>
    <x v="150"/>
    <d v="2015-06-03T00:00:00"/>
    <x v="1603"/>
    <n v="19"/>
    <n v="181.46"/>
    <n v="87520"/>
    <n v="9.69"/>
    <x v="3"/>
  </r>
  <r>
    <n v="1170"/>
    <s v="Jessie Houston"/>
    <x v="3"/>
    <n v="0"/>
    <n v="200.99"/>
    <n v="8.08"/>
    <x v="1"/>
    <x v="1"/>
    <x v="1"/>
    <x v="12"/>
    <s v="Small Box"/>
    <s v="5125"/>
    <n v="0.59"/>
    <s v="United States"/>
    <s v="East"/>
    <x v="48"/>
    <s v="Newark"/>
    <n v="19711"/>
    <x v="150"/>
    <d v="2015-06-04T00:00:00"/>
    <x v="1604"/>
    <n v="6"/>
    <n v="1076.3"/>
    <n v="87520"/>
    <n v="200.99"/>
    <x v="3"/>
  </r>
  <r>
    <n v="2487"/>
    <s v="Michelle Bryant Phillips"/>
    <x v="3"/>
    <n v="0.02"/>
    <n v="136.97999999999999"/>
    <n v="24.49"/>
    <x v="2"/>
    <x v="0"/>
    <x v="0"/>
    <x v="11"/>
    <s v="Large Box"/>
    <s v="3M Polarizing Task Lamp with Clamp Arm, Light Gray"/>
    <n v="0.59"/>
    <s v="United States"/>
    <s v="South"/>
    <x v="5"/>
    <s v="Tucker"/>
    <n v="30084"/>
    <x v="150"/>
    <d v="2015-06-03T00:00:00"/>
    <x v="1605"/>
    <n v="8"/>
    <n v="1140.95"/>
    <n v="91417"/>
    <n v="136.95999999999998"/>
    <x v="0"/>
  </r>
  <r>
    <n v="1389"/>
    <s v="Jean Khan"/>
    <x v="1"/>
    <n v="0.09"/>
    <n v="2.61"/>
    <n v="0.5"/>
    <x v="1"/>
    <x v="1"/>
    <x v="2"/>
    <x v="13"/>
    <s v="Small Box"/>
    <s v="Avery 494"/>
    <n v="0.39"/>
    <s v="United States"/>
    <s v="West"/>
    <x v="8"/>
    <s v="Menlo Park"/>
    <n v="94025"/>
    <x v="151"/>
    <d v="2015-06-05T00:00:00"/>
    <x v="1606"/>
    <n v="17"/>
    <n v="42.58"/>
    <n v="88729"/>
    <n v="2.52"/>
    <x v="2"/>
  </r>
  <r>
    <n v="87"/>
    <s v="Norman Shields"/>
    <x v="2"/>
    <n v="0.05"/>
    <n v="161.55000000000001"/>
    <n v="19.989999999999998"/>
    <x v="1"/>
    <x v="3"/>
    <x v="2"/>
    <x v="6"/>
    <s v="Small Box"/>
    <s v="Fellowes Super Stor/Drawer® Files"/>
    <n v="0.66"/>
    <s v="United States"/>
    <s v="West"/>
    <x v="8"/>
    <s v="Vacaville"/>
    <n v="95687"/>
    <x v="151"/>
    <d v="2015-06-08T00:00:00"/>
    <x v="1607"/>
    <n v="19"/>
    <n v="3127.69"/>
    <n v="90596"/>
    <n v="161.5"/>
    <x v="2"/>
  </r>
  <r>
    <n v="2268"/>
    <s v="Carlos Adkins"/>
    <x v="2"/>
    <n v="0.08"/>
    <n v="259.70999999999998"/>
    <n v="66.67"/>
    <x v="0"/>
    <x v="0"/>
    <x v="0"/>
    <x v="0"/>
    <s v="Jumbo Box"/>
    <s v="Bevis Round Bullnose 29&quot; High Table Top"/>
    <n v="0.61"/>
    <s v="United States"/>
    <s v="South"/>
    <x v="12"/>
    <s v="Land O Lakes"/>
    <n v="34639"/>
    <x v="151"/>
    <d v="2015-06-07T00:00:00"/>
    <x v="1608"/>
    <n v="17"/>
    <n v="4086.5"/>
    <n v="89571"/>
    <n v="259.63"/>
    <x v="0"/>
  </r>
  <r>
    <n v="1357"/>
    <s v="Marguerite Yu"/>
    <x v="4"/>
    <n v="0.03"/>
    <n v="125.99"/>
    <n v="7.69"/>
    <x v="1"/>
    <x v="2"/>
    <x v="1"/>
    <x v="12"/>
    <s v="Small Box"/>
    <s v="Timeport L7089"/>
    <n v="0.57999999999999996"/>
    <s v="United States"/>
    <s v="Central"/>
    <x v="18"/>
    <s v="Weslaco"/>
    <n v="78596"/>
    <x v="151"/>
    <d v="2015-06-05T00:00:00"/>
    <x v="1609"/>
    <n v="9"/>
    <n v="981.65"/>
    <n v="88184"/>
    <n v="125.96"/>
    <x v="1"/>
  </r>
  <r>
    <n v="1737"/>
    <s v="Danielle Myers"/>
    <x v="3"/>
    <n v="0.09"/>
    <n v="30.93"/>
    <n v="3.92"/>
    <x v="1"/>
    <x v="3"/>
    <x v="0"/>
    <x v="11"/>
    <s v="Small Pack"/>
    <s v="Advantus Employee of the Month Certificate Frame, 11 x 13-1/2"/>
    <n v="0.44"/>
    <s v="United States"/>
    <s v="South"/>
    <x v="9"/>
    <s v="Garner"/>
    <n v="27529"/>
    <x v="151"/>
    <d v="2015-06-05T00:00:00"/>
    <x v="1610"/>
    <n v="16"/>
    <n v="451.83"/>
    <n v="85866"/>
    <n v="30.84"/>
    <x v="0"/>
  </r>
  <r>
    <n v="1737"/>
    <s v="Danielle Myers"/>
    <x v="3"/>
    <n v="0.03"/>
    <n v="1.68"/>
    <n v="0.7"/>
    <x v="2"/>
    <x v="3"/>
    <x v="2"/>
    <x v="2"/>
    <s v="Wrap Bag"/>
    <s v="Newell 308"/>
    <n v="0.6"/>
    <s v="United States"/>
    <s v="South"/>
    <x v="9"/>
    <s v="Garner"/>
    <n v="27529"/>
    <x v="151"/>
    <d v="2015-06-05T00:00:00"/>
    <x v="1611"/>
    <n v="11"/>
    <n v="20.239999999999998"/>
    <n v="85866"/>
    <n v="1.65"/>
    <x v="0"/>
  </r>
  <r>
    <n v="1998"/>
    <s v="Judy Frazier"/>
    <x v="3"/>
    <n v="0.06"/>
    <n v="4.42"/>
    <n v="4.99"/>
    <x v="1"/>
    <x v="3"/>
    <x v="2"/>
    <x v="15"/>
    <s v="Small Box"/>
    <s v="Grip Seal Envelopes"/>
    <n v="0.38"/>
    <s v="United States"/>
    <s v="East"/>
    <x v="11"/>
    <s v="East Massapequa"/>
    <n v="11758"/>
    <x v="151"/>
    <d v="2015-06-05T00:00:00"/>
    <x v="1612"/>
    <n v="3"/>
    <n v="14.85"/>
    <n v="90568"/>
    <n v="4.3600000000000003"/>
    <x v="3"/>
  </r>
  <r>
    <n v="3151"/>
    <s v="Glenda Hunter"/>
    <x v="3"/>
    <n v="0.01"/>
    <n v="145.97999999999999"/>
    <n v="46.2"/>
    <x v="0"/>
    <x v="3"/>
    <x v="0"/>
    <x v="0"/>
    <s v="Jumbo Box"/>
    <s v="Bevis Rectangular Conference Tables"/>
    <n v="0.69"/>
    <s v="United States"/>
    <s v="West"/>
    <x v="8"/>
    <s v="Twentynine Palms"/>
    <n v="92277"/>
    <x v="151"/>
    <d v="2015-06-03T00:00:00"/>
    <x v="1613"/>
    <n v="9"/>
    <n v="1370.79"/>
    <n v="88543"/>
    <n v="145.97"/>
    <x v="2"/>
  </r>
  <r>
    <n v="754"/>
    <s v="Helen Lyons"/>
    <x v="1"/>
    <n v="0.06"/>
    <n v="218.75"/>
    <n v="69.64"/>
    <x v="0"/>
    <x v="3"/>
    <x v="0"/>
    <x v="0"/>
    <s v="Jumbo Box"/>
    <s v="BoxOffice By Design Rectangular and Half-Moon Meeting Room Tables"/>
    <n v="0.77"/>
    <s v="United States"/>
    <s v="West"/>
    <x v="41"/>
    <s v="Prescott Valley"/>
    <n v="86314"/>
    <x v="152"/>
    <d v="2015-06-05T00:00:00"/>
    <x v="1614"/>
    <n v="4"/>
    <n v="905.4"/>
    <n v="90437"/>
    <n v="218.69"/>
    <x v="2"/>
  </r>
  <r>
    <n v="1233"/>
    <s v="Gary Hester"/>
    <x v="1"/>
    <n v="0.09"/>
    <n v="99.99"/>
    <n v="19.989999999999998"/>
    <x v="1"/>
    <x v="1"/>
    <x v="1"/>
    <x v="1"/>
    <s v="Small Box"/>
    <s v="US Robotics 56K V.92 External Faxmodem"/>
    <n v="0.52"/>
    <s v="United States"/>
    <s v="Central"/>
    <x v="18"/>
    <s v="Flower Mound"/>
    <n v="75028"/>
    <x v="152"/>
    <d v="2015-06-06T00:00:00"/>
    <x v="1615"/>
    <n v="1"/>
    <n v="97.65"/>
    <n v="89376"/>
    <n v="99.899999999999991"/>
    <x v="1"/>
  </r>
  <r>
    <n v="1233"/>
    <s v="Gary Hester"/>
    <x v="1"/>
    <n v="0.04"/>
    <n v="205.99"/>
    <n v="5.26"/>
    <x v="1"/>
    <x v="1"/>
    <x v="1"/>
    <x v="12"/>
    <s v="Small Box"/>
    <s v="i470"/>
    <n v="0.56000000000000005"/>
    <s v="United States"/>
    <s v="Central"/>
    <x v="18"/>
    <s v="Flower Mound"/>
    <n v="75028"/>
    <x v="152"/>
    <d v="2015-06-05T00:00:00"/>
    <x v="1616"/>
    <n v="6"/>
    <n v="1018.61"/>
    <n v="89376"/>
    <n v="205.95000000000002"/>
    <x v="1"/>
  </r>
  <r>
    <n v="3238"/>
    <s v="Kathleen P Bloom"/>
    <x v="2"/>
    <n v="0.06"/>
    <n v="115.99"/>
    <n v="5.92"/>
    <x v="1"/>
    <x v="3"/>
    <x v="1"/>
    <x v="12"/>
    <s v="Small Box"/>
    <s v="8890"/>
    <n v="0.57999999999999996"/>
    <s v="United States"/>
    <s v="West"/>
    <x v="14"/>
    <s v="Corvallis"/>
    <n v="97330"/>
    <x v="152"/>
    <d v="2015-06-06T00:00:00"/>
    <x v="1617"/>
    <n v="5"/>
    <n v="495.82"/>
    <n v="89564"/>
    <n v="115.92999999999999"/>
    <x v="2"/>
  </r>
  <r>
    <n v="2391"/>
    <s v="Jacob McNeill"/>
    <x v="3"/>
    <n v="0"/>
    <n v="999.99"/>
    <n v="13.99"/>
    <x v="1"/>
    <x v="3"/>
    <x v="1"/>
    <x v="3"/>
    <s v="Medium Box"/>
    <s v="Polycom Soundstation EX Audio-Conferencing Telephone, Black"/>
    <n v="0.36"/>
    <s v="United States"/>
    <s v="East"/>
    <x v="11"/>
    <s v="Oceanside"/>
    <n v="11572"/>
    <x v="152"/>
    <d v="2015-06-06T00:00:00"/>
    <x v="1618"/>
    <n v="1"/>
    <n v="1009.99"/>
    <n v="91123"/>
    <n v="999.99"/>
    <x v="3"/>
  </r>
  <r>
    <n v="2391"/>
    <s v="Jacob McNeill"/>
    <x v="3"/>
    <n v="0.05"/>
    <n v="6.48"/>
    <n v="5.14"/>
    <x v="2"/>
    <x v="3"/>
    <x v="2"/>
    <x v="7"/>
    <s v="Small Box"/>
    <s v="Xerox 23"/>
    <n v="0.37"/>
    <s v="United States"/>
    <s v="East"/>
    <x v="11"/>
    <s v="Oceanside"/>
    <n v="11572"/>
    <x v="152"/>
    <d v="2015-06-05T00:00:00"/>
    <x v="1619"/>
    <n v="13"/>
    <n v="92.16"/>
    <n v="91123"/>
    <n v="6.4300000000000006"/>
    <x v="3"/>
  </r>
  <r>
    <n v="2548"/>
    <s v="Wayne Bass"/>
    <x v="3"/>
    <n v="0.09"/>
    <n v="5.98"/>
    <n v="1.67"/>
    <x v="1"/>
    <x v="0"/>
    <x v="2"/>
    <x v="2"/>
    <s v="Wrap Bag"/>
    <s v="Dixon Ticonderoga® Erasable Colored Pencil Set, 12-Color"/>
    <n v="0.51"/>
    <s v="United States"/>
    <s v="West"/>
    <x v="8"/>
    <s v="Los Angeles"/>
    <n v="90068"/>
    <x v="152"/>
    <d v="2015-06-07T00:00:00"/>
    <x v="1620"/>
    <n v="81"/>
    <n v="448.26"/>
    <n v="29889"/>
    <n v="5.8900000000000006"/>
    <x v="2"/>
  </r>
  <r>
    <n v="2549"/>
    <s v="Martha Bowers"/>
    <x v="3"/>
    <n v="0.09"/>
    <n v="5.98"/>
    <n v="1.67"/>
    <x v="1"/>
    <x v="0"/>
    <x v="2"/>
    <x v="2"/>
    <s v="Wrap Bag"/>
    <s v="Dixon Ticonderoga® Erasable Colored Pencil Set, 12-Color"/>
    <n v="0.51"/>
    <s v="United States"/>
    <s v="East"/>
    <x v="27"/>
    <s v="Whitehall"/>
    <n v="43213"/>
    <x v="152"/>
    <d v="2015-06-07T00:00:00"/>
    <x v="1621"/>
    <n v="20"/>
    <n v="110.68"/>
    <n v="88658"/>
    <n v="5.8900000000000006"/>
    <x v="3"/>
  </r>
  <r>
    <n v="2882"/>
    <s v="Andrew Gonzalez"/>
    <x v="1"/>
    <n v="0.09"/>
    <n v="363.25"/>
    <n v="19.989999999999998"/>
    <x v="1"/>
    <x v="1"/>
    <x v="2"/>
    <x v="8"/>
    <s v="Small Box"/>
    <s v="Hoover WindTunnel™ Plus Canister Vacuum"/>
    <n v="0.56999999999999995"/>
    <s v="United States"/>
    <s v="South"/>
    <x v="9"/>
    <s v="Charlotte"/>
    <n v="28206"/>
    <x v="153"/>
    <d v="2015-06-06T00:00:00"/>
    <x v="1622"/>
    <n v="21"/>
    <n v="7497.05"/>
    <n v="21958"/>
    <n v="363.16"/>
    <x v="0"/>
  </r>
  <r>
    <n v="2884"/>
    <s v="Stuart C Robinson"/>
    <x v="1"/>
    <n v="0.09"/>
    <n v="363.25"/>
    <n v="19.989999999999998"/>
    <x v="1"/>
    <x v="1"/>
    <x v="2"/>
    <x v="8"/>
    <s v="Small Box"/>
    <s v="Hoover WindTunnel™ Plus Canister Vacuum"/>
    <n v="0.56999999999999995"/>
    <s v="United States"/>
    <s v="East"/>
    <x v="27"/>
    <s v="North Ridgeville"/>
    <n v="44039"/>
    <x v="153"/>
    <d v="2015-06-06T00:00:00"/>
    <x v="1623"/>
    <n v="5"/>
    <n v="1785.01"/>
    <n v="87633"/>
    <n v="363.16"/>
    <x v="3"/>
  </r>
  <r>
    <n v="269"/>
    <s v="Calvin Boyette"/>
    <x v="2"/>
    <n v="0.09"/>
    <n v="35.94"/>
    <n v="6.66"/>
    <x v="1"/>
    <x v="2"/>
    <x v="2"/>
    <x v="15"/>
    <s v="Small Box"/>
    <s v="Tyvek ® Top-Opening Peel &amp; Seel ® Envelopes, Gray"/>
    <n v="0.4"/>
    <s v="United States"/>
    <s v="West"/>
    <x v="41"/>
    <s v="Gilbert"/>
    <n v="85234"/>
    <x v="153"/>
    <d v="2015-06-10T00:00:00"/>
    <x v="1624"/>
    <n v="6"/>
    <n v="209.12"/>
    <n v="88942"/>
    <n v="35.849999999999994"/>
    <x v="2"/>
  </r>
  <r>
    <n v="269"/>
    <s v="Calvin Boyette"/>
    <x v="2"/>
    <n v="0"/>
    <n v="170.98"/>
    <n v="13.99"/>
    <x v="1"/>
    <x v="2"/>
    <x v="0"/>
    <x v="11"/>
    <s v="Medium Box"/>
    <s v="Tenex Antistatic Computer Chair Mats"/>
    <n v="0.75"/>
    <s v="United States"/>
    <s v="West"/>
    <x v="41"/>
    <s v="Gilbert"/>
    <n v="85234"/>
    <x v="153"/>
    <d v="2015-06-12T00:00:00"/>
    <x v="1625"/>
    <n v="7"/>
    <n v="1287.17"/>
    <n v="88942"/>
    <n v="170.98"/>
    <x v="2"/>
  </r>
  <r>
    <n v="269"/>
    <s v="Calvin Boyette"/>
    <x v="2"/>
    <n v="0.09"/>
    <n v="4.9800000000000004"/>
    <n v="7.44"/>
    <x v="1"/>
    <x v="2"/>
    <x v="2"/>
    <x v="7"/>
    <s v="Small Box"/>
    <s v="Xerox 1922"/>
    <n v="0.36"/>
    <s v="United States"/>
    <s v="West"/>
    <x v="41"/>
    <s v="Gilbert"/>
    <n v="85234"/>
    <x v="153"/>
    <d v="2015-06-07T00:00:00"/>
    <x v="1626"/>
    <n v="9"/>
    <n v="46.17"/>
    <n v="88942"/>
    <n v="4.8900000000000006"/>
    <x v="2"/>
  </r>
  <r>
    <n v="272"/>
    <s v="Eleanor Swain"/>
    <x v="2"/>
    <n v="0.09"/>
    <n v="35.94"/>
    <n v="6.66"/>
    <x v="1"/>
    <x v="2"/>
    <x v="2"/>
    <x v="15"/>
    <s v="Small Box"/>
    <s v="Tyvek ® Top-Opening Peel &amp; Seel ® Envelopes, Gray"/>
    <n v="0.4"/>
    <s v="United States"/>
    <s v="South"/>
    <x v="9"/>
    <s v="Charlotte"/>
    <n v="28204"/>
    <x v="153"/>
    <d v="2015-06-10T00:00:00"/>
    <x v="1627"/>
    <n v="24"/>
    <n v="836.47"/>
    <n v="36069"/>
    <n v="35.849999999999994"/>
    <x v="0"/>
  </r>
  <r>
    <n v="272"/>
    <s v="Eleanor Swain"/>
    <x v="2"/>
    <n v="0.09"/>
    <n v="4.9800000000000004"/>
    <n v="7.44"/>
    <x v="1"/>
    <x v="2"/>
    <x v="2"/>
    <x v="7"/>
    <s v="Small Box"/>
    <s v="Xerox 1922"/>
    <n v="0.36"/>
    <s v="United States"/>
    <s v="South"/>
    <x v="9"/>
    <s v="Charlotte"/>
    <n v="28204"/>
    <x v="153"/>
    <d v="2015-06-07T00:00:00"/>
    <x v="1628"/>
    <n v="37"/>
    <n v="189.83"/>
    <n v="36069"/>
    <n v="4.8900000000000006"/>
    <x v="0"/>
  </r>
  <r>
    <n v="518"/>
    <s v="Mark Ritchie"/>
    <x v="2"/>
    <n v="7.0000000000000007E-2"/>
    <n v="12.64"/>
    <n v="4.9800000000000004"/>
    <x v="1"/>
    <x v="2"/>
    <x v="0"/>
    <x v="11"/>
    <s v="Small Pack"/>
    <s v="Nu-Dell Executive Frame"/>
    <n v="0.48"/>
    <s v="United States"/>
    <s v="Central"/>
    <x v="6"/>
    <s v="Clayton"/>
    <n v="63105"/>
    <x v="153"/>
    <d v="2015-06-12T00:00:00"/>
    <x v="1629"/>
    <n v="16"/>
    <n v="199.76"/>
    <n v="90867"/>
    <n v="12.57"/>
    <x v="1"/>
  </r>
  <r>
    <n v="2506"/>
    <s v="Alfred Harmon"/>
    <x v="4"/>
    <n v="0.02"/>
    <n v="6.48"/>
    <n v="8.74"/>
    <x v="1"/>
    <x v="2"/>
    <x v="2"/>
    <x v="7"/>
    <s v="Small Box"/>
    <s v="Xerox 1984"/>
    <n v="0.36"/>
    <s v="United States"/>
    <s v="East"/>
    <x v="22"/>
    <s v="Cheshire"/>
    <n v="6408"/>
    <x v="153"/>
    <d v="2015-06-07T00:00:00"/>
    <x v="1630"/>
    <n v="1"/>
    <n v="10.72"/>
    <n v="87033"/>
    <n v="6.4600000000000009"/>
    <x v="3"/>
  </r>
  <r>
    <n v="2507"/>
    <s v="Jeanette Davies"/>
    <x v="4"/>
    <n v="0.06"/>
    <n v="699.99"/>
    <n v="24.49"/>
    <x v="2"/>
    <x v="2"/>
    <x v="1"/>
    <x v="4"/>
    <s v="Large Box"/>
    <s v="Canon PC1060 Personal Laser Copier"/>
    <n v="0.41"/>
    <s v="United States"/>
    <s v="East"/>
    <x v="29"/>
    <s v="Bangor"/>
    <n v="4401"/>
    <x v="153"/>
    <d v="2015-06-07T00:00:00"/>
    <x v="1631"/>
    <n v="15"/>
    <n v="10180.01"/>
    <n v="87033"/>
    <n v="699.93000000000006"/>
    <x v="3"/>
  </r>
  <r>
    <n v="2516"/>
    <s v="Leo E Underwood"/>
    <x v="4"/>
    <n v="0.02"/>
    <n v="17.149999999999999"/>
    <n v="4.96"/>
    <x v="1"/>
    <x v="2"/>
    <x v="2"/>
    <x v="6"/>
    <s v="Small Box"/>
    <s v="Advantus Rolling Storage Box"/>
    <n v="0.57999999999999996"/>
    <s v="United States"/>
    <s v="East"/>
    <x v="33"/>
    <s v="Englewood"/>
    <n v="7631"/>
    <x v="153"/>
    <d v="2015-06-07T00:00:00"/>
    <x v="1632"/>
    <n v="11"/>
    <n v="190.85"/>
    <n v="87033"/>
    <n v="17.13"/>
    <x v="3"/>
  </r>
  <r>
    <n v="2520"/>
    <s v="Sandy Mueller"/>
    <x v="4"/>
    <n v="7.0000000000000007E-2"/>
    <n v="30.98"/>
    <n v="8.74"/>
    <x v="1"/>
    <x v="2"/>
    <x v="2"/>
    <x v="7"/>
    <s v="Small Box"/>
    <s v="Xerox 1979"/>
    <n v="0.4"/>
    <s v="United States"/>
    <s v="East"/>
    <x v="40"/>
    <s v="Providence"/>
    <n v="2908"/>
    <x v="153"/>
    <d v="2015-06-06T00:00:00"/>
    <x v="1633"/>
    <n v="12"/>
    <n v="370.68"/>
    <n v="87033"/>
    <n v="30.91"/>
    <x v="3"/>
  </r>
  <r>
    <n v="2522"/>
    <s v="Harriet Wooten"/>
    <x v="4"/>
    <n v="0.04"/>
    <n v="1360.14"/>
    <n v="14.7"/>
    <x v="0"/>
    <x v="2"/>
    <x v="1"/>
    <x v="3"/>
    <s v="Jumbo Drum"/>
    <s v="Okidata ML395C Color Dot Matrix Printer"/>
    <n v="0.59"/>
    <s v="United States"/>
    <s v="East"/>
    <x v="42"/>
    <s v="Burlington"/>
    <n v="5401"/>
    <x v="153"/>
    <d v="2015-06-08T00:00:00"/>
    <x v="1634"/>
    <n v="6"/>
    <n v="7303.05"/>
    <n v="87033"/>
    <n v="1360.1000000000001"/>
    <x v="3"/>
  </r>
  <r>
    <n v="699"/>
    <s v="Jenny Gold"/>
    <x v="0"/>
    <n v="0.02"/>
    <n v="6.47"/>
    <n v="1.22"/>
    <x v="1"/>
    <x v="1"/>
    <x v="2"/>
    <x v="2"/>
    <s v="Wrap Bag"/>
    <s v="Staples Pen Style Liquid Stix; Assorted (yellow, pink, green, blue, orange), 5/Pack"/>
    <n v="0.4"/>
    <s v="United States"/>
    <s v="West"/>
    <x v="8"/>
    <s v="Los Angeles"/>
    <n v="90041"/>
    <x v="154"/>
    <d v="2015-06-07T00:00:00"/>
    <x v="1635"/>
    <n v="30"/>
    <n v="193.95"/>
    <n v="55392"/>
    <n v="6.45"/>
    <x v="2"/>
  </r>
  <r>
    <n v="699"/>
    <s v="Jenny Gold"/>
    <x v="0"/>
    <n v="7.0000000000000007E-2"/>
    <n v="2.84"/>
    <n v="0.93"/>
    <x v="1"/>
    <x v="1"/>
    <x v="2"/>
    <x v="2"/>
    <s v="Wrap Bag"/>
    <s v="SANFORD Liquid Accent™ Tank-Style Highlighters"/>
    <n v="0.54"/>
    <s v="United States"/>
    <s v="West"/>
    <x v="8"/>
    <s v="Los Angeles"/>
    <n v="90041"/>
    <x v="154"/>
    <d v="2015-06-08T00:00:00"/>
    <x v="1636"/>
    <n v="59"/>
    <n v="158.80000000000001"/>
    <n v="55392"/>
    <n v="2.77"/>
    <x v="2"/>
  </r>
  <r>
    <n v="711"/>
    <s v="Pam Anthony"/>
    <x v="0"/>
    <n v="7.0000000000000007E-2"/>
    <n v="2.84"/>
    <n v="0.93"/>
    <x v="1"/>
    <x v="1"/>
    <x v="2"/>
    <x v="2"/>
    <s v="Wrap Bag"/>
    <s v="SANFORD Liquid Accent™ Tank-Style Highlighters"/>
    <n v="0.54"/>
    <s v="United States"/>
    <s v="East"/>
    <x v="35"/>
    <s v="Winthrop"/>
    <n v="2152"/>
    <x v="154"/>
    <d v="2015-06-08T00:00:00"/>
    <x v="1637"/>
    <n v="15"/>
    <n v="40.369999999999997"/>
    <n v="87978"/>
    <n v="2.77"/>
    <x v="3"/>
  </r>
  <r>
    <n v="3045"/>
    <s v="Jordan Beard"/>
    <x v="1"/>
    <n v="0"/>
    <n v="6.48"/>
    <n v="5.19"/>
    <x v="1"/>
    <x v="0"/>
    <x v="2"/>
    <x v="7"/>
    <s v="Small Box"/>
    <s v="Xerox 1995"/>
    <n v="0.37"/>
    <s v="United States"/>
    <s v="Central"/>
    <x v="38"/>
    <s v="Leavenworth"/>
    <n v="66048"/>
    <x v="154"/>
    <d v="2015-06-07T00:00:00"/>
    <x v="1638"/>
    <n v="12"/>
    <n v="84.04"/>
    <n v="86104"/>
    <n v="6.48"/>
    <x v="1"/>
  </r>
  <r>
    <n v="1142"/>
    <s v="Russell Chan"/>
    <x v="4"/>
    <n v="0.01"/>
    <n v="18.97"/>
    <n v="9.5399999999999991"/>
    <x v="1"/>
    <x v="2"/>
    <x v="2"/>
    <x v="7"/>
    <s v="Small Box"/>
    <s v="Xerox 1939"/>
    <n v="0.37"/>
    <s v="United States"/>
    <s v="Central"/>
    <x v="18"/>
    <s v="Waco"/>
    <n v="76706"/>
    <x v="154"/>
    <d v="2015-06-09T00:00:00"/>
    <x v="1639"/>
    <n v="11"/>
    <n v="227.67"/>
    <n v="86575"/>
    <n v="18.959999999999997"/>
    <x v="1"/>
  </r>
  <r>
    <n v="2107"/>
    <s v="Leigh Burnette Hurley"/>
    <x v="4"/>
    <n v="0.05"/>
    <n v="399.98"/>
    <n v="12.06"/>
    <x v="0"/>
    <x v="3"/>
    <x v="1"/>
    <x v="3"/>
    <s v="Jumbo Box"/>
    <s v="Okidata ML320 Series Turbo Dot Matrix Printers"/>
    <n v="0.56000000000000005"/>
    <s v="United States"/>
    <s v="Central"/>
    <x v="10"/>
    <s v="Chicago"/>
    <n v="60601"/>
    <x v="154"/>
    <d v="2015-06-06T00:00:00"/>
    <x v="1640"/>
    <n v="24"/>
    <n v="9666.7199999999993"/>
    <n v="39015"/>
    <n v="399.93"/>
    <x v="1"/>
  </r>
  <r>
    <n v="2107"/>
    <s v="Leigh Burnette Hurley"/>
    <x v="4"/>
    <n v="7.0000000000000007E-2"/>
    <n v="6.48"/>
    <n v="5.74"/>
    <x v="1"/>
    <x v="3"/>
    <x v="2"/>
    <x v="7"/>
    <s v="Small Box"/>
    <s v="Xerox 1994"/>
    <n v="0.37"/>
    <s v="United States"/>
    <s v="Central"/>
    <x v="10"/>
    <s v="Chicago"/>
    <n v="60601"/>
    <x v="154"/>
    <d v="2015-06-06T00:00:00"/>
    <x v="835"/>
    <n v="20"/>
    <n v="134.58000000000001"/>
    <n v="39015"/>
    <n v="6.41"/>
    <x v="1"/>
  </r>
  <r>
    <n v="2108"/>
    <s v="Alfred Barber"/>
    <x v="4"/>
    <n v="7.0000000000000007E-2"/>
    <n v="6.48"/>
    <n v="5.74"/>
    <x v="1"/>
    <x v="3"/>
    <x v="2"/>
    <x v="7"/>
    <s v="Small Box"/>
    <s v="Xerox 1994"/>
    <n v="0.37"/>
    <s v="United States"/>
    <s v="Central"/>
    <x v="6"/>
    <s v="Mehlville"/>
    <n v="63129"/>
    <x v="154"/>
    <d v="2015-06-06T00:00:00"/>
    <x v="1641"/>
    <n v="5"/>
    <n v="33.65"/>
    <n v="87862"/>
    <n v="6.41"/>
    <x v="1"/>
  </r>
  <r>
    <n v="2848"/>
    <s v="Eileen Dalton"/>
    <x v="4"/>
    <n v="0"/>
    <n v="49.99"/>
    <n v="19.989999999999998"/>
    <x v="1"/>
    <x v="3"/>
    <x v="1"/>
    <x v="1"/>
    <s v="Small Box"/>
    <s v="Zoom V.92 USB External Faxmodem"/>
    <n v="0.41"/>
    <s v="United States"/>
    <s v="South"/>
    <x v="34"/>
    <s v="Columbia"/>
    <n v="38401"/>
    <x v="154"/>
    <d v="2015-06-08T00:00:00"/>
    <x v="1642"/>
    <n v="16"/>
    <n v="832.97"/>
    <n v="85929"/>
    <n v="49.99"/>
    <x v="0"/>
  </r>
  <r>
    <n v="1106"/>
    <s v="Maxine Collier Grady"/>
    <x v="3"/>
    <n v="0.08"/>
    <n v="140.81"/>
    <n v="24.49"/>
    <x v="1"/>
    <x v="1"/>
    <x v="0"/>
    <x v="9"/>
    <s v="Large Box"/>
    <s v="Hon Olson Stacker Stools"/>
    <n v="0.56999999999999995"/>
    <s v="United States"/>
    <s v="Central"/>
    <x v="18"/>
    <s v="Dallas"/>
    <n v="75220"/>
    <x v="154"/>
    <d v="2015-06-08T00:00:00"/>
    <x v="1643"/>
    <n v="81"/>
    <n v="11272.77"/>
    <n v="45824"/>
    <n v="140.72999999999999"/>
    <x v="1"/>
  </r>
  <r>
    <n v="1340"/>
    <s v="Marie Bass"/>
    <x v="3"/>
    <n v="7.0000000000000007E-2"/>
    <n v="3.98"/>
    <n v="0.83"/>
    <x v="1"/>
    <x v="2"/>
    <x v="2"/>
    <x v="2"/>
    <s v="Wrap Bag"/>
    <s v="Fluorescent Highlighters by Dixon"/>
    <n v="0.51"/>
    <s v="United States"/>
    <s v="East"/>
    <x v="11"/>
    <s v="New York City"/>
    <n v="10170"/>
    <x v="154"/>
    <d v="2015-06-09T00:00:00"/>
    <x v="1644"/>
    <n v="76"/>
    <n v="282.85000000000002"/>
    <n v="24455"/>
    <n v="3.91"/>
    <x v="3"/>
  </r>
  <r>
    <n v="1341"/>
    <s v="Edward Bynum"/>
    <x v="3"/>
    <n v="0"/>
    <n v="20.89"/>
    <n v="1.99"/>
    <x v="1"/>
    <x v="2"/>
    <x v="1"/>
    <x v="1"/>
    <s v="Small Pack"/>
    <s v="IBM 80 Minute CD-R Spindle, 50/Pack"/>
    <n v="0.48"/>
    <s v="United States"/>
    <s v="East"/>
    <x v="28"/>
    <s v="Chambersburg"/>
    <n v="17201"/>
    <x v="154"/>
    <d v="2015-06-08T00:00:00"/>
    <x v="1645"/>
    <n v="4"/>
    <n v="84.56"/>
    <n v="91245"/>
    <n v="20.89"/>
    <x v="3"/>
  </r>
  <r>
    <n v="1341"/>
    <s v="Edward Bynum"/>
    <x v="3"/>
    <n v="7.0000000000000007E-2"/>
    <n v="3.98"/>
    <n v="0.83"/>
    <x v="1"/>
    <x v="2"/>
    <x v="2"/>
    <x v="2"/>
    <s v="Wrap Bag"/>
    <s v="Fluorescent Highlighters by Dixon"/>
    <n v="0.51"/>
    <s v="United States"/>
    <s v="East"/>
    <x v="28"/>
    <s v="Chambersburg"/>
    <n v="17201"/>
    <x v="154"/>
    <d v="2015-06-09T00:00:00"/>
    <x v="1646"/>
    <n v="19"/>
    <n v="70.709999999999994"/>
    <n v="91245"/>
    <n v="3.91"/>
    <x v="3"/>
  </r>
  <r>
    <n v="2432"/>
    <s v="Lindsay Tate"/>
    <x v="3"/>
    <n v="0.09"/>
    <n v="5.4"/>
    <n v="7.78"/>
    <x v="2"/>
    <x v="1"/>
    <x v="2"/>
    <x v="5"/>
    <s v="Small Box"/>
    <s v="3M Organizer Strips"/>
    <n v="0.37"/>
    <s v="United States"/>
    <s v="Central"/>
    <x v="19"/>
    <s v="Midwest City"/>
    <n v="73110"/>
    <x v="154"/>
    <d v="2015-06-08T00:00:00"/>
    <x v="1647"/>
    <n v="6"/>
    <n v="37.380000000000003"/>
    <n v="89097"/>
    <n v="5.3100000000000005"/>
    <x v="1"/>
  </r>
  <r>
    <n v="1374"/>
    <s v="Earl Buck"/>
    <x v="0"/>
    <n v="0.06"/>
    <n v="44.01"/>
    <n v="3.5"/>
    <x v="1"/>
    <x v="2"/>
    <x v="2"/>
    <x v="8"/>
    <s v="Small Box"/>
    <s v="Acco Smartsocket® Color-Coded Six-Outlet AC Adapter Model Surge Protectors"/>
    <n v="0.59"/>
    <s v="United States"/>
    <s v="West"/>
    <x v="8"/>
    <s v="Stockton"/>
    <n v="95207"/>
    <x v="155"/>
    <d v="2015-06-08T00:00:00"/>
    <x v="1648"/>
    <n v="1"/>
    <n v="46.94"/>
    <n v="88212"/>
    <n v="43.949999999999996"/>
    <x v="2"/>
  </r>
  <r>
    <n v="2794"/>
    <s v="Connie Bunn"/>
    <x v="1"/>
    <n v="7.0000000000000007E-2"/>
    <n v="4.76"/>
    <n v="0.88"/>
    <x v="1"/>
    <x v="3"/>
    <x v="2"/>
    <x v="7"/>
    <s v="Wrap Bag"/>
    <s v="Wirebound Voice Message Log Book"/>
    <n v="0.39"/>
    <s v="United States"/>
    <s v="Central"/>
    <x v="20"/>
    <s v="Marshalltown"/>
    <n v="50158"/>
    <x v="155"/>
    <d v="2015-06-07T00:00:00"/>
    <x v="1649"/>
    <n v="5"/>
    <n v="22.92"/>
    <n v="87555"/>
    <n v="4.6899999999999995"/>
    <x v="1"/>
  </r>
  <r>
    <n v="737"/>
    <s v="Danny Vaughn"/>
    <x v="2"/>
    <n v="0.02"/>
    <n v="48.04"/>
    <n v="5.79"/>
    <x v="1"/>
    <x v="1"/>
    <x v="2"/>
    <x v="7"/>
    <s v="Small Box"/>
    <s v="Xerox 1937"/>
    <n v="0.37"/>
    <s v="United States"/>
    <s v="East"/>
    <x v="33"/>
    <s v="Bloomfield"/>
    <n v="7003"/>
    <x v="155"/>
    <d v="2015-06-14T00:00:00"/>
    <x v="1650"/>
    <n v="12"/>
    <n v="612.25"/>
    <n v="90360"/>
    <n v="48.019999999999996"/>
    <x v="3"/>
  </r>
  <r>
    <n v="1384"/>
    <s v="George McLamb"/>
    <x v="2"/>
    <n v="0.02"/>
    <n v="70.97"/>
    <n v="3.5"/>
    <x v="1"/>
    <x v="1"/>
    <x v="2"/>
    <x v="8"/>
    <s v="Small Box"/>
    <s v="Tripp Lite Isotel 8 Ultra 8 Outlet Metal Surge"/>
    <n v="0.59"/>
    <s v="United States"/>
    <s v="South"/>
    <x v="21"/>
    <s v="Alexandria"/>
    <n v="22304"/>
    <x v="155"/>
    <d v="2015-06-14T00:00:00"/>
    <x v="526"/>
    <n v="21"/>
    <n v="1533.59"/>
    <n v="89408"/>
    <n v="70.95"/>
    <x v="0"/>
  </r>
  <r>
    <n v="1672"/>
    <s v="Sidney Scarborough"/>
    <x v="2"/>
    <n v="0.02"/>
    <n v="284.98"/>
    <n v="69.55"/>
    <x v="0"/>
    <x v="0"/>
    <x v="0"/>
    <x v="9"/>
    <s v="Jumbo Drum"/>
    <s v="Global Commerce™ Series High-Back Swivel/Tilt Chairs"/>
    <n v="0.6"/>
    <s v="United States"/>
    <s v="South"/>
    <x v="21"/>
    <s v="Charlottesville"/>
    <n v="22901"/>
    <x v="155"/>
    <d v="2015-06-12T00:00:00"/>
    <x v="1651"/>
    <n v="3"/>
    <n v="926.3"/>
    <n v="86723"/>
    <n v="284.96000000000004"/>
    <x v="0"/>
  </r>
  <r>
    <n v="1672"/>
    <s v="Sidney Scarborough"/>
    <x v="2"/>
    <n v="0.08"/>
    <n v="55.48"/>
    <n v="14.3"/>
    <x v="1"/>
    <x v="0"/>
    <x v="2"/>
    <x v="7"/>
    <s v="Small Box"/>
    <s v="Xerox 194"/>
    <n v="0.37"/>
    <s v="United States"/>
    <s v="South"/>
    <x v="21"/>
    <s v="Charlottesville"/>
    <n v="22901"/>
    <x v="155"/>
    <d v="2015-06-09T00:00:00"/>
    <x v="1652"/>
    <n v="17"/>
    <n v="942.53"/>
    <n v="86723"/>
    <n v="55.4"/>
    <x v="0"/>
  </r>
  <r>
    <n v="3397"/>
    <s v="Andrea Shaw"/>
    <x v="2"/>
    <n v="0"/>
    <n v="1270.99"/>
    <n v="19.989999999999998"/>
    <x v="1"/>
    <x v="0"/>
    <x v="2"/>
    <x v="5"/>
    <s v="Small Box"/>
    <s v="Fellowes PB500 Electric Punch Plastic Comb Binding Machine with Manual Bind"/>
    <n v="0.35"/>
    <s v="United States"/>
    <s v="Central"/>
    <x v="10"/>
    <s v="Danville"/>
    <n v="61832"/>
    <x v="155"/>
    <d v="2015-06-09T00:00:00"/>
    <x v="1653"/>
    <n v="7"/>
    <n v="9252.81"/>
    <n v="87535"/>
    <n v="1270.99"/>
    <x v="1"/>
  </r>
  <r>
    <n v="92"/>
    <s v="Victoria Baker Hoover"/>
    <x v="4"/>
    <n v="0.04"/>
    <n v="12.98"/>
    <n v="3.14"/>
    <x v="2"/>
    <x v="3"/>
    <x v="2"/>
    <x v="16"/>
    <s v="Small Pack"/>
    <s v="Acme® 8&quot; Straight Scissors"/>
    <n v="0.6"/>
    <s v="United States"/>
    <s v="South"/>
    <x v="17"/>
    <s v="Terrytown"/>
    <n v="70056"/>
    <x v="155"/>
    <d v="2015-06-09T00:00:00"/>
    <x v="1654"/>
    <n v="16"/>
    <n v="216.04"/>
    <n v="87178"/>
    <n v="12.940000000000001"/>
    <x v="0"/>
  </r>
  <r>
    <n v="2583"/>
    <s v="Wendy Pridgen Pearce"/>
    <x v="4"/>
    <n v="0.04"/>
    <n v="510.14"/>
    <n v="14.7"/>
    <x v="0"/>
    <x v="2"/>
    <x v="1"/>
    <x v="3"/>
    <s v="Jumbo Drum"/>
    <s v="Okidata ML520 Series Dot Matrix Printers"/>
    <n v="0.56000000000000005"/>
    <s v="United States"/>
    <s v="Central"/>
    <x v="25"/>
    <s v="Holland"/>
    <n v="49423"/>
    <x v="155"/>
    <d v="2015-06-09T00:00:00"/>
    <x v="1655"/>
    <n v="3"/>
    <n v="1527.97"/>
    <n v="89657"/>
    <n v="510.09999999999997"/>
    <x v="1"/>
  </r>
  <r>
    <n v="2583"/>
    <s v="Wendy Pridgen Pearce"/>
    <x v="4"/>
    <n v="0"/>
    <n v="4.76"/>
    <n v="3.01"/>
    <x v="1"/>
    <x v="2"/>
    <x v="2"/>
    <x v="7"/>
    <s v="Wrap Bag"/>
    <s v="TOPS Voice Message Log Book, Flash Format"/>
    <n v="0.36"/>
    <s v="United States"/>
    <s v="Central"/>
    <x v="25"/>
    <s v="Holland"/>
    <n v="49423"/>
    <x v="155"/>
    <d v="2015-06-09T00:00:00"/>
    <x v="1656"/>
    <n v="23"/>
    <n v="110.86"/>
    <n v="89657"/>
    <n v="4.76"/>
    <x v="1"/>
  </r>
  <r>
    <n v="2920"/>
    <s v="Ernest Peele"/>
    <x v="4"/>
    <n v="0.05"/>
    <n v="535.64"/>
    <n v="14.7"/>
    <x v="0"/>
    <x v="2"/>
    <x v="1"/>
    <x v="3"/>
    <s v="Jumbo Drum"/>
    <s v="Epson LQ-870 Dot Matrix Printer"/>
    <n v="0.59"/>
    <s v="United States"/>
    <s v="Central"/>
    <x v="10"/>
    <s v="Chicago"/>
    <n v="60603"/>
    <x v="155"/>
    <d v="2015-06-09T00:00:00"/>
    <x v="1657"/>
    <n v="2"/>
    <n v="1068.5999999999999"/>
    <n v="59365"/>
    <n v="535.59"/>
    <x v="1"/>
  </r>
  <r>
    <n v="3005"/>
    <s v="Teresa Watts"/>
    <x v="0"/>
    <n v="0.05"/>
    <n v="122.99"/>
    <n v="19.989999999999998"/>
    <x v="2"/>
    <x v="3"/>
    <x v="2"/>
    <x v="5"/>
    <s v="Small Box"/>
    <s v="GBC Therma-A-Bind 250T Electric Binding System"/>
    <n v="0.37"/>
    <s v="United States"/>
    <s v="West"/>
    <x v="37"/>
    <s v="Coeur D Alene"/>
    <n v="83814"/>
    <x v="156"/>
    <d v="2015-06-11T00:00:00"/>
    <x v="1658"/>
    <n v="12"/>
    <n v="1506.89"/>
    <n v="91389"/>
    <n v="122.94"/>
    <x v="2"/>
  </r>
  <r>
    <n v="2638"/>
    <s v="Alicia Wood Shah"/>
    <x v="2"/>
    <n v="0.05"/>
    <n v="100.97"/>
    <n v="7.18"/>
    <x v="2"/>
    <x v="1"/>
    <x v="1"/>
    <x v="1"/>
    <s v="Small Box"/>
    <s v="Gyration Ultra Cordless Optical Suite"/>
    <n v="0.46"/>
    <s v="United States"/>
    <s v="West"/>
    <x v="37"/>
    <s v="Boise"/>
    <n v="83704"/>
    <x v="156"/>
    <d v="2015-06-08T00:00:00"/>
    <x v="1659"/>
    <n v="13"/>
    <n v="1277.49"/>
    <n v="90951"/>
    <n v="100.92"/>
    <x v="2"/>
  </r>
  <r>
    <n v="3137"/>
    <s v="Alison Sharp"/>
    <x v="3"/>
    <n v="0.09"/>
    <n v="304.99"/>
    <n v="19.989999999999998"/>
    <x v="1"/>
    <x v="3"/>
    <x v="2"/>
    <x v="5"/>
    <s v="Small Box"/>
    <s v="Ibico Hi-Tech Manual Binding System"/>
    <n v="0.4"/>
    <s v="United States"/>
    <s v="East"/>
    <x v="47"/>
    <s v="Laconia"/>
    <n v="3246"/>
    <x v="156"/>
    <d v="2015-06-09T00:00:00"/>
    <x v="1660"/>
    <n v="8"/>
    <n v="2353.5500000000002"/>
    <n v="86795"/>
    <n v="304.90000000000003"/>
    <x v="3"/>
  </r>
  <r>
    <n v="349"/>
    <s v="Kim Weiss"/>
    <x v="0"/>
    <n v="0"/>
    <n v="8.34"/>
    <n v="2.64"/>
    <x v="2"/>
    <x v="2"/>
    <x v="2"/>
    <x v="16"/>
    <s v="Small Pack"/>
    <s v="Acme® Elite Stainless Steel Scissors"/>
    <n v="0.59"/>
    <s v="United States"/>
    <s v="South"/>
    <x v="12"/>
    <s v="Miami"/>
    <n v="33132"/>
    <x v="157"/>
    <d v="2015-06-11T00:00:00"/>
    <x v="1661"/>
    <n v="23"/>
    <n v="212.89"/>
    <n v="17446"/>
    <n v="8.34"/>
    <x v="0"/>
  </r>
  <r>
    <n v="351"/>
    <s v="Juanita Coley Knox"/>
    <x v="0"/>
    <n v="0"/>
    <n v="8.34"/>
    <n v="2.64"/>
    <x v="2"/>
    <x v="2"/>
    <x v="2"/>
    <x v="16"/>
    <s v="Small Pack"/>
    <s v="Acme® Elite Stainless Steel Scissors"/>
    <n v="0.59"/>
    <s v="United States"/>
    <s v="East"/>
    <x v="11"/>
    <s v="Watertown"/>
    <n v="13601"/>
    <x v="157"/>
    <d v="2015-06-11T00:00:00"/>
    <x v="1662"/>
    <n v="6"/>
    <n v="55.54"/>
    <n v="88685"/>
    <n v="8.34"/>
    <x v="3"/>
  </r>
  <r>
    <n v="2584"/>
    <s v="Seth Matthews"/>
    <x v="0"/>
    <n v="0.04"/>
    <n v="6.3"/>
    <n v="0.5"/>
    <x v="1"/>
    <x v="2"/>
    <x v="2"/>
    <x v="13"/>
    <s v="Small Box"/>
    <s v="Avery 48"/>
    <n v="0.39"/>
    <s v="United States"/>
    <s v="Central"/>
    <x v="25"/>
    <s v="Inkster"/>
    <n v="48141"/>
    <x v="157"/>
    <d v="2015-06-11T00:00:00"/>
    <x v="1663"/>
    <n v="15"/>
    <n v="97.98"/>
    <n v="89658"/>
    <n v="6.26"/>
    <x v="1"/>
  </r>
  <r>
    <n v="1151"/>
    <s v="Edna Huang"/>
    <x v="2"/>
    <n v="0.05"/>
    <n v="7.59"/>
    <n v="4"/>
    <x v="1"/>
    <x v="3"/>
    <x v="0"/>
    <x v="11"/>
    <s v="Wrap Bag"/>
    <s v="Master Giant Foot® Doorstop, Safety Yellow"/>
    <n v="0.42"/>
    <s v="United States"/>
    <s v="East"/>
    <x v="35"/>
    <s v="South Hadley"/>
    <n v="1075"/>
    <x v="157"/>
    <d v="2015-06-09T00:00:00"/>
    <x v="1664"/>
    <n v="1"/>
    <n v="8.83"/>
    <n v="91344"/>
    <n v="7.54"/>
    <x v="3"/>
  </r>
  <r>
    <n v="218"/>
    <s v="Frances Saunders"/>
    <x v="4"/>
    <n v="0.05"/>
    <n v="119.99"/>
    <n v="56.14"/>
    <x v="0"/>
    <x v="1"/>
    <x v="1"/>
    <x v="3"/>
    <s v="Jumbo Box"/>
    <s v="Hewlett-Packard 2600DN Business Color Inkjet Printer"/>
    <n v="0.39"/>
    <s v="United States"/>
    <s v="West"/>
    <x v="15"/>
    <s v="Murray"/>
    <n v="84107"/>
    <x v="157"/>
    <d v="2015-06-11T00:00:00"/>
    <x v="1665"/>
    <n v="6"/>
    <n v="730.37"/>
    <n v="88048"/>
    <n v="119.94"/>
    <x v="2"/>
  </r>
  <r>
    <n v="3361"/>
    <s v="Oscar Kenney"/>
    <x v="4"/>
    <n v="0.03"/>
    <n v="4.9800000000000004"/>
    <n v="4.95"/>
    <x v="1"/>
    <x v="2"/>
    <x v="2"/>
    <x v="5"/>
    <s v="Small Box"/>
    <s v="Cardinal Holdit Business Card Pockets"/>
    <n v="0.37"/>
    <s v="United States"/>
    <s v="Central"/>
    <x v="30"/>
    <s v="West Bend"/>
    <n v="53095"/>
    <x v="157"/>
    <d v="2015-06-11T00:00:00"/>
    <x v="1666"/>
    <n v="19"/>
    <n v="95"/>
    <n v="91438"/>
    <n v="4.95"/>
    <x v="1"/>
  </r>
  <r>
    <n v="326"/>
    <s v="Brenda May"/>
    <x v="3"/>
    <n v="0.06"/>
    <n v="7.99"/>
    <n v="5.03"/>
    <x v="1"/>
    <x v="1"/>
    <x v="1"/>
    <x v="12"/>
    <s v="Medium Box"/>
    <s v="Bell Sonecor JB700 Caller ID"/>
    <n v="0.6"/>
    <s v="United States"/>
    <s v="Central"/>
    <x v="10"/>
    <s v="Batavia"/>
    <n v="60510"/>
    <x v="157"/>
    <d v="2015-06-10T00:00:00"/>
    <x v="1667"/>
    <n v="4"/>
    <n v="28.46"/>
    <n v="90973"/>
    <n v="7.9300000000000006"/>
    <x v="1"/>
  </r>
  <r>
    <n v="3079"/>
    <s v="Andrew Levine"/>
    <x v="0"/>
    <n v="0"/>
    <n v="2.21"/>
    <n v="1"/>
    <x v="2"/>
    <x v="0"/>
    <x v="2"/>
    <x v="2"/>
    <s v="Wrap Bag"/>
    <s v="Quartet Alpha® White Chalk, 12/Pack"/>
    <n v="0.38"/>
    <s v="United States"/>
    <s v="East"/>
    <x v="28"/>
    <s v="Philadelphia"/>
    <n v="19112"/>
    <x v="158"/>
    <d v="2015-06-11T00:00:00"/>
    <x v="1668"/>
    <n v="33"/>
    <n v="87.18"/>
    <n v="48483"/>
    <n v="2.21"/>
    <x v="3"/>
  </r>
  <r>
    <n v="3243"/>
    <s v="Marlene Phillips"/>
    <x v="1"/>
    <n v="0"/>
    <n v="7.28"/>
    <n v="3.52"/>
    <x v="1"/>
    <x v="0"/>
    <x v="1"/>
    <x v="1"/>
    <s v="Small Pack"/>
    <s v="Imation 3.5&quot; DS-HD Macintosh Formatted Diskettes, 10/Pack"/>
    <n v="0.68"/>
    <s v="United States"/>
    <s v="East"/>
    <x v="22"/>
    <s v="Bristol"/>
    <n v="6010"/>
    <x v="158"/>
    <d v="2015-06-10T00:00:00"/>
    <x v="1669"/>
    <n v="3"/>
    <n v="24.44"/>
    <n v="88329"/>
    <n v="7.28"/>
    <x v="3"/>
  </r>
  <r>
    <n v="254"/>
    <s v="Brett Hawkins"/>
    <x v="4"/>
    <n v="0.1"/>
    <n v="280.98"/>
    <n v="35.67"/>
    <x v="0"/>
    <x v="2"/>
    <x v="0"/>
    <x v="0"/>
    <s v="Jumbo Box"/>
    <s v="Global Adaptabilities™ Conference Tables"/>
    <n v="0.66"/>
    <s v="United States"/>
    <s v="West"/>
    <x v="3"/>
    <s v="Highlands Ranch"/>
    <n v="80126"/>
    <x v="158"/>
    <d v="2015-06-11T00:00:00"/>
    <x v="1670"/>
    <n v="5"/>
    <n v="1332.82"/>
    <n v="86268"/>
    <n v="280.88"/>
    <x v="2"/>
  </r>
  <r>
    <n v="597"/>
    <s v="Alexandra Wise"/>
    <x v="3"/>
    <n v="0.1"/>
    <n v="6.48"/>
    <n v="5.9"/>
    <x v="1"/>
    <x v="0"/>
    <x v="2"/>
    <x v="7"/>
    <s v="Small Box"/>
    <s v="Xerox 1976"/>
    <n v="0.37"/>
    <s v="United States"/>
    <s v="Central"/>
    <x v="2"/>
    <s v="Columbus"/>
    <n v="47201"/>
    <x v="158"/>
    <d v="2015-06-10T00:00:00"/>
    <x v="1671"/>
    <n v="19"/>
    <n v="116.8"/>
    <n v="86310"/>
    <n v="6.3800000000000008"/>
    <x v="1"/>
  </r>
  <r>
    <n v="2431"/>
    <s v="Troy Cassidy"/>
    <x v="3"/>
    <n v="0.05"/>
    <n v="8.85"/>
    <n v="5.6"/>
    <x v="1"/>
    <x v="1"/>
    <x v="2"/>
    <x v="5"/>
    <s v="Small Box"/>
    <s v="GBC Standard Plastic Binding Systems Combs"/>
    <n v="0.36"/>
    <s v="United States"/>
    <s v="West"/>
    <x v="8"/>
    <s v="Los Angeles"/>
    <n v="90004"/>
    <x v="158"/>
    <d v="2015-06-11T00:00:00"/>
    <x v="1672"/>
    <n v="21"/>
    <n v="199.08"/>
    <n v="24869"/>
    <n v="8.7999999999999989"/>
    <x v="2"/>
  </r>
  <r>
    <n v="2433"/>
    <s v="Debra P May"/>
    <x v="3"/>
    <n v="0.05"/>
    <n v="8.85"/>
    <n v="5.6"/>
    <x v="1"/>
    <x v="1"/>
    <x v="2"/>
    <x v="5"/>
    <s v="Small Box"/>
    <s v="GBC Standard Plastic Binding Systems Combs"/>
    <n v="0.36"/>
    <s v="United States"/>
    <s v="Central"/>
    <x v="19"/>
    <s v="Moore"/>
    <n v="73160"/>
    <x v="158"/>
    <d v="2015-06-11T00:00:00"/>
    <x v="1673"/>
    <n v="5"/>
    <n v="47.4"/>
    <n v="89095"/>
    <n v="8.7999999999999989"/>
    <x v="1"/>
  </r>
  <r>
    <n v="1265"/>
    <s v="Danielle Kramer"/>
    <x v="0"/>
    <n v="0.05"/>
    <n v="5.28"/>
    <n v="6.26"/>
    <x v="1"/>
    <x v="2"/>
    <x v="2"/>
    <x v="7"/>
    <s v="Small Box"/>
    <s v="Xerox 1928"/>
    <n v="0.4"/>
    <s v="United States"/>
    <s v="Central"/>
    <x v="19"/>
    <s v="Altus"/>
    <n v="73521"/>
    <x v="159"/>
    <d v="2015-06-12T00:00:00"/>
    <x v="1674"/>
    <n v="1"/>
    <n v="7.15"/>
    <n v="89729"/>
    <n v="5.23"/>
    <x v="1"/>
  </r>
  <r>
    <n v="2779"/>
    <s v="Jacob Burgess"/>
    <x v="0"/>
    <n v="0.01"/>
    <n v="35.99"/>
    <n v="5.99"/>
    <x v="1"/>
    <x v="3"/>
    <x v="1"/>
    <x v="12"/>
    <s v="Wrap Bag"/>
    <s v="Accessory41"/>
    <n v="0.38"/>
    <s v="United States"/>
    <s v="South"/>
    <x v="9"/>
    <s v="Wilson"/>
    <n v="27893"/>
    <x v="159"/>
    <d v="2015-06-12T00:00:00"/>
    <x v="1675"/>
    <n v="11"/>
    <n v="345.07"/>
    <n v="87161"/>
    <n v="35.980000000000004"/>
    <x v="0"/>
  </r>
  <r>
    <n v="3251"/>
    <s v="Peter Brooks"/>
    <x v="0"/>
    <n v="0.02"/>
    <n v="5.28"/>
    <n v="6.26"/>
    <x v="1"/>
    <x v="3"/>
    <x v="2"/>
    <x v="7"/>
    <s v="Small Box"/>
    <s v="Xerox 1928"/>
    <n v="0.4"/>
    <s v="United States"/>
    <s v="East"/>
    <x v="11"/>
    <s v="New York City"/>
    <n v="10112"/>
    <x v="159"/>
    <d v="2015-06-12T00:00:00"/>
    <x v="1676"/>
    <n v="76"/>
    <n v="412.72"/>
    <n v="39076"/>
    <n v="5.2600000000000007"/>
    <x v="3"/>
  </r>
  <r>
    <n v="3252"/>
    <s v="Milton Harrell"/>
    <x v="0"/>
    <n v="0.02"/>
    <n v="5.28"/>
    <n v="6.26"/>
    <x v="1"/>
    <x v="3"/>
    <x v="2"/>
    <x v="7"/>
    <s v="Small Box"/>
    <s v="Xerox 1928"/>
    <n v="0.4"/>
    <s v="United States"/>
    <s v="East"/>
    <x v="11"/>
    <s v="Rotterdam"/>
    <n v="12306"/>
    <x v="159"/>
    <d v="2015-06-12T00:00:00"/>
    <x v="1677"/>
    <n v="19"/>
    <n v="103.18"/>
    <n v="87299"/>
    <n v="5.2600000000000007"/>
    <x v="3"/>
  </r>
  <r>
    <n v="1466"/>
    <s v="Wesley Reid"/>
    <x v="1"/>
    <n v="0"/>
    <n v="65.989999999999995"/>
    <n v="8.99"/>
    <x v="1"/>
    <x v="0"/>
    <x v="1"/>
    <x v="12"/>
    <s v="Small Box"/>
    <s v="5180"/>
    <n v="0.56000000000000005"/>
    <s v="United States"/>
    <s v="Central"/>
    <x v="13"/>
    <s v="Columbus"/>
    <n v="68601"/>
    <x v="159"/>
    <d v="2015-06-13T00:00:00"/>
    <x v="1678"/>
    <n v="10"/>
    <n v="575.07000000000005"/>
    <n v="91115"/>
    <n v="65.989999999999995"/>
    <x v="1"/>
  </r>
  <r>
    <n v="2649"/>
    <s v="Leo J Olson"/>
    <x v="1"/>
    <n v="0.01"/>
    <n v="39.979999999999997"/>
    <n v="4"/>
    <x v="1"/>
    <x v="3"/>
    <x v="1"/>
    <x v="1"/>
    <s v="Small Box"/>
    <s v="Microsoft Natural Keyboard Elite"/>
    <n v="0.7"/>
    <s v="United States"/>
    <s v="East"/>
    <x v="36"/>
    <s v="Edgewood"/>
    <n v="21040"/>
    <x v="159"/>
    <d v="2015-06-12T00:00:00"/>
    <x v="1679"/>
    <n v="5"/>
    <n v="203.29"/>
    <n v="88814"/>
    <n v="39.97"/>
    <x v="3"/>
  </r>
  <r>
    <n v="3008"/>
    <s v="Penny Rich"/>
    <x v="1"/>
    <n v="0.01"/>
    <n v="12.28"/>
    <n v="6.47"/>
    <x v="1"/>
    <x v="2"/>
    <x v="2"/>
    <x v="7"/>
    <s v="Small Box"/>
    <s v="Xerox 1881"/>
    <n v="0.38"/>
    <s v="United States"/>
    <s v="Central"/>
    <x v="7"/>
    <s v="Minnetonka Mills"/>
    <n v="55343"/>
    <x v="159"/>
    <d v="2015-06-12T00:00:00"/>
    <x v="1680"/>
    <n v="12"/>
    <n v="160.66"/>
    <n v="89415"/>
    <n v="12.27"/>
    <x v="1"/>
  </r>
  <r>
    <n v="2543"/>
    <s v="Josephine Dalton"/>
    <x v="4"/>
    <n v="0.05"/>
    <n v="15.68"/>
    <n v="3.73"/>
    <x v="1"/>
    <x v="0"/>
    <x v="0"/>
    <x v="11"/>
    <s v="Small Pack"/>
    <s v="Artistic Insta-Plaque"/>
    <n v="0.46"/>
    <s v="United States"/>
    <s v="South"/>
    <x v="21"/>
    <s v="Richmond"/>
    <n v="23223"/>
    <x v="159"/>
    <d v="2015-06-12T00:00:00"/>
    <x v="1681"/>
    <n v="17"/>
    <n v="257.48"/>
    <n v="87917"/>
    <n v="15.629999999999999"/>
    <x v="0"/>
  </r>
  <r>
    <n v="2543"/>
    <s v="Josephine Dalton"/>
    <x v="4"/>
    <n v="0.02"/>
    <n v="195.99"/>
    <n v="4.2"/>
    <x v="1"/>
    <x v="0"/>
    <x v="1"/>
    <x v="12"/>
    <s v="Small Box"/>
    <s v="T65"/>
    <n v="0.56000000000000005"/>
    <s v="United States"/>
    <s v="South"/>
    <x v="21"/>
    <s v="Richmond"/>
    <n v="23223"/>
    <x v="159"/>
    <d v="2015-06-12T00:00:00"/>
    <x v="1682"/>
    <n v="19"/>
    <n v="3194.99"/>
    <n v="87917"/>
    <n v="195.97"/>
    <x v="0"/>
  </r>
  <r>
    <n v="2840"/>
    <s v="Bob Berg"/>
    <x v="4"/>
    <n v="0.05"/>
    <n v="15.68"/>
    <n v="3.73"/>
    <x v="1"/>
    <x v="3"/>
    <x v="0"/>
    <x v="11"/>
    <s v="Small Pack"/>
    <s v="Artistic Insta-Plaque"/>
    <n v="0.46"/>
    <s v="United States"/>
    <s v="South"/>
    <x v="12"/>
    <s v="North Miami"/>
    <n v="33161"/>
    <x v="159"/>
    <d v="2015-06-13T00:00:00"/>
    <x v="1683"/>
    <n v="17"/>
    <n v="260.01"/>
    <n v="87885"/>
    <n v="15.629999999999999"/>
    <x v="0"/>
  </r>
  <r>
    <n v="2840"/>
    <s v="Bob Berg"/>
    <x v="4"/>
    <n v="0"/>
    <n v="14.98"/>
    <n v="8.99"/>
    <x v="1"/>
    <x v="3"/>
    <x v="0"/>
    <x v="11"/>
    <s v="Small Pack"/>
    <s v="GE 4 Foot Flourescent Tube, 40 Watt"/>
    <n v="0.39"/>
    <s v="United States"/>
    <s v="South"/>
    <x v="12"/>
    <s v="North Miami"/>
    <n v="33161"/>
    <x v="159"/>
    <d v="2015-06-12T00:00:00"/>
    <x v="1684"/>
    <n v="18"/>
    <n v="273.79000000000002"/>
    <n v="87885"/>
    <n v="14.98"/>
    <x v="0"/>
  </r>
  <r>
    <n v="2840"/>
    <s v="Bob Berg"/>
    <x v="4"/>
    <n v="0.02"/>
    <n v="38.76"/>
    <n v="13.26"/>
    <x v="1"/>
    <x v="3"/>
    <x v="2"/>
    <x v="7"/>
    <s v="Small Box"/>
    <s v="Xerox 1892"/>
    <n v="0.36"/>
    <s v="United States"/>
    <s v="South"/>
    <x v="12"/>
    <s v="North Miami"/>
    <n v="33161"/>
    <x v="159"/>
    <d v="2015-06-12T00:00:00"/>
    <x v="1685"/>
    <n v="1"/>
    <n v="44.62"/>
    <n v="87885"/>
    <n v="38.739999999999995"/>
    <x v="0"/>
  </r>
  <r>
    <n v="3078"/>
    <s v="Kate McKenna"/>
    <x v="3"/>
    <n v="0.04"/>
    <n v="35.44"/>
    <n v="5.09"/>
    <x v="1"/>
    <x v="0"/>
    <x v="2"/>
    <x v="7"/>
    <s v="Small Box"/>
    <s v="Xerox 1932"/>
    <n v="0.38"/>
    <s v="United States"/>
    <s v="East"/>
    <x v="27"/>
    <s v="Toledo"/>
    <n v="43615"/>
    <x v="159"/>
    <d v="2015-06-11T00:00:00"/>
    <x v="1686"/>
    <n v="5"/>
    <n v="171.93"/>
    <n v="88240"/>
    <n v="35.4"/>
    <x v="3"/>
  </r>
  <r>
    <n v="3078"/>
    <s v="Kate McKenna"/>
    <x v="3"/>
    <n v="0.08"/>
    <n v="3.98"/>
    <n v="0.7"/>
    <x v="1"/>
    <x v="0"/>
    <x v="2"/>
    <x v="2"/>
    <s v="Wrap Bag"/>
    <s v="4009® Highlighters by Sanford"/>
    <n v="0.52"/>
    <s v="United States"/>
    <s v="East"/>
    <x v="27"/>
    <s v="Toledo"/>
    <n v="43615"/>
    <x v="159"/>
    <d v="2015-06-14T00:00:00"/>
    <x v="1687"/>
    <n v="9"/>
    <n v="35.19"/>
    <n v="88240"/>
    <n v="3.9"/>
    <x v="3"/>
  </r>
  <r>
    <n v="3079"/>
    <s v="Andrew Levine"/>
    <x v="3"/>
    <n v="0.04"/>
    <n v="35.44"/>
    <n v="5.09"/>
    <x v="1"/>
    <x v="0"/>
    <x v="2"/>
    <x v="7"/>
    <s v="Small Box"/>
    <s v="Xerox 1932"/>
    <n v="0.38"/>
    <s v="United States"/>
    <s v="East"/>
    <x v="28"/>
    <s v="Philadelphia"/>
    <n v="19112"/>
    <x v="159"/>
    <d v="2015-06-11T00:00:00"/>
    <x v="1688"/>
    <n v="21"/>
    <n v="722.1"/>
    <n v="53476"/>
    <n v="35.4"/>
    <x v="3"/>
  </r>
  <r>
    <n v="3079"/>
    <s v="Andrew Levine"/>
    <x v="3"/>
    <n v="0.08"/>
    <n v="3.98"/>
    <n v="0.7"/>
    <x v="1"/>
    <x v="0"/>
    <x v="2"/>
    <x v="2"/>
    <s v="Wrap Bag"/>
    <s v="4009® Highlighters by Sanford"/>
    <n v="0.52"/>
    <s v="United States"/>
    <s v="East"/>
    <x v="28"/>
    <s v="Philadelphia"/>
    <n v="19112"/>
    <x v="159"/>
    <d v="2015-06-14T00:00:00"/>
    <x v="1689"/>
    <n v="36"/>
    <n v="140.78"/>
    <n v="53476"/>
    <n v="3.9"/>
    <x v="3"/>
  </r>
  <r>
    <n v="3079"/>
    <s v="Andrew Levine"/>
    <x v="3"/>
    <n v="0.01"/>
    <n v="1.76"/>
    <n v="0.7"/>
    <x v="1"/>
    <x v="0"/>
    <x v="2"/>
    <x v="2"/>
    <s v="Wrap Bag"/>
    <s v="Newell 310"/>
    <n v="0.56000000000000005"/>
    <s v="United States"/>
    <s v="East"/>
    <x v="28"/>
    <s v="Philadelphia"/>
    <n v="19112"/>
    <x v="159"/>
    <d v="2015-06-12T00:00:00"/>
    <x v="1690"/>
    <n v="71"/>
    <n v="129.72"/>
    <n v="53476"/>
    <n v="1.75"/>
    <x v="3"/>
  </r>
  <r>
    <n v="3079"/>
    <s v="Andrew Levine"/>
    <x v="3"/>
    <n v="0.01"/>
    <n v="193.17"/>
    <n v="19.989999999999998"/>
    <x v="2"/>
    <x v="0"/>
    <x v="2"/>
    <x v="6"/>
    <s v="Small Box"/>
    <s v="Fellowes Staxonsteel® Drawer Files"/>
    <n v="0.71"/>
    <s v="United States"/>
    <s v="East"/>
    <x v="28"/>
    <s v="Philadelphia"/>
    <n v="19112"/>
    <x v="159"/>
    <d v="2015-06-11T00:00:00"/>
    <x v="1691"/>
    <n v="63"/>
    <n v="12190.98"/>
    <n v="53476"/>
    <n v="193.16"/>
    <x v="3"/>
  </r>
  <r>
    <n v="2046"/>
    <s v="Eileen Schwartz"/>
    <x v="0"/>
    <n v="0.04"/>
    <n v="4.28"/>
    <n v="5.68"/>
    <x v="1"/>
    <x v="3"/>
    <x v="2"/>
    <x v="7"/>
    <s v="Small Box"/>
    <s v="Xerox 199"/>
    <n v="0.4"/>
    <s v="United States"/>
    <s v="Central"/>
    <x v="38"/>
    <s v="Liberal"/>
    <n v="67901"/>
    <x v="160"/>
    <d v="2015-06-14T00:00:00"/>
    <x v="1692"/>
    <n v="7"/>
    <n v="31.54"/>
    <n v="88219"/>
    <n v="4.24"/>
    <x v="1"/>
  </r>
  <r>
    <n v="2046"/>
    <s v="Eileen Schwartz"/>
    <x v="0"/>
    <n v="0.06"/>
    <n v="376.13"/>
    <n v="85.63"/>
    <x v="0"/>
    <x v="3"/>
    <x v="0"/>
    <x v="0"/>
    <s v="Jumbo Box"/>
    <s v="Bretford Rectangular Conference Table Tops"/>
    <n v="0.74"/>
    <s v="United States"/>
    <s v="Central"/>
    <x v="38"/>
    <s v="Liberal"/>
    <n v="67901"/>
    <x v="160"/>
    <d v="2015-06-14T00:00:00"/>
    <x v="1693"/>
    <n v="13"/>
    <n v="4634.6899999999996"/>
    <n v="88219"/>
    <n v="376.07"/>
    <x v="1"/>
  </r>
  <r>
    <n v="2046"/>
    <s v="Eileen Schwartz"/>
    <x v="0"/>
    <n v="0.06"/>
    <n v="424.21"/>
    <n v="110.2"/>
    <x v="0"/>
    <x v="3"/>
    <x v="0"/>
    <x v="0"/>
    <s v="Jumbo Box"/>
    <s v="Bush Advantage Collection® Racetrack Conference Table"/>
    <n v="0.67"/>
    <s v="United States"/>
    <s v="Central"/>
    <x v="38"/>
    <s v="Liberal"/>
    <n v="67901"/>
    <x v="160"/>
    <d v="2015-06-13T00:00:00"/>
    <x v="1694"/>
    <n v="17"/>
    <n v="7304.03"/>
    <n v="88219"/>
    <n v="424.15"/>
    <x v="1"/>
  </r>
  <r>
    <n v="2046"/>
    <s v="Eileen Schwartz"/>
    <x v="0"/>
    <n v="0.06"/>
    <n v="195.99"/>
    <n v="8.99"/>
    <x v="1"/>
    <x v="3"/>
    <x v="1"/>
    <x v="12"/>
    <s v="Small Box"/>
    <s v="T28 WORLD"/>
    <n v="0.6"/>
    <s v="United States"/>
    <s v="Central"/>
    <x v="38"/>
    <s v="Liberal"/>
    <n v="67901"/>
    <x v="160"/>
    <d v="2015-06-14T00:00:00"/>
    <x v="1695"/>
    <n v="4"/>
    <n v="632.65"/>
    <n v="88219"/>
    <n v="195.93"/>
    <x v="1"/>
  </r>
  <r>
    <n v="62"/>
    <s v="Pam Gilbert"/>
    <x v="1"/>
    <n v="0.04"/>
    <n v="29.14"/>
    <n v="4.8600000000000003"/>
    <x v="1"/>
    <x v="3"/>
    <x v="2"/>
    <x v="7"/>
    <s v="Wrap Bag"/>
    <s v="Snap-A-Way® Black Print Carbonless Speed Message, No Reply Area, Duplicate"/>
    <n v="0.38"/>
    <s v="United States"/>
    <s v="Central"/>
    <x v="18"/>
    <s v="Round Rock"/>
    <n v="78664"/>
    <x v="160"/>
    <d v="2015-06-14T00:00:00"/>
    <x v="1696"/>
    <n v="17"/>
    <n v="506.39"/>
    <n v="87408"/>
    <n v="29.1"/>
    <x v="1"/>
  </r>
  <r>
    <n v="387"/>
    <s v="Angela Howe"/>
    <x v="1"/>
    <n v="0.1"/>
    <n v="8.8800000000000008"/>
    <n v="6.28"/>
    <x v="2"/>
    <x v="3"/>
    <x v="2"/>
    <x v="5"/>
    <s v="Small Box"/>
    <s v="GBC Instant Index™ System for Binding Systems"/>
    <n v="0.35"/>
    <s v="United States"/>
    <s v="Central"/>
    <x v="13"/>
    <s v="Grand Island"/>
    <n v="68801"/>
    <x v="160"/>
    <d v="2015-06-14T00:00:00"/>
    <x v="1697"/>
    <n v="15"/>
    <n v="126.9"/>
    <n v="90339"/>
    <n v="8.7800000000000011"/>
    <x v="1"/>
  </r>
  <r>
    <n v="1016"/>
    <s v="Francis Sherrill"/>
    <x v="1"/>
    <n v="0.02"/>
    <n v="6.48"/>
    <n v="7.86"/>
    <x v="2"/>
    <x v="2"/>
    <x v="2"/>
    <x v="7"/>
    <s v="Small Box"/>
    <s v="Xerox 213"/>
    <n v="0.37"/>
    <s v="United States"/>
    <s v="South"/>
    <x v="9"/>
    <s v="Asheville"/>
    <n v="28806"/>
    <x v="160"/>
    <d v="2015-06-13T00:00:00"/>
    <x v="1698"/>
    <n v="1"/>
    <n v="11.41"/>
    <n v="88389"/>
    <n v="6.4600000000000009"/>
    <x v="0"/>
  </r>
  <r>
    <n v="1745"/>
    <s v="Herbert Holden"/>
    <x v="1"/>
    <n v="0.04"/>
    <n v="124.49"/>
    <n v="51.94"/>
    <x v="0"/>
    <x v="1"/>
    <x v="0"/>
    <x v="0"/>
    <s v="Jumbo Box"/>
    <s v="Bevis 36 x 72 Conference Tables"/>
    <n v="0.63"/>
    <s v="United States"/>
    <s v="South"/>
    <x v="5"/>
    <s v="Atlanta"/>
    <n v="30305"/>
    <x v="160"/>
    <d v="2015-06-14T00:00:00"/>
    <x v="1699"/>
    <n v="4"/>
    <n v="605.82000000000005"/>
    <n v="12224"/>
    <n v="124.44999999999999"/>
    <x v="0"/>
  </r>
  <r>
    <n v="1745"/>
    <s v="Herbert Holden"/>
    <x v="1"/>
    <n v="0.1"/>
    <n v="35.99"/>
    <n v="5"/>
    <x v="1"/>
    <x v="1"/>
    <x v="1"/>
    <x v="12"/>
    <s v="Wrap Bag"/>
    <s v="Accessory17"/>
    <n v="0.82"/>
    <s v="United States"/>
    <s v="South"/>
    <x v="5"/>
    <s v="Atlanta"/>
    <n v="30305"/>
    <x v="160"/>
    <d v="2015-06-12T00:00:00"/>
    <x v="1700"/>
    <n v="54"/>
    <n v="1569"/>
    <n v="12224"/>
    <n v="35.89"/>
    <x v="0"/>
  </r>
  <r>
    <n v="1748"/>
    <s v="Helen Simpson"/>
    <x v="1"/>
    <n v="0.04"/>
    <n v="124.49"/>
    <n v="51.94"/>
    <x v="0"/>
    <x v="1"/>
    <x v="0"/>
    <x v="0"/>
    <s v="Jumbo Box"/>
    <s v="Bevis 36 x 72 Conference Tables"/>
    <n v="0.63"/>
    <s v="United States"/>
    <s v="Central"/>
    <x v="19"/>
    <s v="Enid"/>
    <n v="73703"/>
    <x v="160"/>
    <d v="2015-06-14T00:00:00"/>
    <x v="1701"/>
    <n v="1"/>
    <n v="151.46"/>
    <n v="87245"/>
    <n v="124.44999999999999"/>
    <x v="1"/>
  </r>
  <r>
    <n v="1781"/>
    <s v="Jackie Capps"/>
    <x v="1"/>
    <n v="0"/>
    <n v="55.48"/>
    <n v="14.3"/>
    <x v="1"/>
    <x v="3"/>
    <x v="2"/>
    <x v="7"/>
    <s v="Small Box"/>
    <s v="Xerox 194"/>
    <n v="0.37"/>
    <s v="United States"/>
    <s v="West"/>
    <x v="8"/>
    <s v="San Carlos"/>
    <n v="94070"/>
    <x v="160"/>
    <d v="2015-06-14T00:00:00"/>
    <x v="1702"/>
    <n v="11"/>
    <n v="658.62"/>
    <n v="89857"/>
    <n v="55.48"/>
    <x v="2"/>
  </r>
  <r>
    <n v="2257"/>
    <s v="Bernard Thompson"/>
    <x v="1"/>
    <n v="0.06"/>
    <n v="6.68"/>
    <n v="6.93"/>
    <x v="1"/>
    <x v="3"/>
    <x v="2"/>
    <x v="7"/>
    <s v="Small Box"/>
    <s v="HP Office Paper (20Lb. and 87 Bright)"/>
    <n v="0.37"/>
    <s v="United States"/>
    <s v="South"/>
    <x v="9"/>
    <s v="Raleigh"/>
    <n v="27604"/>
    <x v="160"/>
    <d v="2015-06-13T00:00:00"/>
    <x v="1703"/>
    <n v="14"/>
    <n v="91.92"/>
    <n v="87965"/>
    <n v="6.62"/>
    <x v="0"/>
  </r>
  <r>
    <n v="1466"/>
    <s v="Wesley Reid"/>
    <x v="2"/>
    <n v="0.04"/>
    <n v="130.97999999999999"/>
    <n v="54.74"/>
    <x v="0"/>
    <x v="0"/>
    <x v="0"/>
    <x v="10"/>
    <s v="Jumbo Box"/>
    <s v="O'Sullivan Elevations Bookcase, Cherry Finish"/>
    <n v="0.69"/>
    <s v="United States"/>
    <s v="Central"/>
    <x v="13"/>
    <s v="Columbus"/>
    <n v="68601"/>
    <x v="160"/>
    <d v="2015-06-12T00:00:00"/>
    <x v="1704"/>
    <n v="14"/>
    <n v="1781.66"/>
    <n v="91116"/>
    <n v="130.94"/>
    <x v="1"/>
  </r>
  <r>
    <n v="1469"/>
    <s v="Vicki Zhu Daniels"/>
    <x v="2"/>
    <n v="0.04"/>
    <n v="105.29"/>
    <n v="10.119999999999999"/>
    <x v="1"/>
    <x v="0"/>
    <x v="0"/>
    <x v="11"/>
    <s v="Large Box"/>
    <s v="Eldon Antistatic Chair Mats for Low to Medium Pile Carpets"/>
    <n v="0.79"/>
    <s v="United States"/>
    <s v="West"/>
    <x v="15"/>
    <s v="Clearfield"/>
    <n v="84015"/>
    <x v="160"/>
    <d v="2015-06-16T00:00:00"/>
    <x v="1705"/>
    <n v="9"/>
    <n v="940.64"/>
    <n v="91116"/>
    <n v="105.25"/>
    <x v="2"/>
  </r>
  <r>
    <n v="1469"/>
    <s v="Vicki Zhu Daniels"/>
    <x v="2"/>
    <n v="7.0000000000000007E-2"/>
    <n v="31.76"/>
    <n v="45.51"/>
    <x v="0"/>
    <x v="0"/>
    <x v="0"/>
    <x v="0"/>
    <s v="Jumbo Box"/>
    <s v="Hon iLevel™ Computer Training Table"/>
    <n v="0.65"/>
    <s v="United States"/>
    <s v="West"/>
    <x v="15"/>
    <s v="Clearfield"/>
    <n v="84015"/>
    <x v="160"/>
    <d v="2015-06-14T00:00:00"/>
    <x v="1706"/>
    <n v="18"/>
    <n v="439.27"/>
    <n v="91116"/>
    <n v="31.69"/>
    <x v="2"/>
  </r>
  <r>
    <n v="3179"/>
    <s v="Marie Pittman"/>
    <x v="2"/>
    <n v="7.0000000000000007E-2"/>
    <n v="35.44"/>
    <n v="7.5"/>
    <x v="1"/>
    <x v="3"/>
    <x v="2"/>
    <x v="7"/>
    <s v="Small Box"/>
    <s v="Xerox 1906"/>
    <n v="0.38"/>
    <s v="United States"/>
    <s v="Central"/>
    <x v="7"/>
    <s v="Owatonna"/>
    <n v="55060"/>
    <x v="160"/>
    <d v="2015-06-19T00:00:00"/>
    <x v="1707"/>
    <n v="11"/>
    <n v="380"/>
    <n v="86989"/>
    <n v="35.369999999999997"/>
    <x v="1"/>
  </r>
  <r>
    <n v="550"/>
    <s v="Edna Monroe Talley"/>
    <x v="4"/>
    <n v="0.06"/>
    <n v="549.99"/>
    <n v="49"/>
    <x v="0"/>
    <x v="3"/>
    <x v="1"/>
    <x v="4"/>
    <s v="Jumbo Drum"/>
    <s v="Sharp 1540cs Digital Laser Copier"/>
    <n v="0.35"/>
    <s v="United States"/>
    <s v="Central"/>
    <x v="18"/>
    <s v="Seguin"/>
    <n v="78155"/>
    <x v="160"/>
    <d v="2015-06-13T00:00:00"/>
    <x v="1708"/>
    <n v="13"/>
    <n v="6720.88"/>
    <n v="90910"/>
    <n v="549.93000000000006"/>
    <x v="1"/>
  </r>
  <r>
    <n v="550"/>
    <s v="Edna Monroe Talley"/>
    <x v="4"/>
    <n v="0.08"/>
    <n v="115.99"/>
    <n v="5.99"/>
    <x v="2"/>
    <x v="3"/>
    <x v="1"/>
    <x v="12"/>
    <s v="Small Box"/>
    <s v="2160"/>
    <n v="0.56999999999999995"/>
    <s v="United States"/>
    <s v="Central"/>
    <x v="18"/>
    <s v="Seguin"/>
    <n v="78155"/>
    <x v="160"/>
    <d v="2015-06-13T00:00:00"/>
    <x v="1709"/>
    <n v="1"/>
    <n v="102.21"/>
    <n v="90910"/>
    <n v="115.91"/>
    <x v="1"/>
  </r>
  <r>
    <n v="3230"/>
    <s v="Monica Stuart"/>
    <x v="0"/>
    <n v="0.06"/>
    <n v="4.91"/>
    <n v="5.68"/>
    <x v="2"/>
    <x v="0"/>
    <x v="2"/>
    <x v="5"/>
    <s v="Small Box"/>
    <s v="Acco Pressboard Covers with Storage Hooks, 14 7/8&quot; x 11&quot;, Light Blue"/>
    <n v="0.36"/>
    <s v="United States"/>
    <s v="Central"/>
    <x v="30"/>
    <s v="Waukesha"/>
    <n v="53186"/>
    <x v="161"/>
    <d v="2015-06-13T00:00:00"/>
    <x v="1710"/>
    <n v="10"/>
    <n v="53.89"/>
    <n v="87436"/>
    <n v="4.8500000000000005"/>
    <x v="1"/>
  </r>
  <r>
    <n v="3230"/>
    <s v="Monica Stuart"/>
    <x v="0"/>
    <n v="7.0000000000000007E-2"/>
    <n v="48.94"/>
    <n v="5.86"/>
    <x v="2"/>
    <x v="0"/>
    <x v="2"/>
    <x v="7"/>
    <s v="Small Box"/>
    <s v="Xerox 1916"/>
    <n v="0.35"/>
    <s v="United States"/>
    <s v="Central"/>
    <x v="30"/>
    <s v="Waukesha"/>
    <n v="53186"/>
    <x v="161"/>
    <d v="2015-06-14T00:00:00"/>
    <x v="1711"/>
    <n v="21"/>
    <n v="1001.02"/>
    <n v="87436"/>
    <n v="48.87"/>
    <x v="1"/>
  </r>
  <r>
    <n v="2143"/>
    <s v="Lester Sawyer"/>
    <x v="1"/>
    <n v="0.08"/>
    <n v="17.149999999999999"/>
    <n v="4.96"/>
    <x v="1"/>
    <x v="2"/>
    <x v="2"/>
    <x v="6"/>
    <s v="Small Box"/>
    <s v="Advantus Rolling Storage Box"/>
    <n v="0.57999999999999996"/>
    <s v="United States"/>
    <s v="South"/>
    <x v="21"/>
    <s v="Fairfax"/>
    <n v="20151"/>
    <x v="161"/>
    <d v="2015-06-16T00:00:00"/>
    <x v="1712"/>
    <n v="12"/>
    <n v="200.61"/>
    <n v="87569"/>
    <n v="17.07"/>
    <x v="0"/>
  </r>
  <r>
    <n v="2771"/>
    <s v="Kevin Wolfe"/>
    <x v="1"/>
    <n v="7.0000000000000007E-2"/>
    <n v="177.98"/>
    <n v="0.99"/>
    <x v="1"/>
    <x v="3"/>
    <x v="2"/>
    <x v="8"/>
    <s v="Small Box"/>
    <s v="Kensington 7 Outlet MasterPiece Power Center"/>
    <n v="0.56000000000000005"/>
    <s v="United States"/>
    <s v="South"/>
    <x v="5"/>
    <s v="East Point"/>
    <n v="30344"/>
    <x v="161"/>
    <d v="2015-06-13T00:00:00"/>
    <x v="1713"/>
    <n v="3"/>
    <n v="536.29"/>
    <n v="88974"/>
    <n v="177.91"/>
    <x v="0"/>
  </r>
  <r>
    <n v="1129"/>
    <s v="Pam Patton"/>
    <x v="2"/>
    <n v="0.03"/>
    <n v="30.98"/>
    <n v="6.5"/>
    <x v="1"/>
    <x v="3"/>
    <x v="1"/>
    <x v="1"/>
    <s v="Small Box"/>
    <s v="Logitech Internet Navigator Keyboard"/>
    <n v="0.79"/>
    <s v="United States"/>
    <s v="East"/>
    <x v="35"/>
    <s v="Boston"/>
    <n v="2118"/>
    <x v="161"/>
    <d v="2015-06-17T00:00:00"/>
    <x v="1714"/>
    <n v="44"/>
    <n v="1332.09"/>
    <n v="39430"/>
    <n v="30.95"/>
    <x v="3"/>
  </r>
  <r>
    <n v="1132"/>
    <s v="Michael Robbins"/>
    <x v="2"/>
    <n v="0.03"/>
    <n v="30.98"/>
    <n v="6.5"/>
    <x v="1"/>
    <x v="3"/>
    <x v="1"/>
    <x v="1"/>
    <s v="Small Box"/>
    <s v="Logitech Internet Navigator Keyboard"/>
    <n v="0.79"/>
    <s v="United States"/>
    <s v="Central"/>
    <x v="18"/>
    <s v="Euless"/>
    <n v="76039"/>
    <x v="161"/>
    <d v="2015-06-17T00:00:00"/>
    <x v="1715"/>
    <n v="11"/>
    <n v="333.02"/>
    <n v="88104"/>
    <n v="30.95"/>
    <x v="1"/>
  </r>
  <r>
    <n v="1505"/>
    <s v="Kay Schultz"/>
    <x v="2"/>
    <n v="0"/>
    <n v="85.99"/>
    <n v="0.99"/>
    <x v="1"/>
    <x v="0"/>
    <x v="1"/>
    <x v="12"/>
    <s v="Wrap Bag"/>
    <s v="Accessory4"/>
    <n v="0.85"/>
    <s v="United States"/>
    <s v="Central"/>
    <x v="18"/>
    <s v="College Station"/>
    <n v="77840"/>
    <x v="161"/>
    <d v="2015-06-18T00:00:00"/>
    <x v="1716"/>
    <n v="6"/>
    <n v="464.86"/>
    <n v="86181"/>
    <n v="85.99"/>
    <x v="1"/>
  </r>
  <r>
    <n v="5"/>
    <s v="Ronnie Proctor"/>
    <x v="3"/>
    <n v="0.02"/>
    <n v="500.98"/>
    <n v="26"/>
    <x v="0"/>
    <x v="2"/>
    <x v="0"/>
    <x v="9"/>
    <s v="Jumbo Drum"/>
    <s v="Global Troy™ Executive Leather Low-Back Tilter"/>
    <n v="0.6"/>
    <s v="United States"/>
    <s v="West"/>
    <x v="8"/>
    <s v="San Gabriel"/>
    <n v="91776"/>
    <x v="161"/>
    <d v="2015-06-15T00:00:00"/>
    <x v="1717"/>
    <n v="12"/>
    <n v="6362.85"/>
    <n v="90193"/>
    <n v="500.96000000000004"/>
    <x v="2"/>
  </r>
  <r>
    <n v="1044"/>
    <s v="Erin Ballard"/>
    <x v="0"/>
    <n v="0.02"/>
    <n v="209.84"/>
    <n v="21.21"/>
    <x v="1"/>
    <x v="2"/>
    <x v="0"/>
    <x v="11"/>
    <s v="Large Box"/>
    <s v="Luxo Professional Fluorescent Magnifier Lamp with Clamp-Mount Base"/>
    <n v="0.59"/>
    <s v="United States"/>
    <s v="West"/>
    <x v="8"/>
    <s v="Los Angeles"/>
    <n v="90004"/>
    <x v="162"/>
    <d v="2015-06-14T00:00:00"/>
    <x v="1718"/>
    <n v="62"/>
    <n v="13546.94"/>
    <n v="28001"/>
    <n v="209.82"/>
    <x v="2"/>
  </r>
  <r>
    <n v="1044"/>
    <s v="Erin Ballard"/>
    <x v="0"/>
    <n v="0.01"/>
    <n v="194.3"/>
    <n v="11.54"/>
    <x v="1"/>
    <x v="2"/>
    <x v="0"/>
    <x v="11"/>
    <s v="Large Box"/>
    <s v="Electrix Halogen Magnifier Lamp"/>
    <n v="0.59"/>
    <s v="United States"/>
    <s v="West"/>
    <x v="8"/>
    <s v="Los Angeles"/>
    <n v="90004"/>
    <x v="162"/>
    <d v="2015-06-16T00:00:00"/>
    <x v="1719"/>
    <n v="32"/>
    <n v="6401.65"/>
    <n v="28001"/>
    <n v="194.29000000000002"/>
    <x v="2"/>
  </r>
  <r>
    <n v="1519"/>
    <s v="Randall Boykin"/>
    <x v="0"/>
    <n v="0.06"/>
    <n v="55.48"/>
    <n v="4.8499999999999996"/>
    <x v="1"/>
    <x v="1"/>
    <x v="2"/>
    <x v="7"/>
    <s v="Small Box"/>
    <s v="Xerox 1888"/>
    <n v="0.37"/>
    <s v="United States"/>
    <s v="East"/>
    <x v="29"/>
    <s v="Auburn"/>
    <n v="4210"/>
    <x v="162"/>
    <d v="2015-06-14T00:00:00"/>
    <x v="1720"/>
    <n v="19"/>
    <n v="1030.51"/>
    <n v="89957"/>
    <n v="55.419999999999995"/>
    <x v="3"/>
  </r>
  <r>
    <n v="1522"/>
    <s v="Earl Watts"/>
    <x v="0"/>
    <n v="0.1"/>
    <n v="122.99"/>
    <n v="70.2"/>
    <x v="0"/>
    <x v="1"/>
    <x v="0"/>
    <x v="9"/>
    <s v="Jumbo Drum"/>
    <s v="Global High-Back Leather Tilter, Burgundy"/>
    <n v="0.74"/>
    <s v="United States"/>
    <s v="Central"/>
    <x v="7"/>
    <s v="Hopkins"/>
    <n v="55305"/>
    <x v="162"/>
    <d v="2015-06-15T00:00:00"/>
    <x v="1721"/>
    <n v="17"/>
    <n v="2026.91"/>
    <n v="89957"/>
    <n v="122.89"/>
    <x v="1"/>
  </r>
  <r>
    <n v="3339"/>
    <s v="Lester Copeland"/>
    <x v="1"/>
    <n v="0.03"/>
    <n v="2.61"/>
    <n v="0.5"/>
    <x v="1"/>
    <x v="1"/>
    <x v="2"/>
    <x v="13"/>
    <s v="Small Box"/>
    <s v="Avery 494"/>
    <n v="0.39"/>
    <s v="United States"/>
    <s v="South"/>
    <x v="12"/>
    <s v="Titusville"/>
    <n v="32780"/>
    <x v="162"/>
    <d v="2015-06-15T00:00:00"/>
    <x v="1722"/>
    <n v="7"/>
    <n v="19.02"/>
    <n v="85981"/>
    <n v="2.58"/>
    <x v="0"/>
  </r>
  <r>
    <n v="3339"/>
    <s v="Lester Copeland"/>
    <x v="1"/>
    <n v="0.01"/>
    <n v="11.66"/>
    <n v="7.95"/>
    <x v="1"/>
    <x v="1"/>
    <x v="2"/>
    <x v="2"/>
    <s v="Small Pack"/>
    <s v="Hunt BOSTON® Vista® Battery-Operated Pencil Sharpener, Black"/>
    <n v="0.57999999999999996"/>
    <s v="United States"/>
    <s v="South"/>
    <x v="12"/>
    <s v="Titusville"/>
    <n v="32780"/>
    <x v="162"/>
    <d v="2015-06-15T00:00:00"/>
    <x v="1723"/>
    <n v="16"/>
    <n v="193.87"/>
    <n v="85981"/>
    <n v="11.65"/>
    <x v="0"/>
  </r>
  <r>
    <n v="1644"/>
    <s v="Sam Woodward"/>
    <x v="2"/>
    <n v="0.09"/>
    <n v="107.53"/>
    <n v="5.81"/>
    <x v="1"/>
    <x v="0"/>
    <x v="0"/>
    <x v="11"/>
    <s v="Medium Box"/>
    <s v="Tenex Contemporary Contur Chairmats for Low and Medium Pile Carpet, Computer, 39&quot; x 49&quot;"/>
    <n v="0.65"/>
    <s v="United States"/>
    <s v="Central"/>
    <x v="18"/>
    <s v="Friendswood"/>
    <n v="77546"/>
    <x v="162"/>
    <d v="2015-06-16T00:00:00"/>
    <x v="1724"/>
    <n v="1"/>
    <n v="100.79"/>
    <n v="87342"/>
    <n v="107.44"/>
    <x v="1"/>
  </r>
  <r>
    <n v="1738"/>
    <s v="Dean Solomon"/>
    <x v="2"/>
    <n v="0.04"/>
    <n v="35.44"/>
    <n v="19.989999999999998"/>
    <x v="1"/>
    <x v="3"/>
    <x v="2"/>
    <x v="7"/>
    <s v="Small Box"/>
    <s v="Xerox 1880"/>
    <n v="0.38"/>
    <s v="United States"/>
    <s v="South"/>
    <x v="9"/>
    <s v="Gastonia"/>
    <n v="28052"/>
    <x v="162"/>
    <d v="2015-06-21T00:00:00"/>
    <x v="1725"/>
    <n v="11"/>
    <n v="406.26"/>
    <n v="85868"/>
    <n v="35.4"/>
    <x v="0"/>
  </r>
  <r>
    <n v="1775"/>
    <s v="Marlene Kirk"/>
    <x v="2"/>
    <n v="0.09"/>
    <n v="12.95"/>
    <n v="4.9800000000000004"/>
    <x v="1"/>
    <x v="1"/>
    <x v="2"/>
    <x v="5"/>
    <s v="Small Box"/>
    <s v="GBC Binding covers"/>
    <n v="0.4"/>
    <s v="United States"/>
    <s v="Central"/>
    <x v="2"/>
    <s v="South Bend"/>
    <n v="46614"/>
    <x v="162"/>
    <d v="2015-06-21T00:00:00"/>
    <x v="1726"/>
    <n v="21"/>
    <n v="269.54000000000002"/>
    <n v="89944"/>
    <n v="12.86"/>
    <x v="1"/>
  </r>
  <r>
    <n v="547"/>
    <s v="Henry Ball"/>
    <x v="3"/>
    <n v="0.03"/>
    <n v="13.73"/>
    <n v="6.85"/>
    <x v="2"/>
    <x v="3"/>
    <x v="0"/>
    <x v="11"/>
    <s v="Wrap Bag"/>
    <s v="DAX Wood Document Frame."/>
    <n v="0.54"/>
    <s v="United States"/>
    <s v="East"/>
    <x v="44"/>
    <s v="Morgantown"/>
    <n v="26501"/>
    <x v="162"/>
    <d v="2015-06-15T00:00:00"/>
    <x v="1727"/>
    <n v="4"/>
    <n v="57.37"/>
    <n v="86250"/>
    <n v="13.700000000000001"/>
    <x v="3"/>
  </r>
  <r>
    <n v="2979"/>
    <s v="Lloyd Dolan"/>
    <x v="3"/>
    <n v="0.01"/>
    <n v="5.84"/>
    <n v="0.83"/>
    <x v="1"/>
    <x v="3"/>
    <x v="2"/>
    <x v="2"/>
    <s v="Wrap Bag"/>
    <s v="Avery Hi-Liter® Smear-Safe Highlighters"/>
    <n v="0.49"/>
    <s v="United States"/>
    <s v="Central"/>
    <x v="39"/>
    <s v="Dickinson"/>
    <n v="58601"/>
    <x v="162"/>
    <d v="2015-06-16T00:00:00"/>
    <x v="1728"/>
    <n v="4"/>
    <n v="23.89"/>
    <n v="86546"/>
    <n v="5.83"/>
    <x v="1"/>
  </r>
  <r>
    <n v="3120"/>
    <s v="Daniel Christian"/>
    <x v="3"/>
    <n v="0.08"/>
    <n v="315.98"/>
    <n v="19.989999999999998"/>
    <x v="1"/>
    <x v="2"/>
    <x v="2"/>
    <x v="5"/>
    <s v="Small Box"/>
    <s v="GBC ProClick™ 150 Presentation Binding System"/>
    <n v="0.38"/>
    <s v="United States"/>
    <s v="South"/>
    <x v="17"/>
    <s v="New Orleans"/>
    <n v="70117"/>
    <x v="162"/>
    <d v="2015-06-14T00:00:00"/>
    <x v="1729"/>
    <n v="9"/>
    <n v="2642.48"/>
    <n v="90160"/>
    <n v="315.90000000000003"/>
    <x v="0"/>
  </r>
  <r>
    <n v="1860"/>
    <s v="Gina B Hess"/>
    <x v="0"/>
    <n v="0.09"/>
    <n v="5.98"/>
    <n v="1.49"/>
    <x v="1"/>
    <x v="2"/>
    <x v="2"/>
    <x v="5"/>
    <s v="Small Box"/>
    <s v="Avery Hanging File Binders"/>
    <n v="0.39"/>
    <s v="United States"/>
    <s v="East"/>
    <x v="35"/>
    <s v="Webster"/>
    <n v="1570"/>
    <x v="163"/>
    <d v="2015-06-17T00:00:00"/>
    <x v="1730"/>
    <n v="5"/>
    <n v="28.01"/>
    <n v="86846"/>
    <n v="5.8900000000000006"/>
    <x v="3"/>
  </r>
  <r>
    <n v="33"/>
    <s v="Ricky Hensley"/>
    <x v="3"/>
    <n v="0.03"/>
    <n v="4.24"/>
    <n v="5.41"/>
    <x v="1"/>
    <x v="3"/>
    <x v="2"/>
    <x v="5"/>
    <s v="Small Box"/>
    <s v="Storex DuraTech Recycled Plastic Frosted Binders"/>
    <n v="0.35"/>
    <s v="United States"/>
    <s v="West"/>
    <x v="14"/>
    <s v="Gresham"/>
    <n v="97030"/>
    <x v="163"/>
    <d v="2015-06-17T00:00:00"/>
    <x v="1731"/>
    <n v="13"/>
    <n v="58.68"/>
    <n v="89201"/>
    <n v="4.21"/>
    <x v="2"/>
  </r>
  <r>
    <n v="33"/>
    <s v="Ricky Hensley"/>
    <x v="3"/>
    <n v="0.04"/>
    <n v="2.94"/>
    <n v="0.7"/>
    <x v="1"/>
    <x v="3"/>
    <x v="2"/>
    <x v="2"/>
    <s v="Wrap Bag"/>
    <s v="Newell 338"/>
    <n v="0.57999999999999996"/>
    <s v="United States"/>
    <s v="West"/>
    <x v="14"/>
    <s v="Gresham"/>
    <n v="97030"/>
    <x v="163"/>
    <d v="2015-06-16T00:00:00"/>
    <x v="1732"/>
    <n v="18"/>
    <n v="53.1"/>
    <n v="89201"/>
    <n v="2.9"/>
    <x v="2"/>
  </r>
  <r>
    <n v="736"/>
    <s v="Meredith Walters"/>
    <x v="3"/>
    <n v="0.06"/>
    <n v="350.98"/>
    <n v="30"/>
    <x v="0"/>
    <x v="1"/>
    <x v="0"/>
    <x v="9"/>
    <s v="Jumbo Drum"/>
    <s v="Office Star - Professional Matrix Back Chair with 2-to-1 Synchro Tilt and Mesh Fabric Seat"/>
    <n v="0.61"/>
    <s v="United States"/>
    <s v="East"/>
    <x v="47"/>
    <s v="Salem"/>
    <n v="3079"/>
    <x v="163"/>
    <d v="2015-06-17T00:00:00"/>
    <x v="1733"/>
    <n v="6"/>
    <n v="2016.32"/>
    <n v="90361"/>
    <n v="350.92"/>
    <x v="3"/>
  </r>
  <r>
    <n v="738"/>
    <s v="Peggy Rowe"/>
    <x v="3"/>
    <n v="0.02"/>
    <n v="70.98"/>
    <n v="46.74"/>
    <x v="0"/>
    <x v="1"/>
    <x v="0"/>
    <x v="10"/>
    <s v="Jumbo Box"/>
    <s v="Hon Metal Bookcases, Putty"/>
    <n v="0.56000000000000005"/>
    <s v="United States"/>
    <s v="East"/>
    <x v="33"/>
    <s v="Cranford"/>
    <n v="7016"/>
    <x v="163"/>
    <d v="2015-06-16T00:00:00"/>
    <x v="1734"/>
    <n v="4"/>
    <n v="313.63"/>
    <n v="90361"/>
    <n v="70.960000000000008"/>
    <x v="3"/>
  </r>
  <r>
    <n v="741"/>
    <s v="Stacey Hale"/>
    <x v="3"/>
    <n v="0.04"/>
    <n v="27.48"/>
    <n v="4"/>
    <x v="1"/>
    <x v="1"/>
    <x v="1"/>
    <x v="1"/>
    <s v="Small Box"/>
    <s v="Belkin MediaBoard 104- Keyboard"/>
    <n v="0.75"/>
    <s v="United States"/>
    <s v="East"/>
    <x v="33"/>
    <s v="Summit"/>
    <n v="7901"/>
    <x v="163"/>
    <d v="2015-06-17T00:00:00"/>
    <x v="1735"/>
    <n v="15"/>
    <n v="397.17"/>
    <n v="90361"/>
    <n v="27.44"/>
    <x v="3"/>
  </r>
  <r>
    <n v="2183"/>
    <s v="Sheryl Reese"/>
    <x v="3"/>
    <n v="0"/>
    <n v="1.48"/>
    <n v="0.7"/>
    <x v="1"/>
    <x v="2"/>
    <x v="2"/>
    <x v="14"/>
    <s v="Wrap Bag"/>
    <s v="Binder Clips by OIC"/>
    <n v="0.37"/>
    <s v="United States"/>
    <s v="South"/>
    <x v="32"/>
    <s v="Owensboro"/>
    <n v="42301"/>
    <x v="163"/>
    <d v="2015-06-17T00:00:00"/>
    <x v="1736"/>
    <n v="12"/>
    <n v="19.32"/>
    <n v="91571"/>
    <n v="1.48"/>
    <x v="0"/>
  </r>
  <r>
    <n v="2512"/>
    <s v="Frances Holt"/>
    <x v="3"/>
    <n v="0.04"/>
    <n v="6.48"/>
    <n v="9.5399999999999991"/>
    <x v="1"/>
    <x v="2"/>
    <x v="2"/>
    <x v="7"/>
    <s v="Small Box"/>
    <s v="Xerox 1905"/>
    <n v="0.37"/>
    <s v="United States"/>
    <s v="East"/>
    <x v="35"/>
    <s v="Cambridge"/>
    <n v="2138"/>
    <x v="163"/>
    <d v="2015-06-17T00:00:00"/>
    <x v="1737"/>
    <n v="19"/>
    <n v="125.37"/>
    <n v="87030"/>
    <n v="6.44"/>
    <x v="3"/>
  </r>
  <r>
    <n v="1038"/>
    <s v="Jon Hale"/>
    <x v="0"/>
    <n v="0.1"/>
    <n v="7.64"/>
    <n v="5.83"/>
    <x v="1"/>
    <x v="3"/>
    <x v="2"/>
    <x v="7"/>
    <s v="Wrap Bag"/>
    <s v="Rediform Wirebound &quot;Phone Memo&quot; Message Book, 11 x 5-3/4"/>
    <n v="0.36"/>
    <s v="United States"/>
    <s v="South"/>
    <x v="12"/>
    <s v="Belle Glade"/>
    <n v="33430"/>
    <x v="164"/>
    <d v="2015-06-17T00:00:00"/>
    <x v="1738"/>
    <n v="5"/>
    <n v="39.36"/>
    <n v="90641"/>
    <n v="7.54"/>
    <x v="0"/>
  </r>
  <r>
    <n v="2677"/>
    <s v="Geoffrey Rivera"/>
    <x v="0"/>
    <n v="0.03"/>
    <n v="41.32"/>
    <n v="58.66"/>
    <x v="2"/>
    <x v="0"/>
    <x v="0"/>
    <x v="11"/>
    <s v="Medium Box"/>
    <s v="Deflect-o EconoMat Studded, No Bevel Mat for Low Pile Carpeting"/>
    <n v="0.76"/>
    <s v="United States"/>
    <s v="South"/>
    <x v="21"/>
    <s v="Winchester"/>
    <n v="22601"/>
    <x v="164"/>
    <d v="2015-06-17T00:00:00"/>
    <x v="1739"/>
    <n v="10"/>
    <n v="419.27"/>
    <n v="86633"/>
    <n v="41.29"/>
    <x v="0"/>
  </r>
  <r>
    <n v="2677"/>
    <s v="Geoffrey Rivera"/>
    <x v="0"/>
    <n v="0"/>
    <n v="6.88"/>
    <n v="2"/>
    <x v="1"/>
    <x v="0"/>
    <x v="2"/>
    <x v="7"/>
    <s v="Wrap Bag"/>
    <s v="Adams Phone Message Book, 200 Message Capacity, 8 1/16” x 11”"/>
    <n v="0.39"/>
    <s v="United States"/>
    <s v="South"/>
    <x v="21"/>
    <s v="Winchester"/>
    <n v="22601"/>
    <x v="164"/>
    <d v="2015-06-16T00:00:00"/>
    <x v="1740"/>
    <n v="5"/>
    <n v="36"/>
    <n v="86633"/>
    <n v="6.88"/>
    <x v="0"/>
  </r>
  <r>
    <n v="2720"/>
    <s v="Donna Block"/>
    <x v="0"/>
    <n v="0"/>
    <n v="40.479999999999997"/>
    <n v="19.989999999999998"/>
    <x v="1"/>
    <x v="0"/>
    <x v="1"/>
    <x v="1"/>
    <s v="Small Box"/>
    <s v="Keytronic Designer 104- Key Black Keyboard"/>
    <n v="0.77"/>
    <s v="United States"/>
    <s v="South"/>
    <x v="5"/>
    <s v="Dalton"/>
    <n v="30721"/>
    <x v="164"/>
    <d v="2015-06-17T00:00:00"/>
    <x v="1741"/>
    <n v="6"/>
    <n v="264.95"/>
    <n v="88766"/>
    <n v="40.479999999999997"/>
    <x v="0"/>
  </r>
  <r>
    <n v="1492"/>
    <s v="Don Beard"/>
    <x v="1"/>
    <n v="0.04"/>
    <n v="119.99"/>
    <n v="14"/>
    <x v="0"/>
    <x v="3"/>
    <x v="1"/>
    <x v="3"/>
    <s v="Jumbo Drum"/>
    <s v="Epson C82 Color Inkjet Printer"/>
    <n v="0.36"/>
    <s v="United States"/>
    <s v="Central"/>
    <x v="6"/>
    <s v="Ozark"/>
    <n v="65721"/>
    <x v="164"/>
    <d v="2015-06-18T00:00:00"/>
    <x v="1742"/>
    <n v="6"/>
    <n v="739.07"/>
    <n v="88004"/>
    <n v="119.94999999999999"/>
    <x v="1"/>
  </r>
  <r>
    <n v="2355"/>
    <s v="Clyde Burnett"/>
    <x v="4"/>
    <n v="0.06"/>
    <n v="146.34"/>
    <n v="43.75"/>
    <x v="0"/>
    <x v="1"/>
    <x v="0"/>
    <x v="0"/>
    <s v="Jumbo Box"/>
    <s v="Bevis Round Conference Table Top &amp; Single Column Base"/>
    <n v="0.65"/>
    <s v="United States"/>
    <s v="West"/>
    <x v="8"/>
    <s v="Coachella"/>
    <n v="92236"/>
    <x v="164"/>
    <d v="2015-06-18T00:00:00"/>
    <x v="1743"/>
    <n v="12"/>
    <n v="1721.24"/>
    <n v="91306"/>
    <n v="146.28"/>
    <x v="2"/>
  </r>
  <r>
    <n v="3096"/>
    <s v="Mike Howard"/>
    <x v="0"/>
    <n v="0.04"/>
    <n v="33.89"/>
    <n v="5.0999999999999996"/>
    <x v="2"/>
    <x v="1"/>
    <x v="2"/>
    <x v="6"/>
    <s v="Small Box"/>
    <s v="File Shuttle II and Handi-File, Black"/>
    <n v="0.6"/>
    <s v="United States"/>
    <s v="East"/>
    <x v="27"/>
    <s v="Hilliard"/>
    <n v="43026"/>
    <x v="165"/>
    <d v="2015-06-18T00:00:00"/>
    <x v="1744"/>
    <n v="6"/>
    <n v="200.83"/>
    <n v="86222"/>
    <n v="33.85"/>
    <x v="3"/>
  </r>
  <r>
    <n v="283"/>
    <s v="Pauline Boyette"/>
    <x v="1"/>
    <n v="0.1"/>
    <n v="1.68"/>
    <n v="1.57"/>
    <x v="1"/>
    <x v="3"/>
    <x v="2"/>
    <x v="2"/>
    <s v="Wrap Bag"/>
    <s v="Newell 323"/>
    <n v="0.59"/>
    <s v="United States"/>
    <s v="East"/>
    <x v="33"/>
    <s v="Newark"/>
    <n v="7101"/>
    <x v="165"/>
    <d v="2015-06-18T00:00:00"/>
    <x v="1745"/>
    <n v="11"/>
    <n v="18.71"/>
    <n v="89293"/>
    <n v="1.5799999999999998"/>
    <x v="3"/>
  </r>
  <r>
    <n v="286"/>
    <s v="Virginia Gay"/>
    <x v="2"/>
    <n v="0"/>
    <n v="4.13"/>
    <n v="5.34"/>
    <x v="1"/>
    <x v="0"/>
    <x v="2"/>
    <x v="5"/>
    <s v="Small Box"/>
    <s v="ACCOHIDE® Binder by Acco"/>
    <n v="0.38"/>
    <s v="United States"/>
    <s v="Central"/>
    <x v="38"/>
    <s v="Shawnee"/>
    <n v="66203"/>
    <x v="165"/>
    <d v="2015-06-21T00:00:00"/>
    <x v="1746"/>
    <n v="9"/>
    <n v="40.950000000000003"/>
    <n v="89761"/>
    <n v="4.13"/>
    <x v="1"/>
  </r>
  <r>
    <n v="286"/>
    <s v="Virginia Gay"/>
    <x v="2"/>
    <n v="0.1"/>
    <n v="130.97999999999999"/>
    <n v="54.74"/>
    <x v="0"/>
    <x v="0"/>
    <x v="0"/>
    <x v="10"/>
    <s v="Jumbo Box"/>
    <s v="O'Sullivan Elevations Bookcase, Cherry Finish"/>
    <n v="0.69"/>
    <s v="United States"/>
    <s v="Central"/>
    <x v="38"/>
    <s v="Shawnee"/>
    <n v="66203"/>
    <x v="165"/>
    <d v="2015-06-21T00:00:00"/>
    <x v="1747"/>
    <n v="9"/>
    <n v="1155.73"/>
    <n v="89761"/>
    <n v="130.88"/>
    <x v="1"/>
  </r>
  <r>
    <n v="646"/>
    <s v="Robin High"/>
    <x v="2"/>
    <n v="0.03"/>
    <n v="51.75"/>
    <n v="19.989999999999998"/>
    <x v="1"/>
    <x v="3"/>
    <x v="0"/>
    <x v="11"/>
    <s v="Small Box"/>
    <s v="Howard Miller 13-3/4&quot; Diameter Brushed Chrome Round Wall Clock"/>
    <n v="0.55000000000000004"/>
    <s v="United States"/>
    <s v="Central"/>
    <x v="7"/>
    <s v="Shakopee"/>
    <n v="55379"/>
    <x v="165"/>
    <d v="2015-06-22T00:00:00"/>
    <x v="1748"/>
    <n v="16"/>
    <n v="818.81"/>
    <n v="90735"/>
    <n v="51.72"/>
    <x v="1"/>
  </r>
  <r>
    <n v="1189"/>
    <s v="Dwight Stephenson"/>
    <x v="2"/>
    <n v="0.06"/>
    <n v="10.89"/>
    <n v="4.5"/>
    <x v="1"/>
    <x v="1"/>
    <x v="2"/>
    <x v="8"/>
    <s v="Small Box"/>
    <s v="Belkin 6 Outlet Metallic Surge Strip"/>
    <n v="0.59"/>
    <s v="United States"/>
    <s v="West"/>
    <x v="8"/>
    <s v="Huntington Beach"/>
    <n v="92646"/>
    <x v="165"/>
    <d v="2015-06-22T00:00:00"/>
    <x v="1749"/>
    <n v="14"/>
    <n v="149.32"/>
    <n v="87584"/>
    <n v="10.83"/>
    <x v="2"/>
  </r>
  <r>
    <n v="1189"/>
    <s v="Dwight Stephenson"/>
    <x v="2"/>
    <n v="0.03"/>
    <n v="10.64"/>
    <n v="5.16"/>
    <x v="1"/>
    <x v="1"/>
    <x v="0"/>
    <x v="11"/>
    <s v="Small Box"/>
    <s v="Eldon Expressions Punched Metal &amp; Wood Desk Accessories, Pewter &amp; Cherry"/>
    <n v="0.56999999999999995"/>
    <s v="United States"/>
    <s v="West"/>
    <x v="8"/>
    <s v="Huntington Beach"/>
    <n v="92646"/>
    <x v="165"/>
    <d v="2015-06-22T00:00:00"/>
    <x v="1750"/>
    <n v="16"/>
    <n v="177.01"/>
    <n v="87584"/>
    <n v="10.610000000000001"/>
    <x v="2"/>
  </r>
  <r>
    <n v="1189"/>
    <s v="Dwight Stephenson"/>
    <x v="2"/>
    <n v="0.03"/>
    <n v="7.96"/>
    <n v="4.95"/>
    <x v="1"/>
    <x v="1"/>
    <x v="0"/>
    <x v="11"/>
    <s v="Small Box"/>
    <s v="Staples Plastic Wall Frames"/>
    <n v="0.41"/>
    <s v="United States"/>
    <s v="West"/>
    <x v="8"/>
    <s v="Huntington Beach"/>
    <n v="92646"/>
    <x v="165"/>
    <d v="2015-06-19T00:00:00"/>
    <x v="1751"/>
    <n v="4"/>
    <n v="35.159999999999997"/>
    <n v="87584"/>
    <n v="7.93"/>
    <x v="2"/>
  </r>
  <r>
    <n v="1193"/>
    <s v="Louis Parrish"/>
    <x v="2"/>
    <n v="0.03"/>
    <n v="10.64"/>
    <n v="5.16"/>
    <x v="1"/>
    <x v="1"/>
    <x v="0"/>
    <x v="11"/>
    <s v="Small Box"/>
    <s v="Eldon Expressions Punched Metal &amp; Wood Desk Accessories, Pewter &amp; Cherry"/>
    <n v="0.56999999999999995"/>
    <s v="United States"/>
    <s v="East"/>
    <x v="31"/>
    <s v="Washington"/>
    <n v="20016"/>
    <x v="165"/>
    <d v="2015-06-22T00:00:00"/>
    <x v="1752"/>
    <n v="63"/>
    <n v="696.96"/>
    <n v="5984"/>
    <n v="10.610000000000001"/>
    <x v="3"/>
  </r>
  <r>
    <n v="1193"/>
    <s v="Louis Parrish"/>
    <x v="2"/>
    <n v="0.03"/>
    <n v="7.96"/>
    <n v="4.95"/>
    <x v="1"/>
    <x v="1"/>
    <x v="0"/>
    <x v="11"/>
    <s v="Small Box"/>
    <s v="Staples Plastic Wall Frames"/>
    <n v="0.41"/>
    <s v="United States"/>
    <s v="East"/>
    <x v="31"/>
    <s v="Washington"/>
    <n v="20016"/>
    <x v="165"/>
    <d v="2015-06-19T00:00:00"/>
    <x v="1753"/>
    <n v="17"/>
    <n v="149.41"/>
    <n v="5984"/>
    <n v="7.93"/>
    <x v="3"/>
  </r>
  <r>
    <n v="3098"/>
    <s v="Lorraine Boykin"/>
    <x v="2"/>
    <n v="0"/>
    <n v="11.7"/>
    <n v="6.96"/>
    <x v="2"/>
    <x v="1"/>
    <x v="2"/>
    <x v="8"/>
    <s v="Medium Box"/>
    <s v="Harmony HEPA Quiet Air Purifiers"/>
    <n v="0.5"/>
    <s v="United States"/>
    <s v="East"/>
    <x v="11"/>
    <s v="Shirley"/>
    <n v="11967"/>
    <x v="165"/>
    <d v="2015-06-19T00:00:00"/>
    <x v="1754"/>
    <n v="10"/>
    <n v="131.69"/>
    <n v="89315"/>
    <n v="11.7"/>
    <x v="3"/>
  </r>
  <r>
    <n v="907"/>
    <s v="Rachel Casey"/>
    <x v="4"/>
    <n v="0.09"/>
    <n v="2.6"/>
    <n v="2.4"/>
    <x v="1"/>
    <x v="2"/>
    <x v="2"/>
    <x v="2"/>
    <s v="Wrap Bag"/>
    <s v="12 Colored Short Pencils"/>
    <n v="0.57999999999999996"/>
    <s v="United States"/>
    <s v="South"/>
    <x v="32"/>
    <s v="Henderson"/>
    <n v="42420"/>
    <x v="165"/>
    <d v="2015-06-19T00:00:00"/>
    <x v="1755"/>
    <n v="12"/>
    <n v="31.73"/>
    <n v="86460"/>
    <n v="2.5100000000000002"/>
    <x v="0"/>
  </r>
  <r>
    <n v="317"/>
    <s v="Katherine Kearney"/>
    <x v="3"/>
    <n v="0.09"/>
    <n v="7.38"/>
    <n v="5.21"/>
    <x v="1"/>
    <x v="3"/>
    <x v="0"/>
    <x v="11"/>
    <s v="Small Box"/>
    <s v="Eldon® Expressions™ Wood Desk Accessories, Oak"/>
    <n v="0.56000000000000005"/>
    <s v="United States"/>
    <s v="West"/>
    <x v="8"/>
    <s v="Lemon Grove"/>
    <n v="91945"/>
    <x v="165"/>
    <d v="2015-06-18T00:00:00"/>
    <x v="1756"/>
    <n v="9"/>
    <n v="66.55"/>
    <n v="86041"/>
    <n v="7.29"/>
    <x v="2"/>
  </r>
  <r>
    <n v="317"/>
    <s v="Katherine Kearney"/>
    <x v="3"/>
    <n v="0.04"/>
    <n v="5.98"/>
    <n v="5.15"/>
    <x v="1"/>
    <x v="3"/>
    <x v="2"/>
    <x v="7"/>
    <s v="Small Box"/>
    <s v="Xerox 193"/>
    <n v="0.36"/>
    <s v="United States"/>
    <s v="West"/>
    <x v="8"/>
    <s v="Lemon Grove"/>
    <n v="91945"/>
    <x v="165"/>
    <d v="2015-06-18T00:00:00"/>
    <x v="1757"/>
    <n v="17"/>
    <n v="103.49"/>
    <n v="86041"/>
    <n v="5.94"/>
    <x v="2"/>
  </r>
  <r>
    <n v="317"/>
    <s v="Katherine Kearney"/>
    <x v="3"/>
    <n v="0.04"/>
    <n v="15.42"/>
    <n v="10.68"/>
    <x v="1"/>
    <x v="3"/>
    <x v="2"/>
    <x v="6"/>
    <s v="Small Box"/>
    <s v="Decoflex Hanging Personal Folder File, Blue"/>
    <n v="0.57999999999999996"/>
    <s v="United States"/>
    <s v="West"/>
    <x v="8"/>
    <s v="Lemon Grove"/>
    <n v="91945"/>
    <x v="165"/>
    <d v="2015-06-18T00:00:00"/>
    <x v="1758"/>
    <n v="12"/>
    <n v="192.18"/>
    <n v="86041"/>
    <n v="15.38"/>
    <x v="2"/>
  </r>
  <r>
    <n v="395"/>
    <s v="Monica McCormick"/>
    <x v="0"/>
    <n v="0.04"/>
    <n v="15.98"/>
    <n v="4"/>
    <x v="1"/>
    <x v="3"/>
    <x v="1"/>
    <x v="1"/>
    <s v="Small Box"/>
    <s v="Logitech Access Keyboard"/>
    <n v="0.37"/>
    <s v="United States"/>
    <s v="South"/>
    <x v="9"/>
    <s v="Albemarle"/>
    <n v="28001"/>
    <x v="166"/>
    <d v="2015-06-19T00:00:00"/>
    <x v="1759"/>
    <n v="4"/>
    <n v="64.59"/>
    <n v="86384"/>
    <n v="15.940000000000001"/>
    <x v="0"/>
  </r>
  <r>
    <n v="395"/>
    <s v="Monica McCormick"/>
    <x v="0"/>
    <n v="0.06"/>
    <n v="22.84"/>
    <n v="5.47"/>
    <x v="1"/>
    <x v="3"/>
    <x v="2"/>
    <x v="7"/>
    <s v="Small Box"/>
    <s v="Xerox 1929"/>
    <n v="0.39"/>
    <s v="United States"/>
    <s v="South"/>
    <x v="9"/>
    <s v="Albemarle"/>
    <n v="28001"/>
    <x v="166"/>
    <d v="2015-06-20T00:00:00"/>
    <x v="1760"/>
    <n v="20"/>
    <n v="461.94"/>
    <n v="86384"/>
    <n v="22.78"/>
    <x v="0"/>
  </r>
  <r>
    <n v="152"/>
    <s v="Kent Kerr"/>
    <x v="2"/>
    <n v="0.1"/>
    <n v="39.979999999999997"/>
    <n v="4"/>
    <x v="1"/>
    <x v="0"/>
    <x v="1"/>
    <x v="1"/>
    <s v="Small Box"/>
    <s v="Microsoft Natural Keyboard Elite"/>
    <n v="0.7"/>
    <s v="United States"/>
    <s v="South"/>
    <x v="34"/>
    <s v="Knoxville"/>
    <n v="37918"/>
    <x v="166"/>
    <d v="2015-06-22T00:00:00"/>
    <x v="1761"/>
    <n v="21"/>
    <n v="772.56"/>
    <n v="89525"/>
    <n v="39.879999999999995"/>
    <x v="0"/>
  </r>
  <r>
    <n v="1958"/>
    <s v="Vickie Martinez"/>
    <x v="2"/>
    <n v="0.09"/>
    <n v="30.98"/>
    <n v="6.5"/>
    <x v="2"/>
    <x v="1"/>
    <x v="1"/>
    <x v="1"/>
    <s v="Small Box"/>
    <s v="Belkin ErgoBoard™ Keyboard"/>
    <n v="0.64"/>
    <s v="United States"/>
    <s v="West"/>
    <x v="14"/>
    <s v="West Linn"/>
    <n v="97068"/>
    <x v="166"/>
    <d v="2015-06-22T00:00:00"/>
    <x v="1762"/>
    <n v="7"/>
    <n v="204.34"/>
    <n v="89819"/>
    <n v="30.89"/>
    <x v="2"/>
  </r>
  <r>
    <n v="2954"/>
    <s v="William Sharma"/>
    <x v="2"/>
    <n v="0.09"/>
    <n v="12.22"/>
    <n v="2.85"/>
    <x v="1"/>
    <x v="1"/>
    <x v="0"/>
    <x v="11"/>
    <s v="Small Pack"/>
    <s v="Aluminum Document Frame"/>
    <n v="0.55000000000000004"/>
    <s v="United States"/>
    <s v="Central"/>
    <x v="7"/>
    <s v="Maplewood"/>
    <n v="55119"/>
    <x v="166"/>
    <d v="2015-06-25T00:00:00"/>
    <x v="1763"/>
    <n v="9"/>
    <n v="102.43"/>
    <n v="86427"/>
    <n v="12.13"/>
    <x v="1"/>
  </r>
  <r>
    <n v="553"/>
    <s v="Kristine Connolly"/>
    <x v="4"/>
    <n v="0.08"/>
    <n v="124.49"/>
    <n v="51.94"/>
    <x v="0"/>
    <x v="3"/>
    <x v="0"/>
    <x v="0"/>
    <s v="Jumbo Box"/>
    <s v="Bevis 36 x 72 Conference Tables"/>
    <n v="0.63"/>
    <s v="United States"/>
    <s v="West"/>
    <x v="8"/>
    <s v="Los Angeles"/>
    <n v="90008"/>
    <x v="166"/>
    <d v="2015-06-19T00:00:00"/>
    <x v="1764"/>
    <n v="56"/>
    <n v="6831.37"/>
    <n v="359"/>
    <n v="124.41"/>
    <x v="2"/>
  </r>
  <r>
    <n v="555"/>
    <s v="Walter Young"/>
    <x v="4"/>
    <n v="0.08"/>
    <n v="124.49"/>
    <n v="51.94"/>
    <x v="0"/>
    <x v="3"/>
    <x v="0"/>
    <x v="0"/>
    <s v="Jumbo Box"/>
    <s v="Bevis 36 x 72 Conference Tables"/>
    <n v="0.63"/>
    <s v="United States"/>
    <s v="West"/>
    <x v="15"/>
    <s v="Pleasant Grove"/>
    <n v="84062"/>
    <x v="166"/>
    <d v="2015-06-19T00:00:00"/>
    <x v="1765"/>
    <n v="14"/>
    <n v="1707.84"/>
    <n v="86192"/>
    <n v="124.41"/>
    <x v="2"/>
  </r>
  <r>
    <n v="2016"/>
    <s v="Wayne Bean"/>
    <x v="4"/>
    <n v="0.1"/>
    <n v="10.48"/>
    <n v="2.89"/>
    <x v="1"/>
    <x v="3"/>
    <x v="2"/>
    <x v="2"/>
    <s v="Small Pack"/>
    <s v="Staples Battery-Operated Desktop Pencil Sharpener"/>
    <n v="0.6"/>
    <s v="United States"/>
    <s v="Central"/>
    <x v="25"/>
    <s v="Southgate"/>
    <n v="48195"/>
    <x v="166"/>
    <d v="2015-06-19T00:00:00"/>
    <x v="1766"/>
    <n v="4"/>
    <n v="40.29"/>
    <n v="86874"/>
    <n v="10.38"/>
    <x v="1"/>
  </r>
  <r>
    <n v="594"/>
    <s v="Charlie Moore"/>
    <x v="0"/>
    <n v="0.04"/>
    <n v="39.479999999999997"/>
    <n v="1.99"/>
    <x v="1"/>
    <x v="1"/>
    <x v="1"/>
    <x v="1"/>
    <s v="Small Pack"/>
    <s v="80 Minute CD-R Spindle, 100/Pack - Staples"/>
    <n v="0.54"/>
    <s v="United States"/>
    <s v="Central"/>
    <x v="2"/>
    <s v="Anderson"/>
    <n v="46016"/>
    <x v="167"/>
    <d v="2015-06-22T00:00:00"/>
    <x v="1767"/>
    <n v="18"/>
    <n v="702.68"/>
    <n v="86311"/>
    <n v="39.44"/>
    <x v="1"/>
  </r>
  <r>
    <n v="594"/>
    <s v="Charlie Moore"/>
    <x v="0"/>
    <n v="0.04"/>
    <n v="3.7"/>
    <n v="1.61"/>
    <x v="1"/>
    <x v="1"/>
    <x v="0"/>
    <x v="11"/>
    <s v="Wrap Bag"/>
    <s v="3M Hangers With Command Adhesive"/>
    <n v="0.44"/>
    <s v="United States"/>
    <s v="Central"/>
    <x v="2"/>
    <s v="Anderson"/>
    <n v="46016"/>
    <x v="167"/>
    <d v="2015-06-20T00:00:00"/>
    <x v="1768"/>
    <n v="18"/>
    <n v="67.239999999999995"/>
    <n v="86311"/>
    <n v="3.66"/>
    <x v="1"/>
  </r>
  <r>
    <n v="1009"/>
    <s v="Kristin George"/>
    <x v="1"/>
    <n v="0.1"/>
    <n v="550.98"/>
    <n v="45.7"/>
    <x v="0"/>
    <x v="3"/>
    <x v="0"/>
    <x v="0"/>
    <s v="Jumbo Box"/>
    <s v="Chromcraft Bull-Nose Wood Oval Conference Tables &amp; Bases"/>
    <n v="0.71"/>
    <s v="United States"/>
    <s v="East"/>
    <x v="29"/>
    <s v="Saco"/>
    <n v="4072"/>
    <x v="167"/>
    <d v="2015-06-21T00:00:00"/>
    <x v="1769"/>
    <n v="14"/>
    <n v="6963.67"/>
    <n v="88372"/>
    <n v="550.88"/>
    <x v="3"/>
  </r>
  <r>
    <n v="1956"/>
    <s v="Justin Frank"/>
    <x v="1"/>
    <n v="0.09"/>
    <n v="40.98"/>
    <n v="6.5"/>
    <x v="1"/>
    <x v="1"/>
    <x v="1"/>
    <x v="1"/>
    <s v="Small Box"/>
    <s v="Targus USB Numeric Keypad"/>
    <n v="0.74"/>
    <s v="United States"/>
    <s v="West"/>
    <x v="3"/>
    <s v="Louisville"/>
    <n v="80027"/>
    <x v="167"/>
    <d v="2015-06-21T00:00:00"/>
    <x v="1770"/>
    <n v="19"/>
    <n v="746.91"/>
    <n v="89820"/>
    <n v="40.889999999999993"/>
    <x v="2"/>
  </r>
  <r>
    <n v="796"/>
    <s v="Amanda Conner"/>
    <x v="3"/>
    <n v="0.1"/>
    <n v="14.42"/>
    <n v="6.75"/>
    <x v="1"/>
    <x v="3"/>
    <x v="2"/>
    <x v="8"/>
    <s v="Medium Box"/>
    <s v="Holmes Odor Grabber"/>
    <n v="0.52"/>
    <s v="United States"/>
    <s v="Central"/>
    <x v="13"/>
    <s v="Papillion"/>
    <n v="68046"/>
    <x v="167"/>
    <d v="2015-06-22T00:00:00"/>
    <x v="1771"/>
    <n v="1"/>
    <n v="15.49"/>
    <n v="86869"/>
    <n v="14.32"/>
    <x v="1"/>
  </r>
  <r>
    <n v="2323"/>
    <s v="Emma Buckley"/>
    <x v="3"/>
    <n v="0.06"/>
    <n v="4.9800000000000004"/>
    <n v="4.62"/>
    <x v="2"/>
    <x v="0"/>
    <x v="1"/>
    <x v="1"/>
    <s v="Small Pack"/>
    <s v="Imation 3.5&quot;, DISKETTE 44766 HGHLD3.52HD/FM, 10/Pack"/>
    <n v="0.64"/>
    <s v="United States"/>
    <s v="West"/>
    <x v="8"/>
    <s v="Coachella"/>
    <n v="92236"/>
    <x v="167"/>
    <d v="2015-06-19T00:00:00"/>
    <x v="1772"/>
    <n v="7"/>
    <n v="38.74"/>
    <n v="88722"/>
    <n v="4.9200000000000008"/>
    <x v="2"/>
  </r>
  <r>
    <n v="3138"/>
    <s v="Herbert Donnelly Swanson"/>
    <x v="3"/>
    <n v="0.05"/>
    <n v="4.0599999999999996"/>
    <n v="6.89"/>
    <x v="2"/>
    <x v="3"/>
    <x v="2"/>
    <x v="8"/>
    <s v="Small Box"/>
    <s v="Eureka Disposable Bags for Sanitaire® Vibra Groomer I® Upright Vac"/>
    <n v="0.6"/>
    <s v="United States"/>
    <s v="East"/>
    <x v="47"/>
    <s v="Londonderry"/>
    <n v="3053"/>
    <x v="167"/>
    <d v="2015-06-21T00:00:00"/>
    <x v="1773"/>
    <n v="22"/>
    <n v="92.57"/>
    <n v="86796"/>
    <n v="4.01"/>
    <x v="3"/>
  </r>
  <r>
    <n v="3167"/>
    <s v="Ray Silverman"/>
    <x v="3"/>
    <n v="7.0000000000000007E-2"/>
    <n v="280.98"/>
    <n v="57"/>
    <x v="0"/>
    <x v="3"/>
    <x v="0"/>
    <x v="9"/>
    <s v="Jumbo Drum"/>
    <s v="Hon 2090 “Pillow Soft” Series Mid Back Swivel/Tilt Chairs"/>
    <n v="0.78"/>
    <s v="United States"/>
    <s v="South"/>
    <x v="12"/>
    <s v="Ponte Vedra Beach"/>
    <n v="32004"/>
    <x v="167"/>
    <d v="2015-06-20T00:00:00"/>
    <x v="1774"/>
    <n v="14"/>
    <n v="3936.61"/>
    <n v="86491"/>
    <n v="280.91000000000003"/>
    <x v="0"/>
  </r>
  <r>
    <n v="3167"/>
    <s v="Ray Silverman"/>
    <x v="3"/>
    <n v="0"/>
    <n v="4.9800000000000004"/>
    <n v="7.44"/>
    <x v="1"/>
    <x v="3"/>
    <x v="2"/>
    <x v="7"/>
    <s v="Small Box"/>
    <s v="Xerox 1922"/>
    <n v="0.36"/>
    <s v="United States"/>
    <s v="South"/>
    <x v="12"/>
    <s v="Ponte Vedra Beach"/>
    <n v="32004"/>
    <x v="167"/>
    <d v="2015-06-21T00:00:00"/>
    <x v="1775"/>
    <n v="15"/>
    <n v="78.31"/>
    <n v="86491"/>
    <n v="4.9800000000000004"/>
    <x v="0"/>
  </r>
  <r>
    <n v="3167"/>
    <s v="Ray Silverman"/>
    <x v="3"/>
    <n v="0.1"/>
    <n v="3.98"/>
    <n v="0.83"/>
    <x v="1"/>
    <x v="3"/>
    <x v="2"/>
    <x v="2"/>
    <s v="Wrap Bag"/>
    <s v="Fluorescent Highlighters by Dixon"/>
    <n v="0.51"/>
    <s v="United States"/>
    <s v="South"/>
    <x v="12"/>
    <s v="Ponte Vedra Beach"/>
    <n v="32004"/>
    <x v="167"/>
    <d v="2015-06-21T00:00:00"/>
    <x v="1776"/>
    <n v="11"/>
    <n v="42.46"/>
    <n v="86491"/>
    <n v="3.88"/>
    <x v="0"/>
  </r>
  <r>
    <n v="491"/>
    <s v="Toni Swanson"/>
    <x v="0"/>
    <n v="0.02"/>
    <n v="1360.14"/>
    <n v="14.7"/>
    <x v="0"/>
    <x v="1"/>
    <x v="1"/>
    <x v="3"/>
    <s v="Jumbo Drum"/>
    <s v="Okidata ML395C Color Dot Matrix Printer"/>
    <n v="0.59"/>
    <s v="United States"/>
    <s v="East"/>
    <x v="11"/>
    <s v="New York City"/>
    <n v="10154"/>
    <x v="168"/>
    <d v="2015-06-22T00:00:00"/>
    <x v="1777"/>
    <n v="22"/>
    <n v="31670.6"/>
    <n v="6562"/>
    <n v="1360.1200000000001"/>
    <x v="3"/>
  </r>
  <r>
    <n v="494"/>
    <s v="Jimmy Alston Holder"/>
    <x v="0"/>
    <n v="0.02"/>
    <n v="1360.14"/>
    <n v="14.7"/>
    <x v="0"/>
    <x v="1"/>
    <x v="1"/>
    <x v="3"/>
    <s v="Jumbo Drum"/>
    <s v="Okidata ML395C Color Dot Matrix Printer"/>
    <n v="0.59"/>
    <s v="United States"/>
    <s v="West"/>
    <x v="4"/>
    <s v="Seattle"/>
    <n v="98115"/>
    <x v="168"/>
    <d v="2015-06-22T00:00:00"/>
    <x v="1778"/>
    <n v="6"/>
    <n v="8637.44"/>
    <n v="88908"/>
    <n v="1360.1200000000001"/>
    <x v="2"/>
  </r>
  <r>
    <n v="896"/>
    <s v="Jennifer Siegel"/>
    <x v="0"/>
    <n v="0.06"/>
    <n v="47.98"/>
    <n v="3.61"/>
    <x v="1"/>
    <x v="3"/>
    <x v="1"/>
    <x v="1"/>
    <s v="Small Pack"/>
    <s v="DS/HD IBM Formatted Diskettes, 200/Pack - Staples"/>
    <n v="0.71"/>
    <s v="United States"/>
    <s v="Central"/>
    <x v="18"/>
    <s v="Denton"/>
    <n v="76201"/>
    <x v="168"/>
    <d v="2015-06-22T00:00:00"/>
    <x v="1779"/>
    <n v="11"/>
    <n v="517.67999999999995"/>
    <n v="90167"/>
    <n v="47.919999999999995"/>
    <x v="1"/>
  </r>
  <r>
    <n v="2352"/>
    <s v="Kerry Beach"/>
    <x v="0"/>
    <n v="0.06"/>
    <n v="59.76"/>
    <n v="9.7100000000000009"/>
    <x v="1"/>
    <x v="1"/>
    <x v="2"/>
    <x v="6"/>
    <s v="Small Box"/>
    <s v="Advantus 10-Drawer Portable Organizer, Chrome Metal Frame, Smoke Drawers"/>
    <n v="0.56999999999999995"/>
    <s v="United States"/>
    <s v="East"/>
    <x v="36"/>
    <s v="Cumberland"/>
    <n v="21501"/>
    <x v="168"/>
    <d v="2015-06-23T00:00:00"/>
    <x v="1780"/>
    <n v="18"/>
    <n v="1096.6300000000001"/>
    <n v="86165"/>
    <n v="59.699999999999996"/>
    <x v="3"/>
  </r>
  <r>
    <n v="2352"/>
    <s v="Kerry Beach"/>
    <x v="0"/>
    <n v="7.0000000000000007E-2"/>
    <n v="195.99"/>
    <n v="4.2"/>
    <x v="1"/>
    <x v="1"/>
    <x v="1"/>
    <x v="12"/>
    <s v="Small Box"/>
    <s v="T65"/>
    <n v="0.56000000000000005"/>
    <s v="United States"/>
    <s v="East"/>
    <x v="36"/>
    <s v="Cumberland"/>
    <n v="21501"/>
    <x v="168"/>
    <d v="2015-06-23T00:00:00"/>
    <x v="1781"/>
    <n v="4"/>
    <n v="632.12"/>
    <n v="86165"/>
    <n v="195.92000000000002"/>
    <x v="3"/>
  </r>
  <r>
    <n v="1123"/>
    <s v="Peggy Lanier"/>
    <x v="1"/>
    <n v="0.09"/>
    <n v="175.99"/>
    <n v="4.99"/>
    <x v="1"/>
    <x v="0"/>
    <x v="1"/>
    <x v="12"/>
    <s v="Small Box"/>
    <s v="5165"/>
    <n v="0.59"/>
    <s v="United States"/>
    <s v="West"/>
    <x v="8"/>
    <s v="Roseville"/>
    <n v="95661"/>
    <x v="168"/>
    <d v="2015-06-22T00:00:00"/>
    <x v="1782"/>
    <n v="22"/>
    <n v="3144.56"/>
    <n v="87016"/>
    <n v="175.9"/>
    <x v="2"/>
  </r>
  <r>
    <n v="1124"/>
    <s v="Randy Jiang"/>
    <x v="1"/>
    <n v="0.09"/>
    <n v="160.97999999999999"/>
    <n v="35.020000000000003"/>
    <x v="0"/>
    <x v="0"/>
    <x v="0"/>
    <x v="10"/>
    <s v="Jumbo Box"/>
    <s v="Rush Hierlooms Collection Rich Wood Bookcases"/>
    <n v="0.72"/>
    <s v="United States"/>
    <s v="East"/>
    <x v="22"/>
    <s v="Norwich"/>
    <n v="6360"/>
    <x v="168"/>
    <d v="2015-06-21T00:00:00"/>
    <x v="1783"/>
    <n v="18"/>
    <n v="2653.02"/>
    <n v="87016"/>
    <n v="160.88999999999999"/>
    <x v="3"/>
  </r>
  <r>
    <n v="1432"/>
    <s v="Kerry Green"/>
    <x v="2"/>
    <n v="7.0000000000000007E-2"/>
    <n v="10.98"/>
    <n v="4.8"/>
    <x v="1"/>
    <x v="3"/>
    <x v="2"/>
    <x v="15"/>
    <s v="Small Box"/>
    <s v="Manila Recycled Extra-Heavyweight Clasp Envelopes, 6&quot; x 9&quot;"/>
    <n v="0.36"/>
    <s v="United States"/>
    <s v="Central"/>
    <x v="2"/>
    <s v="Indianapolis"/>
    <n v="46203"/>
    <x v="168"/>
    <d v="2015-06-27T00:00:00"/>
    <x v="1784"/>
    <n v="16"/>
    <n v="165.21"/>
    <n v="86827"/>
    <n v="10.91"/>
    <x v="1"/>
  </r>
  <r>
    <n v="491"/>
    <s v="Toni Swanson"/>
    <x v="3"/>
    <n v="0.02"/>
    <n v="9.06"/>
    <n v="9.86"/>
    <x v="1"/>
    <x v="1"/>
    <x v="2"/>
    <x v="7"/>
    <s v="Small Box"/>
    <s v="Southworth 25% Cotton Linen-Finish Paper &amp; Envelopes"/>
    <n v="0.4"/>
    <s v="United States"/>
    <s v="East"/>
    <x v="11"/>
    <s v="New York City"/>
    <n v="10154"/>
    <x v="168"/>
    <d v="2015-06-22T00:00:00"/>
    <x v="1785"/>
    <n v="24"/>
    <n v="239.82"/>
    <n v="42852"/>
    <n v="9.0400000000000009"/>
    <x v="3"/>
  </r>
  <r>
    <n v="494"/>
    <s v="Jimmy Alston Holder"/>
    <x v="3"/>
    <n v="0.02"/>
    <n v="9.06"/>
    <n v="9.86"/>
    <x v="1"/>
    <x v="1"/>
    <x v="2"/>
    <x v="7"/>
    <s v="Small Box"/>
    <s v="Southworth 25% Cotton Linen-Finish Paper &amp; Envelopes"/>
    <n v="0.4"/>
    <s v="United States"/>
    <s v="West"/>
    <x v="4"/>
    <s v="Seattle"/>
    <n v="98115"/>
    <x v="168"/>
    <d v="2015-06-22T00:00:00"/>
    <x v="1786"/>
    <n v="6"/>
    <n v="59.95"/>
    <n v="88908"/>
    <n v="9.0400000000000009"/>
    <x v="2"/>
  </r>
  <r>
    <n v="1424"/>
    <s v="Robyn Zhou"/>
    <x v="3"/>
    <n v="0.05"/>
    <n v="8.0399999999999991"/>
    <n v="8.94"/>
    <x v="1"/>
    <x v="2"/>
    <x v="2"/>
    <x v="5"/>
    <s v="Small Box"/>
    <s v="Fellowes Twister Kit, Gray/Clear, 3/pkg"/>
    <n v="0.4"/>
    <s v="United States"/>
    <s v="West"/>
    <x v="3"/>
    <s v="Englewood"/>
    <n v="80112"/>
    <x v="168"/>
    <d v="2015-06-22T00:00:00"/>
    <x v="1787"/>
    <n v="15"/>
    <n v="121.36"/>
    <n v="89449"/>
    <n v="7.9899999999999993"/>
    <x v="2"/>
  </r>
  <r>
    <n v="2487"/>
    <s v="Michelle Bryant Phillips"/>
    <x v="3"/>
    <n v="0.04"/>
    <n v="3.08"/>
    <n v="0.99"/>
    <x v="1"/>
    <x v="0"/>
    <x v="2"/>
    <x v="13"/>
    <s v="Small Box"/>
    <s v="Avery 481"/>
    <n v="0.37"/>
    <s v="United States"/>
    <s v="South"/>
    <x v="5"/>
    <s v="Tucker"/>
    <n v="30084"/>
    <x v="168"/>
    <d v="2015-06-21T00:00:00"/>
    <x v="1788"/>
    <n v="14"/>
    <n v="43.41"/>
    <n v="91415"/>
    <n v="3.04"/>
    <x v="0"/>
  </r>
  <r>
    <n v="2487"/>
    <s v="Michelle Bryant Phillips"/>
    <x v="3"/>
    <n v="0.1"/>
    <n v="2.78"/>
    <n v="1.25"/>
    <x v="1"/>
    <x v="0"/>
    <x v="2"/>
    <x v="2"/>
    <s v="Wrap Bag"/>
    <s v="Newell 318"/>
    <n v="0.59"/>
    <s v="United States"/>
    <s v="South"/>
    <x v="5"/>
    <s v="Tucker"/>
    <n v="30084"/>
    <x v="168"/>
    <d v="2015-06-21T00:00:00"/>
    <x v="1789"/>
    <n v="18"/>
    <n v="46.42"/>
    <n v="91415"/>
    <n v="2.6799999999999997"/>
    <x v="0"/>
  </r>
  <r>
    <n v="2713"/>
    <s v="Lynda Banks"/>
    <x v="0"/>
    <n v="7.0000000000000007E-2"/>
    <n v="2.88"/>
    <n v="0.5"/>
    <x v="1"/>
    <x v="3"/>
    <x v="2"/>
    <x v="13"/>
    <s v="Small Box"/>
    <s v="Avery 492"/>
    <n v="0.39"/>
    <s v="United States"/>
    <s v="Central"/>
    <x v="25"/>
    <s v="Kalamazoo"/>
    <n v="49001"/>
    <x v="169"/>
    <d v="2015-06-24T00:00:00"/>
    <x v="99"/>
    <n v="9"/>
    <n v="25.26"/>
    <n v="88701"/>
    <n v="2.81"/>
    <x v="1"/>
  </r>
  <r>
    <n v="2713"/>
    <s v="Lynda Banks"/>
    <x v="0"/>
    <n v="0.03"/>
    <n v="348.21"/>
    <n v="40.19"/>
    <x v="0"/>
    <x v="3"/>
    <x v="0"/>
    <x v="0"/>
    <s v="Jumbo Box"/>
    <s v="Bretford CR4500 Series Slim Rectangular Table"/>
    <n v="0.62"/>
    <s v="United States"/>
    <s v="Central"/>
    <x v="25"/>
    <s v="Kalamazoo"/>
    <n v="49001"/>
    <x v="169"/>
    <d v="2015-06-22T00:00:00"/>
    <x v="1790"/>
    <n v="2"/>
    <n v="736.16"/>
    <n v="88701"/>
    <n v="348.18"/>
    <x v="1"/>
  </r>
  <r>
    <n v="2049"/>
    <s v="Kenneth Pollock"/>
    <x v="1"/>
    <n v="0.03"/>
    <n v="15.28"/>
    <n v="1.99"/>
    <x v="1"/>
    <x v="3"/>
    <x v="1"/>
    <x v="1"/>
    <s v="Small Pack"/>
    <s v="Memorex 4.7GB DVD+R, 3/Pack"/>
    <n v="0.42"/>
    <s v="United States"/>
    <s v="South"/>
    <x v="21"/>
    <s v="Harrisonburg"/>
    <n v="22801"/>
    <x v="169"/>
    <d v="2015-06-23T00:00:00"/>
    <x v="1791"/>
    <n v="19"/>
    <n v="290.98"/>
    <n v="88220"/>
    <n v="15.25"/>
    <x v="0"/>
  </r>
  <r>
    <n v="2049"/>
    <s v="Kenneth Pollock"/>
    <x v="1"/>
    <n v="0.09"/>
    <n v="1.76"/>
    <n v="0.7"/>
    <x v="1"/>
    <x v="3"/>
    <x v="2"/>
    <x v="2"/>
    <s v="Wrap Bag"/>
    <s v="Newell 326"/>
    <n v="0.56000000000000005"/>
    <s v="United States"/>
    <s v="South"/>
    <x v="21"/>
    <s v="Harrisonburg"/>
    <n v="22801"/>
    <x v="169"/>
    <d v="2015-06-24T00:00:00"/>
    <x v="1792"/>
    <n v="13"/>
    <n v="21.77"/>
    <n v="88220"/>
    <n v="1.67"/>
    <x v="0"/>
  </r>
  <r>
    <n v="2305"/>
    <s v="Pat Kinney"/>
    <x v="1"/>
    <n v="0"/>
    <n v="90.48"/>
    <n v="19.989999999999998"/>
    <x v="1"/>
    <x v="0"/>
    <x v="2"/>
    <x v="15"/>
    <s v="Small Box"/>
    <s v="Tyvek® Side-Opening Peel &amp; Seel® Expanding Envelopes"/>
    <n v="0.4"/>
    <s v="United States"/>
    <s v="Central"/>
    <x v="46"/>
    <s v="Watertown"/>
    <n v="57201"/>
    <x v="169"/>
    <d v="2015-06-24T00:00:00"/>
    <x v="1793"/>
    <n v="12"/>
    <n v="1159.79"/>
    <n v="89869"/>
    <n v="90.48"/>
    <x v="1"/>
  </r>
  <r>
    <n v="648"/>
    <s v="Steve O'Brien"/>
    <x v="3"/>
    <n v="0.02"/>
    <n v="25.38"/>
    <n v="8.99"/>
    <x v="1"/>
    <x v="2"/>
    <x v="0"/>
    <x v="11"/>
    <s v="Small Pack"/>
    <s v="Executive Impressions 13&quot; Chairman Wall Clock"/>
    <n v="0.5"/>
    <s v="United States"/>
    <s v="Central"/>
    <x v="10"/>
    <s v="Bolingbrook"/>
    <n v="60440"/>
    <x v="169"/>
    <d v="2015-06-22T00:00:00"/>
    <x v="1794"/>
    <n v="1"/>
    <n v="34.11"/>
    <n v="91365"/>
    <n v="25.36"/>
    <x v="1"/>
  </r>
  <r>
    <n v="792"/>
    <s v="Holly Pate"/>
    <x v="3"/>
    <n v="0.09"/>
    <n v="6.48"/>
    <n v="9.68"/>
    <x v="1"/>
    <x v="3"/>
    <x v="2"/>
    <x v="7"/>
    <s v="Small Box"/>
    <s v="Xerox 1993"/>
    <n v="0.36"/>
    <s v="United States"/>
    <s v="Central"/>
    <x v="19"/>
    <s v="Mustang"/>
    <n v="73064"/>
    <x v="169"/>
    <d v="2015-06-22T00:00:00"/>
    <x v="1795"/>
    <n v="16"/>
    <n v="99.92"/>
    <n v="88753"/>
    <n v="6.3900000000000006"/>
    <x v="1"/>
  </r>
  <r>
    <n v="1511"/>
    <s v="Joseph Dawson"/>
    <x v="0"/>
    <n v="0.09"/>
    <n v="20.98"/>
    <n v="1.49"/>
    <x v="1"/>
    <x v="3"/>
    <x v="2"/>
    <x v="5"/>
    <s v="Small Box"/>
    <s v="Avery Legal 4-Ring Binder"/>
    <n v="0.35"/>
    <s v="United States"/>
    <s v="Central"/>
    <x v="2"/>
    <s v="Muncie"/>
    <n v="47302"/>
    <x v="170"/>
    <d v="2015-06-24T00:00:00"/>
    <x v="1796"/>
    <n v="14"/>
    <n v="288.67"/>
    <n v="90303"/>
    <n v="20.89"/>
    <x v="1"/>
  </r>
  <r>
    <n v="2874"/>
    <s v="Marian Willis"/>
    <x v="0"/>
    <n v="0.03"/>
    <n v="304.99"/>
    <n v="19.989999999999998"/>
    <x v="1"/>
    <x v="2"/>
    <x v="2"/>
    <x v="5"/>
    <s v="Small Box"/>
    <s v="Ibico Hi-Tech Manual Binding System"/>
    <n v="0.4"/>
    <s v="United States"/>
    <s v="Central"/>
    <x v="13"/>
    <s v="La Vista"/>
    <n v="68128"/>
    <x v="170"/>
    <d v="2015-06-24T00:00:00"/>
    <x v="1797"/>
    <n v="19"/>
    <n v="5845.81"/>
    <n v="89874"/>
    <n v="304.96000000000004"/>
    <x v="1"/>
  </r>
  <r>
    <n v="2874"/>
    <s v="Marian Willis"/>
    <x v="0"/>
    <n v="0.09"/>
    <n v="65.989999999999995"/>
    <n v="8.99"/>
    <x v="1"/>
    <x v="2"/>
    <x v="1"/>
    <x v="12"/>
    <s v="Small Box"/>
    <s v="V 3600 Series"/>
    <n v="0.57999999999999996"/>
    <s v="United States"/>
    <s v="Central"/>
    <x v="13"/>
    <s v="La Vista"/>
    <n v="68128"/>
    <x v="170"/>
    <d v="2015-06-24T00:00:00"/>
    <x v="1798"/>
    <n v="12"/>
    <n v="633.85"/>
    <n v="89874"/>
    <n v="65.899999999999991"/>
    <x v="1"/>
  </r>
  <r>
    <n v="2963"/>
    <s v="Frances Johnson"/>
    <x v="0"/>
    <n v="0.01"/>
    <n v="7.98"/>
    <n v="6.5"/>
    <x v="1"/>
    <x v="1"/>
    <x v="2"/>
    <x v="6"/>
    <s v="Medium Box"/>
    <s v="Iris Project Case"/>
    <n v="0.59"/>
    <s v="United States"/>
    <s v="East"/>
    <x v="36"/>
    <s v="Middle River"/>
    <n v="21220"/>
    <x v="170"/>
    <d v="2015-06-23T00:00:00"/>
    <x v="1799"/>
    <n v="4"/>
    <n v="34.909999999999997"/>
    <n v="88612"/>
    <n v="7.9700000000000006"/>
    <x v="3"/>
  </r>
  <r>
    <n v="3132"/>
    <s v="Anita Kang"/>
    <x v="1"/>
    <n v="0.1"/>
    <n v="180.98"/>
    <n v="26.2"/>
    <x v="0"/>
    <x v="3"/>
    <x v="0"/>
    <x v="9"/>
    <s v="Jumbo Drum"/>
    <s v="Global Ergonomic Managers Chair"/>
    <n v="0.59"/>
    <s v="United States"/>
    <s v="Central"/>
    <x v="10"/>
    <s v="Mundelein"/>
    <n v="60060"/>
    <x v="170"/>
    <d v="2015-06-23T00:00:00"/>
    <x v="1800"/>
    <n v="3"/>
    <n v="519.41999999999996"/>
    <n v="86790"/>
    <n v="180.88"/>
    <x v="1"/>
  </r>
  <r>
    <n v="437"/>
    <s v="Alice Berger McIntyre"/>
    <x v="2"/>
    <n v="0.05"/>
    <n v="125.99"/>
    <n v="8.08"/>
    <x v="1"/>
    <x v="0"/>
    <x v="1"/>
    <x v="12"/>
    <s v="Small Box"/>
    <s v="StarTAC ST7762"/>
    <n v="0.56999999999999995"/>
    <s v="United States"/>
    <s v="East"/>
    <x v="35"/>
    <s v="Lunenburg"/>
    <n v="1462"/>
    <x v="170"/>
    <d v="2015-06-27T00:00:00"/>
    <x v="1801"/>
    <n v="9"/>
    <n v="952.26"/>
    <n v="90695"/>
    <n v="125.94"/>
    <x v="3"/>
  </r>
  <r>
    <n v="1127"/>
    <s v="Ray Grady"/>
    <x v="2"/>
    <n v="0.04"/>
    <n v="4.71"/>
    <n v="0.7"/>
    <x v="1"/>
    <x v="1"/>
    <x v="2"/>
    <x v="14"/>
    <s v="Wrap Bag"/>
    <s v="Plymouth Boxed Rubber Bands by Plymouth"/>
    <n v="0.8"/>
    <s v="United States"/>
    <s v="Central"/>
    <x v="18"/>
    <s v="Eagle Pass"/>
    <n v="78852"/>
    <x v="170"/>
    <d v="2015-06-26T00:00:00"/>
    <x v="1802"/>
    <n v="19"/>
    <n v="90.52"/>
    <n v="87222"/>
    <n v="4.67"/>
    <x v="1"/>
  </r>
  <r>
    <n v="1128"/>
    <s v="Kurt O'Connor"/>
    <x v="2"/>
    <n v="0.06"/>
    <n v="4.2"/>
    <n v="2.2599999999999998"/>
    <x v="1"/>
    <x v="1"/>
    <x v="2"/>
    <x v="7"/>
    <s v="Wrap Bag"/>
    <s v="Important Message Pads, 50 4-1/4 x 5-1/2 Forms per Pad"/>
    <n v="0.36"/>
    <s v="United States"/>
    <s v="Central"/>
    <x v="18"/>
    <s v="Edinburg"/>
    <n v="78539"/>
    <x v="170"/>
    <d v="2015-06-27T00:00:00"/>
    <x v="1803"/>
    <n v="13"/>
    <n v="55.97"/>
    <n v="87222"/>
    <n v="4.1400000000000006"/>
    <x v="1"/>
  </r>
  <r>
    <n v="2279"/>
    <s v="Lucille McGee"/>
    <x v="2"/>
    <n v="0.04"/>
    <n v="4.4800000000000004"/>
    <n v="2.5"/>
    <x v="2"/>
    <x v="2"/>
    <x v="2"/>
    <x v="15"/>
    <s v="Small Box"/>
    <s v="Ampad #10 Peel &amp; Seel® Holiday Envelopes"/>
    <n v="0.37"/>
    <s v="United States"/>
    <s v="East"/>
    <x v="28"/>
    <s v="Greensburg"/>
    <n v="15601"/>
    <x v="170"/>
    <d v="2015-06-26T00:00:00"/>
    <x v="1804"/>
    <n v="7"/>
    <n v="35.93"/>
    <n v="85949"/>
    <n v="4.4400000000000004"/>
    <x v="3"/>
  </r>
  <r>
    <n v="101"/>
    <s v="Claudia Boyle"/>
    <x v="4"/>
    <n v="0.1"/>
    <n v="19.98"/>
    <n v="4"/>
    <x v="1"/>
    <x v="1"/>
    <x v="1"/>
    <x v="1"/>
    <s v="Small Box"/>
    <s v="Belkin 105-Key Black Keyboard"/>
    <n v="0.68"/>
    <s v="United States"/>
    <s v="East"/>
    <x v="29"/>
    <s v="Biddeford"/>
    <n v="4005"/>
    <x v="170"/>
    <d v="2015-06-24T00:00:00"/>
    <x v="1805"/>
    <n v="16"/>
    <n v="303.58999999999997"/>
    <n v="88205"/>
    <n v="19.88"/>
    <x v="3"/>
  </r>
  <r>
    <n v="102"/>
    <s v="Caroline Johnston"/>
    <x v="4"/>
    <n v="0.1"/>
    <n v="19.98"/>
    <n v="4"/>
    <x v="1"/>
    <x v="1"/>
    <x v="1"/>
    <x v="1"/>
    <s v="Small Box"/>
    <s v="Belkin 105-Key Black Keyboard"/>
    <n v="0.68"/>
    <s v="United States"/>
    <s v="East"/>
    <x v="35"/>
    <s v="Boston"/>
    <n v="2129"/>
    <x v="170"/>
    <d v="2015-06-24T00:00:00"/>
    <x v="1806"/>
    <n v="65"/>
    <n v="1233.32"/>
    <n v="3397"/>
    <n v="19.88"/>
    <x v="3"/>
  </r>
  <r>
    <n v="102"/>
    <s v="Caroline Johnston"/>
    <x v="4"/>
    <n v="0.09"/>
    <n v="2.88"/>
    <n v="1.49"/>
    <x v="1"/>
    <x v="1"/>
    <x v="2"/>
    <x v="5"/>
    <s v="Small Box"/>
    <s v="Avery Durable Binders"/>
    <n v="0.36"/>
    <s v="United States"/>
    <s v="East"/>
    <x v="35"/>
    <s v="Boston"/>
    <n v="2129"/>
    <x v="170"/>
    <d v="2015-06-23T00:00:00"/>
    <x v="1807"/>
    <n v="17"/>
    <n v="47.31"/>
    <n v="3397"/>
    <n v="2.79"/>
    <x v="3"/>
  </r>
  <r>
    <n v="109"/>
    <s v="Tom McFarland"/>
    <x v="4"/>
    <n v="0.09"/>
    <n v="2.88"/>
    <n v="1.49"/>
    <x v="1"/>
    <x v="1"/>
    <x v="2"/>
    <x v="5"/>
    <s v="Small Box"/>
    <s v="Avery Durable Binders"/>
    <n v="0.36"/>
    <s v="United States"/>
    <s v="East"/>
    <x v="33"/>
    <s v="Lodi"/>
    <n v="7644"/>
    <x v="170"/>
    <d v="2015-06-23T00:00:00"/>
    <x v="1808"/>
    <n v="4"/>
    <n v="11.13"/>
    <n v="88205"/>
    <n v="2.79"/>
    <x v="3"/>
  </r>
  <r>
    <n v="522"/>
    <s v="Aaron Riggs"/>
    <x v="4"/>
    <n v="0.02"/>
    <n v="150.97999999999999"/>
    <n v="13.99"/>
    <x v="2"/>
    <x v="0"/>
    <x v="1"/>
    <x v="3"/>
    <s v="Medium Box"/>
    <s v="Canon MP41DH Printing Calculator"/>
    <n v="0.38"/>
    <s v="United States"/>
    <s v="West"/>
    <x v="14"/>
    <s v="Redmond"/>
    <n v="97756"/>
    <x v="170"/>
    <d v="2015-06-24T00:00:00"/>
    <x v="1809"/>
    <n v="3"/>
    <n v="480.37"/>
    <n v="89327"/>
    <n v="150.95999999999998"/>
    <x v="2"/>
  </r>
  <r>
    <n v="522"/>
    <s v="Aaron Riggs"/>
    <x v="4"/>
    <n v="0.1"/>
    <n v="5.43"/>
    <n v="0.95"/>
    <x v="1"/>
    <x v="0"/>
    <x v="2"/>
    <x v="7"/>
    <s v="Wrap Bag"/>
    <s v="Wirebound Message Book, 4 per Page"/>
    <n v="0.36"/>
    <s v="United States"/>
    <s v="West"/>
    <x v="14"/>
    <s v="Redmond"/>
    <n v="97756"/>
    <x v="170"/>
    <d v="2015-06-24T00:00:00"/>
    <x v="1810"/>
    <n v="1"/>
    <n v="5.76"/>
    <n v="89327"/>
    <n v="5.33"/>
    <x v="2"/>
  </r>
  <r>
    <n v="522"/>
    <s v="Aaron Riggs"/>
    <x v="4"/>
    <n v="0.01"/>
    <n v="179.29"/>
    <n v="29.21"/>
    <x v="0"/>
    <x v="0"/>
    <x v="0"/>
    <x v="0"/>
    <s v="Jumbo Box"/>
    <s v="Bevis Round Conference Table Top, X-Base"/>
    <n v="0.74"/>
    <s v="United States"/>
    <s v="West"/>
    <x v="14"/>
    <s v="Redmond"/>
    <n v="97756"/>
    <x v="170"/>
    <d v="2015-06-23T00:00:00"/>
    <x v="1811"/>
    <n v="21"/>
    <n v="3112.13"/>
    <n v="89327"/>
    <n v="179.28"/>
    <x v="2"/>
  </r>
  <r>
    <n v="445"/>
    <s v="Judy Barrett"/>
    <x v="1"/>
    <n v="0.09"/>
    <n v="200.98"/>
    <n v="55.96"/>
    <x v="0"/>
    <x v="0"/>
    <x v="0"/>
    <x v="10"/>
    <s v="Jumbo Box"/>
    <s v="O'Sullivan Living Dimensions 3-Shelf Bookcases"/>
    <n v="0.75"/>
    <s v="United States"/>
    <s v="Central"/>
    <x v="13"/>
    <s v="Norfolk"/>
    <n v="68701"/>
    <x v="171"/>
    <d v="2015-06-24T00:00:00"/>
    <x v="1812"/>
    <n v="9"/>
    <n v="1766.68"/>
    <n v="88084"/>
    <n v="200.89"/>
    <x v="1"/>
  </r>
  <r>
    <n v="445"/>
    <s v="Judy Barrett"/>
    <x v="1"/>
    <n v="0.09"/>
    <n v="2.78"/>
    <n v="0.97"/>
    <x v="1"/>
    <x v="0"/>
    <x v="2"/>
    <x v="2"/>
    <s v="Wrap Bag"/>
    <s v="Newell 333"/>
    <n v="0.59"/>
    <s v="United States"/>
    <s v="Central"/>
    <x v="13"/>
    <s v="Norfolk"/>
    <n v="68701"/>
    <x v="171"/>
    <d v="2015-06-24T00:00:00"/>
    <x v="1813"/>
    <n v="11"/>
    <n v="29.02"/>
    <n v="88084"/>
    <n v="2.69"/>
    <x v="1"/>
  </r>
  <r>
    <n v="2333"/>
    <s v="Megan Woods"/>
    <x v="1"/>
    <n v="0.06"/>
    <n v="180.98"/>
    <n v="26.2"/>
    <x v="0"/>
    <x v="0"/>
    <x v="0"/>
    <x v="9"/>
    <s v="Jumbo Drum"/>
    <s v="Global Ergonomic Managers Chair"/>
    <n v="0.59"/>
    <s v="United States"/>
    <s v="Central"/>
    <x v="30"/>
    <s v="Green Bay"/>
    <n v="54302"/>
    <x v="171"/>
    <d v="2015-06-24T00:00:00"/>
    <x v="1814"/>
    <n v="1"/>
    <n v="191.73"/>
    <n v="89611"/>
    <n v="180.92"/>
    <x v="1"/>
  </r>
  <r>
    <n v="1548"/>
    <s v="John Bray"/>
    <x v="2"/>
    <n v="0"/>
    <n v="599.99"/>
    <n v="24.49"/>
    <x v="1"/>
    <x v="3"/>
    <x v="1"/>
    <x v="4"/>
    <s v="Large Box"/>
    <s v="Canon Image Class D660 Copier"/>
    <n v="0.44"/>
    <s v="United States"/>
    <s v="Central"/>
    <x v="2"/>
    <s v="Richmond"/>
    <n v="47374"/>
    <x v="171"/>
    <d v="2015-06-25T00:00:00"/>
    <x v="1815"/>
    <n v="18"/>
    <n v="11015.82"/>
    <n v="88487"/>
    <n v="599.99"/>
    <x v="1"/>
  </r>
  <r>
    <n v="2215"/>
    <s v="Christopher High"/>
    <x v="2"/>
    <n v="7.0000000000000007E-2"/>
    <n v="3.28"/>
    <n v="3.97"/>
    <x v="1"/>
    <x v="3"/>
    <x v="2"/>
    <x v="2"/>
    <s v="Wrap Bag"/>
    <s v="Newell 337"/>
    <n v="0.56000000000000005"/>
    <s v="United States"/>
    <s v="East"/>
    <x v="27"/>
    <s v="Massillon"/>
    <n v="44646"/>
    <x v="171"/>
    <d v="2015-06-23T00:00:00"/>
    <x v="1816"/>
    <n v="4"/>
    <n v="14.76"/>
    <n v="90314"/>
    <n v="3.21"/>
    <x v="3"/>
  </r>
  <r>
    <n v="2216"/>
    <s v="Clara Kaplan"/>
    <x v="2"/>
    <n v="0.02"/>
    <n v="256.99"/>
    <n v="11.25"/>
    <x v="1"/>
    <x v="3"/>
    <x v="1"/>
    <x v="1"/>
    <s v="Small Box"/>
    <s v="Hayes Optima 56K V.90 Internal Voice Modem"/>
    <n v="0.51"/>
    <s v="United States"/>
    <s v="East"/>
    <x v="27"/>
    <s v="Medina"/>
    <n v="44256"/>
    <x v="171"/>
    <d v="2015-06-30T00:00:00"/>
    <x v="1817"/>
    <n v="3"/>
    <n v="808.44"/>
    <n v="90314"/>
    <n v="256.97000000000003"/>
    <x v="3"/>
  </r>
  <r>
    <n v="2216"/>
    <s v="Clara Kaplan"/>
    <x v="2"/>
    <n v="0.01"/>
    <n v="6.48"/>
    <n v="5.14"/>
    <x v="1"/>
    <x v="3"/>
    <x v="2"/>
    <x v="7"/>
    <s v="Small Box"/>
    <s v="Xerox 23"/>
    <n v="0.37"/>
    <s v="United States"/>
    <s v="East"/>
    <x v="27"/>
    <s v="Medina"/>
    <n v="44256"/>
    <x v="171"/>
    <d v="2015-06-25T00:00:00"/>
    <x v="1818"/>
    <n v="10"/>
    <n v="67.41"/>
    <n v="90314"/>
    <n v="6.4700000000000006"/>
    <x v="3"/>
  </r>
  <r>
    <n v="2352"/>
    <s v="Kerry Beach"/>
    <x v="3"/>
    <n v="0.09"/>
    <n v="71.37"/>
    <n v="69"/>
    <x v="1"/>
    <x v="2"/>
    <x v="0"/>
    <x v="0"/>
    <s v="Large Box"/>
    <s v="Lesro Sheffield Collection Coffee Table, End Table, Center Table, Corner Table"/>
    <n v="0.68"/>
    <s v="United States"/>
    <s v="East"/>
    <x v="36"/>
    <s v="Cumberland"/>
    <n v="21501"/>
    <x v="171"/>
    <d v="2015-06-24T00:00:00"/>
    <x v="1819"/>
    <n v="19"/>
    <n v="1302.98"/>
    <n v="86166"/>
    <n v="71.28"/>
    <x v="3"/>
  </r>
  <r>
    <n v="2044"/>
    <s v="Jay Simon"/>
    <x v="2"/>
    <n v="0.09"/>
    <n v="20.99"/>
    <n v="2.5"/>
    <x v="1"/>
    <x v="3"/>
    <x v="1"/>
    <x v="12"/>
    <s v="Wrap Bag"/>
    <s v="Accessory37"/>
    <n v="0.81"/>
    <s v="United States"/>
    <s v="South"/>
    <x v="1"/>
    <s v="Rogers"/>
    <n v="72756"/>
    <x v="172"/>
    <d v="2015-07-01T00:00:00"/>
    <x v="1820"/>
    <n v="6"/>
    <n v="100.11"/>
    <n v="88692"/>
    <n v="20.9"/>
    <x v="0"/>
  </r>
  <r>
    <n v="3325"/>
    <s v="Diane Barr"/>
    <x v="2"/>
    <n v="0"/>
    <n v="8.74"/>
    <n v="8.2899999999999991"/>
    <x v="1"/>
    <x v="1"/>
    <x v="2"/>
    <x v="15"/>
    <s v="Small Box"/>
    <s v="#10- 4 1/8&quot; x 9 1/2&quot; Recycled Envelopes"/>
    <n v="0.38"/>
    <s v="United States"/>
    <s v="West"/>
    <x v="14"/>
    <s v="Coos Bay"/>
    <n v="97420"/>
    <x v="172"/>
    <d v="2015-06-26T00:00:00"/>
    <x v="1821"/>
    <n v="14"/>
    <n v="131.62"/>
    <n v="90986"/>
    <n v="8.74"/>
    <x v="2"/>
  </r>
  <r>
    <n v="721"/>
    <s v="Melvin Duke"/>
    <x v="3"/>
    <n v="0.04"/>
    <n v="10.64"/>
    <n v="5.16"/>
    <x v="1"/>
    <x v="3"/>
    <x v="0"/>
    <x v="11"/>
    <s v="Small Box"/>
    <s v="Eldon Expressions Punched Metal &amp; Wood Desk Accessories, Pewter &amp; Cherry"/>
    <n v="0.56999999999999995"/>
    <s v="United States"/>
    <s v="Central"/>
    <x v="2"/>
    <s v="Frankfort"/>
    <n v="46041"/>
    <x v="172"/>
    <d v="2015-06-25T00:00:00"/>
    <x v="1822"/>
    <n v="6"/>
    <n v="66.900000000000006"/>
    <n v="91053"/>
    <n v="10.600000000000001"/>
    <x v="1"/>
  </r>
  <r>
    <n v="721"/>
    <s v="Melvin Duke"/>
    <x v="3"/>
    <n v="0.03"/>
    <n v="2.78"/>
    <n v="1.34"/>
    <x v="2"/>
    <x v="3"/>
    <x v="2"/>
    <x v="2"/>
    <s v="Wrap Bag"/>
    <s v="Prang Drawing Pencil Set"/>
    <n v="0.45"/>
    <s v="United States"/>
    <s v="Central"/>
    <x v="2"/>
    <s v="Frankfort"/>
    <n v="46041"/>
    <x v="172"/>
    <d v="2015-06-26T00:00:00"/>
    <x v="1823"/>
    <n v="15"/>
    <n v="43.13"/>
    <n v="91053"/>
    <n v="2.75"/>
    <x v="1"/>
  </r>
  <r>
    <n v="3084"/>
    <s v="Debbie Hsu"/>
    <x v="3"/>
    <n v="0.01"/>
    <n v="7.1"/>
    <n v="6.05"/>
    <x v="1"/>
    <x v="0"/>
    <x v="2"/>
    <x v="5"/>
    <s v="Small Box"/>
    <s v="Wilson Jones Hanging View Binder, White, 1&quot;"/>
    <n v="0.39"/>
    <s v="United States"/>
    <s v="West"/>
    <x v="4"/>
    <s v="Lacey"/>
    <n v="98503"/>
    <x v="172"/>
    <d v="2015-06-25T00:00:00"/>
    <x v="1824"/>
    <n v="18"/>
    <n v="133.19"/>
    <n v="89880"/>
    <n v="7.09"/>
    <x v="2"/>
  </r>
  <r>
    <n v="3084"/>
    <s v="Debbie Hsu"/>
    <x v="3"/>
    <n v="0.05"/>
    <n v="18.97"/>
    <n v="9.0299999999999994"/>
    <x v="1"/>
    <x v="0"/>
    <x v="2"/>
    <x v="7"/>
    <s v="Small Box"/>
    <s v="Computer Printout Paper with Letter-Trim Perforations"/>
    <n v="0.37"/>
    <s v="United States"/>
    <s v="West"/>
    <x v="4"/>
    <s v="Lacey"/>
    <n v="98503"/>
    <x v="172"/>
    <d v="2015-06-25T00:00:00"/>
    <x v="1825"/>
    <n v="5"/>
    <n v="97.33"/>
    <n v="89880"/>
    <n v="18.919999999999998"/>
    <x v="2"/>
  </r>
  <r>
    <n v="1416"/>
    <s v="Betsy Gibson"/>
    <x v="1"/>
    <n v="0.04"/>
    <n v="46.89"/>
    <n v="5.0999999999999996"/>
    <x v="1"/>
    <x v="0"/>
    <x v="2"/>
    <x v="8"/>
    <s v="Medium Box"/>
    <s v="Bionaire Personal Warm Mist Humidifier/Vaporizer"/>
    <n v="0.46"/>
    <s v="United States"/>
    <s v="Central"/>
    <x v="2"/>
    <s v="Indianapolis"/>
    <n v="46203"/>
    <x v="173"/>
    <d v="2015-06-27T00:00:00"/>
    <x v="1826"/>
    <n v="4"/>
    <n v="182.61"/>
    <n v="90540"/>
    <n v="46.85"/>
    <x v="1"/>
  </r>
  <r>
    <n v="1551"/>
    <s v="Laurence Flowers"/>
    <x v="2"/>
    <n v="7.0000000000000007E-2"/>
    <n v="17.7"/>
    <n v="9.4700000000000006"/>
    <x v="1"/>
    <x v="1"/>
    <x v="2"/>
    <x v="6"/>
    <s v="Small Box"/>
    <s v="Portfile® Personal File Boxes"/>
    <n v="0.59"/>
    <s v="United States"/>
    <s v="South"/>
    <x v="0"/>
    <s v="Biloxi"/>
    <n v="39530"/>
    <x v="173"/>
    <d v="2015-07-01T00:00:00"/>
    <x v="1827"/>
    <n v="18"/>
    <n v="300.67"/>
    <n v="87488"/>
    <n v="17.63"/>
    <x v="0"/>
  </r>
  <r>
    <n v="3128"/>
    <s v="Cathy Burgess"/>
    <x v="2"/>
    <n v="0.08"/>
    <n v="3.69"/>
    <n v="2.5"/>
    <x v="1"/>
    <x v="0"/>
    <x v="2"/>
    <x v="15"/>
    <s v="Small Box"/>
    <s v="Colored Envelopes"/>
    <n v="0.39"/>
    <s v="United States"/>
    <s v="South"/>
    <x v="17"/>
    <s v="Shreveport"/>
    <n v="71109"/>
    <x v="173"/>
    <d v="2015-06-30T00:00:00"/>
    <x v="1828"/>
    <n v="9"/>
    <n v="31.98"/>
    <n v="89810"/>
    <n v="3.61"/>
    <x v="0"/>
  </r>
  <r>
    <n v="3176"/>
    <s v="Jackie McCullough"/>
    <x v="2"/>
    <n v="0.02"/>
    <n v="58.14"/>
    <n v="36.61"/>
    <x v="0"/>
    <x v="1"/>
    <x v="0"/>
    <x v="10"/>
    <s v="Jumbo Box"/>
    <s v="O'Sullivan 3-Shelf Heavy-Duty Bookcases"/>
    <n v="0.61"/>
    <s v="United States"/>
    <s v="South"/>
    <x v="12"/>
    <s v="Jacksonville"/>
    <n v="32216"/>
    <x v="173"/>
    <d v="2015-07-01T00:00:00"/>
    <x v="1829"/>
    <n v="22"/>
    <n v="1358.02"/>
    <n v="90821"/>
    <n v="58.12"/>
    <x v="0"/>
  </r>
  <r>
    <n v="3176"/>
    <s v="Jackie McCullough"/>
    <x v="2"/>
    <n v="0.03"/>
    <n v="15.57"/>
    <n v="1.39"/>
    <x v="1"/>
    <x v="1"/>
    <x v="2"/>
    <x v="15"/>
    <s v="Small Box"/>
    <s v="Park Ridge™ Embossed Executive Business Envelopes"/>
    <n v="0.38"/>
    <s v="United States"/>
    <s v="South"/>
    <x v="12"/>
    <s v="Jacksonville"/>
    <n v="32216"/>
    <x v="173"/>
    <d v="2015-07-01T00:00:00"/>
    <x v="1830"/>
    <n v="22"/>
    <n v="358.84"/>
    <n v="90821"/>
    <n v="15.540000000000001"/>
    <x v="0"/>
  </r>
  <r>
    <n v="447"/>
    <s v="Valerie Moon"/>
    <x v="3"/>
    <n v="0.04"/>
    <n v="130.97999999999999"/>
    <n v="30"/>
    <x v="0"/>
    <x v="3"/>
    <x v="0"/>
    <x v="9"/>
    <s v="Jumbo Drum"/>
    <s v="Office Star - Contemporary Task Swivel chair with 2-way adjustable arms, Plum"/>
    <n v="0.78"/>
    <s v="United States"/>
    <s v="Central"/>
    <x v="7"/>
    <s v="Roseville"/>
    <n v="55113"/>
    <x v="173"/>
    <d v="2015-06-28T00:00:00"/>
    <x v="1831"/>
    <n v="1"/>
    <n v="159.51"/>
    <n v="90449"/>
    <n v="130.94"/>
    <x v="1"/>
  </r>
  <r>
    <n v="447"/>
    <s v="Valerie Moon"/>
    <x v="3"/>
    <n v="0.05"/>
    <n v="200.99"/>
    <n v="4.2"/>
    <x v="1"/>
    <x v="3"/>
    <x v="1"/>
    <x v="12"/>
    <s v="Small Box"/>
    <s v="2160i"/>
    <n v="0.59"/>
    <s v="United States"/>
    <s v="Central"/>
    <x v="7"/>
    <s v="Roseville"/>
    <n v="55113"/>
    <x v="173"/>
    <d v="2015-06-25T00:00:00"/>
    <x v="1832"/>
    <n v="11"/>
    <n v="1838.85"/>
    <n v="90449"/>
    <n v="200.94"/>
    <x v="1"/>
  </r>
  <r>
    <n v="1419"/>
    <s v="Brooke Lancaster"/>
    <x v="3"/>
    <n v="0.01"/>
    <n v="124.49"/>
    <n v="51.94"/>
    <x v="0"/>
    <x v="0"/>
    <x v="0"/>
    <x v="0"/>
    <s v="Jumbo Box"/>
    <s v="Bevis 36 x 72 Conference Tables"/>
    <n v="0.63"/>
    <s v="United States"/>
    <s v="Central"/>
    <x v="2"/>
    <s v="Lafayette"/>
    <n v="47905"/>
    <x v="173"/>
    <d v="2015-06-26T00:00:00"/>
    <x v="1833"/>
    <n v="18"/>
    <n v="2376.12"/>
    <n v="90540"/>
    <n v="124.47999999999999"/>
    <x v="1"/>
  </r>
  <r>
    <n v="1442"/>
    <s v="Rodney Field"/>
    <x v="3"/>
    <n v="0.04"/>
    <n v="177.98"/>
    <n v="0.99"/>
    <x v="1"/>
    <x v="3"/>
    <x v="2"/>
    <x v="8"/>
    <s v="Small Box"/>
    <s v="Kensington 7 Outlet MasterPiece Power Center"/>
    <n v="0.56000000000000005"/>
    <s v="United States"/>
    <s v="Central"/>
    <x v="6"/>
    <s v="Springfield"/>
    <n v="65807"/>
    <x v="173"/>
    <d v="2015-06-27T00:00:00"/>
    <x v="1834"/>
    <n v="15"/>
    <n v="2767.95"/>
    <n v="89076"/>
    <n v="177.94"/>
    <x v="1"/>
  </r>
  <r>
    <n v="2903"/>
    <s v="Frances Powers"/>
    <x v="3"/>
    <n v="0.06"/>
    <n v="70.89"/>
    <n v="89.3"/>
    <x v="0"/>
    <x v="0"/>
    <x v="0"/>
    <x v="0"/>
    <s v="Jumbo Box"/>
    <s v="KI Conference Tables"/>
    <n v="0.72"/>
    <s v="United States"/>
    <s v="East"/>
    <x v="27"/>
    <s v="Reynoldsburg"/>
    <n v="43068"/>
    <x v="173"/>
    <d v="2015-06-25T00:00:00"/>
    <x v="1835"/>
    <n v="6"/>
    <n v="364.26"/>
    <n v="87374"/>
    <n v="70.83"/>
    <x v="3"/>
  </r>
  <r>
    <n v="3261"/>
    <s v="Steven Long"/>
    <x v="3"/>
    <n v="7.0000000000000007E-2"/>
    <n v="105.34"/>
    <n v="24.49"/>
    <x v="2"/>
    <x v="1"/>
    <x v="0"/>
    <x v="11"/>
    <s v="Large Box"/>
    <s v="Deflect-o DuraMat Antistatic Studded Beveled Mat for Medium Pile Carpeting"/>
    <n v="0.61"/>
    <s v="United States"/>
    <s v="Central"/>
    <x v="25"/>
    <s v="Adrian"/>
    <n v="49221"/>
    <x v="173"/>
    <d v="2015-06-26T00:00:00"/>
    <x v="1836"/>
    <n v="10"/>
    <n v="1029.96"/>
    <n v="90296"/>
    <n v="105.27000000000001"/>
    <x v="1"/>
  </r>
  <r>
    <n v="2197"/>
    <s v="Karen O'Donnell"/>
    <x v="0"/>
    <n v="0.08"/>
    <n v="100.97"/>
    <n v="7.18"/>
    <x v="1"/>
    <x v="0"/>
    <x v="1"/>
    <x v="1"/>
    <s v="Small Box"/>
    <s v="Gyration Ultra Cordless Optical Suite"/>
    <n v="0.46"/>
    <s v="United States"/>
    <s v="East"/>
    <x v="11"/>
    <s v="Levittown"/>
    <n v="11756"/>
    <x v="174"/>
    <d v="2015-06-27T00:00:00"/>
    <x v="1837"/>
    <n v="7"/>
    <n v="650.25"/>
    <n v="89176"/>
    <n v="100.89"/>
    <x v="3"/>
  </r>
  <r>
    <n v="2197"/>
    <s v="Karen O'Donnell"/>
    <x v="0"/>
    <n v="0"/>
    <n v="13.4"/>
    <n v="4.95"/>
    <x v="1"/>
    <x v="0"/>
    <x v="0"/>
    <x v="11"/>
    <s v="Small Pack"/>
    <s v="Electrix 20W Halogen Replacement Bulb for Zoom-In Desk Lamp"/>
    <n v="0.37"/>
    <s v="United States"/>
    <s v="East"/>
    <x v="11"/>
    <s v="Levittown"/>
    <n v="11756"/>
    <x v="174"/>
    <d v="2015-06-27T00:00:00"/>
    <x v="1838"/>
    <n v="19"/>
    <n v="272.12"/>
    <n v="89176"/>
    <n v="13.4"/>
    <x v="3"/>
  </r>
  <r>
    <n v="2062"/>
    <s v="Alfred Singh"/>
    <x v="2"/>
    <n v="0.04"/>
    <n v="291.73"/>
    <n v="48.8"/>
    <x v="0"/>
    <x v="3"/>
    <x v="0"/>
    <x v="9"/>
    <s v="Jumbo Drum"/>
    <s v="Hon 4070 Series Pagoda™ Armless Upholstered Stacking Chairs"/>
    <n v="0.56000000000000005"/>
    <s v="United States"/>
    <s v="South"/>
    <x v="21"/>
    <s v="Mechanicsville"/>
    <n v="23111"/>
    <x v="174"/>
    <d v="2015-06-30T00:00:00"/>
    <x v="1839"/>
    <n v="22"/>
    <n v="6676.61"/>
    <n v="87148"/>
    <n v="291.69"/>
    <x v="0"/>
  </r>
  <r>
    <n v="2587"/>
    <s v="Eugene H Walsh"/>
    <x v="3"/>
    <n v="0.02"/>
    <n v="22.72"/>
    <n v="8.99"/>
    <x v="1"/>
    <x v="2"/>
    <x v="0"/>
    <x v="11"/>
    <s v="Small Pack"/>
    <s v="Executive Impressions 14&quot; Two-Color Numerals Wall Clock"/>
    <n v="0.44"/>
    <s v="United States"/>
    <s v="Central"/>
    <x v="30"/>
    <s v="Manitowoc"/>
    <n v="54220"/>
    <x v="174"/>
    <d v="2015-06-26T00:00:00"/>
    <x v="1840"/>
    <n v="12"/>
    <n v="289.88"/>
    <n v="91167"/>
    <n v="22.7"/>
    <x v="1"/>
  </r>
  <r>
    <n v="1380"/>
    <s v="Jeanne Walker"/>
    <x v="2"/>
    <n v="0.05"/>
    <n v="2.89"/>
    <n v="0.5"/>
    <x v="1"/>
    <x v="2"/>
    <x v="2"/>
    <x v="13"/>
    <s v="Small Box"/>
    <s v="Avery 498"/>
    <n v="0.38"/>
    <s v="United States"/>
    <s v="East"/>
    <x v="47"/>
    <s v="Portsmouth"/>
    <n v="3801"/>
    <x v="175"/>
    <d v="2015-07-03T00:00:00"/>
    <x v="1841"/>
    <n v="9"/>
    <n v="26.18"/>
    <n v="88213"/>
    <n v="2.8400000000000003"/>
    <x v="3"/>
  </r>
  <r>
    <n v="936"/>
    <s v="Robyn Garner"/>
    <x v="3"/>
    <n v="0.05"/>
    <n v="5.98"/>
    <n v="5.46"/>
    <x v="1"/>
    <x v="3"/>
    <x v="2"/>
    <x v="7"/>
    <s v="Small Box"/>
    <s v="Xerox 1983"/>
    <n v="0.36"/>
    <s v="United States"/>
    <s v="West"/>
    <x v="8"/>
    <s v="Redlands"/>
    <n v="92374"/>
    <x v="175"/>
    <d v="2015-06-27T00:00:00"/>
    <x v="1842"/>
    <n v="17"/>
    <n v="104.95"/>
    <n v="90589"/>
    <n v="5.9300000000000006"/>
    <x v="2"/>
  </r>
  <r>
    <n v="937"/>
    <s v="Kelly Shaw"/>
    <x v="3"/>
    <n v="0.01"/>
    <n v="65.989999999999995"/>
    <n v="3.99"/>
    <x v="1"/>
    <x v="3"/>
    <x v="1"/>
    <x v="12"/>
    <s v="Small Box"/>
    <s v="StarTAC 7760"/>
    <n v="0.59"/>
    <s v="United States"/>
    <s v="West"/>
    <x v="8"/>
    <s v="Redondo Beach"/>
    <n v="90278"/>
    <x v="175"/>
    <d v="2015-06-28T00:00:00"/>
    <x v="1843"/>
    <n v="3"/>
    <n v="166.59"/>
    <n v="90589"/>
    <n v="65.97999999999999"/>
    <x v="2"/>
  </r>
  <r>
    <n v="2617"/>
    <s v="Gerald Crabtree"/>
    <x v="3"/>
    <n v="0.1"/>
    <n v="3.25"/>
    <n v="49"/>
    <x v="1"/>
    <x v="3"/>
    <x v="2"/>
    <x v="8"/>
    <s v="Large Box"/>
    <s v="Bravo II™ Megaboss® 12-Amp Hard Body Upright, Replacement Belts, 2 Belts per Pack"/>
    <n v="0.56000000000000005"/>
    <s v="United States"/>
    <s v="Central"/>
    <x v="46"/>
    <s v="Aberdeen"/>
    <n v="57401"/>
    <x v="175"/>
    <d v="2015-06-28T00:00:00"/>
    <x v="1844"/>
    <n v="6"/>
    <n v="40.69"/>
    <n v="91496"/>
    <n v="3.15"/>
    <x v="1"/>
  </r>
  <r>
    <n v="2987"/>
    <s v="Natalie Watts"/>
    <x v="0"/>
    <n v="0.09"/>
    <n v="100.98"/>
    <n v="35.840000000000003"/>
    <x v="0"/>
    <x v="2"/>
    <x v="0"/>
    <x v="10"/>
    <s v="Jumbo Box"/>
    <s v="Bush Westfield Collection Bookcases, Fully Assembled"/>
    <n v="0.62"/>
    <s v="United States"/>
    <s v="Central"/>
    <x v="20"/>
    <s v="West Des Moines"/>
    <n v="50265"/>
    <x v="176"/>
    <d v="2015-06-28T00:00:00"/>
    <x v="1845"/>
    <n v="17"/>
    <n v="1700.38"/>
    <n v="91180"/>
    <n v="100.89"/>
    <x v="1"/>
  </r>
  <r>
    <n v="2987"/>
    <s v="Natalie Watts"/>
    <x v="0"/>
    <n v="0.1"/>
    <n v="5.78"/>
    <n v="7.96"/>
    <x v="1"/>
    <x v="2"/>
    <x v="2"/>
    <x v="7"/>
    <s v="Small Box"/>
    <s v="Xerox 196"/>
    <n v="0.36"/>
    <s v="United States"/>
    <s v="Central"/>
    <x v="20"/>
    <s v="West Des Moines"/>
    <n v="50265"/>
    <x v="176"/>
    <d v="2015-06-28T00:00:00"/>
    <x v="1846"/>
    <n v="6"/>
    <n v="35.96"/>
    <n v="91180"/>
    <n v="5.6800000000000006"/>
    <x v="1"/>
  </r>
  <r>
    <n v="3209"/>
    <s v="Elsie Floyd"/>
    <x v="0"/>
    <n v="0.03"/>
    <n v="4.9800000000000004"/>
    <n v="4.62"/>
    <x v="2"/>
    <x v="3"/>
    <x v="1"/>
    <x v="1"/>
    <s v="Small Pack"/>
    <s v="Imation 3.5&quot;, DISKETTE 44766 HGHLD3.52HD/FM, 10/Pack"/>
    <n v="0.64"/>
    <s v="United States"/>
    <s v="West"/>
    <x v="8"/>
    <s v="Beverly Hills"/>
    <n v="90210"/>
    <x v="176"/>
    <d v="2015-06-29T00:00:00"/>
    <x v="1847"/>
    <n v="8"/>
    <n v="44.24"/>
    <n v="90739"/>
    <n v="4.95"/>
    <x v="2"/>
  </r>
  <r>
    <n v="1357"/>
    <s v="Marguerite Yu"/>
    <x v="1"/>
    <n v="7.0000000000000007E-2"/>
    <n v="119.99"/>
    <n v="16.8"/>
    <x v="0"/>
    <x v="2"/>
    <x v="1"/>
    <x v="3"/>
    <s v="Jumbo Box"/>
    <s v="Epson C62 Color Inkjet Printer"/>
    <n v="0.35"/>
    <s v="United States"/>
    <s v="Central"/>
    <x v="18"/>
    <s v="Weslaco"/>
    <n v="78596"/>
    <x v="176"/>
    <d v="2015-06-30T00:00:00"/>
    <x v="1848"/>
    <n v="15"/>
    <n v="1748.69"/>
    <n v="88185"/>
    <n v="119.92"/>
    <x v="1"/>
  </r>
  <r>
    <n v="1733"/>
    <s v="Nina Horne Kelly"/>
    <x v="1"/>
    <n v="0.02"/>
    <n v="30.98"/>
    <n v="17.079999999999998"/>
    <x v="1"/>
    <x v="0"/>
    <x v="2"/>
    <x v="7"/>
    <s v="Small Box"/>
    <s v="Xerox 197"/>
    <n v="0.4"/>
    <s v="United States"/>
    <s v="East"/>
    <x v="31"/>
    <s v="Washington"/>
    <n v="20012"/>
    <x v="176"/>
    <d v="2015-06-29T00:00:00"/>
    <x v="1849"/>
    <n v="13"/>
    <n v="438.25"/>
    <n v="59937"/>
    <n v="30.96"/>
    <x v="3"/>
  </r>
  <r>
    <n v="1735"/>
    <s v="Eric West"/>
    <x v="1"/>
    <n v="0.02"/>
    <n v="30.98"/>
    <n v="17.079999999999998"/>
    <x v="1"/>
    <x v="0"/>
    <x v="2"/>
    <x v="7"/>
    <s v="Small Box"/>
    <s v="Xerox 197"/>
    <n v="0.4"/>
    <s v="United States"/>
    <s v="East"/>
    <x v="11"/>
    <s v="Hempstead"/>
    <n v="11550"/>
    <x v="176"/>
    <d v="2015-06-29T00:00:00"/>
    <x v="1850"/>
    <n v="3"/>
    <n v="101.13"/>
    <n v="88444"/>
    <n v="30.96"/>
    <x v="3"/>
  </r>
  <r>
    <n v="1191"/>
    <s v="John Morse"/>
    <x v="2"/>
    <n v="0.03"/>
    <n v="28.53"/>
    <n v="1.49"/>
    <x v="1"/>
    <x v="0"/>
    <x v="2"/>
    <x v="5"/>
    <s v="Small Box"/>
    <s v="Lock-Up Easel 'Spel-Binder'"/>
    <n v="0.38"/>
    <s v="United States"/>
    <s v="East"/>
    <x v="22"/>
    <s v="New Britain"/>
    <n v="6050"/>
    <x v="176"/>
    <d v="2015-07-01T00:00:00"/>
    <x v="1851"/>
    <n v="3"/>
    <n v="88.84"/>
    <n v="87587"/>
    <n v="28.5"/>
    <x v="3"/>
  </r>
  <r>
    <n v="1193"/>
    <s v="Louis Parrish"/>
    <x v="2"/>
    <n v="0.09"/>
    <n v="49.99"/>
    <n v="19.989999999999998"/>
    <x v="1"/>
    <x v="0"/>
    <x v="1"/>
    <x v="1"/>
    <s v="Small Box"/>
    <s v="Zoom V.92 USB External Faxmodem"/>
    <n v="0.41"/>
    <s v="United States"/>
    <s v="East"/>
    <x v="31"/>
    <s v="Washington"/>
    <n v="20016"/>
    <x v="176"/>
    <d v="2015-06-30T00:00:00"/>
    <x v="1852"/>
    <n v="48"/>
    <n v="2373.3200000000002"/>
    <n v="11206"/>
    <n v="49.9"/>
    <x v="3"/>
  </r>
  <r>
    <n v="1193"/>
    <s v="Louis Parrish"/>
    <x v="2"/>
    <n v="0.03"/>
    <n v="28.53"/>
    <n v="1.49"/>
    <x v="1"/>
    <x v="0"/>
    <x v="2"/>
    <x v="5"/>
    <s v="Small Box"/>
    <s v="Lock-Up Easel 'Spel-Binder'"/>
    <n v="0.38"/>
    <s v="United States"/>
    <s v="East"/>
    <x v="31"/>
    <s v="Washington"/>
    <n v="20016"/>
    <x v="176"/>
    <d v="2015-07-01T00:00:00"/>
    <x v="1853"/>
    <n v="11"/>
    <n v="325.73"/>
    <n v="11206"/>
    <n v="28.5"/>
    <x v="3"/>
  </r>
  <r>
    <n v="1203"/>
    <s v="Judy Merritt"/>
    <x v="2"/>
    <n v="0.09"/>
    <n v="49.99"/>
    <n v="19.989999999999998"/>
    <x v="1"/>
    <x v="0"/>
    <x v="1"/>
    <x v="1"/>
    <s v="Small Box"/>
    <s v="Zoom V.92 USB External Faxmodem"/>
    <n v="0.41"/>
    <s v="United States"/>
    <s v="East"/>
    <x v="40"/>
    <s v="Cranston"/>
    <n v="2920"/>
    <x v="176"/>
    <d v="2015-06-30T00:00:00"/>
    <x v="1854"/>
    <n v="12"/>
    <n v="593.33000000000004"/>
    <n v="87587"/>
    <n v="49.9"/>
    <x v="3"/>
  </r>
  <r>
    <n v="2801"/>
    <s v="Jimmy Wang"/>
    <x v="2"/>
    <n v="0"/>
    <n v="17.52"/>
    <n v="8.17"/>
    <x v="1"/>
    <x v="2"/>
    <x v="2"/>
    <x v="8"/>
    <s v="Medium Box"/>
    <s v="Bionaire 99.97% HEPA Air Cleaner"/>
    <n v="0.5"/>
    <s v="United States"/>
    <s v="West"/>
    <x v="41"/>
    <s v="Chandler"/>
    <n v="85224"/>
    <x v="176"/>
    <d v="2015-07-03T00:00:00"/>
    <x v="1855"/>
    <n v="15"/>
    <n v="284.33999999999997"/>
    <n v="91049"/>
    <n v="17.52"/>
    <x v="2"/>
  </r>
  <r>
    <n v="3226"/>
    <s v="Arthur Gold"/>
    <x v="4"/>
    <n v="0.06"/>
    <n v="22.24"/>
    <n v="1.99"/>
    <x v="1"/>
    <x v="0"/>
    <x v="1"/>
    <x v="1"/>
    <s v="Small Pack"/>
    <s v="Verbatim DVD-R, 3.95GB, SR, Mitsubishi Branded, Jewel"/>
    <n v="0.43"/>
    <s v="United States"/>
    <s v="South"/>
    <x v="34"/>
    <s v="Hendersonville"/>
    <n v="37075"/>
    <x v="176"/>
    <d v="2015-06-30T00:00:00"/>
    <x v="1856"/>
    <n v="12"/>
    <n v="255.88"/>
    <n v="86509"/>
    <n v="22.18"/>
    <x v="0"/>
  </r>
  <r>
    <n v="2448"/>
    <s v="Melanie Morrow"/>
    <x v="1"/>
    <n v="0.09"/>
    <n v="6.48"/>
    <n v="7.03"/>
    <x v="1"/>
    <x v="1"/>
    <x v="2"/>
    <x v="7"/>
    <s v="Small Box"/>
    <s v="Xerox 214"/>
    <n v="0.37"/>
    <s v="United States"/>
    <s v="Central"/>
    <x v="7"/>
    <s v="Edina"/>
    <n v="55410"/>
    <x v="177"/>
    <d v="2015-07-01T00:00:00"/>
    <x v="1857"/>
    <n v="16"/>
    <n v="96.96"/>
    <n v="87790"/>
    <n v="6.3900000000000006"/>
    <x v="1"/>
  </r>
  <r>
    <n v="3374"/>
    <s v="Jamie Ward"/>
    <x v="1"/>
    <n v="0.05"/>
    <n v="73.98"/>
    <n v="12.14"/>
    <x v="1"/>
    <x v="2"/>
    <x v="1"/>
    <x v="1"/>
    <s v="Small Box"/>
    <s v="Keytronic 105-Key Spanish Keyboard"/>
    <n v="0.67"/>
    <s v="United States"/>
    <s v="East"/>
    <x v="36"/>
    <s v="Odenton"/>
    <n v="21113"/>
    <x v="177"/>
    <d v="2015-06-30T00:00:00"/>
    <x v="1858"/>
    <n v="8"/>
    <n v="600.4"/>
    <n v="87474"/>
    <n v="73.930000000000007"/>
    <x v="3"/>
  </r>
  <r>
    <n v="3374"/>
    <s v="Jamie Ward"/>
    <x v="1"/>
    <n v="0"/>
    <n v="5.98"/>
    <n v="7.15"/>
    <x v="1"/>
    <x v="2"/>
    <x v="2"/>
    <x v="7"/>
    <s v="Small Box"/>
    <s v="Universal Premium White Copier/Laser Paper (20Lb. and 87 Bright)"/>
    <n v="0.36"/>
    <s v="United States"/>
    <s v="East"/>
    <x v="36"/>
    <s v="Odenton"/>
    <n v="21113"/>
    <x v="177"/>
    <d v="2015-07-01T00:00:00"/>
    <x v="1859"/>
    <n v="5"/>
    <n v="34.25"/>
    <n v="87474"/>
    <n v="5.98"/>
    <x v="3"/>
  </r>
  <r>
    <n v="3374"/>
    <s v="Jamie Ward"/>
    <x v="1"/>
    <n v="0.09"/>
    <n v="3.57"/>
    <n v="4.17"/>
    <x v="1"/>
    <x v="2"/>
    <x v="2"/>
    <x v="2"/>
    <s v="Small Pack"/>
    <s v="Barrel Sharpener"/>
    <n v="0.59"/>
    <s v="United States"/>
    <s v="East"/>
    <x v="36"/>
    <s v="Odenton"/>
    <n v="21113"/>
    <x v="177"/>
    <d v="2015-07-01T00:00:00"/>
    <x v="1860"/>
    <n v="9"/>
    <n v="31.45"/>
    <n v="87474"/>
    <n v="3.48"/>
    <x v="3"/>
  </r>
  <r>
    <n v="1502"/>
    <s v="Renee Huang"/>
    <x v="2"/>
    <n v="0.08"/>
    <n v="5.84"/>
    <n v="1"/>
    <x v="2"/>
    <x v="0"/>
    <x v="2"/>
    <x v="2"/>
    <s v="Wrap Bag"/>
    <s v="Quartet Omega® Colored Chalk, 12/Pack"/>
    <n v="0.38"/>
    <s v="United States"/>
    <s v="South"/>
    <x v="12"/>
    <s v="Coral Springs"/>
    <n v="33065"/>
    <x v="177"/>
    <d v="2015-07-03T00:00:00"/>
    <x v="1861"/>
    <n v="11"/>
    <n v="61.39"/>
    <n v="89194"/>
    <n v="5.76"/>
    <x v="0"/>
  </r>
  <r>
    <n v="1502"/>
    <s v="Renee Huang"/>
    <x v="2"/>
    <n v="0"/>
    <n v="205.99"/>
    <n v="8.99"/>
    <x v="1"/>
    <x v="0"/>
    <x v="1"/>
    <x v="12"/>
    <s v="Small Box"/>
    <s v="StarTAC 8000"/>
    <n v="0.6"/>
    <s v="United States"/>
    <s v="South"/>
    <x v="12"/>
    <s v="Coral Springs"/>
    <n v="33065"/>
    <x v="177"/>
    <d v="2015-07-02T00:00:00"/>
    <x v="1862"/>
    <n v="13"/>
    <n v="2435.52"/>
    <n v="89194"/>
    <n v="205.99"/>
    <x v="0"/>
  </r>
  <r>
    <n v="1109"/>
    <s v="Dennis Welch"/>
    <x v="4"/>
    <n v="0.08"/>
    <n v="8.3699999999999992"/>
    <n v="10.16"/>
    <x v="1"/>
    <x v="1"/>
    <x v="0"/>
    <x v="11"/>
    <s v="Large Box"/>
    <s v="Westinghouse Clip-On Gooseneck Lamps"/>
    <n v="0.59"/>
    <s v="United States"/>
    <s v="Central"/>
    <x v="18"/>
    <s v="Laredo"/>
    <n v="78041"/>
    <x v="177"/>
    <d v="2015-06-29T00:00:00"/>
    <x v="1863"/>
    <n v="13"/>
    <n v="108.99"/>
    <n v="86410"/>
    <n v="8.2899999999999991"/>
    <x v="1"/>
  </r>
  <r>
    <n v="1183"/>
    <s v="Becky O'Brien"/>
    <x v="3"/>
    <n v="0.04"/>
    <n v="35.99"/>
    <n v="3.3"/>
    <x v="1"/>
    <x v="2"/>
    <x v="1"/>
    <x v="12"/>
    <s v="Small Pack"/>
    <s v="Accessory9"/>
    <n v="0.39"/>
    <s v="United States"/>
    <s v="West"/>
    <x v="15"/>
    <s v="Springville"/>
    <n v="84663"/>
    <x v="177"/>
    <d v="2015-06-29T00:00:00"/>
    <x v="1864"/>
    <n v="9"/>
    <n v="266.95"/>
    <n v="86914"/>
    <n v="35.950000000000003"/>
    <x v="2"/>
  </r>
  <r>
    <n v="699"/>
    <s v="Jenny Gold"/>
    <x v="1"/>
    <n v="0.01"/>
    <n v="7.89"/>
    <n v="2.82"/>
    <x v="1"/>
    <x v="1"/>
    <x v="2"/>
    <x v="14"/>
    <s v="Wrap Bag"/>
    <s v="Staples Vinyl Coated Paper Clips, 800/Box"/>
    <n v="0.4"/>
    <s v="United States"/>
    <s v="West"/>
    <x v="8"/>
    <s v="Los Angeles"/>
    <n v="90041"/>
    <x v="178"/>
    <d v="2015-07-01T00:00:00"/>
    <x v="1865"/>
    <n v="32"/>
    <n v="274.26"/>
    <n v="36647"/>
    <n v="7.88"/>
    <x v="2"/>
  </r>
  <r>
    <n v="699"/>
    <s v="Jenny Gold"/>
    <x v="1"/>
    <n v="0.09"/>
    <n v="3.68"/>
    <n v="1.32"/>
    <x v="1"/>
    <x v="1"/>
    <x v="2"/>
    <x v="16"/>
    <s v="Wrap Bag"/>
    <s v="*Staples* vLetter Openers, 2/Pack"/>
    <n v="0.83"/>
    <s v="United States"/>
    <s v="West"/>
    <x v="8"/>
    <s v="Los Angeles"/>
    <n v="90041"/>
    <x v="178"/>
    <d v="2015-07-01T00:00:00"/>
    <x v="1866"/>
    <n v="24"/>
    <n v="83.16"/>
    <n v="36647"/>
    <n v="3.5900000000000003"/>
    <x v="2"/>
  </r>
  <r>
    <n v="699"/>
    <s v="Jenny Gold"/>
    <x v="1"/>
    <n v="0.1"/>
    <n v="9.7100000000000009"/>
    <n v="9.4499999999999993"/>
    <x v="1"/>
    <x v="1"/>
    <x v="2"/>
    <x v="6"/>
    <s v="Small Box"/>
    <s v="Filing/Storage Totes and Swivel Casters"/>
    <n v="0.6"/>
    <s v="United States"/>
    <s v="West"/>
    <x v="8"/>
    <s v="Los Angeles"/>
    <n v="90041"/>
    <x v="178"/>
    <d v="2015-07-03T00:00:00"/>
    <x v="1867"/>
    <n v="27"/>
    <n v="261.93"/>
    <n v="36647"/>
    <n v="9.6100000000000012"/>
    <x v="2"/>
  </r>
  <r>
    <n v="702"/>
    <s v="Kelly O'Connor"/>
    <x v="1"/>
    <n v="0.01"/>
    <n v="7.89"/>
    <n v="2.82"/>
    <x v="1"/>
    <x v="1"/>
    <x v="2"/>
    <x v="14"/>
    <s v="Wrap Bag"/>
    <s v="Staples Vinyl Coated Paper Clips, 800/Box"/>
    <n v="0.4"/>
    <s v="United States"/>
    <s v="West"/>
    <x v="8"/>
    <s v="Santa Rosa"/>
    <n v="95404"/>
    <x v="178"/>
    <d v="2015-07-01T00:00:00"/>
    <x v="1868"/>
    <n v="8"/>
    <n v="68.56"/>
    <n v="87979"/>
    <n v="7.88"/>
    <x v="2"/>
  </r>
  <r>
    <n v="702"/>
    <s v="Kelly O'Connor"/>
    <x v="1"/>
    <n v="0.09"/>
    <n v="3.68"/>
    <n v="1.32"/>
    <x v="1"/>
    <x v="1"/>
    <x v="2"/>
    <x v="16"/>
    <s v="Wrap Bag"/>
    <s v="*Staples* vLetter Openers, 2/Pack"/>
    <n v="0.83"/>
    <s v="United States"/>
    <s v="West"/>
    <x v="8"/>
    <s v="Santa Rosa"/>
    <n v="95404"/>
    <x v="178"/>
    <d v="2015-07-01T00:00:00"/>
    <x v="1869"/>
    <n v="6"/>
    <n v="20.79"/>
    <n v="87979"/>
    <n v="3.5900000000000003"/>
    <x v="2"/>
  </r>
  <r>
    <n v="702"/>
    <s v="Kelly O'Connor"/>
    <x v="1"/>
    <n v="0.1"/>
    <n v="9.7100000000000009"/>
    <n v="9.4499999999999993"/>
    <x v="1"/>
    <x v="1"/>
    <x v="2"/>
    <x v="6"/>
    <s v="Small Box"/>
    <s v="Filing/Storage Totes and Swivel Casters"/>
    <n v="0.6"/>
    <s v="United States"/>
    <s v="West"/>
    <x v="8"/>
    <s v="Santa Rosa"/>
    <n v="95404"/>
    <x v="178"/>
    <d v="2015-07-03T00:00:00"/>
    <x v="1870"/>
    <n v="7"/>
    <n v="67.91"/>
    <n v="87979"/>
    <n v="9.6100000000000012"/>
    <x v="2"/>
  </r>
  <r>
    <n v="1307"/>
    <s v="Teresa Hill"/>
    <x v="2"/>
    <n v="0.04"/>
    <n v="8.33"/>
    <n v="1.99"/>
    <x v="1"/>
    <x v="0"/>
    <x v="1"/>
    <x v="1"/>
    <s v="Small Pack"/>
    <s v="80 Minute Slim Jewel Case CD-R , 10/Pack - Staples"/>
    <n v="0.52"/>
    <s v="United States"/>
    <s v="West"/>
    <x v="14"/>
    <s v="Coos Bay"/>
    <n v="97420"/>
    <x v="178"/>
    <d v="2015-07-07T00:00:00"/>
    <x v="1871"/>
    <n v="16"/>
    <n v="131.26"/>
    <n v="91451"/>
    <n v="8.2900000000000009"/>
    <x v="2"/>
  </r>
  <r>
    <n v="2089"/>
    <s v="Annie Odom"/>
    <x v="2"/>
    <n v="0.06"/>
    <n v="38.06"/>
    <n v="4.5"/>
    <x v="1"/>
    <x v="3"/>
    <x v="2"/>
    <x v="8"/>
    <s v="Small Box"/>
    <s v="Fellowes Superior 10 Outlet Split Surge Protector"/>
    <n v="0.56000000000000005"/>
    <s v="United States"/>
    <s v="East"/>
    <x v="11"/>
    <s v="New City"/>
    <n v="10956"/>
    <x v="178"/>
    <d v="2015-07-06T00:00:00"/>
    <x v="1872"/>
    <n v="17"/>
    <n v="652.84"/>
    <n v="88348"/>
    <n v="38"/>
    <x v="3"/>
  </r>
  <r>
    <n v="2089"/>
    <s v="Annie Odom"/>
    <x v="2"/>
    <n v="0.08"/>
    <n v="599.99"/>
    <n v="24.49"/>
    <x v="1"/>
    <x v="3"/>
    <x v="1"/>
    <x v="4"/>
    <s v="Large Box"/>
    <s v="Hewlett Packard LaserJet 3310 Copier"/>
    <n v="0.37"/>
    <s v="United States"/>
    <s v="East"/>
    <x v="11"/>
    <s v="New City"/>
    <n v="10956"/>
    <x v="178"/>
    <d v="2015-07-08T00:00:00"/>
    <x v="1873"/>
    <n v="22"/>
    <n v="12750.99"/>
    <n v="88348"/>
    <n v="599.91"/>
    <x v="3"/>
  </r>
  <r>
    <n v="2089"/>
    <s v="Annie Odom"/>
    <x v="2"/>
    <n v="0.1"/>
    <n v="3.98"/>
    <n v="2.97"/>
    <x v="2"/>
    <x v="3"/>
    <x v="2"/>
    <x v="7"/>
    <s v="Wrap Bag"/>
    <s v="Unpadded Memo Slips"/>
    <n v="0.35"/>
    <s v="United States"/>
    <s v="East"/>
    <x v="11"/>
    <s v="New City"/>
    <n v="10956"/>
    <x v="178"/>
    <d v="2015-07-04T00:00:00"/>
    <x v="1874"/>
    <n v="5"/>
    <n v="20.54"/>
    <n v="88348"/>
    <n v="3.88"/>
    <x v="3"/>
  </r>
  <r>
    <n v="2882"/>
    <s v="Andrew Gonzalez"/>
    <x v="2"/>
    <n v="0.05"/>
    <n v="63.94"/>
    <n v="14.48"/>
    <x v="2"/>
    <x v="1"/>
    <x v="0"/>
    <x v="11"/>
    <s v="Small Box"/>
    <s v="Howard Miller 16&quot; Diameter Gallery Wall Clock"/>
    <n v="0.46"/>
    <s v="United States"/>
    <s v="South"/>
    <x v="9"/>
    <s v="Charlotte"/>
    <n v="28206"/>
    <x v="178"/>
    <d v="2015-07-07T00:00:00"/>
    <x v="1875"/>
    <n v="21"/>
    <n v="1336.35"/>
    <n v="40224"/>
    <n v="63.89"/>
    <x v="0"/>
  </r>
  <r>
    <n v="2885"/>
    <s v="Gary Frazier"/>
    <x v="2"/>
    <n v="0.05"/>
    <n v="63.94"/>
    <n v="14.48"/>
    <x v="2"/>
    <x v="1"/>
    <x v="0"/>
    <x v="11"/>
    <s v="Small Box"/>
    <s v="Howard Miller 16&quot; Diameter Gallery Wall Clock"/>
    <n v="0.46"/>
    <s v="United States"/>
    <s v="East"/>
    <x v="27"/>
    <s v="North Royalton"/>
    <n v="44133"/>
    <x v="178"/>
    <d v="2015-07-07T00:00:00"/>
    <x v="1876"/>
    <n v="5"/>
    <n v="318.18"/>
    <n v="87634"/>
    <n v="63.89"/>
    <x v="3"/>
  </r>
  <r>
    <n v="1384"/>
    <s v="George McLamb"/>
    <x v="3"/>
    <n v="7.0000000000000007E-2"/>
    <n v="11.29"/>
    <n v="5.03"/>
    <x v="1"/>
    <x v="1"/>
    <x v="2"/>
    <x v="6"/>
    <s v="Small Box"/>
    <s v="X-Rack™ File for Hanging Folders"/>
    <n v="0.59"/>
    <s v="United States"/>
    <s v="South"/>
    <x v="21"/>
    <s v="Alexandria"/>
    <n v="22304"/>
    <x v="178"/>
    <d v="2015-07-02T00:00:00"/>
    <x v="1877"/>
    <n v="11"/>
    <n v="123.18"/>
    <n v="89407"/>
    <n v="11.219999999999999"/>
    <x v="0"/>
  </r>
  <r>
    <n v="1472"/>
    <s v="Tommy Ellis Ritchie"/>
    <x v="3"/>
    <n v="0.02"/>
    <n v="30.98"/>
    <n v="6.5"/>
    <x v="2"/>
    <x v="2"/>
    <x v="1"/>
    <x v="1"/>
    <s v="Small Box"/>
    <s v="Logitech Internet Navigator Keyboard"/>
    <n v="0.79"/>
    <s v="United States"/>
    <s v="East"/>
    <x v="27"/>
    <s v="Westlake"/>
    <n v="44145"/>
    <x v="178"/>
    <d v="2015-07-01T00:00:00"/>
    <x v="1878"/>
    <n v="17"/>
    <n v="552.89"/>
    <n v="87078"/>
    <n v="30.96"/>
    <x v="3"/>
  </r>
  <r>
    <n v="2276"/>
    <s v="Dennis Block Richardson"/>
    <x v="3"/>
    <n v="0.01"/>
    <n v="195.99"/>
    <n v="8.99"/>
    <x v="1"/>
    <x v="1"/>
    <x v="1"/>
    <x v="12"/>
    <s v="Small Box"/>
    <s v="T28 WORLD"/>
    <n v="0.6"/>
    <s v="United States"/>
    <s v="East"/>
    <x v="11"/>
    <s v="Niagara Falls"/>
    <n v="14304"/>
    <x v="178"/>
    <d v="2015-06-30T00:00:00"/>
    <x v="1879"/>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670A4-E7C4-45FD-995D-96C436EA4079}"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rowHeaderCaption="Segment">
  <location ref="A3:B8" firstHeaderRow="1" firstDataRow="1" firstDataCol="1"/>
  <pivotFields count="27">
    <pivotField dataField="1" showAll="0"/>
    <pivotField showAll="0"/>
    <pivotField showAll="0">
      <items count="6">
        <item x="0"/>
        <item x="1"/>
        <item x="2"/>
        <item x="4"/>
        <item x="3"/>
        <item t="default"/>
      </items>
    </pivotField>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items count="5">
        <item h="1" x="1"/>
        <item x="3"/>
        <item h="1" x="0"/>
        <item h="1" x="2"/>
        <item t="default"/>
      </items>
    </pivotField>
    <pivotField showAll="0">
      <items count="15">
        <item h="1" x="0"/>
        <item h="1" x="1"/>
        <item h="1" x="2"/>
        <item x="3"/>
        <item h="1" x="4"/>
        <item h="1" x="5"/>
        <item h="1" x="6"/>
        <item h="1" x="7"/>
        <item h="1" x="8"/>
        <item h="1" x="9"/>
        <item h="1" x="10"/>
        <item h="1" x="11"/>
        <item h="1" x="12"/>
        <item h="1" x="13"/>
        <item t="default"/>
      </items>
    </pivotField>
  </pivotFields>
  <rowFields count="1">
    <field x="7"/>
  </rowFields>
  <rowItems count="5">
    <i>
      <x/>
    </i>
    <i>
      <x v="1"/>
    </i>
    <i>
      <x v="2"/>
    </i>
    <i>
      <x v="3"/>
    </i>
    <i t="grand">
      <x/>
    </i>
  </rowItems>
  <colItems count="1">
    <i/>
  </colItems>
  <dataFields count="1">
    <dataField name="Count of Customer ID" fld="0" subtotal="count" baseField="7" baseItem="0"/>
  </dataFields>
  <chartFormats count="5">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 chart="7" format="4">
      <pivotArea type="data" outline="0" fieldPosition="0">
        <references count="2">
          <reference field="4294967294" count="1" selected="0">
            <x v="0"/>
          </reference>
          <reference field="7" count="1" selected="0">
            <x v="3"/>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FED3DE-2638-4DD5-99E8-C705AA2CB7DE}"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Month">
  <location ref="A3:B5"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items count="5">
        <item h="1" x="1"/>
        <item x="3"/>
        <item h="1" x="0"/>
        <item h="1" x="2"/>
        <item t="default"/>
      </items>
    </pivotField>
    <pivotField axis="axisRow" showAll="0">
      <items count="15">
        <item h="1" sd="0" x="0"/>
        <item h="1" sd="0" x="1"/>
        <item h="1" sd="0" x="2"/>
        <item sd="0" x="3"/>
        <item h="1" sd="0" x="4"/>
        <item h="1" sd="0" x="5"/>
        <item h="1" sd="0" x="6"/>
        <item h="1" sd="0" x="7"/>
        <item h="1" sd="0" x="8"/>
        <item h="1" sd="0" x="9"/>
        <item h="1" sd="0" x="10"/>
        <item h="1" sd="0" x="11"/>
        <item h="1" sd="0" x="12"/>
        <item h="1" sd="0" x="13"/>
        <item t="default"/>
      </items>
    </pivotField>
  </pivotFields>
  <rowFields count="1">
    <field x="26"/>
  </rowFields>
  <rowItems count="2">
    <i>
      <x v="3"/>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2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8ABBA2-48CD-460D-8EC2-CC99286F4E57}"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Day">
  <location ref="A3:B2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items count="5">
        <item h="1" x="1"/>
        <item x="3"/>
        <item h="1" x="0"/>
        <item h="1" x="2"/>
        <item t="default"/>
      </items>
    </pivotField>
    <pivotField showAll="0" defaultSubtotal="0">
      <items count="14">
        <item h="1" sd="0" x="0"/>
        <item h="1" sd="0" x="1"/>
        <item h="1" sd="0" x="2"/>
        <item sd="0" x="3"/>
        <item h="1" sd="0" x="4"/>
        <item h="1" sd="0" x="5"/>
        <item h="1" sd="0" x="6"/>
        <item h="1" sd="0" x="7"/>
        <item h="1" sd="0" x="8"/>
        <item h="1" sd="0" x="9"/>
        <item h="1" sd="0" x="10"/>
        <item h="1" sd="0" x="11"/>
        <item h="1" sd="0" x="12"/>
        <item h="1" sd="0" x="13"/>
      </items>
    </pivotField>
  </pivotFields>
  <rowFields count="1">
    <field x="18"/>
  </rowFields>
  <rowItems count="21">
    <i>
      <x v="61"/>
    </i>
    <i>
      <x v="62"/>
    </i>
    <i>
      <x v="71"/>
    </i>
    <i>
      <x v="72"/>
    </i>
    <i>
      <x v="73"/>
    </i>
    <i>
      <x v="74"/>
    </i>
    <i>
      <x v="75"/>
    </i>
    <i>
      <x v="76"/>
    </i>
    <i>
      <x v="77"/>
    </i>
    <i>
      <x v="78"/>
    </i>
    <i>
      <x v="79"/>
    </i>
    <i>
      <x v="80"/>
    </i>
    <i>
      <x v="81"/>
    </i>
    <i>
      <x v="82"/>
    </i>
    <i>
      <x v="83"/>
    </i>
    <i>
      <x v="84"/>
    </i>
    <i>
      <x v="85"/>
    </i>
    <i>
      <x v="87"/>
    </i>
    <i>
      <x v="89"/>
    </i>
    <i>
      <x v="90"/>
    </i>
    <i t="grand">
      <x/>
    </i>
  </rowItems>
  <colItems count="1">
    <i/>
  </colItems>
  <dataFields count="1">
    <dataField name="Sum of Sales" fld="22" baseField="0" baseItem="0" numFmtId="165"/>
  </dataFields>
  <formats count="2">
    <format dxfId="36">
      <pivotArea collapsedLevelsAreSubtotals="1" fieldPosition="0">
        <references count="1">
          <reference field="18" count="1">
            <x v="1"/>
          </reference>
        </references>
      </pivotArea>
    </format>
    <format dxfId="3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87628A-0311-4327-AEBF-24325F341071}"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State">
  <location ref="A3:B16"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showAll="0"/>
    <pivotField showAll="0"/>
    <pivotField dataField="1"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15"/>
  </rowFields>
  <rowItems count="13">
    <i>
      <x v="5"/>
    </i>
    <i>
      <x v="17"/>
    </i>
    <i>
      <x v="18"/>
    </i>
    <i>
      <x v="19"/>
    </i>
    <i>
      <x v="27"/>
    </i>
    <i>
      <x v="28"/>
    </i>
    <i>
      <x v="30"/>
    </i>
    <i>
      <x v="33"/>
    </i>
    <i>
      <x v="36"/>
    </i>
    <i>
      <x v="37"/>
    </i>
    <i>
      <x v="43"/>
    </i>
    <i>
      <x v="46"/>
    </i>
    <i t="grand">
      <x/>
    </i>
  </rowItems>
  <colItems count="1">
    <i/>
  </colItems>
  <dataFields count="1">
    <dataField name="Sum of Sales" fld="22" baseField="0" baseItem="0"/>
  </dataField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A5E709-717C-4A25-B448-311BC1680537}"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Month" colHeaderCaption="Manager">
  <location ref="A3:C6" firstHeaderRow="1" firstDataRow="2"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axis="axisCol" showAll="0">
      <items count="5">
        <item h="1" x="1"/>
        <item x="3"/>
        <item h="1" x="0"/>
        <item h="1" x="2"/>
        <item t="default"/>
      </items>
    </pivotField>
    <pivotField axis="axisRow" showAll="0" defaultSubtotal="0">
      <items count="14">
        <item h="1" sd="0" x="0"/>
        <item h="1" sd="0" x="1"/>
        <item h="1" sd="0" x="2"/>
        <item sd="0" x="3"/>
        <item h="1" sd="0" x="4"/>
        <item h="1" sd="0" x="5"/>
        <item h="1" sd="0" x="6"/>
        <item h="1" sd="0" x="7"/>
        <item h="1" sd="0" x="8"/>
        <item h="1" sd="0" x="9"/>
        <item h="1" sd="0" x="10"/>
        <item h="1" sd="0" x="11"/>
        <item h="1" sd="0" x="12"/>
        <item h="1" sd="0" x="13"/>
      </items>
    </pivotField>
  </pivotFields>
  <rowFields count="2">
    <field x="26"/>
    <field x="18"/>
  </rowFields>
  <rowItems count="2">
    <i>
      <x v="3"/>
    </i>
    <i t="grand">
      <x/>
    </i>
  </rowItems>
  <colFields count="1">
    <field x="25"/>
  </colFields>
  <colItems count="2">
    <i>
      <x v="1"/>
    </i>
    <i t="grand">
      <x/>
    </i>
  </colItems>
  <dataFields count="1">
    <dataField name="Sum of Sales" fld="22" baseField="0" baseItem="0" numFmtId="166"/>
  </dataFields>
  <formats count="1">
    <format dxfId="34">
      <pivotArea outline="0" collapsedLevelsAreSubtotals="1" fieldPosition="0"/>
    </format>
  </formats>
  <chartFormats count="8">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7" series="1">
      <pivotArea type="data" outline="0" fieldPosition="0">
        <references count="2">
          <reference field="4294967294" count="1" selected="0">
            <x v="0"/>
          </reference>
          <reference field="25" count="1" selected="0">
            <x v="0"/>
          </reference>
        </references>
      </pivotArea>
    </chartFormat>
    <chartFormat chart="2" format="8" series="1">
      <pivotArea type="data" outline="0" fieldPosition="0">
        <references count="2">
          <reference field="4294967294" count="1" selected="0">
            <x v="0"/>
          </reference>
          <reference field="25" count="1" selected="0">
            <x v="2"/>
          </reference>
        </references>
      </pivotArea>
    </chartFormat>
    <chartFormat chart="2" format="9" series="1">
      <pivotArea type="data" outline="0" fieldPosition="0">
        <references count="2">
          <reference field="4294967294" count="1" selected="0">
            <x v="0"/>
          </reference>
          <reference field="25" count="1" selected="0">
            <x v="3"/>
          </reference>
        </references>
      </pivotArea>
    </chartFormat>
    <chartFormat chart="2" format="10" series="1">
      <pivotArea type="data" outline="0" fieldPosition="0">
        <references count="2">
          <reference field="4294967294" count="1" selected="0">
            <x v="0"/>
          </reference>
          <reference field="25"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DF336-6DF8-4613-BAFA-7440D634C817}"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rowHeaderCaption="Order Priority">
  <location ref="A3:B9" firstHeaderRow="1" firstDataRow="1" firstDataCol="1"/>
  <pivotFields count="27">
    <pivotField showAll="0"/>
    <pivotField showAll="0"/>
    <pivotField axis="axisRow" dataField="1" showAll="0" sortType="ascending">
      <items count="6">
        <item x="0"/>
        <item x="1"/>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2"/>
  </rowFields>
  <rowItems count="6">
    <i>
      <x v="2"/>
    </i>
    <i>
      <x v="4"/>
    </i>
    <i>
      <x v="1"/>
    </i>
    <i>
      <x v="3"/>
    </i>
    <i>
      <x/>
    </i>
    <i t="grand">
      <x/>
    </i>
  </rowItems>
  <colItems count="1">
    <i/>
  </colItems>
  <dataFields count="1">
    <dataField name="Count of Order Priority" fld="2" subtotal="count" showDataAs="percentOfTotal" baseField="2" baseItem="0" numFmtId="1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1"/>
          </reference>
        </references>
      </pivotArea>
    </chartFormat>
    <chartFormat chart="2" format="2">
      <pivotArea type="data" outline="0" fieldPosition="0">
        <references count="2">
          <reference field="4294967294" count="1" selected="0">
            <x v="0"/>
          </reference>
          <reference field="2" count="1" selected="0">
            <x v="3"/>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4"/>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4F8BB-1993-47C0-9795-086809084761}"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Segment">
  <location ref="A3:B19"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9"/>
  </rowFields>
  <rowItems count="16">
    <i>
      <x/>
    </i>
    <i>
      <x v="1"/>
    </i>
    <i>
      <x v="2"/>
    </i>
    <i>
      <x v="3"/>
    </i>
    <i>
      <x v="4"/>
    </i>
    <i>
      <x v="6"/>
    </i>
    <i>
      <x v="8"/>
    </i>
    <i>
      <x v="9"/>
    </i>
    <i>
      <x v="10"/>
    </i>
    <i>
      <x v="11"/>
    </i>
    <i>
      <x v="12"/>
    </i>
    <i>
      <x v="13"/>
    </i>
    <i>
      <x v="14"/>
    </i>
    <i>
      <x v="15"/>
    </i>
    <i>
      <x v="16"/>
    </i>
    <i t="grand">
      <x/>
    </i>
  </rowItems>
  <colItems count="1">
    <i/>
  </colItems>
  <dataFields count="1">
    <dataField name="Shipping Charges" fld="5" baseField="9" baseItem="0" numFmtId="165"/>
  </dataFields>
  <formats count="2">
    <format dxfId="33">
      <pivotArea outline="0" collapsedLevelsAreSubtotals="1" fieldPosition="0"/>
    </format>
    <format dxfId="3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0A9ABC-4A2D-4099-8D5F-DC810000B5E3}"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19"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pivotField showAll="0"/>
    <pivotField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9"/>
  </rowFields>
  <rowItems count="16">
    <i>
      <x/>
    </i>
    <i>
      <x v="1"/>
    </i>
    <i>
      <x v="2"/>
    </i>
    <i>
      <x v="3"/>
    </i>
    <i>
      <x v="4"/>
    </i>
    <i>
      <x v="6"/>
    </i>
    <i>
      <x v="8"/>
    </i>
    <i>
      <x v="9"/>
    </i>
    <i>
      <x v="10"/>
    </i>
    <i>
      <x v="11"/>
    </i>
    <i>
      <x v="12"/>
    </i>
    <i>
      <x v="13"/>
    </i>
    <i>
      <x v="14"/>
    </i>
    <i>
      <x v="15"/>
    </i>
    <i>
      <x v="16"/>
    </i>
    <i t="grand">
      <x/>
    </i>
  </rowItems>
  <colItems count="1">
    <i/>
  </colItems>
  <dataFields count="1">
    <dataField name="Revenue"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8F81B6-B606-4513-B378-2C689B13D74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6"/>
  </rowFields>
  <rowItems count="4">
    <i>
      <x/>
    </i>
    <i>
      <x v="1"/>
    </i>
    <i>
      <x v="2"/>
    </i>
    <i t="grand">
      <x/>
    </i>
  </rowItems>
  <colItems count="1">
    <i/>
  </colItems>
  <dataFields count="1">
    <dataField name="Sum of Shipping Cost" fld="5" showDataAs="percentOfTotal" baseField="6" baseItem="0" numFmtId="1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2"/>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EB749-F875-47D5-A365-2A5B916B4863}"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19"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pivotField showAll="0"/>
    <pivotField showAll="0"/>
    <pivotField showAll="0"/>
    <pivotField numFmtId="14" showAll="0"/>
    <pivotField numFmtId="14" showAll="0"/>
    <pivotField dataField="1" showAll="0">
      <items count="1881">
        <item x="945"/>
        <item x="729"/>
        <item x="63"/>
        <item x="1145"/>
        <item x="319"/>
        <item x="990"/>
        <item x="3"/>
        <item x="378"/>
        <item x="1134"/>
        <item x="1205"/>
        <item x="177"/>
        <item x="94"/>
        <item x="865"/>
        <item x="414"/>
        <item x="366"/>
        <item x="1173"/>
        <item x="243"/>
        <item x="568"/>
        <item x="1491"/>
        <item x="1592"/>
        <item x="473"/>
        <item x="302"/>
        <item x="1167"/>
        <item x="320"/>
        <item x="769"/>
        <item x="845"/>
        <item x="527"/>
        <item x="16"/>
        <item x="727"/>
        <item x="471"/>
        <item x="659"/>
        <item x="1819"/>
        <item x="833"/>
        <item x="1379"/>
        <item x="64"/>
        <item x="1618"/>
        <item x="489"/>
        <item x="972"/>
        <item x="1706"/>
        <item x="222"/>
        <item x="1657"/>
        <item x="592"/>
        <item x="1568"/>
        <item x="328"/>
        <item x="426"/>
        <item x="1326"/>
        <item x="501"/>
        <item x="1141"/>
        <item x="1557"/>
        <item x="1503"/>
        <item x="770"/>
        <item x="978"/>
        <item x="905"/>
        <item x="264"/>
        <item x="1721"/>
        <item x="120"/>
        <item x="217"/>
        <item x="710"/>
        <item x="1342"/>
        <item x="1225"/>
        <item x="60"/>
        <item x="58"/>
        <item x="1216"/>
        <item x="1344"/>
        <item x="1704"/>
        <item x="301"/>
        <item x="1588"/>
        <item x="785"/>
        <item x="616"/>
        <item x="192"/>
        <item x="581"/>
        <item x="41"/>
        <item x="1008"/>
        <item x="354"/>
        <item x="402"/>
        <item x="1331"/>
        <item x="798"/>
        <item x="1513"/>
        <item x="886"/>
        <item x="108"/>
        <item x="788"/>
        <item x="761"/>
        <item x="915"/>
        <item x="1010"/>
        <item x="1140"/>
        <item x="1045"/>
        <item x="1111"/>
        <item x="517"/>
        <item x="1370"/>
        <item x="439"/>
        <item x="156"/>
        <item x="1069"/>
        <item x="40"/>
        <item x="131"/>
        <item x="796"/>
        <item x="1281"/>
        <item x="188"/>
        <item x="589"/>
        <item x="1090"/>
        <item x="552"/>
        <item x="1747"/>
        <item x="923"/>
        <item x="868"/>
        <item x="1154"/>
        <item x="1190"/>
        <item x="1812"/>
        <item x="936"/>
        <item x="1764"/>
        <item x="44"/>
        <item x="1584"/>
        <item x="1590"/>
        <item x="30"/>
        <item x="310"/>
        <item x="1133"/>
        <item x="952"/>
        <item x="284"/>
        <item x="297"/>
        <item x="1614"/>
        <item x="1278"/>
        <item x="889"/>
        <item x="421"/>
        <item x="333"/>
        <item x="1693"/>
        <item x="1155"/>
        <item x="440"/>
        <item x="1250"/>
        <item x="774"/>
        <item x="260"/>
        <item x="28"/>
        <item x="1738"/>
        <item x="1121"/>
        <item x="1040"/>
        <item x="546"/>
        <item x="1204"/>
        <item x="363"/>
        <item x="1815"/>
        <item x="214"/>
        <item x="1195"/>
        <item x="197"/>
        <item x="888"/>
        <item x="612"/>
        <item x="355"/>
        <item x="122"/>
        <item x="1339"/>
        <item x="1014"/>
        <item x="0"/>
        <item x="890"/>
        <item x="763"/>
        <item x="293"/>
        <item x="662"/>
        <item x="92"/>
        <item x="643"/>
        <item x="1033"/>
        <item x="15"/>
        <item x="564"/>
        <item x="1071"/>
        <item x="175"/>
        <item x="903"/>
        <item x="389"/>
        <item x="1685"/>
        <item x="458"/>
        <item x="1844"/>
        <item x="1774"/>
        <item x="595"/>
        <item x="976"/>
        <item x="1695"/>
        <item x="1700"/>
        <item x="1260"/>
        <item x="968"/>
        <item x="59"/>
        <item x="34"/>
        <item x="1371"/>
        <item x="161"/>
        <item x="334"/>
        <item x="31"/>
        <item x="1182"/>
        <item x="623"/>
        <item x="285"/>
        <item x="1791"/>
        <item x="251"/>
        <item x="723"/>
        <item x="24"/>
        <item x="538"/>
        <item x="694"/>
        <item x="225"/>
        <item x="1414"/>
        <item x="691"/>
        <item x="1542"/>
        <item x="1272"/>
        <item x="737"/>
        <item x="1073"/>
        <item x="196"/>
        <item x="429"/>
        <item x="1655"/>
        <item x="1765"/>
        <item x="1699"/>
        <item x="87"/>
        <item x="562"/>
        <item x="1827"/>
        <item x="569"/>
        <item x="202"/>
        <item x="1709"/>
        <item x="1463"/>
        <item x="812"/>
        <item x="705"/>
        <item x="840"/>
        <item x="1545"/>
        <item x="55"/>
        <item x="973"/>
        <item x="577"/>
        <item x="567"/>
        <item x="529"/>
        <item x="1783"/>
        <item x="751"/>
        <item x="844"/>
        <item x="975"/>
        <item x="1652"/>
        <item x="780"/>
        <item x="149"/>
        <item x="1737"/>
        <item x="892"/>
        <item x="1323"/>
        <item x="1781"/>
        <item x="912"/>
        <item x="1468"/>
        <item x="209"/>
        <item x="1161"/>
        <item x="749"/>
        <item x="717"/>
        <item x="630"/>
        <item x="1817"/>
        <item x="359"/>
        <item x="79"/>
        <item x="159"/>
        <item x="1091"/>
        <item x="1110"/>
        <item x="1410"/>
        <item x="1795"/>
        <item x="107"/>
        <item x="96"/>
        <item x="1736"/>
        <item x="338"/>
        <item x="1127"/>
        <item x="1775"/>
        <item x="232"/>
        <item x="1119"/>
        <item x="1118"/>
        <item x="1713"/>
        <item x="992"/>
        <item x="124"/>
        <item x="1423"/>
        <item x="1087"/>
        <item x="916"/>
        <item x="451"/>
        <item x="1027"/>
        <item x="695"/>
        <item x="1026"/>
        <item x="565"/>
        <item x="1255"/>
        <item x="27"/>
        <item x="1095"/>
        <item x="1123"/>
        <item x="1790"/>
        <item x="1734"/>
        <item x="829"/>
        <item x="1249"/>
        <item x="779"/>
        <item x="1028"/>
        <item x="139"/>
        <item x="172"/>
        <item x="1139"/>
        <item x="1149"/>
        <item x="411"/>
        <item x="1863"/>
        <item x="332"/>
        <item x="803"/>
        <item x="596"/>
        <item x="1391"/>
        <item x="1488"/>
        <item x="1787"/>
        <item x="485"/>
        <item x="777"/>
        <item x="1301"/>
        <item x="1877"/>
        <item x="919"/>
        <item x="62"/>
        <item x="335"/>
        <item x="104"/>
        <item x="1124"/>
        <item x="1615"/>
        <item x="499"/>
        <item x="746"/>
        <item x="1351"/>
        <item x="1109"/>
        <item x="199"/>
        <item x="697"/>
        <item x="834"/>
        <item x="126"/>
        <item x="1386"/>
        <item x="204"/>
        <item x="385"/>
        <item x="1432"/>
        <item x="427"/>
        <item x="665"/>
        <item x="268"/>
        <item x="1448"/>
        <item x="460"/>
        <item x="907"/>
        <item x="1218"/>
        <item x="721"/>
        <item x="1390"/>
        <item x="388"/>
        <item x="390"/>
        <item x="857"/>
        <item x="113"/>
        <item x="212"/>
        <item x="370"/>
        <item x="1714"/>
        <item x="1591"/>
        <item x="1504"/>
        <item x="1392"/>
        <item x="412"/>
        <item x="88"/>
        <item x="1828"/>
        <item x="1716"/>
        <item x="168"/>
        <item x="100"/>
        <item x="1416"/>
        <item x="1820"/>
        <item x="331"/>
        <item x="258"/>
        <item x="1356"/>
        <item x="909"/>
        <item x="66"/>
        <item x="1613"/>
        <item x="1324"/>
        <item x="191"/>
        <item x="918"/>
        <item x="1548"/>
        <item x="773"/>
        <item x="428"/>
        <item x="1676"/>
        <item x="1610"/>
        <item x="679"/>
        <item x="1291"/>
        <item x="133"/>
        <item x="742"/>
        <item x="712"/>
        <item x="786"/>
        <item x="20"/>
        <item x="325"/>
        <item x="1857"/>
        <item x="229"/>
        <item x="590"/>
        <item x="1268"/>
        <item x="1016"/>
        <item x="1196"/>
        <item x="272"/>
        <item x="1773"/>
        <item x="281"/>
        <item x="1628"/>
        <item x="1814"/>
        <item x="155"/>
        <item x="1443"/>
        <item x="941"/>
        <item x="483"/>
        <item x="377"/>
        <item x="1352"/>
        <item x="1758"/>
        <item x="673"/>
        <item x="1867"/>
        <item x="957"/>
        <item x="800"/>
        <item x="745"/>
        <item x="641"/>
        <item x="1317"/>
        <item x="954"/>
        <item x="1839"/>
        <item x="1715"/>
        <item x="1479"/>
        <item x="299"/>
        <item x="36"/>
        <item x="1533"/>
        <item x="536"/>
        <item x="18"/>
        <item x="732"/>
        <item x="1198"/>
        <item x="1725"/>
        <item x="221"/>
        <item x="74"/>
        <item x="1017"/>
        <item x="1611"/>
        <item x="189"/>
        <item x="127"/>
        <item x="171"/>
        <item x="553"/>
        <item x="1015"/>
        <item x="1845"/>
        <item x="1483"/>
        <item x="409"/>
        <item x="1181"/>
        <item x="1665"/>
        <item x="67"/>
        <item x="598"/>
        <item x="143"/>
        <item x="683"/>
        <item x="693"/>
        <item x="1006"/>
        <item x="394"/>
        <item x="1084"/>
        <item x="176"/>
        <item x="1126"/>
        <item x="789"/>
        <item x="543"/>
        <item x="587"/>
        <item x="266"/>
        <item x="799"/>
        <item x="744"/>
        <item x="140"/>
        <item x="465"/>
        <item x="1870"/>
        <item x="436"/>
        <item x="1843"/>
        <item x="969"/>
        <item x="1833"/>
        <item x="457"/>
        <item x="1271"/>
        <item x="42"/>
        <item x="1057"/>
        <item x="502"/>
        <item x="604"/>
        <item x="1280"/>
        <item x="1701"/>
        <item x="1566"/>
        <item x="76"/>
        <item x="740"/>
        <item x="1445"/>
        <item x="234"/>
        <item x="65"/>
        <item x="1367"/>
        <item x="811"/>
        <item x="1776"/>
        <item x="1022"/>
        <item x="949"/>
        <item x="692"/>
        <item x="78"/>
        <item x="1743"/>
        <item x="794"/>
        <item x="1049"/>
        <item x="1307"/>
        <item x="1039"/>
        <item x="758"/>
        <item x="853"/>
        <item x="1583"/>
        <item x="1122"/>
        <item x="109"/>
        <item x="450"/>
        <item x="1304"/>
        <item x="951"/>
        <item x="117"/>
        <item x="766"/>
        <item x="1065"/>
        <item x="1731"/>
        <item x="750"/>
        <item x="808"/>
        <item x="227"/>
        <item x="1831"/>
        <item x="928"/>
        <item x="822"/>
        <item x="1362"/>
        <item x="153"/>
        <item x="522"/>
        <item x="1564"/>
        <item x="1821"/>
        <item x="654"/>
        <item x="1144"/>
        <item x="480"/>
        <item x="1253"/>
        <item x="883"/>
        <item x="1005"/>
        <item x="19"/>
        <item x="340"/>
        <item x="632"/>
        <item x="253"/>
        <item x="574"/>
        <item x="738"/>
        <item x="415"/>
        <item x="463"/>
        <item x="180"/>
        <item x="765"/>
        <item x="54"/>
        <item x="147"/>
        <item x="576"/>
        <item x="974"/>
        <item x="1086"/>
        <item x="846"/>
        <item x="771"/>
        <item x="802"/>
        <item x="295"/>
        <item x="330"/>
        <item x="445"/>
        <item x="670"/>
        <item x="1384"/>
        <item x="734"/>
        <item x="1437"/>
        <item x="165"/>
        <item x="112"/>
        <item x="119"/>
        <item x="205"/>
        <item x="1536"/>
        <item x="434"/>
        <item x="238"/>
        <item x="703"/>
        <item x="223"/>
        <item x="261"/>
        <item x="994"/>
        <item x="964"/>
        <item x="1677"/>
        <item x="1261"/>
        <item x="1800"/>
        <item x="778"/>
        <item x="531"/>
        <item x="1785"/>
        <item x="704"/>
        <item x="708"/>
        <item x="1418"/>
        <item x="1746"/>
        <item x="1125"/>
        <item x="1168"/>
        <item x="368"/>
        <item x="1102"/>
        <item x="1"/>
        <item x="1675"/>
        <item x="775"/>
        <item x="535"/>
        <item x="1062"/>
        <item x="1055"/>
        <item x="1512"/>
        <item x="1415"/>
        <item x="1846"/>
        <item x="70"/>
        <item x="1585"/>
        <item x="1383"/>
        <item x="1860"/>
        <item x="417"/>
        <item x="782"/>
        <item x="1762"/>
        <item x="1080"/>
        <item x="470"/>
        <item x="219"/>
        <item x="324"/>
        <item x="397"/>
        <item x="514"/>
        <item x="1670"/>
        <item x="570"/>
        <item x="203"/>
        <item x="1093"/>
        <item x="1213"/>
        <item x="518"/>
        <item x="1193"/>
        <item x="713"/>
        <item x="453"/>
        <item x="1131"/>
        <item x="1757"/>
        <item x="435"/>
        <item x="961"/>
        <item x="797"/>
        <item x="283"/>
        <item x="110"/>
        <item x="1531"/>
        <item x="958"/>
        <item x="1671"/>
        <item x="23"/>
        <item x="386"/>
        <item x="534"/>
        <item x="855"/>
        <item x="842"/>
        <item x="887"/>
        <item x="1770"/>
        <item x="813"/>
        <item x="459"/>
        <item x="125"/>
        <item x="876"/>
        <item x="1565"/>
        <item x="90"/>
        <item x="725"/>
        <item x="944"/>
        <item x="1343"/>
        <item x="111"/>
        <item x="461"/>
        <item x="1666"/>
        <item x="71"/>
        <item x="497"/>
        <item x="1128"/>
        <item x="558"/>
        <item x="294"/>
        <item x="649"/>
        <item x="413"/>
        <item x="748"/>
        <item x="1626"/>
        <item x="827"/>
        <item x="1534"/>
        <item x="101"/>
        <item x="1135"/>
        <item x="741"/>
        <item x="824"/>
        <item x="45"/>
        <item x="1878"/>
        <item x="759"/>
        <item x="1115"/>
        <item x="605"/>
        <item x="682"/>
        <item x="521"/>
        <item x="351"/>
        <item x="183"/>
        <item x="11"/>
        <item x="254"/>
        <item x="486"/>
        <item x="157"/>
        <item x="956"/>
        <item x="647"/>
        <item x="1556"/>
        <item x="1348"/>
        <item x="810"/>
        <item x="1164"/>
        <item x="1684"/>
        <item x="442"/>
        <item x="1434"/>
        <item x="61"/>
        <item x="633"/>
        <item x="312"/>
        <item x="1142"/>
        <item x="1493"/>
        <item x="1824"/>
        <item x="1553"/>
        <item x="494"/>
        <item x="512"/>
        <item x="349"/>
        <item x="795"/>
        <item x="1277"/>
        <item x="674"/>
        <item x="313"/>
        <item x="303"/>
        <item x="1859"/>
        <item x="1376"/>
        <item x="1292"/>
        <item x="1368"/>
        <item x="593"/>
        <item x="525"/>
        <item x="1405"/>
        <item x="1601"/>
        <item x="636"/>
        <item x="408"/>
        <item x="446"/>
        <item x="924"/>
        <item x="1484"/>
        <item x="479"/>
        <item x="53"/>
        <item x="555"/>
        <item x="32"/>
        <item x="1647"/>
        <item x="1799"/>
        <item x="1540"/>
        <item x="337"/>
        <item x="1464"/>
        <item x="424"/>
        <item x="184"/>
        <item x="1739"/>
        <item x="656"/>
        <item x="1849"/>
        <item x="369"/>
        <item x="1842"/>
        <item x="1786"/>
        <item x="1710"/>
        <item x="897"/>
        <item x="1105"/>
        <item x="1679"/>
        <item x="1847"/>
        <item x="1043"/>
        <item x="783"/>
        <item x="668"/>
        <item x="661"/>
        <item x="869"/>
        <item x="1667"/>
        <item x="356"/>
        <item x="1237"/>
        <item x="271"/>
        <item x="921"/>
        <item x="282"/>
        <item x="273"/>
        <item x="835"/>
        <item x="322"/>
        <item x="934"/>
        <item x="391"/>
        <item x="132"/>
        <item x="1692"/>
        <item x="1697"/>
        <item x="1756"/>
        <item x="651"/>
        <item x="1772"/>
        <item x="1818"/>
        <item x="1735"/>
        <item x="280"/>
        <item x="1741"/>
        <item x="644"/>
        <item x="1223"/>
        <item x="1749"/>
        <item x="1669"/>
        <item x="884"/>
        <item x="609"/>
        <item x="1007"/>
        <item x="1186"/>
        <item x="454"/>
        <item x="1106"/>
        <item x="228"/>
        <item x="1209"/>
        <item x="1375"/>
        <item x="276"/>
        <item x="1515"/>
        <item x="1551"/>
        <item x="571"/>
        <item x="115"/>
        <item x="1596"/>
        <item x="1332"/>
        <item x="1120"/>
        <item x="849"/>
        <item x="1221"/>
        <item x="1619"/>
        <item x="1041"/>
        <item x="1816"/>
        <item x="784"/>
        <item x="194"/>
        <item x="1866"/>
        <item x="597"/>
        <item x="265"/>
        <item x="1598"/>
        <item x="996"/>
        <item x="1648"/>
        <item x="1200"/>
        <item x="806"/>
        <item x="353"/>
        <item x="991"/>
        <item x="246"/>
        <item x="146"/>
        <item x="1407"/>
        <item x="484"/>
        <item x="259"/>
        <item x="1806"/>
        <item x="444"/>
        <item x="1431"/>
        <item x="1771"/>
        <item x="513"/>
        <item x="689"/>
        <item x="380"/>
        <item x="1759"/>
        <item x="12"/>
        <item x="1162"/>
        <item x="908"/>
        <item x="287"/>
        <item x="379"/>
        <item x="545"/>
        <item x="1580"/>
        <item x="572"/>
        <item x="306"/>
        <item x="684"/>
        <item x="586"/>
        <item x="1869"/>
        <item x="1480"/>
        <item x="660"/>
        <item x="1852"/>
        <item x="1458"/>
        <item x="262"/>
        <item x="1207"/>
        <item x="1511"/>
        <item x="640"/>
        <item x="894"/>
        <item x="1805"/>
        <item x="1850"/>
        <item x="831"/>
        <item x="981"/>
        <item x="469"/>
        <item x="448"/>
        <item x="1740"/>
        <item x="220"/>
        <item x="80"/>
        <item x="56"/>
        <item x="357"/>
        <item x="274"/>
        <item x="606"/>
        <item x="1274"/>
        <item x="8"/>
        <item x="655"/>
        <item x="1537"/>
        <item x="419"/>
        <item x="93"/>
        <item x="1151"/>
        <item x="1641"/>
        <item x="1638"/>
        <item x="275"/>
        <item x="1137"/>
        <item x="943"/>
        <item x="657"/>
        <item x="1617"/>
        <item x="249"/>
        <item x="707"/>
        <item x="456"/>
        <item x="926"/>
        <item x="1792"/>
        <item x="760"/>
        <item x="832"/>
        <item x="910"/>
        <item x="959"/>
        <item x="169"/>
        <item x="901"/>
        <item x="1153"/>
        <item x="1745"/>
        <item x="237"/>
        <item x="1674"/>
        <item x="1478"/>
        <item x="1754"/>
        <item x="625"/>
        <item x="1262"/>
        <item x="286"/>
        <item x="1471"/>
        <item x="1612"/>
        <item x="1723"/>
        <item x="1794"/>
        <item x="739"/>
        <item x="891"/>
        <item x="1672"/>
        <item x="160"/>
        <item x="902"/>
        <item x="814"/>
        <item x="1766"/>
        <item x="1429"/>
        <item x="1088"/>
        <item x="825"/>
        <item x="1854"/>
        <item x="533"/>
        <item x="982"/>
        <item x="624"/>
        <item x="1211"/>
        <item x="671"/>
        <item x="1438"/>
        <item x="304"/>
        <item x="1597"/>
        <item x="1378"/>
        <item x="7"/>
        <item x="475"/>
        <item x="1673"/>
        <item x="105"/>
        <item x="1023"/>
        <item x="441"/>
        <item x="1630"/>
        <item x="503"/>
        <item x="383"/>
        <item x="1113"/>
        <item x="1520"/>
        <item x="1382"/>
        <item x="1266"/>
        <item x="1108"/>
        <item x="1562"/>
        <item x="867"/>
        <item x="1505"/>
        <item x="1874"/>
        <item x="323"/>
        <item x="1645"/>
        <item x="1308"/>
        <item x="1554"/>
        <item x="114"/>
        <item x="1038"/>
        <item x="1309"/>
        <item x="1170"/>
        <item x="1107"/>
        <item x="711"/>
        <item x="381"/>
        <item x="540"/>
        <item x="492"/>
        <item x="291"/>
        <item x="1092"/>
        <item x="686"/>
        <item x="1813"/>
        <item x="309"/>
        <item x="638"/>
        <item x="1336"/>
        <item x="1587"/>
        <item x="1807"/>
        <item x="599"/>
        <item x="504"/>
        <item x="1112"/>
        <item x="1473"/>
        <item x="1808"/>
        <item x="1810"/>
        <item x="1594"/>
        <item x="1579"/>
        <item x="946"/>
        <item x="1656"/>
        <item x="1404"/>
        <item x="700"/>
        <item x="1589"/>
        <item x="1858"/>
        <item x="1825"/>
        <item x="68"/>
        <item x="602"/>
        <item x="1178"/>
        <item x="791"/>
        <item x="311"/>
        <item x="466"/>
        <item x="1467"/>
        <item x="1616"/>
        <item x="772"/>
        <item x="1377"/>
        <item x="367"/>
        <item x="1217"/>
        <item x="178"/>
        <item x="1829"/>
        <item x="1451"/>
        <item x="1524"/>
        <item x="1227"/>
        <item x="1235"/>
        <item x="103"/>
        <item x="215"/>
        <item x="343"/>
        <item x="1428"/>
        <item x="1373"/>
        <item x="1310"/>
        <item x="1789"/>
        <item x="1575"/>
        <item x="1549"/>
        <item x="290"/>
        <item x="239"/>
        <item x="48"/>
        <item x="1510"/>
        <item x="1508"/>
        <item x="39"/>
        <item x="1233"/>
        <item x="979"/>
        <item x="1257"/>
        <item x="136"/>
        <item x="1214"/>
        <item x="1353"/>
        <item x="1472"/>
        <item x="1169"/>
        <item x="1359"/>
        <item x="187"/>
        <item x="182"/>
        <item x="476"/>
        <item x="1409"/>
        <item x="1528"/>
        <item x="1311"/>
        <item x="1408"/>
        <item x="1690"/>
        <item x="1636"/>
        <item x="1469"/>
        <item x="967"/>
        <item x="1681"/>
        <item x="1320"/>
        <item x="850"/>
        <item x="837"/>
        <item x="1637"/>
        <item x="1029"/>
        <item x="1361"/>
        <item x="1722"/>
        <item x="858"/>
        <item x="1569"/>
        <item x="1518"/>
        <item x="198"/>
        <item x="1436"/>
        <item x="1267"/>
        <item x="142"/>
        <item x="839"/>
        <item x="467"/>
        <item x="1802"/>
        <item x="86"/>
        <item x="173"/>
        <item x="650"/>
        <item x="621"/>
        <item x="914"/>
        <item x="387"/>
        <item x="1334"/>
        <item x="1072"/>
        <item x="231"/>
        <item x="1661"/>
        <item x="1328"/>
        <item x="1502"/>
        <item x="1208"/>
        <item x="821"/>
        <item x="1664"/>
        <item x="235"/>
        <item x="43"/>
        <item x="307"/>
        <item x="1358"/>
        <item x="256"/>
        <item x="1251"/>
        <item x="1823"/>
        <item x="637"/>
        <item x="1486"/>
        <item x="863"/>
        <item x="1372"/>
        <item x="1760"/>
        <item x="73"/>
        <item x="1703"/>
        <item x="1426"/>
        <item x="955"/>
        <item x="1496"/>
        <item x="1132"/>
        <item x="1032"/>
        <item x="1096"/>
        <item x="793"/>
        <item x="416"/>
        <item x="620"/>
        <item x="1294"/>
        <item x="1402"/>
        <item x="358"/>
        <item x="1129"/>
        <item x="375"/>
        <item x="591"/>
        <item x="1411"/>
        <item x="722"/>
        <item x="560"/>
        <item x="401"/>
        <item x="645"/>
        <item x="1803"/>
        <item x="26"/>
        <item x="1350"/>
        <item x="995"/>
        <item x="1097"/>
        <item x="1051"/>
        <item x="1668"/>
        <item x="1804"/>
        <item x="1662"/>
        <item x="1573"/>
        <item x="482"/>
        <item x="162"/>
        <item x="1285"/>
        <item x="507"/>
        <item x="1192"/>
        <item x="614"/>
        <item x="1559"/>
        <item x="735"/>
        <item x="98"/>
        <item x="344"/>
        <item x="1101"/>
        <item x="628"/>
        <item x="1333"/>
        <item x="1160"/>
        <item x="547"/>
        <item x="1425"/>
        <item x="1541"/>
        <item x="1076"/>
        <item x="642"/>
        <item x="1730"/>
        <item x="1035"/>
        <item x="345"/>
        <item x="1363"/>
        <item x="838"/>
        <item x="1172"/>
        <item x="1526"/>
        <item x="1165"/>
        <item x="1001"/>
        <item x="1083"/>
        <item x="1752"/>
        <item x="1497"/>
        <item x="634"/>
        <item x="1355"/>
        <item x="1354"/>
        <item x="89"/>
        <item x="1300"/>
        <item x="1576"/>
        <item x="515"/>
        <item x="213"/>
        <item x="1394"/>
        <item x="1452"/>
        <item x="1651"/>
        <item x="965"/>
        <item x="462"/>
        <item x="218"/>
        <item x="1649"/>
        <item x="505"/>
        <item x="179"/>
        <item x="1570"/>
        <item x="57"/>
        <item x="1728"/>
        <item x="216"/>
        <item x="935"/>
        <item x="1003"/>
        <item x="879"/>
        <item x="1116"/>
        <item x="1239"/>
        <item x="1750"/>
        <item x="99"/>
        <item x="1521"/>
        <item x="288"/>
        <item x="1366"/>
        <item x="1232"/>
        <item x="877"/>
        <item x="1419"/>
        <item x="1768"/>
        <item x="1841"/>
        <item x="948"/>
        <item x="917"/>
        <item x="1346"/>
        <item x="1189"/>
        <item x="851"/>
        <item x="626"/>
        <item x="896"/>
        <item x="25"/>
        <item x="1560"/>
        <item x="1230"/>
        <item x="481"/>
        <item x="1450"/>
        <item x="977"/>
        <item x="1689"/>
        <item x="1295"/>
        <item x="715"/>
        <item x="1177"/>
        <item x="1242"/>
        <item x="880"/>
        <item x="9"/>
        <item x="5"/>
        <item x="210"/>
        <item x="371"/>
        <item x="1283"/>
        <item x="1136"/>
        <item x="252"/>
        <item x="830"/>
        <item x="339"/>
        <item x="792"/>
        <item x="1380"/>
        <item x="1529"/>
        <item x="1330"/>
        <item x="1753"/>
        <item x="1246"/>
        <item x="1654"/>
        <item x="1060"/>
        <item x="1212"/>
        <item x="134"/>
        <item x="361"/>
        <item x="1365"/>
        <item x="1687"/>
        <item x="1259"/>
        <item x="1600"/>
        <item x="526"/>
        <item x="1620"/>
        <item x="776"/>
        <item x="1822"/>
        <item x="1751"/>
        <item x="1732"/>
        <item x="1444"/>
        <item x="809"/>
        <item x="1100"/>
        <item x="1019"/>
        <item x="37"/>
        <item x="929"/>
        <item x="1347"/>
        <item x="2"/>
        <item x="1459"/>
        <item x="1357"/>
        <item x="1809"/>
        <item x="1197"/>
        <item x="516"/>
        <item x="1494"/>
        <item x="1064"/>
        <item x="128"/>
        <item x="443"/>
        <item x="1644"/>
        <item x="348"/>
        <item x="464"/>
        <item x="698"/>
        <item x="1462"/>
        <item x="298"/>
        <item x="1552"/>
        <item x="696"/>
        <item x="1293"/>
        <item x="129"/>
        <item x="747"/>
        <item x="1099"/>
        <item x="860"/>
        <item x="875"/>
        <item x="116"/>
        <item x="1606"/>
        <item x="365"/>
        <item x="1025"/>
        <item x="248"/>
        <item x="940"/>
        <item x="1475"/>
        <item x="953"/>
        <item x="828"/>
        <item x="1030"/>
        <item x="566"/>
        <item x="106"/>
        <item x="167"/>
        <item x="1078"/>
        <item x="962"/>
        <item x="848"/>
        <item x="1146"/>
        <item x="537"/>
        <item x="418"/>
        <item x="1338"/>
        <item x="1712"/>
        <item x="1453"/>
        <item x="549"/>
        <item x="326"/>
        <item x="329"/>
        <item x="118"/>
        <item x="856"/>
        <item x="1179"/>
        <item x="578"/>
        <item x="669"/>
        <item x="46"/>
        <item x="1621"/>
        <item x="1779"/>
        <item x="841"/>
        <item x="942"/>
        <item x="1020"/>
        <item x="987"/>
        <item x="1632"/>
        <item x="6"/>
        <item x="315"/>
        <item x="557"/>
        <item x="1046"/>
        <item x="1571"/>
        <item x="1282"/>
        <item x="900"/>
        <item x="211"/>
        <item x="1202"/>
        <item x="1865"/>
        <item x="1158"/>
        <item x="1642"/>
        <item x="164"/>
        <item x="1275"/>
        <item x="1561"/>
        <item x="300"/>
        <item x="1727"/>
        <item x="1853"/>
        <item x="1635"/>
        <item x="1000"/>
        <item x="1682"/>
        <item x="347"/>
        <item x="847"/>
        <item x="431"/>
        <item x="405"/>
        <item x="1646"/>
        <item x="137"/>
        <item x="706"/>
        <item x="635"/>
        <item x="1335"/>
        <item x="1171"/>
        <item x="510"/>
        <item x="1729"/>
        <item x="1599"/>
        <item x="1220"/>
        <item x="1871"/>
        <item x="1138"/>
        <item x="190"/>
        <item x="145"/>
        <item x="731"/>
        <item x="728"/>
        <item x="548"/>
        <item x="519"/>
        <item x="1018"/>
        <item x="1270"/>
        <item x="327"/>
        <item x="1400"/>
        <item x="1868"/>
        <item x="1187"/>
        <item x="495"/>
        <item x="474"/>
        <item x="939"/>
        <item x="1680"/>
        <item x="652"/>
        <item x="508"/>
        <item x="1547"/>
        <item x="1470"/>
        <item x="1313"/>
        <item x="963"/>
        <item x="181"/>
        <item x="1252"/>
        <item x="1855"/>
        <item x="72"/>
        <item x="1044"/>
        <item x="1784"/>
        <item x="1572"/>
        <item x="938"/>
        <item x="619"/>
        <item x="663"/>
        <item x="1456"/>
        <item x="520"/>
        <item x="563"/>
        <item x="1089"/>
        <item x="1507"/>
        <item x="292"/>
        <item x="1286"/>
        <item x="1340"/>
        <item x="1851"/>
        <item x="404"/>
        <item x="241"/>
        <item x="1188"/>
        <item x="1449"/>
        <item x="787"/>
        <item x="1830"/>
        <item x="1070"/>
        <item x="1835"/>
        <item x="1509"/>
        <item x="664"/>
        <item x="1316"/>
        <item x="852"/>
        <item x="1236"/>
        <item x="1514"/>
        <item x="123"/>
        <item x="1602"/>
        <item x="148"/>
        <item x="1455"/>
        <item x="208"/>
        <item x="1663"/>
        <item x="396"/>
        <item x="91"/>
        <item x="1724"/>
        <item x="372"/>
        <item x="658"/>
        <item x="193"/>
        <item x="1474"/>
        <item x="1477"/>
        <item x="1763"/>
        <item x="653"/>
        <item x="1627"/>
        <item x="836"/>
        <item x="1744"/>
        <item x="1074"/>
        <item x="676"/>
        <item x="702"/>
        <item x="893"/>
        <item x="201"/>
        <item x="1103"/>
        <item x="1461"/>
        <item x="95"/>
        <item x="1042"/>
        <item x="881"/>
        <item x="83"/>
        <item x="757"/>
        <item x="1299"/>
        <item x="1454"/>
        <item x="677"/>
        <item x="289"/>
        <item x="151"/>
        <item x="1004"/>
        <item x="873"/>
        <item x="1639"/>
        <item x="1519"/>
        <item x="594"/>
        <item x="1826"/>
        <item x="1605"/>
        <item x="862"/>
        <item x="1063"/>
        <item x="730"/>
        <item x="680"/>
        <item x="38"/>
        <item x="1148"/>
        <item x="937"/>
        <item x="1593"/>
        <item x="927"/>
        <item x="406"/>
        <item x="986"/>
        <item x="988"/>
        <item x="1856"/>
        <item x="1406"/>
        <item x="736"/>
        <item x="947"/>
        <item x="613"/>
        <item x="121"/>
        <item x="392"/>
        <item x="600"/>
        <item x="1412"/>
        <item x="1276"/>
        <item x="675"/>
        <item x="639"/>
        <item x="524"/>
        <item x="950"/>
        <item x="815"/>
        <item x="316"/>
        <item x="895"/>
        <item x="154"/>
        <item x="1066"/>
        <item x="1199"/>
        <item x="1567"/>
        <item x="1054"/>
        <item x="85"/>
        <item x="823"/>
        <item x="716"/>
        <item x="1248"/>
        <item x="432"/>
        <item x="10"/>
        <item x="1183"/>
        <item x="1075"/>
        <item x="1289"/>
        <item x="150"/>
        <item x="1245"/>
        <item x="472"/>
        <item x="1698"/>
        <item x="1002"/>
        <item x="398"/>
        <item x="1629"/>
        <item x="478"/>
        <item x="617"/>
        <item x="603"/>
        <item x="1061"/>
        <item x="1303"/>
        <item x="509"/>
        <item x="1079"/>
        <item x="1476"/>
        <item x="807"/>
        <item x="1422"/>
        <item x="1686"/>
        <item x="1546"/>
        <item x="1439"/>
        <item x="911"/>
        <item x="1726"/>
        <item x="1603"/>
        <item x="997"/>
        <item x="541"/>
        <item x="75"/>
        <item x="1837"/>
        <item x="966"/>
        <item x="152"/>
        <item x="1147"/>
        <item x="77"/>
        <item x="185"/>
        <item x="756"/>
        <item x="1595"/>
        <item x="393"/>
        <item x="925"/>
        <item x="1417"/>
        <item x="1447"/>
        <item x="1157"/>
        <item x="1608"/>
        <item x="1582"/>
        <item x="1288"/>
        <item x="1395"/>
        <item x="1798"/>
        <item x="1624"/>
        <item x="582"/>
        <item x="1532"/>
        <item x="687"/>
        <item x="618"/>
        <item x="1337"/>
        <item x="33"/>
        <item x="1130"/>
        <item x="1530"/>
        <item x="1688"/>
        <item x="1279"/>
        <item x="726"/>
        <item x="1296"/>
        <item x="1485"/>
        <item x="1244"/>
        <item x="1393"/>
        <item x="1077"/>
        <item x="733"/>
        <item x="174"/>
        <item x="1114"/>
        <item x="430"/>
        <item x="1273"/>
        <item x="200"/>
        <item x="400"/>
        <item x="496"/>
        <item x="362"/>
        <item x="1457"/>
        <item x="866"/>
        <item x="622"/>
        <item x="1538"/>
        <item x="1389"/>
        <item x="1094"/>
        <item x="861"/>
        <item x="1401"/>
        <item x="364"/>
        <item x="1420"/>
        <item x="1864"/>
        <item x="1862"/>
        <item x="82"/>
        <item x="1446"/>
        <item x="1838"/>
        <item x="1254"/>
        <item x="420"/>
        <item x="781"/>
        <item x="1796"/>
        <item x="1840"/>
        <item x="615"/>
        <item x="1535"/>
        <item x="913"/>
        <item x="1387"/>
        <item x="233"/>
        <item x="1104"/>
        <item x="1499"/>
        <item x="872"/>
        <item x="1053"/>
        <item x="755"/>
        <item x="906"/>
        <item x="1876"/>
        <item x="539"/>
        <item x="1159"/>
        <item x="980"/>
        <item x="878"/>
        <item x="1403"/>
        <item x="336"/>
        <item x="1442"/>
        <item x="608"/>
        <item x="667"/>
        <item x="1287"/>
        <item x="816"/>
        <item x="170"/>
        <item x="1058"/>
        <item x="29"/>
        <item x="985"/>
        <item x="1143"/>
        <item x="556"/>
        <item x="69"/>
        <item x="1206"/>
        <item x="1284"/>
        <item x="1678"/>
        <item x="885"/>
        <item x="1305"/>
        <item x="1633"/>
        <item x="1788"/>
        <item x="382"/>
        <item x="257"/>
        <item x="1748"/>
        <item x="1555"/>
        <item x="1707"/>
        <item x="314"/>
        <item x="1156"/>
        <item x="559"/>
        <item x="999"/>
        <item x="247"/>
        <item x="244"/>
        <item x="588"/>
        <item x="1875"/>
        <item x="971"/>
        <item x="308"/>
        <item x="35"/>
        <item x="1604"/>
        <item x="743"/>
        <item x="1056"/>
        <item x="826"/>
        <item x="1263"/>
        <item x="1421"/>
        <item x="1381"/>
        <item x="762"/>
        <item x="1490"/>
        <item x="1068"/>
        <item x="341"/>
        <item x="1544"/>
        <item x="933"/>
        <item x="1578"/>
        <item x="1329"/>
        <item x="1527"/>
        <item x="1290"/>
        <item x="754"/>
        <item x="1176"/>
        <item x="1398"/>
        <item x="554"/>
        <item x="488"/>
        <item x="767"/>
        <item x="1586"/>
        <item x="532"/>
        <item x="1424"/>
        <item x="1440"/>
        <item x="752"/>
        <item x="245"/>
        <item x="1059"/>
        <item x="611"/>
        <item x="882"/>
        <item x="1696"/>
        <item x="627"/>
        <item x="438"/>
        <item x="1523"/>
        <item x="993"/>
        <item x="346"/>
        <item x="1031"/>
        <item x="305"/>
        <item x="1761"/>
        <item x="236"/>
        <item x="455"/>
        <item x="768"/>
        <item x="970"/>
        <item x="1047"/>
        <item x="1460"/>
        <item x="648"/>
        <item x="864"/>
        <item x="1258"/>
        <item x="922"/>
        <item x="583"/>
        <item x="433"/>
        <item x="646"/>
        <item x="1314"/>
        <item x="874"/>
        <item x="1399"/>
        <item x="1433"/>
        <item x="81"/>
        <item x="790"/>
        <item x="1166"/>
        <item x="561"/>
        <item x="278"/>
        <item x="270"/>
        <item x="542"/>
        <item x="1492"/>
        <item x="1465"/>
        <item x="1297"/>
        <item x="1543"/>
        <item x="859"/>
        <item x="376"/>
        <item x="206"/>
        <item x="1203"/>
        <item x="1650"/>
        <item x="240"/>
        <item x="195"/>
        <item x="1034"/>
        <item x="1801"/>
        <item x="1021"/>
        <item x="720"/>
        <item x="269"/>
        <item x="1396"/>
        <item x="818"/>
        <item x="1247"/>
        <item x="1872"/>
        <item x="144"/>
        <item x="1702"/>
        <item x="1397"/>
        <item x="49"/>
        <item x="1495"/>
        <item x="530"/>
        <item x="1385"/>
        <item x="1435"/>
        <item x="1767"/>
        <item x="130"/>
        <item x="186"/>
        <item x="1609"/>
        <item x="701"/>
        <item x="709"/>
        <item x="899"/>
        <item x="1742"/>
        <item x="843"/>
        <item x="666"/>
        <item x="163"/>
        <item x="1312"/>
        <item x="452"/>
        <item x="819"/>
        <item x="321"/>
        <item x="898"/>
        <item x="447"/>
        <item x="1024"/>
        <item x="1048"/>
        <item x="1052"/>
        <item x="631"/>
        <item x="1558"/>
        <item x="1302"/>
        <item x="493"/>
        <item x="528"/>
        <item x="1201"/>
        <item x="1640"/>
        <item x="17"/>
        <item x="1082"/>
        <item x="1226"/>
        <item x="1705"/>
        <item x="607"/>
        <item x="544"/>
        <item x="1152"/>
        <item x="1319"/>
        <item x="487"/>
        <item x="1369"/>
        <item x="1234"/>
        <item x="279"/>
        <item x="250"/>
        <item x="1175"/>
        <item x="1150"/>
        <item x="437"/>
        <item x="1163"/>
        <item x="1256"/>
        <item x="1581"/>
        <item x="584"/>
        <item x="1194"/>
        <item x="1517"/>
        <item x="477"/>
        <item x="718"/>
        <item x="1498"/>
        <item x="1694"/>
        <item x="230"/>
        <item x="1306"/>
        <item x="1539"/>
        <item x="50"/>
        <item x="1711"/>
        <item x="1298"/>
        <item x="1836"/>
        <item x="1360"/>
        <item x="1720"/>
        <item x="425"/>
        <item x="1388"/>
        <item x="1081"/>
        <item x="1264"/>
        <item x="498"/>
        <item x="277"/>
        <item x="1861"/>
        <item x="1622"/>
        <item x="263"/>
        <item x="1341"/>
        <item x="384"/>
        <item x="1780"/>
        <item x="1231"/>
        <item x="1098"/>
        <item x="610"/>
        <item x="395"/>
        <item x="1180"/>
        <item x="352"/>
        <item x="449"/>
        <item x="1733"/>
        <item x="1793"/>
        <item x="52"/>
        <item x="1374"/>
        <item x="1769"/>
        <item x="817"/>
        <item x="870"/>
        <item x="998"/>
        <item x="14"/>
        <item x="500"/>
        <item x="506"/>
        <item x="920"/>
        <item x="1577"/>
        <item x="1659"/>
        <item x="1489"/>
        <item x="255"/>
        <item x="1625"/>
        <item x="724"/>
        <item x="84"/>
        <item x="714"/>
        <item x="1522"/>
        <item x="930"/>
        <item x="1243"/>
        <item x="931"/>
        <item x="1315"/>
        <item x="242"/>
        <item x="1481"/>
        <item x="166"/>
        <item x="360"/>
        <item x="158"/>
        <item x="22"/>
        <item x="318"/>
        <item x="984"/>
        <item x="1325"/>
        <item x="1265"/>
        <item x="699"/>
        <item x="1658"/>
        <item x="820"/>
        <item x="1185"/>
        <item x="1345"/>
        <item x="1550"/>
        <item x="1506"/>
        <item x="422"/>
        <item x="399"/>
        <item x="1755"/>
        <item x="141"/>
        <item x="1691"/>
        <item x="681"/>
        <item x="1349"/>
        <item x="1719"/>
        <item x="1683"/>
        <item x="983"/>
        <item x="138"/>
        <item x="1240"/>
        <item x="511"/>
        <item x="1848"/>
        <item x="1050"/>
        <item x="102"/>
        <item x="1623"/>
        <item x="1643"/>
        <item x="551"/>
        <item x="403"/>
        <item x="871"/>
        <item x="1832"/>
        <item x="1117"/>
        <item x="989"/>
        <item x="423"/>
        <item x="1238"/>
        <item x="719"/>
        <item x="1318"/>
        <item x="468"/>
        <item x="1516"/>
        <item x="804"/>
        <item x="1085"/>
        <item x="1500"/>
        <item x="685"/>
        <item x="1228"/>
        <item x="1322"/>
        <item x="1441"/>
        <item x="207"/>
        <item x="1327"/>
        <item x="573"/>
        <item x="1574"/>
        <item x="226"/>
        <item x="1241"/>
        <item x="1487"/>
        <item x="575"/>
        <item x="51"/>
        <item x="374"/>
        <item x="491"/>
        <item x="1012"/>
        <item x="805"/>
        <item x="1660"/>
        <item x="1224"/>
        <item x="296"/>
        <item x="224"/>
        <item x="1430"/>
        <item x="550"/>
        <item x="678"/>
        <item x="932"/>
        <item x="1037"/>
        <item x="47"/>
        <item x="629"/>
        <item x="1607"/>
        <item x="1834"/>
        <item x="1215"/>
        <item x="21"/>
        <item x="1229"/>
        <item x="373"/>
        <item x="1482"/>
        <item x="1563"/>
        <item x="1036"/>
        <item x="1777"/>
        <item x="688"/>
        <item x="1782"/>
        <item x="1013"/>
        <item x="764"/>
        <item x="1413"/>
        <item x="1427"/>
        <item x="904"/>
        <item x="1067"/>
        <item x="1210"/>
        <item x="1718"/>
        <item x="1634"/>
        <item x="601"/>
        <item x="1879"/>
        <item x="13"/>
        <item x="135"/>
        <item x="410"/>
        <item x="1269"/>
        <item x="1811"/>
        <item x="342"/>
        <item x="490"/>
        <item x="801"/>
        <item x="407"/>
        <item x="1778"/>
        <item x="854"/>
        <item x="317"/>
        <item x="585"/>
        <item x="753"/>
        <item x="4"/>
        <item x="97"/>
        <item x="1466"/>
        <item x="1525"/>
        <item x="1797"/>
        <item x="579"/>
        <item x="523"/>
        <item x="1222"/>
        <item x="1717"/>
        <item x="672"/>
        <item x="1174"/>
        <item x="690"/>
        <item x="1708"/>
        <item x="267"/>
        <item x="1219"/>
        <item x="1184"/>
        <item x="1364"/>
        <item x="1501"/>
        <item x="580"/>
        <item x="1321"/>
        <item x="1653"/>
        <item x="1191"/>
        <item x="1631"/>
        <item x="960"/>
        <item x="350"/>
        <item x="1011"/>
        <item x="1873"/>
        <item x="1009"/>
        <item t="default"/>
      </items>
    </pivotField>
    <pivotField showAll="0"/>
    <pivotField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9"/>
  </rowFields>
  <rowItems count="16">
    <i>
      <x/>
    </i>
    <i>
      <x v="1"/>
    </i>
    <i>
      <x v="2"/>
    </i>
    <i>
      <x v="3"/>
    </i>
    <i>
      <x v="4"/>
    </i>
    <i>
      <x v="6"/>
    </i>
    <i>
      <x v="8"/>
    </i>
    <i>
      <x v="9"/>
    </i>
    <i>
      <x v="10"/>
    </i>
    <i>
      <x v="11"/>
    </i>
    <i>
      <x v="12"/>
    </i>
    <i>
      <x v="13"/>
    </i>
    <i>
      <x v="14"/>
    </i>
    <i>
      <x v="15"/>
    </i>
    <i>
      <x v="16"/>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E612E6-8D48-44EE-A3E7-E42C9A78CAC8}"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rowHeaderCaption="State/ Province">
  <location ref="A3:B14" firstHeaderRow="1" firstDataRow="1" firstDataCol="1"/>
  <pivotFields count="27">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pivotField numFmtId="14" showAll="0"/>
    <pivotField dataField="1" showAll="0"/>
    <pivotField showAll="0"/>
    <pivotField showAll="0"/>
    <pivotField showAll="0"/>
    <pivotField showAll="0"/>
    <pivotField showAll="0">
      <items count="5">
        <item h="1" x="1"/>
        <item x="3"/>
        <item h="1" x="0"/>
        <item h="1" x="2"/>
        <item t="default"/>
      </items>
    </pivotField>
    <pivotField showAll="0" defaultSubtotal="0">
      <items count="14">
        <item h="1" x="0"/>
        <item h="1" x="1"/>
        <item h="1" x="2"/>
        <item x="3"/>
        <item h="1" x="4"/>
        <item h="1" x="5"/>
        <item h="1" x="6"/>
        <item h="1" x="7"/>
        <item h="1" x="8"/>
        <item h="1" x="9"/>
        <item h="1" x="10"/>
        <item h="1" x="11"/>
        <item h="1" x="12"/>
        <item h="1" x="13"/>
      </items>
    </pivotField>
  </pivotFields>
  <rowFields count="1">
    <field x="15"/>
  </rowFields>
  <rowItems count="11">
    <i>
      <x v="5"/>
    </i>
    <i>
      <x v="18"/>
    </i>
    <i>
      <x v="19"/>
    </i>
    <i>
      <x v="27"/>
    </i>
    <i>
      <x v="28"/>
    </i>
    <i>
      <x v="30"/>
    </i>
    <i>
      <x v="33"/>
    </i>
    <i>
      <x v="37"/>
    </i>
    <i>
      <x v="43"/>
    </i>
    <i>
      <x v="46"/>
    </i>
    <i t="grand">
      <x/>
    </i>
  </rowItems>
  <colItems count="1">
    <i/>
  </colItems>
  <dataFields count="1">
    <dataField name="Overall Profit " fld="20" baseField="15" baseItem="3"/>
  </dataFields>
  <formats count="1">
    <format dxfId="31">
      <pivotArea collapsedLevelsAreSubtotals="1" fieldPosition="0">
        <references count="1">
          <reference field="15" count="10">
            <x v="3"/>
            <x v="4"/>
            <x v="7"/>
            <x v="9"/>
            <x v="11"/>
            <x v="20"/>
            <x v="30"/>
            <x v="33"/>
            <x v="35"/>
            <x v="41"/>
          </reference>
        </references>
      </pivotArea>
    </format>
  </formats>
  <chartFormats count="1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3"/>
          </reference>
        </references>
      </pivotArea>
    </chartFormat>
    <chartFormat chart="3" format="2">
      <pivotArea type="data" outline="0" fieldPosition="0">
        <references count="2">
          <reference field="4294967294" count="1" selected="0">
            <x v="0"/>
          </reference>
          <reference field="15" count="1" selected="0">
            <x v="4"/>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3" format="4">
      <pivotArea type="data" outline="0" fieldPosition="0">
        <references count="2">
          <reference field="4294967294" count="1" selected="0">
            <x v="0"/>
          </reference>
          <reference field="15" count="1" selected="0">
            <x v="9"/>
          </reference>
        </references>
      </pivotArea>
    </chartFormat>
    <chartFormat chart="3" format="5">
      <pivotArea type="data" outline="0" fieldPosition="0">
        <references count="2">
          <reference field="4294967294" count="1" selected="0">
            <x v="0"/>
          </reference>
          <reference field="15" count="1" selected="0">
            <x v="11"/>
          </reference>
        </references>
      </pivotArea>
    </chartFormat>
    <chartFormat chart="3" format="6">
      <pivotArea type="data" outline="0" fieldPosition="0">
        <references count="2">
          <reference field="4294967294" count="1" selected="0">
            <x v="0"/>
          </reference>
          <reference field="15" count="1" selected="0">
            <x v="20"/>
          </reference>
        </references>
      </pivotArea>
    </chartFormat>
    <chartFormat chart="3" format="7">
      <pivotArea type="data" outline="0" fieldPosition="0">
        <references count="2">
          <reference field="4294967294" count="1" selected="0">
            <x v="0"/>
          </reference>
          <reference field="15" count="1" selected="0">
            <x v="30"/>
          </reference>
        </references>
      </pivotArea>
    </chartFormat>
    <chartFormat chart="3" format="8">
      <pivotArea type="data" outline="0" fieldPosition="0">
        <references count="2">
          <reference field="4294967294" count="1" selected="0">
            <x v="0"/>
          </reference>
          <reference field="15" count="1" selected="0">
            <x v="33"/>
          </reference>
        </references>
      </pivotArea>
    </chartFormat>
    <chartFormat chart="3" format="9">
      <pivotArea type="data" outline="0" fieldPosition="0">
        <references count="2">
          <reference field="4294967294" count="1" selected="0">
            <x v="0"/>
          </reference>
          <reference field="15" count="1" selected="0">
            <x v="35"/>
          </reference>
        </references>
      </pivotArea>
    </chartFormat>
    <chartFormat chart="3" format="10">
      <pivotArea type="data" outline="0" fieldPosition="0">
        <references count="2">
          <reference field="4294967294" count="1" selected="0">
            <x v="0"/>
          </reference>
          <reference field="15" count="1" selected="0">
            <x v="41"/>
          </reference>
        </references>
      </pivotArea>
    </chartFormat>
    <chartFormat chart="3" format="11">
      <pivotArea type="data" outline="0" fieldPosition="0">
        <references count="2">
          <reference field="4294967294" count="1" selected="0">
            <x v="0"/>
          </reference>
          <reference field="15" count="1" selected="0">
            <x v="5"/>
          </reference>
        </references>
      </pivotArea>
    </chartFormat>
    <chartFormat chart="3" format="12">
      <pivotArea type="data" outline="0" fieldPosition="0">
        <references count="2">
          <reference field="4294967294" count="1" selected="0">
            <x v="0"/>
          </reference>
          <reference field="15" count="1" selected="0">
            <x v="18"/>
          </reference>
        </references>
      </pivotArea>
    </chartFormat>
    <chartFormat chart="3" format="13">
      <pivotArea type="data" outline="0" fieldPosition="0">
        <references count="2">
          <reference field="4294967294" count="1" selected="0">
            <x v="0"/>
          </reference>
          <reference field="15" count="1" selected="0">
            <x v="19"/>
          </reference>
        </references>
      </pivotArea>
    </chartFormat>
    <chartFormat chart="3" format="14">
      <pivotArea type="data" outline="0" fieldPosition="0">
        <references count="2">
          <reference field="4294967294" count="1" selected="0">
            <x v="0"/>
          </reference>
          <reference field="15" count="1" selected="0">
            <x v="27"/>
          </reference>
        </references>
      </pivotArea>
    </chartFormat>
    <chartFormat chart="3" format="15">
      <pivotArea type="data" outline="0" fieldPosition="0">
        <references count="2">
          <reference field="4294967294" count="1" selected="0">
            <x v="0"/>
          </reference>
          <reference field="15" count="1" selected="0">
            <x v="28"/>
          </reference>
        </references>
      </pivotArea>
    </chartFormat>
    <chartFormat chart="3" format="16">
      <pivotArea type="data" outline="0" fieldPosition="0">
        <references count="2">
          <reference field="4294967294" count="1" selected="0">
            <x v="0"/>
          </reference>
          <reference field="15" count="1" selected="0">
            <x v="37"/>
          </reference>
        </references>
      </pivotArea>
    </chartFormat>
    <chartFormat chart="3" format="17">
      <pivotArea type="data" outline="0" fieldPosition="0">
        <references count="2">
          <reference field="4294967294" count="1" selected="0">
            <x v="0"/>
          </reference>
          <reference field="15" count="1" selected="0">
            <x v="43"/>
          </reference>
        </references>
      </pivotArea>
    </chartFormat>
    <chartFormat chart="3" format="18">
      <pivotArea type="data" outline="0" fieldPosition="0">
        <references count="2">
          <reference field="4294967294" count="1" selected="0">
            <x v="0"/>
          </reference>
          <reference field="15" count="1" selected="0">
            <x v="46"/>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75C8F5-9C9C-4C0D-8BB6-A90B4C95445D}" autoFormatId="16" applyNumberFormats="0" applyBorderFormats="0" applyFontFormats="0" applyPatternFormats="0" applyAlignmentFormats="0" applyWidthHeightFormats="0">
  <queryTableRefresh nextId="27" unboundColumnsRight="2">
    <queryTableFields count="26">
      <queryTableField id="1" name="Customer ID" tableColumnId="1"/>
      <queryTableField id="2" name="Customer Name" tableColumnId="2"/>
      <queryTableField id="3" name="Order Priority" tableColumnId="3"/>
      <queryTableField id="4" name="Discount" tableColumnId="4"/>
      <queryTableField id="5" name="Unit Price" tableColumnId="5"/>
      <queryTableField id="6" name="Shipping Cost"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Country" tableColumnId="14"/>
      <queryTableField id="15" name="Region" tableColumnId="15"/>
      <queryTableField id="16" name="State or Province" tableColumnId="16"/>
      <queryTableField id="17" name="City" tableColumnId="17"/>
      <queryTableField id="18" name="Postal Code" tableColumnId="18"/>
      <queryTableField id="19" name="Order Date" tableColumnId="19"/>
      <queryTableField id="20" name="Ship Date" tableColumnId="20"/>
      <queryTableField id="21" name="Profit" tableColumnId="21"/>
      <queryTableField id="22" name="Quantity ordered new" tableColumnId="22"/>
      <queryTableField id="23" name="Sales" tableColumnId="23"/>
      <queryTableField id="24" name="Order ID" tableColumnId="24"/>
      <queryTableField id="25" dataBound="0" tableColumnId="25"/>
      <queryTableField id="26" dataBound="0"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51B9CD4-36F5-40D5-B5E9-2D992EBE81F3}" sourceName="Order Priorit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5">
        <i x="0" s="1"/>
        <i x="1" s="1"/>
        <i x="2" s="1"/>
        <i x="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3BBA439-2B1A-416E-8299-87D18E858BD8}" sourceName="Product Category">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F36C58F-3250-4873-A959-B38653DA24E5}" sourceName="Manager">
  <pivotTables>
    <pivotTable tabId="5" name="PivotTable3"/>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13" name="PivotTable2"/>
    <pivotTable tabId="14" name="PivotTable3"/>
  </pivotTables>
  <data>
    <tabular pivotCacheId="706254685">
      <items count="4">
        <i x="1"/>
        <i x="3" s="1"/>
        <i x="0"/>
        <i x="2"/>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D2A262A-8A99-42B4-B1B9-12F56AC3B4B0}" sourceName="Months">
  <pivotTables>
    <pivotTable tabId="7" name="PivotTable5"/>
    <pivotTable tabId="8" name="PivotTable6"/>
    <pivotTable tabId="6" name="PivotTable4"/>
    <pivotTable tabId="9" name="PivotTable7"/>
    <pivotTable tabId="10" name="PivotTable8"/>
    <pivotTable tabId="2" name="PivotTable1"/>
    <pivotTable tabId="4" name="PivotTable2"/>
    <pivotTable tabId="12" name="PivotTable1"/>
    <pivotTable tabId="5" name="PivotTable3"/>
    <pivotTable tabId="13" name="PivotTable2"/>
    <pivotTable tabId="14" name="PivotTable3"/>
  </pivotTables>
  <data>
    <tabular pivotCacheId="706254685">
      <items count="14">
        <i x="1"/>
        <i x="2"/>
        <i x="3" s="1"/>
        <i x="4"/>
        <i x="5"/>
        <i x="6"/>
        <i x="7" nd="1"/>
        <i x="8" nd="1"/>
        <i x="9" nd="1"/>
        <i x="10" nd="1"/>
        <i x="11" nd="1"/>
        <i x="12" nd="1"/>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8EDDC0BA-A7F6-4BF9-90A8-A353988F0C1E}" cache="Slicer_Order_Priority" caption="Order Priority" showCaption="0" style="SlicerStyleDark3 2" rowHeight="241300"/>
  <slicer name="Product Category" xr10:uid="{ABDFE8F8-2E95-4FD7-AD91-C575535818DD}" cache="Slicer_Product_Category" caption="Product Category" showCaption="0" style="SlicerStyleDark3 2" rowHeight="241300"/>
  <slicer name="Manager" xr10:uid="{682201E9-4CD6-468A-AE64-0A2EA771EE3A}" cache="Slicer_Manager" caption="Manager" showCaption="0" style="SlicerStyleDark3 2" rowHeight="241300"/>
  <slicer name="Months" xr10:uid="{1022DDB6-AE5A-41A6-BE21-5A38CB455811}" cache="Slicer_Months" caption="Months" showCaption="0" style="SlicerStyleDark3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C7FA69-A72B-439B-9593-B001FB0F0E02}" name="cleaneddata" displayName="cleaneddata" ref="A1:Z1938" tableType="queryTable" totalsRowCount="1">
  <autoFilter ref="A1:Z1937" xr:uid="{355AB4EF-4CBC-4691-902E-AB3729B7B558}"/>
  <sortState xmlns:xlrd2="http://schemas.microsoft.com/office/spreadsheetml/2017/richdata2" ref="A2:Y1937">
    <sortCondition ref="S1:S1937"/>
  </sortState>
  <tableColumns count="26">
    <tableColumn id="1" xr3:uid="{C95CF5FB-9D18-499C-93BD-AEE7EC29E6DE}" uniqueName="1" name="Customer ID" queryTableFieldId="1"/>
    <tableColumn id="2" xr3:uid="{573712A5-F623-431A-99A1-9564F67A2A9D}" uniqueName="2" name="Customer Name" queryTableFieldId="2" dataDxfId="30" totalsRowDxfId="29"/>
    <tableColumn id="3" xr3:uid="{E3E774EF-BBAB-4151-83A2-5BD4BDE5CC5F}" uniqueName="3" name="Order Priority" queryTableFieldId="3" dataDxfId="28" totalsRowDxfId="27"/>
    <tableColumn id="4" xr3:uid="{116EF4F1-F2E2-4E82-80D5-FE4D8EC6F2A0}" uniqueName="4" name="Discount" queryTableFieldId="4"/>
    <tableColumn id="5" xr3:uid="{93E03CB8-97F6-4D3C-8F02-55ADBCF3E24A}" uniqueName="5" name="Unit Price" queryTableFieldId="5"/>
    <tableColumn id="6" xr3:uid="{16373271-B6F4-4050-AEE3-7225DB9BC146}" uniqueName="6" name="Shipping Cost" queryTableFieldId="6"/>
    <tableColumn id="7" xr3:uid="{2B2F0029-0B09-42CB-AA42-BFD0B6CB02D7}" uniqueName="7" name="Ship Mode" queryTableFieldId="7" dataDxfId="26" totalsRowDxfId="25"/>
    <tableColumn id="8" xr3:uid="{26FA8285-365F-44B2-8F5C-6BD258C744D2}" uniqueName="8" name="Customer Segment" queryTableFieldId="8" dataDxfId="24" totalsRowDxfId="23"/>
    <tableColumn id="9" xr3:uid="{8B00CD0F-9A39-4000-B32C-17376563198E}" uniqueName="9" name="Product Category" queryTableFieldId="9" dataDxfId="22" totalsRowDxfId="21"/>
    <tableColumn id="10" xr3:uid="{3C7AD764-6F9B-4323-A089-C140A8D7B956}" uniqueName="10" name="Product Sub-Category" totalsRowFunction="custom" queryTableFieldId="10" dataDxfId="20" totalsRowDxfId="19">
      <totalsRowFormula>COUNT(cleaneddata[Product Sub-Category])</totalsRowFormula>
    </tableColumn>
    <tableColumn id="11" xr3:uid="{33267A49-9005-4FC8-A044-C2FA4DBDF145}" uniqueName="11" name="Product Container" queryTableFieldId="11" dataDxfId="18" totalsRowDxfId="17"/>
    <tableColumn id="12" xr3:uid="{A8A22F57-AAF1-41F1-9780-361908FE6484}" uniqueName="12" name="Product Name" queryTableFieldId="12" dataDxfId="16" totalsRowDxfId="15"/>
    <tableColumn id="13" xr3:uid="{4B001B68-E3EA-4553-8BD3-D533EF9E3FC1}" uniqueName="13" name="Product Base Margin" queryTableFieldId="13"/>
    <tableColumn id="14" xr3:uid="{63529F8C-31C1-46A5-B709-F8DE5B3180A2}" uniqueName="14" name="Country" queryTableFieldId="14" dataDxfId="14" totalsRowDxfId="13"/>
    <tableColumn id="15" xr3:uid="{2D80F86B-5D24-4F33-9C5C-7A237C0B1369}" uniqueName="15" name="Region" queryTableFieldId="15" dataDxfId="12" totalsRowDxfId="11"/>
    <tableColumn id="16" xr3:uid="{759838C9-18AE-42C6-9B39-E00968AF460F}" uniqueName="16" name="State or Province" queryTableFieldId="16" dataDxfId="10" totalsRowDxfId="9"/>
    <tableColumn id="17" xr3:uid="{9AA371AA-ADEB-458A-BD07-AE756843B840}" uniqueName="17" name="City" queryTableFieldId="17" dataDxfId="8" totalsRowDxfId="7"/>
    <tableColumn id="18" xr3:uid="{4B8A5CA2-F1E6-4CBF-BB3D-C8FDF30A8EDD}" uniqueName="18" name="Postal Code" queryTableFieldId="18"/>
    <tableColumn id="19" xr3:uid="{6718322A-7143-43C8-99DB-7F689C351D41}" uniqueName="19" name="Order Date" queryTableFieldId="19" dataDxfId="6" totalsRowDxfId="5"/>
    <tableColumn id="20" xr3:uid="{651E2F5B-507B-4E4E-A4B4-2FC471025AC5}" uniqueName="20" name="Ship Date" queryTableFieldId="20" dataDxfId="4" totalsRowDxfId="3"/>
    <tableColumn id="21" xr3:uid="{4940735B-511A-4151-8FED-6742FC730BDA}" uniqueName="21" name="Profit" totalsRowFunction="custom" queryTableFieldId="21">
      <totalsRowFormula>SUM(cleaneddata[Profit])</totalsRowFormula>
    </tableColumn>
    <tableColumn id="22" xr3:uid="{CD6F96EE-C7F9-4E26-87D5-B5BE5892E9F0}" uniqueName="22" name="Quantity ordered new" queryTableFieldId="22"/>
    <tableColumn id="23" xr3:uid="{E0FFAF02-FA88-4829-87D0-ECA791C8CF51}" uniqueName="23" name="Sales" queryTableFieldId="23"/>
    <tableColumn id="24" xr3:uid="{2A65B960-F858-4365-99DF-A96C5ADE340F}" uniqueName="24" name="Order ID" queryTableFieldId="24"/>
    <tableColumn id="25" xr3:uid="{9EBF567C-272E-4A2F-9620-1EBDBC540D20}" uniqueName="25" name="Total" queryTableFieldId="25" dataDxfId="2" totalsRowDxfId="1">
      <calculatedColumnFormula>cleaneddata[[#This Row],[Unit Price]]-cleaneddata[[#This Row],[Discount]]</calculatedColumnFormula>
    </tableColumn>
    <tableColumn id="26" xr3:uid="{EAAD3F2A-6701-4B29-B9A6-FE3EFD5FB278}" uniqueName="26" name="Manager" queryTableFieldId="26" dataDxfId="0">
      <calculatedColumnFormula>_xlfn.IFS(cleaneddata[[#This Row],[Region]]="Central","Chris",cleaneddata[[#This Row],[Region]]="East","Erin",cleaneddata[[#This Row],[Region]]="South","Sam",cleaneddata[[#This Row],[Region]]="West","William")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54DD-CD60-4B2A-808E-63167C334BB2}">
  <dimension ref="A1"/>
  <sheetViews>
    <sheetView showGridLines="0" showRowColHeaders="0" tabSelected="1" zoomScale="134" zoomScaleNormal="88" workbookViewId="0">
      <selection activeCell="P4" sqref="P4"/>
    </sheetView>
  </sheetViews>
  <sheetFormatPr baseColWidth="10" defaultColWidth="8.83203125" defaultRowHeight="15" x14ac:dyDescent="0.2"/>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0062-771B-40D0-813F-AFE03E061F01}">
  <dimension ref="A3:B8"/>
  <sheetViews>
    <sheetView showGridLines="0" showRowColHeaders="0" zoomScaleNormal="100" workbookViewId="0">
      <selection activeCell="B3" sqref="B3"/>
    </sheetView>
  </sheetViews>
  <sheetFormatPr baseColWidth="10" defaultColWidth="8.83203125" defaultRowHeight="15" x14ac:dyDescent="0.2"/>
  <cols>
    <col min="1" max="1" width="12" bestFit="1" customWidth="1"/>
    <col min="2" max="2" width="17.6640625" bestFit="1" customWidth="1"/>
  </cols>
  <sheetData>
    <row r="3" spans="1:2" x14ac:dyDescent="0.2">
      <c r="A3" s="2" t="s">
        <v>3047</v>
      </c>
      <c r="B3" t="s">
        <v>3015</v>
      </c>
    </row>
    <row r="4" spans="1:2" x14ac:dyDescent="0.2">
      <c r="A4" s="3" t="s">
        <v>41</v>
      </c>
      <c r="B4">
        <v>8</v>
      </c>
    </row>
    <row r="5" spans="1:2" x14ac:dyDescent="0.2">
      <c r="A5" s="3" t="s">
        <v>96</v>
      </c>
      <c r="B5">
        <v>21</v>
      </c>
    </row>
    <row r="6" spans="1:2" x14ac:dyDescent="0.2">
      <c r="A6" s="3" t="s">
        <v>73</v>
      </c>
      <c r="B6">
        <v>15</v>
      </c>
    </row>
    <row r="7" spans="1:2" x14ac:dyDescent="0.2">
      <c r="A7" s="3" t="s">
        <v>29</v>
      </c>
      <c r="B7">
        <v>15</v>
      </c>
    </row>
    <row r="8" spans="1:2" x14ac:dyDescent="0.2">
      <c r="A8" s="3" t="s">
        <v>3014</v>
      </c>
      <c r="B8">
        <v>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C2236-6811-4D77-8868-320BA2B8B8B4}">
  <dimension ref="A3:B5"/>
  <sheetViews>
    <sheetView showGridLines="0" showRowColHeaders="0" workbookViewId="0"/>
  </sheetViews>
  <sheetFormatPr baseColWidth="10" defaultColWidth="8.83203125" defaultRowHeight="15" x14ac:dyDescent="0.2"/>
  <cols>
    <col min="1" max="1" width="10" bestFit="1" customWidth="1"/>
    <col min="2" max="2" width="11.1640625" bestFit="1" customWidth="1"/>
  </cols>
  <sheetData>
    <row r="3" spans="1:2" x14ac:dyDescent="0.2">
      <c r="A3" s="2" t="s">
        <v>3042</v>
      </c>
      <c r="B3" s="6" t="s">
        <v>3037</v>
      </c>
    </row>
    <row r="4" spans="1:2" x14ac:dyDescent="0.2">
      <c r="A4" s="3" t="s">
        <v>3016</v>
      </c>
      <c r="B4" s="7">
        <v>13182.673203000002</v>
      </c>
    </row>
    <row r="5" spans="1:2" x14ac:dyDescent="0.2">
      <c r="A5" s="3" t="s">
        <v>3014</v>
      </c>
      <c r="B5">
        <v>13182.673203000002</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26C5C-6899-46F3-A21A-1F389B4DA528}">
  <dimension ref="A2:D182"/>
  <sheetViews>
    <sheetView showGridLines="0" showRowColHeaders="0" workbookViewId="0">
      <selection activeCell="R26" sqref="R26"/>
    </sheetView>
  </sheetViews>
  <sheetFormatPr baseColWidth="10" defaultColWidth="8.83203125" defaultRowHeight="15" x14ac:dyDescent="0.2"/>
  <cols>
    <col min="1" max="1" width="10" bestFit="1" customWidth="1"/>
    <col min="2" max="2" width="10.5" bestFit="1" customWidth="1"/>
    <col min="4" max="4" width="15.5" customWidth="1"/>
  </cols>
  <sheetData>
    <row r="2" spans="1:4" ht="16" thickBot="1" x14ac:dyDescent="0.25"/>
    <row r="3" spans="1:4" x14ac:dyDescent="0.2">
      <c r="A3" s="2" t="s">
        <v>3048</v>
      </c>
      <c r="B3" t="s">
        <v>3038</v>
      </c>
      <c r="C3" s="9" t="s">
        <v>3042</v>
      </c>
      <c r="D3" s="9" t="s">
        <v>3043</v>
      </c>
    </row>
    <row r="4" spans="1:4" x14ac:dyDescent="0.2">
      <c r="A4" s="4" t="s">
        <v>3017</v>
      </c>
      <c r="B4" s="7">
        <v>8822.8900000000012</v>
      </c>
      <c r="C4" t="str">
        <f>TEXT(DATE(2019,D4,1),"mmmm")</f>
        <v>March</v>
      </c>
      <c r="D4">
        <f>MONTH(A4)</f>
        <v>3</v>
      </c>
    </row>
    <row r="5" spans="1:4" x14ac:dyDescent="0.2">
      <c r="A5" s="4" t="s">
        <v>3018</v>
      </c>
      <c r="B5" s="7">
        <v>5193.59</v>
      </c>
      <c r="C5" t="str">
        <f t="shared" ref="C5:C68" si="0">TEXT(DATE(2019,D5,1),"mmmm")</f>
        <v>March</v>
      </c>
      <c r="D5">
        <f t="shared" ref="D5:D68" si="1">MONTH(A5)</f>
        <v>3</v>
      </c>
    </row>
    <row r="6" spans="1:4" x14ac:dyDescent="0.2">
      <c r="A6" s="4" t="s">
        <v>3019</v>
      </c>
      <c r="B6" s="7">
        <v>470.61</v>
      </c>
      <c r="C6" t="str">
        <f t="shared" si="0"/>
        <v>March</v>
      </c>
      <c r="D6">
        <f t="shared" si="1"/>
        <v>3</v>
      </c>
    </row>
    <row r="7" spans="1:4" x14ac:dyDescent="0.2">
      <c r="A7" s="4" t="s">
        <v>3020</v>
      </c>
      <c r="B7" s="7">
        <v>942.38</v>
      </c>
      <c r="C7" t="str">
        <f t="shared" si="0"/>
        <v>March</v>
      </c>
      <c r="D7">
        <f t="shared" si="1"/>
        <v>3</v>
      </c>
    </row>
    <row r="8" spans="1:4" x14ac:dyDescent="0.2">
      <c r="A8" s="4" t="s">
        <v>3021</v>
      </c>
      <c r="B8" s="7">
        <v>731.36</v>
      </c>
      <c r="C8" t="str">
        <f t="shared" si="0"/>
        <v>March</v>
      </c>
      <c r="D8">
        <f t="shared" si="1"/>
        <v>3</v>
      </c>
    </row>
    <row r="9" spans="1:4" x14ac:dyDescent="0.2">
      <c r="A9" s="4" t="s">
        <v>3022</v>
      </c>
      <c r="B9" s="7">
        <v>2864.76</v>
      </c>
      <c r="C9" t="str">
        <f t="shared" si="0"/>
        <v>March</v>
      </c>
      <c r="D9">
        <f t="shared" si="1"/>
        <v>3</v>
      </c>
    </row>
    <row r="10" spans="1:4" x14ac:dyDescent="0.2">
      <c r="A10" s="4" t="s">
        <v>3023</v>
      </c>
      <c r="B10" s="7">
        <v>2024.5600000000002</v>
      </c>
      <c r="C10" t="str">
        <f t="shared" si="0"/>
        <v>March</v>
      </c>
      <c r="D10">
        <f t="shared" si="1"/>
        <v>3</v>
      </c>
    </row>
    <row r="11" spans="1:4" x14ac:dyDescent="0.2">
      <c r="A11" s="4" t="s">
        <v>3024</v>
      </c>
      <c r="B11" s="7">
        <v>453.62</v>
      </c>
      <c r="C11" t="str">
        <f t="shared" si="0"/>
        <v>March</v>
      </c>
      <c r="D11">
        <f t="shared" si="1"/>
        <v>3</v>
      </c>
    </row>
    <row r="12" spans="1:4" x14ac:dyDescent="0.2">
      <c r="A12" s="4" t="s">
        <v>3025</v>
      </c>
      <c r="B12" s="7">
        <v>298.16000000000003</v>
      </c>
      <c r="C12" t="str">
        <f t="shared" si="0"/>
        <v>March</v>
      </c>
      <c r="D12">
        <f t="shared" si="1"/>
        <v>3</v>
      </c>
    </row>
    <row r="13" spans="1:4" x14ac:dyDescent="0.2">
      <c r="A13" s="4" t="s">
        <v>3026</v>
      </c>
      <c r="B13" s="7">
        <v>11715.300000000001</v>
      </c>
      <c r="C13" t="str">
        <f t="shared" si="0"/>
        <v>March</v>
      </c>
      <c r="D13">
        <f t="shared" si="1"/>
        <v>3</v>
      </c>
    </row>
    <row r="14" spans="1:4" x14ac:dyDescent="0.2">
      <c r="A14" s="4" t="s">
        <v>3027</v>
      </c>
      <c r="B14" s="7">
        <v>1080.9100000000001</v>
      </c>
      <c r="C14" t="str">
        <f t="shared" si="0"/>
        <v>March</v>
      </c>
      <c r="D14">
        <f t="shared" si="1"/>
        <v>3</v>
      </c>
    </row>
    <row r="15" spans="1:4" x14ac:dyDescent="0.2">
      <c r="A15" s="4" t="s">
        <v>3028</v>
      </c>
      <c r="B15" s="7">
        <v>319.71999999999997</v>
      </c>
      <c r="C15" t="str">
        <f t="shared" si="0"/>
        <v>March</v>
      </c>
      <c r="D15">
        <f t="shared" si="1"/>
        <v>3</v>
      </c>
    </row>
    <row r="16" spans="1:4" x14ac:dyDescent="0.2">
      <c r="A16" s="4" t="s">
        <v>3029</v>
      </c>
      <c r="B16" s="7">
        <v>4452.21</v>
      </c>
      <c r="C16" t="str">
        <f t="shared" si="0"/>
        <v>March</v>
      </c>
      <c r="D16">
        <f t="shared" si="1"/>
        <v>3</v>
      </c>
    </row>
    <row r="17" spans="1:4" x14ac:dyDescent="0.2">
      <c r="A17" s="4" t="s">
        <v>3030</v>
      </c>
      <c r="B17" s="7">
        <v>1828.22</v>
      </c>
      <c r="C17" t="str">
        <f t="shared" si="0"/>
        <v>March</v>
      </c>
      <c r="D17">
        <f t="shared" si="1"/>
        <v>3</v>
      </c>
    </row>
    <row r="18" spans="1:4" x14ac:dyDescent="0.2">
      <c r="A18" s="4" t="s">
        <v>3031</v>
      </c>
      <c r="B18" s="7">
        <v>1590.3</v>
      </c>
      <c r="C18" t="str">
        <f t="shared" si="0"/>
        <v>March</v>
      </c>
      <c r="D18">
        <f t="shared" si="1"/>
        <v>3</v>
      </c>
    </row>
    <row r="19" spans="1:4" x14ac:dyDescent="0.2">
      <c r="A19" s="4" t="s">
        <v>3032</v>
      </c>
      <c r="B19" s="7">
        <v>1054.5099999999998</v>
      </c>
      <c r="C19" t="str">
        <f t="shared" si="0"/>
        <v>March</v>
      </c>
      <c r="D19">
        <f t="shared" si="1"/>
        <v>3</v>
      </c>
    </row>
    <row r="20" spans="1:4" x14ac:dyDescent="0.2">
      <c r="A20" s="4" t="s">
        <v>3033</v>
      </c>
      <c r="B20" s="7">
        <v>63.73</v>
      </c>
      <c r="C20" t="str">
        <f t="shared" si="0"/>
        <v>March</v>
      </c>
      <c r="D20">
        <f t="shared" si="1"/>
        <v>3</v>
      </c>
    </row>
    <row r="21" spans="1:4" x14ac:dyDescent="0.2">
      <c r="A21" s="4" t="s">
        <v>3034</v>
      </c>
      <c r="B21" s="7">
        <v>3354.72</v>
      </c>
      <c r="C21" t="str">
        <f t="shared" si="0"/>
        <v>March</v>
      </c>
      <c r="D21">
        <f t="shared" si="1"/>
        <v>3</v>
      </c>
    </row>
    <row r="22" spans="1:4" x14ac:dyDescent="0.2">
      <c r="A22" s="4" t="s">
        <v>3035</v>
      </c>
      <c r="B22" s="7">
        <v>517.03</v>
      </c>
      <c r="C22" t="str">
        <f t="shared" si="0"/>
        <v>March</v>
      </c>
      <c r="D22">
        <f t="shared" si="1"/>
        <v>3</v>
      </c>
    </row>
    <row r="23" spans="1:4" x14ac:dyDescent="0.2">
      <c r="A23" s="4" t="s">
        <v>3036</v>
      </c>
      <c r="B23" s="7">
        <v>11358.460000000001</v>
      </c>
      <c r="C23" t="str">
        <f t="shared" si="0"/>
        <v>March</v>
      </c>
      <c r="D23">
        <f t="shared" si="1"/>
        <v>3</v>
      </c>
    </row>
    <row r="24" spans="1:4" x14ac:dyDescent="0.2">
      <c r="A24" s="4" t="s">
        <v>3014</v>
      </c>
      <c r="B24" s="7">
        <v>59137.040000000015</v>
      </c>
      <c r="C24" t="e">
        <f t="shared" si="0"/>
        <v>#VALUE!</v>
      </c>
      <c r="D24" t="e">
        <f t="shared" si="1"/>
        <v>#VALUE!</v>
      </c>
    </row>
    <row r="25" spans="1:4" x14ac:dyDescent="0.2">
      <c r="C25" t="str">
        <f t="shared" si="0"/>
        <v>January</v>
      </c>
      <c r="D25">
        <f t="shared" si="1"/>
        <v>1</v>
      </c>
    </row>
    <row r="26" spans="1:4" x14ac:dyDescent="0.2">
      <c r="C26" t="str">
        <f t="shared" si="0"/>
        <v>January</v>
      </c>
      <c r="D26">
        <f t="shared" si="1"/>
        <v>1</v>
      </c>
    </row>
    <row r="27" spans="1:4" x14ac:dyDescent="0.2">
      <c r="C27" t="str">
        <f t="shared" si="0"/>
        <v>January</v>
      </c>
      <c r="D27">
        <f t="shared" si="1"/>
        <v>1</v>
      </c>
    </row>
    <row r="28" spans="1:4" x14ac:dyDescent="0.2">
      <c r="C28" t="str">
        <f t="shared" si="0"/>
        <v>January</v>
      </c>
      <c r="D28">
        <f t="shared" si="1"/>
        <v>1</v>
      </c>
    </row>
    <row r="29" spans="1:4" x14ac:dyDescent="0.2">
      <c r="C29" t="str">
        <f t="shared" si="0"/>
        <v>January</v>
      </c>
      <c r="D29">
        <f t="shared" si="1"/>
        <v>1</v>
      </c>
    </row>
    <row r="30" spans="1:4" x14ac:dyDescent="0.2">
      <c r="C30" t="str">
        <f t="shared" si="0"/>
        <v>January</v>
      </c>
      <c r="D30">
        <f t="shared" si="1"/>
        <v>1</v>
      </c>
    </row>
    <row r="31" spans="1:4" x14ac:dyDescent="0.2">
      <c r="C31" t="str">
        <f t="shared" si="0"/>
        <v>January</v>
      </c>
      <c r="D31">
        <f t="shared" si="1"/>
        <v>1</v>
      </c>
    </row>
    <row r="32" spans="1:4" x14ac:dyDescent="0.2">
      <c r="C32" t="str">
        <f t="shared" si="0"/>
        <v>January</v>
      </c>
      <c r="D32">
        <f t="shared" si="1"/>
        <v>1</v>
      </c>
    </row>
    <row r="33" spans="3:4" x14ac:dyDescent="0.2">
      <c r="C33" t="str">
        <f t="shared" si="0"/>
        <v>January</v>
      </c>
      <c r="D33">
        <f t="shared" si="1"/>
        <v>1</v>
      </c>
    </row>
    <row r="34" spans="3:4" x14ac:dyDescent="0.2">
      <c r="C34" t="str">
        <f t="shared" si="0"/>
        <v>January</v>
      </c>
      <c r="D34">
        <f t="shared" si="1"/>
        <v>1</v>
      </c>
    </row>
    <row r="35" spans="3:4" x14ac:dyDescent="0.2">
      <c r="C35" t="str">
        <f t="shared" si="0"/>
        <v>January</v>
      </c>
      <c r="D35">
        <f t="shared" si="1"/>
        <v>1</v>
      </c>
    </row>
    <row r="36" spans="3:4" x14ac:dyDescent="0.2">
      <c r="C36" t="str">
        <f t="shared" si="0"/>
        <v>January</v>
      </c>
      <c r="D36">
        <f t="shared" si="1"/>
        <v>1</v>
      </c>
    </row>
    <row r="37" spans="3:4" x14ac:dyDescent="0.2">
      <c r="C37" t="str">
        <f t="shared" si="0"/>
        <v>January</v>
      </c>
      <c r="D37">
        <f t="shared" si="1"/>
        <v>1</v>
      </c>
    </row>
    <row r="38" spans="3:4" x14ac:dyDescent="0.2">
      <c r="C38" t="str">
        <f t="shared" si="0"/>
        <v>January</v>
      </c>
      <c r="D38">
        <f t="shared" si="1"/>
        <v>1</v>
      </c>
    </row>
    <row r="39" spans="3:4" x14ac:dyDescent="0.2">
      <c r="C39" t="str">
        <f t="shared" si="0"/>
        <v>January</v>
      </c>
      <c r="D39">
        <f t="shared" si="1"/>
        <v>1</v>
      </c>
    </row>
    <row r="40" spans="3:4" x14ac:dyDescent="0.2">
      <c r="C40" t="str">
        <f t="shared" si="0"/>
        <v>January</v>
      </c>
      <c r="D40">
        <f t="shared" si="1"/>
        <v>1</v>
      </c>
    </row>
    <row r="41" spans="3:4" x14ac:dyDescent="0.2">
      <c r="C41" t="str">
        <f t="shared" si="0"/>
        <v>January</v>
      </c>
      <c r="D41">
        <f t="shared" si="1"/>
        <v>1</v>
      </c>
    </row>
    <row r="42" spans="3:4" x14ac:dyDescent="0.2">
      <c r="C42" t="str">
        <f t="shared" si="0"/>
        <v>January</v>
      </c>
      <c r="D42">
        <f t="shared" si="1"/>
        <v>1</v>
      </c>
    </row>
    <row r="43" spans="3:4" x14ac:dyDescent="0.2">
      <c r="C43" t="str">
        <f t="shared" si="0"/>
        <v>January</v>
      </c>
      <c r="D43">
        <f t="shared" si="1"/>
        <v>1</v>
      </c>
    </row>
    <row r="44" spans="3:4" x14ac:dyDescent="0.2">
      <c r="C44" t="str">
        <f t="shared" si="0"/>
        <v>January</v>
      </c>
      <c r="D44">
        <f t="shared" si="1"/>
        <v>1</v>
      </c>
    </row>
    <row r="45" spans="3:4" x14ac:dyDescent="0.2">
      <c r="C45" t="str">
        <f t="shared" si="0"/>
        <v>January</v>
      </c>
      <c r="D45">
        <f t="shared" si="1"/>
        <v>1</v>
      </c>
    </row>
    <row r="46" spans="3:4" x14ac:dyDescent="0.2">
      <c r="C46" t="str">
        <f t="shared" si="0"/>
        <v>January</v>
      </c>
      <c r="D46">
        <f t="shared" si="1"/>
        <v>1</v>
      </c>
    </row>
    <row r="47" spans="3:4" x14ac:dyDescent="0.2">
      <c r="C47" t="str">
        <f t="shared" si="0"/>
        <v>January</v>
      </c>
      <c r="D47">
        <f t="shared" si="1"/>
        <v>1</v>
      </c>
    </row>
    <row r="48" spans="3:4" x14ac:dyDescent="0.2">
      <c r="C48" t="str">
        <f t="shared" si="0"/>
        <v>January</v>
      </c>
      <c r="D48">
        <f t="shared" si="1"/>
        <v>1</v>
      </c>
    </row>
    <row r="49" spans="3:4" x14ac:dyDescent="0.2">
      <c r="C49" t="str">
        <f t="shared" si="0"/>
        <v>January</v>
      </c>
      <c r="D49">
        <f t="shared" si="1"/>
        <v>1</v>
      </c>
    </row>
    <row r="50" spans="3:4" x14ac:dyDescent="0.2">
      <c r="C50" t="str">
        <f t="shared" si="0"/>
        <v>January</v>
      </c>
      <c r="D50">
        <f t="shared" si="1"/>
        <v>1</v>
      </c>
    </row>
    <row r="51" spans="3:4" x14ac:dyDescent="0.2">
      <c r="C51" t="str">
        <f t="shared" si="0"/>
        <v>January</v>
      </c>
      <c r="D51">
        <f t="shared" si="1"/>
        <v>1</v>
      </c>
    </row>
    <row r="52" spans="3:4" x14ac:dyDescent="0.2">
      <c r="C52" t="str">
        <f t="shared" si="0"/>
        <v>January</v>
      </c>
      <c r="D52">
        <f t="shared" si="1"/>
        <v>1</v>
      </c>
    </row>
    <row r="53" spans="3:4" x14ac:dyDescent="0.2">
      <c r="C53" t="str">
        <f t="shared" si="0"/>
        <v>January</v>
      </c>
      <c r="D53">
        <f t="shared" si="1"/>
        <v>1</v>
      </c>
    </row>
    <row r="54" spans="3:4" x14ac:dyDescent="0.2">
      <c r="C54" t="str">
        <f t="shared" si="0"/>
        <v>January</v>
      </c>
      <c r="D54">
        <f t="shared" si="1"/>
        <v>1</v>
      </c>
    </row>
    <row r="55" spans="3:4" x14ac:dyDescent="0.2">
      <c r="C55" t="str">
        <f t="shared" si="0"/>
        <v>January</v>
      </c>
      <c r="D55">
        <f t="shared" si="1"/>
        <v>1</v>
      </c>
    </row>
    <row r="56" spans="3:4" x14ac:dyDescent="0.2">
      <c r="C56" t="str">
        <f t="shared" si="0"/>
        <v>January</v>
      </c>
      <c r="D56">
        <f t="shared" si="1"/>
        <v>1</v>
      </c>
    </row>
    <row r="57" spans="3:4" x14ac:dyDescent="0.2">
      <c r="C57" t="str">
        <f t="shared" si="0"/>
        <v>January</v>
      </c>
      <c r="D57">
        <f t="shared" si="1"/>
        <v>1</v>
      </c>
    </row>
    <row r="58" spans="3:4" x14ac:dyDescent="0.2">
      <c r="C58" t="str">
        <f t="shared" si="0"/>
        <v>January</v>
      </c>
      <c r="D58">
        <f t="shared" si="1"/>
        <v>1</v>
      </c>
    </row>
    <row r="59" spans="3:4" x14ac:dyDescent="0.2">
      <c r="C59" t="str">
        <f t="shared" si="0"/>
        <v>January</v>
      </c>
      <c r="D59">
        <f t="shared" si="1"/>
        <v>1</v>
      </c>
    </row>
    <row r="60" spans="3:4" x14ac:dyDescent="0.2">
      <c r="C60" t="str">
        <f t="shared" si="0"/>
        <v>January</v>
      </c>
      <c r="D60">
        <f t="shared" si="1"/>
        <v>1</v>
      </c>
    </row>
    <row r="61" spans="3:4" x14ac:dyDescent="0.2">
      <c r="C61" t="str">
        <f t="shared" si="0"/>
        <v>January</v>
      </c>
      <c r="D61">
        <f t="shared" si="1"/>
        <v>1</v>
      </c>
    </row>
    <row r="62" spans="3:4" x14ac:dyDescent="0.2">
      <c r="C62" t="str">
        <f t="shared" si="0"/>
        <v>January</v>
      </c>
      <c r="D62">
        <f t="shared" si="1"/>
        <v>1</v>
      </c>
    </row>
    <row r="63" spans="3:4" x14ac:dyDescent="0.2">
      <c r="C63" t="str">
        <f t="shared" si="0"/>
        <v>January</v>
      </c>
      <c r="D63">
        <f t="shared" si="1"/>
        <v>1</v>
      </c>
    </row>
    <row r="64" spans="3:4" x14ac:dyDescent="0.2">
      <c r="C64" t="str">
        <f t="shared" si="0"/>
        <v>January</v>
      </c>
      <c r="D64">
        <f t="shared" si="1"/>
        <v>1</v>
      </c>
    </row>
    <row r="65" spans="3:4" x14ac:dyDescent="0.2">
      <c r="C65" t="str">
        <f t="shared" si="0"/>
        <v>January</v>
      </c>
      <c r="D65">
        <f t="shared" si="1"/>
        <v>1</v>
      </c>
    </row>
    <row r="66" spans="3:4" x14ac:dyDescent="0.2">
      <c r="C66" t="str">
        <f t="shared" si="0"/>
        <v>January</v>
      </c>
      <c r="D66">
        <f t="shared" si="1"/>
        <v>1</v>
      </c>
    </row>
    <row r="67" spans="3:4" x14ac:dyDescent="0.2">
      <c r="C67" t="str">
        <f t="shared" si="0"/>
        <v>January</v>
      </c>
      <c r="D67">
        <f t="shared" si="1"/>
        <v>1</v>
      </c>
    </row>
    <row r="68" spans="3:4" x14ac:dyDescent="0.2">
      <c r="C68" t="str">
        <f t="shared" si="0"/>
        <v>January</v>
      </c>
      <c r="D68">
        <f t="shared" si="1"/>
        <v>1</v>
      </c>
    </row>
    <row r="69" spans="3:4" x14ac:dyDescent="0.2">
      <c r="C69" t="str">
        <f t="shared" ref="C69:C132" si="2">TEXT(DATE(2019,D69,1),"mmmm")</f>
        <v>January</v>
      </c>
      <c r="D69">
        <f t="shared" ref="D69:D132" si="3">MONTH(A69)</f>
        <v>1</v>
      </c>
    </row>
    <row r="70" spans="3:4" x14ac:dyDescent="0.2">
      <c r="C70" t="str">
        <f t="shared" si="2"/>
        <v>January</v>
      </c>
      <c r="D70">
        <f t="shared" si="3"/>
        <v>1</v>
      </c>
    </row>
    <row r="71" spans="3:4" x14ac:dyDescent="0.2">
      <c r="C71" t="str">
        <f t="shared" si="2"/>
        <v>January</v>
      </c>
      <c r="D71">
        <f t="shared" si="3"/>
        <v>1</v>
      </c>
    </row>
    <row r="72" spans="3:4" x14ac:dyDescent="0.2">
      <c r="C72" t="str">
        <f t="shared" si="2"/>
        <v>January</v>
      </c>
      <c r="D72">
        <f t="shared" si="3"/>
        <v>1</v>
      </c>
    </row>
    <row r="73" spans="3:4" x14ac:dyDescent="0.2">
      <c r="C73" t="str">
        <f t="shared" si="2"/>
        <v>January</v>
      </c>
      <c r="D73">
        <f t="shared" si="3"/>
        <v>1</v>
      </c>
    </row>
    <row r="74" spans="3:4" x14ac:dyDescent="0.2">
      <c r="C74" t="str">
        <f t="shared" si="2"/>
        <v>January</v>
      </c>
      <c r="D74">
        <f t="shared" si="3"/>
        <v>1</v>
      </c>
    </row>
    <row r="75" spans="3:4" x14ac:dyDescent="0.2">
      <c r="C75" t="str">
        <f t="shared" si="2"/>
        <v>January</v>
      </c>
      <c r="D75">
        <f t="shared" si="3"/>
        <v>1</v>
      </c>
    </row>
    <row r="76" spans="3:4" x14ac:dyDescent="0.2">
      <c r="C76" t="str">
        <f t="shared" si="2"/>
        <v>January</v>
      </c>
      <c r="D76">
        <f t="shared" si="3"/>
        <v>1</v>
      </c>
    </row>
    <row r="77" spans="3:4" x14ac:dyDescent="0.2">
      <c r="C77" t="str">
        <f t="shared" si="2"/>
        <v>January</v>
      </c>
      <c r="D77">
        <f t="shared" si="3"/>
        <v>1</v>
      </c>
    </row>
    <row r="78" spans="3:4" x14ac:dyDescent="0.2">
      <c r="C78" t="str">
        <f t="shared" si="2"/>
        <v>January</v>
      </c>
      <c r="D78">
        <f t="shared" si="3"/>
        <v>1</v>
      </c>
    </row>
    <row r="79" spans="3:4" x14ac:dyDescent="0.2">
      <c r="C79" t="str">
        <f t="shared" si="2"/>
        <v>January</v>
      </c>
      <c r="D79">
        <f t="shared" si="3"/>
        <v>1</v>
      </c>
    </row>
    <row r="80" spans="3:4" x14ac:dyDescent="0.2">
      <c r="C80" t="str">
        <f t="shared" si="2"/>
        <v>January</v>
      </c>
      <c r="D80">
        <f t="shared" si="3"/>
        <v>1</v>
      </c>
    </row>
    <row r="81" spans="3:4" x14ac:dyDescent="0.2">
      <c r="C81" t="str">
        <f t="shared" si="2"/>
        <v>January</v>
      </c>
      <c r="D81">
        <f t="shared" si="3"/>
        <v>1</v>
      </c>
    </row>
    <row r="82" spans="3:4" x14ac:dyDescent="0.2">
      <c r="C82" t="str">
        <f t="shared" si="2"/>
        <v>January</v>
      </c>
      <c r="D82">
        <f t="shared" si="3"/>
        <v>1</v>
      </c>
    </row>
    <row r="83" spans="3:4" x14ac:dyDescent="0.2">
      <c r="C83" t="str">
        <f t="shared" si="2"/>
        <v>January</v>
      </c>
      <c r="D83">
        <f t="shared" si="3"/>
        <v>1</v>
      </c>
    </row>
    <row r="84" spans="3:4" x14ac:dyDescent="0.2">
      <c r="C84" t="str">
        <f t="shared" si="2"/>
        <v>January</v>
      </c>
      <c r="D84">
        <f t="shared" si="3"/>
        <v>1</v>
      </c>
    </row>
    <row r="85" spans="3:4" x14ac:dyDescent="0.2">
      <c r="C85" t="str">
        <f t="shared" si="2"/>
        <v>January</v>
      </c>
      <c r="D85">
        <f t="shared" si="3"/>
        <v>1</v>
      </c>
    </row>
    <row r="86" spans="3:4" x14ac:dyDescent="0.2">
      <c r="C86" t="str">
        <f t="shared" si="2"/>
        <v>January</v>
      </c>
      <c r="D86">
        <f t="shared" si="3"/>
        <v>1</v>
      </c>
    </row>
    <row r="87" spans="3:4" x14ac:dyDescent="0.2">
      <c r="C87" t="str">
        <f t="shared" si="2"/>
        <v>January</v>
      </c>
      <c r="D87">
        <f t="shared" si="3"/>
        <v>1</v>
      </c>
    </row>
    <row r="88" spans="3:4" x14ac:dyDescent="0.2">
      <c r="C88" t="str">
        <f t="shared" si="2"/>
        <v>January</v>
      </c>
      <c r="D88">
        <f t="shared" si="3"/>
        <v>1</v>
      </c>
    </row>
    <row r="89" spans="3:4" x14ac:dyDescent="0.2">
      <c r="C89" t="str">
        <f t="shared" si="2"/>
        <v>January</v>
      </c>
      <c r="D89">
        <f t="shared" si="3"/>
        <v>1</v>
      </c>
    </row>
    <row r="90" spans="3:4" x14ac:dyDescent="0.2">
      <c r="C90" t="str">
        <f t="shared" si="2"/>
        <v>January</v>
      </c>
      <c r="D90">
        <f t="shared" si="3"/>
        <v>1</v>
      </c>
    </row>
    <row r="91" spans="3:4" x14ac:dyDescent="0.2">
      <c r="C91" t="str">
        <f t="shared" si="2"/>
        <v>January</v>
      </c>
      <c r="D91">
        <f t="shared" si="3"/>
        <v>1</v>
      </c>
    </row>
    <row r="92" spans="3:4" x14ac:dyDescent="0.2">
      <c r="C92" t="str">
        <f t="shared" si="2"/>
        <v>January</v>
      </c>
      <c r="D92">
        <f t="shared" si="3"/>
        <v>1</v>
      </c>
    </row>
    <row r="93" spans="3:4" x14ac:dyDescent="0.2">
      <c r="C93" t="str">
        <f t="shared" si="2"/>
        <v>January</v>
      </c>
      <c r="D93">
        <f t="shared" si="3"/>
        <v>1</v>
      </c>
    </row>
    <row r="94" spans="3:4" x14ac:dyDescent="0.2">
      <c r="C94" t="str">
        <f t="shared" si="2"/>
        <v>January</v>
      </c>
      <c r="D94">
        <f t="shared" si="3"/>
        <v>1</v>
      </c>
    </row>
    <row r="95" spans="3:4" x14ac:dyDescent="0.2">
      <c r="C95" t="str">
        <f t="shared" si="2"/>
        <v>January</v>
      </c>
      <c r="D95">
        <f t="shared" si="3"/>
        <v>1</v>
      </c>
    </row>
    <row r="96" spans="3:4" x14ac:dyDescent="0.2">
      <c r="C96" t="str">
        <f t="shared" si="2"/>
        <v>January</v>
      </c>
      <c r="D96">
        <f t="shared" si="3"/>
        <v>1</v>
      </c>
    </row>
    <row r="97" spans="3:4" x14ac:dyDescent="0.2">
      <c r="C97" t="str">
        <f t="shared" si="2"/>
        <v>January</v>
      </c>
      <c r="D97">
        <f t="shared" si="3"/>
        <v>1</v>
      </c>
    </row>
    <row r="98" spans="3:4" x14ac:dyDescent="0.2">
      <c r="C98" t="str">
        <f t="shared" si="2"/>
        <v>January</v>
      </c>
      <c r="D98">
        <f t="shared" si="3"/>
        <v>1</v>
      </c>
    </row>
    <row r="99" spans="3:4" x14ac:dyDescent="0.2">
      <c r="C99" t="str">
        <f t="shared" si="2"/>
        <v>January</v>
      </c>
      <c r="D99">
        <f t="shared" si="3"/>
        <v>1</v>
      </c>
    </row>
    <row r="100" spans="3:4" x14ac:dyDescent="0.2">
      <c r="C100" t="str">
        <f t="shared" si="2"/>
        <v>January</v>
      </c>
      <c r="D100">
        <f t="shared" si="3"/>
        <v>1</v>
      </c>
    </row>
    <row r="101" spans="3:4" x14ac:dyDescent="0.2">
      <c r="C101" t="str">
        <f t="shared" si="2"/>
        <v>January</v>
      </c>
      <c r="D101">
        <f t="shared" si="3"/>
        <v>1</v>
      </c>
    </row>
    <row r="102" spans="3:4" x14ac:dyDescent="0.2">
      <c r="C102" t="str">
        <f t="shared" si="2"/>
        <v>January</v>
      </c>
      <c r="D102">
        <f t="shared" si="3"/>
        <v>1</v>
      </c>
    </row>
    <row r="103" spans="3:4" x14ac:dyDescent="0.2">
      <c r="C103" t="str">
        <f t="shared" si="2"/>
        <v>January</v>
      </c>
      <c r="D103">
        <f t="shared" si="3"/>
        <v>1</v>
      </c>
    </row>
    <row r="104" spans="3:4" x14ac:dyDescent="0.2">
      <c r="C104" t="str">
        <f t="shared" si="2"/>
        <v>January</v>
      </c>
      <c r="D104">
        <f t="shared" si="3"/>
        <v>1</v>
      </c>
    </row>
    <row r="105" spans="3:4" x14ac:dyDescent="0.2">
      <c r="C105" t="str">
        <f t="shared" si="2"/>
        <v>January</v>
      </c>
      <c r="D105">
        <f t="shared" si="3"/>
        <v>1</v>
      </c>
    </row>
    <row r="106" spans="3:4" x14ac:dyDescent="0.2">
      <c r="C106" t="str">
        <f t="shared" si="2"/>
        <v>January</v>
      </c>
      <c r="D106">
        <f t="shared" si="3"/>
        <v>1</v>
      </c>
    </row>
    <row r="107" spans="3:4" x14ac:dyDescent="0.2">
      <c r="C107" t="str">
        <f t="shared" si="2"/>
        <v>January</v>
      </c>
      <c r="D107">
        <f t="shared" si="3"/>
        <v>1</v>
      </c>
    </row>
    <row r="108" spans="3:4" x14ac:dyDescent="0.2">
      <c r="C108" t="str">
        <f t="shared" si="2"/>
        <v>January</v>
      </c>
      <c r="D108">
        <f t="shared" si="3"/>
        <v>1</v>
      </c>
    </row>
    <row r="109" spans="3:4" x14ac:dyDescent="0.2">
      <c r="C109" t="str">
        <f t="shared" si="2"/>
        <v>January</v>
      </c>
      <c r="D109">
        <f t="shared" si="3"/>
        <v>1</v>
      </c>
    </row>
    <row r="110" spans="3:4" x14ac:dyDescent="0.2">
      <c r="C110" t="str">
        <f t="shared" si="2"/>
        <v>January</v>
      </c>
      <c r="D110">
        <f t="shared" si="3"/>
        <v>1</v>
      </c>
    </row>
    <row r="111" spans="3:4" x14ac:dyDescent="0.2">
      <c r="C111" t="str">
        <f t="shared" si="2"/>
        <v>January</v>
      </c>
      <c r="D111">
        <f t="shared" si="3"/>
        <v>1</v>
      </c>
    </row>
    <row r="112" spans="3:4" x14ac:dyDescent="0.2">
      <c r="C112" t="str">
        <f t="shared" si="2"/>
        <v>January</v>
      </c>
      <c r="D112">
        <f t="shared" si="3"/>
        <v>1</v>
      </c>
    </row>
    <row r="113" spans="3:4" x14ac:dyDescent="0.2">
      <c r="C113" t="str">
        <f t="shared" si="2"/>
        <v>January</v>
      </c>
      <c r="D113">
        <f t="shared" si="3"/>
        <v>1</v>
      </c>
    </row>
    <row r="114" spans="3:4" x14ac:dyDescent="0.2">
      <c r="C114" t="str">
        <f t="shared" si="2"/>
        <v>January</v>
      </c>
      <c r="D114">
        <f t="shared" si="3"/>
        <v>1</v>
      </c>
    </row>
    <row r="115" spans="3:4" x14ac:dyDescent="0.2">
      <c r="C115" t="str">
        <f t="shared" si="2"/>
        <v>January</v>
      </c>
      <c r="D115">
        <f t="shared" si="3"/>
        <v>1</v>
      </c>
    </row>
    <row r="116" spans="3:4" x14ac:dyDescent="0.2">
      <c r="C116" t="str">
        <f t="shared" si="2"/>
        <v>January</v>
      </c>
      <c r="D116">
        <f t="shared" si="3"/>
        <v>1</v>
      </c>
    </row>
    <row r="117" spans="3:4" x14ac:dyDescent="0.2">
      <c r="C117" t="str">
        <f t="shared" si="2"/>
        <v>January</v>
      </c>
      <c r="D117">
        <f t="shared" si="3"/>
        <v>1</v>
      </c>
    </row>
    <row r="118" spans="3:4" x14ac:dyDescent="0.2">
      <c r="C118" t="str">
        <f t="shared" si="2"/>
        <v>January</v>
      </c>
      <c r="D118">
        <f t="shared" si="3"/>
        <v>1</v>
      </c>
    </row>
    <row r="119" spans="3:4" x14ac:dyDescent="0.2">
      <c r="C119" t="str">
        <f t="shared" si="2"/>
        <v>January</v>
      </c>
      <c r="D119">
        <f t="shared" si="3"/>
        <v>1</v>
      </c>
    </row>
    <row r="120" spans="3:4" x14ac:dyDescent="0.2">
      <c r="C120" t="str">
        <f t="shared" si="2"/>
        <v>January</v>
      </c>
      <c r="D120">
        <f t="shared" si="3"/>
        <v>1</v>
      </c>
    </row>
    <row r="121" spans="3:4" x14ac:dyDescent="0.2">
      <c r="C121" t="str">
        <f t="shared" si="2"/>
        <v>January</v>
      </c>
      <c r="D121">
        <f t="shared" si="3"/>
        <v>1</v>
      </c>
    </row>
    <row r="122" spans="3:4" x14ac:dyDescent="0.2">
      <c r="C122" t="str">
        <f t="shared" si="2"/>
        <v>January</v>
      </c>
      <c r="D122">
        <f t="shared" si="3"/>
        <v>1</v>
      </c>
    </row>
    <row r="123" spans="3:4" x14ac:dyDescent="0.2">
      <c r="C123" t="str">
        <f t="shared" si="2"/>
        <v>January</v>
      </c>
      <c r="D123">
        <f t="shared" si="3"/>
        <v>1</v>
      </c>
    </row>
    <row r="124" spans="3:4" x14ac:dyDescent="0.2">
      <c r="C124" t="str">
        <f t="shared" si="2"/>
        <v>January</v>
      </c>
      <c r="D124">
        <f t="shared" si="3"/>
        <v>1</v>
      </c>
    </row>
    <row r="125" spans="3:4" x14ac:dyDescent="0.2">
      <c r="C125" t="str">
        <f t="shared" si="2"/>
        <v>January</v>
      </c>
      <c r="D125">
        <f t="shared" si="3"/>
        <v>1</v>
      </c>
    </row>
    <row r="126" spans="3:4" x14ac:dyDescent="0.2">
      <c r="C126" t="str">
        <f t="shared" si="2"/>
        <v>January</v>
      </c>
      <c r="D126">
        <f t="shared" si="3"/>
        <v>1</v>
      </c>
    </row>
    <row r="127" spans="3:4" x14ac:dyDescent="0.2">
      <c r="C127" t="str">
        <f t="shared" si="2"/>
        <v>January</v>
      </c>
      <c r="D127">
        <f t="shared" si="3"/>
        <v>1</v>
      </c>
    </row>
    <row r="128" spans="3:4" x14ac:dyDescent="0.2">
      <c r="C128" t="str">
        <f t="shared" si="2"/>
        <v>January</v>
      </c>
      <c r="D128">
        <f t="shared" si="3"/>
        <v>1</v>
      </c>
    </row>
    <row r="129" spans="3:4" x14ac:dyDescent="0.2">
      <c r="C129" t="str">
        <f t="shared" si="2"/>
        <v>January</v>
      </c>
      <c r="D129">
        <f t="shared" si="3"/>
        <v>1</v>
      </c>
    </row>
    <row r="130" spans="3:4" x14ac:dyDescent="0.2">
      <c r="C130" t="str">
        <f t="shared" si="2"/>
        <v>January</v>
      </c>
      <c r="D130">
        <f t="shared" si="3"/>
        <v>1</v>
      </c>
    </row>
    <row r="131" spans="3:4" x14ac:dyDescent="0.2">
      <c r="C131" t="str">
        <f t="shared" si="2"/>
        <v>January</v>
      </c>
      <c r="D131">
        <f t="shared" si="3"/>
        <v>1</v>
      </c>
    </row>
    <row r="132" spans="3:4" x14ac:dyDescent="0.2">
      <c r="C132" t="str">
        <f t="shared" si="2"/>
        <v>January</v>
      </c>
      <c r="D132">
        <f t="shared" si="3"/>
        <v>1</v>
      </c>
    </row>
    <row r="133" spans="3:4" x14ac:dyDescent="0.2">
      <c r="C133" t="str">
        <f t="shared" ref="C133:C182" si="4">TEXT(DATE(2019,D133,1),"mmmm")</f>
        <v>January</v>
      </c>
      <c r="D133">
        <f t="shared" ref="D133:D182" si="5">MONTH(A133)</f>
        <v>1</v>
      </c>
    </row>
    <row r="134" spans="3:4" x14ac:dyDescent="0.2">
      <c r="C134" t="str">
        <f t="shared" si="4"/>
        <v>January</v>
      </c>
      <c r="D134">
        <f t="shared" si="5"/>
        <v>1</v>
      </c>
    </row>
    <row r="135" spans="3:4" x14ac:dyDescent="0.2">
      <c r="C135" t="str">
        <f t="shared" si="4"/>
        <v>January</v>
      </c>
      <c r="D135">
        <f t="shared" si="5"/>
        <v>1</v>
      </c>
    </row>
    <row r="136" spans="3:4" x14ac:dyDescent="0.2">
      <c r="C136" t="str">
        <f t="shared" si="4"/>
        <v>January</v>
      </c>
      <c r="D136">
        <f t="shared" si="5"/>
        <v>1</v>
      </c>
    </row>
    <row r="137" spans="3:4" x14ac:dyDescent="0.2">
      <c r="C137" t="str">
        <f t="shared" si="4"/>
        <v>January</v>
      </c>
      <c r="D137">
        <f t="shared" si="5"/>
        <v>1</v>
      </c>
    </row>
    <row r="138" spans="3:4" x14ac:dyDescent="0.2">
      <c r="C138" t="str">
        <f t="shared" si="4"/>
        <v>January</v>
      </c>
      <c r="D138">
        <f t="shared" si="5"/>
        <v>1</v>
      </c>
    </row>
    <row r="139" spans="3:4" x14ac:dyDescent="0.2">
      <c r="C139" t="str">
        <f t="shared" si="4"/>
        <v>January</v>
      </c>
      <c r="D139">
        <f t="shared" si="5"/>
        <v>1</v>
      </c>
    </row>
    <row r="140" spans="3:4" x14ac:dyDescent="0.2">
      <c r="C140" t="str">
        <f t="shared" si="4"/>
        <v>January</v>
      </c>
      <c r="D140">
        <f t="shared" si="5"/>
        <v>1</v>
      </c>
    </row>
    <row r="141" spans="3:4" x14ac:dyDescent="0.2">
      <c r="C141" t="str">
        <f t="shared" si="4"/>
        <v>January</v>
      </c>
      <c r="D141">
        <f t="shared" si="5"/>
        <v>1</v>
      </c>
    </row>
    <row r="142" spans="3:4" x14ac:dyDescent="0.2">
      <c r="C142" t="str">
        <f t="shared" si="4"/>
        <v>January</v>
      </c>
      <c r="D142">
        <f t="shared" si="5"/>
        <v>1</v>
      </c>
    </row>
    <row r="143" spans="3:4" x14ac:dyDescent="0.2">
      <c r="C143" t="str">
        <f t="shared" si="4"/>
        <v>January</v>
      </c>
      <c r="D143">
        <f t="shared" si="5"/>
        <v>1</v>
      </c>
    </row>
    <row r="144" spans="3:4" x14ac:dyDescent="0.2">
      <c r="C144" t="str">
        <f t="shared" si="4"/>
        <v>January</v>
      </c>
      <c r="D144">
        <f t="shared" si="5"/>
        <v>1</v>
      </c>
    </row>
    <row r="145" spans="3:4" x14ac:dyDescent="0.2">
      <c r="C145" t="str">
        <f t="shared" si="4"/>
        <v>January</v>
      </c>
      <c r="D145">
        <f t="shared" si="5"/>
        <v>1</v>
      </c>
    </row>
    <row r="146" spans="3:4" x14ac:dyDescent="0.2">
      <c r="C146" t="str">
        <f t="shared" si="4"/>
        <v>January</v>
      </c>
      <c r="D146">
        <f t="shared" si="5"/>
        <v>1</v>
      </c>
    </row>
    <row r="147" spans="3:4" x14ac:dyDescent="0.2">
      <c r="C147" t="str">
        <f t="shared" si="4"/>
        <v>January</v>
      </c>
      <c r="D147">
        <f t="shared" si="5"/>
        <v>1</v>
      </c>
    </row>
    <row r="148" spans="3:4" x14ac:dyDescent="0.2">
      <c r="C148" t="str">
        <f t="shared" si="4"/>
        <v>January</v>
      </c>
      <c r="D148">
        <f t="shared" si="5"/>
        <v>1</v>
      </c>
    </row>
    <row r="149" spans="3:4" x14ac:dyDescent="0.2">
      <c r="C149" t="str">
        <f t="shared" si="4"/>
        <v>January</v>
      </c>
      <c r="D149">
        <f t="shared" si="5"/>
        <v>1</v>
      </c>
    </row>
    <row r="150" spans="3:4" x14ac:dyDescent="0.2">
      <c r="C150" t="str">
        <f t="shared" si="4"/>
        <v>January</v>
      </c>
      <c r="D150">
        <f t="shared" si="5"/>
        <v>1</v>
      </c>
    </row>
    <row r="151" spans="3:4" x14ac:dyDescent="0.2">
      <c r="C151" t="str">
        <f t="shared" si="4"/>
        <v>January</v>
      </c>
      <c r="D151">
        <f t="shared" si="5"/>
        <v>1</v>
      </c>
    </row>
    <row r="152" spans="3:4" x14ac:dyDescent="0.2">
      <c r="C152" t="str">
        <f t="shared" si="4"/>
        <v>January</v>
      </c>
      <c r="D152">
        <f t="shared" si="5"/>
        <v>1</v>
      </c>
    </row>
    <row r="153" spans="3:4" x14ac:dyDescent="0.2">
      <c r="C153" t="str">
        <f t="shared" si="4"/>
        <v>January</v>
      </c>
      <c r="D153">
        <f t="shared" si="5"/>
        <v>1</v>
      </c>
    </row>
    <row r="154" spans="3:4" x14ac:dyDescent="0.2">
      <c r="C154" t="str">
        <f t="shared" si="4"/>
        <v>January</v>
      </c>
      <c r="D154">
        <f t="shared" si="5"/>
        <v>1</v>
      </c>
    </row>
    <row r="155" spans="3:4" x14ac:dyDescent="0.2">
      <c r="C155" t="str">
        <f t="shared" si="4"/>
        <v>January</v>
      </c>
      <c r="D155">
        <f t="shared" si="5"/>
        <v>1</v>
      </c>
    </row>
    <row r="156" spans="3:4" x14ac:dyDescent="0.2">
      <c r="C156" t="str">
        <f t="shared" si="4"/>
        <v>January</v>
      </c>
      <c r="D156">
        <f t="shared" si="5"/>
        <v>1</v>
      </c>
    </row>
    <row r="157" spans="3:4" x14ac:dyDescent="0.2">
      <c r="C157" t="str">
        <f t="shared" si="4"/>
        <v>January</v>
      </c>
      <c r="D157">
        <f t="shared" si="5"/>
        <v>1</v>
      </c>
    </row>
    <row r="158" spans="3:4" x14ac:dyDescent="0.2">
      <c r="C158" t="str">
        <f t="shared" si="4"/>
        <v>January</v>
      </c>
      <c r="D158">
        <f t="shared" si="5"/>
        <v>1</v>
      </c>
    </row>
    <row r="159" spans="3:4" x14ac:dyDescent="0.2">
      <c r="C159" t="str">
        <f t="shared" si="4"/>
        <v>January</v>
      </c>
      <c r="D159">
        <f t="shared" si="5"/>
        <v>1</v>
      </c>
    </row>
    <row r="160" spans="3:4" x14ac:dyDescent="0.2">
      <c r="C160" t="str">
        <f t="shared" si="4"/>
        <v>January</v>
      </c>
      <c r="D160">
        <f t="shared" si="5"/>
        <v>1</v>
      </c>
    </row>
    <row r="161" spans="3:4" x14ac:dyDescent="0.2">
      <c r="C161" t="str">
        <f t="shared" si="4"/>
        <v>January</v>
      </c>
      <c r="D161">
        <f t="shared" si="5"/>
        <v>1</v>
      </c>
    </row>
    <row r="162" spans="3:4" x14ac:dyDescent="0.2">
      <c r="C162" t="str">
        <f t="shared" si="4"/>
        <v>January</v>
      </c>
      <c r="D162">
        <f t="shared" si="5"/>
        <v>1</v>
      </c>
    </row>
    <row r="163" spans="3:4" x14ac:dyDescent="0.2">
      <c r="C163" t="str">
        <f t="shared" si="4"/>
        <v>January</v>
      </c>
      <c r="D163">
        <f t="shared" si="5"/>
        <v>1</v>
      </c>
    </row>
    <row r="164" spans="3:4" x14ac:dyDescent="0.2">
      <c r="C164" t="str">
        <f t="shared" si="4"/>
        <v>January</v>
      </c>
      <c r="D164">
        <f t="shared" si="5"/>
        <v>1</v>
      </c>
    </row>
    <row r="165" spans="3:4" x14ac:dyDescent="0.2">
      <c r="C165" t="str">
        <f t="shared" si="4"/>
        <v>January</v>
      </c>
      <c r="D165">
        <f t="shared" si="5"/>
        <v>1</v>
      </c>
    </row>
    <row r="166" spans="3:4" x14ac:dyDescent="0.2">
      <c r="C166" t="str">
        <f t="shared" si="4"/>
        <v>January</v>
      </c>
      <c r="D166">
        <f t="shared" si="5"/>
        <v>1</v>
      </c>
    </row>
    <row r="167" spans="3:4" x14ac:dyDescent="0.2">
      <c r="C167" t="str">
        <f t="shared" si="4"/>
        <v>January</v>
      </c>
      <c r="D167">
        <f t="shared" si="5"/>
        <v>1</v>
      </c>
    </row>
    <row r="168" spans="3:4" x14ac:dyDescent="0.2">
      <c r="C168" t="str">
        <f t="shared" si="4"/>
        <v>January</v>
      </c>
      <c r="D168">
        <f t="shared" si="5"/>
        <v>1</v>
      </c>
    </row>
    <row r="169" spans="3:4" x14ac:dyDescent="0.2">
      <c r="C169" t="str">
        <f t="shared" si="4"/>
        <v>January</v>
      </c>
      <c r="D169">
        <f t="shared" si="5"/>
        <v>1</v>
      </c>
    </row>
    <row r="170" spans="3:4" x14ac:dyDescent="0.2">
      <c r="C170" t="str">
        <f t="shared" si="4"/>
        <v>January</v>
      </c>
      <c r="D170">
        <f t="shared" si="5"/>
        <v>1</v>
      </c>
    </row>
    <row r="171" spans="3:4" x14ac:dyDescent="0.2">
      <c r="C171" t="str">
        <f t="shared" si="4"/>
        <v>January</v>
      </c>
      <c r="D171">
        <f t="shared" si="5"/>
        <v>1</v>
      </c>
    </row>
    <row r="172" spans="3:4" x14ac:dyDescent="0.2">
      <c r="C172" t="str">
        <f t="shared" si="4"/>
        <v>January</v>
      </c>
      <c r="D172">
        <f t="shared" si="5"/>
        <v>1</v>
      </c>
    </row>
    <row r="173" spans="3:4" x14ac:dyDescent="0.2">
      <c r="C173" t="str">
        <f t="shared" si="4"/>
        <v>January</v>
      </c>
      <c r="D173">
        <f t="shared" si="5"/>
        <v>1</v>
      </c>
    </row>
    <row r="174" spans="3:4" x14ac:dyDescent="0.2">
      <c r="C174" t="str">
        <f t="shared" si="4"/>
        <v>January</v>
      </c>
      <c r="D174">
        <f t="shared" si="5"/>
        <v>1</v>
      </c>
    </row>
    <row r="175" spans="3:4" x14ac:dyDescent="0.2">
      <c r="C175" t="str">
        <f t="shared" si="4"/>
        <v>January</v>
      </c>
      <c r="D175">
        <f t="shared" si="5"/>
        <v>1</v>
      </c>
    </row>
    <row r="176" spans="3:4" x14ac:dyDescent="0.2">
      <c r="C176" t="str">
        <f t="shared" si="4"/>
        <v>January</v>
      </c>
      <c r="D176">
        <f t="shared" si="5"/>
        <v>1</v>
      </c>
    </row>
    <row r="177" spans="3:4" x14ac:dyDescent="0.2">
      <c r="C177" t="str">
        <f t="shared" si="4"/>
        <v>January</v>
      </c>
      <c r="D177">
        <f t="shared" si="5"/>
        <v>1</v>
      </c>
    </row>
    <row r="178" spans="3:4" x14ac:dyDescent="0.2">
      <c r="C178" t="str">
        <f t="shared" si="4"/>
        <v>January</v>
      </c>
      <c r="D178">
        <f t="shared" si="5"/>
        <v>1</v>
      </c>
    </row>
    <row r="179" spans="3:4" x14ac:dyDescent="0.2">
      <c r="C179" t="str">
        <f t="shared" si="4"/>
        <v>January</v>
      </c>
      <c r="D179">
        <f t="shared" si="5"/>
        <v>1</v>
      </c>
    </row>
    <row r="180" spans="3:4" x14ac:dyDescent="0.2">
      <c r="C180" t="str">
        <f t="shared" si="4"/>
        <v>January</v>
      </c>
      <c r="D180">
        <f t="shared" si="5"/>
        <v>1</v>
      </c>
    </row>
    <row r="181" spans="3:4" x14ac:dyDescent="0.2">
      <c r="C181" t="str">
        <f t="shared" si="4"/>
        <v>January</v>
      </c>
      <c r="D181">
        <f t="shared" si="5"/>
        <v>1</v>
      </c>
    </row>
    <row r="182" spans="3:4" x14ac:dyDescent="0.2">
      <c r="C182" t="str">
        <f t="shared" si="4"/>
        <v>January</v>
      </c>
      <c r="D182">
        <f t="shared" si="5"/>
        <v>1</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2FDF9-2CAD-4BD6-ACF2-D5E1379C90A0}">
  <dimension ref="A2:E52"/>
  <sheetViews>
    <sheetView showGridLines="0" showRowColHeaders="0" workbookViewId="0"/>
  </sheetViews>
  <sheetFormatPr baseColWidth="10" defaultColWidth="8.83203125" defaultRowHeight="15" x14ac:dyDescent="0.2"/>
  <cols>
    <col min="1" max="1" width="13" bestFit="1" customWidth="1"/>
    <col min="2" max="2" width="10.5" bestFit="1" customWidth="1"/>
    <col min="5" max="5" width="14.83203125" customWidth="1"/>
  </cols>
  <sheetData>
    <row r="2" spans="1:5" ht="16" thickBot="1" x14ac:dyDescent="0.25"/>
    <row r="3" spans="1:5" x14ac:dyDescent="0.2">
      <c r="A3" s="2" t="s">
        <v>3046</v>
      </c>
      <c r="B3" t="s">
        <v>3038</v>
      </c>
      <c r="D3" s="9" t="s">
        <v>3045</v>
      </c>
      <c r="E3" s="9" t="s">
        <v>3038</v>
      </c>
    </row>
    <row r="4" spans="1:5" x14ac:dyDescent="0.2">
      <c r="A4" s="3" t="s">
        <v>250</v>
      </c>
      <c r="B4">
        <v>622.6</v>
      </c>
      <c r="D4" s="3" t="s">
        <v>166</v>
      </c>
      <c r="E4" s="7">
        <f>B4</f>
        <v>622.6</v>
      </c>
    </row>
    <row r="5" spans="1:5" x14ac:dyDescent="0.2">
      <c r="A5" s="3" t="s">
        <v>333</v>
      </c>
      <c r="B5">
        <v>2808.9</v>
      </c>
      <c r="D5" s="3" t="s">
        <v>590</v>
      </c>
      <c r="E5" s="7">
        <f t="shared" ref="E5:E52" si="0">B5</f>
        <v>2808.9</v>
      </c>
    </row>
    <row r="6" spans="1:5" x14ac:dyDescent="0.2">
      <c r="A6" s="3" t="s">
        <v>420</v>
      </c>
      <c r="B6">
        <v>466.52</v>
      </c>
      <c r="D6" s="3" t="s">
        <v>46</v>
      </c>
      <c r="E6" s="7">
        <f t="shared" si="0"/>
        <v>466.52</v>
      </c>
    </row>
    <row r="7" spans="1:5" x14ac:dyDescent="0.2">
      <c r="A7" s="3" t="s">
        <v>405</v>
      </c>
      <c r="B7">
        <v>2618.52</v>
      </c>
      <c r="D7" s="3" t="s">
        <v>92</v>
      </c>
      <c r="E7" s="7">
        <f t="shared" si="0"/>
        <v>2618.52</v>
      </c>
    </row>
    <row r="8" spans="1:5" x14ac:dyDescent="0.2">
      <c r="A8" s="3" t="s">
        <v>1358</v>
      </c>
      <c r="B8">
        <v>42.02</v>
      </c>
      <c r="D8" s="3" t="s">
        <v>62</v>
      </c>
      <c r="E8" s="7">
        <f t="shared" si="0"/>
        <v>42.02</v>
      </c>
    </row>
    <row r="9" spans="1:5" x14ac:dyDescent="0.2">
      <c r="A9" s="3" t="s">
        <v>399</v>
      </c>
      <c r="B9">
        <v>138.57</v>
      </c>
      <c r="D9" s="3" t="s">
        <v>250</v>
      </c>
      <c r="E9" s="7">
        <f t="shared" si="0"/>
        <v>138.57</v>
      </c>
    </row>
    <row r="10" spans="1:5" x14ac:dyDescent="0.2">
      <c r="A10" s="3" t="s">
        <v>114</v>
      </c>
      <c r="B10">
        <v>20058.700000000004</v>
      </c>
      <c r="D10" s="3" t="s">
        <v>1610</v>
      </c>
      <c r="E10" s="7">
        <f t="shared" si="0"/>
        <v>20058.700000000004</v>
      </c>
    </row>
    <row r="11" spans="1:5" x14ac:dyDescent="0.2">
      <c r="A11" s="3" t="s">
        <v>319</v>
      </c>
      <c r="B11">
        <v>23521.669999999995</v>
      </c>
      <c r="D11" s="3" t="s">
        <v>376</v>
      </c>
      <c r="E11" s="7">
        <f t="shared" si="0"/>
        <v>23521.669999999995</v>
      </c>
    </row>
    <row r="12" spans="1:5" x14ac:dyDescent="0.2">
      <c r="A12" s="3" t="s">
        <v>322</v>
      </c>
      <c r="B12">
        <v>1309.3599999999999</v>
      </c>
      <c r="D12" s="3" t="s">
        <v>125</v>
      </c>
      <c r="E12" s="7">
        <f t="shared" si="0"/>
        <v>1309.3599999999999</v>
      </c>
    </row>
    <row r="13" spans="1:5" x14ac:dyDescent="0.2">
      <c r="A13" s="3" t="s">
        <v>586</v>
      </c>
      <c r="B13">
        <v>7029.1</v>
      </c>
      <c r="D13" s="3" t="s">
        <v>77</v>
      </c>
      <c r="E13" s="7">
        <f t="shared" si="0"/>
        <v>7029.1</v>
      </c>
    </row>
    <row r="14" spans="1:5" x14ac:dyDescent="0.2">
      <c r="A14" s="3" t="s">
        <v>635</v>
      </c>
      <c r="B14">
        <v>432.44</v>
      </c>
      <c r="D14" s="3" t="s">
        <v>492</v>
      </c>
      <c r="E14" s="7">
        <f t="shared" si="0"/>
        <v>432.44</v>
      </c>
    </row>
    <row r="15" spans="1:5" x14ac:dyDescent="0.2">
      <c r="A15" s="3" t="s">
        <v>905</v>
      </c>
      <c r="B15">
        <v>88.64</v>
      </c>
      <c r="D15" s="3" t="s">
        <v>105</v>
      </c>
      <c r="E15" s="7">
        <f t="shared" si="0"/>
        <v>88.64</v>
      </c>
    </row>
    <row r="16" spans="1:5" x14ac:dyDescent="0.2">
      <c r="A16" s="3" t="s">
        <v>3014</v>
      </c>
      <c r="B16">
        <v>59137.04</v>
      </c>
      <c r="D16" s="3" t="s">
        <v>55</v>
      </c>
      <c r="E16" s="7">
        <f t="shared" si="0"/>
        <v>59137.04</v>
      </c>
    </row>
    <row r="17" spans="4:5" x14ac:dyDescent="0.2">
      <c r="D17" s="3" t="s">
        <v>215</v>
      </c>
      <c r="E17" s="7">
        <f t="shared" si="0"/>
        <v>0</v>
      </c>
    </row>
    <row r="18" spans="4:5" x14ac:dyDescent="0.2">
      <c r="D18" s="3" t="s">
        <v>539</v>
      </c>
      <c r="E18" s="7">
        <f t="shared" si="0"/>
        <v>0</v>
      </c>
    </row>
    <row r="19" spans="4:5" x14ac:dyDescent="0.2">
      <c r="D19" s="3" t="s">
        <v>390</v>
      </c>
      <c r="E19" s="7">
        <f t="shared" si="0"/>
        <v>0</v>
      </c>
    </row>
    <row r="20" spans="4:5" x14ac:dyDescent="0.2">
      <c r="D20" s="3" t="s">
        <v>170</v>
      </c>
      <c r="E20" s="7">
        <f t="shared" si="0"/>
        <v>0</v>
      </c>
    </row>
    <row r="21" spans="4:5" x14ac:dyDescent="0.2">
      <c r="D21" s="3" t="s">
        <v>333</v>
      </c>
      <c r="E21" s="7">
        <f t="shared" si="0"/>
        <v>0</v>
      </c>
    </row>
    <row r="22" spans="4:5" x14ac:dyDescent="0.2">
      <c r="D22" s="3" t="s">
        <v>420</v>
      </c>
      <c r="E22" s="7">
        <f t="shared" si="0"/>
        <v>0</v>
      </c>
    </row>
    <row r="23" spans="4:5" x14ac:dyDescent="0.2">
      <c r="D23" s="3" t="s">
        <v>405</v>
      </c>
      <c r="E23" s="7">
        <f t="shared" si="0"/>
        <v>0</v>
      </c>
    </row>
    <row r="24" spans="4:5" x14ac:dyDescent="0.2">
      <c r="D24" s="3" t="s">
        <v>291</v>
      </c>
      <c r="E24" s="7">
        <f t="shared" si="0"/>
        <v>0</v>
      </c>
    </row>
    <row r="25" spans="4:5" x14ac:dyDescent="0.2">
      <c r="D25" s="3" t="s">
        <v>86</v>
      </c>
      <c r="E25" s="7">
        <f t="shared" si="0"/>
        <v>0</v>
      </c>
    </row>
    <row r="26" spans="4:5" x14ac:dyDescent="0.2">
      <c r="D26" s="3" t="s">
        <v>36</v>
      </c>
      <c r="E26" s="7">
        <f t="shared" si="0"/>
        <v>0</v>
      </c>
    </row>
    <row r="27" spans="4:5" x14ac:dyDescent="0.2">
      <c r="D27" s="3" t="s">
        <v>82</v>
      </c>
      <c r="E27" s="7">
        <f t="shared" si="0"/>
        <v>0</v>
      </c>
    </row>
    <row r="28" spans="4:5" x14ac:dyDescent="0.2">
      <c r="D28" s="3" t="s">
        <v>279</v>
      </c>
      <c r="E28" s="7">
        <f t="shared" si="0"/>
        <v>0</v>
      </c>
    </row>
    <row r="29" spans="4:5" x14ac:dyDescent="0.2">
      <c r="D29" s="3" t="s">
        <v>135</v>
      </c>
      <c r="E29" s="7">
        <f t="shared" si="0"/>
        <v>0</v>
      </c>
    </row>
    <row r="30" spans="4:5" x14ac:dyDescent="0.2">
      <c r="D30" s="3" t="s">
        <v>298</v>
      </c>
      <c r="E30" s="7">
        <f t="shared" si="0"/>
        <v>0</v>
      </c>
    </row>
    <row r="31" spans="4:5" x14ac:dyDescent="0.2">
      <c r="D31" s="3" t="s">
        <v>1358</v>
      </c>
      <c r="E31" s="7">
        <f t="shared" si="0"/>
        <v>0</v>
      </c>
    </row>
    <row r="32" spans="4:5" x14ac:dyDescent="0.2">
      <c r="D32" s="3" t="s">
        <v>399</v>
      </c>
      <c r="E32" s="7">
        <f t="shared" si="0"/>
        <v>0</v>
      </c>
    </row>
    <row r="33" spans="4:5" x14ac:dyDescent="0.2">
      <c r="D33" s="3" t="s">
        <v>642</v>
      </c>
      <c r="E33" s="7">
        <f t="shared" si="0"/>
        <v>0</v>
      </c>
    </row>
    <row r="34" spans="4:5" x14ac:dyDescent="0.2">
      <c r="D34" s="3" t="s">
        <v>114</v>
      </c>
      <c r="E34" s="7">
        <f t="shared" si="0"/>
        <v>0</v>
      </c>
    </row>
    <row r="35" spans="4:5" x14ac:dyDescent="0.2">
      <c r="D35" s="3" t="s">
        <v>99</v>
      </c>
      <c r="E35" s="7">
        <f t="shared" si="0"/>
        <v>0</v>
      </c>
    </row>
    <row r="36" spans="4:5" x14ac:dyDescent="0.2">
      <c r="D36" s="3" t="s">
        <v>567</v>
      </c>
      <c r="E36" s="7">
        <f t="shared" si="0"/>
        <v>0</v>
      </c>
    </row>
    <row r="37" spans="4:5" x14ac:dyDescent="0.2">
      <c r="D37" s="3" t="s">
        <v>319</v>
      </c>
      <c r="E37" s="7">
        <f t="shared" si="0"/>
        <v>0</v>
      </c>
    </row>
    <row r="38" spans="4:5" x14ac:dyDescent="0.2">
      <c r="D38" s="3" t="s">
        <v>209</v>
      </c>
      <c r="E38" s="7">
        <f t="shared" si="0"/>
        <v>0</v>
      </c>
    </row>
    <row r="39" spans="4:5" x14ac:dyDescent="0.2">
      <c r="D39" s="3" t="s">
        <v>141</v>
      </c>
      <c r="E39" s="7">
        <f t="shared" si="0"/>
        <v>0</v>
      </c>
    </row>
    <row r="40" spans="4:5" x14ac:dyDescent="0.2">
      <c r="D40" s="3" t="s">
        <v>322</v>
      </c>
      <c r="E40" s="7">
        <f t="shared" si="0"/>
        <v>0</v>
      </c>
    </row>
    <row r="41" spans="4:5" x14ac:dyDescent="0.2">
      <c r="D41" s="3" t="s">
        <v>586</v>
      </c>
      <c r="E41" s="7">
        <f t="shared" si="0"/>
        <v>0</v>
      </c>
    </row>
    <row r="42" spans="4:5" x14ac:dyDescent="0.2">
      <c r="D42" s="3" t="s">
        <v>273</v>
      </c>
      <c r="E42" s="7">
        <f t="shared" si="0"/>
        <v>0</v>
      </c>
    </row>
    <row r="43" spans="4:5" x14ac:dyDescent="0.2">
      <c r="D43" s="3" t="s">
        <v>1073</v>
      </c>
      <c r="E43" s="7">
        <f t="shared" si="0"/>
        <v>0</v>
      </c>
    </row>
    <row r="44" spans="4:5" x14ac:dyDescent="0.2">
      <c r="D44" s="3" t="s">
        <v>402</v>
      </c>
      <c r="E44" s="7">
        <f t="shared" si="0"/>
        <v>0</v>
      </c>
    </row>
    <row r="45" spans="4:5" x14ac:dyDescent="0.2">
      <c r="D45" s="3" t="s">
        <v>189</v>
      </c>
      <c r="E45" s="7">
        <f t="shared" si="0"/>
        <v>0</v>
      </c>
    </row>
    <row r="46" spans="4:5" x14ac:dyDescent="0.2">
      <c r="D46" s="3" t="s">
        <v>148</v>
      </c>
      <c r="E46" s="7">
        <f t="shared" si="0"/>
        <v>0</v>
      </c>
    </row>
    <row r="47" spans="4:5" x14ac:dyDescent="0.2">
      <c r="D47" s="3" t="s">
        <v>635</v>
      </c>
      <c r="E47" s="7">
        <f t="shared" si="0"/>
        <v>0</v>
      </c>
    </row>
    <row r="48" spans="4:5" x14ac:dyDescent="0.2">
      <c r="D48" s="3" t="s">
        <v>244</v>
      </c>
      <c r="E48" s="7">
        <f t="shared" si="0"/>
        <v>0</v>
      </c>
    </row>
    <row r="49" spans="4:5" x14ac:dyDescent="0.2">
      <c r="D49" s="3" t="s">
        <v>68</v>
      </c>
      <c r="E49" s="7">
        <f t="shared" si="0"/>
        <v>0</v>
      </c>
    </row>
    <row r="50" spans="4:5" x14ac:dyDescent="0.2">
      <c r="D50" s="3" t="s">
        <v>905</v>
      </c>
      <c r="E50" s="7">
        <f t="shared" si="0"/>
        <v>0</v>
      </c>
    </row>
    <row r="51" spans="4:5" x14ac:dyDescent="0.2">
      <c r="D51" s="3" t="s">
        <v>359</v>
      </c>
      <c r="E51" s="7">
        <f t="shared" si="0"/>
        <v>0</v>
      </c>
    </row>
    <row r="52" spans="4:5" x14ac:dyDescent="0.2">
      <c r="D52" s="3" t="s">
        <v>1062</v>
      </c>
      <c r="E52" s="7">
        <f t="shared" si="0"/>
        <v>0</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C6BB-C2E5-41DB-A9EA-AFF427621756}">
  <dimension ref="A3:C6"/>
  <sheetViews>
    <sheetView showGridLines="0" showRowColHeaders="0" workbookViewId="0"/>
  </sheetViews>
  <sheetFormatPr baseColWidth="10" defaultColWidth="8.83203125" defaultRowHeight="15" x14ac:dyDescent="0.2"/>
  <cols>
    <col min="1" max="2" width="10.5" bestFit="1" customWidth="1"/>
    <col min="3" max="3" width="10" bestFit="1" customWidth="1"/>
    <col min="4" max="5" width="7.6640625" bestFit="1" customWidth="1"/>
    <col min="6" max="6" width="10" bestFit="1" customWidth="1"/>
  </cols>
  <sheetData>
    <row r="3" spans="1:3" x14ac:dyDescent="0.2">
      <c r="A3" s="2" t="s">
        <v>3038</v>
      </c>
      <c r="B3" s="2" t="s">
        <v>25</v>
      </c>
    </row>
    <row r="4" spans="1:3" x14ac:dyDescent="0.2">
      <c r="A4" s="2" t="s">
        <v>3042</v>
      </c>
      <c r="B4" t="s">
        <v>3044</v>
      </c>
      <c r="C4" t="s">
        <v>3014</v>
      </c>
    </row>
    <row r="5" spans="1:3" x14ac:dyDescent="0.2">
      <c r="A5" s="3" t="s">
        <v>3016</v>
      </c>
      <c r="B5" s="8">
        <v>59137.040000000023</v>
      </c>
      <c r="C5" s="8">
        <v>59137.040000000023</v>
      </c>
    </row>
    <row r="6" spans="1:3" x14ac:dyDescent="0.2">
      <c r="A6" s="3" t="s">
        <v>3014</v>
      </c>
      <c r="B6" s="8">
        <v>59137.040000000023</v>
      </c>
      <c r="C6" s="8">
        <v>59137.040000000023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C1014-35A0-4EBC-A30E-C1E8EFA1152A}">
  <dimension ref="A3:B9"/>
  <sheetViews>
    <sheetView showGridLines="0" showRowColHeaders="0" workbookViewId="0"/>
  </sheetViews>
  <sheetFormatPr baseColWidth="10" defaultColWidth="8.83203125" defaultRowHeight="15" x14ac:dyDescent="0.2"/>
  <cols>
    <col min="1" max="1" width="14.33203125" bestFit="1" customWidth="1"/>
    <col min="2" max="2" width="18.83203125" bestFit="1" customWidth="1"/>
  </cols>
  <sheetData>
    <row r="3" spans="1:2" x14ac:dyDescent="0.2">
      <c r="A3" s="2" t="s">
        <v>2</v>
      </c>
      <c r="B3" t="s">
        <v>3039</v>
      </c>
    </row>
    <row r="4" spans="1:2" x14ac:dyDescent="0.2">
      <c r="A4" s="3" t="s">
        <v>49</v>
      </c>
      <c r="B4" s="5">
        <v>6.7796610169491525E-2</v>
      </c>
    </row>
    <row r="5" spans="1:2" x14ac:dyDescent="0.2">
      <c r="A5" s="3" t="s">
        <v>72</v>
      </c>
      <c r="B5" s="5">
        <v>0.20338983050847459</v>
      </c>
    </row>
    <row r="6" spans="1:2" x14ac:dyDescent="0.2">
      <c r="A6" s="3" t="s">
        <v>39</v>
      </c>
      <c r="B6" s="5">
        <v>0.23728813559322035</v>
      </c>
    </row>
    <row r="7" spans="1:2" x14ac:dyDescent="0.2">
      <c r="A7" s="3" t="s">
        <v>118</v>
      </c>
      <c r="B7" s="5">
        <v>0.23728813559322035</v>
      </c>
    </row>
    <row r="8" spans="1:2" x14ac:dyDescent="0.2">
      <c r="A8" s="3" t="s">
        <v>27</v>
      </c>
      <c r="B8" s="5">
        <v>0.25423728813559321</v>
      </c>
    </row>
    <row r="9" spans="1:2" x14ac:dyDescent="0.2">
      <c r="A9" s="3" t="s">
        <v>3014</v>
      </c>
      <c r="B9"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4E9C-EF11-4D56-8546-3FF17AACD42F}">
  <dimension ref="A3:B19"/>
  <sheetViews>
    <sheetView showGridLines="0" showRowColHeaders="0" workbookViewId="0"/>
  </sheetViews>
  <sheetFormatPr baseColWidth="10" defaultColWidth="8.83203125" defaultRowHeight="15" x14ac:dyDescent="0.2"/>
  <cols>
    <col min="1" max="1" width="25.83203125" bestFit="1" customWidth="1"/>
    <col min="2" max="2" width="14.1640625" bestFit="1" customWidth="1"/>
  </cols>
  <sheetData>
    <row r="3" spans="1:2" x14ac:dyDescent="0.2">
      <c r="A3" s="2" t="s">
        <v>3047</v>
      </c>
      <c r="B3" s="7" t="s">
        <v>3049</v>
      </c>
    </row>
    <row r="4" spans="1:2" x14ac:dyDescent="0.2">
      <c r="A4" s="3" t="s">
        <v>97</v>
      </c>
      <c r="B4" s="7">
        <v>13.22</v>
      </c>
    </row>
    <row r="5" spans="1:2" x14ac:dyDescent="0.2">
      <c r="A5" s="3" t="s">
        <v>74</v>
      </c>
      <c r="B5" s="7">
        <v>58.34</v>
      </c>
    </row>
    <row r="6" spans="1:2" x14ac:dyDescent="0.2">
      <c r="A6" s="3" t="s">
        <v>119</v>
      </c>
      <c r="B6" s="7">
        <v>64.66</v>
      </c>
    </row>
    <row r="7" spans="1:2" x14ac:dyDescent="0.2">
      <c r="A7" s="3" t="s">
        <v>111</v>
      </c>
      <c r="B7" s="7">
        <v>208.04000000000002</v>
      </c>
    </row>
    <row r="8" spans="1:2" x14ac:dyDescent="0.2">
      <c r="A8" s="3" t="s">
        <v>43</v>
      </c>
      <c r="B8" s="7">
        <v>42.800000000000004</v>
      </c>
    </row>
    <row r="9" spans="1:2" x14ac:dyDescent="0.2">
      <c r="A9" s="3" t="s">
        <v>347</v>
      </c>
      <c r="B9" s="7">
        <v>19.989999999999998</v>
      </c>
    </row>
    <row r="10" spans="1:2" x14ac:dyDescent="0.2">
      <c r="A10" s="3" t="s">
        <v>128</v>
      </c>
      <c r="B10" s="7">
        <v>157.44</v>
      </c>
    </row>
    <row r="11" spans="1:2" x14ac:dyDescent="0.2">
      <c r="A11" s="3" t="s">
        <v>58</v>
      </c>
      <c r="B11" s="7">
        <v>39.569999999999993</v>
      </c>
    </row>
    <row r="12" spans="1:2" x14ac:dyDescent="0.2">
      <c r="A12" s="3" t="s">
        <v>90</v>
      </c>
      <c r="B12" s="7">
        <v>66.98</v>
      </c>
    </row>
    <row r="13" spans="1:2" x14ac:dyDescent="0.2">
      <c r="A13" s="3" t="s">
        <v>51</v>
      </c>
      <c r="B13" s="7">
        <v>3.06</v>
      </c>
    </row>
    <row r="14" spans="1:2" x14ac:dyDescent="0.2">
      <c r="A14" s="3" t="s">
        <v>178</v>
      </c>
      <c r="B14" s="7">
        <v>1.35</v>
      </c>
    </row>
    <row r="15" spans="1:2" x14ac:dyDescent="0.2">
      <c r="A15" s="3" t="s">
        <v>570</v>
      </c>
      <c r="B15" s="7">
        <v>5.3</v>
      </c>
    </row>
    <row r="16" spans="1:2" x14ac:dyDescent="0.2">
      <c r="A16" s="3" t="s">
        <v>80</v>
      </c>
      <c r="B16" s="7">
        <v>20.560000000000002</v>
      </c>
    </row>
    <row r="17" spans="1:2" x14ac:dyDescent="0.2">
      <c r="A17" s="3" t="s">
        <v>31</v>
      </c>
      <c r="B17" s="7">
        <v>320.90999999999997</v>
      </c>
    </row>
    <row r="18" spans="1:2" x14ac:dyDescent="0.2">
      <c r="A18" s="3" t="s">
        <v>137</v>
      </c>
      <c r="B18" s="7">
        <v>28.64</v>
      </c>
    </row>
    <row r="19" spans="1:2" x14ac:dyDescent="0.2">
      <c r="A19" s="3" t="s">
        <v>3014</v>
      </c>
      <c r="B19" s="7">
        <v>1050.8599999999999</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236DD-623B-4F8F-BBB2-D7ABB2A873FA}">
  <dimension ref="A3:B19"/>
  <sheetViews>
    <sheetView showGridLines="0" showRowColHeaders="0" workbookViewId="0">
      <selection activeCell="N23" sqref="N23"/>
    </sheetView>
  </sheetViews>
  <sheetFormatPr baseColWidth="10" defaultColWidth="8.83203125" defaultRowHeight="15" x14ac:dyDescent="0.2"/>
  <cols>
    <col min="1" max="1" width="25.83203125" bestFit="1" customWidth="1"/>
    <col min="2" max="2" width="12.6640625" bestFit="1" customWidth="1"/>
  </cols>
  <sheetData>
    <row r="3" spans="1:2" x14ac:dyDescent="0.2">
      <c r="A3" s="2" t="s">
        <v>3013</v>
      </c>
      <c r="B3" t="s">
        <v>3041</v>
      </c>
    </row>
    <row r="4" spans="1:2" x14ac:dyDescent="0.2">
      <c r="A4" s="3" t="s">
        <v>97</v>
      </c>
      <c r="B4">
        <v>0.39999999999999147</v>
      </c>
    </row>
    <row r="5" spans="1:2" x14ac:dyDescent="0.2">
      <c r="A5" s="3" t="s">
        <v>74</v>
      </c>
      <c r="B5">
        <v>10678.0311</v>
      </c>
    </row>
    <row r="6" spans="1:2" x14ac:dyDescent="0.2">
      <c r="A6" s="3" t="s">
        <v>119</v>
      </c>
      <c r="B6">
        <v>1049.03</v>
      </c>
    </row>
    <row r="7" spans="1:2" x14ac:dyDescent="0.2">
      <c r="A7" s="3" t="s">
        <v>111</v>
      </c>
      <c r="B7">
        <v>2520.4618</v>
      </c>
    </row>
    <row r="8" spans="1:2" x14ac:dyDescent="0.2">
      <c r="A8" s="3" t="s">
        <v>43</v>
      </c>
      <c r="B8">
        <v>-73.618099999999956</v>
      </c>
    </row>
    <row r="9" spans="1:2" x14ac:dyDescent="0.2">
      <c r="A9" s="3" t="s">
        <v>347</v>
      </c>
      <c r="B9">
        <v>255.1482</v>
      </c>
    </row>
    <row r="10" spans="1:2" x14ac:dyDescent="0.2">
      <c r="A10" s="3" t="s">
        <v>128</v>
      </c>
      <c r="B10">
        <v>-1860.1299999999999</v>
      </c>
    </row>
    <row r="11" spans="1:2" x14ac:dyDescent="0.2">
      <c r="A11" s="3" t="s">
        <v>58</v>
      </c>
      <c r="B11">
        <v>6412.1728999999996</v>
      </c>
    </row>
    <row r="12" spans="1:2" x14ac:dyDescent="0.2">
      <c r="A12" s="3" t="s">
        <v>90</v>
      </c>
      <c r="B12">
        <v>-216.20350000000005</v>
      </c>
    </row>
    <row r="13" spans="1:2" x14ac:dyDescent="0.2">
      <c r="A13" s="3" t="s">
        <v>51</v>
      </c>
      <c r="B13">
        <v>59.66</v>
      </c>
    </row>
    <row r="14" spans="1:2" x14ac:dyDescent="0.2">
      <c r="A14" s="3" t="s">
        <v>178</v>
      </c>
      <c r="B14">
        <v>8.5299999999999994</v>
      </c>
    </row>
    <row r="15" spans="1:2" x14ac:dyDescent="0.2">
      <c r="A15" s="3" t="s">
        <v>570</v>
      </c>
      <c r="B15">
        <v>-50.75</v>
      </c>
    </row>
    <row r="16" spans="1:2" x14ac:dyDescent="0.2">
      <c r="A16" s="3" t="s">
        <v>80</v>
      </c>
      <c r="B16">
        <v>-169.93</v>
      </c>
    </row>
    <row r="17" spans="1:2" x14ac:dyDescent="0.2">
      <c r="A17" s="3" t="s">
        <v>31</v>
      </c>
      <c r="B17">
        <v>-4418.625497</v>
      </c>
    </row>
    <row r="18" spans="1:2" x14ac:dyDescent="0.2">
      <c r="A18" s="3" t="s">
        <v>137</v>
      </c>
      <c r="B18">
        <v>-1011.5037</v>
      </c>
    </row>
    <row r="19" spans="1:2" x14ac:dyDescent="0.2">
      <c r="A19" s="3" t="s">
        <v>3014</v>
      </c>
      <c r="B19">
        <v>13182.673203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B1066-0878-4F0B-A73F-43D870E5F967}">
  <dimension ref="A3:B7"/>
  <sheetViews>
    <sheetView showGridLines="0" showRowColHeaders="0" workbookViewId="0"/>
  </sheetViews>
  <sheetFormatPr baseColWidth="10" defaultColWidth="8.83203125" defaultRowHeight="15" x14ac:dyDescent="0.2"/>
  <cols>
    <col min="1" max="1" width="12.1640625" bestFit="1" customWidth="1"/>
    <col min="2" max="2" width="17.1640625" bestFit="1" customWidth="1"/>
  </cols>
  <sheetData>
    <row r="3" spans="1:2" x14ac:dyDescent="0.2">
      <c r="A3" s="2" t="s">
        <v>3013</v>
      </c>
      <c r="B3" t="s">
        <v>3040</v>
      </c>
    </row>
    <row r="4" spans="1:2" x14ac:dyDescent="0.2">
      <c r="A4" s="3" t="s">
        <v>28</v>
      </c>
      <c r="B4" s="5">
        <v>0.46153626553489518</v>
      </c>
    </row>
    <row r="5" spans="1:2" x14ac:dyDescent="0.2">
      <c r="A5" s="3" t="s">
        <v>89</v>
      </c>
      <c r="B5" s="5">
        <v>0.21330148640161387</v>
      </c>
    </row>
    <row r="6" spans="1:2" x14ac:dyDescent="0.2">
      <c r="A6" s="3" t="s">
        <v>40</v>
      </c>
      <c r="B6" s="5">
        <v>0.32516224806349092</v>
      </c>
    </row>
    <row r="7" spans="1:2" x14ac:dyDescent="0.2">
      <c r="A7" s="3" t="s">
        <v>3014</v>
      </c>
      <c r="B7" s="5">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480D-0AC0-4C70-98D8-DD329929281C}">
  <dimension ref="A3:B19"/>
  <sheetViews>
    <sheetView workbookViewId="0"/>
  </sheetViews>
  <sheetFormatPr baseColWidth="10" defaultColWidth="8.83203125" defaultRowHeight="15" x14ac:dyDescent="0.2"/>
  <cols>
    <col min="1" max="1" width="25.83203125" bestFit="1" customWidth="1"/>
    <col min="2" max="2" width="12.6640625" bestFit="1" customWidth="1"/>
  </cols>
  <sheetData>
    <row r="3" spans="1:2" x14ac:dyDescent="0.2">
      <c r="A3" s="2" t="s">
        <v>3013</v>
      </c>
      <c r="B3" t="s">
        <v>3037</v>
      </c>
    </row>
    <row r="4" spans="1:2" x14ac:dyDescent="0.2">
      <c r="A4" s="3" t="s">
        <v>97</v>
      </c>
      <c r="B4">
        <v>0.39999999999999147</v>
      </c>
    </row>
    <row r="5" spans="1:2" x14ac:dyDescent="0.2">
      <c r="A5" s="3" t="s">
        <v>74</v>
      </c>
      <c r="B5">
        <v>10678.0311</v>
      </c>
    </row>
    <row r="6" spans="1:2" x14ac:dyDescent="0.2">
      <c r="A6" s="3" t="s">
        <v>119</v>
      </c>
      <c r="B6">
        <v>1049.03</v>
      </c>
    </row>
    <row r="7" spans="1:2" x14ac:dyDescent="0.2">
      <c r="A7" s="3" t="s">
        <v>111</v>
      </c>
      <c r="B7">
        <v>2520.4618</v>
      </c>
    </row>
    <row r="8" spans="1:2" x14ac:dyDescent="0.2">
      <c r="A8" s="3" t="s">
        <v>43</v>
      </c>
      <c r="B8">
        <v>-73.618099999999956</v>
      </c>
    </row>
    <row r="9" spans="1:2" x14ac:dyDescent="0.2">
      <c r="A9" s="3" t="s">
        <v>347</v>
      </c>
      <c r="B9">
        <v>255.1482</v>
      </c>
    </row>
    <row r="10" spans="1:2" x14ac:dyDescent="0.2">
      <c r="A10" s="3" t="s">
        <v>128</v>
      </c>
      <c r="B10">
        <v>-1860.1299999999999</v>
      </c>
    </row>
    <row r="11" spans="1:2" x14ac:dyDescent="0.2">
      <c r="A11" s="3" t="s">
        <v>58</v>
      </c>
      <c r="B11">
        <v>6412.1728999999996</v>
      </c>
    </row>
    <row r="12" spans="1:2" x14ac:dyDescent="0.2">
      <c r="A12" s="3" t="s">
        <v>90</v>
      </c>
      <c r="B12">
        <v>-216.20350000000005</v>
      </c>
    </row>
    <row r="13" spans="1:2" x14ac:dyDescent="0.2">
      <c r="A13" s="3" t="s">
        <v>51</v>
      </c>
      <c r="B13">
        <v>59.66</v>
      </c>
    </row>
    <row r="14" spans="1:2" x14ac:dyDescent="0.2">
      <c r="A14" s="3" t="s">
        <v>178</v>
      </c>
      <c r="B14">
        <v>8.5299999999999994</v>
      </c>
    </row>
    <row r="15" spans="1:2" x14ac:dyDescent="0.2">
      <c r="A15" s="3" t="s">
        <v>570</v>
      </c>
      <c r="B15">
        <v>-50.75</v>
      </c>
    </row>
    <row r="16" spans="1:2" x14ac:dyDescent="0.2">
      <c r="A16" s="3" t="s">
        <v>80</v>
      </c>
      <c r="B16">
        <v>-169.93</v>
      </c>
    </row>
    <row r="17" spans="1:2" x14ac:dyDescent="0.2">
      <c r="A17" s="3" t="s">
        <v>31</v>
      </c>
      <c r="B17">
        <v>-4418.625497</v>
      </c>
    </row>
    <row r="18" spans="1:2" x14ac:dyDescent="0.2">
      <c r="A18" s="3" t="s">
        <v>137</v>
      </c>
      <c r="B18">
        <v>-1011.5037</v>
      </c>
    </row>
    <row r="19" spans="1:2" x14ac:dyDescent="0.2">
      <c r="A19" s="3" t="s">
        <v>3014</v>
      </c>
      <c r="B19">
        <v>13182.673203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C4868-F226-4451-A286-7758C474F6A7}">
  <dimension ref="A3:B14"/>
  <sheetViews>
    <sheetView showGridLines="0" showRowColHeaders="0" workbookViewId="0"/>
  </sheetViews>
  <sheetFormatPr baseColWidth="10" defaultColWidth="8.83203125" defaultRowHeight="15" x14ac:dyDescent="0.2"/>
  <cols>
    <col min="1" max="1" width="15.6640625" bestFit="1" customWidth="1"/>
    <col min="2" max="2" width="12.1640625" bestFit="1" customWidth="1"/>
  </cols>
  <sheetData>
    <row r="3" spans="1:2" x14ac:dyDescent="0.2">
      <c r="A3" s="2" t="s">
        <v>3050</v>
      </c>
      <c r="B3" t="s">
        <v>3051</v>
      </c>
    </row>
    <row r="4" spans="1:2" x14ac:dyDescent="0.2">
      <c r="A4" s="3" t="s">
        <v>250</v>
      </c>
      <c r="B4">
        <v>-532.59400000000005</v>
      </c>
    </row>
    <row r="5" spans="1:2" x14ac:dyDescent="0.2">
      <c r="A5" s="3" t="s">
        <v>420</v>
      </c>
      <c r="B5">
        <v>-599.0625</v>
      </c>
    </row>
    <row r="6" spans="1:2" x14ac:dyDescent="0.2">
      <c r="A6" s="3" t="s">
        <v>405</v>
      </c>
      <c r="B6">
        <v>595.57820000000004</v>
      </c>
    </row>
    <row r="7" spans="1:2" x14ac:dyDescent="0.2">
      <c r="A7" s="3" t="s">
        <v>1358</v>
      </c>
      <c r="B7">
        <v>-50.75</v>
      </c>
    </row>
    <row r="8" spans="1:2" x14ac:dyDescent="0.2">
      <c r="A8" s="3" t="s">
        <v>399</v>
      </c>
      <c r="B8">
        <v>-79.789999999999992</v>
      </c>
    </row>
    <row r="9" spans="1:2" x14ac:dyDescent="0.2">
      <c r="A9" s="3" t="s">
        <v>114</v>
      </c>
      <c r="B9" s="7">
        <v>2246.7363750000004</v>
      </c>
    </row>
    <row r="10" spans="1:2" x14ac:dyDescent="0.2">
      <c r="A10" s="3" t="s">
        <v>319</v>
      </c>
      <c r="B10" s="7">
        <v>11059.870794</v>
      </c>
    </row>
    <row r="11" spans="1:2" x14ac:dyDescent="0.2">
      <c r="A11" s="3" t="s">
        <v>586</v>
      </c>
      <c r="B11">
        <v>4407.4399999999996</v>
      </c>
    </row>
    <row r="12" spans="1:2" x14ac:dyDescent="0.2">
      <c r="A12" s="3" t="s">
        <v>635</v>
      </c>
      <c r="B12">
        <v>-0.74</v>
      </c>
    </row>
    <row r="13" spans="1:2" x14ac:dyDescent="0.2">
      <c r="A13" s="3" t="s">
        <v>905</v>
      </c>
      <c r="B13">
        <v>-40.76</v>
      </c>
    </row>
    <row r="14" spans="1:2" x14ac:dyDescent="0.2">
      <c r="A14" s="3" t="s">
        <v>3014</v>
      </c>
      <c r="B14">
        <v>17005.928868999999</v>
      </c>
    </row>
  </sheetData>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heetViews>
  <sheetFormatPr baseColWidth="10" defaultColWidth="8.83203125" defaultRowHeight="15" x14ac:dyDescent="0.2"/>
  <cols>
    <col min="8" max="8" width="18.83203125" customWidth="1"/>
    <col min="9" max="9" width="15" customWidth="1"/>
    <col min="19" max="19" width="12.1640625" customWidth="1"/>
    <col min="20" max="20" width="13.1640625" customWidth="1"/>
  </cols>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1552</v>
      </c>
      <c r="B2" t="s">
        <v>26</v>
      </c>
      <c r="C2" t="s">
        <v>27</v>
      </c>
      <c r="D2">
        <v>0.01</v>
      </c>
      <c r="E2">
        <v>348.21</v>
      </c>
      <c r="F2">
        <v>40.19</v>
      </c>
      <c r="G2" t="s">
        <v>28</v>
      </c>
      <c r="H2" t="s">
        <v>29</v>
      </c>
      <c r="I2" t="s">
        <v>30</v>
      </c>
      <c r="J2" t="s">
        <v>31</v>
      </c>
      <c r="K2" t="s">
        <v>32</v>
      </c>
      <c r="L2" t="s">
        <v>33</v>
      </c>
      <c r="M2">
        <v>0.62</v>
      </c>
      <c r="N2" t="s">
        <v>34</v>
      </c>
      <c r="O2" t="s">
        <v>35</v>
      </c>
      <c r="P2" t="s">
        <v>36</v>
      </c>
      <c r="Q2" t="s">
        <v>37</v>
      </c>
      <c r="R2">
        <v>39056</v>
      </c>
      <c r="S2" s="1">
        <v>42005</v>
      </c>
      <c r="T2" s="1">
        <v>42008</v>
      </c>
      <c r="U2">
        <v>-337.09199999999998</v>
      </c>
      <c r="V2">
        <v>2</v>
      </c>
      <c r="W2">
        <v>723.54</v>
      </c>
      <c r="X2">
        <v>87486</v>
      </c>
      <c r="Y2">
        <f>cleaneddata[[#This Row],[Unit Price]]-cleaneddata[[#This Row],[Discount]]</f>
        <v>348.2</v>
      </c>
      <c r="Z2" t="str">
        <f>_xlfn.IFS(cleaneddata[[#This Row],[Region]]="Central","Chris",cleaneddata[[#This Row],[Region]]="East","Erin",cleaneddata[[#This Row],[Region]]="South","Sam",cleaneddata[[#This Row],[Region]]="West","William")</f>
        <v>Sam</v>
      </c>
    </row>
    <row r="3" spans="1:26" x14ac:dyDescent="0.2">
      <c r="A3">
        <v>2124</v>
      </c>
      <c r="B3" t="s">
        <v>38</v>
      </c>
      <c r="C3" t="s">
        <v>39</v>
      </c>
      <c r="D3">
        <v>0.04</v>
      </c>
      <c r="E3">
        <v>45.19</v>
      </c>
      <c r="F3">
        <v>1.99</v>
      </c>
      <c r="G3" t="s">
        <v>40</v>
      </c>
      <c r="H3" t="s">
        <v>41</v>
      </c>
      <c r="I3" t="s">
        <v>42</v>
      </c>
      <c r="J3" t="s">
        <v>43</v>
      </c>
      <c r="K3" t="s">
        <v>44</v>
      </c>
      <c r="L3" t="s">
        <v>45</v>
      </c>
      <c r="M3">
        <v>0.55000000000000004</v>
      </c>
      <c r="N3" t="s">
        <v>34</v>
      </c>
      <c r="O3" t="s">
        <v>35</v>
      </c>
      <c r="P3" t="s">
        <v>46</v>
      </c>
      <c r="Q3" t="s">
        <v>47</v>
      </c>
      <c r="R3">
        <v>72301</v>
      </c>
      <c r="S3" s="1">
        <v>42005</v>
      </c>
      <c r="T3" s="1">
        <v>42006</v>
      </c>
      <c r="U3">
        <v>-61.194000000000003</v>
      </c>
      <c r="V3">
        <v>13</v>
      </c>
      <c r="W3">
        <v>609.09</v>
      </c>
      <c r="X3">
        <v>89665</v>
      </c>
      <c r="Y3">
        <f>cleaneddata[[#This Row],[Unit Price]]-cleaneddata[[#This Row],[Discount]]</f>
        <v>45.15</v>
      </c>
      <c r="Z3" t="str">
        <f>_xlfn.IFS(cleaneddata[[#This Row],[Region]]="Central","Chris",cleaneddata[[#This Row],[Region]]="East","Erin",cleaneddata[[#This Row],[Region]]="South","Sam",cleaneddata[[#This Row],[Region]]="West","William")</f>
        <v>Sam</v>
      </c>
    </row>
    <row r="4" spans="1:26" x14ac:dyDescent="0.2">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1">
        <v>42005</v>
      </c>
      <c r="T4" s="1">
        <v>42007</v>
      </c>
      <c r="U4">
        <v>25.240200000000002</v>
      </c>
      <c r="V4">
        <v>8</v>
      </c>
      <c r="W4">
        <v>36.58</v>
      </c>
      <c r="X4">
        <v>90539</v>
      </c>
      <c r="Y4">
        <f>cleaneddata[[#This Row],[Unit Price]]-cleaneddata[[#This Row],[Discount]]</f>
        <v>4.7699999999999996</v>
      </c>
      <c r="Z4" t="str">
        <f>_xlfn.IFS(cleaneddata[[#This Row],[Region]]="Central","Chris",cleaneddata[[#This Row],[Region]]="East","Erin",cleaneddata[[#This Row],[Region]]="South","Sam",cleaneddata[[#This Row],[Region]]="West","William")</f>
        <v>Chris</v>
      </c>
    </row>
    <row r="5" spans="1:26" x14ac:dyDescent="0.2">
      <c r="A5">
        <v>1425</v>
      </c>
      <c r="B5" t="s">
        <v>57</v>
      </c>
      <c r="C5" t="s">
        <v>49</v>
      </c>
      <c r="D5">
        <v>0.04</v>
      </c>
      <c r="E5">
        <v>2036.48</v>
      </c>
      <c r="F5">
        <v>14.7</v>
      </c>
      <c r="G5" t="s">
        <v>28</v>
      </c>
      <c r="H5" t="s">
        <v>29</v>
      </c>
      <c r="I5" t="s">
        <v>42</v>
      </c>
      <c r="J5" t="s">
        <v>58</v>
      </c>
      <c r="K5" t="s">
        <v>59</v>
      </c>
      <c r="L5" t="s">
        <v>60</v>
      </c>
      <c r="M5">
        <v>0.55000000000000004</v>
      </c>
      <c r="N5" t="s">
        <v>34</v>
      </c>
      <c r="O5" t="s">
        <v>61</v>
      </c>
      <c r="P5" t="s">
        <v>62</v>
      </c>
      <c r="Q5" t="s">
        <v>63</v>
      </c>
      <c r="R5">
        <v>80525</v>
      </c>
      <c r="S5" s="1">
        <v>42005</v>
      </c>
      <c r="T5" s="1">
        <v>42010</v>
      </c>
      <c r="U5">
        <v>-4793.0039999999999</v>
      </c>
      <c r="V5">
        <v>1</v>
      </c>
      <c r="W5">
        <v>2013.67</v>
      </c>
      <c r="X5">
        <v>89450</v>
      </c>
      <c r="Y5">
        <f>cleaneddata[[#This Row],[Unit Price]]-cleaneddata[[#This Row],[Discount]]</f>
        <v>2036.44</v>
      </c>
      <c r="Z5" t="str">
        <f>_xlfn.IFS(cleaneddata[[#This Row],[Region]]="Central","Chris",cleaneddata[[#This Row],[Region]]="East","Erin",cleaneddata[[#This Row],[Region]]="South","Sam",cleaneddata[[#This Row],[Region]]="West","William")</f>
        <v>William</v>
      </c>
    </row>
    <row r="6" spans="1:26" x14ac:dyDescent="0.2">
      <c r="A6">
        <v>3275</v>
      </c>
      <c r="B6" t="s">
        <v>64</v>
      </c>
      <c r="C6" t="s">
        <v>49</v>
      </c>
      <c r="D6">
        <v>0.04</v>
      </c>
      <c r="E6">
        <v>449.99</v>
      </c>
      <c r="F6">
        <v>24.49</v>
      </c>
      <c r="G6" t="s">
        <v>40</v>
      </c>
      <c r="H6" t="s">
        <v>29</v>
      </c>
      <c r="I6" t="s">
        <v>42</v>
      </c>
      <c r="J6" t="s">
        <v>65</v>
      </c>
      <c r="K6" t="s">
        <v>66</v>
      </c>
      <c r="L6" t="s">
        <v>67</v>
      </c>
      <c r="M6">
        <v>0.52</v>
      </c>
      <c r="N6" t="s">
        <v>34</v>
      </c>
      <c r="O6" t="s">
        <v>61</v>
      </c>
      <c r="P6" t="s">
        <v>68</v>
      </c>
      <c r="Q6" t="s">
        <v>69</v>
      </c>
      <c r="R6">
        <v>98273</v>
      </c>
      <c r="S6" s="1">
        <v>42005</v>
      </c>
      <c r="T6" s="1">
        <v>42009</v>
      </c>
      <c r="U6">
        <v>3576.8841000000002</v>
      </c>
      <c r="V6">
        <v>12</v>
      </c>
      <c r="W6">
        <v>5183.8900000000003</v>
      </c>
      <c r="X6">
        <v>86234</v>
      </c>
      <c r="Y6">
        <f>cleaneddata[[#This Row],[Unit Price]]-cleaneddata[[#This Row],[Discount]]</f>
        <v>449.95</v>
      </c>
      <c r="Z6" t="str">
        <f>_xlfn.IFS(cleaneddata[[#This Row],[Region]]="Central","Chris",cleaneddata[[#This Row],[Region]]="East","Erin",cleaneddata[[#This Row],[Region]]="South","Sam",cleaneddata[[#This Row],[Region]]="West","William")</f>
        <v>William</v>
      </c>
    </row>
    <row r="7" spans="1:26" x14ac:dyDescent="0.2">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1">
        <v>42005</v>
      </c>
      <c r="T7" s="1">
        <v>42014</v>
      </c>
      <c r="U7">
        <v>20.38</v>
      </c>
      <c r="V7">
        <v>6</v>
      </c>
      <c r="W7">
        <v>36.090000000000003</v>
      </c>
      <c r="X7">
        <v>86234</v>
      </c>
      <c r="Y7">
        <f>cleaneddata[[#This Row],[Unit Price]]-cleaneddata[[#This Row],[Discount]]</f>
        <v>5.83</v>
      </c>
      <c r="Z7" t="str">
        <f>_xlfn.IFS(cleaneddata[[#This Row],[Region]]="Central","Chris",cleaneddata[[#This Row],[Region]]="East","Erin",cleaneddata[[#This Row],[Region]]="South","Sam",cleaneddata[[#This Row],[Region]]="West","William")</f>
        <v>William</v>
      </c>
    </row>
    <row r="8" spans="1:26" x14ac:dyDescent="0.2">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1">
        <v>42005</v>
      </c>
      <c r="T8" s="1">
        <v>42006</v>
      </c>
      <c r="U8">
        <v>36.905999999999999</v>
      </c>
      <c r="V8">
        <v>2</v>
      </c>
      <c r="W8">
        <v>63.32</v>
      </c>
      <c r="X8">
        <v>91371</v>
      </c>
      <c r="Y8">
        <f>cleaneddata[[#This Row],[Unit Price]]-cleaneddata[[#This Row],[Discount]]</f>
        <v>29.150000000000002</v>
      </c>
      <c r="Z8" t="str">
        <f>_xlfn.IFS(cleaneddata[[#This Row],[Region]]="Central","Chris",cleaneddata[[#This Row],[Region]]="East","Erin",cleaneddata[[#This Row],[Region]]="South","Sam",cleaneddata[[#This Row],[Region]]="West","William")</f>
        <v>Sam</v>
      </c>
    </row>
    <row r="9" spans="1:26" x14ac:dyDescent="0.2">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1">
        <v>42006</v>
      </c>
      <c r="T9" s="1">
        <v>42007</v>
      </c>
      <c r="U9">
        <v>-7.58</v>
      </c>
      <c r="V9">
        <v>3</v>
      </c>
      <c r="W9">
        <v>485.01</v>
      </c>
      <c r="X9">
        <v>88174</v>
      </c>
      <c r="Y9">
        <f>cleaneddata[[#This Row],[Unit Price]]-cleaneddata[[#This Row],[Discount]]</f>
        <v>161.49</v>
      </c>
      <c r="Z9" t="str">
        <f>_xlfn.IFS(cleaneddata[[#This Row],[Region]]="Central","Chris",cleaneddata[[#This Row],[Region]]="East","Erin",cleaneddata[[#This Row],[Region]]="South","Sam",cleaneddata[[#This Row],[Region]]="West","William")</f>
        <v>Chris</v>
      </c>
    </row>
    <row r="10" spans="1:26" x14ac:dyDescent="0.2">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1">
        <v>42006</v>
      </c>
      <c r="T10" s="1">
        <v>42008</v>
      </c>
      <c r="U10">
        <v>-14.801880000000001</v>
      </c>
      <c r="V10">
        <v>1</v>
      </c>
      <c r="W10">
        <v>41.6</v>
      </c>
      <c r="X10">
        <v>89083</v>
      </c>
      <c r="Y10">
        <f>cleaneddata[[#This Row],[Unit Price]]-cleaneddata[[#This Row],[Discount]]</f>
        <v>40.919999999999995</v>
      </c>
      <c r="Z10" t="str">
        <f>_xlfn.IFS(cleaneddata[[#This Row],[Region]]="Central","Chris",cleaneddata[[#This Row],[Region]]="East","Erin",cleaneddata[[#This Row],[Region]]="South","Sam",cleaneddata[[#This Row],[Region]]="West","William")</f>
        <v>Chris</v>
      </c>
    </row>
    <row r="11" spans="1:26" x14ac:dyDescent="0.2">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1">
        <v>42006</v>
      </c>
      <c r="T11" s="1">
        <v>42008</v>
      </c>
      <c r="U11">
        <v>20.299600000000002</v>
      </c>
      <c r="V11">
        <v>4</v>
      </c>
      <c r="W11">
        <v>34.409999999999997</v>
      </c>
      <c r="X11">
        <v>90853</v>
      </c>
      <c r="Y11">
        <f>cleaneddata[[#This Row],[Unit Price]]-cleaneddata[[#This Row],[Discount]]</f>
        <v>9.02</v>
      </c>
      <c r="Z11" t="str">
        <f>_xlfn.IFS(cleaneddata[[#This Row],[Region]]="Central","Chris",cleaneddata[[#This Row],[Region]]="East","Erin",cleaneddata[[#This Row],[Region]]="South","Sam",cleaneddata[[#This Row],[Region]]="West","William")</f>
        <v>William</v>
      </c>
    </row>
    <row r="12" spans="1:26" x14ac:dyDescent="0.2">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1">
        <v>42006</v>
      </c>
      <c r="T12" s="1">
        <v>42006</v>
      </c>
      <c r="U12">
        <v>108.5163</v>
      </c>
      <c r="V12">
        <v>11</v>
      </c>
      <c r="W12">
        <v>157.27000000000001</v>
      </c>
      <c r="X12">
        <v>90853</v>
      </c>
      <c r="Y12">
        <f>cleaneddata[[#This Row],[Unit Price]]-cleaneddata[[#This Row],[Discount]]</f>
        <v>14.959999999999999</v>
      </c>
      <c r="Z12" t="str">
        <f>_xlfn.IFS(cleaneddata[[#This Row],[Region]]="Central","Chris",cleaneddata[[#This Row],[Region]]="East","Erin",cleaneddata[[#This Row],[Region]]="South","Sam",cleaneddata[[#This Row],[Region]]="West","William")</f>
        <v>William</v>
      </c>
    </row>
    <row r="13" spans="1:26" x14ac:dyDescent="0.2">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1">
        <v>42006</v>
      </c>
      <c r="T13" s="1">
        <v>42008</v>
      </c>
      <c r="U13">
        <v>-42.588000000000001</v>
      </c>
      <c r="V13">
        <v>6</v>
      </c>
      <c r="W13">
        <v>361.72</v>
      </c>
      <c r="X13">
        <v>87963</v>
      </c>
      <c r="Y13">
        <f>cleaneddata[[#This Row],[Unit Price]]-cleaneddata[[#This Row],[Discount]]</f>
        <v>60.9</v>
      </c>
      <c r="Z13" t="str">
        <f>_xlfn.IFS(cleaneddata[[#This Row],[Region]]="Central","Chris",cleaneddata[[#This Row],[Region]]="East","Erin",cleaneddata[[#This Row],[Region]]="South","Sam",cleaneddata[[#This Row],[Region]]="West","William")</f>
        <v>Sam</v>
      </c>
    </row>
    <row r="14" spans="1:26" x14ac:dyDescent="0.2">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1">
        <v>42006</v>
      </c>
      <c r="T14" s="1">
        <v>42008</v>
      </c>
      <c r="U14">
        <v>-19.0992</v>
      </c>
      <c r="V14">
        <v>3</v>
      </c>
      <c r="W14">
        <v>124.81</v>
      </c>
      <c r="X14">
        <v>9285</v>
      </c>
      <c r="Y14">
        <f>cleaneddata[[#This Row],[Unit Price]]-cleaneddata[[#This Row],[Discount]]</f>
        <v>40.919999999999995</v>
      </c>
      <c r="Z14" t="str">
        <f>_xlfn.IFS(cleaneddata[[#This Row],[Region]]="Central","Chris",cleaneddata[[#This Row],[Region]]="East","Erin",cleaneddata[[#This Row],[Region]]="South","Sam",cleaneddata[[#This Row],[Region]]="West","William")</f>
        <v>William</v>
      </c>
    </row>
    <row r="15" spans="1:26" x14ac:dyDescent="0.2">
      <c r="A15">
        <v>1136</v>
      </c>
      <c r="B15" t="s">
        <v>103</v>
      </c>
      <c r="C15" t="s">
        <v>39</v>
      </c>
      <c r="D15">
        <v>0.09</v>
      </c>
      <c r="E15">
        <v>270.97000000000003</v>
      </c>
      <c r="F15">
        <v>28.06</v>
      </c>
      <c r="G15" t="s">
        <v>28</v>
      </c>
      <c r="H15" t="s">
        <v>41</v>
      </c>
      <c r="I15" t="s">
        <v>42</v>
      </c>
      <c r="J15" t="s">
        <v>58</v>
      </c>
      <c r="K15" t="s">
        <v>59</v>
      </c>
      <c r="L15" t="s">
        <v>104</v>
      </c>
      <c r="M15">
        <v>0.56000000000000005</v>
      </c>
      <c r="N15" t="s">
        <v>34</v>
      </c>
      <c r="O15" t="s">
        <v>54</v>
      </c>
      <c r="P15" t="s">
        <v>105</v>
      </c>
      <c r="Q15" t="s">
        <v>106</v>
      </c>
      <c r="R15">
        <v>60188</v>
      </c>
      <c r="S15" s="1">
        <v>42006</v>
      </c>
      <c r="T15" s="1">
        <v>42008</v>
      </c>
      <c r="U15">
        <v>2660.1432</v>
      </c>
      <c r="V15">
        <v>15</v>
      </c>
      <c r="W15">
        <v>3855.28</v>
      </c>
      <c r="X15">
        <v>87940</v>
      </c>
      <c r="Y15">
        <f>cleaneddata[[#This Row],[Unit Price]]-cleaneddata[[#This Row],[Discount]]</f>
        <v>270.88000000000005</v>
      </c>
      <c r="Z15" t="str">
        <f>_xlfn.IFS(cleaneddata[[#This Row],[Region]]="Central","Chris",cleaneddata[[#This Row],[Region]]="East","Erin",cleaneddata[[#This Row],[Region]]="South","Sam",cleaneddata[[#This Row],[Region]]="West","William")</f>
        <v>Chris</v>
      </c>
    </row>
    <row r="16" spans="1:26" x14ac:dyDescent="0.2">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1">
        <v>42006</v>
      </c>
      <c r="T16" s="1">
        <v>42013</v>
      </c>
      <c r="U16">
        <v>845.66399999999999</v>
      </c>
      <c r="V16">
        <v>8</v>
      </c>
      <c r="W16">
        <v>1225.5999999999999</v>
      </c>
      <c r="X16">
        <v>87946</v>
      </c>
      <c r="Y16">
        <f>cleaneddata[[#This Row],[Unit Price]]-cleaneddata[[#This Row],[Discount]]</f>
        <v>155.01</v>
      </c>
      <c r="Z16" t="str">
        <f>_xlfn.IFS(cleaneddata[[#This Row],[Region]]="Central","Chris",cleaneddata[[#This Row],[Region]]="East","Erin",cleaneddata[[#This Row],[Region]]="South","Sam",cleaneddata[[#This Row],[Region]]="West","William")</f>
        <v>William</v>
      </c>
    </row>
    <row r="17" spans="1:26" x14ac:dyDescent="0.2">
      <c r="A17">
        <v>68</v>
      </c>
      <c r="B17" t="s">
        <v>110</v>
      </c>
      <c r="C17" t="s">
        <v>49</v>
      </c>
      <c r="D17">
        <v>0</v>
      </c>
      <c r="E17">
        <v>291.73</v>
      </c>
      <c r="F17">
        <v>48.8</v>
      </c>
      <c r="G17" t="s">
        <v>28</v>
      </c>
      <c r="H17" t="s">
        <v>96</v>
      </c>
      <c r="I17" t="s">
        <v>30</v>
      </c>
      <c r="J17" t="s">
        <v>111</v>
      </c>
      <c r="K17" t="s">
        <v>59</v>
      </c>
      <c r="L17" t="s">
        <v>112</v>
      </c>
      <c r="M17">
        <v>0.56000000000000005</v>
      </c>
      <c r="N17" t="s">
        <v>34</v>
      </c>
      <c r="O17" t="s">
        <v>113</v>
      </c>
      <c r="P17" t="s">
        <v>114</v>
      </c>
      <c r="Q17" t="s">
        <v>115</v>
      </c>
      <c r="R17">
        <v>10177</v>
      </c>
      <c r="S17" s="1">
        <v>42006</v>
      </c>
      <c r="T17" s="1">
        <v>42006</v>
      </c>
      <c r="U17">
        <v>-308.928</v>
      </c>
      <c r="V17">
        <v>4</v>
      </c>
      <c r="W17">
        <v>1239.06</v>
      </c>
      <c r="X17">
        <v>37537</v>
      </c>
      <c r="Y17">
        <f>cleaneddata[[#This Row],[Unit Price]]-cleaneddata[[#This Row],[Discount]]</f>
        <v>291.73</v>
      </c>
      <c r="Z17" t="str">
        <f>_xlfn.IFS(cleaneddata[[#This Row],[Region]]="Central","Chris",cleaneddata[[#This Row],[Region]]="East","Erin",cleaneddata[[#This Row],[Region]]="South","Sam",cleaneddata[[#This Row],[Region]]="West","William")</f>
        <v>Erin</v>
      </c>
    </row>
    <row r="18" spans="1:26" x14ac:dyDescent="0.2">
      <c r="A18">
        <v>68</v>
      </c>
      <c r="B18" t="s">
        <v>110</v>
      </c>
      <c r="C18" t="s">
        <v>49</v>
      </c>
      <c r="D18">
        <v>7.0000000000000007E-2</v>
      </c>
      <c r="E18">
        <v>100.98</v>
      </c>
      <c r="F18">
        <v>45</v>
      </c>
      <c r="G18" t="s">
        <v>28</v>
      </c>
      <c r="H18" t="s">
        <v>96</v>
      </c>
      <c r="I18" t="s">
        <v>30</v>
      </c>
      <c r="J18" t="s">
        <v>111</v>
      </c>
      <c r="K18" t="s">
        <v>59</v>
      </c>
      <c r="L18" t="s">
        <v>116</v>
      </c>
      <c r="M18">
        <v>0.69</v>
      </c>
      <c r="N18" t="s">
        <v>34</v>
      </c>
      <c r="O18" t="s">
        <v>113</v>
      </c>
      <c r="P18" t="s">
        <v>114</v>
      </c>
      <c r="Q18" t="s">
        <v>115</v>
      </c>
      <c r="R18">
        <v>10177</v>
      </c>
      <c r="S18" s="1">
        <v>42006</v>
      </c>
      <c r="T18" s="1">
        <v>42008</v>
      </c>
      <c r="U18">
        <v>-1679.76</v>
      </c>
      <c r="V18">
        <v>43</v>
      </c>
      <c r="W18">
        <v>4083.19</v>
      </c>
      <c r="X18">
        <v>37537</v>
      </c>
      <c r="Y18">
        <f>cleaneddata[[#This Row],[Unit Price]]-cleaneddata[[#This Row],[Discount]]</f>
        <v>100.91000000000001</v>
      </c>
      <c r="Z18" t="str">
        <f>_xlfn.IFS(cleaneddata[[#This Row],[Region]]="Central","Chris",cleaneddata[[#This Row],[Region]]="East","Erin",cleaneddata[[#This Row],[Region]]="South","Sam",cleaneddata[[#This Row],[Region]]="West","William")</f>
        <v>Erin</v>
      </c>
    </row>
    <row r="19" spans="1:26" x14ac:dyDescent="0.2">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1">
        <v>42006</v>
      </c>
      <c r="T19" s="1">
        <v>42013</v>
      </c>
      <c r="U19">
        <v>575.39599999999996</v>
      </c>
      <c r="V19">
        <v>32</v>
      </c>
      <c r="W19">
        <v>4902.38</v>
      </c>
      <c r="X19">
        <v>37537</v>
      </c>
      <c r="Y19">
        <f>cleaneddata[[#This Row],[Unit Price]]-cleaneddata[[#This Row],[Discount]]</f>
        <v>155.01</v>
      </c>
      <c r="Z19" t="str">
        <f>_xlfn.IFS(cleaneddata[[#This Row],[Region]]="Central","Chris",cleaneddata[[#This Row],[Region]]="East","Erin",cleaneddata[[#This Row],[Region]]="South","Sam",cleaneddata[[#This Row],[Region]]="West","William")</f>
        <v>Erin</v>
      </c>
    </row>
    <row r="20" spans="1:26" x14ac:dyDescent="0.2">
      <c r="A20">
        <v>164</v>
      </c>
      <c r="B20" t="s">
        <v>117</v>
      </c>
      <c r="C20" t="s">
        <v>118</v>
      </c>
      <c r="D20">
        <v>0.05</v>
      </c>
      <c r="E20">
        <v>100.98</v>
      </c>
      <c r="F20">
        <v>35.840000000000003</v>
      </c>
      <c r="G20" t="s">
        <v>28</v>
      </c>
      <c r="H20" t="s">
        <v>73</v>
      </c>
      <c r="I20" t="s">
        <v>30</v>
      </c>
      <c r="J20" t="s">
        <v>119</v>
      </c>
      <c r="K20" t="s">
        <v>32</v>
      </c>
      <c r="L20" t="s">
        <v>120</v>
      </c>
      <c r="M20">
        <v>0.62</v>
      </c>
      <c r="N20" t="s">
        <v>34</v>
      </c>
      <c r="O20" t="s">
        <v>61</v>
      </c>
      <c r="P20" t="s">
        <v>68</v>
      </c>
      <c r="Q20" t="s">
        <v>121</v>
      </c>
      <c r="R20">
        <v>99352</v>
      </c>
      <c r="S20" s="1">
        <v>42006</v>
      </c>
      <c r="T20" s="1">
        <v>42008</v>
      </c>
      <c r="U20">
        <v>-111.4</v>
      </c>
      <c r="V20">
        <v>7</v>
      </c>
      <c r="W20">
        <v>715.55</v>
      </c>
      <c r="X20">
        <v>89961</v>
      </c>
      <c r="Y20">
        <f>cleaneddata[[#This Row],[Unit Price]]-cleaneddata[[#This Row],[Discount]]</f>
        <v>100.93</v>
      </c>
      <c r="Z20" t="str">
        <f>_xlfn.IFS(cleaneddata[[#This Row],[Region]]="Central","Chris",cleaneddata[[#This Row],[Region]]="East","Erin",cleaneddata[[#This Row],[Region]]="South","Sam",cleaneddata[[#This Row],[Region]]="West","William")</f>
        <v>William</v>
      </c>
    </row>
    <row r="21" spans="1:26" x14ac:dyDescent="0.2">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1">
        <v>42006</v>
      </c>
      <c r="T21" s="1">
        <v>42007</v>
      </c>
      <c r="U21">
        <v>-77.03</v>
      </c>
      <c r="V21">
        <v>9</v>
      </c>
      <c r="W21">
        <v>45.63</v>
      </c>
      <c r="X21">
        <v>89961</v>
      </c>
      <c r="Y21">
        <f>cleaneddata[[#This Row],[Unit Price]]-cleaneddata[[#This Row],[Discount]]</f>
        <v>4.9600000000000009</v>
      </c>
      <c r="Z21" t="str">
        <f>_xlfn.IFS(cleaneddata[[#This Row],[Region]]="Central","Chris",cleaneddata[[#This Row],[Region]]="East","Erin",cleaneddata[[#This Row],[Region]]="South","Sam",cleaneddata[[#This Row],[Region]]="West","William")</f>
        <v>William</v>
      </c>
    </row>
    <row r="22" spans="1:26" x14ac:dyDescent="0.2">
      <c r="A22">
        <v>258</v>
      </c>
      <c r="B22" t="s">
        <v>123</v>
      </c>
      <c r="C22" t="s">
        <v>118</v>
      </c>
      <c r="D22">
        <v>0.05</v>
      </c>
      <c r="E22">
        <v>17.48</v>
      </c>
      <c r="F22">
        <v>1.99</v>
      </c>
      <c r="G22" t="s">
        <v>40</v>
      </c>
      <c r="H22" t="s">
        <v>41</v>
      </c>
      <c r="I22" t="s">
        <v>42</v>
      </c>
      <c r="J22" t="s">
        <v>43</v>
      </c>
      <c r="K22" t="s">
        <v>44</v>
      </c>
      <c r="L22" t="s">
        <v>124</v>
      </c>
      <c r="M22">
        <v>0.45</v>
      </c>
      <c r="N22" t="s">
        <v>34</v>
      </c>
      <c r="O22" t="s">
        <v>35</v>
      </c>
      <c r="P22" t="s">
        <v>125</v>
      </c>
      <c r="Q22" t="s">
        <v>126</v>
      </c>
      <c r="R22">
        <v>33772</v>
      </c>
      <c r="S22" s="1">
        <v>42006</v>
      </c>
      <c r="T22" s="1">
        <v>42008</v>
      </c>
      <c r="U22">
        <v>-127.008</v>
      </c>
      <c r="V22">
        <v>3</v>
      </c>
      <c r="W22">
        <v>52.47</v>
      </c>
      <c r="X22">
        <v>85858</v>
      </c>
      <c r="Y22">
        <f>cleaneddata[[#This Row],[Unit Price]]-cleaneddata[[#This Row],[Discount]]</f>
        <v>17.43</v>
      </c>
      <c r="Z22" t="str">
        <f>_xlfn.IFS(cleaneddata[[#This Row],[Region]]="Central","Chris",cleaneddata[[#This Row],[Region]]="East","Erin",cleaneddata[[#This Row],[Region]]="South","Sam",cleaneddata[[#This Row],[Region]]="West","William")</f>
        <v>Sam</v>
      </c>
    </row>
    <row r="23" spans="1:26" x14ac:dyDescent="0.2">
      <c r="A23">
        <v>349</v>
      </c>
      <c r="B23" t="s">
        <v>127</v>
      </c>
      <c r="C23" t="s">
        <v>118</v>
      </c>
      <c r="D23">
        <v>0.04</v>
      </c>
      <c r="E23">
        <v>99.23</v>
      </c>
      <c r="F23">
        <v>8.99</v>
      </c>
      <c r="G23" t="s">
        <v>40</v>
      </c>
      <c r="H23" t="s">
        <v>73</v>
      </c>
      <c r="I23" t="s">
        <v>30</v>
      </c>
      <c r="J23" t="s">
        <v>128</v>
      </c>
      <c r="K23" t="s">
        <v>44</v>
      </c>
      <c r="L23" t="s">
        <v>129</v>
      </c>
      <c r="M23">
        <v>0.35</v>
      </c>
      <c r="N23" t="s">
        <v>34</v>
      </c>
      <c r="O23" t="s">
        <v>35</v>
      </c>
      <c r="P23" t="s">
        <v>125</v>
      </c>
      <c r="Q23" t="s">
        <v>130</v>
      </c>
      <c r="R23">
        <v>33132</v>
      </c>
      <c r="S23" s="1">
        <v>42006</v>
      </c>
      <c r="T23" s="1">
        <v>42008</v>
      </c>
      <c r="U23">
        <v>1916.6757</v>
      </c>
      <c r="V23">
        <v>54</v>
      </c>
      <c r="W23">
        <v>5555.6</v>
      </c>
      <c r="X23">
        <v>11527</v>
      </c>
      <c r="Y23">
        <f>cleaneddata[[#This Row],[Unit Price]]-cleaneddata[[#This Row],[Discount]]</f>
        <v>99.19</v>
      </c>
      <c r="Z23" t="str">
        <f>_xlfn.IFS(cleaneddata[[#This Row],[Region]]="Central","Chris",cleaneddata[[#This Row],[Region]]="East","Erin",cleaneddata[[#This Row],[Region]]="South","Sam",cleaneddata[[#This Row],[Region]]="West","William")</f>
        <v>Sam</v>
      </c>
    </row>
    <row r="24" spans="1:26" x14ac:dyDescent="0.2">
      <c r="A24">
        <v>351</v>
      </c>
      <c r="B24" t="s">
        <v>131</v>
      </c>
      <c r="C24" t="s">
        <v>118</v>
      </c>
      <c r="D24">
        <v>0.04</v>
      </c>
      <c r="E24">
        <v>99.23</v>
      </c>
      <c r="F24">
        <v>8.99</v>
      </c>
      <c r="G24" t="s">
        <v>40</v>
      </c>
      <c r="H24" t="s">
        <v>73</v>
      </c>
      <c r="I24" t="s">
        <v>30</v>
      </c>
      <c r="J24" t="s">
        <v>128</v>
      </c>
      <c r="K24" t="s">
        <v>44</v>
      </c>
      <c r="L24" t="s">
        <v>129</v>
      </c>
      <c r="M24">
        <v>0.35</v>
      </c>
      <c r="N24" t="s">
        <v>34</v>
      </c>
      <c r="O24" t="s">
        <v>113</v>
      </c>
      <c r="P24" t="s">
        <v>114</v>
      </c>
      <c r="Q24" t="s">
        <v>132</v>
      </c>
      <c r="R24">
        <v>13601</v>
      </c>
      <c r="S24" s="1">
        <v>42006</v>
      </c>
      <c r="T24" s="1">
        <v>42008</v>
      </c>
      <c r="U24">
        <v>993.83460000000002</v>
      </c>
      <c r="V24">
        <v>14</v>
      </c>
      <c r="W24">
        <v>1440.34</v>
      </c>
      <c r="X24">
        <v>88686</v>
      </c>
      <c r="Y24">
        <f>cleaneddata[[#This Row],[Unit Price]]-cleaneddata[[#This Row],[Discount]]</f>
        <v>99.19</v>
      </c>
      <c r="Z24" t="str">
        <f>_xlfn.IFS(cleaneddata[[#This Row],[Region]]="Central","Chris",cleaneddata[[#This Row],[Region]]="East","Erin",cleaneddata[[#This Row],[Region]]="South","Sam",cleaneddata[[#This Row],[Region]]="West","William")</f>
        <v>Erin</v>
      </c>
    </row>
    <row r="25" spans="1:26" x14ac:dyDescent="0.2">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1">
        <v>42007</v>
      </c>
      <c r="T25" s="1">
        <v>42009</v>
      </c>
      <c r="U25">
        <v>-51.559199999999997</v>
      </c>
      <c r="V25">
        <v>4</v>
      </c>
      <c r="W25">
        <v>22.82</v>
      </c>
      <c r="X25">
        <v>90337</v>
      </c>
      <c r="Y25">
        <f>cleaneddata[[#This Row],[Unit Price]]-cleaneddata[[#This Row],[Discount]]</f>
        <v>5.25</v>
      </c>
      <c r="Z25" t="str">
        <f>_xlfn.IFS(cleaneddata[[#This Row],[Region]]="Central","Chris",cleaneddata[[#This Row],[Region]]="East","Erin",cleaneddata[[#This Row],[Region]]="South","Sam",cleaneddata[[#This Row],[Region]]="West","William")</f>
        <v>Chris</v>
      </c>
    </row>
    <row r="26" spans="1:26" x14ac:dyDescent="0.2">
      <c r="A26">
        <v>388</v>
      </c>
      <c r="B26" t="s">
        <v>133</v>
      </c>
      <c r="C26" t="s">
        <v>27</v>
      </c>
      <c r="D26">
        <v>0.01</v>
      </c>
      <c r="E26">
        <v>110.99</v>
      </c>
      <c r="F26">
        <v>2.5</v>
      </c>
      <c r="G26" t="s">
        <v>40</v>
      </c>
      <c r="H26" t="s">
        <v>96</v>
      </c>
      <c r="I26" t="s">
        <v>42</v>
      </c>
      <c r="J26" t="s">
        <v>137</v>
      </c>
      <c r="K26" t="s">
        <v>75</v>
      </c>
      <c r="L26" t="s">
        <v>138</v>
      </c>
      <c r="M26">
        <v>0.56999999999999995</v>
      </c>
      <c r="N26" t="s">
        <v>34</v>
      </c>
      <c r="O26" t="s">
        <v>54</v>
      </c>
      <c r="P26" t="s">
        <v>135</v>
      </c>
      <c r="Q26" t="s">
        <v>136</v>
      </c>
      <c r="R26">
        <v>68847</v>
      </c>
      <c r="S26" s="1">
        <v>42007</v>
      </c>
      <c r="T26" s="1">
        <v>42010</v>
      </c>
      <c r="U26">
        <v>-263.56572</v>
      </c>
      <c r="V26">
        <v>2</v>
      </c>
      <c r="W26">
        <v>188.66</v>
      </c>
      <c r="X26">
        <v>90337</v>
      </c>
      <c r="Y26">
        <f>cleaneddata[[#This Row],[Unit Price]]-cleaneddata[[#This Row],[Discount]]</f>
        <v>110.97999999999999</v>
      </c>
      <c r="Z26" t="str">
        <f>_xlfn.IFS(cleaneddata[[#This Row],[Region]]="Central","Chris",cleaneddata[[#This Row],[Region]]="East","Erin",cleaneddata[[#This Row],[Region]]="South","Sam",cleaneddata[[#This Row],[Region]]="West","William")</f>
        <v>Chris</v>
      </c>
    </row>
    <row r="27" spans="1:26" x14ac:dyDescent="0.2">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1">
        <v>42007</v>
      </c>
      <c r="T27" s="1">
        <v>42008</v>
      </c>
      <c r="U27">
        <v>18.658000000000001</v>
      </c>
      <c r="V27">
        <v>7</v>
      </c>
      <c r="W27">
        <v>29.5</v>
      </c>
      <c r="X27">
        <v>89583</v>
      </c>
      <c r="Y27">
        <f>cleaneddata[[#This Row],[Unit Price]]-cleaneddata[[#This Row],[Discount]]</f>
        <v>4.2299999999999995</v>
      </c>
      <c r="Z27" t="str">
        <f>_xlfn.IFS(cleaneddata[[#This Row],[Region]]="Central","Chris",cleaneddata[[#This Row],[Region]]="East","Erin",cleaneddata[[#This Row],[Region]]="South","Sam",cleaneddata[[#This Row],[Region]]="West","William")</f>
        <v>William</v>
      </c>
    </row>
    <row r="28" spans="1:26" x14ac:dyDescent="0.2">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1">
        <v>42007</v>
      </c>
      <c r="T28" s="1">
        <v>42008</v>
      </c>
      <c r="U28">
        <v>9.82</v>
      </c>
      <c r="V28">
        <v>29</v>
      </c>
      <c r="W28">
        <v>122.23</v>
      </c>
      <c r="X28">
        <v>7909</v>
      </c>
      <c r="Y28">
        <f>cleaneddata[[#This Row],[Unit Price]]-cleaneddata[[#This Row],[Discount]]</f>
        <v>4.2299999999999995</v>
      </c>
      <c r="Z28" t="str">
        <f>_xlfn.IFS(cleaneddata[[#This Row],[Region]]="Central","Chris",cleaneddata[[#This Row],[Region]]="East","Erin",cleaneddata[[#This Row],[Region]]="South","Sam",cleaneddata[[#This Row],[Region]]="West","William")</f>
        <v>William</v>
      </c>
    </row>
    <row r="29" spans="1:26" x14ac:dyDescent="0.2">
      <c r="A29">
        <v>1988</v>
      </c>
      <c r="B29" t="s">
        <v>145</v>
      </c>
      <c r="C29" t="s">
        <v>39</v>
      </c>
      <c r="D29">
        <v>0.05</v>
      </c>
      <c r="E29">
        <v>20.98</v>
      </c>
      <c r="F29">
        <v>21.2</v>
      </c>
      <c r="G29" t="s">
        <v>40</v>
      </c>
      <c r="H29" t="s">
        <v>73</v>
      </c>
      <c r="I29" t="s">
        <v>30</v>
      </c>
      <c r="J29" t="s">
        <v>128</v>
      </c>
      <c r="K29" t="s">
        <v>146</v>
      </c>
      <c r="L29" t="s">
        <v>147</v>
      </c>
      <c r="M29">
        <v>0.78</v>
      </c>
      <c r="N29" t="s">
        <v>34</v>
      </c>
      <c r="O29" t="s">
        <v>61</v>
      </c>
      <c r="P29" t="s">
        <v>148</v>
      </c>
      <c r="Q29" t="s">
        <v>149</v>
      </c>
      <c r="R29">
        <v>84020</v>
      </c>
      <c r="S29" s="1">
        <v>42007</v>
      </c>
      <c r="T29" s="1">
        <v>42008</v>
      </c>
      <c r="U29">
        <v>-181.102</v>
      </c>
      <c r="V29">
        <v>3</v>
      </c>
      <c r="W29">
        <v>65.69</v>
      </c>
      <c r="X29">
        <v>89999</v>
      </c>
      <c r="Y29">
        <f>cleaneddata[[#This Row],[Unit Price]]-cleaneddata[[#This Row],[Discount]]</f>
        <v>20.93</v>
      </c>
      <c r="Z29" t="str">
        <f>_xlfn.IFS(cleaneddata[[#This Row],[Region]]="Central","Chris",cleaneddata[[#This Row],[Region]]="East","Erin",cleaneddata[[#This Row],[Region]]="South","Sam",cleaneddata[[#This Row],[Region]]="West","William")</f>
        <v>William</v>
      </c>
    </row>
    <row r="30" spans="1:26" x14ac:dyDescent="0.2">
      <c r="A30">
        <v>2131</v>
      </c>
      <c r="B30" t="s">
        <v>150</v>
      </c>
      <c r="C30" t="s">
        <v>39</v>
      </c>
      <c r="D30">
        <v>0.09</v>
      </c>
      <c r="E30">
        <v>150.97999999999999</v>
      </c>
      <c r="F30">
        <v>66.27</v>
      </c>
      <c r="G30" t="s">
        <v>28</v>
      </c>
      <c r="H30" t="s">
        <v>73</v>
      </c>
      <c r="I30" t="s">
        <v>30</v>
      </c>
      <c r="J30" t="s">
        <v>119</v>
      </c>
      <c r="K30" t="s">
        <v>32</v>
      </c>
      <c r="L30" t="s">
        <v>151</v>
      </c>
      <c r="M30">
        <v>0.65</v>
      </c>
      <c r="N30" t="s">
        <v>34</v>
      </c>
      <c r="O30" t="s">
        <v>54</v>
      </c>
      <c r="P30" t="s">
        <v>82</v>
      </c>
      <c r="Q30" t="s">
        <v>152</v>
      </c>
      <c r="R30">
        <v>64118</v>
      </c>
      <c r="S30" s="1">
        <v>42007</v>
      </c>
      <c r="T30" s="1">
        <v>42008</v>
      </c>
      <c r="U30">
        <v>-407.85</v>
      </c>
      <c r="V30">
        <v>2</v>
      </c>
      <c r="W30">
        <v>302.33999999999997</v>
      </c>
      <c r="X30">
        <v>90079</v>
      </c>
      <c r="Y30">
        <f>cleaneddata[[#This Row],[Unit Price]]-cleaneddata[[#This Row],[Discount]]</f>
        <v>150.88999999999999</v>
      </c>
      <c r="Z30" t="str">
        <f>_xlfn.IFS(cleaneddata[[#This Row],[Region]]="Central","Chris",cleaneddata[[#This Row],[Region]]="East","Erin",cleaneddata[[#This Row],[Region]]="South","Sam",cleaneddata[[#This Row],[Region]]="West","William")</f>
        <v>Chris</v>
      </c>
    </row>
    <row r="31" spans="1:26" x14ac:dyDescent="0.2">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1">
        <v>42007</v>
      </c>
      <c r="T31" s="1">
        <v>42008</v>
      </c>
      <c r="U31">
        <v>244.464</v>
      </c>
      <c r="V31">
        <v>8</v>
      </c>
      <c r="W31">
        <v>92.02</v>
      </c>
      <c r="X31">
        <v>87696</v>
      </c>
      <c r="Y31">
        <f>cleaneddata[[#This Row],[Unit Price]]-cleaneddata[[#This Row],[Discount]]</f>
        <v>12.43</v>
      </c>
      <c r="Z31" t="str">
        <f>_xlfn.IFS(cleaneddata[[#This Row],[Region]]="Central","Chris",cleaneddata[[#This Row],[Region]]="East","Erin",cleaneddata[[#This Row],[Region]]="South","Sam",cleaneddata[[#This Row],[Region]]="West","William")</f>
        <v>Sam</v>
      </c>
    </row>
    <row r="32" spans="1:26" x14ac:dyDescent="0.2">
      <c r="A32">
        <v>2302</v>
      </c>
      <c r="B32" t="s">
        <v>153</v>
      </c>
      <c r="C32" t="s">
        <v>39</v>
      </c>
      <c r="D32">
        <v>0.1</v>
      </c>
      <c r="E32">
        <v>146.34</v>
      </c>
      <c r="F32">
        <v>43.75</v>
      </c>
      <c r="G32" t="s">
        <v>28</v>
      </c>
      <c r="H32" t="s">
        <v>96</v>
      </c>
      <c r="I32" t="s">
        <v>30</v>
      </c>
      <c r="J32" t="s">
        <v>31</v>
      </c>
      <c r="K32" t="s">
        <v>32</v>
      </c>
      <c r="L32" t="s">
        <v>157</v>
      </c>
      <c r="M32">
        <v>0.64</v>
      </c>
      <c r="N32" t="s">
        <v>34</v>
      </c>
      <c r="O32" t="s">
        <v>35</v>
      </c>
      <c r="P32" t="s">
        <v>125</v>
      </c>
      <c r="Q32" t="s">
        <v>156</v>
      </c>
      <c r="R32">
        <v>32404</v>
      </c>
      <c r="S32" s="1">
        <v>42007</v>
      </c>
      <c r="T32" s="1">
        <v>42008</v>
      </c>
      <c r="U32">
        <v>-473.57799999999997</v>
      </c>
      <c r="V32">
        <v>2</v>
      </c>
      <c r="W32">
        <v>283.55</v>
      </c>
      <c r="X32">
        <v>87696</v>
      </c>
      <c r="Y32">
        <f>cleaneddata[[#This Row],[Unit Price]]-cleaneddata[[#This Row],[Discount]]</f>
        <v>146.24</v>
      </c>
      <c r="Z32" t="str">
        <f>_xlfn.IFS(cleaneddata[[#This Row],[Region]]="Central","Chris",cleaneddata[[#This Row],[Region]]="East","Erin",cleaneddata[[#This Row],[Region]]="South","Sam",cleaneddata[[#This Row],[Region]]="West","William")</f>
        <v>Sam</v>
      </c>
    </row>
    <row r="33" spans="1:26" x14ac:dyDescent="0.2">
      <c r="A33">
        <v>2303</v>
      </c>
      <c r="B33" t="s">
        <v>158</v>
      </c>
      <c r="C33" t="s">
        <v>39</v>
      </c>
      <c r="D33">
        <v>0.1</v>
      </c>
      <c r="E33">
        <v>146.34</v>
      </c>
      <c r="F33">
        <v>43.75</v>
      </c>
      <c r="G33" t="s">
        <v>28</v>
      </c>
      <c r="H33" t="s">
        <v>96</v>
      </c>
      <c r="I33" t="s">
        <v>30</v>
      </c>
      <c r="J33" t="s">
        <v>31</v>
      </c>
      <c r="K33" t="s">
        <v>32</v>
      </c>
      <c r="L33" t="s">
        <v>157</v>
      </c>
      <c r="M33">
        <v>0.64</v>
      </c>
      <c r="N33" t="s">
        <v>34</v>
      </c>
      <c r="O33" t="s">
        <v>113</v>
      </c>
      <c r="P33" t="s">
        <v>114</v>
      </c>
      <c r="Q33" t="s">
        <v>115</v>
      </c>
      <c r="R33">
        <v>10011</v>
      </c>
      <c r="S33" s="1">
        <v>42007</v>
      </c>
      <c r="T33" s="1">
        <v>42008</v>
      </c>
      <c r="U33">
        <v>-270.85000000000002</v>
      </c>
      <c r="V33">
        <v>6</v>
      </c>
      <c r="W33">
        <v>850.64</v>
      </c>
      <c r="X33">
        <v>37987</v>
      </c>
      <c r="Y33">
        <f>cleaneddata[[#This Row],[Unit Price]]-cleaneddata[[#This Row],[Discount]]</f>
        <v>146.24</v>
      </c>
      <c r="Z33" t="str">
        <f>_xlfn.IFS(cleaneddata[[#This Row],[Region]]="Central","Chris",cleaneddata[[#This Row],[Region]]="East","Erin",cleaneddata[[#This Row],[Region]]="South","Sam",cleaneddata[[#This Row],[Region]]="West","William")</f>
        <v>Erin</v>
      </c>
    </row>
    <row r="34" spans="1:26" x14ac:dyDescent="0.2">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1">
        <v>42007</v>
      </c>
      <c r="T34" s="1">
        <v>42009</v>
      </c>
      <c r="U34">
        <v>-35.04</v>
      </c>
      <c r="V34">
        <v>2</v>
      </c>
      <c r="W34">
        <v>15.95</v>
      </c>
      <c r="X34">
        <v>91285</v>
      </c>
      <c r="Y34">
        <f>cleaneddata[[#This Row],[Unit Price]]-cleaneddata[[#This Row],[Discount]]</f>
        <v>6.45</v>
      </c>
      <c r="Z34" t="str">
        <f>_xlfn.IFS(cleaneddata[[#This Row],[Region]]="Central","Chris",cleaneddata[[#This Row],[Region]]="East","Erin",cleaneddata[[#This Row],[Region]]="South","Sam",cleaneddata[[#This Row],[Region]]="West","William")</f>
        <v>Chris</v>
      </c>
    </row>
    <row r="35" spans="1:26" x14ac:dyDescent="0.2">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1">
        <v>42007</v>
      </c>
      <c r="T35" s="1">
        <v>42009</v>
      </c>
      <c r="U35">
        <v>-35.04</v>
      </c>
      <c r="V35">
        <v>8</v>
      </c>
      <c r="W35">
        <v>63.78</v>
      </c>
      <c r="X35">
        <v>30785</v>
      </c>
      <c r="Y35">
        <f>cleaneddata[[#This Row],[Unit Price]]-cleaneddata[[#This Row],[Discount]]</f>
        <v>6.45</v>
      </c>
      <c r="Z35" t="str">
        <f>_xlfn.IFS(cleaneddata[[#This Row],[Region]]="Central","Chris",cleaneddata[[#This Row],[Region]]="East","Erin",cleaneddata[[#This Row],[Region]]="South","Sam",cleaneddata[[#This Row],[Region]]="West","William")</f>
        <v>Erin</v>
      </c>
    </row>
    <row r="36" spans="1:26" x14ac:dyDescent="0.2">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1">
        <v>42007</v>
      </c>
      <c r="T36" s="1">
        <v>42010</v>
      </c>
      <c r="U36">
        <v>149.53</v>
      </c>
      <c r="V36">
        <v>46</v>
      </c>
      <c r="W36">
        <v>451.61</v>
      </c>
      <c r="X36">
        <v>30785</v>
      </c>
      <c r="Y36">
        <f>cleaneddata[[#This Row],[Unit Price]]-cleaneddata[[#This Row],[Discount]]</f>
        <v>9.86</v>
      </c>
      <c r="Z36" t="str">
        <f>_xlfn.IFS(cleaneddata[[#This Row],[Region]]="Central","Chris",cleaneddata[[#This Row],[Region]]="East","Erin",cleaneddata[[#This Row],[Region]]="South","Sam",cleaneddata[[#This Row],[Region]]="West","William")</f>
        <v>Erin</v>
      </c>
    </row>
    <row r="37" spans="1:26" x14ac:dyDescent="0.2">
      <c r="A37">
        <v>2579</v>
      </c>
      <c r="B37" t="s">
        <v>164</v>
      </c>
      <c r="C37" t="s">
        <v>39</v>
      </c>
      <c r="D37">
        <v>0.09</v>
      </c>
      <c r="E37">
        <v>212.6</v>
      </c>
      <c r="F37">
        <v>52.2</v>
      </c>
      <c r="G37" t="s">
        <v>28</v>
      </c>
      <c r="H37" t="s">
        <v>73</v>
      </c>
      <c r="I37" t="s">
        <v>30</v>
      </c>
      <c r="J37" t="s">
        <v>31</v>
      </c>
      <c r="K37" t="s">
        <v>32</v>
      </c>
      <c r="L37" t="s">
        <v>165</v>
      </c>
      <c r="M37">
        <v>0.64</v>
      </c>
      <c r="N37" t="s">
        <v>34</v>
      </c>
      <c r="O37" t="s">
        <v>35</v>
      </c>
      <c r="P37" t="s">
        <v>166</v>
      </c>
      <c r="Q37" t="s">
        <v>167</v>
      </c>
      <c r="R37">
        <v>36869</v>
      </c>
      <c r="S37" s="1">
        <v>42007</v>
      </c>
      <c r="T37" s="1">
        <v>42008</v>
      </c>
      <c r="U37">
        <v>-274.49799999999999</v>
      </c>
      <c r="V37">
        <v>1</v>
      </c>
      <c r="W37">
        <v>174.5</v>
      </c>
      <c r="X37">
        <v>88296</v>
      </c>
      <c r="Y37">
        <f>cleaneddata[[#This Row],[Unit Price]]-cleaneddata[[#This Row],[Discount]]</f>
        <v>212.51</v>
      </c>
      <c r="Z37" t="str">
        <f>_xlfn.IFS(cleaneddata[[#This Row],[Region]]="Central","Chris",cleaneddata[[#This Row],[Region]]="East","Erin",cleaneddata[[#This Row],[Region]]="South","Sam",cleaneddata[[#This Row],[Region]]="West","William")</f>
        <v>Sam</v>
      </c>
    </row>
    <row r="38" spans="1:26" x14ac:dyDescent="0.2">
      <c r="A38">
        <v>169</v>
      </c>
      <c r="B38" t="s">
        <v>168</v>
      </c>
      <c r="C38" t="s">
        <v>49</v>
      </c>
      <c r="D38">
        <v>0.08</v>
      </c>
      <c r="E38">
        <v>43.22</v>
      </c>
      <c r="F38">
        <v>16.71</v>
      </c>
      <c r="G38" t="s">
        <v>40</v>
      </c>
      <c r="H38" t="s">
        <v>96</v>
      </c>
      <c r="I38" t="s">
        <v>42</v>
      </c>
      <c r="J38" t="s">
        <v>43</v>
      </c>
      <c r="K38" t="s">
        <v>75</v>
      </c>
      <c r="L38" t="s">
        <v>169</v>
      </c>
      <c r="M38">
        <v>0.66</v>
      </c>
      <c r="N38" t="s">
        <v>34</v>
      </c>
      <c r="O38" t="s">
        <v>35</v>
      </c>
      <c r="P38" t="s">
        <v>170</v>
      </c>
      <c r="Q38" t="s">
        <v>171</v>
      </c>
      <c r="R38">
        <v>70802</v>
      </c>
      <c r="S38" s="1">
        <v>42007</v>
      </c>
      <c r="T38" s="1">
        <v>42009</v>
      </c>
      <c r="U38">
        <v>280.27458000000001</v>
      </c>
      <c r="V38">
        <v>3</v>
      </c>
      <c r="W38">
        <v>130.62</v>
      </c>
      <c r="X38">
        <v>87463</v>
      </c>
      <c r="Y38">
        <f>cleaneddata[[#This Row],[Unit Price]]-cleaneddata[[#This Row],[Discount]]</f>
        <v>43.14</v>
      </c>
      <c r="Z38" t="str">
        <f>_xlfn.IFS(cleaneddata[[#This Row],[Region]]="Central","Chris",cleaneddata[[#This Row],[Region]]="East","Erin",cleaneddata[[#This Row],[Region]]="South","Sam",cleaneddata[[#This Row],[Region]]="West","William")</f>
        <v>Sam</v>
      </c>
    </row>
    <row r="39" spans="1:26" x14ac:dyDescent="0.2">
      <c r="A39">
        <v>169</v>
      </c>
      <c r="B39" t="s">
        <v>168</v>
      </c>
      <c r="C39" t="s">
        <v>49</v>
      </c>
      <c r="D39">
        <v>0.05</v>
      </c>
      <c r="E39">
        <v>574.74</v>
      </c>
      <c r="F39">
        <v>24.49</v>
      </c>
      <c r="G39" t="s">
        <v>40</v>
      </c>
      <c r="H39" t="s">
        <v>96</v>
      </c>
      <c r="I39" t="s">
        <v>42</v>
      </c>
      <c r="J39" t="s">
        <v>58</v>
      </c>
      <c r="K39" t="s">
        <v>66</v>
      </c>
      <c r="L39" t="s">
        <v>172</v>
      </c>
      <c r="M39">
        <v>0.37</v>
      </c>
      <c r="N39" t="s">
        <v>34</v>
      </c>
      <c r="O39" t="s">
        <v>35</v>
      </c>
      <c r="P39" t="s">
        <v>170</v>
      </c>
      <c r="Q39" t="s">
        <v>171</v>
      </c>
      <c r="R39">
        <v>70802</v>
      </c>
      <c r="S39" s="1">
        <v>42007</v>
      </c>
      <c r="T39" s="1">
        <v>42014</v>
      </c>
      <c r="U39">
        <v>-112.4263</v>
      </c>
      <c r="V39">
        <v>12</v>
      </c>
      <c r="W39">
        <v>6945.16</v>
      </c>
      <c r="X39">
        <v>87463</v>
      </c>
      <c r="Y39">
        <f>cleaneddata[[#This Row],[Unit Price]]-cleaneddata[[#This Row],[Discount]]</f>
        <v>574.69000000000005</v>
      </c>
      <c r="Z39" t="str">
        <f>_xlfn.IFS(cleaneddata[[#This Row],[Region]]="Central","Chris",cleaneddata[[#This Row],[Region]]="East","Erin",cleaneddata[[#This Row],[Region]]="South","Sam",cleaneddata[[#This Row],[Region]]="West","William")</f>
        <v>Sam</v>
      </c>
    </row>
    <row r="40" spans="1:26" x14ac:dyDescent="0.2">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1">
        <v>42007</v>
      </c>
      <c r="T40" s="1">
        <v>42011</v>
      </c>
      <c r="U40">
        <v>24.923999999999999</v>
      </c>
      <c r="V40">
        <v>3</v>
      </c>
      <c r="W40">
        <v>30.94</v>
      </c>
      <c r="X40">
        <v>87463</v>
      </c>
      <c r="Y40">
        <f>cleaneddata[[#This Row],[Unit Price]]-cleaneddata[[#This Row],[Discount]]</f>
        <v>10.100000000000001</v>
      </c>
      <c r="Z40" t="str">
        <f>_xlfn.IFS(cleaneddata[[#This Row],[Region]]="Central","Chris",cleaneddata[[#This Row],[Region]]="East","Erin",cleaneddata[[#This Row],[Region]]="South","Sam",cleaneddata[[#This Row],[Region]]="West","William")</f>
        <v>Sam</v>
      </c>
    </row>
    <row r="41" spans="1:26" x14ac:dyDescent="0.2">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1">
        <v>42007</v>
      </c>
      <c r="T41" s="1">
        <v>42012</v>
      </c>
      <c r="U41">
        <v>90.624600000000001</v>
      </c>
      <c r="V41">
        <v>13</v>
      </c>
      <c r="W41">
        <v>131.34</v>
      </c>
      <c r="X41">
        <v>89940</v>
      </c>
      <c r="Y41">
        <f>cleaneddata[[#This Row],[Unit Price]]-cleaneddata[[#This Row],[Discount]]</f>
        <v>10.040000000000001</v>
      </c>
      <c r="Z41" t="str">
        <f>_xlfn.IFS(cleaneddata[[#This Row],[Region]]="Central","Chris",cleaneddata[[#This Row],[Region]]="East","Erin",cleaneddata[[#This Row],[Region]]="South","Sam",cleaneddata[[#This Row],[Region]]="West","William")</f>
        <v>Chris</v>
      </c>
    </row>
    <row r="42" spans="1:26" x14ac:dyDescent="0.2">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1">
        <v>42007</v>
      </c>
      <c r="T42" s="1">
        <v>42009</v>
      </c>
      <c r="U42">
        <v>1.68</v>
      </c>
      <c r="V42">
        <v>6</v>
      </c>
      <c r="W42">
        <v>8.9499999999999993</v>
      </c>
      <c r="X42">
        <v>86092</v>
      </c>
      <c r="Y42">
        <f>cleaneddata[[#This Row],[Unit Price]]-cleaneddata[[#This Row],[Discount]]</f>
        <v>1.39</v>
      </c>
      <c r="Z42" t="str">
        <f>_xlfn.IFS(cleaneddata[[#This Row],[Region]]="Central","Chris",cleaneddata[[#This Row],[Region]]="East","Erin",cleaneddata[[#This Row],[Region]]="South","Sam",cleaneddata[[#This Row],[Region]]="West","William")</f>
        <v>Erin</v>
      </c>
    </row>
    <row r="43" spans="1:26" x14ac:dyDescent="0.2">
      <c r="A43">
        <v>193</v>
      </c>
      <c r="B43" t="s">
        <v>181</v>
      </c>
      <c r="C43" t="s">
        <v>72</v>
      </c>
      <c r="D43">
        <v>0</v>
      </c>
      <c r="E43">
        <v>213.45</v>
      </c>
      <c r="F43">
        <v>14.7</v>
      </c>
      <c r="G43" t="s">
        <v>28</v>
      </c>
      <c r="H43" t="s">
        <v>96</v>
      </c>
      <c r="I43" t="s">
        <v>42</v>
      </c>
      <c r="J43" t="s">
        <v>58</v>
      </c>
      <c r="K43" t="s">
        <v>59</v>
      </c>
      <c r="L43" t="s">
        <v>182</v>
      </c>
      <c r="M43">
        <v>0.59</v>
      </c>
      <c r="N43" t="s">
        <v>34</v>
      </c>
      <c r="O43" t="s">
        <v>61</v>
      </c>
      <c r="P43" t="s">
        <v>148</v>
      </c>
      <c r="Q43" t="s">
        <v>183</v>
      </c>
      <c r="R43">
        <v>84041</v>
      </c>
      <c r="S43" s="1">
        <v>42007</v>
      </c>
      <c r="T43" s="1">
        <v>42009</v>
      </c>
      <c r="U43">
        <v>-560.81417999999996</v>
      </c>
      <c r="V43">
        <v>1</v>
      </c>
      <c r="W43">
        <v>224.12</v>
      </c>
      <c r="X43">
        <v>90430</v>
      </c>
      <c r="Y43">
        <f>cleaneddata[[#This Row],[Unit Price]]-cleaneddata[[#This Row],[Discount]]</f>
        <v>213.45</v>
      </c>
      <c r="Z43" t="str">
        <f>_xlfn.IFS(cleaneddata[[#This Row],[Region]]="Central","Chris",cleaneddata[[#This Row],[Region]]="East","Erin",cleaneddata[[#This Row],[Region]]="South","Sam",cleaneddata[[#This Row],[Region]]="West","William")</f>
        <v>William</v>
      </c>
    </row>
    <row r="44" spans="1:26" x14ac:dyDescent="0.2">
      <c r="A44">
        <v>2203</v>
      </c>
      <c r="B44" t="s">
        <v>184</v>
      </c>
      <c r="C44" t="s">
        <v>27</v>
      </c>
      <c r="D44">
        <v>0.03</v>
      </c>
      <c r="E44">
        <v>399.98</v>
      </c>
      <c r="F44">
        <v>12.06</v>
      </c>
      <c r="G44" t="s">
        <v>28</v>
      </c>
      <c r="H44" t="s">
        <v>73</v>
      </c>
      <c r="I44" t="s">
        <v>42</v>
      </c>
      <c r="J44" t="s">
        <v>58</v>
      </c>
      <c r="K44" t="s">
        <v>32</v>
      </c>
      <c r="L44" t="s">
        <v>185</v>
      </c>
      <c r="M44">
        <v>0.56000000000000005</v>
      </c>
      <c r="N44" t="s">
        <v>34</v>
      </c>
      <c r="O44" t="s">
        <v>54</v>
      </c>
      <c r="P44" t="s">
        <v>86</v>
      </c>
      <c r="Q44" t="s">
        <v>186</v>
      </c>
      <c r="R44">
        <v>55445</v>
      </c>
      <c r="S44" s="1">
        <v>42008</v>
      </c>
      <c r="T44" s="1">
        <v>42010</v>
      </c>
      <c r="U44">
        <v>-663.51419999999996</v>
      </c>
      <c r="V44">
        <v>2</v>
      </c>
      <c r="W44">
        <v>807</v>
      </c>
      <c r="X44">
        <v>86052</v>
      </c>
      <c r="Y44">
        <f>cleaneddata[[#This Row],[Unit Price]]-cleaneddata[[#This Row],[Discount]]</f>
        <v>399.95000000000005</v>
      </c>
      <c r="Z44" t="str">
        <f>_xlfn.IFS(cleaneddata[[#This Row],[Region]]="Central","Chris",cleaneddata[[#This Row],[Region]]="East","Erin",cleaneddata[[#This Row],[Region]]="South","Sam",cleaneddata[[#This Row],[Region]]="West","William")</f>
        <v>Chris</v>
      </c>
    </row>
    <row r="45" spans="1:26" x14ac:dyDescent="0.2">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1">
        <v>42008</v>
      </c>
      <c r="T45" s="1">
        <v>42009</v>
      </c>
      <c r="U45">
        <v>-94.258600000000001</v>
      </c>
      <c r="V45">
        <v>4</v>
      </c>
      <c r="W45">
        <v>14.9</v>
      </c>
      <c r="X45">
        <v>85850</v>
      </c>
      <c r="Y45">
        <f>cleaneddata[[#This Row],[Unit Price]]-cleaneddata[[#This Row],[Discount]]</f>
        <v>3.33</v>
      </c>
      <c r="Z45" t="str">
        <f>_xlfn.IFS(cleaneddata[[#This Row],[Region]]="Central","Chris",cleaneddata[[#This Row],[Region]]="East","Erin",cleaneddata[[#This Row],[Region]]="South","Sam",cleaneddata[[#This Row],[Region]]="West","William")</f>
        <v>Chris</v>
      </c>
    </row>
    <row r="46" spans="1:26" x14ac:dyDescent="0.2">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1">
        <v>42008</v>
      </c>
      <c r="T46" s="1">
        <v>42010</v>
      </c>
      <c r="U46">
        <v>6.3308</v>
      </c>
      <c r="V46">
        <v>11</v>
      </c>
      <c r="W46">
        <v>39.64</v>
      </c>
      <c r="X46">
        <v>85850</v>
      </c>
      <c r="Y46">
        <f>cleaneddata[[#This Row],[Unit Price]]-cleaneddata[[#This Row],[Discount]]</f>
        <v>3.64</v>
      </c>
      <c r="Z46" t="str">
        <f>_xlfn.IFS(cleaneddata[[#This Row],[Region]]="Central","Chris",cleaneddata[[#This Row],[Region]]="East","Erin",cleaneddata[[#This Row],[Region]]="South","Sam",cleaneddata[[#This Row],[Region]]="West","William")</f>
        <v>Chris</v>
      </c>
    </row>
    <row r="47" spans="1:26" x14ac:dyDescent="0.2">
      <c r="A47">
        <v>915</v>
      </c>
      <c r="B47" t="s">
        <v>192</v>
      </c>
      <c r="C47" t="s">
        <v>39</v>
      </c>
      <c r="D47">
        <v>0.06</v>
      </c>
      <c r="E47">
        <v>350.98</v>
      </c>
      <c r="F47">
        <v>30</v>
      </c>
      <c r="G47" t="s">
        <v>28</v>
      </c>
      <c r="H47" t="s">
        <v>73</v>
      </c>
      <c r="I47" t="s">
        <v>30</v>
      </c>
      <c r="J47" t="s">
        <v>111</v>
      </c>
      <c r="K47" t="s">
        <v>59</v>
      </c>
      <c r="L47" t="s">
        <v>193</v>
      </c>
      <c r="M47">
        <v>0.61</v>
      </c>
      <c r="N47" t="s">
        <v>34</v>
      </c>
      <c r="O47" t="s">
        <v>54</v>
      </c>
      <c r="P47" t="s">
        <v>189</v>
      </c>
      <c r="Q47" t="s">
        <v>194</v>
      </c>
      <c r="R47">
        <v>77803</v>
      </c>
      <c r="S47" s="1">
        <v>42008</v>
      </c>
      <c r="T47" s="1">
        <v>42009</v>
      </c>
      <c r="U47">
        <v>-489.41559999999998</v>
      </c>
      <c r="V47">
        <v>1</v>
      </c>
      <c r="W47">
        <v>346.52</v>
      </c>
      <c r="X47">
        <v>86356</v>
      </c>
      <c r="Y47">
        <f>cleaneddata[[#This Row],[Unit Price]]-cleaneddata[[#This Row],[Discount]]</f>
        <v>350.92</v>
      </c>
      <c r="Z47" t="str">
        <f>_xlfn.IFS(cleaneddata[[#This Row],[Region]]="Central","Chris",cleaneddata[[#This Row],[Region]]="East","Erin",cleaneddata[[#This Row],[Region]]="South","Sam",cleaneddata[[#This Row],[Region]]="West","William")</f>
        <v>Chris</v>
      </c>
    </row>
    <row r="48" spans="1:26" x14ac:dyDescent="0.2">
      <c r="A48">
        <v>2393</v>
      </c>
      <c r="B48" t="s">
        <v>195</v>
      </c>
      <c r="C48" t="s">
        <v>39</v>
      </c>
      <c r="D48">
        <v>0.06</v>
      </c>
      <c r="E48">
        <v>105.29</v>
      </c>
      <c r="F48">
        <v>10.119999999999999</v>
      </c>
      <c r="G48" t="s">
        <v>40</v>
      </c>
      <c r="H48" t="s">
        <v>96</v>
      </c>
      <c r="I48" t="s">
        <v>30</v>
      </c>
      <c r="J48" t="s">
        <v>128</v>
      </c>
      <c r="K48" t="s">
        <v>66</v>
      </c>
      <c r="L48" t="s">
        <v>196</v>
      </c>
      <c r="M48">
        <v>0.79</v>
      </c>
      <c r="N48" t="s">
        <v>34</v>
      </c>
      <c r="O48" t="s">
        <v>35</v>
      </c>
      <c r="P48" t="s">
        <v>77</v>
      </c>
      <c r="Q48" t="s">
        <v>197</v>
      </c>
      <c r="R48">
        <v>30076</v>
      </c>
      <c r="S48" s="1">
        <v>42008</v>
      </c>
      <c r="T48" s="1">
        <v>42010</v>
      </c>
      <c r="U48">
        <v>-45.01</v>
      </c>
      <c r="V48">
        <v>12</v>
      </c>
      <c r="W48">
        <v>1202.6600000000001</v>
      </c>
      <c r="X48">
        <v>86951</v>
      </c>
      <c r="Y48">
        <f>cleaneddata[[#This Row],[Unit Price]]-cleaneddata[[#This Row],[Discount]]</f>
        <v>105.23</v>
      </c>
      <c r="Z48" t="str">
        <f>_xlfn.IFS(cleaneddata[[#This Row],[Region]]="Central","Chris",cleaneddata[[#This Row],[Region]]="East","Erin",cleaneddata[[#This Row],[Region]]="South","Sam",cleaneddata[[#This Row],[Region]]="West","William")</f>
        <v>Sam</v>
      </c>
    </row>
    <row r="49" spans="1:26" x14ac:dyDescent="0.2">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1">
        <v>42008</v>
      </c>
      <c r="T49" s="1">
        <v>42015</v>
      </c>
      <c r="U49">
        <v>35.31</v>
      </c>
      <c r="V49">
        <v>3</v>
      </c>
      <c r="W49">
        <v>499.31</v>
      </c>
      <c r="X49">
        <v>86357</v>
      </c>
      <c r="Y49">
        <f>cleaneddata[[#This Row],[Unit Price]]-cleaneddata[[#This Row],[Discount]]</f>
        <v>161.5</v>
      </c>
      <c r="Z49" t="str">
        <f>_xlfn.IFS(cleaneddata[[#This Row],[Region]]="Central","Chris",cleaneddata[[#This Row],[Region]]="East","Erin",cleaneddata[[#This Row],[Region]]="South","Sam",cleaneddata[[#This Row],[Region]]="West","William")</f>
        <v>Chris</v>
      </c>
    </row>
    <row r="50" spans="1:26" x14ac:dyDescent="0.2">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1">
        <v>42008</v>
      </c>
      <c r="T50" s="1">
        <v>42010</v>
      </c>
      <c r="U50">
        <v>1766.7795000000001</v>
      </c>
      <c r="V50">
        <v>7</v>
      </c>
      <c r="W50">
        <v>2560.5500000000002</v>
      </c>
      <c r="X50">
        <v>86573</v>
      </c>
      <c r="Y50">
        <f>cleaneddata[[#This Row],[Unit Price]]-cleaneddata[[#This Row],[Discount]]</f>
        <v>363.2</v>
      </c>
      <c r="Z50" t="str">
        <f>_xlfn.IFS(cleaneddata[[#This Row],[Region]]="Central","Chris",cleaneddata[[#This Row],[Region]]="East","Erin",cleaneddata[[#This Row],[Region]]="South","Sam",cleaneddata[[#This Row],[Region]]="West","William")</f>
        <v>Chris</v>
      </c>
    </row>
    <row r="51" spans="1:26" x14ac:dyDescent="0.2">
      <c r="A51">
        <v>890</v>
      </c>
      <c r="B51" t="s">
        <v>203</v>
      </c>
      <c r="C51" t="s">
        <v>27</v>
      </c>
      <c r="D51">
        <v>0.08</v>
      </c>
      <c r="E51">
        <v>1.81</v>
      </c>
      <c r="F51">
        <v>0.75</v>
      </c>
      <c r="G51" t="s">
        <v>40</v>
      </c>
      <c r="H51" t="s">
        <v>41</v>
      </c>
      <c r="I51" t="s">
        <v>30</v>
      </c>
      <c r="J51" t="s">
        <v>111</v>
      </c>
      <c r="K51" t="s">
        <v>59</v>
      </c>
      <c r="L51" t="s">
        <v>204</v>
      </c>
      <c r="M51">
        <v>0.57999999999999996</v>
      </c>
      <c r="N51" t="s">
        <v>34</v>
      </c>
      <c r="O51" t="s">
        <v>54</v>
      </c>
      <c r="P51" t="s">
        <v>189</v>
      </c>
      <c r="Q51" t="s">
        <v>205</v>
      </c>
      <c r="R51">
        <v>76021</v>
      </c>
      <c r="S51" s="1">
        <v>42009</v>
      </c>
      <c r="T51" s="1">
        <v>42010</v>
      </c>
      <c r="U51">
        <v>1.3224</v>
      </c>
      <c r="V51">
        <v>11</v>
      </c>
      <c r="W51">
        <v>19.97</v>
      </c>
      <c r="X51">
        <v>89536</v>
      </c>
      <c r="Y51">
        <f>cleaneddata[[#This Row],[Unit Price]]-cleaneddata[[#This Row],[Discount]]</f>
        <v>1.73</v>
      </c>
      <c r="Z51" t="str">
        <f>_xlfn.IFS(cleaneddata[[#This Row],[Region]]="Central","Chris",cleaneddata[[#This Row],[Region]]="East","Erin",cleaneddata[[#This Row],[Region]]="South","Sam",cleaneddata[[#This Row],[Region]]="West","William")</f>
        <v>Chris</v>
      </c>
    </row>
    <row r="52" spans="1:26" x14ac:dyDescent="0.2">
      <c r="A52">
        <v>890</v>
      </c>
      <c r="B52" t="s">
        <v>203</v>
      </c>
      <c r="C52" t="s">
        <v>27</v>
      </c>
      <c r="D52">
        <v>0.04</v>
      </c>
      <c r="E52">
        <v>125.99</v>
      </c>
      <c r="F52">
        <v>5.26</v>
      </c>
      <c r="G52" t="s">
        <v>40</v>
      </c>
      <c r="H52" t="s">
        <v>41</v>
      </c>
      <c r="I52" t="s">
        <v>42</v>
      </c>
      <c r="J52" t="s">
        <v>137</v>
      </c>
      <c r="K52" t="s">
        <v>75</v>
      </c>
      <c r="L52" t="s">
        <v>206</v>
      </c>
      <c r="M52">
        <v>0.55000000000000004</v>
      </c>
      <c r="N52" t="s">
        <v>34</v>
      </c>
      <c r="O52" t="s">
        <v>54</v>
      </c>
      <c r="P52" t="s">
        <v>189</v>
      </c>
      <c r="Q52" t="s">
        <v>205</v>
      </c>
      <c r="R52">
        <v>76021</v>
      </c>
      <c r="S52" s="1">
        <v>42009</v>
      </c>
      <c r="T52" s="1">
        <v>42009</v>
      </c>
      <c r="U52">
        <v>455.42070000000001</v>
      </c>
      <c r="V52">
        <v>6</v>
      </c>
      <c r="W52">
        <v>660.03</v>
      </c>
      <c r="X52">
        <v>89536</v>
      </c>
      <c r="Y52">
        <f>cleaneddata[[#This Row],[Unit Price]]-cleaneddata[[#This Row],[Discount]]</f>
        <v>125.94999999999999</v>
      </c>
      <c r="Z52" t="str">
        <f>_xlfn.IFS(cleaneddata[[#This Row],[Region]]="Central","Chris",cleaneddata[[#This Row],[Region]]="East","Erin",cleaneddata[[#This Row],[Region]]="South","Sam",cleaneddata[[#This Row],[Region]]="West","William")</f>
        <v>Chris</v>
      </c>
    </row>
    <row r="53" spans="1:26" x14ac:dyDescent="0.2">
      <c r="A53">
        <v>2630</v>
      </c>
      <c r="B53" t="s">
        <v>207</v>
      </c>
      <c r="C53" t="s">
        <v>27</v>
      </c>
      <c r="D53">
        <v>0.01</v>
      </c>
      <c r="E53">
        <v>194.3</v>
      </c>
      <c r="F53">
        <v>11.54</v>
      </c>
      <c r="G53" t="s">
        <v>40</v>
      </c>
      <c r="H53" t="s">
        <v>29</v>
      </c>
      <c r="I53" t="s">
        <v>30</v>
      </c>
      <c r="J53" t="s">
        <v>128</v>
      </c>
      <c r="K53" t="s">
        <v>66</v>
      </c>
      <c r="L53" t="s">
        <v>208</v>
      </c>
      <c r="M53">
        <v>0.59</v>
      </c>
      <c r="N53" t="s">
        <v>34</v>
      </c>
      <c r="O53" t="s">
        <v>54</v>
      </c>
      <c r="P53" t="s">
        <v>209</v>
      </c>
      <c r="Q53" t="s">
        <v>210</v>
      </c>
      <c r="R53">
        <v>73071</v>
      </c>
      <c r="S53" s="1">
        <v>42009</v>
      </c>
      <c r="T53" s="1">
        <v>42011</v>
      </c>
      <c r="U53">
        <v>690.17939999999999</v>
      </c>
      <c r="V53">
        <v>5</v>
      </c>
      <c r="W53">
        <v>1000.26</v>
      </c>
      <c r="X53">
        <v>85914</v>
      </c>
      <c r="Y53">
        <f>cleaneddata[[#This Row],[Unit Price]]-cleaneddata[[#This Row],[Discount]]</f>
        <v>194.29000000000002</v>
      </c>
      <c r="Z53" t="str">
        <f>_xlfn.IFS(cleaneddata[[#This Row],[Region]]="Central","Chris",cleaneddata[[#This Row],[Region]]="East","Erin",cleaneddata[[#This Row],[Region]]="South","Sam",cleaneddata[[#This Row],[Region]]="West","William")</f>
        <v>Chris</v>
      </c>
    </row>
    <row r="54" spans="1:26" x14ac:dyDescent="0.2">
      <c r="A54">
        <v>2630</v>
      </c>
      <c r="B54" t="s">
        <v>207</v>
      </c>
      <c r="C54" t="s">
        <v>27</v>
      </c>
      <c r="D54">
        <v>0.02</v>
      </c>
      <c r="E54">
        <v>209.84</v>
      </c>
      <c r="F54">
        <v>21.21</v>
      </c>
      <c r="G54" t="s">
        <v>40</v>
      </c>
      <c r="H54" t="s">
        <v>29</v>
      </c>
      <c r="I54" t="s">
        <v>30</v>
      </c>
      <c r="J54" t="s">
        <v>128</v>
      </c>
      <c r="K54" t="s">
        <v>66</v>
      </c>
      <c r="L54" t="s">
        <v>211</v>
      </c>
      <c r="M54">
        <v>0.59</v>
      </c>
      <c r="N54" t="s">
        <v>34</v>
      </c>
      <c r="O54" t="s">
        <v>54</v>
      </c>
      <c r="P54" t="s">
        <v>209</v>
      </c>
      <c r="Q54" t="s">
        <v>210</v>
      </c>
      <c r="R54">
        <v>73071</v>
      </c>
      <c r="S54" s="1">
        <v>42009</v>
      </c>
      <c r="T54" s="1">
        <v>42010</v>
      </c>
      <c r="U54">
        <v>1507.6431</v>
      </c>
      <c r="V54">
        <v>10</v>
      </c>
      <c r="W54">
        <v>2184.9899999999998</v>
      </c>
      <c r="X54">
        <v>85914</v>
      </c>
      <c r="Y54">
        <f>cleaneddata[[#This Row],[Unit Price]]-cleaneddata[[#This Row],[Discount]]</f>
        <v>209.82</v>
      </c>
      <c r="Z54" t="str">
        <f>_xlfn.IFS(cleaneddata[[#This Row],[Region]]="Central","Chris",cleaneddata[[#This Row],[Region]]="East","Erin",cleaneddata[[#This Row],[Region]]="South","Sam",cleaneddata[[#This Row],[Region]]="West","William")</f>
        <v>Chris</v>
      </c>
    </row>
    <row r="55" spans="1:26" x14ac:dyDescent="0.2">
      <c r="A55">
        <v>2630</v>
      </c>
      <c r="B55" t="s">
        <v>207</v>
      </c>
      <c r="C55" t="s">
        <v>27</v>
      </c>
      <c r="D55">
        <v>0</v>
      </c>
      <c r="E55">
        <v>145.44999999999999</v>
      </c>
      <c r="F55">
        <v>17.850000000000001</v>
      </c>
      <c r="G55" t="s">
        <v>28</v>
      </c>
      <c r="H55" t="s">
        <v>29</v>
      </c>
      <c r="I55" t="s">
        <v>42</v>
      </c>
      <c r="J55" t="s">
        <v>58</v>
      </c>
      <c r="K55" t="s">
        <v>59</v>
      </c>
      <c r="L55" t="s">
        <v>212</v>
      </c>
      <c r="M55">
        <v>0.56000000000000005</v>
      </c>
      <c r="N55" t="s">
        <v>34</v>
      </c>
      <c r="O55" t="s">
        <v>54</v>
      </c>
      <c r="P55" t="s">
        <v>209</v>
      </c>
      <c r="Q55" t="s">
        <v>210</v>
      </c>
      <c r="R55">
        <v>73071</v>
      </c>
      <c r="S55" s="1">
        <v>42009</v>
      </c>
      <c r="T55" s="1">
        <v>42011</v>
      </c>
      <c r="U55">
        <v>801.74680000000001</v>
      </c>
      <c r="V55">
        <v>8</v>
      </c>
      <c r="W55">
        <v>1191.2</v>
      </c>
      <c r="X55">
        <v>85914</v>
      </c>
      <c r="Y55">
        <f>cleaneddata[[#This Row],[Unit Price]]-cleaneddata[[#This Row],[Discount]]</f>
        <v>145.44999999999999</v>
      </c>
      <c r="Z55" t="str">
        <f>_xlfn.IFS(cleaneddata[[#This Row],[Region]]="Central","Chris",cleaneddata[[#This Row],[Region]]="East","Erin",cleaneddata[[#This Row],[Region]]="South","Sam",cleaneddata[[#This Row],[Region]]="West","William")</f>
        <v>Chris</v>
      </c>
    </row>
    <row r="56" spans="1:26" x14ac:dyDescent="0.2">
      <c r="A56">
        <v>2206</v>
      </c>
      <c r="B56" t="s">
        <v>213</v>
      </c>
      <c r="C56" t="s">
        <v>39</v>
      </c>
      <c r="D56">
        <v>0.03</v>
      </c>
      <c r="E56">
        <v>28.48</v>
      </c>
      <c r="F56">
        <v>1.99</v>
      </c>
      <c r="G56" t="s">
        <v>40</v>
      </c>
      <c r="H56" t="s">
        <v>41</v>
      </c>
      <c r="I56" t="s">
        <v>42</v>
      </c>
      <c r="J56" t="s">
        <v>43</v>
      </c>
      <c r="K56" t="s">
        <v>44</v>
      </c>
      <c r="L56" t="s">
        <v>214</v>
      </c>
      <c r="M56">
        <v>0.4</v>
      </c>
      <c r="N56" t="s">
        <v>34</v>
      </c>
      <c r="O56" t="s">
        <v>54</v>
      </c>
      <c r="P56" t="s">
        <v>215</v>
      </c>
      <c r="Q56" t="s">
        <v>216</v>
      </c>
      <c r="R56">
        <v>50501</v>
      </c>
      <c r="S56" s="1">
        <v>42009</v>
      </c>
      <c r="T56" s="1">
        <v>42010</v>
      </c>
      <c r="U56">
        <v>-35.290399999999998</v>
      </c>
      <c r="V56">
        <v>2</v>
      </c>
      <c r="W56">
        <v>55.25</v>
      </c>
      <c r="X56">
        <v>86258</v>
      </c>
      <c r="Y56">
        <f>cleaneddata[[#This Row],[Unit Price]]-cleaneddata[[#This Row],[Discount]]</f>
        <v>28.45</v>
      </c>
      <c r="Z56" t="str">
        <f>_xlfn.IFS(cleaneddata[[#This Row],[Region]]="Central","Chris",cleaneddata[[#This Row],[Region]]="East","Erin",cleaneddata[[#This Row],[Region]]="South","Sam",cleaneddata[[#This Row],[Region]]="West","William")</f>
        <v>Chris</v>
      </c>
    </row>
    <row r="57" spans="1:26" x14ac:dyDescent="0.2">
      <c r="A57">
        <v>2206</v>
      </c>
      <c r="B57" t="s">
        <v>213</v>
      </c>
      <c r="C57" t="s">
        <v>39</v>
      </c>
      <c r="D57">
        <v>0.01</v>
      </c>
      <c r="E57">
        <v>205.99</v>
      </c>
      <c r="F57">
        <v>5.99</v>
      </c>
      <c r="G57" t="s">
        <v>40</v>
      </c>
      <c r="H57" t="s">
        <v>41</v>
      </c>
      <c r="I57" t="s">
        <v>42</v>
      </c>
      <c r="J57" t="s">
        <v>137</v>
      </c>
      <c r="K57" t="s">
        <v>75</v>
      </c>
      <c r="L57" t="s">
        <v>217</v>
      </c>
      <c r="M57">
        <v>0.59</v>
      </c>
      <c r="N57" t="s">
        <v>34</v>
      </c>
      <c r="O57" t="s">
        <v>54</v>
      </c>
      <c r="P57" t="s">
        <v>215</v>
      </c>
      <c r="Q57" t="s">
        <v>216</v>
      </c>
      <c r="R57">
        <v>50501</v>
      </c>
      <c r="S57" s="1">
        <v>42009</v>
      </c>
      <c r="T57" s="1">
        <v>42011</v>
      </c>
      <c r="U57">
        <v>-74.883600000000001</v>
      </c>
      <c r="V57">
        <v>3</v>
      </c>
      <c r="W57">
        <v>551.22</v>
      </c>
      <c r="X57">
        <v>86258</v>
      </c>
      <c r="Y57">
        <f>cleaneddata[[#This Row],[Unit Price]]-cleaneddata[[#This Row],[Discount]]</f>
        <v>205.98000000000002</v>
      </c>
      <c r="Z57" t="str">
        <f>_xlfn.IFS(cleaneddata[[#This Row],[Region]]="Central","Chris",cleaneddata[[#This Row],[Region]]="East","Erin",cleaneddata[[#This Row],[Region]]="South","Sam",cleaneddata[[#This Row],[Region]]="West","William")</f>
        <v>Chris</v>
      </c>
    </row>
    <row r="58" spans="1:26" x14ac:dyDescent="0.2">
      <c r="A58">
        <v>3125</v>
      </c>
      <c r="B58" t="s">
        <v>218</v>
      </c>
      <c r="C58" t="s">
        <v>39</v>
      </c>
      <c r="D58">
        <v>0.08</v>
      </c>
      <c r="E58">
        <v>120.97</v>
      </c>
      <c r="F58">
        <v>26.3</v>
      </c>
      <c r="G58" t="s">
        <v>28</v>
      </c>
      <c r="H58" t="s">
        <v>73</v>
      </c>
      <c r="I58" t="s">
        <v>42</v>
      </c>
      <c r="J58" t="s">
        <v>58</v>
      </c>
      <c r="K58" t="s">
        <v>59</v>
      </c>
      <c r="L58" t="s">
        <v>219</v>
      </c>
      <c r="M58">
        <v>0.38</v>
      </c>
      <c r="N58" t="s">
        <v>34</v>
      </c>
      <c r="O58" t="s">
        <v>54</v>
      </c>
      <c r="P58" t="s">
        <v>105</v>
      </c>
      <c r="Q58" t="s">
        <v>220</v>
      </c>
      <c r="R58">
        <v>60056</v>
      </c>
      <c r="S58" s="1">
        <v>42009</v>
      </c>
      <c r="T58" s="1">
        <v>42011</v>
      </c>
      <c r="U58">
        <v>-233.840688</v>
      </c>
      <c r="V58">
        <v>2</v>
      </c>
      <c r="W58">
        <v>233.58</v>
      </c>
      <c r="X58">
        <v>87285</v>
      </c>
      <c r="Y58">
        <f>cleaneddata[[#This Row],[Unit Price]]-cleaneddata[[#This Row],[Discount]]</f>
        <v>120.89</v>
      </c>
      <c r="Z58" t="str">
        <f>_xlfn.IFS(cleaneddata[[#This Row],[Region]]="Central","Chris",cleaneddata[[#This Row],[Region]]="East","Erin",cleaneddata[[#This Row],[Region]]="South","Sam",cleaneddata[[#This Row],[Region]]="West","William")</f>
        <v>Chris</v>
      </c>
    </row>
    <row r="59" spans="1:26" x14ac:dyDescent="0.2">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1">
        <v>42009</v>
      </c>
      <c r="T59" s="1">
        <v>42014</v>
      </c>
      <c r="U59">
        <v>-15.456</v>
      </c>
      <c r="V59">
        <v>2</v>
      </c>
      <c r="W59">
        <v>19.86</v>
      </c>
      <c r="X59">
        <v>86013</v>
      </c>
      <c r="Y59">
        <f>cleaneddata[[#This Row],[Unit Price]]-cleaneddata[[#This Row],[Discount]]</f>
        <v>8.870000000000001</v>
      </c>
      <c r="Z59" t="str">
        <f>_xlfn.IFS(cleaneddata[[#This Row],[Region]]="Central","Chris",cleaneddata[[#This Row],[Region]]="East","Erin",cleaneddata[[#This Row],[Region]]="South","Sam",cleaneddata[[#This Row],[Region]]="West","William")</f>
        <v>William</v>
      </c>
    </row>
    <row r="60" spans="1:26" x14ac:dyDescent="0.2">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1">
        <v>42009</v>
      </c>
      <c r="T60" s="1">
        <v>42018</v>
      </c>
      <c r="U60">
        <v>16.049399999999999</v>
      </c>
      <c r="V60">
        <v>8</v>
      </c>
      <c r="W60">
        <v>23.26</v>
      </c>
      <c r="X60">
        <v>86013</v>
      </c>
      <c r="Y60">
        <f>cleaneddata[[#This Row],[Unit Price]]-cleaneddata[[#This Row],[Discount]]</f>
        <v>2.82</v>
      </c>
      <c r="Z60" t="str">
        <f>_xlfn.IFS(cleaneddata[[#This Row],[Region]]="Central","Chris",cleaneddata[[#This Row],[Region]]="East","Erin",cleaneddata[[#This Row],[Region]]="South","Sam",cleaneddata[[#This Row],[Region]]="West","William")</f>
        <v>William</v>
      </c>
    </row>
    <row r="61" spans="1:26" x14ac:dyDescent="0.2">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1">
        <v>42009</v>
      </c>
      <c r="T61" s="1">
        <v>42013</v>
      </c>
      <c r="U61">
        <v>-746.44</v>
      </c>
      <c r="V61">
        <v>34</v>
      </c>
      <c r="W61">
        <v>2710.47</v>
      </c>
      <c r="X61">
        <v>27013</v>
      </c>
      <c r="Y61">
        <f>cleaneddata[[#This Row],[Unit Price]]-cleaneddata[[#This Row],[Discount]]</f>
        <v>80.930000000000007</v>
      </c>
      <c r="Z61" t="str">
        <f>_xlfn.IFS(cleaneddata[[#This Row],[Region]]="Central","Chris",cleaneddata[[#This Row],[Region]]="East","Erin",cleaneddata[[#This Row],[Region]]="South","Sam",cleaneddata[[#This Row],[Region]]="West","William")</f>
        <v>William</v>
      </c>
    </row>
    <row r="62" spans="1:26" x14ac:dyDescent="0.2">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1">
        <v>42009</v>
      </c>
      <c r="T62" s="1">
        <v>42009</v>
      </c>
      <c r="U62">
        <v>-274.95</v>
      </c>
      <c r="V62">
        <v>31</v>
      </c>
      <c r="W62">
        <v>8354.73</v>
      </c>
      <c r="X62">
        <v>27013</v>
      </c>
      <c r="Y62">
        <f>cleaneddata[[#This Row],[Unit Price]]-cleaneddata[[#This Row],[Discount]]</f>
        <v>279.43</v>
      </c>
      <c r="Z62" t="str">
        <f>_xlfn.IFS(cleaneddata[[#This Row],[Region]]="Central","Chris",cleaneddata[[#This Row],[Region]]="East","Erin",cleaneddata[[#This Row],[Region]]="South","Sam",cleaneddata[[#This Row],[Region]]="West","William")</f>
        <v>William</v>
      </c>
    </row>
    <row r="63" spans="1:26" x14ac:dyDescent="0.2">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1">
        <v>42009</v>
      </c>
      <c r="T63" s="1">
        <v>42013</v>
      </c>
      <c r="U63">
        <v>-746.44</v>
      </c>
      <c r="V63">
        <v>8</v>
      </c>
      <c r="W63">
        <v>637.76</v>
      </c>
      <c r="X63">
        <v>87603</v>
      </c>
      <c r="Y63">
        <f>cleaneddata[[#This Row],[Unit Price]]-cleaneddata[[#This Row],[Discount]]</f>
        <v>80.930000000000007</v>
      </c>
      <c r="Z63" t="str">
        <f>_xlfn.IFS(cleaneddata[[#This Row],[Region]]="Central","Chris",cleaneddata[[#This Row],[Region]]="East","Erin",cleaneddata[[#This Row],[Region]]="South","Sam",cleaneddata[[#This Row],[Region]]="West","William")</f>
        <v>William</v>
      </c>
    </row>
    <row r="64" spans="1:26" x14ac:dyDescent="0.2">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1">
        <v>42009</v>
      </c>
      <c r="T64" s="1">
        <v>42009</v>
      </c>
      <c r="U64">
        <v>-274.95</v>
      </c>
      <c r="V64">
        <v>8</v>
      </c>
      <c r="W64">
        <v>2156.06</v>
      </c>
      <c r="X64">
        <v>87603</v>
      </c>
      <c r="Y64">
        <f>cleaneddata[[#This Row],[Unit Price]]-cleaneddata[[#This Row],[Discount]]</f>
        <v>279.43</v>
      </c>
      <c r="Z64" t="str">
        <f>_xlfn.IFS(cleaneddata[[#This Row],[Region]]="Central","Chris",cleaneddata[[#This Row],[Region]]="East","Erin",cleaneddata[[#This Row],[Region]]="South","Sam",cleaneddata[[#This Row],[Region]]="West","William")</f>
        <v>William</v>
      </c>
    </row>
    <row r="65" spans="1:26" x14ac:dyDescent="0.2">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1">
        <v>42009</v>
      </c>
      <c r="T65" s="1">
        <v>42010</v>
      </c>
      <c r="U65">
        <v>-781.13419999999996</v>
      </c>
      <c r="V65">
        <v>11</v>
      </c>
      <c r="W65">
        <v>65.849999999999994</v>
      </c>
      <c r="X65">
        <v>86283</v>
      </c>
      <c r="Y65">
        <f>cleaneddata[[#This Row],[Unit Price]]-cleaneddata[[#This Row],[Discount]]</f>
        <v>5.8900000000000006</v>
      </c>
      <c r="Z65" t="str">
        <f>_xlfn.IFS(cleaneddata[[#This Row],[Region]]="Central","Chris",cleaneddata[[#This Row],[Region]]="East","Erin",cleaneddata[[#This Row],[Region]]="South","Sam",cleaneddata[[#This Row],[Region]]="West","William")</f>
        <v>Sam</v>
      </c>
    </row>
    <row r="66" spans="1:26" x14ac:dyDescent="0.2">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1">
        <v>42009</v>
      </c>
      <c r="T66" s="1">
        <v>42010</v>
      </c>
      <c r="U66">
        <v>-40.275199999999998</v>
      </c>
      <c r="V66">
        <v>6</v>
      </c>
      <c r="W66">
        <v>47.18</v>
      </c>
      <c r="X66">
        <v>86122</v>
      </c>
      <c r="Y66">
        <f>cleaneddata[[#This Row],[Unit Price]]-cleaneddata[[#This Row],[Discount]]</f>
        <v>7.59</v>
      </c>
      <c r="Z66" t="str">
        <f>_xlfn.IFS(cleaneddata[[#This Row],[Region]]="Central","Chris",cleaneddata[[#This Row],[Region]]="East","Erin",cleaneddata[[#This Row],[Region]]="South","Sam",cleaneddata[[#This Row],[Region]]="West","William")</f>
        <v>Erin</v>
      </c>
    </row>
    <row r="67" spans="1:26" x14ac:dyDescent="0.2">
      <c r="A67">
        <v>2151</v>
      </c>
      <c r="B67" t="s">
        <v>236</v>
      </c>
      <c r="C67" t="s">
        <v>72</v>
      </c>
      <c r="D67">
        <v>0.08</v>
      </c>
      <c r="E67">
        <v>243.98</v>
      </c>
      <c r="F67">
        <v>43.32</v>
      </c>
      <c r="G67" t="s">
        <v>28</v>
      </c>
      <c r="H67" t="s">
        <v>96</v>
      </c>
      <c r="I67" t="s">
        <v>30</v>
      </c>
      <c r="J67" t="s">
        <v>111</v>
      </c>
      <c r="K67" t="s">
        <v>59</v>
      </c>
      <c r="L67" t="s">
        <v>237</v>
      </c>
      <c r="M67">
        <v>0.55000000000000004</v>
      </c>
      <c r="N67" t="s">
        <v>34</v>
      </c>
      <c r="O67" t="s">
        <v>54</v>
      </c>
      <c r="P67" t="s">
        <v>215</v>
      </c>
      <c r="Q67" t="s">
        <v>238</v>
      </c>
      <c r="R67">
        <v>52001</v>
      </c>
      <c r="S67" s="1">
        <v>42009</v>
      </c>
      <c r="T67" s="1">
        <v>42010</v>
      </c>
      <c r="U67">
        <v>-162.8244</v>
      </c>
      <c r="V67">
        <v>1</v>
      </c>
      <c r="W67">
        <v>248.84</v>
      </c>
      <c r="X67">
        <v>90404</v>
      </c>
      <c r="Y67">
        <f>cleaneddata[[#This Row],[Unit Price]]-cleaneddata[[#This Row],[Discount]]</f>
        <v>243.89999999999998</v>
      </c>
      <c r="Z67" t="str">
        <f>_xlfn.IFS(cleaneddata[[#This Row],[Region]]="Central","Chris",cleaneddata[[#This Row],[Region]]="East","Erin",cleaneddata[[#This Row],[Region]]="South","Sam",cleaneddata[[#This Row],[Region]]="West","William")</f>
        <v>Chris</v>
      </c>
    </row>
    <row r="68" spans="1:26" x14ac:dyDescent="0.2">
      <c r="A68">
        <v>1793</v>
      </c>
      <c r="B68" t="s">
        <v>239</v>
      </c>
      <c r="C68" t="s">
        <v>27</v>
      </c>
      <c r="D68">
        <v>0.04</v>
      </c>
      <c r="E68">
        <v>880.98</v>
      </c>
      <c r="F68">
        <v>44.55</v>
      </c>
      <c r="G68" t="s">
        <v>28</v>
      </c>
      <c r="H68" t="s">
        <v>73</v>
      </c>
      <c r="I68" t="s">
        <v>30</v>
      </c>
      <c r="J68" t="s">
        <v>119</v>
      </c>
      <c r="K68" t="s">
        <v>32</v>
      </c>
      <c r="L68" t="s">
        <v>240</v>
      </c>
      <c r="M68">
        <v>0.62</v>
      </c>
      <c r="N68" t="s">
        <v>34</v>
      </c>
      <c r="O68" t="s">
        <v>54</v>
      </c>
      <c r="P68" t="s">
        <v>105</v>
      </c>
      <c r="Q68" t="s">
        <v>241</v>
      </c>
      <c r="R68">
        <v>61401</v>
      </c>
      <c r="S68" s="1">
        <v>42010</v>
      </c>
      <c r="T68" s="1">
        <v>42011</v>
      </c>
      <c r="U68">
        <v>-13706.464</v>
      </c>
      <c r="V68">
        <v>8</v>
      </c>
      <c r="W68">
        <v>6968.9</v>
      </c>
      <c r="X68">
        <v>87853</v>
      </c>
      <c r="Y68">
        <f>cleaneddata[[#This Row],[Unit Price]]-cleaneddata[[#This Row],[Discount]]</f>
        <v>880.94</v>
      </c>
      <c r="Z68" t="str">
        <f>_xlfn.IFS(cleaneddata[[#This Row],[Region]]="Central","Chris",cleaneddata[[#This Row],[Region]]="East","Erin",cleaneddata[[#This Row],[Region]]="South","Sam",cleaneddata[[#This Row],[Region]]="West","William")</f>
        <v>Chris</v>
      </c>
    </row>
    <row r="69" spans="1:26" x14ac:dyDescent="0.2">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1">
        <v>42010</v>
      </c>
      <c r="T69" s="1">
        <v>42011</v>
      </c>
      <c r="U69">
        <v>-1473.9059999999999</v>
      </c>
      <c r="V69">
        <v>4</v>
      </c>
      <c r="W69">
        <v>8.7200000000000006</v>
      </c>
      <c r="X69">
        <v>86750</v>
      </c>
      <c r="Y69">
        <f>cleaneddata[[#This Row],[Unit Price]]-cleaneddata[[#This Row],[Discount]]</f>
        <v>2.0700000000000003</v>
      </c>
      <c r="Z69" t="str">
        <f>_xlfn.IFS(cleaneddata[[#This Row],[Region]]="Central","Chris",cleaneddata[[#This Row],[Region]]="East","Erin",cleaneddata[[#This Row],[Region]]="South","Sam",cleaneddata[[#This Row],[Region]]="West","William")</f>
        <v>Sam</v>
      </c>
    </row>
    <row r="70" spans="1:26" x14ac:dyDescent="0.2">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1">
        <v>42010</v>
      </c>
      <c r="T70" s="1">
        <v>42012</v>
      </c>
      <c r="U70">
        <v>-90.755600000000001</v>
      </c>
      <c r="V70">
        <v>7</v>
      </c>
      <c r="W70">
        <v>24.57</v>
      </c>
      <c r="X70">
        <v>89856</v>
      </c>
      <c r="Y70">
        <f>cleaneddata[[#This Row],[Unit Price]]-cleaneddata[[#This Row],[Discount]]</f>
        <v>3.25</v>
      </c>
      <c r="Z70" t="str">
        <f>_xlfn.IFS(cleaneddata[[#This Row],[Region]]="Central","Chris",cleaneddata[[#This Row],[Region]]="East","Erin",cleaneddata[[#This Row],[Region]]="South","Sam",cleaneddata[[#This Row],[Region]]="West","William")</f>
        <v>William</v>
      </c>
    </row>
    <row r="71" spans="1:26" x14ac:dyDescent="0.2">
      <c r="A71">
        <v>783</v>
      </c>
      <c r="B71" t="s">
        <v>249</v>
      </c>
      <c r="C71" t="s">
        <v>49</v>
      </c>
      <c r="D71">
        <v>0.02</v>
      </c>
      <c r="E71">
        <v>100.98</v>
      </c>
      <c r="F71">
        <v>35.840000000000003</v>
      </c>
      <c r="G71" t="s">
        <v>28</v>
      </c>
      <c r="H71" t="s">
        <v>29</v>
      </c>
      <c r="I71" t="s">
        <v>30</v>
      </c>
      <c r="J71" t="s">
        <v>119</v>
      </c>
      <c r="K71" t="s">
        <v>32</v>
      </c>
      <c r="L71" t="s">
        <v>120</v>
      </c>
      <c r="M71">
        <v>0.62</v>
      </c>
      <c r="N71" t="s">
        <v>34</v>
      </c>
      <c r="O71" t="s">
        <v>113</v>
      </c>
      <c r="P71" t="s">
        <v>250</v>
      </c>
      <c r="Q71" t="s">
        <v>251</v>
      </c>
      <c r="R71">
        <v>6010</v>
      </c>
      <c r="S71" s="1">
        <v>42010</v>
      </c>
      <c r="T71" s="1">
        <v>42010</v>
      </c>
      <c r="U71">
        <v>-134.91200000000001</v>
      </c>
      <c r="V71">
        <v>6</v>
      </c>
      <c r="W71">
        <v>614.99</v>
      </c>
      <c r="X71">
        <v>90961</v>
      </c>
      <c r="Y71">
        <f>cleaneddata[[#This Row],[Unit Price]]-cleaneddata[[#This Row],[Discount]]</f>
        <v>100.96000000000001</v>
      </c>
      <c r="Z71" t="str">
        <f>_xlfn.IFS(cleaneddata[[#This Row],[Region]]="Central","Chris",cleaneddata[[#This Row],[Region]]="East","Erin",cleaneddata[[#This Row],[Region]]="South","Sam",cleaneddata[[#This Row],[Region]]="West","William")</f>
        <v>Erin</v>
      </c>
    </row>
    <row r="72" spans="1:26" x14ac:dyDescent="0.2">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1">
        <v>42010</v>
      </c>
      <c r="T72" s="1">
        <v>42010</v>
      </c>
      <c r="U72">
        <v>-101.246</v>
      </c>
      <c r="V72">
        <v>14</v>
      </c>
      <c r="W72">
        <v>100.99</v>
      </c>
      <c r="X72">
        <v>86960</v>
      </c>
      <c r="Y72">
        <f>cleaneddata[[#This Row],[Unit Price]]-cleaneddata[[#This Row],[Discount]]</f>
        <v>7.05</v>
      </c>
      <c r="Z72" t="str">
        <f>_xlfn.IFS(cleaneddata[[#This Row],[Region]]="Central","Chris",cleaneddata[[#This Row],[Region]]="East","Erin",cleaneddata[[#This Row],[Region]]="South","Sam",cleaneddata[[#This Row],[Region]]="West","William")</f>
        <v>Chris</v>
      </c>
    </row>
    <row r="73" spans="1:26" x14ac:dyDescent="0.2">
      <c r="A73">
        <v>1828</v>
      </c>
      <c r="B73" t="s">
        <v>252</v>
      </c>
      <c r="C73" t="s">
        <v>49</v>
      </c>
      <c r="D73">
        <v>0.04</v>
      </c>
      <c r="E73">
        <v>20.95</v>
      </c>
      <c r="F73">
        <v>4</v>
      </c>
      <c r="G73" t="s">
        <v>40</v>
      </c>
      <c r="H73" t="s">
        <v>96</v>
      </c>
      <c r="I73" t="s">
        <v>42</v>
      </c>
      <c r="J73" t="s">
        <v>43</v>
      </c>
      <c r="K73" t="s">
        <v>75</v>
      </c>
      <c r="L73" t="s">
        <v>255</v>
      </c>
      <c r="M73">
        <v>0.6</v>
      </c>
      <c r="N73" t="s">
        <v>34</v>
      </c>
      <c r="O73" t="s">
        <v>54</v>
      </c>
      <c r="P73" t="s">
        <v>215</v>
      </c>
      <c r="Q73" t="s">
        <v>254</v>
      </c>
      <c r="R73">
        <v>50613</v>
      </c>
      <c r="S73" s="1">
        <v>42010</v>
      </c>
      <c r="T73" s="1">
        <v>42015</v>
      </c>
      <c r="U73">
        <v>-1.88</v>
      </c>
      <c r="V73">
        <v>7</v>
      </c>
      <c r="W73">
        <v>142.06</v>
      </c>
      <c r="X73">
        <v>86960</v>
      </c>
      <c r="Y73">
        <f>cleaneddata[[#This Row],[Unit Price]]-cleaneddata[[#This Row],[Discount]]</f>
        <v>20.91</v>
      </c>
      <c r="Z73" t="str">
        <f>_xlfn.IFS(cleaneddata[[#This Row],[Region]]="Central","Chris",cleaneddata[[#This Row],[Region]]="East","Erin",cleaneddata[[#This Row],[Region]]="South","Sam",cleaneddata[[#This Row],[Region]]="West","William")</f>
        <v>Chris</v>
      </c>
    </row>
    <row r="74" spans="1:26" x14ac:dyDescent="0.2">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1">
        <v>42010</v>
      </c>
      <c r="T74" s="1">
        <v>42017</v>
      </c>
      <c r="U74">
        <v>250.98060000000001</v>
      </c>
      <c r="V74">
        <v>9</v>
      </c>
      <c r="W74">
        <v>363.74</v>
      </c>
      <c r="X74">
        <v>86960</v>
      </c>
      <c r="Y74">
        <f>cleaneddata[[#This Row],[Unit Price]]-cleaneddata[[#This Row],[Discount]]</f>
        <v>39.010000000000005</v>
      </c>
      <c r="Z74" t="str">
        <f>_xlfn.IFS(cleaneddata[[#This Row],[Region]]="Central","Chris",cleaneddata[[#This Row],[Region]]="East","Erin",cleaneddata[[#This Row],[Region]]="South","Sam",cleaneddata[[#This Row],[Region]]="West","William")</f>
        <v>Chris</v>
      </c>
    </row>
    <row r="75" spans="1:26" x14ac:dyDescent="0.2">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1">
        <v>42010</v>
      </c>
      <c r="T75" s="1">
        <v>42019</v>
      </c>
      <c r="U75">
        <v>-57.753</v>
      </c>
      <c r="V75">
        <v>4</v>
      </c>
      <c r="W75">
        <v>15.93</v>
      </c>
      <c r="X75">
        <v>86960</v>
      </c>
      <c r="Y75">
        <f>cleaneddata[[#This Row],[Unit Price]]-cleaneddata[[#This Row],[Discount]]</f>
        <v>3.48</v>
      </c>
      <c r="Z75" t="str">
        <f>_xlfn.IFS(cleaneddata[[#This Row],[Region]]="Central","Chris",cleaneddata[[#This Row],[Region]]="East","Erin",cleaneddata[[#This Row],[Region]]="South","Sam",cleaneddata[[#This Row],[Region]]="West","William")</f>
        <v>Chris</v>
      </c>
    </row>
    <row r="76" spans="1:26" x14ac:dyDescent="0.2">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1">
        <v>42010</v>
      </c>
      <c r="T76" s="1">
        <v>42017</v>
      </c>
      <c r="U76">
        <v>-47.97</v>
      </c>
      <c r="V76">
        <v>1</v>
      </c>
      <c r="W76">
        <v>21.28</v>
      </c>
      <c r="X76">
        <v>86960</v>
      </c>
      <c r="Y76">
        <f>cleaneddata[[#This Row],[Unit Price]]-cleaneddata[[#This Row],[Discount]]</f>
        <v>15.49</v>
      </c>
      <c r="Z76" t="str">
        <f>_xlfn.IFS(cleaneddata[[#This Row],[Region]]="Central","Chris",cleaneddata[[#This Row],[Region]]="East","Erin",cleaneddata[[#This Row],[Region]]="South","Sam",cleaneddata[[#This Row],[Region]]="West","William")</f>
        <v>Chris</v>
      </c>
    </row>
    <row r="77" spans="1:26" x14ac:dyDescent="0.2">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1">
        <v>42010</v>
      </c>
      <c r="T77" s="1">
        <v>42014</v>
      </c>
      <c r="U77">
        <v>52.776000000000003</v>
      </c>
      <c r="V77">
        <v>2</v>
      </c>
      <c r="W77">
        <v>53.02</v>
      </c>
      <c r="X77">
        <v>87071</v>
      </c>
      <c r="Y77">
        <f>cleaneddata[[#This Row],[Unit Price]]-cleaneddata[[#This Row],[Discount]]</f>
        <v>20.29</v>
      </c>
      <c r="Z77" t="str">
        <f>_xlfn.IFS(cleaneddata[[#This Row],[Region]]="Central","Chris",cleaneddata[[#This Row],[Region]]="East","Erin",cleaneddata[[#This Row],[Region]]="South","Sam",cleaneddata[[#This Row],[Region]]="West","William")</f>
        <v>Sam</v>
      </c>
    </row>
    <row r="78" spans="1:26" x14ac:dyDescent="0.2">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1">
        <v>42010</v>
      </c>
      <c r="T78" s="1">
        <v>42012</v>
      </c>
      <c r="U78">
        <v>7.59</v>
      </c>
      <c r="V78">
        <v>2</v>
      </c>
      <c r="W78">
        <v>21.2</v>
      </c>
      <c r="X78">
        <v>85964</v>
      </c>
      <c r="Y78">
        <f>cleaneddata[[#This Row],[Unit Price]]-cleaneddata[[#This Row],[Discount]]</f>
        <v>10.050000000000001</v>
      </c>
      <c r="Z78" t="str">
        <f>_xlfn.IFS(cleaneddata[[#This Row],[Region]]="Central","Chris",cleaneddata[[#This Row],[Region]]="East","Erin",cleaneddata[[#This Row],[Region]]="South","Sam",cleaneddata[[#This Row],[Region]]="West","William")</f>
        <v>Erin</v>
      </c>
    </row>
    <row r="79" spans="1:26" x14ac:dyDescent="0.2">
      <c r="A79">
        <v>211</v>
      </c>
      <c r="B79" t="s">
        <v>264</v>
      </c>
      <c r="C79" t="s">
        <v>118</v>
      </c>
      <c r="D79">
        <v>0</v>
      </c>
      <c r="E79">
        <v>65.989999999999995</v>
      </c>
      <c r="F79">
        <v>5.92</v>
      </c>
      <c r="G79" t="s">
        <v>40</v>
      </c>
      <c r="H79" t="s">
        <v>41</v>
      </c>
      <c r="I79" t="s">
        <v>42</v>
      </c>
      <c r="J79" t="s">
        <v>137</v>
      </c>
      <c r="K79" t="s">
        <v>75</v>
      </c>
      <c r="L79" t="s">
        <v>266</v>
      </c>
      <c r="M79">
        <v>0.55000000000000004</v>
      </c>
      <c r="N79" t="s">
        <v>34</v>
      </c>
      <c r="O79" t="s">
        <v>113</v>
      </c>
      <c r="P79" t="s">
        <v>114</v>
      </c>
      <c r="Q79" t="s">
        <v>265</v>
      </c>
      <c r="R79">
        <v>13501</v>
      </c>
      <c r="S79" s="1">
        <v>42010</v>
      </c>
      <c r="T79" s="1">
        <v>42012</v>
      </c>
      <c r="U79">
        <v>-107.98699999999999</v>
      </c>
      <c r="V79">
        <v>3</v>
      </c>
      <c r="W79">
        <v>173.32</v>
      </c>
      <c r="X79">
        <v>85964</v>
      </c>
      <c r="Y79">
        <f>cleaneddata[[#This Row],[Unit Price]]-cleaneddata[[#This Row],[Discount]]</f>
        <v>65.989999999999995</v>
      </c>
      <c r="Z79" t="str">
        <f>_xlfn.IFS(cleaneddata[[#This Row],[Region]]="Central","Chris",cleaneddata[[#This Row],[Region]]="East","Erin",cleaneddata[[#This Row],[Region]]="South","Sam",cleaneddata[[#This Row],[Region]]="West","William")</f>
        <v>Erin</v>
      </c>
    </row>
    <row r="80" spans="1:26" x14ac:dyDescent="0.2">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1">
        <v>42010</v>
      </c>
      <c r="T80" s="1">
        <v>42012</v>
      </c>
      <c r="U80">
        <v>125.9982</v>
      </c>
      <c r="V80">
        <v>1</v>
      </c>
      <c r="W80">
        <v>22.13</v>
      </c>
      <c r="X80">
        <v>89355</v>
      </c>
      <c r="Y80">
        <f>cleaneddata[[#This Row],[Unit Price]]-cleaneddata[[#This Row],[Discount]]</f>
        <v>7.6099999999999994</v>
      </c>
      <c r="Z80" t="str">
        <f>_xlfn.IFS(cleaneddata[[#This Row],[Region]]="Central","Chris",cleaneddata[[#This Row],[Region]]="East","Erin",cleaneddata[[#This Row],[Region]]="South","Sam",cleaneddata[[#This Row],[Region]]="West","William")</f>
        <v>Sam</v>
      </c>
    </row>
    <row r="81" spans="1:26" x14ac:dyDescent="0.2">
      <c r="A81">
        <v>3347</v>
      </c>
      <c r="B81" t="s">
        <v>267</v>
      </c>
      <c r="C81" t="s">
        <v>118</v>
      </c>
      <c r="D81">
        <v>0.05</v>
      </c>
      <c r="E81">
        <v>6.64</v>
      </c>
      <c r="F81">
        <v>4.95</v>
      </c>
      <c r="G81" t="s">
        <v>89</v>
      </c>
      <c r="H81" t="s">
        <v>41</v>
      </c>
      <c r="I81" t="s">
        <v>30</v>
      </c>
      <c r="J81" t="s">
        <v>128</v>
      </c>
      <c r="K81" t="s">
        <v>44</v>
      </c>
      <c r="L81" t="s">
        <v>270</v>
      </c>
      <c r="M81">
        <v>0.37</v>
      </c>
      <c r="N81" t="s">
        <v>34</v>
      </c>
      <c r="O81" t="s">
        <v>35</v>
      </c>
      <c r="P81" t="s">
        <v>125</v>
      </c>
      <c r="Q81" t="s">
        <v>269</v>
      </c>
      <c r="R81">
        <v>33411</v>
      </c>
      <c r="S81" s="1">
        <v>42010</v>
      </c>
      <c r="T81" s="1">
        <v>42012</v>
      </c>
      <c r="U81">
        <v>-92.929199999999994</v>
      </c>
      <c r="V81">
        <v>5</v>
      </c>
      <c r="W81">
        <v>34.17</v>
      </c>
      <c r="X81">
        <v>89355</v>
      </c>
      <c r="Y81">
        <f>cleaneddata[[#This Row],[Unit Price]]-cleaneddata[[#This Row],[Discount]]</f>
        <v>6.59</v>
      </c>
      <c r="Z81" t="str">
        <f>_xlfn.IFS(cleaneddata[[#This Row],[Region]]="Central","Chris",cleaneddata[[#This Row],[Region]]="East","Erin",cleaneddata[[#This Row],[Region]]="South","Sam",cleaneddata[[#This Row],[Region]]="West","William")</f>
        <v>Sam</v>
      </c>
    </row>
    <row r="82" spans="1:26" x14ac:dyDescent="0.2">
      <c r="A82">
        <v>799</v>
      </c>
      <c r="B82" t="s">
        <v>271</v>
      </c>
      <c r="C82" t="s">
        <v>72</v>
      </c>
      <c r="D82">
        <v>0.01</v>
      </c>
      <c r="E82">
        <v>150.97999999999999</v>
      </c>
      <c r="F82">
        <v>30</v>
      </c>
      <c r="G82" t="s">
        <v>28</v>
      </c>
      <c r="H82" t="s">
        <v>41</v>
      </c>
      <c r="I82" t="s">
        <v>30</v>
      </c>
      <c r="J82" t="s">
        <v>111</v>
      </c>
      <c r="K82" t="s">
        <v>59</v>
      </c>
      <c r="L82" t="s">
        <v>272</v>
      </c>
      <c r="M82">
        <v>0.74</v>
      </c>
      <c r="N82" t="s">
        <v>34</v>
      </c>
      <c r="O82" t="s">
        <v>35</v>
      </c>
      <c r="P82" t="s">
        <v>273</v>
      </c>
      <c r="Q82" t="s">
        <v>274</v>
      </c>
      <c r="R82">
        <v>29915</v>
      </c>
      <c r="S82" s="1">
        <v>42010</v>
      </c>
      <c r="T82" s="1">
        <v>42012</v>
      </c>
      <c r="U82">
        <v>131.38200000000001</v>
      </c>
      <c r="V82">
        <v>6</v>
      </c>
      <c r="W82">
        <v>958.46</v>
      </c>
      <c r="X82">
        <v>89909</v>
      </c>
      <c r="Y82">
        <f>cleaneddata[[#This Row],[Unit Price]]-cleaneddata[[#This Row],[Discount]]</f>
        <v>150.97</v>
      </c>
      <c r="Z82" t="str">
        <f>_xlfn.IFS(cleaneddata[[#This Row],[Region]]="Central","Chris",cleaneddata[[#This Row],[Region]]="East","Erin",cleaneddata[[#This Row],[Region]]="South","Sam",cleaneddata[[#This Row],[Region]]="West","William")</f>
        <v>Sam</v>
      </c>
    </row>
    <row r="83" spans="1:26" x14ac:dyDescent="0.2">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1">
        <v>42010</v>
      </c>
      <c r="T83" s="1">
        <v>42012</v>
      </c>
      <c r="U83">
        <v>-89.292000000000002</v>
      </c>
      <c r="V83">
        <v>12</v>
      </c>
      <c r="W83">
        <v>368.84</v>
      </c>
      <c r="X83">
        <v>89909</v>
      </c>
      <c r="Y83">
        <f>cleaneddata[[#This Row],[Unit Price]]-cleaneddata[[#This Row],[Discount]]</f>
        <v>28.27</v>
      </c>
      <c r="Z83" t="str">
        <f>_xlfn.IFS(cleaneddata[[#This Row],[Region]]="Central","Chris",cleaneddata[[#This Row],[Region]]="East","Erin",cleaneddata[[#This Row],[Region]]="South","Sam",cleaneddata[[#This Row],[Region]]="West","William")</f>
        <v>Sam</v>
      </c>
    </row>
    <row r="84" spans="1:26" x14ac:dyDescent="0.2">
      <c r="A84">
        <v>799</v>
      </c>
      <c r="B84" t="s">
        <v>271</v>
      </c>
      <c r="C84" t="s">
        <v>72</v>
      </c>
      <c r="D84">
        <v>0.03</v>
      </c>
      <c r="E84">
        <v>35.99</v>
      </c>
      <c r="F84">
        <v>1.1000000000000001</v>
      </c>
      <c r="G84" t="s">
        <v>40</v>
      </c>
      <c r="H84" t="s">
        <v>41</v>
      </c>
      <c r="I84" t="s">
        <v>42</v>
      </c>
      <c r="J84" t="s">
        <v>137</v>
      </c>
      <c r="K84" t="s">
        <v>75</v>
      </c>
      <c r="L84" t="s">
        <v>276</v>
      </c>
      <c r="M84">
        <v>0.55000000000000004</v>
      </c>
      <c r="N84" t="s">
        <v>34</v>
      </c>
      <c r="O84" t="s">
        <v>35</v>
      </c>
      <c r="P84" t="s">
        <v>273</v>
      </c>
      <c r="Q84" t="s">
        <v>274</v>
      </c>
      <c r="R84">
        <v>29915</v>
      </c>
      <c r="S84" s="1">
        <v>42010</v>
      </c>
      <c r="T84" s="1">
        <v>42011</v>
      </c>
      <c r="U84">
        <v>-211.036</v>
      </c>
      <c r="V84">
        <v>1</v>
      </c>
      <c r="W84">
        <v>30.86</v>
      </c>
      <c r="X84">
        <v>89909</v>
      </c>
      <c r="Y84">
        <f>cleaneddata[[#This Row],[Unit Price]]-cleaneddata[[#This Row],[Discount]]</f>
        <v>35.96</v>
      </c>
      <c r="Z84" t="str">
        <f>_xlfn.IFS(cleaneddata[[#This Row],[Region]]="Central","Chris",cleaneddata[[#This Row],[Region]]="East","Erin",cleaneddata[[#This Row],[Region]]="South","Sam",cleaneddata[[#This Row],[Region]]="West","William")</f>
        <v>Sam</v>
      </c>
    </row>
    <row r="85" spans="1:26" x14ac:dyDescent="0.2">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1">
        <v>42010</v>
      </c>
      <c r="T85" s="1">
        <v>42012</v>
      </c>
      <c r="U85">
        <v>-15.48</v>
      </c>
      <c r="V85">
        <v>7</v>
      </c>
      <c r="W85">
        <v>51.03</v>
      </c>
      <c r="X85">
        <v>90414</v>
      </c>
      <c r="Y85">
        <f>cleaneddata[[#This Row],[Unit Price]]-cleaneddata[[#This Row],[Discount]]</f>
        <v>6.67</v>
      </c>
      <c r="Z85" t="str">
        <f>_xlfn.IFS(cleaneddata[[#This Row],[Region]]="Central","Chris",cleaneddata[[#This Row],[Region]]="East","Erin",cleaneddata[[#This Row],[Region]]="South","Sam",cleaneddata[[#This Row],[Region]]="West","William")</f>
        <v>William</v>
      </c>
    </row>
    <row r="86" spans="1:26" x14ac:dyDescent="0.2">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1">
        <v>42010</v>
      </c>
      <c r="T86" s="1">
        <v>42012</v>
      </c>
      <c r="U86">
        <v>385.30290000000002</v>
      </c>
      <c r="V86">
        <v>12</v>
      </c>
      <c r="W86">
        <v>558.41</v>
      </c>
      <c r="X86">
        <v>88163</v>
      </c>
      <c r="Y86">
        <f>cleaneddata[[#This Row],[Unit Price]]-cleaneddata[[#This Row],[Discount]]</f>
        <v>42.98</v>
      </c>
      <c r="Z86" t="str">
        <f>_xlfn.IFS(cleaneddata[[#This Row],[Region]]="Central","Chris",cleaneddata[[#This Row],[Region]]="East","Erin",cleaneddata[[#This Row],[Region]]="South","Sam",cleaneddata[[#This Row],[Region]]="West","William")</f>
        <v>Chris</v>
      </c>
    </row>
    <row r="87" spans="1:26" x14ac:dyDescent="0.2">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1">
        <v>42010</v>
      </c>
      <c r="T87" s="1">
        <v>42012</v>
      </c>
      <c r="U87">
        <v>187.2</v>
      </c>
      <c r="V87">
        <v>13</v>
      </c>
      <c r="W87">
        <v>290.22000000000003</v>
      </c>
      <c r="X87">
        <v>88163</v>
      </c>
      <c r="Y87">
        <f>cleaneddata[[#This Row],[Unit Price]]-cleaneddata[[#This Row],[Discount]]</f>
        <v>21.75</v>
      </c>
      <c r="Z87" t="str">
        <f>_xlfn.IFS(cleaneddata[[#This Row],[Region]]="Central","Chris",cleaneddata[[#This Row],[Region]]="East","Erin",cleaneddata[[#This Row],[Region]]="South","Sam",cleaneddata[[#This Row],[Region]]="West","William")</f>
        <v>Chris</v>
      </c>
    </row>
    <row r="88" spans="1:26" x14ac:dyDescent="0.2">
      <c r="A88">
        <v>3285</v>
      </c>
      <c r="B88" t="s">
        <v>285</v>
      </c>
      <c r="C88" t="s">
        <v>72</v>
      </c>
      <c r="D88">
        <v>0.06</v>
      </c>
      <c r="E88">
        <v>1.7</v>
      </c>
      <c r="F88">
        <v>1.99</v>
      </c>
      <c r="G88" t="s">
        <v>40</v>
      </c>
      <c r="H88" t="s">
        <v>41</v>
      </c>
      <c r="I88" t="s">
        <v>42</v>
      </c>
      <c r="J88" t="s">
        <v>43</v>
      </c>
      <c r="K88" t="s">
        <v>44</v>
      </c>
      <c r="L88" t="s">
        <v>286</v>
      </c>
      <c r="M88">
        <v>0.51</v>
      </c>
      <c r="N88" t="s">
        <v>34</v>
      </c>
      <c r="O88" t="s">
        <v>35</v>
      </c>
      <c r="P88" t="s">
        <v>244</v>
      </c>
      <c r="Q88" t="s">
        <v>287</v>
      </c>
      <c r="R88">
        <v>20170</v>
      </c>
      <c r="S88" s="1">
        <v>42010</v>
      </c>
      <c r="T88" s="1">
        <v>42011</v>
      </c>
      <c r="U88">
        <v>80.071200000000005</v>
      </c>
      <c r="V88">
        <v>7</v>
      </c>
      <c r="W88">
        <v>12.15</v>
      </c>
      <c r="X88">
        <v>90750</v>
      </c>
      <c r="Y88">
        <f>cleaneddata[[#This Row],[Unit Price]]-cleaneddata[[#This Row],[Discount]]</f>
        <v>1.64</v>
      </c>
      <c r="Z88" t="str">
        <f>_xlfn.IFS(cleaneddata[[#This Row],[Region]]="Central","Chris",cleaneddata[[#This Row],[Region]]="East","Erin",cleaneddata[[#This Row],[Region]]="South","Sam",cleaneddata[[#This Row],[Region]]="West","William")</f>
        <v>Sam</v>
      </c>
    </row>
    <row r="89" spans="1:26" x14ac:dyDescent="0.2">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1">
        <v>42010</v>
      </c>
      <c r="T89" s="1">
        <v>42012</v>
      </c>
      <c r="U89">
        <v>896.40599999999995</v>
      </c>
      <c r="V89">
        <v>9</v>
      </c>
      <c r="W89">
        <v>288.42</v>
      </c>
      <c r="X89">
        <v>90750</v>
      </c>
      <c r="Y89">
        <f>cleaneddata[[#This Row],[Unit Price]]-cleaneddata[[#This Row],[Discount]]</f>
        <v>30.97</v>
      </c>
      <c r="Z89" t="str">
        <f>_xlfn.IFS(cleaneddata[[#This Row],[Region]]="Central","Chris",cleaneddata[[#This Row],[Region]]="East","Erin",cleaneddata[[#This Row],[Region]]="South","Sam",cleaneddata[[#This Row],[Region]]="West","William")</f>
        <v>Sam</v>
      </c>
    </row>
    <row r="90" spans="1:26" x14ac:dyDescent="0.2">
      <c r="A90">
        <v>619</v>
      </c>
      <c r="B90" t="s">
        <v>289</v>
      </c>
      <c r="C90" t="s">
        <v>27</v>
      </c>
      <c r="D90">
        <v>0.03</v>
      </c>
      <c r="E90">
        <v>14.2</v>
      </c>
      <c r="F90">
        <v>5.3</v>
      </c>
      <c r="G90" t="s">
        <v>40</v>
      </c>
      <c r="H90" t="s">
        <v>41</v>
      </c>
      <c r="I90" t="s">
        <v>30</v>
      </c>
      <c r="J90" t="s">
        <v>128</v>
      </c>
      <c r="K90" t="s">
        <v>52</v>
      </c>
      <c r="L90" t="s">
        <v>290</v>
      </c>
      <c r="M90">
        <v>0.46</v>
      </c>
      <c r="N90" t="s">
        <v>34</v>
      </c>
      <c r="O90" t="s">
        <v>54</v>
      </c>
      <c r="P90" t="s">
        <v>291</v>
      </c>
      <c r="Q90" t="s">
        <v>292</v>
      </c>
      <c r="R90">
        <v>48195</v>
      </c>
      <c r="S90" s="1">
        <v>42011</v>
      </c>
      <c r="T90" s="1">
        <v>42012</v>
      </c>
      <c r="U90">
        <v>107.02</v>
      </c>
      <c r="V90">
        <v>14</v>
      </c>
      <c r="W90">
        <v>205.98</v>
      </c>
      <c r="X90">
        <v>88196</v>
      </c>
      <c r="Y90">
        <f>cleaneddata[[#This Row],[Unit Price]]-cleaneddata[[#This Row],[Discount]]</f>
        <v>14.17</v>
      </c>
      <c r="Z90" t="str">
        <f>_xlfn.IFS(cleaneddata[[#This Row],[Region]]="Central","Chris",cleaneddata[[#This Row],[Region]]="East","Erin",cleaneddata[[#This Row],[Region]]="South","Sam",cleaneddata[[#This Row],[Region]]="West","William")</f>
        <v>Chris</v>
      </c>
    </row>
    <row r="91" spans="1:26" x14ac:dyDescent="0.2">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1">
        <v>42011</v>
      </c>
      <c r="T91" s="1">
        <v>42012</v>
      </c>
      <c r="U91">
        <v>4.5599999999999996</v>
      </c>
      <c r="V91">
        <v>4</v>
      </c>
      <c r="W91">
        <v>13.01</v>
      </c>
      <c r="X91">
        <v>88522</v>
      </c>
      <c r="Y91">
        <f>cleaneddata[[#This Row],[Unit Price]]-cleaneddata[[#This Row],[Discount]]</f>
        <v>2.83</v>
      </c>
      <c r="Z91" t="str">
        <f>_xlfn.IFS(cleaneddata[[#This Row],[Region]]="Central","Chris",cleaneddata[[#This Row],[Region]]="East","Erin",cleaneddata[[#This Row],[Region]]="South","Sam",cleaneddata[[#This Row],[Region]]="West","William")</f>
        <v>William</v>
      </c>
    </row>
    <row r="92" spans="1:26" x14ac:dyDescent="0.2">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1">
        <v>42011</v>
      </c>
      <c r="T92" s="1">
        <v>42012</v>
      </c>
      <c r="U92">
        <v>-246.92616000000001</v>
      </c>
      <c r="V92">
        <v>12</v>
      </c>
      <c r="W92">
        <v>192.33</v>
      </c>
      <c r="X92">
        <v>91575</v>
      </c>
      <c r="Y92">
        <f>cleaneddata[[#This Row],[Unit Price]]-cleaneddata[[#This Row],[Discount]]</f>
        <v>15.91</v>
      </c>
      <c r="Z92" t="str">
        <f>_xlfn.IFS(cleaneddata[[#This Row],[Region]]="Central","Chris",cleaneddata[[#This Row],[Region]]="East","Erin",cleaneddata[[#This Row],[Region]]="South","Sam",cleaneddata[[#This Row],[Region]]="West","William")</f>
        <v>William</v>
      </c>
    </row>
    <row r="93" spans="1:26" x14ac:dyDescent="0.2">
      <c r="A93">
        <v>2630</v>
      </c>
      <c r="B93" t="s">
        <v>207</v>
      </c>
      <c r="C93" t="s">
        <v>39</v>
      </c>
      <c r="D93">
        <v>7.0000000000000007E-2</v>
      </c>
      <c r="E93">
        <v>65.989999999999995</v>
      </c>
      <c r="F93">
        <v>5.99</v>
      </c>
      <c r="G93" t="s">
        <v>40</v>
      </c>
      <c r="H93" t="s">
        <v>29</v>
      </c>
      <c r="I93" t="s">
        <v>42</v>
      </c>
      <c r="J93" t="s">
        <v>137</v>
      </c>
      <c r="K93" t="s">
        <v>75</v>
      </c>
      <c r="L93" t="s">
        <v>300</v>
      </c>
      <c r="M93">
        <v>0.57999999999999996</v>
      </c>
      <c r="N93" t="s">
        <v>34</v>
      </c>
      <c r="O93" t="s">
        <v>54</v>
      </c>
      <c r="P93" t="s">
        <v>209</v>
      </c>
      <c r="Q93" t="s">
        <v>210</v>
      </c>
      <c r="R93">
        <v>73071</v>
      </c>
      <c r="S93" s="1">
        <v>42011</v>
      </c>
      <c r="T93" s="1">
        <v>42012</v>
      </c>
      <c r="U93">
        <v>-139.18256</v>
      </c>
      <c r="V93">
        <v>3</v>
      </c>
      <c r="W93">
        <v>165.71</v>
      </c>
      <c r="X93">
        <v>85915</v>
      </c>
      <c r="Y93">
        <f>cleaneddata[[#This Row],[Unit Price]]-cleaneddata[[#This Row],[Discount]]</f>
        <v>65.92</v>
      </c>
      <c r="Z93" t="str">
        <f>_xlfn.IFS(cleaneddata[[#This Row],[Region]]="Central","Chris",cleaneddata[[#This Row],[Region]]="East","Erin",cleaneddata[[#This Row],[Region]]="South","Sam",cleaneddata[[#This Row],[Region]]="West","William")</f>
        <v>Chris</v>
      </c>
    </row>
    <row r="94" spans="1:26" x14ac:dyDescent="0.2">
      <c r="A94">
        <v>1781</v>
      </c>
      <c r="B94" t="s">
        <v>301</v>
      </c>
      <c r="C94" t="s">
        <v>49</v>
      </c>
      <c r="D94">
        <v>0.03</v>
      </c>
      <c r="E94">
        <v>5.08</v>
      </c>
      <c r="F94">
        <v>2.0299999999999998</v>
      </c>
      <c r="G94" t="s">
        <v>40</v>
      </c>
      <c r="H94" t="s">
        <v>73</v>
      </c>
      <c r="I94" t="s">
        <v>30</v>
      </c>
      <c r="J94" t="s">
        <v>128</v>
      </c>
      <c r="K94" t="s">
        <v>52</v>
      </c>
      <c r="L94" t="s">
        <v>302</v>
      </c>
      <c r="M94">
        <v>0.51</v>
      </c>
      <c r="N94" t="s">
        <v>34</v>
      </c>
      <c r="O94" t="s">
        <v>61</v>
      </c>
      <c r="P94" t="s">
        <v>92</v>
      </c>
      <c r="Q94" t="s">
        <v>303</v>
      </c>
      <c r="R94">
        <v>94070</v>
      </c>
      <c r="S94" s="1">
        <v>42011</v>
      </c>
      <c r="T94" s="1">
        <v>42016</v>
      </c>
      <c r="U94">
        <v>15.1524</v>
      </c>
      <c r="V94">
        <v>4</v>
      </c>
      <c r="W94">
        <v>21.96</v>
      </c>
      <c r="X94">
        <v>89858</v>
      </c>
      <c r="Y94">
        <f>cleaneddata[[#This Row],[Unit Price]]-cleaneddata[[#This Row],[Discount]]</f>
        <v>5.05</v>
      </c>
      <c r="Z94" t="str">
        <f>_xlfn.IFS(cleaneddata[[#This Row],[Region]]="Central","Chris",cleaneddata[[#This Row],[Region]]="East","Erin",cleaneddata[[#This Row],[Region]]="South","Sam",cleaneddata[[#This Row],[Region]]="West","William")</f>
        <v>William</v>
      </c>
    </row>
    <row r="95" spans="1:26" x14ac:dyDescent="0.2">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1">
        <v>42011</v>
      </c>
      <c r="T95" s="1">
        <v>42013</v>
      </c>
      <c r="U95">
        <v>-48.875</v>
      </c>
      <c r="V95">
        <v>8</v>
      </c>
      <c r="W95">
        <v>61.5</v>
      </c>
      <c r="X95">
        <v>87287</v>
      </c>
      <c r="Y95">
        <f>cleaneddata[[#This Row],[Unit Price]]-cleaneddata[[#This Row],[Discount]]</f>
        <v>7.08</v>
      </c>
      <c r="Z95" t="str">
        <f>_xlfn.IFS(cleaneddata[[#This Row],[Region]]="Central","Chris",cleaneddata[[#This Row],[Region]]="East","Erin",cleaneddata[[#This Row],[Region]]="South","Sam",cleaneddata[[#This Row],[Region]]="West","William")</f>
        <v>Chris</v>
      </c>
    </row>
    <row r="96" spans="1:26" x14ac:dyDescent="0.2">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1">
        <v>42011</v>
      </c>
      <c r="T96" s="1">
        <v>42016</v>
      </c>
      <c r="U96">
        <v>68.676000000000002</v>
      </c>
      <c r="V96">
        <v>6</v>
      </c>
      <c r="W96">
        <v>200.64</v>
      </c>
      <c r="X96">
        <v>87795</v>
      </c>
      <c r="Y96">
        <f>cleaneddata[[#This Row],[Unit Price]]-cleaneddata[[#This Row],[Discount]]</f>
        <v>33.85</v>
      </c>
      <c r="Z96" t="str">
        <f>_xlfn.IFS(cleaneddata[[#This Row],[Region]]="Central","Chris",cleaneddata[[#This Row],[Region]]="East","Erin",cleaneddata[[#This Row],[Region]]="South","Sam",cleaneddata[[#This Row],[Region]]="West","William")</f>
        <v>Sam</v>
      </c>
    </row>
    <row r="97" spans="1:26" x14ac:dyDescent="0.2">
      <c r="A97">
        <v>1367</v>
      </c>
      <c r="B97" t="s">
        <v>309</v>
      </c>
      <c r="C97" t="s">
        <v>118</v>
      </c>
      <c r="D97">
        <v>0.03</v>
      </c>
      <c r="E97">
        <v>73.98</v>
      </c>
      <c r="F97">
        <v>14.52</v>
      </c>
      <c r="G97" t="s">
        <v>40</v>
      </c>
      <c r="H97" t="s">
        <v>41</v>
      </c>
      <c r="I97" t="s">
        <v>42</v>
      </c>
      <c r="J97" t="s">
        <v>43</v>
      </c>
      <c r="K97" t="s">
        <v>75</v>
      </c>
      <c r="L97" t="s">
        <v>310</v>
      </c>
      <c r="M97">
        <v>0.65</v>
      </c>
      <c r="N97" t="s">
        <v>34</v>
      </c>
      <c r="O97" t="s">
        <v>54</v>
      </c>
      <c r="P97" t="s">
        <v>189</v>
      </c>
      <c r="Q97" t="s">
        <v>311</v>
      </c>
      <c r="R97">
        <v>79424</v>
      </c>
      <c r="S97" s="1">
        <v>42011</v>
      </c>
      <c r="T97" s="1">
        <v>42014</v>
      </c>
      <c r="U97">
        <v>-326.23160000000001</v>
      </c>
      <c r="V97">
        <v>1</v>
      </c>
      <c r="W97">
        <v>79.02</v>
      </c>
      <c r="X97">
        <v>90513</v>
      </c>
      <c r="Y97">
        <f>cleaneddata[[#This Row],[Unit Price]]-cleaneddata[[#This Row],[Discount]]</f>
        <v>73.95</v>
      </c>
      <c r="Z97" t="str">
        <f>_xlfn.IFS(cleaneddata[[#This Row],[Region]]="Central","Chris",cleaneddata[[#This Row],[Region]]="East","Erin",cleaneddata[[#This Row],[Region]]="South","Sam",cleaneddata[[#This Row],[Region]]="West","William")</f>
        <v>Chris</v>
      </c>
    </row>
    <row r="98" spans="1:26" x14ac:dyDescent="0.2">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1">
        <v>42011</v>
      </c>
      <c r="T98" s="1">
        <v>42012</v>
      </c>
      <c r="U98">
        <v>-14.359819999999999</v>
      </c>
      <c r="V98">
        <v>1</v>
      </c>
      <c r="W98">
        <v>3.53</v>
      </c>
      <c r="X98">
        <v>87993</v>
      </c>
      <c r="Y98">
        <f>cleaneddata[[#This Row],[Unit Price]]-cleaneddata[[#This Row],[Discount]]</f>
        <v>1.93</v>
      </c>
      <c r="Z98" t="str">
        <f>_xlfn.IFS(cleaneddata[[#This Row],[Region]]="Central","Chris",cleaneddata[[#This Row],[Region]]="East","Erin",cleaneddata[[#This Row],[Region]]="South","Sam",cleaneddata[[#This Row],[Region]]="West","William")</f>
        <v>Erin</v>
      </c>
    </row>
    <row r="99" spans="1:26" x14ac:dyDescent="0.2">
      <c r="A99">
        <v>1606</v>
      </c>
      <c r="B99" t="s">
        <v>312</v>
      </c>
      <c r="C99" t="s">
        <v>118</v>
      </c>
      <c r="D99">
        <v>7.0000000000000007E-2</v>
      </c>
      <c r="E99">
        <v>699.99</v>
      </c>
      <c r="F99">
        <v>24.49</v>
      </c>
      <c r="G99" t="s">
        <v>89</v>
      </c>
      <c r="H99" t="s">
        <v>73</v>
      </c>
      <c r="I99" t="s">
        <v>42</v>
      </c>
      <c r="J99" t="s">
        <v>65</v>
      </c>
      <c r="K99" t="s">
        <v>66</v>
      </c>
      <c r="L99" t="s">
        <v>315</v>
      </c>
      <c r="M99">
        <v>0.41</v>
      </c>
      <c r="N99" t="s">
        <v>34</v>
      </c>
      <c r="O99" t="s">
        <v>113</v>
      </c>
      <c r="P99" t="s">
        <v>114</v>
      </c>
      <c r="Q99" t="s">
        <v>314</v>
      </c>
      <c r="R99">
        <v>11010</v>
      </c>
      <c r="S99" s="1">
        <v>42011</v>
      </c>
      <c r="T99" s="1">
        <v>42012</v>
      </c>
      <c r="U99">
        <v>-2870.2775999999999</v>
      </c>
      <c r="V99">
        <v>1</v>
      </c>
      <c r="W99">
        <v>706.56</v>
      </c>
      <c r="X99">
        <v>87993</v>
      </c>
      <c r="Y99">
        <f>cleaneddata[[#This Row],[Unit Price]]-cleaneddata[[#This Row],[Discount]]</f>
        <v>699.92</v>
      </c>
      <c r="Z99" t="str">
        <f>_xlfn.IFS(cleaneddata[[#This Row],[Region]]="Central","Chris",cleaneddata[[#This Row],[Region]]="East","Erin",cleaneddata[[#This Row],[Region]]="South","Sam",cleaneddata[[#This Row],[Region]]="West","William")</f>
        <v>Erin</v>
      </c>
    </row>
    <row r="100" spans="1:26" x14ac:dyDescent="0.2">
      <c r="A100">
        <v>1606</v>
      </c>
      <c r="B100" t="s">
        <v>312</v>
      </c>
      <c r="C100" t="s">
        <v>118</v>
      </c>
      <c r="D100">
        <v>7.0000000000000007E-2</v>
      </c>
      <c r="E100">
        <v>6783.02</v>
      </c>
      <c r="F100">
        <v>24.49</v>
      </c>
      <c r="G100" t="s">
        <v>40</v>
      </c>
      <c r="H100" t="s">
        <v>73</v>
      </c>
      <c r="I100" t="s">
        <v>42</v>
      </c>
      <c r="J100" t="s">
        <v>58</v>
      </c>
      <c r="K100" t="s">
        <v>66</v>
      </c>
      <c r="L100" t="s">
        <v>316</v>
      </c>
      <c r="M100">
        <v>0.39</v>
      </c>
      <c r="N100" t="s">
        <v>34</v>
      </c>
      <c r="O100" t="s">
        <v>113</v>
      </c>
      <c r="P100" t="s">
        <v>114</v>
      </c>
      <c r="Q100" t="s">
        <v>314</v>
      </c>
      <c r="R100">
        <v>11010</v>
      </c>
      <c r="S100" s="1">
        <v>42011</v>
      </c>
      <c r="T100" s="1">
        <v>42012</v>
      </c>
      <c r="U100">
        <v>77.983599999999996</v>
      </c>
      <c r="V100">
        <v>2</v>
      </c>
      <c r="W100">
        <v>13121.07</v>
      </c>
      <c r="X100">
        <v>87993</v>
      </c>
      <c r="Y100">
        <f>cleaneddata[[#This Row],[Unit Price]]-cleaneddata[[#This Row],[Discount]]</f>
        <v>6782.9500000000007</v>
      </c>
      <c r="Z100" t="str">
        <f>_xlfn.IFS(cleaneddata[[#This Row],[Region]]="Central","Chris",cleaneddata[[#This Row],[Region]]="East","Erin",cleaneddata[[#This Row],[Region]]="South","Sam",cleaneddata[[#This Row],[Region]]="West","William")</f>
        <v>Erin</v>
      </c>
    </row>
    <row r="101" spans="1:26" x14ac:dyDescent="0.2">
      <c r="A101">
        <v>3076</v>
      </c>
      <c r="B101" t="s">
        <v>317</v>
      </c>
      <c r="C101" t="s">
        <v>118</v>
      </c>
      <c r="D101">
        <v>0</v>
      </c>
      <c r="E101">
        <v>137.47999999999999</v>
      </c>
      <c r="F101">
        <v>32.18</v>
      </c>
      <c r="G101" t="s">
        <v>28</v>
      </c>
      <c r="H101" t="s">
        <v>29</v>
      </c>
      <c r="I101" t="s">
        <v>30</v>
      </c>
      <c r="J101" t="s">
        <v>119</v>
      </c>
      <c r="K101" t="s">
        <v>32</v>
      </c>
      <c r="L101" t="s">
        <v>318</v>
      </c>
      <c r="M101">
        <v>0.78</v>
      </c>
      <c r="N101" t="s">
        <v>34</v>
      </c>
      <c r="O101" t="s">
        <v>113</v>
      </c>
      <c r="P101" t="s">
        <v>319</v>
      </c>
      <c r="Q101" t="s">
        <v>320</v>
      </c>
      <c r="R101">
        <v>44224</v>
      </c>
      <c r="S101" s="1">
        <v>42011</v>
      </c>
      <c r="T101" s="1">
        <v>42012</v>
      </c>
      <c r="U101">
        <v>-203.27</v>
      </c>
      <c r="V101">
        <v>2</v>
      </c>
      <c r="W101">
        <v>296.75</v>
      </c>
      <c r="X101">
        <v>88241</v>
      </c>
      <c r="Y101">
        <f>cleaneddata[[#This Row],[Unit Price]]-cleaneddata[[#This Row],[Discount]]</f>
        <v>137.47999999999999</v>
      </c>
      <c r="Z101" t="str">
        <f>_xlfn.IFS(cleaneddata[[#This Row],[Region]]="Central","Chris",cleaneddata[[#This Row],[Region]]="East","Erin",cleaneddata[[#This Row],[Region]]="South","Sam",cleaneddata[[#This Row],[Region]]="West","William")</f>
        <v>Erin</v>
      </c>
    </row>
    <row r="102" spans="1:26" x14ac:dyDescent="0.2">
      <c r="A102">
        <v>3079</v>
      </c>
      <c r="B102" t="s">
        <v>321</v>
      </c>
      <c r="C102" t="s">
        <v>118</v>
      </c>
      <c r="D102">
        <v>0</v>
      </c>
      <c r="E102">
        <v>137.47999999999999</v>
      </c>
      <c r="F102">
        <v>32.18</v>
      </c>
      <c r="G102" t="s">
        <v>28</v>
      </c>
      <c r="H102" t="s">
        <v>29</v>
      </c>
      <c r="I102" t="s">
        <v>30</v>
      </c>
      <c r="J102" t="s">
        <v>119</v>
      </c>
      <c r="K102" t="s">
        <v>32</v>
      </c>
      <c r="L102" t="s">
        <v>318</v>
      </c>
      <c r="M102">
        <v>0.78</v>
      </c>
      <c r="N102" t="s">
        <v>34</v>
      </c>
      <c r="O102" t="s">
        <v>113</v>
      </c>
      <c r="P102" t="s">
        <v>322</v>
      </c>
      <c r="Q102" t="s">
        <v>323</v>
      </c>
      <c r="R102">
        <v>19112</v>
      </c>
      <c r="S102" s="1">
        <v>42011</v>
      </c>
      <c r="T102" s="1">
        <v>42012</v>
      </c>
      <c r="U102">
        <v>-203.27</v>
      </c>
      <c r="V102">
        <v>10</v>
      </c>
      <c r="W102">
        <v>1483.76</v>
      </c>
      <c r="X102">
        <v>12480</v>
      </c>
      <c r="Y102">
        <f>cleaneddata[[#This Row],[Unit Price]]-cleaneddata[[#This Row],[Discount]]</f>
        <v>137.47999999999999</v>
      </c>
      <c r="Z102" t="str">
        <f>_xlfn.IFS(cleaneddata[[#This Row],[Region]]="Central","Chris",cleaneddata[[#This Row],[Region]]="East","Erin",cleaneddata[[#This Row],[Region]]="South","Sam",cleaneddata[[#This Row],[Region]]="West","William")</f>
        <v>Erin</v>
      </c>
    </row>
    <row r="103" spans="1:26" x14ac:dyDescent="0.2">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1">
        <v>42012</v>
      </c>
      <c r="T103" s="1">
        <v>42014</v>
      </c>
      <c r="U103">
        <v>3602.1311999999998</v>
      </c>
      <c r="V103">
        <v>6</v>
      </c>
      <c r="W103">
        <v>5220.4799999999996</v>
      </c>
      <c r="X103">
        <v>85826</v>
      </c>
      <c r="Y103">
        <f>cleaneddata[[#This Row],[Unit Price]]-cleaneddata[[#This Row],[Discount]]</f>
        <v>896.96</v>
      </c>
      <c r="Z103" t="str">
        <f>_xlfn.IFS(cleaneddata[[#This Row],[Region]]="Central","Chris",cleaneddata[[#This Row],[Region]]="East","Erin",cleaneddata[[#This Row],[Region]]="South","Sam",cleaneddata[[#This Row],[Region]]="West","William")</f>
        <v>William</v>
      </c>
    </row>
    <row r="104" spans="1:26" x14ac:dyDescent="0.2">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1">
        <v>42012</v>
      </c>
      <c r="T104" s="1">
        <v>42012</v>
      </c>
      <c r="U104">
        <v>10.959199999999999</v>
      </c>
      <c r="V104">
        <v>4</v>
      </c>
      <c r="W104">
        <v>16.07</v>
      </c>
      <c r="X104">
        <v>88156</v>
      </c>
      <c r="Y104">
        <f>cleaneddata[[#This Row],[Unit Price]]-cleaneddata[[#This Row],[Discount]]</f>
        <v>4.0599999999999996</v>
      </c>
      <c r="Z104" t="str">
        <f>_xlfn.IFS(cleaneddata[[#This Row],[Region]]="Central","Chris",cleaneddata[[#This Row],[Region]]="East","Erin",cleaneddata[[#This Row],[Region]]="South","Sam",cleaneddata[[#This Row],[Region]]="West","William")</f>
        <v>Erin</v>
      </c>
    </row>
    <row r="105" spans="1:26" x14ac:dyDescent="0.2">
      <c r="A105">
        <v>2908</v>
      </c>
      <c r="B105" t="s">
        <v>327</v>
      </c>
      <c r="C105" t="s">
        <v>39</v>
      </c>
      <c r="D105">
        <v>0.03</v>
      </c>
      <c r="E105">
        <v>22.72</v>
      </c>
      <c r="F105">
        <v>8.99</v>
      </c>
      <c r="G105" t="s">
        <v>40</v>
      </c>
      <c r="H105" t="s">
        <v>73</v>
      </c>
      <c r="I105" t="s">
        <v>30</v>
      </c>
      <c r="J105" t="s">
        <v>128</v>
      </c>
      <c r="K105" t="s">
        <v>44</v>
      </c>
      <c r="L105" t="s">
        <v>330</v>
      </c>
      <c r="M105">
        <v>0.44</v>
      </c>
      <c r="N105" t="s">
        <v>34</v>
      </c>
      <c r="O105" t="s">
        <v>113</v>
      </c>
      <c r="P105" t="s">
        <v>319</v>
      </c>
      <c r="Q105" t="s">
        <v>329</v>
      </c>
      <c r="R105">
        <v>44125</v>
      </c>
      <c r="S105" s="1">
        <v>42012</v>
      </c>
      <c r="T105" s="1">
        <v>42012</v>
      </c>
      <c r="U105">
        <v>17.429400000000001</v>
      </c>
      <c r="V105">
        <v>1</v>
      </c>
      <c r="W105">
        <v>25.26</v>
      </c>
      <c r="X105">
        <v>88156</v>
      </c>
      <c r="Y105">
        <f>cleaneddata[[#This Row],[Unit Price]]-cleaneddata[[#This Row],[Discount]]</f>
        <v>22.689999999999998</v>
      </c>
      <c r="Z105" t="str">
        <f>_xlfn.IFS(cleaneddata[[#This Row],[Region]]="Central","Chris",cleaneddata[[#This Row],[Region]]="East","Erin",cleaneddata[[#This Row],[Region]]="South","Sam",cleaneddata[[#This Row],[Region]]="West","William")</f>
        <v>Erin</v>
      </c>
    </row>
    <row r="106" spans="1:26" x14ac:dyDescent="0.2">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1">
        <v>42012</v>
      </c>
      <c r="T106" s="1">
        <v>42016</v>
      </c>
      <c r="U106">
        <v>-137.494</v>
      </c>
      <c r="V106">
        <v>7</v>
      </c>
      <c r="W106">
        <v>42.44</v>
      </c>
      <c r="X106">
        <v>87031</v>
      </c>
      <c r="Y106">
        <f>cleaneddata[[#This Row],[Unit Price]]-cleaneddata[[#This Row],[Discount]]</f>
        <v>5.79</v>
      </c>
      <c r="Z106" t="str">
        <f>_xlfn.IFS(cleaneddata[[#This Row],[Region]]="Central","Chris",cleaneddata[[#This Row],[Region]]="East","Erin",cleaneddata[[#This Row],[Region]]="South","Sam",cleaneddata[[#This Row],[Region]]="West","William")</f>
        <v>Erin</v>
      </c>
    </row>
    <row r="107" spans="1:26" x14ac:dyDescent="0.2">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1">
        <v>42012</v>
      </c>
      <c r="T107" s="1">
        <v>42013</v>
      </c>
      <c r="U107">
        <v>-45.527999999999999</v>
      </c>
      <c r="V107">
        <v>6</v>
      </c>
      <c r="W107">
        <v>84.59</v>
      </c>
      <c r="X107">
        <v>87888</v>
      </c>
      <c r="Y107">
        <f>cleaneddata[[#This Row],[Unit Price]]-cleaneddata[[#This Row],[Discount]]</f>
        <v>14.49</v>
      </c>
      <c r="Z107" t="str">
        <f>_xlfn.IFS(cleaneddata[[#This Row],[Region]]="Central","Chris",cleaneddata[[#This Row],[Region]]="East","Erin",cleaneddata[[#This Row],[Region]]="South","Sam",cleaneddata[[#This Row],[Region]]="West","William")</f>
        <v>Sam</v>
      </c>
    </row>
    <row r="108" spans="1:26" x14ac:dyDescent="0.2">
      <c r="A108">
        <v>806</v>
      </c>
      <c r="B108" t="s">
        <v>338</v>
      </c>
      <c r="C108" t="s">
        <v>27</v>
      </c>
      <c r="D108">
        <v>0.06</v>
      </c>
      <c r="E108">
        <v>179.99</v>
      </c>
      <c r="F108">
        <v>13.99</v>
      </c>
      <c r="G108" t="s">
        <v>89</v>
      </c>
      <c r="H108" t="s">
        <v>29</v>
      </c>
      <c r="I108" t="s">
        <v>42</v>
      </c>
      <c r="J108" t="s">
        <v>137</v>
      </c>
      <c r="K108" t="s">
        <v>146</v>
      </c>
      <c r="L108" t="s">
        <v>339</v>
      </c>
      <c r="M108">
        <v>0.56999999999999995</v>
      </c>
      <c r="N108" t="s">
        <v>34</v>
      </c>
      <c r="O108" t="s">
        <v>35</v>
      </c>
      <c r="P108" t="s">
        <v>125</v>
      </c>
      <c r="Q108" t="s">
        <v>130</v>
      </c>
      <c r="R108">
        <v>33132</v>
      </c>
      <c r="S108" s="1">
        <v>42013</v>
      </c>
      <c r="T108" s="1">
        <v>42015</v>
      </c>
      <c r="U108">
        <v>1220.03784</v>
      </c>
      <c r="V108">
        <v>54</v>
      </c>
      <c r="W108">
        <v>8332.91</v>
      </c>
      <c r="X108">
        <v>40547</v>
      </c>
      <c r="Y108">
        <f>cleaneddata[[#This Row],[Unit Price]]-cleaneddata[[#This Row],[Discount]]</f>
        <v>179.93</v>
      </c>
      <c r="Z108" t="str">
        <f>_xlfn.IFS(cleaneddata[[#This Row],[Region]]="Central","Chris",cleaneddata[[#This Row],[Region]]="East","Erin",cleaneddata[[#This Row],[Region]]="South","Sam",cleaneddata[[#This Row],[Region]]="West","William")</f>
        <v>Sam</v>
      </c>
    </row>
    <row r="109" spans="1:26" x14ac:dyDescent="0.2">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1">
        <v>42013</v>
      </c>
      <c r="T109" s="1">
        <v>42015</v>
      </c>
      <c r="U109">
        <v>0.51</v>
      </c>
      <c r="V109">
        <v>5</v>
      </c>
      <c r="W109">
        <v>162.38999999999999</v>
      </c>
      <c r="X109">
        <v>86813</v>
      </c>
      <c r="Y109">
        <f>cleaneddata[[#This Row],[Unit Price]]-cleaneddata[[#This Row],[Discount]]</f>
        <v>30.95</v>
      </c>
      <c r="Z109" t="str">
        <f>_xlfn.IFS(cleaneddata[[#This Row],[Region]]="Central","Chris",cleaneddata[[#This Row],[Region]]="East","Erin",cleaneddata[[#This Row],[Region]]="South","Sam",cleaneddata[[#This Row],[Region]]="West","William")</f>
        <v>Sam</v>
      </c>
    </row>
    <row r="110" spans="1:26" x14ac:dyDescent="0.2">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1">
        <v>42013</v>
      </c>
      <c r="T110" s="1">
        <v>42015</v>
      </c>
      <c r="U110">
        <v>-161.92400000000001</v>
      </c>
      <c r="V110">
        <v>9</v>
      </c>
      <c r="W110">
        <v>4920.8100000000004</v>
      </c>
      <c r="X110">
        <v>86813</v>
      </c>
      <c r="Y110">
        <f>cleaneddata[[#This Row],[Unit Price]]-cleaneddata[[#This Row],[Discount]]</f>
        <v>525.97</v>
      </c>
      <c r="Z110" t="str">
        <f>_xlfn.IFS(cleaneddata[[#This Row],[Region]]="Central","Chris",cleaneddata[[#This Row],[Region]]="East","Erin",cleaneddata[[#This Row],[Region]]="South","Sam",cleaneddata[[#This Row],[Region]]="West","William")</f>
        <v>Sam</v>
      </c>
    </row>
    <row r="111" spans="1:26" x14ac:dyDescent="0.2">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1">
        <v>42013</v>
      </c>
      <c r="T111" s="1">
        <v>42014</v>
      </c>
      <c r="U111">
        <v>-7.25</v>
      </c>
      <c r="V111">
        <v>1</v>
      </c>
      <c r="W111">
        <v>11.16</v>
      </c>
      <c r="X111">
        <v>89071</v>
      </c>
      <c r="Y111">
        <f>cleaneddata[[#This Row],[Unit Price]]-cleaneddata[[#This Row],[Discount]]</f>
        <v>5.57</v>
      </c>
      <c r="Z111" t="str">
        <f>_xlfn.IFS(cleaneddata[[#This Row],[Region]]="Central","Chris",cleaneddata[[#This Row],[Region]]="East","Erin",cleaneddata[[#This Row],[Region]]="South","Sam",cleaneddata[[#This Row],[Region]]="West","William")</f>
        <v>William</v>
      </c>
    </row>
    <row r="112" spans="1:26" x14ac:dyDescent="0.2">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1">
        <v>42013</v>
      </c>
      <c r="T112" s="1">
        <v>42014</v>
      </c>
      <c r="U112">
        <v>31.201799999999999</v>
      </c>
      <c r="V112">
        <v>11</v>
      </c>
      <c r="W112">
        <v>45.22</v>
      </c>
      <c r="X112">
        <v>89071</v>
      </c>
      <c r="Y112">
        <f>cleaneddata[[#This Row],[Unit Price]]-cleaneddata[[#This Row],[Discount]]</f>
        <v>3.95</v>
      </c>
      <c r="Z112" t="str">
        <f>_xlfn.IFS(cleaneddata[[#This Row],[Region]]="Central","Chris",cleaneddata[[#This Row],[Region]]="East","Erin",cleaneddata[[#This Row],[Region]]="South","Sam",cleaneddata[[#This Row],[Region]]="West","William")</f>
        <v>William</v>
      </c>
    </row>
    <row r="113" spans="1:26" x14ac:dyDescent="0.2">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1">
        <v>42013</v>
      </c>
      <c r="T113" s="1">
        <v>42015</v>
      </c>
      <c r="U113">
        <v>-203.67</v>
      </c>
      <c r="V113">
        <v>11</v>
      </c>
      <c r="W113">
        <v>138.51</v>
      </c>
      <c r="X113">
        <v>89770</v>
      </c>
      <c r="Y113">
        <f>cleaneddata[[#This Row],[Unit Price]]-cleaneddata[[#This Row],[Discount]]</f>
        <v>11.66</v>
      </c>
      <c r="Z113" t="str">
        <f>_xlfn.IFS(cleaneddata[[#This Row],[Region]]="Central","Chris",cleaneddata[[#This Row],[Region]]="East","Erin",cleaneddata[[#This Row],[Region]]="South","Sam",cleaneddata[[#This Row],[Region]]="West","William")</f>
        <v>William</v>
      </c>
    </row>
    <row r="114" spans="1:26" x14ac:dyDescent="0.2">
      <c r="A114">
        <v>358</v>
      </c>
      <c r="B114" t="s">
        <v>354</v>
      </c>
      <c r="C114" t="s">
        <v>49</v>
      </c>
      <c r="D114">
        <v>0.04</v>
      </c>
      <c r="E114">
        <v>125.99</v>
      </c>
      <c r="F114">
        <v>8.99</v>
      </c>
      <c r="G114" t="s">
        <v>40</v>
      </c>
      <c r="H114" t="s">
        <v>96</v>
      </c>
      <c r="I114" t="s">
        <v>42</v>
      </c>
      <c r="J114" t="s">
        <v>137</v>
      </c>
      <c r="K114" t="s">
        <v>75</v>
      </c>
      <c r="L114" t="s">
        <v>355</v>
      </c>
      <c r="M114">
        <v>0.59</v>
      </c>
      <c r="N114" t="s">
        <v>34</v>
      </c>
      <c r="O114" t="s">
        <v>113</v>
      </c>
      <c r="P114" t="s">
        <v>322</v>
      </c>
      <c r="Q114" t="s">
        <v>356</v>
      </c>
      <c r="R114">
        <v>19406</v>
      </c>
      <c r="S114" s="1">
        <v>42013</v>
      </c>
      <c r="T114" s="1">
        <v>42020</v>
      </c>
      <c r="U114">
        <v>-627.82191999999998</v>
      </c>
      <c r="V114">
        <v>1</v>
      </c>
      <c r="W114">
        <v>107.95</v>
      </c>
      <c r="X114">
        <v>91130</v>
      </c>
      <c r="Y114">
        <f>cleaneddata[[#This Row],[Unit Price]]-cleaneddata[[#This Row],[Discount]]</f>
        <v>125.94999999999999</v>
      </c>
      <c r="Z114" t="str">
        <f>_xlfn.IFS(cleaneddata[[#This Row],[Region]]="Central","Chris",cleaneddata[[#This Row],[Region]]="East","Erin",cleaneddata[[#This Row],[Region]]="South","Sam",cleaneddata[[#This Row],[Region]]="West","William")</f>
        <v>Erin</v>
      </c>
    </row>
    <row r="115" spans="1:26" x14ac:dyDescent="0.2">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1">
        <v>42013</v>
      </c>
      <c r="T115" s="1">
        <v>42018</v>
      </c>
      <c r="U115">
        <v>-88.04</v>
      </c>
      <c r="V115">
        <v>12</v>
      </c>
      <c r="W115">
        <v>30.1</v>
      </c>
      <c r="X115">
        <v>86527</v>
      </c>
      <c r="Y115">
        <f>cleaneddata[[#This Row],[Unit Price]]-cleaneddata[[#This Row],[Discount]]</f>
        <v>2.5</v>
      </c>
      <c r="Z115" t="str">
        <f>_xlfn.IFS(cleaneddata[[#This Row],[Region]]="Central","Chris",cleaneddata[[#This Row],[Region]]="East","Erin",cleaneddata[[#This Row],[Region]]="South","Sam",cleaneddata[[#This Row],[Region]]="West","William")</f>
        <v>Chris</v>
      </c>
    </row>
    <row r="116" spans="1:26" x14ac:dyDescent="0.2">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1">
        <v>42013</v>
      </c>
      <c r="T116" s="1">
        <v>42014</v>
      </c>
      <c r="U116">
        <v>-51.737000000000002</v>
      </c>
      <c r="V116">
        <v>9</v>
      </c>
      <c r="W116">
        <v>45.87</v>
      </c>
      <c r="X116">
        <v>18561</v>
      </c>
      <c r="Y116">
        <f>cleaneddata[[#This Row],[Unit Price]]-cleaneddata[[#This Row],[Discount]]</f>
        <v>4.1100000000000003</v>
      </c>
      <c r="Z116" t="str">
        <f>_xlfn.IFS(cleaneddata[[#This Row],[Region]]="Central","Chris",cleaneddata[[#This Row],[Region]]="East","Erin",cleaneddata[[#This Row],[Region]]="South","Sam",cleaneddata[[#This Row],[Region]]="West","William")</f>
        <v>Sam</v>
      </c>
    </row>
    <row r="117" spans="1:26" x14ac:dyDescent="0.2">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1">
        <v>42013</v>
      </c>
      <c r="T117" s="1">
        <v>42014</v>
      </c>
      <c r="U117">
        <v>-48.235999999999997</v>
      </c>
      <c r="V117">
        <v>2</v>
      </c>
      <c r="W117">
        <v>10.19</v>
      </c>
      <c r="X117">
        <v>87243</v>
      </c>
      <c r="Y117">
        <f>cleaneddata[[#This Row],[Unit Price]]-cleaneddata[[#This Row],[Discount]]</f>
        <v>4.1100000000000003</v>
      </c>
      <c r="Z117" t="str">
        <f>_xlfn.IFS(cleaneddata[[#This Row],[Region]]="Central","Chris",cleaneddata[[#This Row],[Region]]="East","Erin",cleaneddata[[#This Row],[Region]]="South","Sam",cleaneddata[[#This Row],[Region]]="West","William")</f>
        <v>Chris</v>
      </c>
    </row>
    <row r="118" spans="1:26" x14ac:dyDescent="0.2">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1">
        <v>42013</v>
      </c>
      <c r="T118" s="1">
        <v>42014</v>
      </c>
      <c r="U118">
        <v>-66.779579999999996</v>
      </c>
      <c r="V118">
        <v>3</v>
      </c>
      <c r="W118">
        <v>18.68</v>
      </c>
      <c r="X118">
        <v>88794</v>
      </c>
      <c r="Y118">
        <f>cleaneddata[[#This Row],[Unit Price]]-cleaneddata[[#This Row],[Discount]]</f>
        <v>5.37</v>
      </c>
      <c r="Z118" t="str">
        <f>_xlfn.IFS(cleaneddata[[#This Row],[Region]]="Central","Chris",cleaneddata[[#This Row],[Region]]="East","Erin",cleaneddata[[#This Row],[Region]]="South","Sam",cleaneddata[[#This Row],[Region]]="West","William")</f>
        <v>William</v>
      </c>
    </row>
    <row r="119" spans="1:26" x14ac:dyDescent="0.2">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1">
        <v>42013</v>
      </c>
      <c r="T119" s="1">
        <v>42013</v>
      </c>
      <c r="U119">
        <v>-144.9188</v>
      </c>
      <c r="V119">
        <v>11</v>
      </c>
      <c r="W119">
        <v>36.299999999999997</v>
      </c>
      <c r="X119">
        <v>88794</v>
      </c>
      <c r="Y119">
        <f>cleaneddata[[#This Row],[Unit Price]]-cleaneddata[[#This Row],[Discount]]</f>
        <v>3.23</v>
      </c>
      <c r="Z119" t="str">
        <f>_xlfn.IFS(cleaneddata[[#This Row],[Region]]="Central","Chris",cleaneddata[[#This Row],[Region]]="East","Erin",cleaneddata[[#This Row],[Region]]="South","Sam",cleaneddata[[#This Row],[Region]]="West","William")</f>
        <v>William</v>
      </c>
    </row>
    <row r="120" spans="1:26" x14ac:dyDescent="0.2">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1">
        <v>42013</v>
      </c>
      <c r="T120" s="1">
        <v>42015</v>
      </c>
      <c r="U120">
        <v>-5.0716000000000001</v>
      </c>
      <c r="V120">
        <v>6</v>
      </c>
      <c r="W120">
        <v>16.03</v>
      </c>
      <c r="X120">
        <v>88794</v>
      </c>
      <c r="Y120">
        <f>cleaneddata[[#This Row],[Unit Price]]-cleaneddata[[#This Row],[Discount]]</f>
        <v>2.69</v>
      </c>
      <c r="Z120" t="str">
        <f>_xlfn.IFS(cleaneddata[[#This Row],[Region]]="Central","Chris",cleaneddata[[#This Row],[Region]]="East","Erin",cleaneddata[[#This Row],[Region]]="South","Sam",cleaneddata[[#This Row],[Region]]="West","William")</f>
        <v>Erin</v>
      </c>
    </row>
    <row r="121" spans="1:26" x14ac:dyDescent="0.2">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1">
        <v>42013</v>
      </c>
      <c r="T121" s="1">
        <v>42013</v>
      </c>
      <c r="U121">
        <v>-23.295999999999999</v>
      </c>
      <c r="V121">
        <v>12</v>
      </c>
      <c r="W121">
        <v>50.71</v>
      </c>
      <c r="X121">
        <v>86284</v>
      </c>
      <c r="Y121">
        <f>cleaneddata[[#This Row],[Unit Price]]-cleaneddata[[#This Row],[Discount]]</f>
        <v>3.98</v>
      </c>
      <c r="Z121" t="str">
        <f>_xlfn.IFS(cleaneddata[[#This Row],[Region]]="Central","Chris",cleaneddata[[#This Row],[Region]]="East","Erin",cleaneddata[[#This Row],[Region]]="South","Sam",cleaneddata[[#This Row],[Region]]="West","William")</f>
        <v>Sam</v>
      </c>
    </row>
    <row r="122" spans="1:26" x14ac:dyDescent="0.2">
      <c r="A122">
        <v>894</v>
      </c>
      <c r="B122" t="s">
        <v>374</v>
      </c>
      <c r="C122" t="s">
        <v>27</v>
      </c>
      <c r="D122">
        <v>0.01</v>
      </c>
      <c r="E122">
        <v>8.34</v>
      </c>
      <c r="F122">
        <v>0.96</v>
      </c>
      <c r="G122" t="s">
        <v>40</v>
      </c>
      <c r="H122" t="s">
        <v>96</v>
      </c>
      <c r="I122" t="s">
        <v>30</v>
      </c>
      <c r="J122" t="s">
        <v>128</v>
      </c>
      <c r="K122" t="s">
        <v>52</v>
      </c>
      <c r="L122" t="s">
        <v>375</v>
      </c>
      <c r="M122">
        <v>0.43</v>
      </c>
      <c r="N122" t="s">
        <v>34</v>
      </c>
      <c r="O122" t="s">
        <v>113</v>
      </c>
      <c r="P122" t="s">
        <v>376</v>
      </c>
      <c r="Q122" t="s">
        <v>68</v>
      </c>
      <c r="R122">
        <v>20024</v>
      </c>
      <c r="S122" s="1">
        <v>42014</v>
      </c>
      <c r="T122" s="1">
        <v>42016</v>
      </c>
      <c r="U122">
        <v>29.332000000000001</v>
      </c>
      <c r="V122">
        <v>24</v>
      </c>
      <c r="W122">
        <v>199.12</v>
      </c>
      <c r="X122">
        <v>14596</v>
      </c>
      <c r="Y122">
        <f>cleaneddata[[#This Row],[Unit Price]]-cleaneddata[[#This Row],[Discount]]</f>
        <v>8.33</v>
      </c>
      <c r="Z122" t="str">
        <f>_xlfn.IFS(cleaneddata[[#This Row],[Region]]="Central","Chris",cleaneddata[[#This Row],[Region]]="East","Erin",cleaneddata[[#This Row],[Region]]="South","Sam",cleaneddata[[#This Row],[Region]]="West","William")</f>
        <v>Erin</v>
      </c>
    </row>
    <row r="123" spans="1:26" x14ac:dyDescent="0.2">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1">
        <v>42014</v>
      </c>
      <c r="T123" s="1">
        <v>42015</v>
      </c>
      <c r="U123">
        <v>-86</v>
      </c>
      <c r="V123">
        <v>19</v>
      </c>
      <c r="W123">
        <v>63.14</v>
      </c>
      <c r="X123">
        <v>14596</v>
      </c>
      <c r="Y123">
        <f>cleaneddata[[#This Row],[Unit Price]]-cleaneddata[[#This Row],[Discount]]</f>
        <v>3.2199999999999998</v>
      </c>
      <c r="Z123" t="str">
        <f>_xlfn.IFS(cleaneddata[[#This Row],[Region]]="Central","Chris",cleaneddata[[#This Row],[Region]]="East","Erin",cleaneddata[[#This Row],[Region]]="South","Sam",cleaneddata[[#This Row],[Region]]="West","William")</f>
        <v>Erin</v>
      </c>
    </row>
    <row r="124" spans="1:26" x14ac:dyDescent="0.2">
      <c r="A124">
        <v>896</v>
      </c>
      <c r="B124" t="s">
        <v>377</v>
      </c>
      <c r="C124" t="s">
        <v>27</v>
      </c>
      <c r="D124">
        <v>0.01</v>
      </c>
      <c r="E124">
        <v>8.34</v>
      </c>
      <c r="F124">
        <v>0.96</v>
      </c>
      <c r="G124" t="s">
        <v>40</v>
      </c>
      <c r="H124" t="s">
        <v>96</v>
      </c>
      <c r="I124" t="s">
        <v>30</v>
      </c>
      <c r="J124" t="s">
        <v>128</v>
      </c>
      <c r="K124" t="s">
        <v>52</v>
      </c>
      <c r="L124" t="s">
        <v>375</v>
      </c>
      <c r="M124">
        <v>0.43</v>
      </c>
      <c r="N124" t="s">
        <v>34</v>
      </c>
      <c r="O124" t="s">
        <v>54</v>
      </c>
      <c r="P124" t="s">
        <v>189</v>
      </c>
      <c r="Q124" t="s">
        <v>378</v>
      </c>
      <c r="R124">
        <v>76201</v>
      </c>
      <c r="S124" s="1">
        <v>42014</v>
      </c>
      <c r="T124" s="1">
        <v>42016</v>
      </c>
      <c r="U124">
        <v>34.348199999999999</v>
      </c>
      <c r="V124">
        <v>6</v>
      </c>
      <c r="W124">
        <v>49.78</v>
      </c>
      <c r="X124">
        <v>90166</v>
      </c>
      <c r="Y124">
        <f>cleaneddata[[#This Row],[Unit Price]]-cleaneddata[[#This Row],[Discount]]</f>
        <v>8.33</v>
      </c>
      <c r="Z124" t="str">
        <f>_xlfn.IFS(cleaneddata[[#This Row],[Region]]="Central","Chris",cleaneddata[[#This Row],[Region]]="East","Erin",cleaneddata[[#This Row],[Region]]="South","Sam",cleaneddata[[#This Row],[Region]]="West","William")</f>
        <v>Chris</v>
      </c>
    </row>
    <row r="125" spans="1:26" x14ac:dyDescent="0.2">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1">
        <v>42014</v>
      </c>
      <c r="T125" s="1">
        <v>42015</v>
      </c>
      <c r="U125">
        <v>-66.650000000000006</v>
      </c>
      <c r="V125">
        <v>5</v>
      </c>
      <c r="W125">
        <v>16.62</v>
      </c>
      <c r="X125">
        <v>90166</v>
      </c>
      <c r="Y125">
        <f>cleaneddata[[#This Row],[Unit Price]]-cleaneddata[[#This Row],[Discount]]</f>
        <v>3.2199999999999998</v>
      </c>
      <c r="Z125" t="str">
        <f>_xlfn.IFS(cleaneddata[[#This Row],[Region]]="Central","Chris",cleaneddata[[#This Row],[Region]]="East","Erin",cleaneddata[[#This Row],[Region]]="South","Sam",cleaneddata[[#This Row],[Region]]="West","William")</f>
        <v>Chris</v>
      </c>
    </row>
    <row r="126" spans="1:26" x14ac:dyDescent="0.2">
      <c r="A126">
        <v>1976</v>
      </c>
      <c r="B126" t="s">
        <v>379</v>
      </c>
      <c r="C126" t="s">
        <v>27</v>
      </c>
      <c r="D126">
        <v>0.05</v>
      </c>
      <c r="E126">
        <v>70.98</v>
      </c>
      <c r="F126">
        <v>46.74</v>
      </c>
      <c r="G126" t="s">
        <v>28</v>
      </c>
      <c r="H126" t="s">
        <v>41</v>
      </c>
      <c r="I126" t="s">
        <v>30</v>
      </c>
      <c r="J126" t="s">
        <v>119</v>
      </c>
      <c r="K126" t="s">
        <v>32</v>
      </c>
      <c r="L126" t="s">
        <v>380</v>
      </c>
      <c r="M126">
        <v>0.56000000000000005</v>
      </c>
      <c r="N126" t="s">
        <v>34</v>
      </c>
      <c r="O126" t="s">
        <v>54</v>
      </c>
      <c r="P126" t="s">
        <v>291</v>
      </c>
      <c r="Q126" t="s">
        <v>381</v>
      </c>
      <c r="R126">
        <v>48823</v>
      </c>
      <c r="S126" s="1">
        <v>42014</v>
      </c>
      <c r="T126" s="1">
        <v>42015</v>
      </c>
      <c r="U126">
        <v>-850.65239999999994</v>
      </c>
      <c r="V126">
        <v>8</v>
      </c>
      <c r="W126">
        <v>551.51</v>
      </c>
      <c r="X126">
        <v>89039</v>
      </c>
      <c r="Y126">
        <f>cleaneddata[[#This Row],[Unit Price]]-cleaneddata[[#This Row],[Discount]]</f>
        <v>70.930000000000007</v>
      </c>
      <c r="Z126" t="str">
        <f>_xlfn.IFS(cleaneddata[[#This Row],[Region]]="Central","Chris",cleaneddata[[#This Row],[Region]]="East","Erin",cleaneddata[[#This Row],[Region]]="South","Sam",cleaneddata[[#This Row],[Region]]="West","William")</f>
        <v>Chris</v>
      </c>
    </row>
    <row r="127" spans="1:26" x14ac:dyDescent="0.2">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1">
        <v>42014</v>
      </c>
      <c r="T127" s="1">
        <v>42016</v>
      </c>
      <c r="U127">
        <v>98.525099999999995</v>
      </c>
      <c r="V127">
        <v>12</v>
      </c>
      <c r="W127">
        <v>142.79</v>
      </c>
      <c r="X127">
        <v>89039</v>
      </c>
      <c r="Y127">
        <f>cleaneddata[[#This Row],[Unit Price]]-cleaneddata[[#This Row],[Discount]]</f>
        <v>11.5</v>
      </c>
      <c r="Z127" t="str">
        <f>_xlfn.IFS(cleaneddata[[#This Row],[Region]]="Central","Chris",cleaneddata[[#This Row],[Region]]="East","Erin",cleaneddata[[#This Row],[Region]]="South","Sam",cleaneddata[[#This Row],[Region]]="West","William")</f>
        <v>Chris</v>
      </c>
    </row>
    <row r="128" spans="1:26" x14ac:dyDescent="0.2">
      <c r="A128">
        <v>2418</v>
      </c>
      <c r="B128" t="s">
        <v>242</v>
      </c>
      <c r="C128" t="s">
        <v>39</v>
      </c>
      <c r="D128">
        <v>0.1</v>
      </c>
      <c r="E128">
        <v>599.99</v>
      </c>
      <c r="F128">
        <v>24.49</v>
      </c>
      <c r="G128" t="s">
        <v>40</v>
      </c>
      <c r="H128" t="s">
        <v>41</v>
      </c>
      <c r="I128" t="s">
        <v>42</v>
      </c>
      <c r="J128" t="s">
        <v>65</v>
      </c>
      <c r="K128" t="s">
        <v>66</v>
      </c>
      <c r="L128" t="s">
        <v>383</v>
      </c>
      <c r="M128">
        <v>0.5</v>
      </c>
      <c r="N128" t="s">
        <v>34</v>
      </c>
      <c r="O128" t="s">
        <v>35</v>
      </c>
      <c r="P128" t="s">
        <v>244</v>
      </c>
      <c r="Q128" t="s">
        <v>245</v>
      </c>
      <c r="R128">
        <v>23805</v>
      </c>
      <c r="S128" s="1">
        <v>42014</v>
      </c>
      <c r="T128" s="1">
        <v>42015</v>
      </c>
      <c r="U128">
        <v>-343.12599999999998</v>
      </c>
      <c r="V128">
        <v>11</v>
      </c>
      <c r="W128">
        <v>6355.69</v>
      </c>
      <c r="X128">
        <v>86753</v>
      </c>
      <c r="Y128">
        <f>cleaneddata[[#This Row],[Unit Price]]-cleaneddata[[#This Row],[Discount]]</f>
        <v>599.89</v>
      </c>
      <c r="Z128" t="str">
        <f>_xlfn.IFS(cleaneddata[[#This Row],[Region]]="Central","Chris",cleaneddata[[#This Row],[Region]]="East","Erin",cleaneddata[[#This Row],[Region]]="South","Sam",cleaneddata[[#This Row],[Region]]="West","William")</f>
        <v>Sam</v>
      </c>
    </row>
    <row r="129" spans="1:26" x14ac:dyDescent="0.2">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1">
        <v>42014</v>
      </c>
      <c r="T129" s="1">
        <v>42016</v>
      </c>
      <c r="U129">
        <v>66.36</v>
      </c>
      <c r="V129">
        <v>10</v>
      </c>
      <c r="W129">
        <v>28.09</v>
      </c>
      <c r="X129">
        <v>86753</v>
      </c>
      <c r="Y129">
        <f>cleaneddata[[#This Row],[Unit Price]]-cleaneddata[[#This Row],[Discount]]</f>
        <v>2.7199999999999998</v>
      </c>
      <c r="Z129" t="str">
        <f>_xlfn.IFS(cleaneddata[[#This Row],[Region]]="Central","Chris",cleaneddata[[#This Row],[Region]]="East","Erin",cleaneddata[[#This Row],[Region]]="South","Sam",cleaneddata[[#This Row],[Region]]="West","William")</f>
        <v>Sam</v>
      </c>
    </row>
    <row r="130" spans="1:26" x14ac:dyDescent="0.2">
      <c r="A130">
        <v>2132</v>
      </c>
      <c r="B130" t="s">
        <v>385</v>
      </c>
      <c r="C130" t="s">
        <v>49</v>
      </c>
      <c r="D130">
        <v>0.05</v>
      </c>
      <c r="E130">
        <v>30.42</v>
      </c>
      <c r="F130">
        <v>8.65</v>
      </c>
      <c r="G130" t="s">
        <v>89</v>
      </c>
      <c r="H130" t="s">
        <v>73</v>
      </c>
      <c r="I130" t="s">
        <v>42</v>
      </c>
      <c r="J130" t="s">
        <v>43</v>
      </c>
      <c r="K130" t="s">
        <v>75</v>
      </c>
      <c r="L130" t="s">
        <v>386</v>
      </c>
      <c r="M130">
        <v>0.74</v>
      </c>
      <c r="N130" t="s">
        <v>34</v>
      </c>
      <c r="O130" t="s">
        <v>54</v>
      </c>
      <c r="P130" t="s">
        <v>82</v>
      </c>
      <c r="Q130" t="s">
        <v>387</v>
      </c>
      <c r="R130">
        <v>63042</v>
      </c>
      <c r="S130" s="1">
        <v>42014</v>
      </c>
      <c r="T130" s="1">
        <v>42018</v>
      </c>
      <c r="U130">
        <v>-191.2576</v>
      </c>
      <c r="V130">
        <v>11</v>
      </c>
      <c r="W130">
        <v>334.44</v>
      </c>
      <c r="X130">
        <v>90078</v>
      </c>
      <c r="Y130">
        <f>cleaneddata[[#This Row],[Unit Price]]-cleaneddata[[#This Row],[Discount]]</f>
        <v>30.37</v>
      </c>
      <c r="Z130" t="str">
        <f>_xlfn.IFS(cleaneddata[[#This Row],[Region]]="Central","Chris",cleaneddata[[#This Row],[Region]]="East","Erin",cleaneddata[[#This Row],[Region]]="South","Sam",cleaneddata[[#This Row],[Region]]="West","William")</f>
        <v>Chris</v>
      </c>
    </row>
    <row r="131" spans="1:26" x14ac:dyDescent="0.2">
      <c r="A131">
        <v>2346</v>
      </c>
      <c r="B131" t="s">
        <v>388</v>
      </c>
      <c r="C131" t="s">
        <v>49</v>
      </c>
      <c r="D131">
        <v>0.03</v>
      </c>
      <c r="E131">
        <v>297.64</v>
      </c>
      <c r="F131">
        <v>14.7</v>
      </c>
      <c r="G131" t="s">
        <v>28</v>
      </c>
      <c r="H131" t="s">
        <v>96</v>
      </c>
      <c r="I131" t="s">
        <v>42</v>
      </c>
      <c r="J131" t="s">
        <v>58</v>
      </c>
      <c r="K131" t="s">
        <v>59</v>
      </c>
      <c r="L131" t="s">
        <v>389</v>
      </c>
      <c r="M131">
        <v>0.56999999999999995</v>
      </c>
      <c r="N131" t="s">
        <v>34</v>
      </c>
      <c r="O131" t="s">
        <v>35</v>
      </c>
      <c r="P131" t="s">
        <v>390</v>
      </c>
      <c r="Q131" t="s">
        <v>391</v>
      </c>
      <c r="R131">
        <v>40258</v>
      </c>
      <c r="S131" s="1">
        <v>42014</v>
      </c>
      <c r="T131" s="1">
        <v>42019</v>
      </c>
      <c r="U131">
        <v>-48.972000000000001</v>
      </c>
      <c r="V131">
        <v>12</v>
      </c>
      <c r="W131">
        <v>3707.05</v>
      </c>
      <c r="X131">
        <v>89503</v>
      </c>
      <c r="Y131">
        <f>cleaneddata[[#This Row],[Unit Price]]-cleaneddata[[#This Row],[Discount]]</f>
        <v>297.61</v>
      </c>
      <c r="Z131" t="str">
        <f>_xlfn.IFS(cleaneddata[[#This Row],[Region]]="Central","Chris",cleaneddata[[#This Row],[Region]]="East","Erin",cleaneddata[[#This Row],[Region]]="South","Sam",cleaneddata[[#This Row],[Region]]="West","William")</f>
        <v>Sam</v>
      </c>
    </row>
    <row r="132" spans="1:26" x14ac:dyDescent="0.2">
      <c r="A132">
        <v>2797</v>
      </c>
      <c r="B132" t="s">
        <v>392</v>
      </c>
      <c r="C132" t="s">
        <v>118</v>
      </c>
      <c r="D132">
        <v>0</v>
      </c>
      <c r="E132">
        <v>5.0199999999999996</v>
      </c>
      <c r="F132">
        <v>5.14</v>
      </c>
      <c r="G132" t="s">
        <v>40</v>
      </c>
      <c r="H132" t="s">
        <v>41</v>
      </c>
      <c r="I132" t="s">
        <v>42</v>
      </c>
      <c r="J132" t="s">
        <v>43</v>
      </c>
      <c r="K132" t="s">
        <v>44</v>
      </c>
      <c r="L132" t="s">
        <v>393</v>
      </c>
      <c r="M132">
        <v>0.79</v>
      </c>
      <c r="N132" t="s">
        <v>34</v>
      </c>
      <c r="O132" t="s">
        <v>113</v>
      </c>
      <c r="P132" t="s">
        <v>322</v>
      </c>
      <c r="Q132" t="s">
        <v>394</v>
      </c>
      <c r="R132">
        <v>15122</v>
      </c>
      <c r="S132" s="1">
        <v>42014</v>
      </c>
      <c r="T132" s="1">
        <v>42015</v>
      </c>
      <c r="U132">
        <v>-159.30279999999999</v>
      </c>
      <c r="V132">
        <v>8</v>
      </c>
      <c r="W132">
        <v>43.94</v>
      </c>
      <c r="X132">
        <v>87552</v>
      </c>
      <c r="Y132">
        <f>cleaneddata[[#This Row],[Unit Price]]-cleaneddata[[#This Row],[Discount]]</f>
        <v>5.0199999999999996</v>
      </c>
      <c r="Z132" t="str">
        <f>_xlfn.IFS(cleaneddata[[#This Row],[Region]]="Central","Chris",cleaneddata[[#This Row],[Region]]="East","Erin",cleaneddata[[#This Row],[Region]]="South","Sam",cleaneddata[[#This Row],[Region]]="West","William")</f>
        <v>Erin</v>
      </c>
    </row>
    <row r="133" spans="1:26" x14ac:dyDescent="0.2">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1">
        <v>42014</v>
      </c>
      <c r="T133" s="1">
        <v>42015</v>
      </c>
      <c r="U133">
        <v>-105.68519999999999</v>
      </c>
      <c r="V133">
        <v>4</v>
      </c>
      <c r="W133">
        <v>28.2</v>
      </c>
      <c r="X133">
        <v>90431</v>
      </c>
      <c r="Y133">
        <f>cleaneddata[[#This Row],[Unit Price]]-cleaneddata[[#This Row],[Discount]]</f>
        <v>6.4600000000000009</v>
      </c>
      <c r="Z133" t="str">
        <f>_xlfn.IFS(cleaneddata[[#This Row],[Region]]="Central","Chris",cleaneddata[[#This Row],[Region]]="East","Erin",cleaneddata[[#This Row],[Region]]="South","Sam",cleaneddata[[#This Row],[Region]]="West","William")</f>
        <v>William</v>
      </c>
    </row>
    <row r="134" spans="1:26" x14ac:dyDescent="0.2">
      <c r="A134">
        <v>947</v>
      </c>
      <c r="B134" t="s">
        <v>398</v>
      </c>
      <c r="C134" t="s">
        <v>27</v>
      </c>
      <c r="D134">
        <v>0.08</v>
      </c>
      <c r="E134">
        <v>14.2</v>
      </c>
      <c r="F134">
        <v>5.3</v>
      </c>
      <c r="G134" t="s">
        <v>89</v>
      </c>
      <c r="H134" t="s">
        <v>73</v>
      </c>
      <c r="I134" t="s">
        <v>30</v>
      </c>
      <c r="J134" t="s">
        <v>128</v>
      </c>
      <c r="K134" t="s">
        <v>52</v>
      </c>
      <c r="L134" t="s">
        <v>290</v>
      </c>
      <c r="M134">
        <v>0.46</v>
      </c>
      <c r="N134" t="s">
        <v>34</v>
      </c>
      <c r="O134" t="s">
        <v>113</v>
      </c>
      <c r="P134" t="s">
        <v>399</v>
      </c>
      <c r="Q134" t="s">
        <v>400</v>
      </c>
      <c r="R134">
        <v>7002</v>
      </c>
      <c r="S134" s="1">
        <v>42015</v>
      </c>
      <c r="T134" s="1">
        <v>42017</v>
      </c>
      <c r="U134">
        <v>27.23</v>
      </c>
      <c r="V134">
        <v>5</v>
      </c>
      <c r="W134">
        <v>72.11</v>
      </c>
      <c r="X134">
        <v>86565</v>
      </c>
      <c r="Y134">
        <f>cleaneddata[[#This Row],[Unit Price]]-cleaneddata[[#This Row],[Discount]]</f>
        <v>14.12</v>
      </c>
      <c r="Z134" t="str">
        <f>_xlfn.IFS(cleaneddata[[#This Row],[Region]]="Central","Chris",cleaneddata[[#This Row],[Region]]="East","Erin",cleaneddata[[#This Row],[Region]]="South","Sam",cleaneddata[[#This Row],[Region]]="West","William")</f>
        <v>Erin</v>
      </c>
    </row>
    <row r="135" spans="1:26" x14ac:dyDescent="0.2">
      <c r="A135">
        <v>166</v>
      </c>
      <c r="B135" t="s">
        <v>401</v>
      </c>
      <c r="C135" t="s">
        <v>49</v>
      </c>
      <c r="D135">
        <v>0.08</v>
      </c>
      <c r="E135">
        <v>399.98</v>
      </c>
      <c r="F135">
        <v>12.06</v>
      </c>
      <c r="G135" t="s">
        <v>28</v>
      </c>
      <c r="H135" t="s">
        <v>41</v>
      </c>
      <c r="I135" t="s">
        <v>42</v>
      </c>
      <c r="J135" t="s">
        <v>58</v>
      </c>
      <c r="K135" t="s">
        <v>32</v>
      </c>
      <c r="L135" t="s">
        <v>185</v>
      </c>
      <c r="M135">
        <v>0.56000000000000005</v>
      </c>
      <c r="N135" t="s">
        <v>34</v>
      </c>
      <c r="O135" t="s">
        <v>35</v>
      </c>
      <c r="P135" t="s">
        <v>402</v>
      </c>
      <c r="Q135" t="s">
        <v>403</v>
      </c>
      <c r="R135">
        <v>37087</v>
      </c>
      <c r="S135" s="1">
        <v>42015</v>
      </c>
      <c r="T135" s="1">
        <v>42022</v>
      </c>
      <c r="U135">
        <v>28.514099999999999</v>
      </c>
      <c r="V135">
        <v>5</v>
      </c>
      <c r="W135">
        <v>1839.91</v>
      </c>
      <c r="X135">
        <v>89426</v>
      </c>
      <c r="Y135">
        <f>cleaneddata[[#This Row],[Unit Price]]-cleaneddata[[#This Row],[Discount]]</f>
        <v>399.90000000000003</v>
      </c>
      <c r="Z135" t="str">
        <f>_xlfn.IFS(cleaneddata[[#This Row],[Region]]="Central","Chris",cleaneddata[[#This Row],[Region]]="East","Erin",cleaneddata[[#This Row],[Region]]="South","Sam",cleaneddata[[#This Row],[Region]]="West","William")</f>
        <v>Sam</v>
      </c>
    </row>
    <row r="136" spans="1:26" x14ac:dyDescent="0.2">
      <c r="A136">
        <v>466</v>
      </c>
      <c r="B136" t="s">
        <v>404</v>
      </c>
      <c r="C136" t="s">
        <v>72</v>
      </c>
      <c r="D136">
        <v>0.08</v>
      </c>
      <c r="E136">
        <v>297.64</v>
      </c>
      <c r="F136">
        <v>14.7</v>
      </c>
      <c r="G136" t="s">
        <v>28</v>
      </c>
      <c r="H136" t="s">
        <v>29</v>
      </c>
      <c r="I136" t="s">
        <v>42</v>
      </c>
      <c r="J136" t="s">
        <v>58</v>
      </c>
      <c r="K136" t="s">
        <v>59</v>
      </c>
      <c r="L136" t="s">
        <v>389</v>
      </c>
      <c r="M136">
        <v>0.56999999999999995</v>
      </c>
      <c r="N136" t="s">
        <v>34</v>
      </c>
      <c r="O136" t="s">
        <v>113</v>
      </c>
      <c r="P136" t="s">
        <v>405</v>
      </c>
      <c r="Q136" t="s">
        <v>406</v>
      </c>
      <c r="R136">
        <v>2019</v>
      </c>
      <c r="S136" s="1">
        <v>42015</v>
      </c>
      <c r="T136" s="1">
        <v>42015</v>
      </c>
      <c r="U136">
        <v>496.79680000000002</v>
      </c>
      <c r="V136">
        <v>5</v>
      </c>
      <c r="W136">
        <v>1132.8399999999999</v>
      </c>
      <c r="X136">
        <v>88060</v>
      </c>
      <c r="Y136">
        <f>cleaneddata[[#This Row],[Unit Price]]-cleaneddata[[#This Row],[Discount]]</f>
        <v>297.56</v>
      </c>
      <c r="Z136" t="str">
        <f>_xlfn.IFS(cleaneddata[[#This Row],[Region]]="Central","Chris",cleaneddata[[#This Row],[Region]]="East","Erin",cleaneddata[[#This Row],[Region]]="South","Sam",cleaneddata[[#This Row],[Region]]="West","William")</f>
        <v>Erin</v>
      </c>
    </row>
    <row r="137" spans="1:26" x14ac:dyDescent="0.2">
      <c r="A137">
        <v>467</v>
      </c>
      <c r="B137" t="s">
        <v>407</v>
      </c>
      <c r="C137" t="s">
        <v>72</v>
      </c>
      <c r="D137">
        <v>0.02</v>
      </c>
      <c r="E137">
        <v>12.99</v>
      </c>
      <c r="F137">
        <v>14.37</v>
      </c>
      <c r="G137" t="s">
        <v>40</v>
      </c>
      <c r="H137" t="s">
        <v>29</v>
      </c>
      <c r="I137" t="s">
        <v>30</v>
      </c>
      <c r="J137" t="s">
        <v>128</v>
      </c>
      <c r="K137" t="s">
        <v>66</v>
      </c>
      <c r="L137" t="s">
        <v>408</v>
      </c>
      <c r="M137">
        <v>0.73</v>
      </c>
      <c r="N137" t="s">
        <v>34</v>
      </c>
      <c r="O137" t="s">
        <v>113</v>
      </c>
      <c r="P137" t="s">
        <v>405</v>
      </c>
      <c r="Q137" t="s">
        <v>409</v>
      </c>
      <c r="R137">
        <v>1915</v>
      </c>
      <c r="S137" s="1">
        <v>42015</v>
      </c>
      <c r="T137" s="1">
        <v>42016</v>
      </c>
      <c r="U137">
        <v>-556.80960000000005</v>
      </c>
      <c r="V137">
        <v>11</v>
      </c>
      <c r="W137">
        <v>143.63</v>
      </c>
      <c r="X137">
        <v>88060</v>
      </c>
      <c r="Y137">
        <f>cleaneddata[[#This Row],[Unit Price]]-cleaneddata[[#This Row],[Discount]]</f>
        <v>12.97</v>
      </c>
      <c r="Z137" t="str">
        <f>_xlfn.IFS(cleaneddata[[#This Row],[Region]]="Central","Chris",cleaneddata[[#This Row],[Region]]="East","Erin",cleaneddata[[#This Row],[Region]]="South","Sam",cleaneddata[[#This Row],[Region]]="West","William")</f>
        <v>Erin</v>
      </c>
    </row>
    <row r="138" spans="1:26" x14ac:dyDescent="0.2">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1">
        <v>42015</v>
      </c>
      <c r="T138" s="1">
        <v>42016</v>
      </c>
      <c r="U138">
        <v>-27.738800000000001</v>
      </c>
      <c r="V138">
        <v>5</v>
      </c>
      <c r="W138">
        <v>73.040000000000006</v>
      </c>
      <c r="X138">
        <v>88060</v>
      </c>
      <c r="Y138">
        <f>cleaneddata[[#This Row],[Unit Price]]-cleaneddata[[#This Row],[Discount]]</f>
        <v>14.36</v>
      </c>
      <c r="Z138" t="str">
        <f>_xlfn.IFS(cleaneddata[[#This Row],[Region]]="Central","Chris",cleaneddata[[#This Row],[Region]]="East","Erin",cleaneddata[[#This Row],[Region]]="South","Sam",cleaneddata[[#This Row],[Region]]="West","William")</f>
        <v>Erin</v>
      </c>
    </row>
    <row r="139" spans="1:26" x14ac:dyDescent="0.2">
      <c r="A139">
        <v>469</v>
      </c>
      <c r="B139" t="s">
        <v>413</v>
      </c>
      <c r="C139" t="s">
        <v>72</v>
      </c>
      <c r="D139">
        <v>0.05</v>
      </c>
      <c r="E139">
        <v>4.1399999999999997</v>
      </c>
      <c r="F139">
        <v>6.6</v>
      </c>
      <c r="G139" t="s">
        <v>89</v>
      </c>
      <c r="H139" t="s">
        <v>29</v>
      </c>
      <c r="I139" t="s">
        <v>30</v>
      </c>
      <c r="J139" t="s">
        <v>128</v>
      </c>
      <c r="K139" t="s">
        <v>75</v>
      </c>
      <c r="L139" t="s">
        <v>414</v>
      </c>
      <c r="M139">
        <v>0.49</v>
      </c>
      <c r="N139" t="s">
        <v>34</v>
      </c>
      <c r="O139" t="s">
        <v>113</v>
      </c>
      <c r="P139" t="s">
        <v>399</v>
      </c>
      <c r="Q139" t="s">
        <v>415</v>
      </c>
      <c r="R139">
        <v>7506</v>
      </c>
      <c r="S139" s="1">
        <v>42015</v>
      </c>
      <c r="T139" s="1">
        <v>42017</v>
      </c>
      <c r="U139">
        <v>-128.68719999999999</v>
      </c>
      <c r="V139">
        <v>7</v>
      </c>
      <c r="W139">
        <v>33.35</v>
      </c>
      <c r="X139">
        <v>88060</v>
      </c>
      <c r="Y139">
        <f>cleaneddata[[#This Row],[Unit Price]]-cleaneddata[[#This Row],[Discount]]</f>
        <v>4.09</v>
      </c>
      <c r="Z139" t="str">
        <f>_xlfn.IFS(cleaneddata[[#This Row],[Region]]="Central","Chris",cleaneddata[[#This Row],[Region]]="East","Erin",cleaneddata[[#This Row],[Region]]="South","Sam",cleaneddata[[#This Row],[Region]]="West","William")</f>
        <v>Erin</v>
      </c>
    </row>
    <row r="140" spans="1:26" x14ac:dyDescent="0.2">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1">
        <v>42015</v>
      </c>
      <c r="T140" s="1">
        <v>42015</v>
      </c>
      <c r="U140">
        <v>23.2028</v>
      </c>
      <c r="V140">
        <v>5</v>
      </c>
      <c r="W140">
        <v>60.24</v>
      </c>
      <c r="X140">
        <v>88060</v>
      </c>
      <c r="Y140">
        <f>cleaneddata[[#This Row],[Unit Price]]-cleaneddata[[#This Row],[Discount]]</f>
        <v>11.31</v>
      </c>
      <c r="Z140" t="str">
        <f>_xlfn.IFS(cleaneddata[[#This Row],[Region]]="Central","Chris",cleaneddata[[#This Row],[Region]]="East","Erin",cleaneddata[[#This Row],[Region]]="South","Sam",cleaneddata[[#This Row],[Region]]="West","William")</f>
        <v>Erin</v>
      </c>
    </row>
    <row r="141" spans="1:26" x14ac:dyDescent="0.2">
      <c r="A141">
        <v>2776</v>
      </c>
      <c r="B141" t="s">
        <v>419</v>
      </c>
      <c r="C141" t="s">
        <v>27</v>
      </c>
      <c r="D141">
        <v>0.03</v>
      </c>
      <c r="E141">
        <v>350.98</v>
      </c>
      <c r="F141">
        <v>30</v>
      </c>
      <c r="G141" t="s">
        <v>28</v>
      </c>
      <c r="H141" t="s">
        <v>41</v>
      </c>
      <c r="I141" t="s">
        <v>30</v>
      </c>
      <c r="J141" t="s">
        <v>111</v>
      </c>
      <c r="K141" t="s">
        <v>59</v>
      </c>
      <c r="L141" t="s">
        <v>193</v>
      </c>
      <c r="M141">
        <v>0.61</v>
      </c>
      <c r="N141" t="s">
        <v>34</v>
      </c>
      <c r="O141" t="s">
        <v>113</v>
      </c>
      <c r="P141" t="s">
        <v>420</v>
      </c>
      <c r="Q141" t="s">
        <v>421</v>
      </c>
      <c r="R141">
        <v>20877</v>
      </c>
      <c r="S141" s="1">
        <v>42016</v>
      </c>
      <c r="T141" s="1">
        <v>42019</v>
      </c>
      <c r="U141">
        <v>2692.4421000000002</v>
      </c>
      <c r="V141">
        <v>11</v>
      </c>
      <c r="W141">
        <v>3902.09</v>
      </c>
      <c r="X141">
        <v>91228</v>
      </c>
      <c r="Y141">
        <f>cleaneddata[[#This Row],[Unit Price]]-cleaneddata[[#This Row],[Discount]]</f>
        <v>350.95000000000005</v>
      </c>
      <c r="Z141" t="str">
        <f>_xlfn.IFS(cleaneddata[[#This Row],[Region]]="Central","Chris",cleaneddata[[#This Row],[Region]]="East","Erin",cleaneddata[[#This Row],[Region]]="South","Sam",cleaneddata[[#This Row],[Region]]="West","William")</f>
        <v>Erin</v>
      </c>
    </row>
    <row r="142" spans="1:26" x14ac:dyDescent="0.2">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1">
        <v>42016</v>
      </c>
      <c r="T142" s="1">
        <v>42018</v>
      </c>
      <c r="U142">
        <v>2.0672000000000001</v>
      </c>
      <c r="V142">
        <v>8</v>
      </c>
      <c r="W142">
        <v>14.18</v>
      </c>
      <c r="X142">
        <v>91228</v>
      </c>
      <c r="Y142">
        <f>cleaneddata[[#This Row],[Unit Price]]-cleaneddata[[#This Row],[Discount]]</f>
        <v>1.64</v>
      </c>
      <c r="Z142" t="str">
        <f>_xlfn.IFS(cleaneddata[[#This Row],[Region]]="Central","Chris",cleaneddata[[#This Row],[Region]]="East","Erin",cleaneddata[[#This Row],[Region]]="South","Sam",cleaneddata[[#This Row],[Region]]="West","William")</f>
        <v>Erin</v>
      </c>
    </row>
    <row r="143" spans="1:26" x14ac:dyDescent="0.2">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1">
        <v>42016</v>
      </c>
      <c r="T143" s="1">
        <v>42017</v>
      </c>
      <c r="U143">
        <v>41.296500000000002</v>
      </c>
      <c r="V143">
        <v>10</v>
      </c>
      <c r="W143">
        <v>59.85</v>
      </c>
      <c r="X143">
        <v>86520</v>
      </c>
      <c r="Y143">
        <f>cleaneddata[[#This Row],[Unit Price]]-cleaneddata[[#This Row],[Discount]]</f>
        <v>6.25</v>
      </c>
      <c r="Z143" t="str">
        <f>_xlfn.IFS(cleaneddata[[#This Row],[Region]]="Central","Chris",cleaneddata[[#This Row],[Region]]="East","Erin",cleaneddata[[#This Row],[Region]]="South","Sam",cleaneddata[[#This Row],[Region]]="West","William")</f>
        <v>William</v>
      </c>
    </row>
    <row r="144" spans="1:26" x14ac:dyDescent="0.2">
      <c r="A144">
        <v>120</v>
      </c>
      <c r="B144" t="s">
        <v>423</v>
      </c>
      <c r="C144" t="s">
        <v>39</v>
      </c>
      <c r="D144">
        <v>0.09</v>
      </c>
      <c r="E144">
        <v>205.99</v>
      </c>
      <c r="F144">
        <v>3</v>
      </c>
      <c r="G144" t="s">
        <v>89</v>
      </c>
      <c r="H144" t="s">
        <v>96</v>
      </c>
      <c r="I144" t="s">
        <v>42</v>
      </c>
      <c r="J144" t="s">
        <v>137</v>
      </c>
      <c r="K144" t="s">
        <v>75</v>
      </c>
      <c r="L144" t="s">
        <v>425</v>
      </c>
      <c r="M144">
        <v>0.57999999999999996</v>
      </c>
      <c r="N144" t="s">
        <v>34</v>
      </c>
      <c r="O144" t="s">
        <v>61</v>
      </c>
      <c r="P144" t="s">
        <v>148</v>
      </c>
      <c r="Q144" t="s">
        <v>183</v>
      </c>
      <c r="R144">
        <v>84041</v>
      </c>
      <c r="S144" s="1">
        <v>42016</v>
      </c>
      <c r="T144" s="1">
        <v>42018</v>
      </c>
      <c r="U144">
        <v>1179.0237</v>
      </c>
      <c r="V144">
        <v>10</v>
      </c>
      <c r="W144">
        <v>1708.73</v>
      </c>
      <c r="X144">
        <v>86520</v>
      </c>
      <c r="Y144">
        <f>cleaneddata[[#This Row],[Unit Price]]-cleaneddata[[#This Row],[Discount]]</f>
        <v>205.9</v>
      </c>
      <c r="Z144" t="str">
        <f>_xlfn.IFS(cleaneddata[[#This Row],[Region]]="Central","Chris",cleaneddata[[#This Row],[Region]]="East","Erin",cleaneddata[[#This Row],[Region]]="South","Sam",cleaneddata[[#This Row],[Region]]="West","William")</f>
        <v>William</v>
      </c>
    </row>
    <row r="145" spans="1:26" x14ac:dyDescent="0.2">
      <c r="A145">
        <v>898</v>
      </c>
      <c r="B145" t="s">
        <v>426</v>
      </c>
      <c r="C145" t="s">
        <v>39</v>
      </c>
      <c r="D145">
        <v>0.04</v>
      </c>
      <c r="E145">
        <v>90.97</v>
      </c>
      <c r="F145">
        <v>28</v>
      </c>
      <c r="G145" t="s">
        <v>28</v>
      </c>
      <c r="H145" t="s">
        <v>29</v>
      </c>
      <c r="I145" t="s">
        <v>42</v>
      </c>
      <c r="J145" t="s">
        <v>58</v>
      </c>
      <c r="K145" t="s">
        <v>59</v>
      </c>
      <c r="L145" t="s">
        <v>427</v>
      </c>
      <c r="M145">
        <v>0.38</v>
      </c>
      <c r="N145" t="s">
        <v>34</v>
      </c>
      <c r="O145" t="s">
        <v>113</v>
      </c>
      <c r="P145" t="s">
        <v>114</v>
      </c>
      <c r="Q145" t="s">
        <v>115</v>
      </c>
      <c r="R145">
        <v>10039</v>
      </c>
      <c r="S145" s="1">
        <v>42016</v>
      </c>
      <c r="T145" s="1">
        <v>42017</v>
      </c>
      <c r="U145">
        <v>-173.09520000000001</v>
      </c>
      <c r="V145">
        <v>6</v>
      </c>
      <c r="W145">
        <v>573.30999999999995</v>
      </c>
      <c r="X145">
        <v>33635</v>
      </c>
      <c r="Y145">
        <f>cleaneddata[[#This Row],[Unit Price]]-cleaneddata[[#This Row],[Discount]]</f>
        <v>90.929999999999993</v>
      </c>
      <c r="Z145" t="str">
        <f>_xlfn.IFS(cleaneddata[[#This Row],[Region]]="Central","Chris",cleaneddata[[#This Row],[Region]]="East","Erin",cleaneddata[[#This Row],[Region]]="South","Sam",cleaneddata[[#This Row],[Region]]="West","William")</f>
        <v>Erin</v>
      </c>
    </row>
    <row r="146" spans="1:26" x14ac:dyDescent="0.2">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1">
        <v>42016</v>
      </c>
      <c r="T146" s="1">
        <v>42017</v>
      </c>
      <c r="U146">
        <v>-96.16</v>
      </c>
      <c r="V146">
        <v>5</v>
      </c>
      <c r="W146">
        <v>140.22999999999999</v>
      </c>
      <c r="X146">
        <v>33635</v>
      </c>
      <c r="Y146">
        <f>cleaneddata[[#This Row],[Unit Price]]-cleaneddata[[#This Row],[Discount]]</f>
        <v>20.27</v>
      </c>
      <c r="Z146" t="str">
        <f>_xlfn.IFS(cleaneddata[[#This Row],[Region]]="Central","Chris",cleaneddata[[#This Row],[Region]]="East","Erin",cleaneddata[[#This Row],[Region]]="South","Sam",cleaneddata[[#This Row],[Region]]="West","William")</f>
        <v>Erin</v>
      </c>
    </row>
    <row r="147" spans="1:26" x14ac:dyDescent="0.2">
      <c r="A147">
        <v>899</v>
      </c>
      <c r="B147" t="s">
        <v>428</v>
      </c>
      <c r="C147" t="s">
        <v>39</v>
      </c>
      <c r="D147">
        <v>0.04</v>
      </c>
      <c r="E147">
        <v>90.97</v>
      </c>
      <c r="F147">
        <v>28</v>
      </c>
      <c r="G147" t="s">
        <v>28</v>
      </c>
      <c r="H147" t="s">
        <v>29</v>
      </c>
      <c r="I147" t="s">
        <v>42</v>
      </c>
      <c r="J147" t="s">
        <v>58</v>
      </c>
      <c r="K147" t="s">
        <v>59</v>
      </c>
      <c r="L147" t="s">
        <v>427</v>
      </c>
      <c r="M147">
        <v>0.38</v>
      </c>
      <c r="N147" t="s">
        <v>34</v>
      </c>
      <c r="O147" t="s">
        <v>113</v>
      </c>
      <c r="P147" t="s">
        <v>322</v>
      </c>
      <c r="Q147" t="s">
        <v>429</v>
      </c>
      <c r="R147">
        <v>16602</v>
      </c>
      <c r="S147" s="1">
        <v>42016</v>
      </c>
      <c r="T147" s="1">
        <v>42017</v>
      </c>
      <c r="U147">
        <v>-173.09520000000001</v>
      </c>
      <c r="V147">
        <v>2</v>
      </c>
      <c r="W147">
        <v>191.1</v>
      </c>
      <c r="X147">
        <v>86263</v>
      </c>
      <c r="Y147">
        <f>cleaneddata[[#This Row],[Unit Price]]-cleaneddata[[#This Row],[Discount]]</f>
        <v>90.929999999999993</v>
      </c>
      <c r="Z147" t="str">
        <f>_xlfn.IFS(cleaneddata[[#This Row],[Region]]="Central","Chris",cleaneddata[[#This Row],[Region]]="East","Erin",cleaneddata[[#This Row],[Region]]="South","Sam",cleaneddata[[#This Row],[Region]]="West","William")</f>
        <v>Erin</v>
      </c>
    </row>
    <row r="148" spans="1:26" x14ac:dyDescent="0.2">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1">
        <v>42016</v>
      </c>
      <c r="T148" s="1">
        <v>42017</v>
      </c>
      <c r="U148">
        <v>-96.16</v>
      </c>
      <c r="V148">
        <v>1</v>
      </c>
      <c r="W148">
        <v>28.05</v>
      </c>
      <c r="X148">
        <v>86263</v>
      </c>
      <c r="Y148">
        <f>cleaneddata[[#This Row],[Unit Price]]-cleaneddata[[#This Row],[Discount]]</f>
        <v>20.27</v>
      </c>
      <c r="Z148" t="str">
        <f>_xlfn.IFS(cleaneddata[[#This Row],[Region]]="Central","Chris",cleaneddata[[#This Row],[Region]]="East","Erin",cleaneddata[[#This Row],[Region]]="South","Sam",cleaneddata[[#This Row],[Region]]="West","William")</f>
        <v>Erin</v>
      </c>
    </row>
    <row r="149" spans="1:26" x14ac:dyDescent="0.2">
      <c r="A149">
        <v>1636</v>
      </c>
      <c r="B149" t="s">
        <v>430</v>
      </c>
      <c r="C149" t="s">
        <v>39</v>
      </c>
      <c r="D149">
        <v>0.04</v>
      </c>
      <c r="E149">
        <v>136.97999999999999</v>
      </c>
      <c r="F149">
        <v>24.49</v>
      </c>
      <c r="G149" t="s">
        <v>89</v>
      </c>
      <c r="H149" t="s">
        <v>73</v>
      </c>
      <c r="I149" t="s">
        <v>30</v>
      </c>
      <c r="J149" t="s">
        <v>128</v>
      </c>
      <c r="K149" t="s">
        <v>66</v>
      </c>
      <c r="L149" t="s">
        <v>431</v>
      </c>
      <c r="M149">
        <v>0.59</v>
      </c>
      <c r="N149" t="s">
        <v>34</v>
      </c>
      <c r="O149" t="s">
        <v>61</v>
      </c>
      <c r="P149" t="s">
        <v>92</v>
      </c>
      <c r="Q149" t="s">
        <v>432</v>
      </c>
      <c r="R149">
        <v>93905</v>
      </c>
      <c r="S149" s="1">
        <v>42016</v>
      </c>
      <c r="T149" s="1">
        <v>42018</v>
      </c>
      <c r="U149">
        <v>1127.5497</v>
      </c>
      <c r="V149">
        <v>12</v>
      </c>
      <c r="W149">
        <v>1634.13</v>
      </c>
      <c r="X149">
        <v>89706</v>
      </c>
      <c r="Y149">
        <f>cleaneddata[[#This Row],[Unit Price]]-cleaneddata[[#This Row],[Discount]]</f>
        <v>136.94</v>
      </c>
      <c r="Z149" t="str">
        <f>_xlfn.IFS(cleaneddata[[#This Row],[Region]]="Central","Chris",cleaneddata[[#This Row],[Region]]="East","Erin",cleaneddata[[#This Row],[Region]]="South","Sam",cleaneddata[[#This Row],[Region]]="West","William")</f>
        <v>William</v>
      </c>
    </row>
    <row r="150" spans="1:26" x14ac:dyDescent="0.2">
      <c r="A150">
        <v>823</v>
      </c>
      <c r="B150" t="s">
        <v>433</v>
      </c>
      <c r="C150" t="s">
        <v>49</v>
      </c>
      <c r="D150">
        <v>0.04</v>
      </c>
      <c r="E150">
        <v>6.24</v>
      </c>
      <c r="F150">
        <v>5.22</v>
      </c>
      <c r="G150" t="s">
        <v>40</v>
      </c>
      <c r="H150" t="s">
        <v>29</v>
      </c>
      <c r="I150" t="s">
        <v>30</v>
      </c>
      <c r="J150" t="s">
        <v>128</v>
      </c>
      <c r="K150" t="s">
        <v>75</v>
      </c>
      <c r="L150" t="s">
        <v>434</v>
      </c>
      <c r="M150">
        <v>0.6</v>
      </c>
      <c r="N150" t="s">
        <v>34</v>
      </c>
      <c r="O150" t="s">
        <v>35</v>
      </c>
      <c r="P150" t="s">
        <v>402</v>
      </c>
      <c r="Q150" t="s">
        <v>435</v>
      </c>
      <c r="R150">
        <v>37167</v>
      </c>
      <c r="S150" s="1">
        <v>42016</v>
      </c>
      <c r="T150" s="1">
        <v>42021</v>
      </c>
      <c r="U150">
        <v>4.3808999999999996</v>
      </c>
      <c r="V150">
        <v>13</v>
      </c>
      <c r="W150">
        <v>80.23</v>
      </c>
      <c r="X150">
        <v>89257</v>
      </c>
      <c r="Y150">
        <f>cleaneddata[[#This Row],[Unit Price]]-cleaneddata[[#This Row],[Discount]]</f>
        <v>6.2</v>
      </c>
      <c r="Z150" t="str">
        <f>_xlfn.IFS(cleaneddata[[#This Row],[Region]]="Central","Chris",cleaneddata[[#This Row],[Region]]="East","Erin",cleaneddata[[#This Row],[Region]]="South","Sam",cleaneddata[[#This Row],[Region]]="West","William")</f>
        <v>Sam</v>
      </c>
    </row>
    <row r="151" spans="1:26" x14ac:dyDescent="0.2">
      <c r="A151">
        <v>824</v>
      </c>
      <c r="B151" t="s">
        <v>436</v>
      </c>
      <c r="C151" t="s">
        <v>49</v>
      </c>
      <c r="D151">
        <v>0.09</v>
      </c>
      <c r="E151">
        <v>260.98</v>
      </c>
      <c r="F151">
        <v>41.91</v>
      </c>
      <c r="G151" t="s">
        <v>28</v>
      </c>
      <c r="H151" t="s">
        <v>29</v>
      </c>
      <c r="I151" t="s">
        <v>30</v>
      </c>
      <c r="J151" t="s">
        <v>119</v>
      </c>
      <c r="K151" t="s">
        <v>32</v>
      </c>
      <c r="L151" t="s">
        <v>437</v>
      </c>
      <c r="M151">
        <v>0.59</v>
      </c>
      <c r="N151" t="s">
        <v>34</v>
      </c>
      <c r="O151" t="s">
        <v>35</v>
      </c>
      <c r="P151" t="s">
        <v>402</v>
      </c>
      <c r="Q151" t="s">
        <v>438</v>
      </c>
      <c r="R151">
        <v>37174</v>
      </c>
      <c r="S151" s="1">
        <v>42016</v>
      </c>
      <c r="T151" s="1">
        <v>42023</v>
      </c>
      <c r="U151">
        <v>-100.744</v>
      </c>
      <c r="V151">
        <v>8</v>
      </c>
      <c r="W151">
        <v>2044.9</v>
      </c>
      <c r="X151">
        <v>89257</v>
      </c>
      <c r="Y151">
        <f>cleaneddata[[#This Row],[Unit Price]]-cleaneddata[[#This Row],[Discount]]</f>
        <v>260.89000000000004</v>
      </c>
      <c r="Z151" t="str">
        <f>_xlfn.IFS(cleaneddata[[#This Row],[Region]]="Central","Chris",cleaneddata[[#This Row],[Region]]="East","Erin",cleaneddata[[#This Row],[Region]]="South","Sam",cleaneddata[[#This Row],[Region]]="West","William")</f>
        <v>Sam</v>
      </c>
    </row>
    <row r="152" spans="1:26" x14ac:dyDescent="0.2">
      <c r="A152">
        <v>1424</v>
      </c>
      <c r="B152" t="s">
        <v>439</v>
      </c>
      <c r="C152" t="s">
        <v>49</v>
      </c>
      <c r="D152">
        <v>0.05</v>
      </c>
      <c r="E152">
        <v>350.99</v>
      </c>
      <c r="F152">
        <v>39</v>
      </c>
      <c r="G152" t="s">
        <v>28</v>
      </c>
      <c r="H152" t="s">
        <v>73</v>
      </c>
      <c r="I152" t="s">
        <v>30</v>
      </c>
      <c r="J152" t="s">
        <v>111</v>
      </c>
      <c r="K152" t="s">
        <v>59</v>
      </c>
      <c r="L152" t="s">
        <v>440</v>
      </c>
      <c r="M152">
        <v>0.55000000000000004</v>
      </c>
      <c r="N152" t="s">
        <v>34</v>
      </c>
      <c r="O152" t="s">
        <v>61</v>
      </c>
      <c r="P152" t="s">
        <v>62</v>
      </c>
      <c r="Q152" t="s">
        <v>441</v>
      </c>
      <c r="R152">
        <v>80112</v>
      </c>
      <c r="S152" s="1">
        <v>42016</v>
      </c>
      <c r="T152" s="1">
        <v>42018</v>
      </c>
      <c r="U152">
        <v>451.28039999999999</v>
      </c>
      <c r="V152">
        <v>3</v>
      </c>
      <c r="W152">
        <v>1020.08</v>
      </c>
      <c r="X152">
        <v>89448</v>
      </c>
      <c r="Y152">
        <f>cleaneddata[[#This Row],[Unit Price]]-cleaneddata[[#This Row],[Discount]]</f>
        <v>350.94</v>
      </c>
      <c r="Z152" t="str">
        <f>_xlfn.IFS(cleaneddata[[#This Row],[Region]]="Central","Chris",cleaneddata[[#This Row],[Region]]="East","Erin",cleaneddata[[#This Row],[Region]]="South","Sam",cleaneddata[[#This Row],[Region]]="West","William")</f>
        <v>William</v>
      </c>
    </row>
    <row r="153" spans="1:26" x14ac:dyDescent="0.2">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1">
        <v>42016</v>
      </c>
      <c r="T153" s="1">
        <v>42020</v>
      </c>
      <c r="U153">
        <v>44.988</v>
      </c>
      <c r="V153">
        <v>7</v>
      </c>
      <c r="W153">
        <v>65.2</v>
      </c>
      <c r="X153">
        <v>89448</v>
      </c>
      <c r="Y153">
        <f>cleaneddata[[#This Row],[Unit Price]]-cleaneddata[[#This Row],[Discount]]</f>
        <v>8.74</v>
      </c>
      <c r="Z153" t="str">
        <f>_xlfn.IFS(cleaneddata[[#This Row],[Region]]="Central","Chris",cleaneddata[[#This Row],[Region]]="East","Erin",cleaneddata[[#This Row],[Region]]="South","Sam",cleaneddata[[#This Row],[Region]]="West","William")</f>
        <v>William</v>
      </c>
    </row>
    <row r="154" spans="1:26" x14ac:dyDescent="0.2">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1">
        <v>42016</v>
      </c>
      <c r="T154" s="1">
        <v>42020</v>
      </c>
      <c r="U154">
        <v>-20.732800000000001</v>
      </c>
      <c r="V154">
        <v>11</v>
      </c>
      <c r="W154">
        <v>22.59</v>
      </c>
      <c r="X154">
        <v>89448</v>
      </c>
      <c r="Y154">
        <f>cleaneddata[[#This Row],[Unit Price]]-cleaneddata[[#This Row],[Discount]]</f>
        <v>1.96</v>
      </c>
      <c r="Z154" t="str">
        <f>_xlfn.IFS(cleaneddata[[#This Row],[Region]]="Central","Chris",cleaneddata[[#This Row],[Region]]="East","Erin",cleaneddata[[#This Row],[Region]]="South","Sam",cleaneddata[[#This Row],[Region]]="West","William")</f>
        <v>William</v>
      </c>
    </row>
    <row r="155" spans="1:26" x14ac:dyDescent="0.2">
      <c r="A155">
        <v>2715</v>
      </c>
      <c r="B155" t="s">
        <v>444</v>
      </c>
      <c r="C155" t="s">
        <v>49</v>
      </c>
      <c r="D155">
        <v>0.01</v>
      </c>
      <c r="E155">
        <v>29.89</v>
      </c>
      <c r="F155">
        <v>1.99</v>
      </c>
      <c r="G155" t="s">
        <v>40</v>
      </c>
      <c r="H155" t="s">
        <v>96</v>
      </c>
      <c r="I155" t="s">
        <v>42</v>
      </c>
      <c r="J155" t="s">
        <v>43</v>
      </c>
      <c r="K155" t="s">
        <v>44</v>
      </c>
      <c r="L155" t="s">
        <v>445</v>
      </c>
      <c r="M155">
        <v>0.5</v>
      </c>
      <c r="N155" t="s">
        <v>34</v>
      </c>
      <c r="O155" t="s">
        <v>54</v>
      </c>
      <c r="P155" t="s">
        <v>291</v>
      </c>
      <c r="Q155" t="s">
        <v>446</v>
      </c>
      <c r="R155">
        <v>48911</v>
      </c>
      <c r="S155" s="1">
        <v>42016</v>
      </c>
      <c r="T155" s="1">
        <v>42020</v>
      </c>
      <c r="U155">
        <v>-74.64</v>
      </c>
      <c r="V155">
        <v>1</v>
      </c>
      <c r="W155">
        <v>31.96</v>
      </c>
      <c r="X155">
        <v>88702</v>
      </c>
      <c r="Y155">
        <f>cleaneddata[[#This Row],[Unit Price]]-cleaneddata[[#This Row],[Discount]]</f>
        <v>29.88</v>
      </c>
      <c r="Z155" t="str">
        <f>_xlfn.IFS(cleaneddata[[#This Row],[Region]]="Central","Chris",cleaneddata[[#This Row],[Region]]="East","Erin",cleaneddata[[#This Row],[Region]]="South","Sam",cleaneddata[[#This Row],[Region]]="West","William")</f>
        <v>Chris</v>
      </c>
    </row>
    <row r="156" spans="1:26" x14ac:dyDescent="0.2">
      <c r="A156">
        <v>2069</v>
      </c>
      <c r="B156" t="s">
        <v>447</v>
      </c>
      <c r="C156" t="s">
        <v>118</v>
      </c>
      <c r="D156">
        <v>0.1</v>
      </c>
      <c r="E156">
        <v>40.98</v>
      </c>
      <c r="F156">
        <v>6.5</v>
      </c>
      <c r="G156" t="s">
        <v>40</v>
      </c>
      <c r="H156" t="s">
        <v>41</v>
      </c>
      <c r="I156" t="s">
        <v>42</v>
      </c>
      <c r="J156" t="s">
        <v>43</v>
      </c>
      <c r="K156" t="s">
        <v>75</v>
      </c>
      <c r="L156" t="s">
        <v>448</v>
      </c>
      <c r="M156">
        <v>0.74</v>
      </c>
      <c r="N156" t="s">
        <v>34</v>
      </c>
      <c r="O156" t="s">
        <v>35</v>
      </c>
      <c r="P156" t="s">
        <v>390</v>
      </c>
      <c r="Q156" t="s">
        <v>449</v>
      </c>
      <c r="R156">
        <v>41075</v>
      </c>
      <c r="S156" s="1">
        <v>42016</v>
      </c>
      <c r="T156" s="1">
        <v>42018</v>
      </c>
      <c r="U156">
        <v>66.852000000000004</v>
      </c>
      <c r="V156">
        <v>3</v>
      </c>
      <c r="W156">
        <v>120.34</v>
      </c>
      <c r="X156">
        <v>88554</v>
      </c>
      <c r="Y156">
        <f>cleaneddata[[#This Row],[Unit Price]]-cleaneddata[[#This Row],[Discount]]</f>
        <v>40.879999999999995</v>
      </c>
      <c r="Z156" t="str">
        <f>_xlfn.IFS(cleaneddata[[#This Row],[Region]]="Central","Chris",cleaneddata[[#This Row],[Region]]="East","Erin",cleaneddata[[#This Row],[Region]]="South","Sam",cleaneddata[[#This Row],[Region]]="West","William")</f>
        <v>Sam</v>
      </c>
    </row>
    <row r="157" spans="1:26" x14ac:dyDescent="0.2">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1">
        <v>42016</v>
      </c>
      <c r="T157" s="1">
        <v>42017</v>
      </c>
      <c r="U157">
        <v>-224.64400000000001</v>
      </c>
      <c r="V157">
        <v>10</v>
      </c>
      <c r="W157">
        <v>257.52</v>
      </c>
      <c r="X157">
        <v>91200</v>
      </c>
      <c r="Y157">
        <f>cleaneddata[[#This Row],[Unit Price]]-cleaneddata[[#This Row],[Discount]]</f>
        <v>27.66</v>
      </c>
      <c r="Z157" t="str">
        <f>_xlfn.IFS(cleaneddata[[#This Row],[Region]]="Central","Chris",cleaneddata[[#This Row],[Region]]="East","Erin",cleaneddata[[#This Row],[Region]]="South","Sam",cleaneddata[[#This Row],[Region]]="West","William")</f>
        <v>Sam</v>
      </c>
    </row>
    <row r="158" spans="1:26" x14ac:dyDescent="0.2">
      <c r="A158">
        <v>2489</v>
      </c>
      <c r="B158" t="s">
        <v>453</v>
      </c>
      <c r="C158" t="s">
        <v>72</v>
      </c>
      <c r="D158">
        <v>7.0000000000000007E-2</v>
      </c>
      <c r="E158">
        <v>65.989999999999995</v>
      </c>
      <c r="F158">
        <v>8.8000000000000007</v>
      </c>
      <c r="G158" t="s">
        <v>40</v>
      </c>
      <c r="H158" t="s">
        <v>73</v>
      </c>
      <c r="I158" t="s">
        <v>42</v>
      </c>
      <c r="J158" t="s">
        <v>137</v>
      </c>
      <c r="K158" t="s">
        <v>75</v>
      </c>
      <c r="L158" t="s">
        <v>454</v>
      </c>
      <c r="M158">
        <v>0.57999999999999996</v>
      </c>
      <c r="N158" t="s">
        <v>34</v>
      </c>
      <c r="O158" t="s">
        <v>61</v>
      </c>
      <c r="P158" t="s">
        <v>92</v>
      </c>
      <c r="Q158" t="s">
        <v>455</v>
      </c>
      <c r="R158">
        <v>94521</v>
      </c>
      <c r="S158" s="1">
        <v>42016</v>
      </c>
      <c r="T158" s="1">
        <v>42016</v>
      </c>
      <c r="U158">
        <v>109.836</v>
      </c>
      <c r="V158">
        <v>9</v>
      </c>
      <c r="W158">
        <v>471.66</v>
      </c>
      <c r="X158">
        <v>86886</v>
      </c>
      <c r="Y158">
        <f>cleaneddata[[#This Row],[Unit Price]]-cleaneddata[[#This Row],[Discount]]</f>
        <v>65.92</v>
      </c>
      <c r="Z158" t="str">
        <f>_xlfn.IFS(cleaneddata[[#This Row],[Region]]="Central","Chris",cleaneddata[[#This Row],[Region]]="East","Erin",cleaneddata[[#This Row],[Region]]="South","Sam",cleaneddata[[#This Row],[Region]]="West","William")</f>
        <v>William</v>
      </c>
    </row>
    <row r="159" spans="1:26" x14ac:dyDescent="0.2">
      <c r="A159">
        <v>2490</v>
      </c>
      <c r="B159" t="s">
        <v>456</v>
      </c>
      <c r="C159" t="s">
        <v>72</v>
      </c>
      <c r="D159">
        <v>0</v>
      </c>
      <c r="E159">
        <v>10.01</v>
      </c>
      <c r="F159">
        <v>1.99</v>
      </c>
      <c r="G159" t="s">
        <v>89</v>
      </c>
      <c r="H159" t="s">
        <v>73</v>
      </c>
      <c r="I159" t="s">
        <v>42</v>
      </c>
      <c r="J159" t="s">
        <v>43</v>
      </c>
      <c r="K159" t="s">
        <v>44</v>
      </c>
      <c r="L159" t="s">
        <v>457</v>
      </c>
      <c r="M159">
        <v>0.41</v>
      </c>
      <c r="N159" t="s">
        <v>34</v>
      </c>
      <c r="O159" t="s">
        <v>61</v>
      </c>
      <c r="P159" t="s">
        <v>92</v>
      </c>
      <c r="Q159" t="s">
        <v>458</v>
      </c>
      <c r="R159">
        <v>92627</v>
      </c>
      <c r="S159" s="1">
        <v>42016</v>
      </c>
      <c r="T159" s="1">
        <v>42018</v>
      </c>
      <c r="U159">
        <v>82.703400000000002</v>
      </c>
      <c r="V159">
        <v>11</v>
      </c>
      <c r="W159">
        <v>119.86</v>
      </c>
      <c r="X159">
        <v>86886</v>
      </c>
      <c r="Y159">
        <f>cleaneddata[[#This Row],[Unit Price]]-cleaneddata[[#This Row],[Discount]]</f>
        <v>10.01</v>
      </c>
      <c r="Z159" t="str">
        <f>_xlfn.IFS(cleaneddata[[#This Row],[Region]]="Central","Chris",cleaneddata[[#This Row],[Region]]="East","Erin",cleaneddata[[#This Row],[Region]]="South","Sam",cleaneddata[[#This Row],[Region]]="West","William")</f>
        <v>William</v>
      </c>
    </row>
    <row r="160" spans="1:26" x14ac:dyDescent="0.2">
      <c r="A160">
        <v>2491</v>
      </c>
      <c r="B160" t="s">
        <v>459</v>
      </c>
      <c r="C160" t="s">
        <v>72</v>
      </c>
      <c r="D160">
        <v>7.0000000000000007E-2</v>
      </c>
      <c r="E160">
        <v>65.989999999999995</v>
      </c>
      <c r="F160">
        <v>8.8000000000000007</v>
      </c>
      <c r="G160" t="s">
        <v>40</v>
      </c>
      <c r="H160" t="s">
        <v>73</v>
      </c>
      <c r="I160" t="s">
        <v>42</v>
      </c>
      <c r="J160" t="s">
        <v>137</v>
      </c>
      <c r="K160" t="s">
        <v>75</v>
      </c>
      <c r="L160" t="s">
        <v>454</v>
      </c>
      <c r="M160">
        <v>0.57999999999999996</v>
      </c>
      <c r="N160" t="s">
        <v>34</v>
      </c>
      <c r="O160" t="s">
        <v>61</v>
      </c>
      <c r="P160" t="s">
        <v>92</v>
      </c>
      <c r="Q160" t="s">
        <v>102</v>
      </c>
      <c r="R160">
        <v>90045</v>
      </c>
      <c r="S160" s="1">
        <v>42016</v>
      </c>
      <c r="T160" s="1">
        <v>42016</v>
      </c>
      <c r="U160">
        <v>109.836</v>
      </c>
      <c r="V160">
        <v>37</v>
      </c>
      <c r="W160">
        <v>1939.03</v>
      </c>
      <c r="X160">
        <v>23877</v>
      </c>
      <c r="Y160">
        <f>cleaneddata[[#This Row],[Unit Price]]-cleaneddata[[#This Row],[Discount]]</f>
        <v>65.92</v>
      </c>
      <c r="Z160" t="str">
        <f>_xlfn.IFS(cleaneddata[[#This Row],[Region]]="Central","Chris",cleaneddata[[#This Row],[Region]]="East","Erin",cleaneddata[[#This Row],[Region]]="South","Sam",cleaneddata[[#This Row],[Region]]="West","William")</f>
        <v>William</v>
      </c>
    </row>
    <row r="161" spans="1:26" x14ac:dyDescent="0.2">
      <c r="A161">
        <v>2491</v>
      </c>
      <c r="B161" t="s">
        <v>459</v>
      </c>
      <c r="C161" t="s">
        <v>72</v>
      </c>
      <c r="D161">
        <v>0</v>
      </c>
      <c r="E161">
        <v>10.01</v>
      </c>
      <c r="F161">
        <v>1.99</v>
      </c>
      <c r="G161" t="s">
        <v>89</v>
      </c>
      <c r="H161" t="s">
        <v>73</v>
      </c>
      <c r="I161" t="s">
        <v>42</v>
      </c>
      <c r="J161" t="s">
        <v>43</v>
      </c>
      <c r="K161" t="s">
        <v>44</v>
      </c>
      <c r="L161" t="s">
        <v>457</v>
      </c>
      <c r="M161">
        <v>0.41</v>
      </c>
      <c r="N161" t="s">
        <v>34</v>
      </c>
      <c r="O161" t="s">
        <v>61</v>
      </c>
      <c r="P161" t="s">
        <v>92</v>
      </c>
      <c r="Q161" t="s">
        <v>102</v>
      </c>
      <c r="R161">
        <v>90045</v>
      </c>
      <c r="S161" s="1">
        <v>42016</v>
      </c>
      <c r="T161" s="1">
        <v>42018</v>
      </c>
      <c r="U161">
        <v>128.03</v>
      </c>
      <c r="V161">
        <v>42</v>
      </c>
      <c r="W161">
        <v>457.63</v>
      </c>
      <c r="X161">
        <v>23877</v>
      </c>
      <c r="Y161">
        <f>cleaneddata[[#This Row],[Unit Price]]-cleaneddata[[#This Row],[Discount]]</f>
        <v>10.01</v>
      </c>
      <c r="Z161" t="str">
        <f>_xlfn.IFS(cleaneddata[[#This Row],[Region]]="Central","Chris",cleaneddata[[#This Row],[Region]]="East","Erin",cleaneddata[[#This Row],[Region]]="South","Sam",cleaneddata[[#This Row],[Region]]="West","William")</f>
        <v>William</v>
      </c>
    </row>
    <row r="162" spans="1:26" x14ac:dyDescent="0.2">
      <c r="A162">
        <v>2338</v>
      </c>
      <c r="B162" t="s">
        <v>460</v>
      </c>
      <c r="C162" t="s">
        <v>27</v>
      </c>
      <c r="D162">
        <v>0.06</v>
      </c>
      <c r="E162">
        <v>2.08</v>
      </c>
      <c r="F162">
        <v>5.33</v>
      </c>
      <c r="G162" t="s">
        <v>40</v>
      </c>
      <c r="H162" t="s">
        <v>73</v>
      </c>
      <c r="I162" t="s">
        <v>30</v>
      </c>
      <c r="J162" t="s">
        <v>128</v>
      </c>
      <c r="K162" t="s">
        <v>75</v>
      </c>
      <c r="L162" t="s">
        <v>461</v>
      </c>
      <c r="M162">
        <v>0.43</v>
      </c>
      <c r="N162" t="s">
        <v>34</v>
      </c>
      <c r="O162" t="s">
        <v>113</v>
      </c>
      <c r="P162" t="s">
        <v>420</v>
      </c>
      <c r="Q162" t="s">
        <v>462</v>
      </c>
      <c r="R162">
        <v>20740</v>
      </c>
      <c r="S162" s="1">
        <v>42017</v>
      </c>
      <c r="T162" s="1">
        <v>42017</v>
      </c>
      <c r="U162">
        <v>-82.559200000000004</v>
      </c>
      <c r="V162">
        <v>4</v>
      </c>
      <c r="W162">
        <v>9.23</v>
      </c>
      <c r="X162">
        <v>91480</v>
      </c>
      <c r="Y162">
        <f>cleaneddata[[#This Row],[Unit Price]]-cleaneddata[[#This Row],[Discount]]</f>
        <v>2.02</v>
      </c>
      <c r="Z162" t="str">
        <f>_xlfn.IFS(cleaneddata[[#This Row],[Region]]="Central","Chris",cleaneddata[[#This Row],[Region]]="East","Erin",cleaneddata[[#This Row],[Region]]="South","Sam",cleaneddata[[#This Row],[Region]]="West","William")</f>
        <v>Erin</v>
      </c>
    </row>
    <row r="163" spans="1:26" x14ac:dyDescent="0.2">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1">
        <v>42017</v>
      </c>
      <c r="T163" s="1">
        <v>42017</v>
      </c>
      <c r="U163">
        <v>105.2526</v>
      </c>
      <c r="V163">
        <v>3</v>
      </c>
      <c r="W163">
        <v>152.54</v>
      </c>
      <c r="X163">
        <v>90058</v>
      </c>
      <c r="Y163">
        <f>cleaneddata[[#This Row],[Unit Price]]-cleaneddata[[#This Row],[Discount]]</f>
        <v>48.019999999999996</v>
      </c>
      <c r="Z163" t="str">
        <f>_xlfn.IFS(cleaneddata[[#This Row],[Region]]="Central","Chris",cleaneddata[[#This Row],[Region]]="East","Erin",cleaneddata[[#This Row],[Region]]="South","Sam",cleaneddata[[#This Row],[Region]]="West","William")</f>
        <v>William</v>
      </c>
    </row>
    <row r="164" spans="1:26" x14ac:dyDescent="0.2">
      <c r="A164">
        <v>570</v>
      </c>
      <c r="B164" t="s">
        <v>466</v>
      </c>
      <c r="C164" t="s">
        <v>49</v>
      </c>
      <c r="D164">
        <v>0.06</v>
      </c>
      <c r="E164">
        <v>7.99</v>
      </c>
      <c r="F164">
        <v>5.03</v>
      </c>
      <c r="G164" t="s">
        <v>40</v>
      </c>
      <c r="H164" t="s">
        <v>41</v>
      </c>
      <c r="I164" t="s">
        <v>42</v>
      </c>
      <c r="J164" t="s">
        <v>137</v>
      </c>
      <c r="K164" t="s">
        <v>146</v>
      </c>
      <c r="L164" t="s">
        <v>467</v>
      </c>
      <c r="M164">
        <v>0.6</v>
      </c>
      <c r="N164" t="s">
        <v>34</v>
      </c>
      <c r="O164" t="s">
        <v>61</v>
      </c>
      <c r="P164" t="s">
        <v>298</v>
      </c>
      <c r="Q164" t="s">
        <v>468</v>
      </c>
      <c r="R164">
        <v>89015</v>
      </c>
      <c r="S164" s="1">
        <v>42017</v>
      </c>
      <c r="T164" s="1">
        <v>42017</v>
      </c>
      <c r="U164">
        <v>-122.133</v>
      </c>
      <c r="V164">
        <v>10</v>
      </c>
      <c r="W164">
        <v>65.739999999999995</v>
      </c>
      <c r="X164">
        <v>88881</v>
      </c>
      <c r="Y164">
        <f>cleaneddata[[#This Row],[Unit Price]]-cleaneddata[[#This Row],[Discount]]</f>
        <v>7.9300000000000006</v>
      </c>
      <c r="Z164" t="str">
        <f>_xlfn.IFS(cleaneddata[[#This Row],[Region]]="Central","Chris",cleaneddata[[#This Row],[Region]]="East","Erin",cleaneddata[[#This Row],[Region]]="South","Sam",cleaneddata[[#This Row],[Region]]="West","William")</f>
        <v>William</v>
      </c>
    </row>
    <row r="165" spans="1:26" x14ac:dyDescent="0.2">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1">
        <v>42017</v>
      </c>
      <c r="T165" s="1">
        <v>42021</v>
      </c>
      <c r="U165">
        <v>-566</v>
      </c>
      <c r="V165">
        <v>4</v>
      </c>
      <c r="W165">
        <v>32.6</v>
      </c>
      <c r="X165">
        <v>88645</v>
      </c>
      <c r="Y165">
        <f>cleaneddata[[#This Row],[Unit Price]]-cleaneddata[[#This Row],[Discount]]</f>
        <v>4.4200000000000008</v>
      </c>
      <c r="Z165" t="str">
        <f>_xlfn.IFS(cleaneddata[[#This Row],[Region]]="Central","Chris",cleaneddata[[#This Row],[Region]]="East","Erin",cleaneddata[[#This Row],[Region]]="South","Sam",cleaneddata[[#This Row],[Region]]="West","William")</f>
        <v>William</v>
      </c>
    </row>
    <row r="166" spans="1:26" x14ac:dyDescent="0.2">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1">
        <v>42017</v>
      </c>
      <c r="T166" s="1">
        <v>42019</v>
      </c>
      <c r="U166">
        <v>-41.972700000000003</v>
      </c>
      <c r="V166">
        <v>13</v>
      </c>
      <c r="W166">
        <v>77.42</v>
      </c>
      <c r="X166">
        <v>90408</v>
      </c>
      <c r="Y166">
        <f>cleaneddata[[#This Row],[Unit Price]]-cleaneddata[[#This Row],[Discount]]</f>
        <v>5.91</v>
      </c>
      <c r="Z166" t="str">
        <f>_xlfn.IFS(cleaneddata[[#This Row],[Region]]="Central","Chris",cleaneddata[[#This Row],[Region]]="East","Erin",cleaneddata[[#This Row],[Region]]="South","Sam",cleaneddata[[#This Row],[Region]]="West","William")</f>
        <v>Sam</v>
      </c>
    </row>
    <row r="167" spans="1:26" x14ac:dyDescent="0.2">
      <c r="A167">
        <v>3340</v>
      </c>
      <c r="B167" t="s">
        <v>475</v>
      </c>
      <c r="C167" t="s">
        <v>118</v>
      </c>
      <c r="D167">
        <v>0.08</v>
      </c>
      <c r="E167">
        <v>125.99</v>
      </c>
      <c r="F167">
        <v>4.2</v>
      </c>
      <c r="G167" t="s">
        <v>40</v>
      </c>
      <c r="H167" t="s">
        <v>41</v>
      </c>
      <c r="I167" t="s">
        <v>42</v>
      </c>
      <c r="J167" t="s">
        <v>137</v>
      </c>
      <c r="K167" t="s">
        <v>75</v>
      </c>
      <c r="L167" t="s">
        <v>476</v>
      </c>
      <c r="M167">
        <v>0.56999999999999995</v>
      </c>
      <c r="N167" t="s">
        <v>34</v>
      </c>
      <c r="O167" t="s">
        <v>61</v>
      </c>
      <c r="P167" t="s">
        <v>141</v>
      </c>
      <c r="Q167" t="s">
        <v>477</v>
      </c>
      <c r="R167">
        <v>97060</v>
      </c>
      <c r="S167" s="1">
        <v>42017</v>
      </c>
      <c r="T167" s="1">
        <v>42018</v>
      </c>
      <c r="U167">
        <v>989.81190000000004</v>
      </c>
      <c r="V167">
        <v>14</v>
      </c>
      <c r="W167">
        <v>1434.51</v>
      </c>
      <c r="X167">
        <v>85980</v>
      </c>
      <c r="Y167">
        <f>cleaneddata[[#This Row],[Unit Price]]-cleaneddata[[#This Row],[Discount]]</f>
        <v>125.91</v>
      </c>
      <c r="Z167" t="str">
        <f>_xlfn.IFS(cleaneddata[[#This Row],[Region]]="Central","Chris",cleaneddata[[#This Row],[Region]]="East","Erin",cleaneddata[[#This Row],[Region]]="South","Sam",cleaneddata[[#This Row],[Region]]="West","William")</f>
        <v>William</v>
      </c>
    </row>
    <row r="168" spans="1:26" x14ac:dyDescent="0.2">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1">
        <v>42018</v>
      </c>
      <c r="T168" s="1">
        <v>42020</v>
      </c>
      <c r="U168">
        <v>-209.25</v>
      </c>
      <c r="V168">
        <v>7</v>
      </c>
      <c r="W168">
        <v>56.44</v>
      </c>
      <c r="X168">
        <v>88666</v>
      </c>
      <c r="Y168">
        <f>cleaneddata[[#This Row],[Unit Price]]-cleaneddata[[#This Row],[Discount]]</f>
        <v>7.6899999999999995</v>
      </c>
      <c r="Z168" t="str">
        <f>_xlfn.IFS(cleaneddata[[#This Row],[Region]]="Central","Chris",cleaneddata[[#This Row],[Region]]="East","Erin",cleaneddata[[#This Row],[Region]]="South","Sam",cleaneddata[[#This Row],[Region]]="West","William")</f>
        <v>Erin</v>
      </c>
    </row>
    <row r="169" spans="1:26" x14ac:dyDescent="0.2">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1">
        <v>42018</v>
      </c>
      <c r="T169" s="1">
        <v>42020</v>
      </c>
      <c r="U169">
        <v>-9.1636000000000006</v>
      </c>
      <c r="V169">
        <v>3</v>
      </c>
      <c r="W169">
        <v>56.73</v>
      </c>
      <c r="X169">
        <v>88666</v>
      </c>
      <c r="Y169">
        <f>cleaneddata[[#This Row],[Unit Price]]-cleaneddata[[#This Row],[Discount]]</f>
        <v>18.869999999999997</v>
      </c>
      <c r="Z169" t="str">
        <f>_xlfn.IFS(cleaneddata[[#This Row],[Region]]="Central","Chris",cleaneddata[[#This Row],[Region]]="East","Erin",cleaneddata[[#This Row],[Region]]="South","Sam",cleaneddata[[#This Row],[Region]]="West","William")</f>
        <v>Erin</v>
      </c>
    </row>
    <row r="170" spans="1:26" x14ac:dyDescent="0.2">
      <c r="A170">
        <v>1636</v>
      </c>
      <c r="B170" t="s">
        <v>430</v>
      </c>
      <c r="C170" t="s">
        <v>27</v>
      </c>
      <c r="D170">
        <v>0.08</v>
      </c>
      <c r="E170">
        <v>115.99</v>
      </c>
      <c r="F170">
        <v>56.14</v>
      </c>
      <c r="G170" t="s">
        <v>28</v>
      </c>
      <c r="H170" t="s">
        <v>73</v>
      </c>
      <c r="I170" t="s">
        <v>42</v>
      </c>
      <c r="J170" t="s">
        <v>58</v>
      </c>
      <c r="K170" t="s">
        <v>59</v>
      </c>
      <c r="L170" t="s">
        <v>482</v>
      </c>
      <c r="M170">
        <v>0.4</v>
      </c>
      <c r="N170" t="s">
        <v>34</v>
      </c>
      <c r="O170" t="s">
        <v>61</v>
      </c>
      <c r="P170" t="s">
        <v>92</v>
      </c>
      <c r="Q170" t="s">
        <v>432</v>
      </c>
      <c r="R170">
        <v>93905</v>
      </c>
      <c r="S170" s="1">
        <v>42018</v>
      </c>
      <c r="T170" s="1">
        <v>42020</v>
      </c>
      <c r="U170">
        <v>-272.860884</v>
      </c>
      <c r="V170">
        <v>5</v>
      </c>
      <c r="W170">
        <v>562.92999999999995</v>
      </c>
      <c r="X170">
        <v>89704</v>
      </c>
      <c r="Y170">
        <f>cleaneddata[[#This Row],[Unit Price]]-cleaneddata[[#This Row],[Discount]]</f>
        <v>115.91</v>
      </c>
      <c r="Z170" t="str">
        <f>_xlfn.IFS(cleaneddata[[#This Row],[Region]]="Central","Chris",cleaneddata[[#This Row],[Region]]="East","Erin",cleaneddata[[#This Row],[Region]]="South","Sam",cleaneddata[[#This Row],[Region]]="West","William")</f>
        <v>William</v>
      </c>
    </row>
    <row r="171" spans="1:26" x14ac:dyDescent="0.2">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1">
        <v>42018</v>
      </c>
      <c r="T171" s="1">
        <v>42021</v>
      </c>
      <c r="U171">
        <v>10.5792</v>
      </c>
      <c r="V171">
        <v>7</v>
      </c>
      <c r="W171">
        <v>29.18</v>
      </c>
      <c r="X171">
        <v>89704</v>
      </c>
      <c r="Y171">
        <f>cleaneddata[[#This Row],[Unit Price]]-cleaneddata[[#This Row],[Discount]]</f>
        <v>4.2</v>
      </c>
      <c r="Z171" t="str">
        <f>_xlfn.IFS(cleaneddata[[#This Row],[Region]]="Central","Chris",cleaneddata[[#This Row],[Region]]="East","Erin",cleaneddata[[#This Row],[Region]]="South","Sam",cleaneddata[[#This Row],[Region]]="West","William")</f>
        <v>William</v>
      </c>
    </row>
    <row r="172" spans="1:26" x14ac:dyDescent="0.2">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1">
        <v>42018</v>
      </c>
      <c r="T172" s="1">
        <v>42020</v>
      </c>
      <c r="U172">
        <v>521.69000000000005</v>
      </c>
      <c r="V172">
        <v>7</v>
      </c>
      <c r="W172">
        <v>1081.54</v>
      </c>
      <c r="X172">
        <v>88061</v>
      </c>
      <c r="Y172">
        <f>cleaneddata[[#This Row],[Unit Price]]-cleaneddata[[#This Row],[Discount]]</f>
        <v>165.13</v>
      </c>
      <c r="Z172" t="str">
        <f>_xlfn.IFS(cleaneddata[[#This Row],[Region]]="Central","Chris",cleaneddata[[#This Row],[Region]]="East","Erin",cleaneddata[[#This Row],[Region]]="South","Sam",cleaneddata[[#This Row],[Region]]="West","William")</f>
        <v>William</v>
      </c>
    </row>
    <row r="173" spans="1:26" x14ac:dyDescent="0.2">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1">
        <v>42018</v>
      </c>
      <c r="T173" s="1">
        <v>42023</v>
      </c>
      <c r="U173">
        <v>39.129899999999999</v>
      </c>
      <c r="V173">
        <v>9</v>
      </c>
      <c r="W173">
        <v>56.71</v>
      </c>
      <c r="X173">
        <v>88448</v>
      </c>
      <c r="Y173">
        <f>cleaneddata[[#This Row],[Unit Price]]-cleaneddata[[#This Row],[Discount]]</f>
        <v>6.42</v>
      </c>
      <c r="Z173" t="str">
        <f>_xlfn.IFS(cleaneddata[[#This Row],[Region]]="Central","Chris",cleaneddata[[#This Row],[Region]]="East","Erin",cleaneddata[[#This Row],[Region]]="South","Sam",cleaneddata[[#This Row],[Region]]="West","William")</f>
        <v>William</v>
      </c>
    </row>
    <row r="174" spans="1:26" x14ac:dyDescent="0.2">
      <c r="A174">
        <v>3148</v>
      </c>
      <c r="B174" t="s">
        <v>490</v>
      </c>
      <c r="C174" t="s">
        <v>118</v>
      </c>
      <c r="D174">
        <v>0.06</v>
      </c>
      <c r="E174">
        <v>19.989999999999998</v>
      </c>
      <c r="F174">
        <v>11.17</v>
      </c>
      <c r="G174" t="s">
        <v>40</v>
      </c>
      <c r="H174" t="s">
        <v>96</v>
      </c>
      <c r="I174" t="s">
        <v>30</v>
      </c>
      <c r="J174" t="s">
        <v>128</v>
      </c>
      <c r="K174" t="s">
        <v>66</v>
      </c>
      <c r="L174" t="s">
        <v>491</v>
      </c>
      <c r="M174">
        <v>0.6</v>
      </c>
      <c r="N174" t="s">
        <v>34</v>
      </c>
      <c r="O174" t="s">
        <v>61</v>
      </c>
      <c r="P174" t="s">
        <v>492</v>
      </c>
      <c r="Q174" t="s">
        <v>493</v>
      </c>
      <c r="R174">
        <v>83854</v>
      </c>
      <c r="S174" s="1">
        <v>42018</v>
      </c>
      <c r="T174" s="1">
        <v>42018</v>
      </c>
      <c r="U174">
        <v>-66.823599999999999</v>
      </c>
      <c r="V174">
        <v>7</v>
      </c>
      <c r="W174">
        <v>139.49</v>
      </c>
      <c r="X174">
        <v>89716</v>
      </c>
      <c r="Y174">
        <f>cleaneddata[[#This Row],[Unit Price]]-cleaneddata[[#This Row],[Discount]]</f>
        <v>19.93</v>
      </c>
      <c r="Z174" t="str">
        <f>_xlfn.IFS(cleaneddata[[#This Row],[Region]]="Central","Chris",cleaneddata[[#This Row],[Region]]="East","Erin",cleaneddata[[#This Row],[Region]]="South","Sam",cleaneddata[[#This Row],[Region]]="West","William")</f>
        <v>William</v>
      </c>
    </row>
    <row r="175" spans="1:26" x14ac:dyDescent="0.2">
      <c r="A175">
        <v>3149</v>
      </c>
      <c r="B175" t="s">
        <v>494</v>
      </c>
      <c r="C175" t="s">
        <v>118</v>
      </c>
      <c r="D175">
        <v>0.06</v>
      </c>
      <c r="E175">
        <v>320.98</v>
      </c>
      <c r="F175">
        <v>58.95</v>
      </c>
      <c r="G175" t="s">
        <v>28</v>
      </c>
      <c r="H175" t="s">
        <v>96</v>
      </c>
      <c r="I175" t="s">
        <v>30</v>
      </c>
      <c r="J175" t="s">
        <v>111</v>
      </c>
      <c r="K175" t="s">
        <v>59</v>
      </c>
      <c r="L175" t="s">
        <v>495</v>
      </c>
      <c r="M175">
        <v>0.56999999999999995</v>
      </c>
      <c r="N175" t="s">
        <v>34</v>
      </c>
      <c r="O175" t="s">
        <v>61</v>
      </c>
      <c r="P175" t="s">
        <v>492</v>
      </c>
      <c r="Q175" t="s">
        <v>496</v>
      </c>
      <c r="R175">
        <v>83440</v>
      </c>
      <c r="S175" s="1">
        <v>42018</v>
      </c>
      <c r="T175" s="1">
        <v>42020</v>
      </c>
      <c r="U175">
        <v>971.62199999999996</v>
      </c>
      <c r="V175">
        <v>6</v>
      </c>
      <c r="W175">
        <v>1952.43</v>
      </c>
      <c r="X175">
        <v>89716</v>
      </c>
      <c r="Y175">
        <f>cleaneddata[[#This Row],[Unit Price]]-cleaneddata[[#This Row],[Discount]]</f>
        <v>320.92</v>
      </c>
      <c r="Z175" t="str">
        <f>_xlfn.IFS(cleaneddata[[#This Row],[Region]]="Central","Chris",cleaneddata[[#This Row],[Region]]="East","Erin",cleaneddata[[#This Row],[Region]]="South","Sam",cleaneddata[[#This Row],[Region]]="West","William")</f>
        <v>William</v>
      </c>
    </row>
    <row r="176" spans="1:26" x14ac:dyDescent="0.2">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1">
        <v>42018</v>
      </c>
      <c r="T176" s="1">
        <v>42019</v>
      </c>
      <c r="U176">
        <v>31.59</v>
      </c>
      <c r="V176">
        <v>14</v>
      </c>
      <c r="W176">
        <v>281.75</v>
      </c>
      <c r="X176">
        <v>87900</v>
      </c>
      <c r="Y176">
        <f>cleaneddata[[#This Row],[Unit Price]]-cleaneddata[[#This Row],[Discount]]</f>
        <v>21.91</v>
      </c>
      <c r="Z176" t="str">
        <f>_xlfn.IFS(cleaneddata[[#This Row],[Region]]="Central","Chris",cleaneddata[[#This Row],[Region]]="East","Erin",cleaneddata[[#This Row],[Region]]="South","Sam",cleaneddata[[#This Row],[Region]]="West","William")</f>
        <v>Chris</v>
      </c>
    </row>
    <row r="177" spans="1:26" x14ac:dyDescent="0.2">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1">
        <v>42018</v>
      </c>
      <c r="T177" s="1">
        <v>42018</v>
      </c>
      <c r="U177">
        <v>-137.52199999999999</v>
      </c>
      <c r="V177">
        <v>4</v>
      </c>
      <c r="W177">
        <v>768.81</v>
      </c>
      <c r="X177">
        <v>86507</v>
      </c>
      <c r="Y177">
        <f>cleaneddata[[#This Row],[Unit Price]]-cleaneddata[[#This Row],[Discount]]</f>
        <v>208.06</v>
      </c>
      <c r="Z177" t="str">
        <f>_xlfn.IFS(cleaneddata[[#This Row],[Region]]="Central","Chris",cleaneddata[[#This Row],[Region]]="East","Erin",cleaneddata[[#This Row],[Region]]="South","Sam",cleaneddata[[#This Row],[Region]]="West","William")</f>
        <v>Sam</v>
      </c>
    </row>
    <row r="178" spans="1:26" x14ac:dyDescent="0.2">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1">
        <v>42018</v>
      </c>
      <c r="T178" s="1">
        <v>42019</v>
      </c>
      <c r="U178">
        <v>-11.816000000000001</v>
      </c>
      <c r="V178">
        <v>2</v>
      </c>
      <c r="W178">
        <v>183.39</v>
      </c>
      <c r="X178">
        <v>86507</v>
      </c>
      <c r="Y178">
        <f>cleaneddata[[#This Row],[Unit Price]]-cleaneddata[[#This Row],[Discount]]</f>
        <v>90.410000000000011</v>
      </c>
      <c r="Z178" t="str">
        <f>_xlfn.IFS(cleaneddata[[#This Row],[Region]]="Central","Chris",cleaneddata[[#This Row],[Region]]="East","Erin",cleaneddata[[#This Row],[Region]]="South","Sam",cleaneddata[[#This Row],[Region]]="West","William")</f>
        <v>Sam</v>
      </c>
    </row>
    <row r="179" spans="1:26" x14ac:dyDescent="0.2">
      <c r="A179">
        <v>3226</v>
      </c>
      <c r="B179" t="s">
        <v>503</v>
      </c>
      <c r="C179" t="s">
        <v>72</v>
      </c>
      <c r="D179">
        <v>0.01</v>
      </c>
      <c r="E179">
        <v>9.48</v>
      </c>
      <c r="F179">
        <v>7.29</v>
      </c>
      <c r="G179" t="s">
        <v>89</v>
      </c>
      <c r="H179" t="s">
        <v>29</v>
      </c>
      <c r="I179" t="s">
        <v>30</v>
      </c>
      <c r="J179" t="s">
        <v>128</v>
      </c>
      <c r="K179" t="s">
        <v>44</v>
      </c>
      <c r="L179" t="s">
        <v>506</v>
      </c>
      <c r="M179">
        <v>0.45</v>
      </c>
      <c r="N179" t="s">
        <v>34</v>
      </c>
      <c r="O179" t="s">
        <v>35</v>
      </c>
      <c r="P179" t="s">
        <v>402</v>
      </c>
      <c r="Q179" t="s">
        <v>505</v>
      </c>
      <c r="R179">
        <v>37075</v>
      </c>
      <c r="S179" s="1">
        <v>42018</v>
      </c>
      <c r="T179" s="1">
        <v>42020</v>
      </c>
      <c r="U179">
        <v>238.93379999999999</v>
      </c>
      <c r="V179">
        <v>1</v>
      </c>
      <c r="W179">
        <v>12.9</v>
      </c>
      <c r="X179">
        <v>86507</v>
      </c>
      <c r="Y179">
        <f>cleaneddata[[#This Row],[Unit Price]]-cleaneddata[[#This Row],[Discount]]</f>
        <v>9.4700000000000006</v>
      </c>
      <c r="Z179" t="str">
        <f>_xlfn.IFS(cleaneddata[[#This Row],[Region]]="Central","Chris",cleaneddata[[#This Row],[Region]]="East","Erin",cleaneddata[[#This Row],[Region]]="South","Sam",cleaneddata[[#This Row],[Region]]="West","William")</f>
        <v>Sam</v>
      </c>
    </row>
    <row r="180" spans="1:26" x14ac:dyDescent="0.2">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1">
        <v>42018</v>
      </c>
      <c r="T180" s="1">
        <v>42019</v>
      </c>
      <c r="U180">
        <v>-105.126</v>
      </c>
      <c r="V180">
        <v>4</v>
      </c>
      <c r="W180">
        <v>17.89</v>
      </c>
      <c r="X180">
        <v>86507</v>
      </c>
      <c r="Y180">
        <f>cleaneddata[[#This Row],[Unit Price]]-cleaneddata[[#This Row],[Discount]]</f>
        <v>4.2600000000000007</v>
      </c>
      <c r="Z180" t="str">
        <f>_xlfn.IFS(cleaneddata[[#This Row],[Region]]="Central","Chris",cleaneddata[[#This Row],[Region]]="East","Erin",cleaneddata[[#This Row],[Region]]="South","Sam",cleaneddata[[#This Row],[Region]]="West","William")</f>
        <v>Sam</v>
      </c>
    </row>
    <row r="181" spans="1:26" x14ac:dyDescent="0.2">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1">
        <v>42019</v>
      </c>
      <c r="T181" s="1">
        <v>42020</v>
      </c>
      <c r="U181">
        <v>-172.71799999999999</v>
      </c>
      <c r="V181">
        <v>2</v>
      </c>
      <c r="W181">
        <v>5.5</v>
      </c>
      <c r="X181">
        <v>89520</v>
      </c>
      <c r="Y181">
        <f>cleaneddata[[#This Row],[Unit Price]]-cleaneddata[[#This Row],[Discount]]</f>
        <v>2.79</v>
      </c>
      <c r="Z181" t="str">
        <f>_xlfn.IFS(cleaneddata[[#This Row],[Region]]="Central","Chris",cleaneddata[[#This Row],[Region]]="East","Erin",cleaneddata[[#This Row],[Region]]="South","Sam",cleaneddata[[#This Row],[Region]]="West","William")</f>
        <v>Sam</v>
      </c>
    </row>
    <row r="182" spans="1:26" x14ac:dyDescent="0.2">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1">
        <v>42019</v>
      </c>
      <c r="T182" s="1">
        <v>42019</v>
      </c>
      <c r="U182">
        <v>4.8499999999999996</v>
      </c>
      <c r="V182">
        <v>7</v>
      </c>
      <c r="W182">
        <v>19.29</v>
      </c>
      <c r="X182">
        <v>88758</v>
      </c>
      <c r="Y182">
        <f>cleaneddata[[#This Row],[Unit Price]]-cleaneddata[[#This Row],[Discount]]</f>
        <v>2.79</v>
      </c>
      <c r="Z182" t="str">
        <f>_xlfn.IFS(cleaneddata[[#This Row],[Region]]="Central","Chris",cleaneddata[[#This Row],[Region]]="East","Erin",cleaneddata[[#This Row],[Region]]="South","Sam",cleaneddata[[#This Row],[Region]]="West","William")</f>
        <v>Chris</v>
      </c>
    </row>
    <row r="183" spans="1:26" x14ac:dyDescent="0.2">
      <c r="A183">
        <v>428</v>
      </c>
      <c r="B183" t="s">
        <v>513</v>
      </c>
      <c r="C183" t="s">
        <v>39</v>
      </c>
      <c r="D183">
        <v>0.02</v>
      </c>
      <c r="E183">
        <v>15.28</v>
      </c>
      <c r="F183">
        <v>1.99</v>
      </c>
      <c r="G183" t="s">
        <v>40</v>
      </c>
      <c r="H183" t="s">
        <v>96</v>
      </c>
      <c r="I183" t="s">
        <v>42</v>
      </c>
      <c r="J183" t="s">
        <v>43</v>
      </c>
      <c r="K183" t="s">
        <v>44</v>
      </c>
      <c r="L183" t="s">
        <v>514</v>
      </c>
      <c r="M183">
        <v>0.42</v>
      </c>
      <c r="N183" t="s">
        <v>34</v>
      </c>
      <c r="O183" t="s">
        <v>61</v>
      </c>
      <c r="P183" t="s">
        <v>298</v>
      </c>
      <c r="Q183" t="s">
        <v>515</v>
      </c>
      <c r="R183">
        <v>89701</v>
      </c>
      <c r="S183" s="1">
        <v>42019</v>
      </c>
      <c r="T183" s="1">
        <v>42020</v>
      </c>
      <c r="U183">
        <v>163.1574</v>
      </c>
      <c r="V183">
        <v>15</v>
      </c>
      <c r="W183">
        <v>236.46</v>
      </c>
      <c r="X183">
        <v>88479</v>
      </c>
      <c r="Y183">
        <f>cleaneddata[[#This Row],[Unit Price]]-cleaneddata[[#This Row],[Discount]]</f>
        <v>15.26</v>
      </c>
      <c r="Z183" t="str">
        <f>_xlfn.IFS(cleaneddata[[#This Row],[Region]]="Central","Chris",cleaneddata[[#This Row],[Region]]="East","Erin",cleaneddata[[#This Row],[Region]]="South","Sam",cleaneddata[[#This Row],[Region]]="West","William")</f>
        <v>William</v>
      </c>
    </row>
    <row r="184" spans="1:26" x14ac:dyDescent="0.2">
      <c r="A184">
        <v>428</v>
      </c>
      <c r="B184" t="s">
        <v>513</v>
      </c>
      <c r="C184" t="s">
        <v>39</v>
      </c>
      <c r="D184">
        <v>0</v>
      </c>
      <c r="E184">
        <v>85.99</v>
      </c>
      <c r="F184">
        <v>3.3</v>
      </c>
      <c r="G184" t="s">
        <v>40</v>
      </c>
      <c r="H184" t="s">
        <v>96</v>
      </c>
      <c r="I184" t="s">
        <v>42</v>
      </c>
      <c r="J184" t="s">
        <v>137</v>
      </c>
      <c r="K184" t="s">
        <v>44</v>
      </c>
      <c r="L184" t="s">
        <v>516</v>
      </c>
      <c r="M184">
        <v>0.37</v>
      </c>
      <c r="N184" t="s">
        <v>34</v>
      </c>
      <c r="O184" t="s">
        <v>61</v>
      </c>
      <c r="P184" t="s">
        <v>298</v>
      </c>
      <c r="Q184" t="s">
        <v>515</v>
      </c>
      <c r="R184">
        <v>89701</v>
      </c>
      <c r="S184" s="1">
        <v>42019</v>
      </c>
      <c r="T184" s="1">
        <v>42020</v>
      </c>
      <c r="U184">
        <v>-302.22500000000002</v>
      </c>
      <c r="V184">
        <v>1</v>
      </c>
      <c r="W184">
        <v>73.819999999999993</v>
      </c>
      <c r="X184">
        <v>88479</v>
      </c>
      <c r="Y184">
        <f>cleaneddata[[#This Row],[Unit Price]]-cleaneddata[[#This Row],[Discount]]</f>
        <v>85.99</v>
      </c>
      <c r="Z184" t="str">
        <f>_xlfn.IFS(cleaneddata[[#This Row],[Region]]="Central","Chris",cleaneddata[[#This Row],[Region]]="East","Erin",cleaneddata[[#This Row],[Region]]="South","Sam",cleaneddata[[#This Row],[Region]]="West","William")</f>
        <v>William</v>
      </c>
    </row>
    <row r="185" spans="1:26" x14ac:dyDescent="0.2">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1">
        <v>42019</v>
      </c>
      <c r="T185" s="1">
        <v>42020</v>
      </c>
      <c r="U185">
        <v>-99.762500000000003</v>
      </c>
      <c r="V185">
        <v>12</v>
      </c>
      <c r="W185">
        <v>58.95</v>
      </c>
      <c r="X185">
        <v>88600</v>
      </c>
      <c r="Y185">
        <f>cleaneddata[[#This Row],[Unit Price]]-cleaneddata[[#This Row],[Discount]]</f>
        <v>4.83</v>
      </c>
      <c r="Z185" t="str">
        <f>_xlfn.IFS(cleaneddata[[#This Row],[Region]]="Central","Chris",cleaneddata[[#This Row],[Region]]="East","Erin",cleaneddata[[#This Row],[Region]]="South","Sam",cleaneddata[[#This Row],[Region]]="West","William")</f>
        <v>Chris</v>
      </c>
    </row>
    <row r="186" spans="1:26" x14ac:dyDescent="0.2">
      <c r="A186">
        <v>1212</v>
      </c>
      <c r="B186" t="s">
        <v>517</v>
      </c>
      <c r="C186" t="s">
        <v>39</v>
      </c>
      <c r="D186">
        <v>0.01</v>
      </c>
      <c r="E186">
        <v>3499.99</v>
      </c>
      <c r="F186">
        <v>24.49</v>
      </c>
      <c r="G186" t="s">
        <v>40</v>
      </c>
      <c r="H186" t="s">
        <v>96</v>
      </c>
      <c r="I186" t="s">
        <v>42</v>
      </c>
      <c r="J186" t="s">
        <v>65</v>
      </c>
      <c r="K186" t="s">
        <v>66</v>
      </c>
      <c r="L186" t="s">
        <v>520</v>
      </c>
      <c r="M186">
        <v>0.37</v>
      </c>
      <c r="N186" t="s">
        <v>34</v>
      </c>
      <c r="O186" t="s">
        <v>54</v>
      </c>
      <c r="P186" t="s">
        <v>55</v>
      </c>
      <c r="Q186" t="s">
        <v>519</v>
      </c>
      <c r="R186">
        <v>46404</v>
      </c>
      <c r="S186" s="1">
        <v>42019</v>
      </c>
      <c r="T186" s="1">
        <v>42020</v>
      </c>
      <c r="U186">
        <v>-3061.82</v>
      </c>
      <c r="V186">
        <v>1</v>
      </c>
      <c r="W186">
        <v>3672.89</v>
      </c>
      <c r="X186">
        <v>88600</v>
      </c>
      <c r="Y186">
        <f>cleaneddata[[#This Row],[Unit Price]]-cleaneddata[[#This Row],[Discount]]</f>
        <v>3499.9799999999996</v>
      </c>
      <c r="Z186" t="str">
        <f>_xlfn.IFS(cleaneddata[[#This Row],[Region]]="Central","Chris",cleaneddata[[#This Row],[Region]]="East","Erin",cleaneddata[[#This Row],[Region]]="South","Sam",cleaneddata[[#This Row],[Region]]="West","William")</f>
        <v>Chris</v>
      </c>
    </row>
    <row r="187" spans="1:26" x14ac:dyDescent="0.2">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1">
        <v>42019</v>
      </c>
      <c r="T187" s="1">
        <v>42021</v>
      </c>
      <c r="U187">
        <v>-0.01</v>
      </c>
      <c r="V187">
        <v>2</v>
      </c>
      <c r="W187">
        <v>11.74</v>
      </c>
      <c r="X187">
        <v>88600</v>
      </c>
      <c r="Y187">
        <f>cleaneddata[[#This Row],[Unit Price]]-cleaneddata[[#This Row],[Discount]]</f>
        <v>5.81</v>
      </c>
      <c r="Z187" t="str">
        <f>_xlfn.IFS(cleaneddata[[#This Row],[Region]]="Central","Chris",cleaneddata[[#This Row],[Region]]="East","Erin",cleaneddata[[#This Row],[Region]]="South","Sam",cleaneddata[[#This Row],[Region]]="West","William")</f>
        <v>Chris</v>
      </c>
    </row>
    <row r="188" spans="1:26" x14ac:dyDescent="0.2">
      <c r="A188">
        <v>1632</v>
      </c>
      <c r="B188" t="s">
        <v>523</v>
      </c>
      <c r="C188" t="s">
        <v>39</v>
      </c>
      <c r="D188">
        <v>0.08</v>
      </c>
      <c r="E188">
        <v>8.09</v>
      </c>
      <c r="F188">
        <v>7.96</v>
      </c>
      <c r="G188" t="s">
        <v>89</v>
      </c>
      <c r="H188" t="s">
        <v>73</v>
      </c>
      <c r="I188" t="s">
        <v>30</v>
      </c>
      <c r="J188" t="s">
        <v>128</v>
      </c>
      <c r="K188" t="s">
        <v>75</v>
      </c>
      <c r="L188" t="s">
        <v>524</v>
      </c>
      <c r="M188">
        <v>0.49</v>
      </c>
      <c r="N188" t="s">
        <v>34</v>
      </c>
      <c r="O188" t="s">
        <v>35</v>
      </c>
      <c r="P188" t="s">
        <v>36</v>
      </c>
      <c r="Q188" t="s">
        <v>525</v>
      </c>
      <c r="R188">
        <v>39401</v>
      </c>
      <c r="S188" s="1">
        <v>42019</v>
      </c>
      <c r="T188" s="1">
        <v>42020</v>
      </c>
      <c r="U188">
        <v>15.984</v>
      </c>
      <c r="V188">
        <v>6</v>
      </c>
      <c r="W188">
        <v>48.25</v>
      </c>
      <c r="X188">
        <v>90530</v>
      </c>
      <c r="Y188">
        <f>cleaneddata[[#This Row],[Unit Price]]-cleaneddata[[#This Row],[Discount]]</f>
        <v>8.01</v>
      </c>
      <c r="Z188" t="str">
        <f>_xlfn.IFS(cleaneddata[[#This Row],[Region]]="Central","Chris",cleaneddata[[#This Row],[Region]]="East","Erin",cleaneddata[[#This Row],[Region]]="South","Sam",cleaneddata[[#This Row],[Region]]="West","William")</f>
        <v>Sam</v>
      </c>
    </row>
    <row r="189" spans="1:26" x14ac:dyDescent="0.2">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1">
        <v>42019</v>
      </c>
      <c r="T189" s="1">
        <v>42024</v>
      </c>
      <c r="U189">
        <v>-75.900400000000005</v>
      </c>
      <c r="V189">
        <v>10</v>
      </c>
      <c r="W189">
        <v>52.93</v>
      </c>
      <c r="X189">
        <v>89128</v>
      </c>
      <c r="Y189">
        <f>cleaneddata[[#This Row],[Unit Price]]-cleaneddata[[#This Row],[Discount]]</f>
        <v>4.9700000000000006</v>
      </c>
      <c r="Z189" t="str">
        <f>_xlfn.IFS(cleaneddata[[#This Row],[Region]]="Central","Chris",cleaneddata[[#This Row],[Region]]="East","Erin",cleaneddata[[#This Row],[Region]]="South","Sam",cleaneddata[[#This Row],[Region]]="West","William")</f>
        <v>Chris</v>
      </c>
    </row>
    <row r="190" spans="1:26" x14ac:dyDescent="0.2">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1">
        <v>42019</v>
      </c>
      <c r="T190" s="1">
        <v>42024</v>
      </c>
      <c r="U190">
        <v>52.170900000000003</v>
      </c>
      <c r="V190">
        <v>12</v>
      </c>
      <c r="W190">
        <v>75.61</v>
      </c>
      <c r="X190">
        <v>89128</v>
      </c>
      <c r="Y190">
        <f>cleaneddata[[#This Row],[Unit Price]]-cleaneddata[[#This Row],[Discount]]</f>
        <v>6.31</v>
      </c>
      <c r="Z190" t="str">
        <f>_xlfn.IFS(cleaneddata[[#This Row],[Region]]="Central","Chris",cleaneddata[[#This Row],[Region]]="East","Erin",cleaneddata[[#This Row],[Region]]="South","Sam",cleaneddata[[#This Row],[Region]]="West","William")</f>
        <v>Chris</v>
      </c>
    </row>
    <row r="191" spans="1:26" x14ac:dyDescent="0.2">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1">
        <v>42019</v>
      </c>
      <c r="T191" s="1">
        <v>42021</v>
      </c>
      <c r="U191">
        <v>2.4851999999999999</v>
      </c>
      <c r="V191">
        <v>2</v>
      </c>
      <c r="W191">
        <v>14.65</v>
      </c>
      <c r="X191">
        <v>91086</v>
      </c>
      <c r="Y191">
        <f>cleaneddata[[#This Row],[Unit Price]]-cleaneddata[[#This Row],[Discount]]</f>
        <v>6.98</v>
      </c>
      <c r="Z191" t="str">
        <f>_xlfn.IFS(cleaneddata[[#This Row],[Region]]="Central","Chris",cleaneddata[[#This Row],[Region]]="East","Erin",cleaneddata[[#This Row],[Region]]="South","Sam",cleaneddata[[#This Row],[Region]]="West","William")</f>
        <v>Erin</v>
      </c>
    </row>
    <row r="192" spans="1:26" x14ac:dyDescent="0.2">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1">
        <v>42019</v>
      </c>
      <c r="T192" s="1">
        <v>42019</v>
      </c>
      <c r="U192">
        <v>-42.8536</v>
      </c>
      <c r="V192">
        <v>48</v>
      </c>
      <c r="W192">
        <v>447.89</v>
      </c>
      <c r="X192">
        <v>37729</v>
      </c>
      <c r="Y192">
        <f>cleaneddata[[#This Row],[Unit Price]]-cleaneddata[[#This Row],[Discount]]</f>
        <v>8.6</v>
      </c>
      <c r="Z192" t="str">
        <f>_xlfn.IFS(cleaneddata[[#This Row],[Region]]="Central","Chris",cleaneddata[[#This Row],[Region]]="East","Erin",cleaneddata[[#This Row],[Region]]="South","Sam",cleaneddata[[#This Row],[Region]]="West","William")</f>
        <v>Chris</v>
      </c>
    </row>
    <row r="193" spans="1:26" x14ac:dyDescent="0.2">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1">
        <v>42019</v>
      </c>
      <c r="T193" s="1">
        <v>42019</v>
      </c>
      <c r="U193">
        <v>-33.211539999999999</v>
      </c>
      <c r="V193">
        <v>12</v>
      </c>
      <c r="W193">
        <v>111.97</v>
      </c>
      <c r="X193">
        <v>86144</v>
      </c>
      <c r="Y193">
        <f>cleaneddata[[#This Row],[Unit Price]]-cleaneddata[[#This Row],[Discount]]</f>
        <v>8.6</v>
      </c>
      <c r="Z193" t="str">
        <f>_xlfn.IFS(cleaneddata[[#This Row],[Region]]="Central","Chris",cleaneddata[[#This Row],[Region]]="East","Erin",cleaneddata[[#This Row],[Region]]="South","Sam",cleaneddata[[#This Row],[Region]]="West","William")</f>
        <v>Chris</v>
      </c>
    </row>
    <row r="194" spans="1:26" x14ac:dyDescent="0.2">
      <c r="A194">
        <v>288</v>
      </c>
      <c r="B194" t="s">
        <v>538</v>
      </c>
      <c r="C194" t="s">
        <v>27</v>
      </c>
      <c r="D194">
        <v>0.09</v>
      </c>
      <c r="E194">
        <v>28.48</v>
      </c>
      <c r="F194">
        <v>1.99</v>
      </c>
      <c r="G194" t="s">
        <v>40</v>
      </c>
      <c r="H194" t="s">
        <v>29</v>
      </c>
      <c r="I194" t="s">
        <v>42</v>
      </c>
      <c r="J194" t="s">
        <v>43</v>
      </c>
      <c r="K194" t="s">
        <v>44</v>
      </c>
      <c r="L194" t="s">
        <v>214</v>
      </c>
      <c r="M194">
        <v>0.4</v>
      </c>
      <c r="N194" t="s">
        <v>34</v>
      </c>
      <c r="O194" t="s">
        <v>54</v>
      </c>
      <c r="P194" t="s">
        <v>539</v>
      </c>
      <c r="Q194" t="s">
        <v>540</v>
      </c>
      <c r="R194">
        <v>67212</v>
      </c>
      <c r="S194" s="1">
        <v>42020</v>
      </c>
      <c r="T194" s="1">
        <v>42023</v>
      </c>
      <c r="U194">
        <v>132.68700000000001</v>
      </c>
      <c r="V194">
        <v>7</v>
      </c>
      <c r="W194">
        <v>192.3</v>
      </c>
      <c r="X194">
        <v>89762</v>
      </c>
      <c r="Y194">
        <f>cleaneddata[[#This Row],[Unit Price]]-cleaneddata[[#This Row],[Discount]]</f>
        <v>28.39</v>
      </c>
      <c r="Z194" t="str">
        <f>_xlfn.IFS(cleaneddata[[#This Row],[Region]]="Central","Chris",cleaneddata[[#This Row],[Region]]="East","Erin",cleaneddata[[#This Row],[Region]]="South","Sam",cleaneddata[[#This Row],[Region]]="West","William")</f>
        <v>Chris</v>
      </c>
    </row>
    <row r="195" spans="1:26" x14ac:dyDescent="0.2">
      <c r="A195">
        <v>288</v>
      </c>
      <c r="B195" t="s">
        <v>538</v>
      </c>
      <c r="C195" t="s">
        <v>27</v>
      </c>
      <c r="D195">
        <v>0.08</v>
      </c>
      <c r="E195">
        <v>65.989999999999995</v>
      </c>
      <c r="F195">
        <v>4.99</v>
      </c>
      <c r="G195" t="s">
        <v>89</v>
      </c>
      <c r="H195" t="s">
        <v>29</v>
      </c>
      <c r="I195" t="s">
        <v>42</v>
      </c>
      <c r="J195" t="s">
        <v>137</v>
      </c>
      <c r="K195" t="s">
        <v>75</v>
      </c>
      <c r="L195" t="s">
        <v>541</v>
      </c>
      <c r="M195">
        <v>0.57999999999999996</v>
      </c>
      <c r="N195" t="s">
        <v>34</v>
      </c>
      <c r="O195" t="s">
        <v>54</v>
      </c>
      <c r="P195" t="s">
        <v>539</v>
      </c>
      <c r="Q195" t="s">
        <v>540</v>
      </c>
      <c r="R195">
        <v>67212</v>
      </c>
      <c r="S195" s="1">
        <v>42020</v>
      </c>
      <c r="T195" s="1">
        <v>42022</v>
      </c>
      <c r="U195">
        <v>496.89</v>
      </c>
      <c r="V195">
        <v>14</v>
      </c>
      <c r="W195">
        <v>748.1</v>
      </c>
      <c r="X195">
        <v>89762</v>
      </c>
      <c r="Y195">
        <f>cleaneddata[[#This Row],[Unit Price]]-cleaneddata[[#This Row],[Discount]]</f>
        <v>65.91</v>
      </c>
      <c r="Z195" t="str">
        <f>_xlfn.IFS(cleaneddata[[#This Row],[Region]]="Central","Chris",cleaneddata[[#This Row],[Region]]="East","Erin",cleaneddata[[#This Row],[Region]]="South","Sam",cleaneddata[[#This Row],[Region]]="West","William")</f>
        <v>Chris</v>
      </c>
    </row>
    <row r="196" spans="1:26" x14ac:dyDescent="0.2">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1">
        <v>42020</v>
      </c>
      <c r="T196" s="1">
        <v>42022</v>
      </c>
      <c r="U196">
        <v>2.4548000000000001</v>
      </c>
      <c r="V196">
        <v>9</v>
      </c>
      <c r="W196">
        <v>19.12</v>
      </c>
      <c r="X196">
        <v>89679</v>
      </c>
      <c r="Y196">
        <f>cleaneddata[[#This Row],[Unit Price]]-cleaneddata[[#This Row],[Discount]]</f>
        <v>2.0900000000000003</v>
      </c>
      <c r="Z196" t="str">
        <f>_xlfn.IFS(cleaneddata[[#This Row],[Region]]="Central","Chris",cleaneddata[[#This Row],[Region]]="East","Erin",cleaneddata[[#This Row],[Region]]="South","Sam",cleaneddata[[#This Row],[Region]]="West","William")</f>
        <v>Erin</v>
      </c>
    </row>
    <row r="197" spans="1:26" x14ac:dyDescent="0.2">
      <c r="A197">
        <v>1603</v>
      </c>
      <c r="B197" t="s">
        <v>542</v>
      </c>
      <c r="C197" t="s">
        <v>27</v>
      </c>
      <c r="D197">
        <v>0.05</v>
      </c>
      <c r="E197">
        <v>179.29</v>
      </c>
      <c r="F197">
        <v>29.21</v>
      </c>
      <c r="G197" t="s">
        <v>28</v>
      </c>
      <c r="H197" t="s">
        <v>29</v>
      </c>
      <c r="I197" t="s">
        <v>30</v>
      </c>
      <c r="J197" t="s">
        <v>31</v>
      </c>
      <c r="K197" t="s">
        <v>32</v>
      </c>
      <c r="L197" t="s">
        <v>545</v>
      </c>
      <c r="M197">
        <v>0.76</v>
      </c>
      <c r="N197" t="s">
        <v>34</v>
      </c>
      <c r="O197" t="s">
        <v>113</v>
      </c>
      <c r="P197" t="s">
        <v>114</v>
      </c>
      <c r="Q197" t="s">
        <v>544</v>
      </c>
      <c r="R197">
        <v>11598</v>
      </c>
      <c r="S197" s="1">
        <v>42020</v>
      </c>
      <c r="T197" s="1">
        <v>42022</v>
      </c>
      <c r="U197">
        <v>-537.27977731999999</v>
      </c>
      <c r="V197">
        <v>1</v>
      </c>
      <c r="W197">
        <v>186.64</v>
      </c>
      <c r="X197">
        <v>89679</v>
      </c>
      <c r="Y197">
        <f>cleaneddata[[#This Row],[Unit Price]]-cleaneddata[[#This Row],[Discount]]</f>
        <v>179.23999999999998</v>
      </c>
      <c r="Z197" t="str">
        <f>_xlfn.IFS(cleaneddata[[#This Row],[Region]]="Central","Chris",cleaneddata[[#This Row],[Region]]="East","Erin",cleaneddata[[#This Row],[Region]]="South","Sam",cleaneddata[[#This Row],[Region]]="West","William")</f>
        <v>Erin</v>
      </c>
    </row>
    <row r="198" spans="1:26" x14ac:dyDescent="0.2">
      <c r="A198">
        <v>2924</v>
      </c>
      <c r="B198" t="s">
        <v>546</v>
      </c>
      <c r="C198" t="s">
        <v>27</v>
      </c>
      <c r="D198">
        <v>0.02</v>
      </c>
      <c r="E198">
        <v>110.98</v>
      </c>
      <c r="F198">
        <v>13.99</v>
      </c>
      <c r="G198" t="s">
        <v>40</v>
      </c>
      <c r="H198" t="s">
        <v>41</v>
      </c>
      <c r="I198" t="s">
        <v>30</v>
      </c>
      <c r="J198" t="s">
        <v>128</v>
      </c>
      <c r="K198" t="s">
        <v>146</v>
      </c>
      <c r="L198" t="s">
        <v>547</v>
      </c>
      <c r="M198">
        <v>0.69</v>
      </c>
      <c r="N198" t="s">
        <v>34</v>
      </c>
      <c r="O198" t="s">
        <v>113</v>
      </c>
      <c r="P198" t="s">
        <v>420</v>
      </c>
      <c r="Q198" t="s">
        <v>548</v>
      </c>
      <c r="R198">
        <v>20707</v>
      </c>
      <c r="S198" s="1">
        <v>42020</v>
      </c>
      <c r="T198" s="1">
        <v>42022</v>
      </c>
      <c r="U198">
        <v>-106.3424</v>
      </c>
      <c r="V198">
        <v>2</v>
      </c>
      <c r="W198">
        <v>226.53</v>
      </c>
      <c r="X198">
        <v>86591</v>
      </c>
      <c r="Y198">
        <f>cleaneddata[[#This Row],[Unit Price]]-cleaneddata[[#This Row],[Discount]]</f>
        <v>110.96000000000001</v>
      </c>
      <c r="Z198" t="str">
        <f>_xlfn.IFS(cleaneddata[[#This Row],[Region]]="Central","Chris",cleaneddata[[#This Row],[Region]]="East","Erin",cleaneddata[[#This Row],[Region]]="South","Sam",cleaneddata[[#This Row],[Region]]="West","William")</f>
        <v>Erin</v>
      </c>
    </row>
    <row r="199" spans="1:26" x14ac:dyDescent="0.2">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1">
        <v>42020</v>
      </c>
      <c r="T199" s="1">
        <v>42022</v>
      </c>
      <c r="U199">
        <v>44.976799999999997</v>
      </c>
      <c r="V199">
        <v>8</v>
      </c>
      <c r="W199">
        <v>68.650000000000006</v>
      </c>
      <c r="X199">
        <v>86591</v>
      </c>
      <c r="Y199">
        <f>cleaneddata[[#This Row],[Unit Price]]-cleaneddata[[#This Row],[Discount]]</f>
        <v>8</v>
      </c>
      <c r="Z199" t="str">
        <f>_xlfn.IFS(cleaneddata[[#This Row],[Region]]="Central","Chris",cleaneddata[[#This Row],[Region]]="East","Erin",cleaneddata[[#This Row],[Region]]="South","Sam",cleaneddata[[#This Row],[Region]]="West","William")</f>
        <v>Erin</v>
      </c>
    </row>
    <row r="200" spans="1:26" x14ac:dyDescent="0.2">
      <c r="A200">
        <v>202</v>
      </c>
      <c r="B200" t="s">
        <v>550</v>
      </c>
      <c r="C200" t="s">
        <v>39</v>
      </c>
      <c r="D200">
        <v>0.03</v>
      </c>
      <c r="E200">
        <v>7.37</v>
      </c>
      <c r="F200">
        <v>5.53</v>
      </c>
      <c r="G200" t="s">
        <v>40</v>
      </c>
      <c r="H200" t="s">
        <v>96</v>
      </c>
      <c r="I200" t="s">
        <v>42</v>
      </c>
      <c r="J200" t="s">
        <v>43</v>
      </c>
      <c r="K200" t="s">
        <v>44</v>
      </c>
      <c r="L200" t="s">
        <v>551</v>
      </c>
      <c r="M200">
        <v>0.69</v>
      </c>
      <c r="N200" t="s">
        <v>34</v>
      </c>
      <c r="O200" t="s">
        <v>54</v>
      </c>
      <c r="P200" t="s">
        <v>209</v>
      </c>
      <c r="Q200" t="s">
        <v>552</v>
      </c>
      <c r="R200">
        <v>74006</v>
      </c>
      <c r="S200" s="1">
        <v>42020</v>
      </c>
      <c r="T200" s="1">
        <v>42022</v>
      </c>
      <c r="U200">
        <v>-133.69999999999999</v>
      </c>
      <c r="V200">
        <v>11</v>
      </c>
      <c r="W200">
        <v>85.79</v>
      </c>
      <c r="X200">
        <v>88972</v>
      </c>
      <c r="Y200">
        <f>cleaneddata[[#This Row],[Unit Price]]-cleaneddata[[#This Row],[Discount]]</f>
        <v>7.34</v>
      </c>
      <c r="Z200" t="str">
        <f>_xlfn.IFS(cleaneddata[[#This Row],[Region]]="Central","Chris",cleaneddata[[#This Row],[Region]]="East","Erin",cleaneddata[[#This Row],[Region]]="South","Sam",cleaneddata[[#This Row],[Region]]="West","William")</f>
        <v>Chris</v>
      </c>
    </row>
    <row r="201" spans="1:26" x14ac:dyDescent="0.2">
      <c r="A201">
        <v>665</v>
      </c>
      <c r="B201" t="s">
        <v>553</v>
      </c>
      <c r="C201" t="s">
        <v>49</v>
      </c>
      <c r="D201">
        <v>0.04</v>
      </c>
      <c r="E201">
        <v>22.72</v>
      </c>
      <c r="F201">
        <v>8.99</v>
      </c>
      <c r="G201" t="s">
        <v>40</v>
      </c>
      <c r="H201" t="s">
        <v>96</v>
      </c>
      <c r="I201" t="s">
        <v>30</v>
      </c>
      <c r="J201" t="s">
        <v>128</v>
      </c>
      <c r="K201" t="s">
        <v>44</v>
      </c>
      <c r="L201" t="s">
        <v>330</v>
      </c>
      <c r="M201">
        <v>0.44</v>
      </c>
      <c r="N201" t="s">
        <v>34</v>
      </c>
      <c r="O201" t="s">
        <v>35</v>
      </c>
      <c r="P201" t="s">
        <v>402</v>
      </c>
      <c r="Q201" t="s">
        <v>554</v>
      </c>
      <c r="R201">
        <v>37130</v>
      </c>
      <c r="S201" s="1">
        <v>42020</v>
      </c>
      <c r="T201" s="1">
        <v>42024</v>
      </c>
      <c r="U201">
        <v>-678.49599999999998</v>
      </c>
      <c r="V201">
        <v>9</v>
      </c>
      <c r="W201">
        <v>202.41</v>
      </c>
      <c r="X201">
        <v>88677</v>
      </c>
      <c r="Y201">
        <f>cleaneddata[[#This Row],[Unit Price]]-cleaneddata[[#This Row],[Discount]]</f>
        <v>22.68</v>
      </c>
      <c r="Z201" t="str">
        <f>_xlfn.IFS(cleaneddata[[#This Row],[Region]]="Central","Chris",cleaneddata[[#This Row],[Region]]="East","Erin",cleaneddata[[#This Row],[Region]]="South","Sam",cleaneddata[[#This Row],[Region]]="West","William")</f>
        <v>Sam</v>
      </c>
    </row>
    <row r="202" spans="1:26" x14ac:dyDescent="0.2">
      <c r="A202">
        <v>667</v>
      </c>
      <c r="B202" t="s">
        <v>555</v>
      </c>
      <c r="C202" t="s">
        <v>49</v>
      </c>
      <c r="D202">
        <v>0.04</v>
      </c>
      <c r="E202">
        <v>22.72</v>
      </c>
      <c r="F202">
        <v>8.99</v>
      </c>
      <c r="G202" t="s">
        <v>40</v>
      </c>
      <c r="H202" t="s">
        <v>96</v>
      </c>
      <c r="I202" t="s">
        <v>30</v>
      </c>
      <c r="J202" t="s">
        <v>128</v>
      </c>
      <c r="K202" t="s">
        <v>44</v>
      </c>
      <c r="L202" t="s">
        <v>330</v>
      </c>
      <c r="M202">
        <v>0.44</v>
      </c>
      <c r="N202" t="s">
        <v>34</v>
      </c>
      <c r="O202" t="s">
        <v>54</v>
      </c>
      <c r="P202" t="s">
        <v>189</v>
      </c>
      <c r="Q202" t="s">
        <v>556</v>
      </c>
      <c r="R202">
        <v>75203</v>
      </c>
      <c r="S202" s="1">
        <v>42020</v>
      </c>
      <c r="T202" s="1">
        <v>42024</v>
      </c>
      <c r="U202">
        <v>70.028000000000006</v>
      </c>
      <c r="V202">
        <v>37</v>
      </c>
      <c r="W202">
        <v>832.14</v>
      </c>
      <c r="X202">
        <v>22147</v>
      </c>
      <c r="Y202">
        <f>cleaneddata[[#This Row],[Unit Price]]-cleaneddata[[#This Row],[Discount]]</f>
        <v>22.68</v>
      </c>
      <c r="Z202" t="str">
        <f>_xlfn.IFS(cleaneddata[[#This Row],[Region]]="Central","Chris",cleaneddata[[#This Row],[Region]]="East","Erin",cleaneddata[[#This Row],[Region]]="South","Sam",cleaneddata[[#This Row],[Region]]="West","William")</f>
        <v>Chris</v>
      </c>
    </row>
    <row r="203" spans="1:26" x14ac:dyDescent="0.2">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1">
        <v>42020</v>
      </c>
      <c r="T203" s="1">
        <v>42020</v>
      </c>
      <c r="U203">
        <v>-22.01</v>
      </c>
      <c r="V203">
        <v>5</v>
      </c>
      <c r="W203">
        <v>15.7</v>
      </c>
      <c r="X203">
        <v>88745</v>
      </c>
      <c r="Y203">
        <f>cleaneddata[[#This Row],[Unit Price]]-cleaneddata[[#This Row],[Discount]]</f>
        <v>2.94</v>
      </c>
      <c r="Z203" t="str">
        <f>_xlfn.IFS(cleaneddata[[#This Row],[Region]]="Central","Chris",cleaneddata[[#This Row],[Region]]="East","Erin",cleaneddata[[#This Row],[Region]]="South","Sam",cleaneddata[[#This Row],[Region]]="West","William")</f>
        <v>Erin</v>
      </c>
    </row>
    <row r="204" spans="1:26" x14ac:dyDescent="0.2">
      <c r="A204">
        <v>3385</v>
      </c>
      <c r="B204" t="s">
        <v>557</v>
      </c>
      <c r="C204" t="s">
        <v>49</v>
      </c>
      <c r="D204">
        <v>0.01</v>
      </c>
      <c r="E204">
        <v>125.99</v>
      </c>
      <c r="F204">
        <v>8.99</v>
      </c>
      <c r="G204" t="s">
        <v>40</v>
      </c>
      <c r="H204" t="s">
        <v>96</v>
      </c>
      <c r="I204" t="s">
        <v>42</v>
      </c>
      <c r="J204" t="s">
        <v>137</v>
      </c>
      <c r="K204" t="s">
        <v>75</v>
      </c>
      <c r="L204" t="s">
        <v>355</v>
      </c>
      <c r="M204">
        <v>0.59</v>
      </c>
      <c r="N204" t="s">
        <v>34</v>
      </c>
      <c r="O204" t="s">
        <v>113</v>
      </c>
      <c r="P204" t="s">
        <v>319</v>
      </c>
      <c r="Q204" t="s">
        <v>559</v>
      </c>
      <c r="R204">
        <v>44512</v>
      </c>
      <c r="S204" s="1">
        <v>42020</v>
      </c>
      <c r="T204" s="1">
        <v>42025</v>
      </c>
      <c r="U204">
        <v>426.46032000000002</v>
      </c>
      <c r="V204">
        <v>6</v>
      </c>
      <c r="W204">
        <v>680.65</v>
      </c>
      <c r="X204">
        <v>88745</v>
      </c>
      <c r="Y204">
        <f>cleaneddata[[#This Row],[Unit Price]]-cleaneddata[[#This Row],[Discount]]</f>
        <v>125.97999999999999</v>
      </c>
      <c r="Z204" t="str">
        <f>_xlfn.IFS(cleaneddata[[#This Row],[Region]]="Central","Chris",cleaneddata[[#This Row],[Region]]="East","Erin",cleaneddata[[#This Row],[Region]]="South","Sam",cleaneddata[[#This Row],[Region]]="West","William")</f>
        <v>Erin</v>
      </c>
    </row>
    <row r="205" spans="1:26" x14ac:dyDescent="0.2">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1">
        <v>42020</v>
      </c>
      <c r="T205" s="1">
        <v>42021</v>
      </c>
      <c r="U205">
        <v>-253.77799999999999</v>
      </c>
      <c r="V205">
        <v>9</v>
      </c>
      <c r="W205">
        <v>129.54</v>
      </c>
      <c r="X205">
        <v>86338</v>
      </c>
      <c r="Y205">
        <f>cleaneddata[[#This Row],[Unit Price]]-cleaneddata[[#This Row],[Discount]]</f>
        <v>13.43</v>
      </c>
      <c r="Z205" t="str">
        <f>_xlfn.IFS(cleaneddata[[#This Row],[Region]]="Central","Chris",cleaneddata[[#This Row],[Region]]="East","Erin",cleaneddata[[#This Row],[Region]]="South","Sam",cleaneddata[[#This Row],[Region]]="West","William")</f>
        <v>Sam</v>
      </c>
    </row>
    <row r="206" spans="1:26" x14ac:dyDescent="0.2">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1">
        <v>42020</v>
      </c>
      <c r="T206" s="1">
        <v>42021</v>
      </c>
      <c r="U206">
        <v>-350.43950000000001</v>
      </c>
      <c r="V206">
        <v>12</v>
      </c>
      <c r="W206">
        <v>64.959999999999994</v>
      </c>
      <c r="X206">
        <v>86789</v>
      </c>
      <c r="Y206">
        <f>cleaneddata[[#This Row],[Unit Price]]-cleaneddata[[#This Row],[Discount]]</f>
        <v>5.71</v>
      </c>
      <c r="Z206" t="str">
        <f>_xlfn.IFS(cleaneddata[[#This Row],[Region]]="Central","Chris",cleaneddata[[#This Row],[Region]]="East","Erin",cleaneddata[[#This Row],[Region]]="South","Sam",cleaneddata[[#This Row],[Region]]="West","William")</f>
        <v>Chris</v>
      </c>
    </row>
    <row r="207" spans="1:26" x14ac:dyDescent="0.2">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1">
        <v>42020</v>
      </c>
      <c r="T207" s="1">
        <v>42021</v>
      </c>
      <c r="U207">
        <v>4.2027999999999999</v>
      </c>
      <c r="V207">
        <v>10</v>
      </c>
      <c r="W207">
        <v>19.14</v>
      </c>
      <c r="X207">
        <v>86789</v>
      </c>
      <c r="Y207">
        <f>cleaneddata[[#This Row],[Unit Price]]-cleaneddata[[#This Row],[Discount]]</f>
        <v>1.78</v>
      </c>
      <c r="Z207" t="str">
        <f>_xlfn.IFS(cleaneddata[[#This Row],[Region]]="Central","Chris",cleaneddata[[#This Row],[Region]]="East","Erin",cleaneddata[[#This Row],[Region]]="South","Sam",cleaneddata[[#This Row],[Region]]="West","William")</f>
        <v>Chris</v>
      </c>
    </row>
    <row r="208" spans="1:26" x14ac:dyDescent="0.2">
      <c r="A208">
        <v>3036</v>
      </c>
      <c r="B208" t="s">
        <v>566</v>
      </c>
      <c r="C208" t="s">
        <v>72</v>
      </c>
      <c r="D208">
        <v>0.02</v>
      </c>
      <c r="E208">
        <v>12.99</v>
      </c>
      <c r="F208">
        <v>14.37</v>
      </c>
      <c r="G208" t="s">
        <v>40</v>
      </c>
      <c r="H208" t="s">
        <v>73</v>
      </c>
      <c r="I208" t="s">
        <v>30</v>
      </c>
      <c r="J208" t="s">
        <v>128</v>
      </c>
      <c r="K208" t="s">
        <v>66</v>
      </c>
      <c r="L208" t="s">
        <v>408</v>
      </c>
      <c r="M208">
        <v>0.73</v>
      </c>
      <c r="N208" t="s">
        <v>34</v>
      </c>
      <c r="O208" t="s">
        <v>54</v>
      </c>
      <c r="P208" t="s">
        <v>567</v>
      </c>
      <c r="Q208" t="s">
        <v>568</v>
      </c>
      <c r="R208">
        <v>58554</v>
      </c>
      <c r="S208" s="1">
        <v>42020</v>
      </c>
      <c r="T208" s="1">
        <v>42022</v>
      </c>
      <c r="U208">
        <v>-159.86000000000001</v>
      </c>
      <c r="V208">
        <v>5</v>
      </c>
      <c r="W208">
        <v>67.64</v>
      </c>
      <c r="X208">
        <v>89129</v>
      </c>
      <c r="Y208">
        <f>cleaneddata[[#This Row],[Unit Price]]-cleaneddata[[#This Row],[Discount]]</f>
        <v>12.97</v>
      </c>
      <c r="Z208" t="str">
        <f>_xlfn.IFS(cleaneddata[[#This Row],[Region]]="Central","Chris",cleaneddata[[#This Row],[Region]]="East","Erin",cleaneddata[[#This Row],[Region]]="South","Sam",cleaneddata[[#This Row],[Region]]="West","William")</f>
        <v>Chris</v>
      </c>
    </row>
    <row r="209" spans="1:26" x14ac:dyDescent="0.2">
      <c r="A209">
        <v>3036</v>
      </c>
      <c r="B209" t="s">
        <v>566</v>
      </c>
      <c r="C209" t="s">
        <v>72</v>
      </c>
      <c r="D209">
        <v>0.05</v>
      </c>
      <c r="E209">
        <v>35.44</v>
      </c>
      <c r="F209">
        <v>7.5</v>
      </c>
      <c r="G209" t="s">
        <v>40</v>
      </c>
      <c r="H209" t="s">
        <v>73</v>
      </c>
      <c r="I209" t="s">
        <v>50</v>
      </c>
      <c r="J209" t="s">
        <v>90</v>
      </c>
      <c r="K209" t="s">
        <v>75</v>
      </c>
      <c r="L209" t="s">
        <v>569</v>
      </c>
      <c r="M209">
        <v>0.38</v>
      </c>
      <c r="N209" t="s">
        <v>34</v>
      </c>
      <c r="O209" t="s">
        <v>54</v>
      </c>
      <c r="P209" t="s">
        <v>567</v>
      </c>
      <c r="Q209" t="s">
        <v>568</v>
      </c>
      <c r="R209">
        <v>58554</v>
      </c>
      <c r="S209" s="1">
        <v>42020</v>
      </c>
      <c r="T209" s="1">
        <v>42022</v>
      </c>
      <c r="U209">
        <v>165.88980000000001</v>
      </c>
      <c r="V209">
        <v>7</v>
      </c>
      <c r="W209">
        <v>240.42</v>
      </c>
      <c r="X209">
        <v>89129</v>
      </c>
      <c r="Y209">
        <f>cleaneddata[[#This Row],[Unit Price]]-cleaneddata[[#This Row],[Discount]]</f>
        <v>35.39</v>
      </c>
      <c r="Z209" t="str">
        <f>_xlfn.IFS(cleaneddata[[#This Row],[Region]]="Central","Chris",cleaneddata[[#This Row],[Region]]="East","Erin",cleaneddata[[#This Row],[Region]]="South","Sam",cleaneddata[[#This Row],[Region]]="West","William")</f>
        <v>Chris</v>
      </c>
    </row>
    <row r="210" spans="1:26" x14ac:dyDescent="0.2">
      <c r="A210">
        <v>3036</v>
      </c>
      <c r="B210" t="s">
        <v>566</v>
      </c>
      <c r="C210" t="s">
        <v>72</v>
      </c>
      <c r="D210">
        <v>0.02</v>
      </c>
      <c r="E210">
        <v>12.98</v>
      </c>
      <c r="F210">
        <v>3.14</v>
      </c>
      <c r="G210" t="s">
        <v>40</v>
      </c>
      <c r="H210" t="s">
        <v>73</v>
      </c>
      <c r="I210" t="s">
        <v>50</v>
      </c>
      <c r="J210" t="s">
        <v>570</v>
      </c>
      <c r="K210" t="s">
        <v>44</v>
      </c>
      <c r="L210" t="s">
        <v>571</v>
      </c>
      <c r="M210">
        <v>0.6</v>
      </c>
      <c r="N210" t="s">
        <v>34</v>
      </c>
      <c r="O210" t="s">
        <v>54</v>
      </c>
      <c r="P210" t="s">
        <v>567</v>
      </c>
      <c r="Q210" t="s">
        <v>568</v>
      </c>
      <c r="R210">
        <v>58554</v>
      </c>
      <c r="S210" s="1">
        <v>42020</v>
      </c>
      <c r="T210" s="1">
        <v>42023</v>
      </c>
      <c r="U210">
        <v>75.010000000000005</v>
      </c>
      <c r="V210">
        <v>14</v>
      </c>
      <c r="W210">
        <v>184.4</v>
      </c>
      <c r="X210">
        <v>89129</v>
      </c>
      <c r="Y210">
        <f>cleaneddata[[#This Row],[Unit Price]]-cleaneddata[[#This Row],[Discount]]</f>
        <v>12.96</v>
      </c>
      <c r="Z210" t="str">
        <f>_xlfn.IFS(cleaneddata[[#This Row],[Region]]="Central","Chris",cleaneddata[[#This Row],[Region]]="East","Erin",cleaneddata[[#This Row],[Region]]="South","Sam",cleaneddata[[#This Row],[Region]]="West","William")</f>
        <v>Chris</v>
      </c>
    </row>
    <row r="211" spans="1:26" x14ac:dyDescent="0.2">
      <c r="A211">
        <v>592</v>
      </c>
      <c r="B211" t="s">
        <v>572</v>
      </c>
      <c r="C211" t="s">
        <v>27</v>
      </c>
      <c r="D211">
        <v>0.08</v>
      </c>
      <c r="E211">
        <v>30.53</v>
      </c>
      <c r="F211">
        <v>19.989999999999998</v>
      </c>
      <c r="G211" t="s">
        <v>40</v>
      </c>
      <c r="H211" t="s">
        <v>29</v>
      </c>
      <c r="I211" t="s">
        <v>50</v>
      </c>
      <c r="J211" t="s">
        <v>154</v>
      </c>
      <c r="K211" t="s">
        <v>75</v>
      </c>
      <c r="L211" t="s">
        <v>573</v>
      </c>
      <c r="M211">
        <v>0.39</v>
      </c>
      <c r="N211" t="s">
        <v>34</v>
      </c>
      <c r="O211" t="s">
        <v>54</v>
      </c>
      <c r="P211" t="s">
        <v>105</v>
      </c>
      <c r="Q211" t="s">
        <v>574</v>
      </c>
      <c r="R211">
        <v>60091</v>
      </c>
      <c r="S211" s="1">
        <v>42021</v>
      </c>
      <c r="T211" s="1">
        <v>42021</v>
      </c>
      <c r="U211">
        <v>-239.8656</v>
      </c>
      <c r="V211">
        <v>10</v>
      </c>
      <c r="W211">
        <v>285.87</v>
      </c>
      <c r="X211">
        <v>86307</v>
      </c>
      <c r="Y211">
        <f>cleaneddata[[#This Row],[Unit Price]]-cleaneddata[[#This Row],[Discount]]</f>
        <v>30.450000000000003</v>
      </c>
      <c r="Z211" t="str">
        <f>_xlfn.IFS(cleaneddata[[#This Row],[Region]]="Central","Chris",cleaneddata[[#This Row],[Region]]="East","Erin",cleaneddata[[#This Row],[Region]]="South","Sam",cleaneddata[[#This Row],[Region]]="West","William")</f>
        <v>Chris</v>
      </c>
    </row>
    <row r="212" spans="1:26" x14ac:dyDescent="0.2">
      <c r="A212">
        <v>593</v>
      </c>
      <c r="B212" t="s">
        <v>575</v>
      </c>
      <c r="C212" t="s">
        <v>27</v>
      </c>
      <c r="D212">
        <v>0.01</v>
      </c>
      <c r="E212">
        <v>1.68</v>
      </c>
      <c r="F212">
        <v>1.57</v>
      </c>
      <c r="G212" t="s">
        <v>40</v>
      </c>
      <c r="H212" t="s">
        <v>29</v>
      </c>
      <c r="I212" t="s">
        <v>50</v>
      </c>
      <c r="J212" t="s">
        <v>51</v>
      </c>
      <c r="K212" t="s">
        <v>52</v>
      </c>
      <c r="L212" t="s">
        <v>576</v>
      </c>
      <c r="M212">
        <v>0.59</v>
      </c>
      <c r="N212" t="s">
        <v>34</v>
      </c>
      <c r="O212" t="s">
        <v>54</v>
      </c>
      <c r="P212" t="s">
        <v>105</v>
      </c>
      <c r="Q212" t="s">
        <v>577</v>
      </c>
      <c r="R212">
        <v>60517</v>
      </c>
      <c r="S212" s="1">
        <v>42021</v>
      </c>
      <c r="T212" s="1">
        <v>42023</v>
      </c>
      <c r="U212">
        <v>-53.444000000000003</v>
      </c>
      <c r="V212">
        <v>12</v>
      </c>
      <c r="W212">
        <v>20.37</v>
      </c>
      <c r="X212">
        <v>86307</v>
      </c>
      <c r="Y212">
        <f>cleaneddata[[#This Row],[Unit Price]]-cleaneddata[[#This Row],[Discount]]</f>
        <v>1.67</v>
      </c>
      <c r="Z212" t="str">
        <f>_xlfn.IFS(cleaneddata[[#This Row],[Region]]="Central","Chris",cleaneddata[[#This Row],[Region]]="East","Erin",cleaneddata[[#This Row],[Region]]="South","Sam",cleaneddata[[#This Row],[Region]]="West","William")</f>
        <v>Chris</v>
      </c>
    </row>
    <row r="213" spans="1:26" x14ac:dyDescent="0.2">
      <c r="A213">
        <v>1531</v>
      </c>
      <c r="B213" t="s">
        <v>578</v>
      </c>
      <c r="C213" t="s">
        <v>27</v>
      </c>
      <c r="D213">
        <v>7.0000000000000007E-2</v>
      </c>
      <c r="E213">
        <v>4.91</v>
      </c>
      <c r="F213">
        <v>0.5</v>
      </c>
      <c r="G213" t="s">
        <v>40</v>
      </c>
      <c r="H213" t="s">
        <v>41</v>
      </c>
      <c r="I213" t="s">
        <v>50</v>
      </c>
      <c r="J213" t="s">
        <v>154</v>
      </c>
      <c r="K213" t="s">
        <v>75</v>
      </c>
      <c r="L213" t="s">
        <v>579</v>
      </c>
      <c r="M213">
        <v>0.36</v>
      </c>
      <c r="N213" t="s">
        <v>34</v>
      </c>
      <c r="O213" t="s">
        <v>35</v>
      </c>
      <c r="P213" t="s">
        <v>125</v>
      </c>
      <c r="Q213" t="s">
        <v>580</v>
      </c>
      <c r="R213">
        <v>32137</v>
      </c>
      <c r="S213" s="1">
        <v>42021</v>
      </c>
      <c r="T213" s="1">
        <v>42022</v>
      </c>
      <c r="U213">
        <v>-157.696</v>
      </c>
      <c r="V213">
        <v>6</v>
      </c>
      <c r="W213">
        <v>28.22</v>
      </c>
      <c r="X213">
        <v>88852</v>
      </c>
      <c r="Y213">
        <f>cleaneddata[[#This Row],[Unit Price]]-cleaneddata[[#This Row],[Discount]]</f>
        <v>4.84</v>
      </c>
      <c r="Z213" t="str">
        <f>_xlfn.IFS(cleaneddata[[#This Row],[Region]]="Central","Chris",cleaneddata[[#This Row],[Region]]="East","Erin",cleaneddata[[#This Row],[Region]]="South","Sam",cleaneddata[[#This Row],[Region]]="West","William")</f>
        <v>Sam</v>
      </c>
    </row>
    <row r="214" spans="1:26" x14ac:dyDescent="0.2">
      <c r="A214">
        <v>210</v>
      </c>
      <c r="B214" t="s">
        <v>581</v>
      </c>
      <c r="C214" t="s">
        <v>49</v>
      </c>
      <c r="D214">
        <v>0.05</v>
      </c>
      <c r="E214">
        <v>1.86</v>
      </c>
      <c r="F214">
        <v>2.58</v>
      </c>
      <c r="G214" t="s">
        <v>40</v>
      </c>
      <c r="H214" t="s">
        <v>73</v>
      </c>
      <c r="I214" t="s">
        <v>50</v>
      </c>
      <c r="J214" t="s">
        <v>178</v>
      </c>
      <c r="K214" t="s">
        <v>52</v>
      </c>
      <c r="L214" t="s">
        <v>582</v>
      </c>
      <c r="M214">
        <v>0.82</v>
      </c>
      <c r="N214" t="s">
        <v>34</v>
      </c>
      <c r="O214" t="s">
        <v>113</v>
      </c>
      <c r="P214" t="s">
        <v>114</v>
      </c>
      <c r="Q214" t="s">
        <v>583</v>
      </c>
      <c r="R214">
        <v>12180</v>
      </c>
      <c r="S214" s="1">
        <v>42021</v>
      </c>
      <c r="T214" s="1">
        <v>42025</v>
      </c>
      <c r="U214">
        <v>-66.62</v>
      </c>
      <c r="V214">
        <v>9</v>
      </c>
      <c r="W214">
        <v>17.61</v>
      </c>
      <c r="X214">
        <v>85965</v>
      </c>
      <c r="Y214">
        <f>cleaneddata[[#This Row],[Unit Price]]-cleaneddata[[#This Row],[Discount]]</f>
        <v>1.81</v>
      </c>
      <c r="Z214" t="str">
        <f>_xlfn.IFS(cleaneddata[[#This Row],[Region]]="Central","Chris",cleaneddata[[#This Row],[Region]]="East","Erin",cleaneddata[[#This Row],[Region]]="South","Sam",cleaneddata[[#This Row],[Region]]="West","William")</f>
        <v>Erin</v>
      </c>
    </row>
    <row r="215" spans="1:26" x14ac:dyDescent="0.2">
      <c r="A215">
        <v>366</v>
      </c>
      <c r="B215" t="s">
        <v>584</v>
      </c>
      <c r="C215" t="s">
        <v>118</v>
      </c>
      <c r="D215">
        <v>0.05</v>
      </c>
      <c r="E215">
        <v>328.14</v>
      </c>
      <c r="F215">
        <v>91.05</v>
      </c>
      <c r="G215" t="s">
        <v>28</v>
      </c>
      <c r="H215" t="s">
        <v>29</v>
      </c>
      <c r="I215" t="s">
        <v>50</v>
      </c>
      <c r="J215" t="s">
        <v>97</v>
      </c>
      <c r="K215" t="s">
        <v>59</v>
      </c>
      <c r="L215" t="s">
        <v>585</v>
      </c>
      <c r="M215">
        <v>0.56999999999999995</v>
      </c>
      <c r="N215" t="s">
        <v>34</v>
      </c>
      <c r="O215" t="s">
        <v>113</v>
      </c>
      <c r="P215" t="s">
        <v>586</v>
      </c>
      <c r="Q215" t="s">
        <v>587</v>
      </c>
      <c r="R215">
        <v>2910</v>
      </c>
      <c r="S215" s="1">
        <v>42021</v>
      </c>
      <c r="T215" s="1">
        <v>42023</v>
      </c>
      <c r="U215">
        <v>411.5172</v>
      </c>
      <c r="V215">
        <v>6</v>
      </c>
      <c r="W215">
        <v>1967.98</v>
      </c>
      <c r="X215">
        <v>87347</v>
      </c>
      <c r="Y215">
        <f>cleaneddata[[#This Row],[Unit Price]]-cleaneddata[[#This Row],[Discount]]</f>
        <v>328.09</v>
      </c>
      <c r="Z215" t="str">
        <f>_xlfn.IFS(cleaneddata[[#This Row],[Region]]="Central","Chris",cleaneddata[[#This Row],[Region]]="East","Erin",cleaneddata[[#This Row],[Region]]="South","Sam",cleaneddata[[#This Row],[Region]]="West","William")</f>
        <v>Erin</v>
      </c>
    </row>
    <row r="216" spans="1:26" x14ac:dyDescent="0.2">
      <c r="A216">
        <v>744</v>
      </c>
      <c r="B216" t="s">
        <v>588</v>
      </c>
      <c r="C216" t="s">
        <v>118</v>
      </c>
      <c r="D216">
        <v>0.03</v>
      </c>
      <c r="E216">
        <v>119.99</v>
      </c>
      <c r="F216">
        <v>56.14</v>
      </c>
      <c r="G216" t="s">
        <v>28</v>
      </c>
      <c r="H216" t="s">
        <v>41</v>
      </c>
      <c r="I216" t="s">
        <v>42</v>
      </c>
      <c r="J216" t="s">
        <v>58</v>
      </c>
      <c r="K216" t="s">
        <v>32</v>
      </c>
      <c r="L216" t="s">
        <v>589</v>
      </c>
      <c r="M216">
        <v>0.39</v>
      </c>
      <c r="N216" t="s">
        <v>34</v>
      </c>
      <c r="O216" t="s">
        <v>61</v>
      </c>
      <c r="P216" t="s">
        <v>590</v>
      </c>
      <c r="Q216" t="s">
        <v>591</v>
      </c>
      <c r="R216">
        <v>85737</v>
      </c>
      <c r="S216" s="1">
        <v>42021</v>
      </c>
      <c r="T216" s="1">
        <v>42023</v>
      </c>
      <c r="U216">
        <v>1400.1</v>
      </c>
      <c r="V216">
        <v>13</v>
      </c>
      <c r="W216">
        <v>1545.58</v>
      </c>
      <c r="X216">
        <v>87726</v>
      </c>
      <c r="Y216">
        <f>cleaneddata[[#This Row],[Unit Price]]-cleaneddata[[#This Row],[Discount]]</f>
        <v>119.96</v>
      </c>
      <c r="Z216" t="str">
        <f>_xlfn.IFS(cleaneddata[[#This Row],[Region]]="Central","Chris",cleaneddata[[#This Row],[Region]]="East","Erin",cleaneddata[[#This Row],[Region]]="South","Sam",cleaneddata[[#This Row],[Region]]="West","William")</f>
        <v>William</v>
      </c>
    </row>
    <row r="217" spans="1:26" x14ac:dyDescent="0.2">
      <c r="A217">
        <v>745</v>
      </c>
      <c r="B217" t="s">
        <v>592</v>
      </c>
      <c r="C217" t="s">
        <v>118</v>
      </c>
      <c r="D217">
        <v>0.05</v>
      </c>
      <c r="E217">
        <v>115.79</v>
      </c>
      <c r="F217">
        <v>1.99</v>
      </c>
      <c r="G217" t="s">
        <v>40</v>
      </c>
      <c r="H217" t="s">
        <v>41</v>
      </c>
      <c r="I217" t="s">
        <v>42</v>
      </c>
      <c r="J217" t="s">
        <v>43</v>
      </c>
      <c r="K217" t="s">
        <v>44</v>
      </c>
      <c r="L217" t="s">
        <v>593</v>
      </c>
      <c r="M217">
        <v>0.49</v>
      </c>
      <c r="N217" t="s">
        <v>34</v>
      </c>
      <c r="O217" t="s">
        <v>61</v>
      </c>
      <c r="P217" t="s">
        <v>590</v>
      </c>
      <c r="Q217" t="s">
        <v>594</v>
      </c>
      <c r="R217">
        <v>85345</v>
      </c>
      <c r="S217" s="1">
        <v>42021</v>
      </c>
      <c r="T217" s="1">
        <v>42023</v>
      </c>
      <c r="U217">
        <v>67.599999999999994</v>
      </c>
      <c r="V217">
        <v>3</v>
      </c>
      <c r="W217">
        <v>353.1</v>
      </c>
      <c r="X217">
        <v>87726</v>
      </c>
      <c r="Y217">
        <f>cleaneddata[[#This Row],[Unit Price]]-cleaneddata[[#This Row],[Discount]]</f>
        <v>115.74000000000001</v>
      </c>
      <c r="Z217" t="str">
        <f>_xlfn.IFS(cleaneddata[[#This Row],[Region]]="Central","Chris",cleaneddata[[#This Row],[Region]]="East","Erin",cleaneddata[[#This Row],[Region]]="South","Sam",cleaneddata[[#This Row],[Region]]="West","William")</f>
        <v>William</v>
      </c>
    </row>
    <row r="218" spans="1:26" x14ac:dyDescent="0.2">
      <c r="A218">
        <v>1702</v>
      </c>
      <c r="B218" t="s">
        <v>595</v>
      </c>
      <c r="C218" t="s">
        <v>118</v>
      </c>
      <c r="D218">
        <v>0.05</v>
      </c>
      <c r="E218">
        <v>14.81</v>
      </c>
      <c r="F218">
        <v>13.32</v>
      </c>
      <c r="G218" t="s">
        <v>40</v>
      </c>
      <c r="H218" t="s">
        <v>73</v>
      </c>
      <c r="I218" t="s">
        <v>50</v>
      </c>
      <c r="J218" t="s">
        <v>97</v>
      </c>
      <c r="K218" t="s">
        <v>75</v>
      </c>
      <c r="L218" t="s">
        <v>596</v>
      </c>
      <c r="M218">
        <v>0.43</v>
      </c>
      <c r="N218" t="s">
        <v>34</v>
      </c>
      <c r="O218" t="s">
        <v>35</v>
      </c>
      <c r="P218" t="s">
        <v>36</v>
      </c>
      <c r="Q218" t="s">
        <v>597</v>
      </c>
      <c r="R218">
        <v>39301</v>
      </c>
      <c r="S218" s="1">
        <v>42021</v>
      </c>
      <c r="T218" s="1">
        <v>42024</v>
      </c>
      <c r="U218">
        <v>-220.05199999999999</v>
      </c>
      <c r="V218">
        <v>3</v>
      </c>
      <c r="W218">
        <v>45.28</v>
      </c>
      <c r="X218">
        <v>90473</v>
      </c>
      <c r="Y218">
        <f>cleaneddata[[#This Row],[Unit Price]]-cleaneddata[[#This Row],[Discount]]</f>
        <v>14.76</v>
      </c>
      <c r="Z218" t="str">
        <f>_xlfn.IFS(cleaneddata[[#This Row],[Region]]="Central","Chris",cleaneddata[[#This Row],[Region]]="East","Erin",cleaneddata[[#This Row],[Region]]="South","Sam",cleaneddata[[#This Row],[Region]]="West","William")</f>
        <v>Sam</v>
      </c>
    </row>
    <row r="219" spans="1:26" x14ac:dyDescent="0.2">
      <c r="A219">
        <v>1702</v>
      </c>
      <c r="B219" t="s">
        <v>595</v>
      </c>
      <c r="C219" t="s">
        <v>118</v>
      </c>
      <c r="D219">
        <v>0.05</v>
      </c>
      <c r="E219">
        <v>4.2</v>
      </c>
      <c r="F219">
        <v>2.2599999999999998</v>
      </c>
      <c r="G219" t="s">
        <v>89</v>
      </c>
      <c r="H219" t="s">
        <v>73</v>
      </c>
      <c r="I219" t="s">
        <v>50</v>
      </c>
      <c r="J219" t="s">
        <v>90</v>
      </c>
      <c r="K219" t="s">
        <v>52</v>
      </c>
      <c r="L219" t="s">
        <v>598</v>
      </c>
      <c r="M219">
        <v>0.36</v>
      </c>
      <c r="N219" t="s">
        <v>34</v>
      </c>
      <c r="O219" t="s">
        <v>35</v>
      </c>
      <c r="P219" t="s">
        <v>36</v>
      </c>
      <c r="Q219" t="s">
        <v>597</v>
      </c>
      <c r="R219">
        <v>39301</v>
      </c>
      <c r="S219" s="1">
        <v>42021</v>
      </c>
      <c r="T219" s="1">
        <v>42023</v>
      </c>
      <c r="U219">
        <v>20.393370000000001</v>
      </c>
      <c r="V219">
        <v>3</v>
      </c>
      <c r="W219">
        <v>13.57</v>
      </c>
      <c r="X219">
        <v>90473</v>
      </c>
      <c r="Y219">
        <f>cleaneddata[[#This Row],[Unit Price]]-cleaneddata[[#This Row],[Discount]]</f>
        <v>4.1500000000000004</v>
      </c>
      <c r="Z219" t="str">
        <f>_xlfn.IFS(cleaneddata[[#This Row],[Region]]="Central","Chris",cleaneddata[[#This Row],[Region]]="East","Erin",cleaneddata[[#This Row],[Region]]="South","Sam",cleaneddata[[#This Row],[Region]]="West","William")</f>
        <v>Sam</v>
      </c>
    </row>
    <row r="220" spans="1:26" x14ac:dyDescent="0.2">
      <c r="A220">
        <v>1708</v>
      </c>
      <c r="B220" t="s">
        <v>599</v>
      </c>
      <c r="C220" t="s">
        <v>118</v>
      </c>
      <c r="D220">
        <v>0.05</v>
      </c>
      <c r="E220">
        <v>5.68</v>
      </c>
      <c r="F220">
        <v>1.39</v>
      </c>
      <c r="G220" t="s">
        <v>40</v>
      </c>
      <c r="H220" t="s">
        <v>29</v>
      </c>
      <c r="I220" t="s">
        <v>50</v>
      </c>
      <c r="J220" t="s">
        <v>347</v>
      </c>
      <c r="K220" t="s">
        <v>75</v>
      </c>
      <c r="L220" t="s">
        <v>600</v>
      </c>
      <c r="M220">
        <v>0.38</v>
      </c>
      <c r="N220" t="s">
        <v>34</v>
      </c>
      <c r="O220" t="s">
        <v>113</v>
      </c>
      <c r="P220" t="s">
        <v>319</v>
      </c>
      <c r="Q220" t="s">
        <v>601</v>
      </c>
      <c r="R220">
        <v>44118</v>
      </c>
      <c r="S220" s="1">
        <v>42021</v>
      </c>
      <c r="T220" s="1">
        <v>42022</v>
      </c>
      <c r="U220">
        <v>38.281199999999998</v>
      </c>
      <c r="V220">
        <v>10</v>
      </c>
      <c r="W220">
        <v>55.48</v>
      </c>
      <c r="X220">
        <v>88781</v>
      </c>
      <c r="Y220">
        <f>cleaneddata[[#This Row],[Unit Price]]-cleaneddata[[#This Row],[Discount]]</f>
        <v>5.63</v>
      </c>
      <c r="Z220" t="str">
        <f>_xlfn.IFS(cleaneddata[[#This Row],[Region]]="Central","Chris",cleaneddata[[#This Row],[Region]]="East","Erin",cleaneddata[[#This Row],[Region]]="South","Sam",cleaneddata[[#This Row],[Region]]="West","William")</f>
        <v>Erin</v>
      </c>
    </row>
    <row r="221" spans="1:26" x14ac:dyDescent="0.2">
      <c r="A221">
        <v>1719</v>
      </c>
      <c r="B221" t="s">
        <v>602</v>
      </c>
      <c r="C221" t="s">
        <v>118</v>
      </c>
      <c r="D221">
        <v>0.06</v>
      </c>
      <c r="E221">
        <v>16.48</v>
      </c>
      <c r="F221">
        <v>1.99</v>
      </c>
      <c r="G221" t="s">
        <v>40</v>
      </c>
      <c r="H221" t="s">
        <v>96</v>
      </c>
      <c r="I221" t="s">
        <v>42</v>
      </c>
      <c r="J221" t="s">
        <v>43</v>
      </c>
      <c r="K221" t="s">
        <v>44</v>
      </c>
      <c r="L221" t="s">
        <v>603</v>
      </c>
      <c r="M221">
        <v>0.42</v>
      </c>
      <c r="N221" t="s">
        <v>34</v>
      </c>
      <c r="O221" t="s">
        <v>35</v>
      </c>
      <c r="P221" t="s">
        <v>166</v>
      </c>
      <c r="Q221" t="s">
        <v>604</v>
      </c>
      <c r="R221">
        <v>35473</v>
      </c>
      <c r="S221" s="1">
        <v>42021</v>
      </c>
      <c r="T221" s="1">
        <v>42023</v>
      </c>
      <c r="U221">
        <v>-144.59200000000001</v>
      </c>
      <c r="V221">
        <v>8</v>
      </c>
      <c r="W221">
        <v>128.13</v>
      </c>
      <c r="X221">
        <v>90786</v>
      </c>
      <c r="Y221">
        <f>cleaneddata[[#This Row],[Unit Price]]-cleaneddata[[#This Row],[Discount]]</f>
        <v>16.420000000000002</v>
      </c>
      <c r="Z221" t="str">
        <f>_xlfn.IFS(cleaneddata[[#This Row],[Region]]="Central","Chris",cleaneddata[[#This Row],[Region]]="East","Erin",cleaneddata[[#This Row],[Region]]="South","Sam",cleaneddata[[#This Row],[Region]]="West","William")</f>
        <v>Sam</v>
      </c>
    </row>
    <row r="222" spans="1:26" x14ac:dyDescent="0.2">
      <c r="A222">
        <v>1873</v>
      </c>
      <c r="B222" t="s">
        <v>605</v>
      </c>
      <c r="C222" t="s">
        <v>118</v>
      </c>
      <c r="D222">
        <v>0.03</v>
      </c>
      <c r="E222">
        <v>90.48</v>
      </c>
      <c r="F222">
        <v>19.989999999999998</v>
      </c>
      <c r="G222" t="s">
        <v>40</v>
      </c>
      <c r="H222" t="s">
        <v>96</v>
      </c>
      <c r="I222" t="s">
        <v>50</v>
      </c>
      <c r="J222" t="s">
        <v>347</v>
      </c>
      <c r="K222" t="s">
        <v>75</v>
      </c>
      <c r="L222" t="s">
        <v>504</v>
      </c>
      <c r="M222">
        <v>0.4</v>
      </c>
      <c r="N222" t="s">
        <v>34</v>
      </c>
      <c r="O222" t="s">
        <v>35</v>
      </c>
      <c r="P222" t="s">
        <v>125</v>
      </c>
      <c r="Q222" t="s">
        <v>606</v>
      </c>
      <c r="R222">
        <v>33403</v>
      </c>
      <c r="S222" s="1">
        <v>42021</v>
      </c>
      <c r="T222" s="1">
        <v>42023</v>
      </c>
      <c r="U222">
        <v>15.353999999999999</v>
      </c>
      <c r="V222">
        <v>1</v>
      </c>
      <c r="W222">
        <v>99.69</v>
      </c>
      <c r="X222">
        <v>90099</v>
      </c>
      <c r="Y222">
        <f>cleaneddata[[#This Row],[Unit Price]]-cleaneddata[[#This Row],[Discount]]</f>
        <v>90.45</v>
      </c>
      <c r="Z222" t="str">
        <f>_xlfn.IFS(cleaneddata[[#This Row],[Region]]="Central","Chris",cleaneddata[[#This Row],[Region]]="East","Erin",cleaneddata[[#This Row],[Region]]="South","Sam",cleaneddata[[#This Row],[Region]]="West","William")</f>
        <v>Sam</v>
      </c>
    </row>
    <row r="223" spans="1:26" x14ac:dyDescent="0.2">
      <c r="A223">
        <v>1873</v>
      </c>
      <c r="B223" t="s">
        <v>605</v>
      </c>
      <c r="C223" t="s">
        <v>118</v>
      </c>
      <c r="D223">
        <v>0.06</v>
      </c>
      <c r="E223">
        <v>22.84</v>
      </c>
      <c r="F223">
        <v>8.18</v>
      </c>
      <c r="G223" t="s">
        <v>40</v>
      </c>
      <c r="H223" t="s">
        <v>96</v>
      </c>
      <c r="I223" t="s">
        <v>50</v>
      </c>
      <c r="J223" t="s">
        <v>90</v>
      </c>
      <c r="K223" t="s">
        <v>75</v>
      </c>
      <c r="L223" t="s">
        <v>607</v>
      </c>
      <c r="M223">
        <v>0.39</v>
      </c>
      <c r="N223" t="s">
        <v>34</v>
      </c>
      <c r="O223" t="s">
        <v>35</v>
      </c>
      <c r="P223" t="s">
        <v>125</v>
      </c>
      <c r="Q223" t="s">
        <v>606</v>
      </c>
      <c r="R223">
        <v>33403</v>
      </c>
      <c r="S223" s="1">
        <v>42021</v>
      </c>
      <c r="T223" s="1">
        <v>42021</v>
      </c>
      <c r="U223">
        <v>-357.92399999999998</v>
      </c>
      <c r="V223">
        <v>7</v>
      </c>
      <c r="W223">
        <v>152.49</v>
      </c>
      <c r="X223">
        <v>90099</v>
      </c>
      <c r="Y223">
        <f>cleaneddata[[#This Row],[Unit Price]]-cleaneddata[[#This Row],[Discount]]</f>
        <v>22.78</v>
      </c>
      <c r="Z223" t="str">
        <f>_xlfn.IFS(cleaneddata[[#This Row],[Region]]="Central","Chris",cleaneddata[[#This Row],[Region]]="East","Erin",cleaneddata[[#This Row],[Region]]="South","Sam",cleaneddata[[#This Row],[Region]]="West","William")</f>
        <v>Sam</v>
      </c>
    </row>
    <row r="224" spans="1:26" x14ac:dyDescent="0.2">
      <c r="A224">
        <v>2579</v>
      </c>
      <c r="B224" t="s">
        <v>164</v>
      </c>
      <c r="C224" t="s">
        <v>118</v>
      </c>
      <c r="D224">
        <v>7.0000000000000007E-2</v>
      </c>
      <c r="E224">
        <v>1.76</v>
      </c>
      <c r="F224">
        <v>4.8600000000000003</v>
      </c>
      <c r="G224" t="s">
        <v>40</v>
      </c>
      <c r="H224" t="s">
        <v>73</v>
      </c>
      <c r="I224" t="s">
        <v>30</v>
      </c>
      <c r="J224" t="s">
        <v>128</v>
      </c>
      <c r="K224" t="s">
        <v>75</v>
      </c>
      <c r="L224" t="s">
        <v>608</v>
      </c>
      <c r="M224">
        <v>0.41</v>
      </c>
      <c r="N224" t="s">
        <v>34</v>
      </c>
      <c r="O224" t="s">
        <v>35</v>
      </c>
      <c r="P224" t="s">
        <v>166</v>
      </c>
      <c r="Q224" t="s">
        <v>167</v>
      </c>
      <c r="R224">
        <v>36869</v>
      </c>
      <c r="S224" s="1">
        <v>42021</v>
      </c>
      <c r="T224" s="1">
        <v>42021</v>
      </c>
      <c r="U224">
        <v>0.58799999999999997</v>
      </c>
      <c r="V224">
        <v>15</v>
      </c>
      <c r="W224">
        <v>26.01</v>
      </c>
      <c r="X224">
        <v>88297</v>
      </c>
      <c r="Y224">
        <f>cleaneddata[[#This Row],[Unit Price]]-cleaneddata[[#This Row],[Discount]]</f>
        <v>1.69</v>
      </c>
      <c r="Z224" t="str">
        <f>_xlfn.IFS(cleaneddata[[#This Row],[Region]]="Central","Chris",cleaneddata[[#This Row],[Region]]="East","Erin",cleaneddata[[#This Row],[Region]]="South","Sam",cleaneddata[[#This Row],[Region]]="West","William")</f>
        <v>Sam</v>
      </c>
    </row>
    <row r="225" spans="1:26" x14ac:dyDescent="0.2">
      <c r="A225">
        <v>2618</v>
      </c>
      <c r="B225" t="s">
        <v>609</v>
      </c>
      <c r="C225" t="s">
        <v>118</v>
      </c>
      <c r="D225">
        <v>0.1</v>
      </c>
      <c r="E225">
        <v>7.64</v>
      </c>
      <c r="F225">
        <v>1.39</v>
      </c>
      <c r="G225" t="s">
        <v>40</v>
      </c>
      <c r="H225" t="s">
        <v>96</v>
      </c>
      <c r="I225" t="s">
        <v>50</v>
      </c>
      <c r="J225" t="s">
        <v>347</v>
      </c>
      <c r="K225" t="s">
        <v>75</v>
      </c>
      <c r="L225" t="s">
        <v>610</v>
      </c>
      <c r="M225">
        <v>0.36</v>
      </c>
      <c r="N225" t="s">
        <v>34</v>
      </c>
      <c r="O225" t="s">
        <v>113</v>
      </c>
      <c r="P225" t="s">
        <v>114</v>
      </c>
      <c r="Q225" t="s">
        <v>115</v>
      </c>
      <c r="R225">
        <v>10004</v>
      </c>
      <c r="S225" s="1">
        <v>42021</v>
      </c>
      <c r="T225" s="1">
        <v>42023</v>
      </c>
      <c r="U225">
        <v>16.12</v>
      </c>
      <c r="V225">
        <v>18</v>
      </c>
      <c r="W225">
        <v>130.11000000000001</v>
      </c>
      <c r="X225">
        <v>46884</v>
      </c>
      <c r="Y225">
        <f>cleaneddata[[#This Row],[Unit Price]]-cleaneddata[[#This Row],[Discount]]</f>
        <v>7.54</v>
      </c>
      <c r="Z225" t="str">
        <f>_xlfn.IFS(cleaneddata[[#This Row],[Region]]="Central","Chris",cleaneddata[[#This Row],[Region]]="East","Erin",cleaneddata[[#This Row],[Region]]="South","Sam",cleaneddata[[#This Row],[Region]]="West","William")</f>
        <v>Erin</v>
      </c>
    </row>
    <row r="226" spans="1:26" x14ac:dyDescent="0.2">
      <c r="A226">
        <v>2618</v>
      </c>
      <c r="B226" t="s">
        <v>609</v>
      </c>
      <c r="C226" t="s">
        <v>118</v>
      </c>
      <c r="D226">
        <v>0</v>
      </c>
      <c r="E226">
        <v>125.99</v>
      </c>
      <c r="F226">
        <v>2.5</v>
      </c>
      <c r="G226" t="s">
        <v>40</v>
      </c>
      <c r="H226" t="s">
        <v>96</v>
      </c>
      <c r="I226" t="s">
        <v>42</v>
      </c>
      <c r="J226" t="s">
        <v>137</v>
      </c>
      <c r="K226" t="s">
        <v>75</v>
      </c>
      <c r="L226" t="s">
        <v>611</v>
      </c>
      <c r="M226">
        <v>0.59</v>
      </c>
      <c r="N226" t="s">
        <v>34</v>
      </c>
      <c r="O226" t="s">
        <v>113</v>
      </c>
      <c r="P226" t="s">
        <v>114</v>
      </c>
      <c r="Q226" t="s">
        <v>115</v>
      </c>
      <c r="R226">
        <v>10004</v>
      </c>
      <c r="S226" s="1">
        <v>42021</v>
      </c>
      <c r="T226" s="1">
        <v>42023</v>
      </c>
      <c r="U226">
        <v>-815.9008</v>
      </c>
      <c r="V226">
        <v>3</v>
      </c>
      <c r="W226">
        <v>337.34</v>
      </c>
      <c r="X226">
        <v>46884</v>
      </c>
      <c r="Y226">
        <f>cleaneddata[[#This Row],[Unit Price]]-cleaneddata[[#This Row],[Discount]]</f>
        <v>125.99</v>
      </c>
      <c r="Z226" t="str">
        <f>_xlfn.IFS(cleaneddata[[#This Row],[Region]]="Central","Chris",cleaneddata[[#This Row],[Region]]="East","Erin",cleaneddata[[#This Row],[Region]]="South","Sam",cleaneddata[[#This Row],[Region]]="West","William")</f>
        <v>Erin</v>
      </c>
    </row>
    <row r="227" spans="1:26" x14ac:dyDescent="0.2">
      <c r="A227">
        <v>2618</v>
      </c>
      <c r="B227" t="s">
        <v>609</v>
      </c>
      <c r="C227" t="s">
        <v>118</v>
      </c>
      <c r="D227">
        <v>0.1</v>
      </c>
      <c r="E227">
        <v>11.55</v>
      </c>
      <c r="F227">
        <v>2.36</v>
      </c>
      <c r="G227" t="s">
        <v>40</v>
      </c>
      <c r="H227" t="s">
        <v>96</v>
      </c>
      <c r="I227" t="s">
        <v>50</v>
      </c>
      <c r="J227" t="s">
        <v>51</v>
      </c>
      <c r="K227" t="s">
        <v>52</v>
      </c>
      <c r="L227" t="s">
        <v>382</v>
      </c>
      <c r="M227">
        <v>0.55000000000000004</v>
      </c>
      <c r="N227" t="s">
        <v>34</v>
      </c>
      <c r="O227" t="s">
        <v>113</v>
      </c>
      <c r="P227" t="s">
        <v>114</v>
      </c>
      <c r="Q227" t="s">
        <v>115</v>
      </c>
      <c r="R227">
        <v>10004</v>
      </c>
      <c r="S227" s="1">
        <v>42021</v>
      </c>
      <c r="T227" s="1">
        <v>42022</v>
      </c>
      <c r="U227">
        <v>15.808</v>
      </c>
      <c r="V227">
        <v>25</v>
      </c>
      <c r="W227">
        <v>280.43</v>
      </c>
      <c r="X227">
        <v>46884</v>
      </c>
      <c r="Y227">
        <f>cleaneddata[[#This Row],[Unit Price]]-cleaneddata[[#This Row],[Discount]]</f>
        <v>11.450000000000001</v>
      </c>
      <c r="Z227" t="str">
        <f>_xlfn.IFS(cleaneddata[[#This Row],[Region]]="Central","Chris",cleaneddata[[#This Row],[Region]]="East","Erin",cleaneddata[[#This Row],[Region]]="South","Sam",cleaneddata[[#This Row],[Region]]="West","William")</f>
        <v>Erin</v>
      </c>
    </row>
    <row r="228" spans="1:26" x14ac:dyDescent="0.2">
      <c r="A228">
        <v>2628</v>
      </c>
      <c r="B228" t="s">
        <v>612</v>
      </c>
      <c r="C228" t="s">
        <v>118</v>
      </c>
      <c r="D228">
        <v>0.02</v>
      </c>
      <c r="E228">
        <v>30.53</v>
      </c>
      <c r="F228">
        <v>19.989999999999998</v>
      </c>
      <c r="G228" t="s">
        <v>89</v>
      </c>
      <c r="H228" t="s">
        <v>96</v>
      </c>
      <c r="I228" t="s">
        <v>50</v>
      </c>
      <c r="J228" t="s">
        <v>154</v>
      </c>
      <c r="K228" t="s">
        <v>75</v>
      </c>
      <c r="L228" t="s">
        <v>573</v>
      </c>
      <c r="M228">
        <v>0.39</v>
      </c>
      <c r="N228" t="s">
        <v>34</v>
      </c>
      <c r="O228" t="s">
        <v>54</v>
      </c>
      <c r="P228" t="s">
        <v>209</v>
      </c>
      <c r="Q228" t="s">
        <v>613</v>
      </c>
      <c r="R228">
        <v>73160</v>
      </c>
      <c r="S228" s="1">
        <v>42021</v>
      </c>
      <c r="T228" s="1">
        <v>42023</v>
      </c>
      <c r="U228">
        <v>-54.63</v>
      </c>
      <c r="V228">
        <v>14</v>
      </c>
      <c r="W228">
        <v>448.47</v>
      </c>
      <c r="X228">
        <v>85916</v>
      </c>
      <c r="Y228">
        <f>cleaneddata[[#This Row],[Unit Price]]-cleaneddata[[#This Row],[Discount]]</f>
        <v>30.51</v>
      </c>
      <c r="Z228" t="str">
        <f>_xlfn.IFS(cleaneddata[[#This Row],[Region]]="Central","Chris",cleaneddata[[#This Row],[Region]]="East","Erin",cleaneddata[[#This Row],[Region]]="South","Sam",cleaneddata[[#This Row],[Region]]="West","William")</f>
        <v>Chris</v>
      </c>
    </row>
    <row r="229" spans="1:26" x14ac:dyDescent="0.2">
      <c r="A229">
        <v>526</v>
      </c>
      <c r="B229" t="s">
        <v>614</v>
      </c>
      <c r="C229" t="s">
        <v>72</v>
      </c>
      <c r="D229">
        <v>0</v>
      </c>
      <c r="E229">
        <v>1.88</v>
      </c>
      <c r="F229">
        <v>1.49</v>
      </c>
      <c r="G229" t="s">
        <v>40</v>
      </c>
      <c r="H229" t="s">
        <v>73</v>
      </c>
      <c r="I229" t="s">
        <v>50</v>
      </c>
      <c r="J229" t="s">
        <v>74</v>
      </c>
      <c r="K229" t="s">
        <v>75</v>
      </c>
      <c r="L229" t="s">
        <v>615</v>
      </c>
      <c r="M229">
        <v>0.37</v>
      </c>
      <c r="N229" t="s">
        <v>34</v>
      </c>
      <c r="O229" t="s">
        <v>61</v>
      </c>
      <c r="P229" t="s">
        <v>590</v>
      </c>
      <c r="Q229" t="s">
        <v>616</v>
      </c>
      <c r="R229">
        <v>85204</v>
      </c>
      <c r="S229" s="1">
        <v>42021</v>
      </c>
      <c r="T229" s="1">
        <v>42022</v>
      </c>
      <c r="U229">
        <v>-15.5595</v>
      </c>
      <c r="V229">
        <v>13</v>
      </c>
      <c r="W229">
        <v>25.39</v>
      </c>
      <c r="X229">
        <v>90027</v>
      </c>
      <c r="Y229">
        <f>cleaneddata[[#This Row],[Unit Price]]-cleaneddata[[#This Row],[Discount]]</f>
        <v>1.88</v>
      </c>
      <c r="Z229" t="str">
        <f>_xlfn.IFS(cleaneddata[[#This Row],[Region]]="Central","Chris",cleaneddata[[#This Row],[Region]]="East","Erin",cleaneddata[[#This Row],[Region]]="South","Sam",cleaneddata[[#This Row],[Region]]="West","William")</f>
        <v>William</v>
      </c>
    </row>
    <row r="230" spans="1:26" x14ac:dyDescent="0.2">
      <c r="A230">
        <v>526</v>
      </c>
      <c r="B230" t="s">
        <v>614</v>
      </c>
      <c r="C230" t="s">
        <v>72</v>
      </c>
      <c r="D230">
        <v>0.06</v>
      </c>
      <c r="E230">
        <v>5.78</v>
      </c>
      <c r="F230">
        <v>5.67</v>
      </c>
      <c r="G230" t="s">
        <v>40</v>
      </c>
      <c r="H230" t="s">
        <v>73</v>
      </c>
      <c r="I230" t="s">
        <v>50</v>
      </c>
      <c r="J230" t="s">
        <v>90</v>
      </c>
      <c r="K230" t="s">
        <v>75</v>
      </c>
      <c r="L230" t="s">
        <v>617</v>
      </c>
      <c r="M230">
        <v>0.36</v>
      </c>
      <c r="N230" t="s">
        <v>34</v>
      </c>
      <c r="O230" t="s">
        <v>61</v>
      </c>
      <c r="P230" t="s">
        <v>590</v>
      </c>
      <c r="Q230" t="s">
        <v>616</v>
      </c>
      <c r="R230">
        <v>85204</v>
      </c>
      <c r="S230" s="1">
        <v>42021</v>
      </c>
      <c r="T230" s="1">
        <v>42022</v>
      </c>
      <c r="U230">
        <v>-108.19</v>
      </c>
      <c r="V230">
        <v>15</v>
      </c>
      <c r="W230">
        <v>87.27</v>
      </c>
      <c r="X230">
        <v>90027</v>
      </c>
      <c r="Y230">
        <f>cleaneddata[[#This Row],[Unit Price]]-cleaneddata[[#This Row],[Discount]]</f>
        <v>5.7200000000000006</v>
      </c>
      <c r="Z230" t="str">
        <f>_xlfn.IFS(cleaneddata[[#This Row],[Region]]="Central","Chris",cleaneddata[[#This Row],[Region]]="East","Erin",cleaneddata[[#This Row],[Region]]="South","Sam",cleaneddata[[#This Row],[Region]]="West","William")</f>
        <v>William</v>
      </c>
    </row>
    <row r="231" spans="1:26" x14ac:dyDescent="0.2">
      <c r="A231">
        <v>2059</v>
      </c>
      <c r="B231" t="s">
        <v>618</v>
      </c>
      <c r="C231" t="s">
        <v>72</v>
      </c>
      <c r="D231">
        <v>0.09</v>
      </c>
      <c r="E231">
        <v>28.48</v>
      </c>
      <c r="F231">
        <v>1.99</v>
      </c>
      <c r="G231" t="s">
        <v>40</v>
      </c>
      <c r="H231" t="s">
        <v>96</v>
      </c>
      <c r="I231" t="s">
        <v>42</v>
      </c>
      <c r="J231" t="s">
        <v>43</v>
      </c>
      <c r="K231" t="s">
        <v>44</v>
      </c>
      <c r="L231" t="s">
        <v>214</v>
      </c>
      <c r="M231">
        <v>0.4</v>
      </c>
      <c r="N231" t="s">
        <v>34</v>
      </c>
      <c r="O231" t="s">
        <v>35</v>
      </c>
      <c r="P231" t="s">
        <v>99</v>
      </c>
      <c r="Q231" t="s">
        <v>619</v>
      </c>
      <c r="R231">
        <v>27260</v>
      </c>
      <c r="S231" s="1">
        <v>42021</v>
      </c>
      <c r="T231" s="1">
        <v>42022</v>
      </c>
      <c r="U231">
        <v>-1250.7460000000001</v>
      </c>
      <c r="V231">
        <v>13</v>
      </c>
      <c r="W231">
        <v>336.92</v>
      </c>
      <c r="X231">
        <v>88039</v>
      </c>
      <c r="Y231">
        <f>cleaneddata[[#This Row],[Unit Price]]-cleaneddata[[#This Row],[Discount]]</f>
        <v>28.39</v>
      </c>
      <c r="Z231" t="str">
        <f>_xlfn.IFS(cleaneddata[[#This Row],[Region]]="Central","Chris",cleaneddata[[#This Row],[Region]]="East","Erin",cleaneddata[[#This Row],[Region]]="South","Sam",cleaneddata[[#This Row],[Region]]="West","William")</f>
        <v>Sam</v>
      </c>
    </row>
    <row r="232" spans="1:26" x14ac:dyDescent="0.2">
      <c r="A232">
        <v>2725</v>
      </c>
      <c r="B232" t="s">
        <v>620</v>
      </c>
      <c r="C232" t="s">
        <v>72</v>
      </c>
      <c r="D232">
        <v>0.05</v>
      </c>
      <c r="E232">
        <v>28.15</v>
      </c>
      <c r="F232">
        <v>6.17</v>
      </c>
      <c r="G232" t="s">
        <v>40</v>
      </c>
      <c r="H232" t="s">
        <v>73</v>
      </c>
      <c r="I232" t="s">
        <v>50</v>
      </c>
      <c r="J232" t="s">
        <v>51</v>
      </c>
      <c r="K232" t="s">
        <v>44</v>
      </c>
      <c r="L232" t="s">
        <v>621</v>
      </c>
      <c r="M232">
        <v>0.55000000000000004</v>
      </c>
      <c r="N232" t="s">
        <v>34</v>
      </c>
      <c r="O232" t="s">
        <v>35</v>
      </c>
      <c r="P232" t="s">
        <v>402</v>
      </c>
      <c r="Q232" t="s">
        <v>622</v>
      </c>
      <c r="R232">
        <v>37042</v>
      </c>
      <c r="S232" s="1">
        <v>42021</v>
      </c>
      <c r="T232" s="1">
        <v>42022</v>
      </c>
      <c r="U232">
        <v>-66.248000000000005</v>
      </c>
      <c r="V232">
        <v>10</v>
      </c>
      <c r="W232">
        <v>282.38</v>
      </c>
      <c r="X232">
        <v>88958</v>
      </c>
      <c r="Y232">
        <f>cleaneddata[[#This Row],[Unit Price]]-cleaneddata[[#This Row],[Discount]]</f>
        <v>28.099999999999998</v>
      </c>
      <c r="Z232" t="str">
        <f>_xlfn.IFS(cleaneddata[[#This Row],[Region]]="Central","Chris",cleaneddata[[#This Row],[Region]]="East","Erin",cleaneddata[[#This Row],[Region]]="South","Sam",cleaneddata[[#This Row],[Region]]="West","William")</f>
        <v>Sam</v>
      </c>
    </row>
    <row r="233" spans="1:26" x14ac:dyDescent="0.2">
      <c r="A233">
        <v>2443</v>
      </c>
      <c r="B233" t="s">
        <v>623</v>
      </c>
      <c r="C233" t="s">
        <v>39</v>
      </c>
      <c r="D233">
        <v>0.05</v>
      </c>
      <c r="E233">
        <v>58.1</v>
      </c>
      <c r="F233">
        <v>1.49</v>
      </c>
      <c r="G233" t="s">
        <v>40</v>
      </c>
      <c r="H233" t="s">
        <v>96</v>
      </c>
      <c r="I233" t="s">
        <v>50</v>
      </c>
      <c r="J233" t="s">
        <v>74</v>
      </c>
      <c r="K233" t="s">
        <v>75</v>
      </c>
      <c r="L233" t="s">
        <v>624</v>
      </c>
      <c r="M233">
        <v>0.38</v>
      </c>
      <c r="N233" t="s">
        <v>34</v>
      </c>
      <c r="O233" t="s">
        <v>35</v>
      </c>
      <c r="P233" t="s">
        <v>125</v>
      </c>
      <c r="Q233" t="s">
        <v>130</v>
      </c>
      <c r="R233">
        <v>33142</v>
      </c>
      <c r="S233" s="1">
        <v>42022</v>
      </c>
      <c r="T233" s="1">
        <v>42022</v>
      </c>
      <c r="U233">
        <v>1633.9860000000001</v>
      </c>
      <c r="V233">
        <v>13</v>
      </c>
      <c r="W233">
        <v>739.06</v>
      </c>
      <c r="X233">
        <v>89299</v>
      </c>
      <c r="Y233">
        <f>cleaneddata[[#This Row],[Unit Price]]-cleaneddata[[#This Row],[Discount]]</f>
        <v>58.050000000000004</v>
      </c>
      <c r="Z233" t="str">
        <f>_xlfn.IFS(cleaneddata[[#This Row],[Region]]="Central","Chris",cleaneddata[[#This Row],[Region]]="East","Erin",cleaneddata[[#This Row],[Region]]="South","Sam",cleaneddata[[#This Row],[Region]]="West","William")</f>
        <v>Sam</v>
      </c>
    </row>
    <row r="234" spans="1:26" x14ac:dyDescent="0.2">
      <c r="A234">
        <v>1971</v>
      </c>
      <c r="B234" t="s">
        <v>625</v>
      </c>
      <c r="C234" t="s">
        <v>118</v>
      </c>
      <c r="D234">
        <v>0.02</v>
      </c>
      <c r="E234">
        <v>11.58</v>
      </c>
      <c r="F234">
        <v>5.72</v>
      </c>
      <c r="G234" t="s">
        <v>40</v>
      </c>
      <c r="H234" t="s">
        <v>96</v>
      </c>
      <c r="I234" t="s">
        <v>50</v>
      </c>
      <c r="J234" t="s">
        <v>347</v>
      </c>
      <c r="K234" t="s">
        <v>75</v>
      </c>
      <c r="L234" t="s">
        <v>626</v>
      </c>
      <c r="M234">
        <v>0.35</v>
      </c>
      <c r="N234" t="s">
        <v>34</v>
      </c>
      <c r="O234" t="s">
        <v>35</v>
      </c>
      <c r="P234" t="s">
        <v>36</v>
      </c>
      <c r="Q234" t="s">
        <v>627</v>
      </c>
      <c r="R234">
        <v>38801</v>
      </c>
      <c r="S234" s="1">
        <v>42022</v>
      </c>
      <c r="T234" s="1">
        <v>42023</v>
      </c>
      <c r="U234">
        <v>-259.75599999999997</v>
      </c>
      <c r="V234">
        <v>3</v>
      </c>
      <c r="W234">
        <v>35.479999999999997</v>
      </c>
      <c r="X234">
        <v>91550</v>
      </c>
      <c r="Y234">
        <f>cleaneddata[[#This Row],[Unit Price]]-cleaneddata[[#This Row],[Discount]]</f>
        <v>11.56</v>
      </c>
      <c r="Z234" t="str">
        <f>_xlfn.IFS(cleaneddata[[#This Row],[Region]]="Central","Chris",cleaneddata[[#This Row],[Region]]="East","Erin",cleaneddata[[#This Row],[Region]]="South","Sam",cleaneddata[[#This Row],[Region]]="West","William")</f>
        <v>Sam</v>
      </c>
    </row>
    <row r="235" spans="1:26" x14ac:dyDescent="0.2">
      <c r="A235">
        <v>1972</v>
      </c>
      <c r="B235" t="s">
        <v>628</v>
      </c>
      <c r="C235" t="s">
        <v>118</v>
      </c>
      <c r="D235">
        <v>0.05</v>
      </c>
      <c r="E235">
        <v>350.99</v>
      </c>
      <c r="F235">
        <v>39</v>
      </c>
      <c r="G235" t="s">
        <v>28</v>
      </c>
      <c r="H235" t="s">
        <v>96</v>
      </c>
      <c r="I235" t="s">
        <v>30</v>
      </c>
      <c r="J235" t="s">
        <v>111</v>
      </c>
      <c r="K235" t="s">
        <v>59</v>
      </c>
      <c r="L235" t="s">
        <v>440</v>
      </c>
      <c r="M235">
        <v>0.55000000000000004</v>
      </c>
      <c r="N235" t="s">
        <v>34</v>
      </c>
      <c r="O235" t="s">
        <v>113</v>
      </c>
      <c r="P235" t="s">
        <v>322</v>
      </c>
      <c r="Q235" t="s">
        <v>629</v>
      </c>
      <c r="R235">
        <v>19090</v>
      </c>
      <c r="S235" s="1">
        <v>42022</v>
      </c>
      <c r="T235" s="1">
        <v>42024</v>
      </c>
      <c r="U235">
        <v>1469.7275999999999</v>
      </c>
      <c r="V235">
        <v>6</v>
      </c>
      <c r="W235">
        <v>2130.04</v>
      </c>
      <c r="X235">
        <v>91550</v>
      </c>
      <c r="Y235">
        <f>cleaneddata[[#This Row],[Unit Price]]-cleaneddata[[#This Row],[Discount]]</f>
        <v>350.94</v>
      </c>
      <c r="Z235" t="str">
        <f>_xlfn.IFS(cleaneddata[[#This Row],[Region]]="Central","Chris",cleaneddata[[#This Row],[Region]]="East","Erin",cleaneddata[[#This Row],[Region]]="South","Sam",cleaneddata[[#This Row],[Region]]="West","William")</f>
        <v>Erin</v>
      </c>
    </row>
    <row r="236" spans="1:26" x14ac:dyDescent="0.2">
      <c r="A236">
        <v>1972</v>
      </c>
      <c r="B236" t="s">
        <v>628</v>
      </c>
      <c r="C236" t="s">
        <v>118</v>
      </c>
      <c r="D236">
        <v>0.04</v>
      </c>
      <c r="E236">
        <v>15.99</v>
      </c>
      <c r="F236">
        <v>9.4</v>
      </c>
      <c r="G236" t="s">
        <v>89</v>
      </c>
      <c r="H236" t="s">
        <v>96</v>
      </c>
      <c r="I236" t="s">
        <v>42</v>
      </c>
      <c r="J236" t="s">
        <v>58</v>
      </c>
      <c r="K236" t="s">
        <v>75</v>
      </c>
      <c r="L236" t="s">
        <v>630</v>
      </c>
      <c r="M236">
        <v>0.49</v>
      </c>
      <c r="N236" t="s">
        <v>34</v>
      </c>
      <c r="O236" t="s">
        <v>113</v>
      </c>
      <c r="P236" t="s">
        <v>322</v>
      </c>
      <c r="Q236" t="s">
        <v>629</v>
      </c>
      <c r="R236">
        <v>19090</v>
      </c>
      <c r="S236" s="1">
        <v>42022</v>
      </c>
      <c r="T236" s="1">
        <v>42024</v>
      </c>
      <c r="U236">
        <v>-83.553060000000002</v>
      </c>
      <c r="V236">
        <v>5</v>
      </c>
      <c r="W236">
        <v>82.8</v>
      </c>
      <c r="X236">
        <v>91550</v>
      </c>
      <c r="Y236">
        <f>cleaneddata[[#This Row],[Unit Price]]-cleaneddata[[#This Row],[Discount]]</f>
        <v>15.950000000000001</v>
      </c>
      <c r="Z236" t="str">
        <f>_xlfn.IFS(cleaneddata[[#This Row],[Region]]="Central","Chris",cleaneddata[[#This Row],[Region]]="East","Erin",cleaneddata[[#This Row],[Region]]="South","Sam",cleaneddata[[#This Row],[Region]]="West","William")</f>
        <v>Erin</v>
      </c>
    </row>
    <row r="237" spans="1:26" x14ac:dyDescent="0.2">
      <c r="A237">
        <v>657</v>
      </c>
      <c r="B237" t="s">
        <v>631</v>
      </c>
      <c r="C237" t="s">
        <v>27</v>
      </c>
      <c r="D237">
        <v>0.1</v>
      </c>
      <c r="E237">
        <v>18.97</v>
      </c>
      <c r="F237">
        <v>9.0299999999999994</v>
      </c>
      <c r="G237" t="s">
        <v>40</v>
      </c>
      <c r="H237" t="s">
        <v>41</v>
      </c>
      <c r="I237" t="s">
        <v>50</v>
      </c>
      <c r="J237" t="s">
        <v>90</v>
      </c>
      <c r="K237" t="s">
        <v>75</v>
      </c>
      <c r="L237" t="s">
        <v>632</v>
      </c>
      <c r="M237">
        <v>0.37</v>
      </c>
      <c r="N237" t="s">
        <v>34</v>
      </c>
      <c r="O237" t="s">
        <v>113</v>
      </c>
      <c r="P237" t="s">
        <v>405</v>
      </c>
      <c r="Q237" t="s">
        <v>633</v>
      </c>
      <c r="R237">
        <v>1540</v>
      </c>
      <c r="S237" s="1">
        <v>42023</v>
      </c>
      <c r="T237" s="1">
        <v>42025</v>
      </c>
      <c r="U237">
        <v>-24.204799999999999</v>
      </c>
      <c r="V237">
        <v>1</v>
      </c>
      <c r="W237">
        <v>19.73</v>
      </c>
      <c r="X237">
        <v>91212</v>
      </c>
      <c r="Y237">
        <f>cleaneddata[[#This Row],[Unit Price]]-cleaneddata[[#This Row],[Discount]]</f>
        <v>18.869999999999997</v>
      </c>
      <c r="Z237" t="str">
        <f>_xlfn.IFS(cleaneddata[[#This Row],[Region]]="Central","Chris",cleaneddata[[#This Row],[Region]]="East","Erin",cleaneddata[[#This Row],[Region]]="South","Sam",cleaneddata[[#This Row],[Region]]="West","William")</f>
        <v>Erin</v>
      </c>
    </row>
    <row r="238" spans="1:26" x14ac:dyDescent="0.2">
      <c r="A238">
        <v>659</v>
      </c>
      <c r="B238" t="s">
        <v>634</v>
      </c>
      <c r="C238" t="s">
        <v>27</v>
      </c>
      <c r="D238">
        <v>0</v>
      </c>
      <c r="E238">
        <v>119.99</v>
      </c>
      <c r="F238">
        <v>56.14</v>
      </c>
      <c r="G238" t="s">
        <v>28</v>
      </c>
      <c r="H238" t="s">
        <v>41</v>
      </c>
      <c r="I238" t="s">
        <v>42</v>
      </c>
      <c r="J238" t="s">
        <v>58</v>
      </c>
      <c r="K238" t="s">
        <v>32</v>
      </c>
      <c r="L238" t="s">
        <v>589</v>
      </c>
      <c r="M238">
        <v>0.39</v>
      </c>
      <c r="N238" t="s">
        <v>34</v>
      </c>
      <c r="O238" t="s">
        <v>113</v>
      </c>
      <c r="P238" t="s">
        <v>635</v>
      </c>
      <c r="Q238" t="s">
        <v>636</v>
      </c>
      <c r="R238">
        <v>5403</v>
      </c>
      <c r="S238" s="1">
        <v>42023</v>
      </c>
      <c r="T238" s="1">
        <v>42024</v>
      </c>
      <c r="U238">
        <v>-126.05777999999999</v>
      </c>
      <c r="V238">
        <v>5</v>
      </c>
      <c r="W238">
        <v>615.54</v>
      </c>
      <c r="X238">
        <v>91212</v>
      </c>
      <c r="Y238">
        <f>cleaneddata[[#This Row],[Unit Price]]-cleaneddata[[#This Row],[Discount]]</f>
        <v>119.99</v>
      </c>
      <c r="Z238" t="str">
        <f>_xlfn.IFS(cleaneddata[[#This Row],[Region]]="Central","Chris",cleaneddata[[#This Row],[Region]]="East","Erin",cleaneddata[[#This Row],[Region]]="South","Sam",cleaneddata[[#This Row],[Region]]="West","William")</f>
        <v>Erin</v>
      </c>
    </row>
    <row r="239" spans="1:26" x14ac:dyDescent="0.2">
      <c r="A239">
        <v>3095</v>
      </c>
      <c r="B239" t="s">
        <v>637</v>
      </c>
      <c r="C239" t="s">
        <v>27</v>
      </c>
      <c r="D239">
        <v>0.09</v>
      </c>
      <c r="E239">
        <v>207.48</v>
      </c>
      <c r="F239">
        <v>0.99</v>
      </c>
      <c r="G239" t="s">
        <v>40</v>
      </c>
      <c r="H239" t="s">
        <v>41</v>
      </c>
      <c r="I239" t="s">
        <v>50</v>
      </c>
      <c r="J239" t="s">
        <v>97</v>
      </c>
      <c r="K239" t="s">
        <v>75</v>
      </c>
      <c r="L239" t="s">
        <v>638</v>
      </c>
      <c r="M239">
        <v>0.55000000000000004</v>
      </c>
      <c r="N239" t="s">
        <v>34</v>
      </c>
      <c r="O239" t="s">
        <v>113</v>
      </c>
      <c r="P239" t="s">
        <v>319</v>
      </c>
      <c r="Q239" t="s">
        <v>639</v>
      </c>
      <c r="R239">
        <v>45011</v>
      </c>
      <c r="S239" s="1">
        <v>42023</v>
      </c>
      <c r="T239" s="1">
        <v>42025</v>
      </c>
      <c r="U239">
        <v>683.9556</v>
      </c>
      <c r="V239">
        <v>5</v>
      </c>
      <c r="W239">
        <v>991.24</v>
      </c>
      <c r="X239">
        <v>86220</v>
      </c>
      <c r="Y239">
        <f>cleaneddata[[#This Row],[Unit Price]]-cleaneddata[[#This Row],[Discount]]</f>
        <v>207.39</v>
      </c>
      <c r="Z239" t="str">
        <f>_xlfn.IFS(cleaneddata[[#This Row],[Region]]="Central","Chris",cleaneddata[[#This Row],[Region]]="East","Erin",cleaneddata[[#This Row],[Region]]="South","Sam",cleaneddata[[#This Row],[Region]]="West","William")</f>
        <v>Erin</v>
      </c>
    </row>
    <row r="240" spans="1:26" x14ac:dyDescent="0.2">
      <c r="A240">
        <v>259</v>
      </c>
      <c r="B240" t="s">
        <v>640</v>
      </c>
      <c r="C240" t="s">
        <v>49</v>
      </c>
      <c r="D240">
        <v>0.09</v>
      </c>
      <c r="E240">
        <v>2.88</v>
      </c>
      <c r="F240">
        <v>0.7</v>
      </c>
      <c r="G240" t="s">
        <v>40</v>
      </c>
      <c r="H240" t="s">
        <v>41</v>
      </c>
      <c r="I240" t="s">
        <v>50</v>
      </c>
      <c r="J240" t="s">
        <v>51</v>
      </c>
      <c r="K240" t="s">
        <v>52</v>
      </c>
      <c r="L240" t="s">
        <v>641</v>
      </c>
      <c r="M240">
        <v>0.56000000000000005</v>
      </c>
      <c r="N240" t="s">
        <v>34</v>
      </c>
      <c r="O240" t="s">
        <v>61</v>
      </c>
      <c r="P240" t="s">
        <v>642</v>
      </c>
      <c r="Q240" t="s">
        <v>643</v>
      </c>
      <c r="R240">
        <v>87505</v>
      </c>
      <c r="S240" s="1">
        <v>42023</v>
      </c>
      <c r="T240" s="1">
        <v>42023</v>
      </c>
      <c r="U240">
        <v>5.7531999999999996</v>
      </c>
      <c r="V240">
        <v>10</v>
      </c>
      <c r="W240">
        <v>26.38</v>
      </c>
      <c r="X240">
        <v>85857</v>
      </c>
      <c r="Y240">
        <f>cleaneddata[[#This Row],[Unit Price]]-cleaneddata[[#This Row],[Discount]]</f>
        <v>2.79</v>
      </c>
      <c r="Z240" t="str">
        <f>_xlfn.IFS(cleaneddata[[#This Row],[Region]]="Central","Chris",cleaneddata[[#This Row],[Region]]="East","Erin",cleaneddata[[#This Row],[Region]]="South","Sam",cleaneddata[[#This Row],[Region]]="West","William")</f>
        <v>William</v>
      </c>
    </row>
    <row r="241" spans="1:26" x14ac:dyDescent="0.2">
      <c r="A241">
        <v>3155</v>
      </c>
      <c r="B241" t="s">
        <v>644</v>
      </c>
      <c r="C241" t="s">
        <v>27</v>
      </c>
      <c r="D241">
        <v>0.02</v>
      </c>
      <c r="E241">
        <v>60.22</v>
      </c>
      <c r="F241">
        <v>3.5</v>
      </c>
      <c r="G241" t="s">
        <v>40</v>
      </c>
      <c r="H241" t="s">
        <v>96</v>
      </c>
      <c r="I241" t="s">
        <v>50</v>
      </c>
      <c r="J241" t="s">
        <v>97</v>
      </c>
      <c r="K241" t="s">
        <v>75</v>
      </c>
      <c r="L241" t="s">
        <v>645</v>
      </c>
      <c r="M241">
        <v>0.56999999999999995</v>
      </c>
      <c r="N241" t="s">
        <v>34</v>
      </c>
      <c r="O241" t="s">
        <v>35</v>
      </c>
      <c r="P241" t="s">
        <v>125</v>
      </c>
      <c r="Q241" t="s">
        <v>334</v>
      </c>
      <c r="R241">
        <v>32771</v>
      </c>
      <c r="S241" s="1">
        <v>42024</v>
      </c>
      <c r="T241" s="1">
        <v>42025</v>
      </c>
      <c r="U241">
        <v>-193.91399999999999</v>
      </c>
      <c r="V241">
        <v>9</v>
      </c>
      <c r="W241">
        <v>541.76</v>
      </c>
      <c r="X241">
        <v>86898</v>
      </c>
      <c r="Y241">
        <f>cleaneddata[[#This Row],[Unit Price]]-cleaneddata[[#This Row],[Discount]]</f>
        <v>60.199999999999996</v>
      </c>
      <c r="Z241" t="str">
        <f>_xlfn.IFS(cleaneddata[[#This Row],[Region]]="Central","Chris",cleaneddata[[#This Row],[Region]]="East","Erin",cleaneddata[[#This Row],[Region]]="South","Sam",cleaneddata[[#This Row],[Region]]="West","William")</f>
        <v>Sam</v>
      </c>
    </row>
    <row r="242" spans="1:26" x14ac:dyDescent="0.2">
      <c r="A242">
        <v>32</v>
      </c>
      <c r="B242" t="s">
        <v>646</v>
      </c>
      <c r="C242" t="s">
        <v>118</v>
      </c>
      <c r="D242">
        <v>0.09</v>
      </c>
      <c r="E242">
        <v>125.99</v>
      </c>
      <c r="F242">
        <v>7.69</v>
      </c>
      <c r="G242" t="s">
        <v>89</v>
      </c>
      <c r="H242" t="s">
        <v>96</v>
      </c>
      <c r="I242" t="s">
        <v>42</v>
      </c>
      <c r="J242" t="s">
        <v>137</v>
      </c>
      <c r="K242" t="s">
        <v>75</v>
      </c>
      <c r="L242" t="s">
        <v>647</v>
      </c>
      <c r="M242">
        <v>0.59</v>
      </c>
      <c r="N242" t="s">
        <v>34</v>
      </c>
      <c r="O242" t="s">
        <v>61</v>
      </c>
      <c r="P242" t="s">
        <v>141</v>
      </c>
      <c r="Q242" t="s">
        <v>648</v>
      </c>
      <c r="R242">
        <v>97526</v>
      </c>
      <c r="S242" s="1">
        <v>42024</v>
      </c>
      <c r="T242" s="1">
        <v>42026</v>
      </c>
      <c r="U242">
        <v>209.99700000000001</v>
      </c>
      <c r="V242">
        <v>8</v>
      </c>
      <c r="W242">
        <v>783.55</v>
      </c>
      <c r="X242">
        <v>89202</v>
      </c>
      <c r="Y242">
        <f>cleaneddata[[#This Row],[Unit Price]]-cleaneddata[[#This Row],[Discount]]</f>
        <v>125.89999999999999</v>
      </c>
      <c r="Z242" t="str">
        <f>_xlfn.IFS(cleaneddata[[#This Row],[Region]]="Central","Chris",cleaneddata[[#This Row],[Region]]="East","Erin",cleaneddata[[#This Row],[Region]]="South","Sam",cleaneddata[[#This Row],[Region]]="West","William")</f>
        <v>William</v>
      </c>
    </row>
    <row r="243" spans="1:26" x14ac:dyDescent="0.2">
      <c r="A243">
        <v>493</v>
      </c>
      <c r="B243" t="s">
        <v>649</v>
      </c>
      <c r="C243" t="s">
        <v>72</v>
      </c>
      <c r="D243">
        <v>0.02</v>
      </c>
      <c r="E243">
        <v>6.48</v>
      </c>
      <c r="F243">
        <v>6.6</v>
      </c>
      <c r="G243" t="s">
        <v>40</v>
      </c>
      <c r="H243" t="s">
        <v>41</v>
      </c>
      <c r="I243" t="s">
        <v>50</v>
      </c>
      <c r="J243" t="s">
        <v>90</v>
      </c>
      <c r="K243" t="s">
        <v>75</v>
      </c>
      <c r="L243" t="s">
        <v>650</v>
      </c>
      <c r="M243">
        <v>0.37</v>
      </c>
      <c r="N243" t="s">
        <v>34</v>
      </c>
      <c r="O243" t="s">
        <v>61</v>
      </c>
      <c r="P243" t="s">
        <v>68</v>
      </c>
      <c r="Q243" t="s">
        <v>651</v>
      </c>
      <c r="R243">
        <v>98158</v>
      </c>
      <c r="S243" s="1">
        <v>42024</v>
      </c>
      <c r="T243" s="1">
        <v>42026</v>
      </c>
      <c r="U243">
        <v>-92.05</v>
      </c>
      <c r="V243">
        <v>10</v>
      </c>
      <c r="W243">
        <v>66.709999999999994</v>
      </c>
      <c r="X243">
        <v>88906</v>
      </c>
      <c r="Y243">
        <f>cleaneddata[[#This Row],[Unit Price]]-cleaneddata[[#This Row],[Discount]]</f>
        <v>6.4600000000000009</v>
      </c>
      <c r="Z243" t="str">
        <f>_xlfn.IFS(cleaneddata[[#This Row],[Region]]="Central","Chris",cleaneddata[[#This Row],[Region]]="East","Erin",cleaneddata[[#This Row],[Region]]="South","Sam",cleaneddata[[#This Row],[Region]]="West","William")</f>
        <v>William</v>
      </c>
    </row>
    <row r="244" spans="1:26" x14ac:dyDescent="0.2">
      <c r="A244">
        <v>493</v>
      </c>
      <c r="B244" t="s">
        <v>649</v>
      </c>
      <c r="C244" t="s">
        <v>72</v>
      </c>
      <c r="D244">
        <v>0.04</v>
      </c>
      <c r="E244">
        <v>17.149999999999999</v>
      </c>
      <c r="F244">
        <v>4.96</v>
      </c>
      <c r="G244" t="s">
        <v>40</v>
      </c>
      <c r="H244" t="s">
        <v>41</v>
      </c>
      <c r="I244" t="s">
        <v>50</v>
      </c>
      <c r="J244" t="s">
        <v>80</v>
      </c>
      <c r="K244" t="s">
        <v>75</v>
      </c>
      <c r="L244" t="s">
        <v>652</v>
      </c>
      <c r="M244">
        <v>0.57999999999999996</v>
      </c>
      <c r="N244" t="s">
        <v>34</v>
      </c>
      <c r="O244" t="s">
        <v>61</v>
      </c>
      <c r="P244" t="s">
        <v>68</v>
      </c>
      <c r="Q244" t="s">
        <v>651</v>
      </c>
      <c r="R244">
        <v>98158</v>
      </c>
      <c r="S244" s="1">
        <v>42024</v>
      </c>
      <c r="T244" s="1">
        <v>42025</v>
      </c>
      <c r="U244">
        <v>6.11</v>
      </c>
      <c r="V244">
        <v>5</v>
      </c>
      <c r="W244">
        <v>87.16</v>
      </c>
      <c r="X244">
        <v>88906</v>
      </c>
      <c r="Y244">
        <f>cleaneddata[[#This Row],[Unit Price]]-cleaneddata[[#This Row],[Discount]]</f>
        <v>17.11</v>
      </c>
      <c r="Z244" t="str">
        <f>_xlfn.IFS(cleaneddata[[#This Row],[Region]]="Central","Chris",cleaneddata[[#This Row],[Region]]="East","Erin",cleaneddata[[#This Row],[Region]]="South","Sam",cleaneddata[[#This Row],[Region]]="West","William")</f>
        <v>William</v>
      </c>
    </row>
    <row r="245" spans="1:26" x14ac:dyDescent="0.2">
      <c r="A245">
        <v>524</v>
      </c>
      <c r="B245" t="s">
        <v>653</v>
      </c>
      <c r="C245" t="s">
        <v>72</v>
      </c>
      <c r="D245">
        <v>0.03</v>
      </c>
      <c r="E245">
        <v>1270.99</v>
      </c>
      <c r="F245">
        <v>19.989999999999998</v>
      </c>
      <c r="G245" t="s">
        <v>40</v>
      </c>
      <c r="H245" t="s">
        <v>41</v>
      </c>
      <c r="I245" t="s">
        <v>50</v>
      </c>
      <c r="J245" t="s">
        <v>74</v>
      </c>
      <c r="K245" t="s">
        <v>75</v>
      </c>
      <c r="L245" t="s">
        <v>654</v>
      </c>
      <c r="M245">
        <v>0.35</v>
      </c>
      <c r="N245" t="s">
        <v>34</v>
      </c>
      <c r="O245" t="s">
        <v>35</v>
      </c>
      <c r="P245" t="s">
        <v>402</v>
      </c>
      <c r="Q245" t="s">
        <v>655</v>
      </c>
      <c r="R245">
        <v>37922</v>
      </c>
      <c r="S245" s="1">
        <v>42024</v>
      </c>
      <c r="T245" s="1">
        <v>42026</v>
      </c>
      <c r="U245">
        <v>363.55200000000002</v>
      </c>
      <c r="V245">
        <v>2</v>
      </c>
      <c r="W245">
        <v>2589.0100000000002</v>
      </c>
      <c r="X245">
        <v>91127</v>
      </c>
      <c r="Y245">
        <f>cleaneddata[[#This Row],[Unit Price]]-cleaneddata[[#This Row],[Discount]]</f>
        <v>1270.96</v>
      </c>
      <c r="Z245" t="str">
        <f>_xlfn.IFS(cleaneddata[[#This Row],[Region]]="Central","Chris",cleaneddata[[#This Row],[Region]]="East","Erin",cleaneddata[[#This Row],[Region]]="South","Sam",cleaneddata[[#This Row],[Region]]="West","William")</f>
        <v>Sam</v>
      </c>
    </row>
    <row r="246" spans="1:26" x14ac:dyDescent="0.2">
      <c r="A246">
        <v>524</v>
      </c>
      <c r="B246" t="s">
        <v>653</v>
      </c>
      <c r="C246" t="s">
        <v>72</v>
      </c>
      <c r="D246">
        <v>7.0000000000000007E-2</v>
      </c>
      <c r="E246">
        <v>2036.48</v>
      </c>
      <c r="F246">
        <v>14.7</v>
      </c>
      <c r="G246" t="s">
        <v>28</v>
      </c>
      <c r="H246" t="s">
        <v>41</v>
      </c>
      <c r="I246" t="s">
        <v>42</v>
      </c>
      <c r="J246" t="s">
        <v>58</v>
      </c>
      <c r="K246" t="s">
        <v>59</v>
      </c>
      <c r="L246" t="s">
        <v>60</v>
      </c>
      <c r="M246">
        <v>0.55000000000000004</v>
      </c>
      <c r="N246" t="s">
        <v>34</v>
      </c>
      <c r="O246" t="s">
        <v>35</v>
      </c>
      <c r="P246" t="s">
        <v>402</v>
      </c>
      <c r="Q246" t="s">
        <v>655</v>
      </c>
      <c r="R246">
        <v>37922</v>
      </c>
      <c r="S246" s="1">
        <v>42024</v>
      </c>
      <c r="T246" s="1">
        <v>42026</v>
      </c>
      <c r="U246">
        <v>-11.536</v>
      </c>
      <c r="V246">
        <v>1</v>
      </c>
      <c r="W246">
        <v>1893.93</v>
      </c>
      <c r="X246">
        <v>91127</v>
      </c>
      <c r="Y246">
        <f>cleaneddata[[#This Row],[Unit Price]]-cleaneddata[[#This Row],[Discount]]</f>
        <v>2036.41</v>
      </c>
      <c r="Z246" t="str">
        <f>_xlfn.IFS(cleaneddata[[#This Row],[Region]]="Central","Chris",cleaneddata[[#This Row],[Region]]="East","Erin",cleaneddata[[#This Row],[Region]]="South","Sam",cleaneddata[[#This Row],[Region]]="West","William")</f>
        <v>Sam</v>
      </c>
    </row>
    <row r="247" spans="1:26" x14ac:dyDescent="0.2">
      <c r="A247">
        <v>549</v>
      </c>
      <c r="B247" t="s">
        <v>656</v>
      </c>
      <c r="C247" t="s">
        <v>72</v>
      </c>
      <c r="D247">
        <v>0.02</v>
      </c>
      <c r="E247">
        <v>7.1</v>
      </c>
      <c r="F247">
        <v>6.05</v>
      </c>
      <c r="G247" t="s">
        <v>40</v>
      </c>
      <c r="H247" t="s">
        <v>96</v>
      </c>
      <c r="I247" t="s">
        <v>50</v>
      </c>
      <c r="J247" t="s">
        <v>74</v>
      </c>
      <c r="K247" t="s">
        <v>75</v>
      </c>
      <c r="L247" t="s">
        <v>253</v>
      </c>
      <c r="M247">
        <v>0.39</v>
      </c>
      <c r="N247" t="s">
        <v>34</v>
      </c>
      <c r="O247" t="s">
        <v>61</v>
      </c>
      <c r="P247" t="s">
        <v>642</v>
      </c>
      <c r="Q247" t="s">
        <v>197</v>
      </c>
      <c r="R247">
        <v>88201</v>
      </c>
      <c r="S247" s="1">
        <v>42024</v>
      </c>
      <c r="T247" s="1">
        <v>42024</v>
      </c>
      <c r="U247">
        <v>-66.378</v>
      </c>
      <c r="V247">
        <v>9</v>
      </c>
      <c r="W247">
        <v>66.319999999999993</v>
      </c>
      <c r="X247">
        <v>90908</v>
      </c>
      <c r="Y247">
        <f>cleaneddata[[#This Row],[Unit Price]]-cleaneddata[[#This Row],[Discount]]</f>
        <v>7.08</v>
      </c>
      <c r="Z247" t="str">
        <f>_xlfn.IFS(cleaneddata[[#This Row],[Region]]="Central","Chris",cleaneddata[[#This Row],[Region]]="East","Erin",cleaneddata[[#This Row],[Region]]="South","Sam",cleaneddata[[#This Row],[Region]]="West","William")</f>
        <v>William</v>
      </c>
    </row>
    <row r="248" spans="1:26" x14ac:dyDescent="0.2">
      <c r="A248">
        <v>2464</v>
      </c>
      <c r="B248" t="s">
        <v>657</v>
      </c>
      <c r="C248" t="s">
        <v>72</v>
      </c>
      <c r="D248">
        <v>0.05</v>
      </c>
      <c r="E248">
        <v>6.28</v>
      </c>
      <c r="F248">
        <v>5.36</v>
      </c>
      <c r="G248" t="s">
        <v>40</v>
      </c>
      <c r="H248" t="s">
        <v>41</v>
      </c>
      <c r="I248" t="s">
        <v>50</v>
      </c>
      <c r="J248" t="s">
        <v>74</v>
      </c>
      <c r="K248" t="s">
        <v>75</v>
      </c>
      <c r="L248" t="s">
        <v>658</v>
      </c>
      <c r="M248">
        <v>0.4</v>
      </c>
      <c r="N248" t="s">
        <v>34</v>
      </c>
      <c r="O248" t="s">
        <v>35</v>
      </c>
      <c r="P248" t="s">
        <v>170</v>
      </c>
      <c r="Q248" t="s">
        <v>659</v>
      </c>
      <c r="R248">
        <v>71111</v>
      </c>
      <c r="S248" s="1">
        <v>42024</v>
      </c>
      <c r="T248" s="1">
        <v>42027</v>
      </c>
      <c r="U248">
        <v>1.278</v>
      </c>
      <c r="V248">
        <v>6</v>
      </c>
      <c r="W248">
        <v>38.04</v>
      </c>
      <c r="X248">
        <v>88714</v>
      </c>
      <c r="Y248">
        <f>cleaneddata[[#This Row],[Unit Price]]-cleaneddata[[#This Row],[Discount]]</f>
        <v>6.23</v>
      </c>
      <c r="Z248" t="str">
        <f>_xlfn.IFS(cleaneddata[[#This Row],[Region]]="Central","Chris",cleaneddata[[#This Row],[Region]]="East","Erin",cleaneddata[[#This Row],[Region]]="South","Sam",cleaneddata[[#This Row],[Region]]="West","William")</f>
        <v>Sam</v>
      </c>
    </row>
    <row r="249" spans="1:26" x14ac:dyDescent="0.2">
      <c r="A249">
        <v>2464</v>
      </c>
      <c r="B249" t="s">
        <v>657</v>
      </c>
      <c r="C249" t="s">
        <v>72</v>
      </c>
      <c r="D249">
        <v>0.04</v>
      </c>
      <c r="E249">
        <v>3.08</v>
      </c>
      <c r="F249">
        <v>0.99</v>
      </c>
      <c r="G249" t="s">
        <v>40</v>
      </c>
      <c r="H249" t="s">
        <v>41</v>
      </c>
      <c r="I249" t="s">
        <v>50</v>
      </c>
      <c r="J249" t="s">
        <v>154</v>
      </c>
      <c r="K249" t="s">
        <v>75</v>
      </c>
      <c r="L249" t="s">
        <v>660</v>
      </c>
      <c r="M249">
        <v>0.37</v>
      </c>
      <c r="N249" t="s">
        <v>34</v>
      </c>
      <c r="O249" t="s">
        <v>35</v>
      </c>
      <c r="P249" t="s">
        <v>170</v>
      </c>
      <c r="Q249" t="s">
        <v>659</v>
      </c>
      <c r="R249">
        <v>71111</v>
      </c>
      <c r="S249" s="1">
        <v>42024</v>
      </c>
      <c r="T249" s="1">
        <v>42025</v>
      </c>
      <c r="U249">
        <v>424.29</v>
      </c>
      <c r="V249">
        <v>14</v>
      </c>
      <c r="W249">
        <v>42.53</v>
      </c>
      <c r="X249">
        <v>88714</v>
      </c>
      <c r="Y249">
        <f>cleaneddata[[#This Row],[Unit Price]]-cleaneddata[[#This Row],[Discount]]</f>
        <v>3.04</v>
      </c>
      <c r="Z249" t="str">
        <f>_xlfn.IFS(cleaneddata[[#This Row],[Region]]="Central","Chris",cleaneddata[[#This Row],[Region]]="East","Erin",cleaneddata[[#This Row],[Region]]="South","Sam",cleaneddata[[#This Row],[Region]]="West","William")</f>
        <v>Sam</v>
      </c>
    </row>
    <row r="250" spans="1:26" x14ac:dyDescent="0.2">
      <c r="A250">
        <v>1473</v>
      </c>
      <c r="B250" t="s">
        <v>661</v>
      </c>
      <c r="C250" t="s">
        <v>27</v>
      </c>
      <c r="D250">
        <v>0.04</v>
      </c>
      <c r="E250">
        <v>9.7799999999999994</v>
      </c>
      <c r="F250">
        <v>1.99</v>
      </c>
      <c r="G250" t="s">
        <v>89</v>
      </c>
      <c r="H250" t="s">
        <v>73</v>
      </c>
      <c r="I250" t="s">
        <v>42</v>
      </c>
      <c r="J250" t="s">
        <v>43</v>
      </c>
      <c r="K250" t="s">
        <v>44</v>
      </c>
      <c r="L250" t="s">
        <v>662</v>
      </c>
      <c r="M250">
        <v>0.43</v>
      </c>
      <c r="N250" t="s">
        <v>34</v>
      </c>
      <c r="O250" t="s">
        <v>113</v>
      </c>
      <c r="P250" t="s">
        <v>319</v>
      </c>
      <c r="Q250" t="s">
        <v>663</v>
      </c>
      <c r="R250">
        <v>44691</v>
      </c>
      <c r="S250" s="1">
        <v>42025</v>
      </c>
      <c r="T250" s="1">
        <v>42026</v>
      </c>
      <c r="U250">
        <v>61.292700000000004</v>
      </c>
      <c r="V250">
        <v>9</v>
      </c>
      <c r="W250">
        <v>88.83</v>
      </c>
      <c r="X250">
        <v>87076</v>
      </c>
      <c r="Y250">
        <f>cleaneddata[[#This Row],[Unit Price]]-cleaneddata[[#This Row],[Discount]]</f>
        <v>9.74</v>
      </c>
      <c r="Z250" t="str">
        <f>_xlfn.IFS(cleaneddata[[#This Row],[Region]]="Central","Chris",cleaneddata[[#This Row],[Region]]="East","Erin",cleaneddata[[#This Row],[Region]]="South","Sam",cleaneddata[[#This Row],[Region]]="West","William")</f>
        <v>Erin</v>
      </c>
    </row>
    <row r="251" spans="1:26" x14ac:dyDescent="0.2">
      <c r="A251">
        <v>1788</v>
      </c>
      <c r="B251" t="s">
        <v>664</v>
      </c>
      <c r="C251" t="s">
        <v>27</v>
      </c>
      <c r="D251">
        <v>0.04</v>
      </c>
      <c r="E251">
        <v>205.99</v>
      </c>
      <c r="F251">
        <v>8.99</v>
      </c>
      <c r="G251" t="s">
        <v>40</v>
      </c>
      <c r="H251" t="s">
        <v>41</v>
      </c>
      <c r="I251" t="s">
        <v>42</v>
      </c>
      <c r="J251" t="s">
        <v>137</v>
      </c>
      <c r="K251" t="s">
        <v>75</v>
      </c>
      <c r="L251" t="s">
        <v>665</v>
      </c>
      <c r="M251">
        <v>0.56000000000000005</v>
      </c>
      <c r="N251" t="s">
        <v>34</v>
      </c>
      <c r="O251" t="s">
        <v>35</v>
      </c>
      <c r="P251" t="s">
        <v>77</v>
      </c>
      <c r="Q251" t="s">
        <v>666</v>
      </c>
      <c r="R251">
        <v>30188</v>
      </c>
      <c r="S251" s="1">
        <v>42025</v>
      </c>
      <c r="T251" s="1">
        <v>42026</v>
      </c>
      <c r="U251">
        <v>960.98400000000004</v>
      </c>
      <c r="V251">
        <v>6</v>
      </c>
      <c r="W251">
        <v>1008.53</v>
      </c>
      <c r="X251">
        <v>88256</v>
      </c>
      <c r="Y251">
        <f>cleaneddata[[#This Row],[Unit Price]]-cleaneddata[[#This Row],[Discount]]</f>
        <v>205.95000000000002</v>
      </c>
      <c r="Z251" t="str">
        <f>_xlfn.IFS(cleaneddata[[#This Row],[Region]]="Central","Chris",cleaneddata[[#This Row],[Region]]="East","Erin",cleaneddata[[#This Row],[Region]]="South","Sam",cleaneddata[[#This Row],[Region]]="West","William")</f>
        <v>Sam</v>
      </c>
    </row>
    <row r="252" spans="1:26" x14ac:dyDescent="0.2">
      <c r="A252">
        <v>263</v>
      </c>
      <c r="B252" t="s">
        <v>667</v>
      </c>
      <c r="C252" t="s">
        <v>39</v>
      </c>
      <c r="D252">
        <v>0.05</v>
      </c>
      <c r="E252">
        <v>31.76</v>
      </c>
      <c r="F252">
        <v>45.51</v>
      </c>
      <c r="G252" t="s">
        <v>28</v>
      </c>
      <c r="H252" t="s">
        <v>29</v>
      </c>
      <c r="I252" t="s">
        <v>30</v>
      </c>
      <c r="J252" t="s">
        <v>31</v>
      </c>
      <c r="K252" t="s">
        <v>32</v>
      </c>
      <c r="L252" t="s">
        <v>668</v>
      </c>
      <c r="M252">
        <v>0.65</v>
      </c>
      <c r="N252" t="s">
        <v>34</v>
      </c>
      <c r="O252" t="s">
        <v>113</v>
      </c>
      <c r="P252" t="s">
        <v>319</v>
      </c>
      <c r="Q252" t="s">
        <v>669</v>
      </c>
      <c r="R252">
        <v>44106</v>
      </c>
      <c r="S252" s="1">
        <v>42025</v>
      </c>
      <c r="T252" s="1">
        <v>42027</v>
      </c>
      <c r="U252">
        <v>-2177.9860960000001</v>
      </c>
      <c r="V252">
        <v>9</v>
      </c>
      <c r="W252">
        <v>304.33999999999997</v>
      </c>
      <c r="X252">
        <v>86297</v>
      </c>
      <c r="Y252">
        <f>cleaneddata[[#This Row],[Unit Price]]-cleaneddata[[#This Row],[Discount]]</f>
        <v>31.71</v>
      </c>
      <c r="Z252" t="str">
        <f>_xlfn.IFS(cleaneddata[[#This Row],[Region]]="Central","Chris",cleaneddata[[#This Row],[Region]]="East","Erin",cleaneddata[[#This Row],[Region]]="South","Sam",cleaneddata[[#This Row],[Region]]="West","William")</f>
        <v>Erin</v>
      </c>
    </row>
    <row r="253" spans="1:26" x14ac:dyDescent="0.2">
      <c r="A253">
        <v>2423</v>
      </c>
      <c r="B253" t="s">
        <v>670</v>
      </c>
      <c r="C253" t="s">
        <v>49</v>
      </c>
      <c r="D253">
        <v>0.04</v>
      </c>
      <c r="E253">
        <v>100.98</v>
      </c>
      <c r="F253">
        <v>7.18</v>
      </c>
      <c r="G253" t="s">
        <v>40</v>
      </c>
      <c r="H253" t="s">
        <v>73</v>
      </c>
      <c r="I253" t="s">
        <v>42</v>
      </c>
      <c r="J253" t="s">
        <v>43</v>
      </c>
      <c r="K253" t="s">
        <v>75</v>
      </c>
      <c r="L253" t="s">
        <v>671</v>
      </c>
      <c r="M253">
        <v>0.4</v>
      </c>
      <c r="N253" t="s">
        <v>34</v>
      </c>
      <c r="O253" t="s">
        <v>54</v>
      </c>
      <c r="P253" t="s">
        <v>189</v>
      </c>
      <c r="Q253" t="s">
        <v>672</v>
      </c>
      <c r="R253">
        <v>76053</v>
      </c>
      <c r="S253" s="1">
        <v>42025</v>
      </c>
      <c r="T253" s="1">
        <v>42030</v>
      </c>
      <c r="U253">
        <v>269.94</v>
      </c>
      <c r="V253">
        <v>4</v>
      </c>
      <c r="W253">
        <v>414.91</v>
      </c>
      <c r="X253">
        <v>89054</v>
      </c>
      <c r="Y253">
        <f>cleaneddata[[#This Row],[Unit Price]]-cleaneddata[[#This Row],[Discount]]</f>
        <v>100.94</v>
      </c>
      <c r="Z253" t="str">
        <f>_xlfn.IFS(cleaneddata[[#This Row],[Region]]="Central","Chris",cleaneddata[[#This Row],[Region]]="East","Erin",cleaneddata[[#This Row],[Region]]="South","Sam",cleaneddata[[#This Row],[Region]]="West","William")</f>
        <v>Chris</v>
      </c>
    </row>
    <row r="254" spans="1:26" x14ac:dyDescent="0.2">
      <c r="A254">
        <v>2882</v>
      </c>
      <c r="B254" t="s">
        <v>673</v>
      </c>
      <c r="C254" t="s">
        <v>49</v>
      </c>
      <c r="D254">
        <v>0.02</v>
      </c>
      <c r="E254">
        <v>43.98</v>
      </c>
      <c r="F254">
        <v>1.99</v>
      </c>
      <c r="G254" t="s">
        <v>40</v>
      </c>
      <c r="H254" t="s">
        <v>41</v>
      </c>
      <c r="I254" t="s">
        <v>42</v>
      </c>
      <c r="J254" t="s">
        <v>43</v>
      </c>
      <c r="K254" t="s">
        <v>44</v>
      </c>
      <c r="L254" t="s">
        <v>674</v>
      </c>
      <c r="M254">
        <v>0.44</v>
      </c>
      <c r="N254" t="s">
        <v>34</v>
      </c>
      <c r="O254" t="s">
        <v>35</v>
      </c>
      <c r="P254" t="s">
        <v>99</v>
      </c>
      <c r="Q254" t="s">
        <v>675</v>
      </c>
      <c r="R254">
        <v>28206</v>
      </c>
      <c r="S254" s="1">
        <v>42025</v>
      </c>
      <c r="T254" s="1">
        <v>42029</v>
      </c>
      <c r="U254">
        <v>333.76049999999998</v>
      </c>
      <c r="V254">
        <v>40</v>
      </c>
      <c r="W254">
        <v>1724.01</v>
      </c>
      <c r="X254">
        <v>50917</v>
      </c>
      <c r="Y254">
        <f>cleaneddata[[#This Row],[Unit Price]]-cleaneddata[[#This Row],[Discount]]</f>
        <v>43.959999999999994</v>
      </c>
      <c r="Z254" t="str">
        <f>_xlfn.IFS(cleaneddata[[#This Row],[Region]]="Central","Chris",cleaneddata[[#This Row],[Region]]="East","Erin",cleaneddata[[#This Row],[Region]]="South","Sam",cleaneddata[[#This Row],[Region]]="West","William")</f>
        <v>Sam</v>
      </c>
    </row>
    <row r="255" spans="1:26" x14ac:dyDescent="0.2">
      <c r="A255">
        <v>1402</v>
      </c>
      <c r="B255" t="s">
        <v>533</v>
      </c>
      <c r="C255" t="s">
        <v>118</v>
      </c>
      <c r="D255">
        <v>0.04</v>
      </c>
      <c r="E255">
        <v>30.73</v>
      </c>
      <c r="F255">
        <v>4</v>
      </c>
      <c r="G255" t="s">
        <v>40</v>
      </c>
      <c r="H255" t="s">
        <v>73</v>
      </c>
      <c r="I255" t="s">
        <v>42</v>
      </c>
      <c r="J255" t="s">
        <v>43</v>
      </c>
      <c r="K255" t="s">
        <v>75</v>
      </c>
      <c r="L255" t="s">
        <v>676</v>
      </c>
      <c r="M255">
        <v>0.75</v>
      </c>
      <c r="N255" t="s">
        <v>34</v>
      </c>
      <c r="O255" t="s">
        <v>54</v>
      </c>
      <c r="P255" t="s">
        <v>105</v>
      </c>
      <c r="Q255" t="s">
        <v>535</v>
      </c>
      <c r="R255">
        <v>60653</v>
      </c>
      <c r="S255" s="1">
        <v>42025</v>
      </c>
      <c r="T255" s="1">
        <v>42026</v>
      </c>
      <c r="U255">
        <v>-20.79</v>
      </c>
      <c r="V255">
        <v>48</v>
      </c>
      <c r="W255">
        <v>1420.84</v>
      </c>
      <c r="X255">
        <v>43079</v>
      </c>
      <c r="Y255">
        <f>cleaneddata[[#This Row],[Unit Price]]-cleaneddata[[#This Row],[Discount]]</f>
        <v>30.69</v>
      </c>
      <c r="Z255" t="str">
        <f>_xlfn.IFS(cleaneddata[[#This Row],[Region]]="Central","Chris",cleaneddata[[#This Row],[Region]]="East","Erin",cleaneddata[[#This Row],[Region]]="South","Sam",cleaneddata[[#This Row],[Region]]="West","William")</f>
        <v>Chris</v>
      </c>
    </row>
    <row r="256" spans="1:26" x14ac:dyDescent="0.2">
      <c r="A256">
        <v>1405</v>
      </c>
      <c r="B256" t="s">
        <v>536</v>
      </c>
      <c r="C256" t="s">
        <v>118</v>
      </c>
      <c r="D256">
        <v>0.04</v>
      </c>
      <c r="E256">
        <v>30.73</v>
      </c>
      <c r="F256">
        <v>4</v>
      </c>
      <c r="G256" t="s">
        <v>40</v>
      </c>
      <c r="H256" t="s">
        <v>73</v>
      </c>
      <c r="I256" t="s">
        <v>42</v>
      </c>
      <c r="J256" t="s">
        <v>43</v>
      </c>
      <c r="K256" t="s">
        <v>75</v>
      </c>
      <c r="L256" t="s">
        <v>676</v>
      </c>
      <c r="M256">
        <v>0.75</v>
      </c>
      <c r="N256" t="s">
        <v>34</v>
      </c>
      <c r="O256" t="s">
        <v>54</v>
      </c>
      <c r="P256" t="s">
        <v>291</v>
      </c>
      <c r="Q256" t="s">
        <v>537</v>
      </c>
      <c r="R256">
        <v>49017</v>
      </c>
      <c r="S256" s="1">
        <v>42025</v>
      </c>
      <c r="T256" s="1">
        <v>42026</v>
      </c>
      <c r="U256">
        <v>-20.79</v>
      </c>
      <c r="V256">
        <v>12</v>
      </c>
      <c r="W256">
        <v>355.21</v>
      </c>
      <c r="X256">
        <v>86145</v>
      </c>
      <c r="Y256">
        <f>cleaneddata[[#This Row],[Unit Price]]-cleaneddata[[#This Row],[Discount]]</f>
        <v>30.69</v>
      </c>
      <c r="Z256" t="str">
        <f>_xlfn.IFS(cleaneddata[[#This Row],[Region]]="Central","Chris",cleaneddata[[#This Row],[Region]]="East","Erin",cleaneddata[[#This Row],[Region]]="South","Sam",cleaneddata[[#This Row],[Region]]="West","William")</f>
        <v>Chris</v>
      </c>
    </row>
    <row r="257" spans="1:26" x14ac:dyDescent="0.2">
      <c r="A257">
        <v>2796</v>
      </c>
      <c r="B257" t="s">
        <v>677</v>
      </c>
      <c r="C257" t="s">
        <v>118</v>
      </c>
      <c r="D257">
        <v>0.02</v>
      </c>
      <c r="E257">
        <v>30.44</v>
      </c>
      <c r="F257">
        <v>1.49</v>
      </c>
      <c r="G257" t="s">
        <v>40</v>
      </c>
      <c r="H257" t="s">
        <v>96</v>
      </c>
      <c r="I257" t="s">
        <v>50</v>
      </c>
      <c r="J257" t="s">
        <v>74</v>
      </c>
      <c r="K257" t="s">
        <v>75</v>
      </c>
      <c r="L257" t="s">
        <v>678</v>
      </c>
      <c r="M257">
        <v>0.37</v>
      </c>
      <c r="N257" t="s">
        <v>34</v>
      </c>
      <c r="O257" t="s">
        <v>54</v>
      </c>
      <c r="P257" t="s">
        <v>215</v>
      </c>
      <c r="Q257" t="s">
        <v>679</v>
      </c>
      <c r="R257">
        <v>51106</v>
      </c>
      <c r="S257" s="1">
        <v>42025</v>
      </c>
      <c r="T257" s="1">
        <v>42027</v>
      </c>
      <c r="U257">
        <v>266.76089999999999</v>
      </c>
      <c r="V257">
        <v>12</v>
      </c>
      <c r="W257">
        <v>386.61</v>
      </c>
      <c r="X257">
        <v>87553</v>
      </c>
      <c r="Y257">
        <f>cleaneddata[[#This Row],[Unit Price]]-cleaneddata[[#This Row],[Discount]]</f>
        <v>30.42</v>
      </c>
      <c r="Z257" t="str">
        <f>_xlfn.IFS(cleaneddata[[#This Row],[Region]]="Central","Chris",cleaneddata[[#This Row],[Region]]="East","Erin",cleaneddata[[#This Row],[Region]]="South","Sam",cleaneddata[[#This Row],[Region]]="West","William")</f>
        <v>Chris</v>
      </c>
    </row>
    <row r="258" spans="1:26" x14ac:dyDescent="0.2">
      <c r="A258">
        <v>2797</v>
      </c>
      <c r="B258" t="s">
        <v>392</v>
      </c>
      <c r="C258" t="s">
        <v>118</v>
      </c>
      <c r="D258">
        <v>0.02</v>
      </c>
      <c r="E258">
        <v>4.91</v>
      </c>
      <c r="F258">
        <v>0.5</v>
      </c>
      <c r="G258" t="s">
        <v>40</v>
      </c>
      <c r="H258" t="s">
        <v>96</v>
      </c>
      <c r="I258" t="s">
        <v>50</v>
      </c>
      <c r="J258" t="s">
        <v>154</v>
      </c>
      <c r="K258" t="s">
        <v>75</v>
      </c>
      <c r="L258" t="s">
        <v>579</v>
      </c>
      <c r="M258">
        <v>0.36</v>
      </c>
      <c r="N258" t="s">
        <v>34</v>
      </c>
      <c r="O258" t="s">
        <v>113</v>
      </c>
      <c r="P258" t="s">
        <v>322</v>
      </c>
      <c r="Q258" t="s">
        <v>394</v>
      </c>
      <c r="R258">
        <v>15122</v>
      </c>
      <c r="S258" s="1">
        <v>42025</v>
      </c>
      <c r="T258" s="1">
        <v>42026</v>
      </c>
      <c r="U258">
        <v>29.883900000000001</v>
      </c>
      <c r="V258">
        <v>9</v>
      </c>
      <c r="W258">
        <v>43.31</v>
      </c>
      <c r="X258">
        <v>87553</v>
      </c>
      <c r="Y258">
        <f>cleaneddata[[#This Row],[Unit Price]]-cleaneddata[[#This Row],[Discount]]</f>
        <v>4.8900000000000006</v>
      </c>
      <c r="Z258" t="str">
        <f>_xlfn.IFS(cleaneddata[[#This Row],[Region]]="Central","Chris",cleaneddata[[#This Row],[Region]]="East","Erin",cleaneddata[[#This Row],[Region]]="South","Sam",cleaneddata[[#This Row],[Region]]="West","William")</f>
        <v>Erin</v>
      </c>
    </row>
    <row r="259" spans="1:26" x14ac:dyDescent="0.2">
      <c r="A259">
        <v>2855</v>
      </c>
      <c r="B259" t="s">
        <v>680</v>
      </c>
      <c r="C259" t="s">
        <v>118</v>
      </c>
      <c r="D259">
        <v>0.08</v>
      </c>
      <c r="E259">
        <v>7.84</v>
      </c>
      <c r="F259">
        <v>4.71</v>
      </c>
      <c r="G259" t="s">
        <v>40</v>
      </c>
      <c r="H259" t="s">
        <v>96</v>
      </c>
      <c r="I259" t="s">
        <v>50</v>
      </c>
      <c r="J259" t="s">
        <v>74</v>
      </c>
      <c r="K259" t="s">
        <v>75</v>
      </c>
      <c r="L259" t="s">
        <v>681</v>
      </c>
      <c r="M259">
        <v>0.35</v>
      </c>
      <c r="N259" t="s">
        <v>34</v>
      </c>
      <c r="O259" t="s">
        <v>61</v>
      </c>
      <c r="P259" t="s">
        <v>68</v>
      </c>
      <c r="Q259" t="s">
        <v>682</v>
      </c>
      <c r="R259">
        <v>98198</v>
      </c>
      <c r="S259" s="1">
        <v>42025</v>
      </c>
      <c r="T259" s="1">
        <v>42026</v>
      </c>
      <c r="U259">
        <v>-12.87678</v>
      </c>
      <c r="V259">
        <v>10</v>
      </c>
      <c r="W259">
        <v>76.16</v>
      </c>
      <c r="X259">
        <v>87316</v>
      </c>
      <c r="Y259">
        <f>cleaneddata[[#This Row],[Unit Price]]-cleaneddata[[#This Row],[Discount]]</f>
        <v>7.76</v>
      </c>
      <c r="Z259" t="str">
        <f>_xlfn.IFS(cleaneddata[[#This Row],[Region]]="Central","Chris",cleaneddata[[#This Row],[Region]]="East","Erin",cleaneddata[[#This Row],[Region]]="South","Sam",cleaneddata[[#This Row],[Region]]="West","William")</f>
        <v>William</v>
      </c>
    </row>
    <row r="260" spans="1:26" x14ac:dyDescent="0.2">
      <c r="A260">
        <v>2855</v>
      </c>
      <c r="B260" t="s">
        <v>680</v>
      </c>
      <c r="C260" t="s">
        <v>118</v>
      </c>
      <c r="D260">
        <v>0.03</v>
      </c>
      <c r="E260">
        <v>105.34</v>
      </c>
      <c r="F260">
        <v>24.49</v>
      </c>
      <c r="G260" t="s">
        <v>40</v>
      </c>
      <c r="H260" t="s">
        <v>96</v>
      </c>
      <c r="I260" t="s">
        <v>30</v>
      </c>
      <c r="J260" t="s">
        <v>128</v>
      </c>
      <c r="K260" t="s">
        <v>66</v>
      </c>
      <c r="L260" t="s">
        <v>683</v>
      </c>
      <c r="M260">
        <v>0.61</v>
      </c>
      <c r="N260" t="s">
        <v>34</v>
      </c>
      <c r="O260" t="s">
        <v>61</v>
      </c>
      <c r="P260" t="s">
        <v>68</v>
      </c>
      <c r="Q260" t="s">
        <v>682</v>
      </c>
      <c r="R260">
        <v>98198</v>
      </c>
      <c r="S260" s="1">
        <v>42025</v>
      </c>
      <c r="T260" s="1">
        <v>42026</v>
      </c>
      <c r="U260">
        <v>618.13080000000002</v>
      </c>
      <c r="V260">
        <v>10</v>
      </c>
      <c r="W260">
        <v>1038.1400000000001</v>
      </c>
      <c r="X260">
        <v>87316</v>
      </c>
      <c r="Y260">
        <f>cleaneddata[[#This Row],[Unit Price]]-cleaneddata[[#This Row],[Discount]]</f>
        <v>105.31</v>
      </c>
      <c r="Z260" t="str">
        <f>_xlfn.IFS(cleaneddata[[#This Row],[Region]]="Central","Chris",cleaneddata[[#This Row],[Region]]="East","Erin",cleaneddata[[#This Row],[Region]]="South","Sam",cleaneddata[[#This Row],[Region]]="West","William")</f>
        <v>William</v>
      </c>
    </row>
    <row r="261" spans="1:26" x14ac:dyDescent="0.2">
      <c r="A261">
        <v>584</v>
      </c>
      <c r="B261" t="s">
        <v>684</v>
      </c>
      <c r="C261" t="s">
        <v>72</v>
      </c>
      <c r="D261">
        <v>0.04</v>
      </c>
      <c r="E261">
        <v>15.51</v>
      </c>
      <c r="F261">
        <v>17.78</v>
      </c>
      <c r="G261" t="s">
        <v>40</v>
      </c>
      <c r="H261" t="s">
        <v>96</v>
      </c>
      <c r="I261" t="s">
        <v>50</v>
      </c>
      <c r="J261" t="s">
        <v>80</v>
      </c>
      <c r="K261" t="s">
        <v>75</v>
      </c>
      <c r="L261" t="s">
        <v>260</v>
      </c>
      <c r="M261">
        <v>0.59</v>
      </c>
      <c r="N261" t="s">
        <v>34</v>
      </c>
      <c r="O261" t="s">
        <v>113</v>
      </c>
      <c r="P261" t="s">
        <v>405</v>
      </c>
      <c r="Q261" t="s">
        <v>685</v>
      </c>
      <c r="R261">
        <v>1801</v>
      </c>
      <c r="S261" s="1">
        <v>42025</v>
      </c>
      <c r="T261" s="1">
        <v>42027</v>
      </c>
      <c r="U261">
        <v>-266.22000000000003</v>
      </c>
      <c r="V261">
        <v>7</v>
      </c>
      <c r="W261">
        <v>116.93</v>
      </c>
      <c r="X261">
        <v>88646</v>
      </c>
      <c r="Y261">
        <f>cleaneddata[[#This Row],[Unit Price]]-cleaneddata[[#This Row],[Discount]]</f>
        <v>15.47</v>
      </c>
      <c r="Z261" t="str">
        <f>_xlfn.IFS(cleaneddata[[#This Row],[Region]]="Central","Chris",cleaneddata[[#This Row],[Region]]="East","Erin",cleaneddata[[#This Row],[Region]]="South","Sam",cleaneddata[[#This Row],[Region]]="West","William")</f>
        <v>Erin</v>
      </c>
    </row>
    <row r="262" spans="1:26" x14ac:dyDescent="0.2">
      <c r="A262">
        <v>1709</v>
      </c>
      <c r="B262" t="s">
        <v>686</v>
      </c>
      <c r="C262" t="s">
        <v>72</v>
      </c>
      <c r="D262">
        <v>0.01</v>
      </c>
      <c r="E262">
        <v>14.28</v>
      </c>
      <c r="F262">
        <v>2.99</v>
      </c>
      <c r="G262" t="s">
        <v>40</v>
      </c>
      <c r="H262" t="s">
        <v>41</v>
      </c>
      <c r="I262" t="s">
        <v>50</v>
      </c>
      <c r="J262" t="s">
        <v>74</v>
      </c>
      <c r="K262" t="s">
        <v>75</v>
      </c>
      <c r="L262" t="s">
        <v>687</v>
      </c>
      <c r="M262">
        <v>0.39</v>
      </c>
      <c r="N262" t="s">
        <v>34</v>
      </c>
      <c r="O262" t="s">
        <v>113</v>
      </c>
      <c r="P262" t="s">
        <v>322</v>
      </c>
      <c r="Q262" t="s">
        <v>688</v>
      </c>
      <c r="R262">
        <v>19464</v>
      </c>
      <c r="S262" s="1">
        <v>42025</v>
      </c>
      <c r="T262" s="1">
        <v>42026</v>
      </c>
      <c r="U262">
        <v>21.003499999999999</v>
      </c>
      <c r="V262">
        <v>2</v>
      </c>
      <c r="W262">
        <v>30.44</v>
      </c>
      <c r="X262">
        <v>88782</v>
      </c>
      <c r="Y262">
        <f>cleaneddata[[#This Row],[Unit Price]]-cleaneddata[[#This Row],[Discount]]</f>
        <v>14.27</v>
      </c>
      <c r="Z262" t="str">
        <f>_xlfn.IFS(cleaneddata[[#This Row],[Region]]="Central","Chris",cleaneddata[[#This Row],[Region]]="East","Erin",cleaneddata[[#This Row],[Region]]="South","Sam",cleaneddata[[#This Row],[Region]]="West","William")</f>
        <v>Erin</v>
      </c>
    </row>
    <row r="263" spans="1:26" x14ac:dyDescent="0.2">
      <c r="A263">
        <v>1727</v>
      </c>
      <c r="B263" t="s">
        <v>689</v>
      </c>
      <c r="C263" t="s">
        <v>72</v>
      </c>
      <c r="D263">
        <v>0.1</v>
      </c>
      <c r="E263">
        <v>14.98</v>
      </c>
      <c r="F263">
        <v>7.69</v>
      </c>
      <c r="G263" t="s">
        <v>89</v>
      </c>
      <c r="H263" t="s">
        <v>29</v>
      </c>
      <c r="I263" t="s">
        <v>50</v>
      </c>
      <c r="J263" t="s">
        <v>80</v>
      </c>
      <c r="K263" t="s">
        <v>75</v>
      </c>
      <c r="L263" t="s">
        <v>690</v>
      </c>
      <c r="M263">
        <v>0.56999999999999995</v>
      </c>
      <c r="N263" t="s">
        <v>34</v>
      </c>
      <c r="O263" t="s">
        <v>113</v>
      </c>
      <c r="P263" t="s">
        <v>319</v>
      </c>
      <c r="Q263" t="s">
        <v>691</v>
      </c>
      <c r="R263">
        <v>44240</v>
      </c>
      <c r="S263" s="1">
        <v>42025</v>
      </c>
      <c r="T263" s="1">
        <v>42027</v>
      </c>
      <c r="U263">
        <v>-76.900000000000006</v>
      </c>
      <c r="V263">
        <v>8</v>
      </c>
      <c r="W263">
        <v>114.81</v>
      </c>
      <c r="X263">
        <v>87194</v>
      </c>
      <c r="Y263">
        <f>cleaneddata[[#This Row],[Unit Price]]-cleaneddata[[#This Row],[Discount]]</f>
        <v>14.88</v>
      </c>
      <c r="Z263" t="str">
        <f>_xlfn.IFS(cleaneddata[[#This Row],[Region]]="Central","Chris",cleaneddata[[#This Row],[Region]]="East","Erin",cleaneddata[[#This Row],[Region]]="South","Sam",cleaneddata[[#This Row],[Region]]="West","William")</f>
        <v>Erin</v>
      </c>
    </row>
    <row r="264" spans="1:26" x14ac:dyDescent="0.2">
      <c r="A264">
        <v>1928</v>
      </c>
      <c r="B264" t="s">
        <v>692</v>
      </c>
      <c r="C264" t="s">
        <v>72</v>
      </c>
      <c r="D264">
        <v>0.1</v>
      </c>
      <c r="E264">
        <v>1889.99</v>
      </c>
      <c r="F264">
        <v>19.989999999999998</v>
      </c>
      <c r="G264" t="s">
        <v>40</v>
      </c>
      <c r="H264" t="s">
        <v>73</v>
      </c>
      <c r="I264" t="s">
        <v>50</v>
      </c>
      <c r="J264" t="s">
        <v>74</v>
      </c>
      <c r="K264" t="s">
        <v>75</v>
      </c>
      <c r="L264" t="s">
        <v>693</v>
      </c>
      <c r="M264">
        <v>0.36</v>
      </c>
      <c r="N264" t="s">
        <v>34</v>
      </c>
      <c r="O264" t="s">
        <v>35</v>
      </c>
      <c r="P264" t="s">
        <v>273</v>
      </c>
      <c r="Q264" t="s">
        <v>694</v>
      </c>
      <c r="R264">
        <v>29651</v>
      </c>
      <c r="S264" s="1">
        <v>42025</v>
      </c>
      <c r="T264" s="1">
        <v>42025</v>
      </c>
      <c r="U264">
        <v>-42.545999999999999</v>
      </c>
      <c r="V264">
        <v>1</v>
      </c>
      <c r="W264">
        <v>1786.04</v>
      </c>
      <c r="X264">
        <v>88580</v>
      </c>
      <c r="Y264">
        <f>cleaneddata[[#This Row],[Unit Price]]-cleaneddata[[#This Row],[Discount]]</f>
        <v>1889.89</v>
      </c>
      <c r="Z264" t="str">
        <f>_xlfn.IFS(cleaneddata[[#This Row],[Region]]="Central","Chris",cleaneddata[[#This Row],[Region]]="East","Erin",cleaneddata[[#This Row],[Region]]="South","Sam",cleaneddata[[#This Row],[Region]]="West","William")</f>
        <v>Sam</v>
      </c>
    </row>
    <row r="265" spans="1:26" x14ac:dyDescent="0.2">
      <c r="A265">
        <v>1989</v>
      </c>
      <c r="B265" t="s">
        <v>695</v>
      </c>
      <c r="C265" t="s">
        <v>72</v>
      </c>
      <c r="D265">
        <v>0.04</v>
      </c>
      <c r="E265">
        <v>355.98</v>
      </c>
      <c r="F265">
        <v>58.92</v>
      </c>
      <c r="G265" t="s">
        <v>28</v>
      </c>
      <c r="H265" t="s">
        <v>73</v>
      </c>
      <c r="I265" t="s">
        <v>30</v>
      </c>
      <c r="J265" t="s">
        <v>111</v>
      </c>
      <c r="K265" t="s">
        <v>59</v>
      </c>
      <c r="L265" t="s">
        <v>696</v>
      </c>
      <c r="M265">
        <v>0.64</v>
      </c>
      <c r="N265" t="s">
        <v>34</v>
      </c>
      <c r="O265" t="s">
        <v>61</v>
      </c>
      <c r="P265" t="s">
        <v>148</v>
      </c>
      <c r="Q265" t="s">
        <v>697</v>
      </c>
      <c r="R265">
        <v>84117</v>
      </c>
      <c r="S265" s="1">
        <v>42025</v>
      </c>
      <c r="T265" s="1">
        <v>42026</v>
      </c>
      <c r="U265">
        <v>882.93</v>
      </c>
      <c r="V265">
        <v>8</v>
      </c>
      <c r="W265">
        <v>2748.21</v>
      </c>
      <c r="X265">
        <v>90000</v>
      </c>
      <c r="Y265">
        <f>cleaneddata[[#This Row],[Unit Price]]-cleaneddata[[#This Row],[Discount]]</f>
        <v>355.94</v>
      </c>
      <c r="Z265" t="str">
        <f>_xlfn.IFS(cleaneddata[[#This Row],[Region]]="Central","Chris",cleaneddata[[#This Row],[Region]]="East","Erin",cleaneddata[[#This Row],[Region]]="South","Sam",cleaneddata[[#This Row],[Region]]="West","William")</f>
        <v>William</v>
      </c>
    </row>
    <row r="266" spans="1:26" x14ac:dyDescent="0.2">
      <c r="A266">
        <v>1989</v>
      </c>
      <c r="B266" t="s">
        <v>695</v>
      </c>
      <c r="C266" t="s">
        <v>72</v>
      </c>
      <c r="D266">
        <v>0.09</v>
      </c>
      <c r="E266">
        <v>19.98</v>
      </c>
      <c r="F266">
        <v>8.68</v>
      </c>
      <c r="G266" t="s">
        <v>40</v>
      </c>
      <c r="H266" t="s">
        <v>73</v>
      </c>
      <c r="I266" t="s">
        <v>50</v>
      </c>
      <c r="J266" t="s">
        <v>90</v>
      </c>
      <c r="K266" t="s">
        <v>75</v>
      </c>
      <c r="L266" t="s">
        <v>698</v>
      </c>
      <c r="M266">
        <v>0.37</v>
      </c>
      <c r="N266" t="s">
        <v>34</v>
      </c>
      <c r="O266" t="s">
        <v>61</v>
      </c>
      <c r="P266" t="s">
        <v>148</v>
      </c>
      <c r="Q266" t="s">
        <v>697</v>
      </c>
      <c r="R266">
        <v>84117</v>
      </c>
      <c r="S266" s="1">
        <v>42025</v>
      </c>
      <c r="T266" s="1">
        <v>42026</v>
      </c>
      <c r="U266">
        <v>6.6803999999999997</v>
      </c>
      <c r="V266">
        <v>5</v>
      </c>
      <c r="W266">
        <v>93.19</v>
      </c>
      <c r="X266">
        <v>90000</v>
      </c>
      <c r="Y266">
        <f>cleaneddata[[#This Row],[Unit Price]]-cleaneddata[[#This Row],[Discount]]</f>
        <v>19.89</v>
      </c>
      <c r="Z266" t="str">
        <f>_xlfn.IFS(cleaneddata[[#This Row],[Region]]="Central","Chris",cleaneddata[[#This Row],[Region]]="East","Erin",cleaneddata[[#This Row],[Region]]="South","Sam",cleaneddata[[#This Row],[Region]]="West","William")</f>
        <v>William</v>
      </c>
    </row>
    <row r="267" spans="1:26" x14ac:dyDescent="0.2">
      <c r="A267">
        <v>3229</v>
      </c>
      <c r="B267" t="s">
        <v>699</v>
      </c>
      <c r="C267" t="s">
        <v>72</v>
      </c>
      <c r="D267">
        <v>0.01</v>
      </c>
      <c r="E267">
        <v>24.95</v>
      </c>
      <c r="F267">
        <v>2.99</v>
      </c>
      <c r="G267" t="s">
        <v>40</v>
      </c>
      <c r="H267" t="s">
        <v>29</v>
      </c>
      <c r="I267" t="s">
        <v>50</v>
      </c>
      <c r="J267" t="s">
        <v>74</v>
      </c>
      <c r="K267" t="s">
        <v>75</v>
      </c>
      <c r="L267" t="s">
        <v>700</v>
      </c>
      <c r="M267">
        <v>0.39</v>
      </c>
      <c r="N267" t="s">
        <v>34</v>
      </c>
      <c r="O267" t="s">
        <v>54</v>
      </c>
      <c r="P267" t="s">
        <v>359</v>
      </c>
      <c r="Q267" t="s">
        <v>701</v>
      </c>
      <c r="R267">
        <v>54880</v>
      </c>
      <c r="S267" s="1">
        <v>42025</v>
      </c>
      <c r="T267" s="1">
        <v>42026</v>
      </c>
      <c r="U267">
        <v>261.38580000000002</v>
      </c>
      <c r="V267">
        <v>15</v>
      </c>
      <c r="W267">
        <v>378.82</v>
      </c>
      <c r="X267">
        <v>87435</v>
      </c>
      <c r="Y267">
        <f>cleaneddata[[#This Row],[Unit Price]]-cleaneddata[[#This Row],[Discount]]</f>
        <v>24.939999999999998</v>
      </c>
      <c r="Z267" t="str">
        <f>_xlfn.IFS(cleaneddata[[#This Row],[Region]]="Central","Chris",cleaneddata[[#This Row],[Region]]="East","Erin",cleaneddata[[#This Row],[Region]]="South","Sam",cleaneddata[[#This Row],[Region]]="West","William")</f>
        <v>Chris</v>
      </c>
    </row>
    <row r="268" spans="1:26" x14ac:dyDescent="0.2">
      <c r="A268">
        <v>3230</v>
      </c>
      <c r="B268" t="s">
        <v>702</v>
      </c>
      <c r="C268" t="s">
        <v>72</v>
      </c>
      <c r="D268">
        <v>0</v>
      </c>
      <c r="E268">
        <v>15.98</v>
      </c>
      <c r="F268">
        <v>8.99</v>
      </c>
      <c r="G268" t="s">
        <v>40</v>
      </c>
      <c r="H268" t="s">
        <v>29</v>
      </c>
      <c r="I268" t="s">
        <v>42</v>
      </c>
      <c r="J268" t="s">
        <v>43</v>
      </c>
      <c r="K268" t="s">
        <v>44</v>
      </c>
      <c r="L268" t="s">
        <v>703</v>
      </c>
      <c r="M268">
        <v>0.64</v>
      </c>
      <c r="N268" t="s">
        <v>34</v>
      </c>
      <c r="O268" t="s">
        <v>54</v>
      </c>
      <c r="P268" t="s">
        <v>359</v>
      </c>
      <c r="Q268" t="s">
        <v>704</v>
      </c>
      <c r="R268">
        <v>53186</v>
      </c>
      <c r="S268" s="1">
        <v>42025</v>
      </c>
      <c r="T268" s="1">
        <v>42027</v>
      </c>
      <c r="U268">
        <v>-135.46</v>
      </c>
      <c r="V268">
        <v>9</v>
      </c>
      <c r="W268">
        <v>152.18</v>
      </c>
      <c r="X268">
        <v>87435</v>
      </c>
      <c r="Y268">
        <f>cleaneddata[[#This Row],[Unit Price]]-cleaneddata[[#This Row],[Discount]]</f>
        <v>15.98</v>
      </c>
      <c r="Z268" t="str">
        <f>_xlfn.IFS(cleaneddata[[#This Row],[Region]]="Central","Chris",cleaneddata[[#This Row],[Region]]="East","Erin",cleaneddata[[#This Row],[Region]]="South","Sam",cleaneddata[[#This Row],[Region]]="West","William")</f>
        <v>Chris</v>
      </c>
    </row>
    <row r="269" spans="1:26" x14ac:dyDescent="0.2">
      <c r="A269">
        <v>151</v>
      </c>
      <c r="B269" t="s">
        <v>705</v>
      </c>
      <c r="C269" t="s">
        <v>27</v>
      </c>
      <c r="D269">
        <v>0.09</v>
      </c>
      <c r="E269">
        <v>32.979999999999997</v>
      </c>
      <c r="F269">
        <v>5.5</v>
      </c>
      <c r="G269" t="s">
        <v>40</v>
      </c>
      <c r="H269" t="s">
        <v>73</v>
      </c>
      <c r="I269" t="s">
        <v>42</v>
      </c>
      <c r="J269" t="s">
        <v>43</v>
      </c>
      <c r="K269" t="s">
        <v>75</v>
      </c>
      <c r="L269" t="s">
        <v>706</v>
      </c>
      <c r="M269">
        <v>0.75</v>
      </c>
      <c r="N269" t="s">
        <v>34</v>
      </c>
      <c r="O269" t="s">
        <v>35</v>
      </c>
      <c r="P269" t="s">
        <v>402</v>
      </c>
      <c r="Q269" t="s">
        <v>707</v>
      </c>
      <c r="R269">
        <v>37664</v>
      </c>
      <c r="S269" s="1">
        <v>42026</v>
      </c>
      <c r="T269" s="1">
        <v>42027</v>
      </c>
      <c r="U269">
        <v>-20.257999999999999</v>
      </c>
      <c r="V269">
        <v>2</v>
      </c>
      <c r="W269">
        <v>62.46</v>
      </c>
      <c r="X269">
        <v>89521</v>
      </c>
      <c r="Y269">
        <f>cleaneddata[[#This Row],[Unit Price]]-cleaneddata[[#This Row],[Discount]]</f>
        <v>32.889999999999993</v>
      </c>
      <c r="Z269" t="str">
        <f>_xlfn.IFS(cleaneddata[[#This Row],[Region]]="Central","Chris",cleaneddata[[#This Row],[Region]]="East","Erin",cleaneddata[[#This Row],[Region]]="South","Sam",cleaneddata[[#This Row],[Region]]="West","William")</f>
        <v>Sam</v>
      </c>
    </row>
    <row r="270" spans="1:26" x14ac:dyDescent="0.2">
      <c r="A270">
        <v>1438</v>
      </c>
      <c r="B270" t="s">
        <v>708</v>
      </c>
      <c r="C270" t="s">
        <v>27</v>
      </c>
      <c r="D270">
        <v>0.01</v>
      </c>
      <c r="E270">
        <v>80.98</v>
      </c>
      <c r="F270">
        <v>35</v>
      </c>
      <c r="G270" t="s">
        <v>40</v>
      </c>
      <c r="H270" t="s">
        <v>96</v>
      </c>
      <c r="I270" t="s">
        <v>50</v>
      </c>
      <c r="J270" t="s">
        <v>80</v>
      </c>
      <c r="K270" t="s">
        <v>66</v>
      </c>
      <c r="L270" t="s">
        <v>709</v>
      </c>
      <c r="M270">
        <v>0.83</v>
      </c>
      <c r="N270" t="s">
        <v>34</v>
      </c>
      <c r="O270" t="s">
        <v>113</v>
      </c>
      <c r="P270" t="s">
        <v>319</v>
      </c>
      <c r="Q270" t="s">
        <v>710</v>
      </c>
      <c r="R270">
        <v>44035</v>
      </c>
      <c r="S270" s="1">
        <v>42026</v>
      </c>
      <c r="T270" s="1">
        <v>42028</v>
      </c>
      <c r="U270">
        <v>-409.37360000000001</v>
      </c>
      <c r="V270">
        <v>3</v>
      </c>
      <c r="W270">
        <v>267.83</v>
      </c>
      <c r="X270">
        <v>90120</v>
      </c>
      <c r="Y270">
        <f>cleaneddata[[#This Row],[Unit Price]]-cleaneddata[[#This Row],[Discount]]</f>
        <v>80.97</v>
      </c>
      <c r="Z270" t="str">
        <f>_xlfn.IFS(cleaneddata[[#This Row],[Region]]="Central","Chris",cleaneddata[[#This Row],[Region]]="East","Erin",cleaneddata[[#This Row],[Region]]="South","Sam",cleaneddata[[#This Row],[Region]]="West","William")</f>
        <v>Erin</v>
      </c>
    </row>
    <row r="271" spans="1:26" x14ac:dyDescent="0.2">
      <c r="A271">
        <v>1959</v>
      </c>
      <c r="B271" t="s">
        <v>711</v>
      </c>
      <c r="C271" t="s">
        <v>27</v>
      </c>
      <c r="D271">
        <v>0</v>
      </c>
      <c r="E271">
        <v>20.28</v>
      </c>
      <c r="F271">
        <v>14.39</v>
      </c>
      <c r="G271" t="s">
        <v>40</v>
      </c>
      <c r="H271" t="s">
        <v>96</v>
      </c>
      <c r="I271" t="s">
        <v>30</v>
      </c>
      <c r="J271" t="s">
        <v>128</v>
      </c>
      <c r="K271" t="s">
        <v>75</v>
      </c>
      <c r="L271" t="s">
        <v>712</v>
      </c>
      <c r="M271">
        <v>0.47</v>
      </c>
      <c r="N271" t="s">
        <v>34</v>
      </c>
      <c r="O271" t="s">
        <v>35</v>
      </c>
      <c r="P271" t="s">
        <v>125</v>
      </c>
      <c r="Q271" t="s">
        <v>130</v>
      </c>
      <c r="R271">
        <v>33916</v>
      </c>
      <c r="S271" s="1">
        <v>42026</v>
      </c>
      <c r="T271" s="1">
        <v>42026</v>
      </c>
      <c r="U271">
        <v>-66.247299999999996</v>
      </c>
      <c r="V271">
        <v>9</v>
      </c>
      <c r="W271">
        <v>206.04</v>
      </c>
      <c r="X271">
        <v>28225</v>
      </c>
      <c r="Y271">
        <f>cleaneddata[[#This Row],[Unit Price]]-cleaneddata[[#This Row],[Discount]]</f>
        <v>20.28</v>
      </c>
      <c r="Z271" t="str">
        <f>_xlfn.IFS(cleaneddata[[#This Row],[Region]]="Central","Chris",cleaneddata[[#This Row],[Region]]="East","Erin",cleaneddata[[#This Row],[Region]]="South","Sam",cleaneddata[[#This Row],[Region]]="West","William")</f>
        <v>Sam</v>
      </c>
    </row>
    <row r="272" spans="1:26" x14ac:dyDescent="0.2">
      <c r="A272">
        <v>1764</v>
      </c>
      <c r="B272" t="s">
        <v>713</v>
      </c>
      <c r="C272" t="s">
        <v>39</v>
      </c>
      <c r="D272">
        <v>0</v>
      </c>
      <c r="E272">
        <v>115.99</v>
      </c>
      <c r="F272">
        <v>5.92</v>
      </c>
      <c r="G272" t="s">
        <v>40</v>
      </c>
      <c r="H272" t="s">
        <v>41</v>
      </c>
      <c r="I272" t="s">
        <v>42</v>
      </c>
      <c r="J272" t="s">
        <v>137</v>
      </c>
      <c r="K272" t="s">
        <v>75</v>
      </c>
      <c r="L272" t="s">
        <v>714</v>
      </c>
      <c r="M272">
        <v>0.57999999999999996</v>
      </c>
      <c r="N272" t="s">
        <v>34</v>
      </c>
      <c r="O272" t="s">
        <v>35</v>
      </c>
      <c r="P272" t="s">
        <v>125</v>
      </c>
      <c r="Q272" t="s">
        <v>715</v>
      </c>
      <c r="R272">
        <v>34698</v>
      </c>
      <c r="S272" s="1">
        <v>42026</v>
      </c>
      <c r="T272" s="1">
        <v>42026</v>
      </c>
      <c r="U272">
        <v>-16.771999999999998</v>
      </c>
      <c r="V272">
        <v>11</v>
      </c>
      <c r="W272">
        <v>1160.42</v>
      </c>
      <c r="X272">
        <v>89775</v>
      </c>
      <c r="Y272">
        <f>cleaneddata[[#This Row],[Unit Price]]-cleaneddata[[#This Row],[Discount]]</f>
        <v>115.99</v>
      </c>
      <c r="Z272" t="str">
        <f>_xlfn.IFS(cleaneddata[[#This Row],[Region]]="Central","Chris",cleaneddata[[#This Row],[Region]]="East","Erin",cleaneddata[[#This Row],[Region]]="South","Sam",cleaneddata[[#This Row],[Region]]="West","William")</f>
        <v>Sam</v>
      </c>
    </row>
    <row r="273" spans="1:26" x14ac:dyDescent="0.2">
      <c r="A273">
        <v>2456</v>
      </c>
      <c r="B273" t="s">
        <v>716</v>
      </c>
      <c r="C273" t="s">
        <v>39</v>
      </c>
      <c r="D273">
        <v>7.0000000000000007E-2</v>
      </c>
      <c r="E273">
        <v>179.99</v>
      </c>
      <c r="F273">
        <v>19.989999999999998</v>
      </c>
      <c r="G273" t="s">
        <v>40</v>
      </c>
      <c r="H273" t="s">
        <v>73</v>
      </c>
      <c r="I273" t="s">
        <v>42</v>
      </c>
      <c r="J273" t="s">
        <v>43</v>
      </c>
      <c r="K273" t="s">
        <v>75</v>
      </c>
      <c r="L273" t="s">
        <v>717</v>
      </c>
      <c r="M273">
        <v>0.48</v>
      </c>
      <c r="N273" t="s">
        <v>34</v>
      </c>
      <c r="O273" t="s">
        <v>35</v>
      </c>
      <c r="P273" t="s">
        <v>166</v>
      </c>
      <c r="Q273" t="s">
        <v>718</v>
      </c>
      <c r="R273">
        <v>36608</v>
      </c>
      <c r="S273" s="1">
        <v>42026</v>
      </c>
      <c r="T273" s="1">
        <v>42027</v>
      </c>
      <c r="U273">
        <v>733.28219999999999</v>
      </c>
      <c r="V273">
        <v>7</v>
      </c>
      <c r="W273">
        <v>1188.6300000000001</v>
      </c>
      <c r="X273">
        <v>89218</v>
      </c>
      <c r="Y273">
        <f>cleaneddata[[#This Row],[Unit Price]]-cleaneddata[[#This Row],[Discount]]</f>
        <v>179.92000000000002</v>
      </c>
      <c r="Z273" t="str">
        <f>_xlfn.IFS(cleaneddata[[#This Row],[Region]]="Central","Chris",cleaneddata[[#This Row],[Region]]="East","Erin",cleaneddata[[#This Row],[Region]]="South","Sam",cleaneddata[[#This Row],[Region]]="West","William")</f>
        <v>Sam</v>
      </c>
    </row>
    <row r="274" spans="1:26" x14ac:dyDescent="0.2">
      <c r="A274">
        <v>2456</v>
      </c>
      <c r="B274" t="s">
        <v>716</v>
      </c>
      <c r="C274" t="s">
        <v>39</v>
      </c>
      <c r="D274">
        <v>0.02</v>
      </c>
      <c r="E274">
        <v>92.23</v>
      </c>
      <c r="F274">
        <v>39.61</v>
      </c>
      <c r="G274" t="s">
        <v>89</v>
      </c>
      <c r="H274" t="s">
        <v>73</v>
      </c>
      <c r="I274" t="s">
        <v>30</v>
      </c>
      <c r="J274" t="s">
        <v>128</v>
      </c>
      <c r="K274" t="s">
        <v>146</v>
      </c>
      <c r="L274" t="s">
        <v>719</v>
      </c>
      <c r="M274">
        <v>0.67</v>
      </c>
      <c r="N274" t="s">
        <v>34</v>
      </c>
      <c r="O274" t="s">
        <v>35</v>
      </c>
      <c r="P274" t="s">
        <v>166</v>
      </c>
      <c r="Q274" t="s">
        <v>718</v>
      </c>
      <c r="R274">
        <v>36608</v>
      </c>
      <c r="S274" s="1">
        <v>42026</v>
      </c>
      <c r="T274" s="1">
        <v>42027</v>
      </c>
      <c r="U274">
        <v>-905.99040000000002</v>
      </c>
      <c r="V274">
        <v>11</v>
      </c>
      <c r="W274">
        <v>1009.93</v>
      </c>
      <c r="X274">
        <v>89218</v>
      </c>
      <c r="Y274">
        <f>cleaneddata[[#This Row],[Unit Price]]-cleaneddata[[#This Row],[Discount]]</f>
        <v>92.210000000000008</v>
      </c>
      <c r="Z274" t="str">
        <f>_xlfn.IFS(cleaneddata[[#This Row],[Region]]="Central","Chris",cleaneddata[[#This Row],[Region]]="East","Erin",cleaneddata[[#This Row],[Region]]="South","Sam",cleaneddata[[#This Row],[Region]]="West","William")</f>
        <v>Sam</v>
      </c>
    </row>
    <row r="275" spans="1:26" x14ac:dyDescent="0.2">
      <c r="A275">
        <v>2457</v>
      </c>
      <c r="B275" t="s">
        <v>720</v>
      </c>
      <c r="C275" t="s">
        <v>39</v>
      </c>
      <c r="D275">
        <v>0.02</v>
      </c>
      <c r="E275">
        <v>15.22</v>
      </c>
      <c r="F275">
        <v>9.73</v>
      </c>
      <c r="G275" t="s">
        <v>40</v>
      </c>
      <c r="H275" t="s">
        <v>73</v>
      </c>
      <c r="I275" t="s">
        <v>50</v>
      </c>
      <c r="J275" t="s">
        <v>74</v>
      </c>
      <c r="K275" t="s">
        <v>75</v>
      </c>
      <c r="L275" t="s">
        <v>721</v>
      </c>
      <c r="M275">
        <v>0.36</v>
      </c>
      <c r="N275" t="s">
        <v>34</v>
      </c>
      <c r="O275" t="s">
        <v>54</v>
      </c>
      <c r="P275" t="s">
        <v>86</v>
      </c>
      <c r="Q275" t="s">
        <v>722</v>
      </c>
      <c r="R275">
        <v>55014</v>
      </c>
      <c r="S275" s="1">
        <v>42026</v>
      </c>
      <c r="T275" s="1">
        <v>42026</v>
      </c>
      <c r="U275">
        <v>-21.63242</v>
      </c>
      <c r="V275">
        <v>9</v>
      </c>
      <c r="W275">
        <v>140.69999999999999</v>
      </c>
      <c r="X275">
        <v>89218</v>
      </c>
      <c r="Y275">
        <f>cleaneddata[[#This Row],[Unit Price]]-cleaneddata[[#This Row],[Discount]]</f>
        <v>15.200000000000001</v>
      </c>
      <c r="Z275" t="str">
        <f>_xlfn.IFS(cleaneddata[[#This Row],[Region]]="Central","Chris",cleaneddata[[#This Row],[Region]]="East","Erin",cleaneddata[[#This Row],[Region]]="South","Sam",cleaneddata[[#This Row],[Region]]="West","William")</f>
        <v>Chris</v>
      </c>
    </row>
    <row r="276" spans="1:26" x14ac:dyDescent="0.2">
      <c r="A276">
        <v>2209</v>
      </c>
      <c r="B276" t="s">
        <v>723</v>
      </c>
      <c r="C276" t="s">
        <v>49</v>
      </c>
      <c r="D276">
        <v>0.06</v>
      </c>
      <c r="E276">
        <v>6.98</v>
      </c>
      <c r="F276">
        <v>1.6</v>
      </c>
      <c r="G276" t="s">
        <v>40</v>
      </c>
      <c r="H276" t="s">
        <v>73</v>
      </c>
      <c r="I276" t="s">
        <v>50</v>
      </c>
      <c r="J276" t="s">
        <v>90</v>
      </c>
      <c r="K276" t="s">
        <v>52</v>
      </c>
      <c r="L276" t="s">
        <v>724</v>
      </c>
      <c r="M276">
        <v>0.38</v>
      </c>
      <c r="N276" t="s">
        <v>34</v>
      </c>
      <c r="O276" t="s">
        <v>35</v>
      </c>
      <c r="P276" t="s">
        <v>77</v>
      </c>
      <c r="Q276" t="s">
        <v>462</v>
      </c>
      <c r="R276">
        <v>30337</v>
      </c>
      <c r="S276" s="1">
        <v>42026</v>
      </c>
      <c r="T276" s="1">
        <v>42033</v>
      </c>
      <c r="U276">
        <v>-98.055999999999997</v>
      </c>
      <c r="V276">
        <v>12</v>
      </c>
      <c r="W276">
        <v>83.93</v>
      </c>
      <c r="X276">
        <v>88030</v>
      </c>
      <c r="Y276">
        <f>cleaneddata[[#This Row],[Unit Price]]-cleaneddata[[#This Row],[Discount]]</f>
        <v>6.9200000000000008</v>
      </c>
      <c r="Z276" t="str">
        <f>_xlfn.IFS(cleaneddata[[#This Row],[Region]]="Central","Chris",cleaneddata[[#This Row],[Region]]="East","Erin",cleaneddata[[#This Row],[Region]]="South","Sam",cleaneddata[[#This Row],[Region]]="West","William")</f>
        <v>Sam</v>
      </c>
    </row>
    <row r="277" spans="1:26" x14ac:dyDescent="0.2">
      <c r="A277">
        <v>2896</v>
      </c>
      <c r="B277" t="s">
        <v>725</v>
      </c>
      <c r="C277" t="s">
        <v>49</v>
      </c>
      <c r="D277">
        <v>0.02</v>
      </c>
      <c r="E277">
        <v>880.98</v>
      </c>
      <c r="F277">
        <v>44.55</v>
      </c>
      <c r="G277" t="s">
        <v>28</v>
      </c>
      <c r="H277" t="s">
        <v>73</v>
      </c>
      <c r="I277" t="s">
        <v>30</v>
      </c>
      <c r="J277" t="s">
        <v>119</v>
      </c>
      <c r="K277" t="s">
        <v>32</v>
      </c>
      <c r="L277" t="s">
        <v>240</v>
      </c>
      <c r="M277">
        <v>0.62</v>
      </c>
      <c r="N277" t="s">
        <v>34</v>
      </c>
      <c r="O277" t="s">
        <v>54</v>
      </c>
      <c r="P277" t="s">
        <v>86</v>
      </c>
      <c r="Q277" t="s">
        <v>726</v>
      </c>
      <c r="R277">
        <v>56001</v>
      </c>
      <c r="S277" s="1">
        <v>42026</v>
      </c>
      <c r="T277" s="1">
        <v>42030</v>
      </c>
      <c r="U277">
        <v>4861.0637999999999</v>
      </c>
      <c r="V277">
        <v>8</v>
      </c>
      <c r="W277">
        <v>7045.02</v>
      </c>
      <c r="X277">
        <v>86925</v>
      </c>
      <c r="Y277">
        <f>cleaneddata[[#This Row],[Unit Price]]-cleaneddata[[#This Row],[Discount]]</f>
        <v>880.96</v>
      </c>
      <c r="Z277" t="str">
        <f>_xlfn.IFS(cleaneddata[[#This Row],[Region]]="Central","Chris",cleaneddata[[#This Row],[Region]]="East","Erin",cleaneddata[[#This Row],[Region]]="South","Sam",cleaneddata[[#This Row],[Region]]="West","William")</f>
        <v>Chris</v>
      </c>
    </row>
    <row r="278" spans="1:26" x14ac:dyDescent="0.2">
      <c r="A278">
        <v>2422</v>
      </c>
      <c r="B278" t="s">
        <v>727</v>
      </c>
      <c r="C278" t="s">
        <v>118</v>
      </c>
      <c r="D278">
        <v>0.09</v>
      </c>
      <c r="E278">
        <v>3.89</v>
      </c>
      <c r="F278">
        <v>7.01</v>
      </c>
      <c r="G278" t="s">
        <v>89</v>
      </c>
      <c r="H278" t="s">
        <v>73</v>
      </c>
      <c r="I278" t="s">
        <v>50</v>
      </c>
      <c r="J278" t="s">
        <v>74</v>
      </c>
      <c r="K278" t="s">
        <v>75</v>
      </c>
      <c r="L278" t="s">
        <v>728</v>
      </c>
      <c r="M278">
        <v>0.37</v>
      </c>
      <c r="N278" t="s">
        <v>34</v>
      </c>
      <c r="O278" t="s">
        <v>54</v>
      </c>
      <c r="P278" t="s">
        <v>189</v>
      </c>
      <c r="Q278" t="s">
        <v>729</v>
      </c>
      <c r="R278">
        <v>77340</v>
      </c>
      <c r="S278" s="1">
        <v>42026</v>
      </c>
      <c r="T278" s="1">
        <v>42028</v>
      </c>
      <c r="U278">
        <v>-154.30699999999999</v>
      </c>
      <c r="V278">
        <v>10</v>
      </c>
      <c r="W278">
        <v>42.56</v>
      </c>
      <c r="X278">
        <v>89055</v>
      </c>
      <c r="Y278">
        <f>cleaneddata[[#This Row],[Unit Price]]-cleaneddata[[#This Row],[Discount]]</f>
        <v>3.8000000000000003</v>
      </c>
      <c r="Z278" t="str">
        <f>_xlfn.IFS(cleaneddata[[#This Row],[Region]]="Central","Chris",cleaneddata[[#This Row],[Region]]="East","Erin",cleaneddata[[#This Row],[Region]]="South","Sam",cleaneddata[[#This Row],[Region]]="West","William")</f>
        <v>Chris</v>
      </c>
    </row>
    <row r="279" spans="1:26" x14ac:dyDescent="0.2">
      <c r="A279">
        <v>2873</v>
      </c>
      <c r="B279" t="s">
        <v>730</v>
      </c>
      <c r="C279" t="s">
        <v>118</v>
      </c>
      <c r="D279">
        <v>7.0000000000000007E-2</v>
      </c>
      <c r="E279">
        <v>2.89</v>
      </c>
      <c r="F279">
        <v>0.5</v>
      </c>
      <c r="G279" t="s">
        <v>40</v>
      </c>
      <c r="H279" t="s">
        <v>29</v>
      </c>
      <c r="I279" t="s">
        <v>50</v>
      </c>
      <c r="J279" t="s">
        <v>154</v>
      </c>
      <c r="K279" t="s">
        <v>75</v>
      </c>
      <c r="L279" t="s">
        <v>731</v>
      </c>
      <c r="M279">
        <v>0.38</v>
      </c>
      <c r="N279" t="s">
        <v>34</v>
      </c>
      <c r="O279" t="s">
        <v>35</v>
      </c>
      <c r="P279" t="s">
        <v>125</v>
      </c>
      <c r="Q279" t="s">
        <v>732</v>
      </c>
      <c r="R279">
        <v>33012</v>
      </c>
      <c r="S279" s="1">
        <v>42026</v>
      </c>
      <c r="T279" s="1">
        <v>42028</v>
      </c>
      <c r="U279">
        <v>441.59399999999999</v>
      </c>
      <c r="V279">
        <v>12</v>
      </c>
      <c r="W279">
        <v>33.020000000000003</v>
      </c>
      <c r="X279">
        <v>89872</v>
      </c>
      <c r="Y279">
        <f>cleaneddata[[#This Row],[Unit Price]]-cleaneddata[[#This Row],[Discount]]</f>
        <v>2.8200000000000003</v>
      </c>
      <c r="Z279" t="str">
        <f>_xlfn.IFS(cleaneddata[[#This Row],[Region]]="Central","Chris",cleaneddata[[#This Row],[Region]]="East","Erin",cleaneddata[[#This Row],[Region]]="South","Sam",cleaneddata[[#This Row],[Region]]="West","William")</f>
        <v>Sam</v>
      </c>
    </row>
    <row r="280" spans="1:26" x14ac:dyDescent="0.2">
      <c r="A280">
        <v>2873</v>
      </c>
      <c r="B280" t="s">
        <v>730</v>
      </c>
      <c r="C280" t="s">
        <v>118</v>
      </c>
      <c r="D280">
        <v>0</v>
      </c>
      <c r="E280">
        <v>217.85</v>
      </c>
      <c r="F280">
        <v>29.1</v>
      </c>
      <c r="G280" t="s">
        <v>28</v>
      </c>
      <c r="H280" t="s">
        <v>29</v>
      </c>
      <c r="I280" t="s">
        <v>30</v>
      </c>
      <c r="J280" t="s">
        <v>31</v>
      </c>
      <c r="K280" t="s">
        <v>32</v>
      </c>
      <c r="L280" t="s">
        <v>733</v>
      </c>
      <c r="M280">
        <v>0.68</v>
      </c>
      <c r="N280" t="s">
        <v>34</v>
      </c>
      <c r="O280" t="s">
        <v>35</v>
      </c>
      <c r="P280" t="s">
        <v>125</v>
      </c>
      <c r="Q280" t="s">
        <v>732</v>
      </c>
      <c r="R280">
        <v>33012</v>
      </c>
      <c r="S280" s="1">
        <v>42026</v>
      </c>
      <c r="T280" s="1">
        <v>42027</v>
      </c>
      <c r="U280">
        <v>394.17</v>
      </c>
      <c r="V280">
        <v>10</v>
      </c>
      <c r="W280">
        <v>2273.1</v>
      </c>
      <c r="X280">
        <v>89872</v>
      </c>
      <c r="Y280">
        <f>cleaneddata[[#This Row],[Unit Price]]-cleaneddata[[#This Row],[Discount]]</f>
        <v>217.85</v>
      </c>
      <c r="Z280" t="str">
        <f>_xlfn.IFS(cleaneddata[[#This Row],[Region]]="Central","Chris",cleaneddata[[#This Row],[Region]]="East","Erin",cleaneddata[[#This Row],[Region]]="South","Sam",cleaneddata[[#This Row],[Region]]="West","William")</f>
        <v>Sam</v>
      </c>
    </row>
    <row r="281" spans="1:26" x14ac:dyDescent="0.2">
      <c r="A281">
        <v>3350</v>
      </c>
      <c r="B281" t="s">
        <v>734</v>
      </c>
      <c r="C281" t="s">
        <v>118</v>
      </c>
      <c r="D281">
        <v>0.01</v>
      </c>
      <c r="E281">
        <v>73.98</v>
      </c>
      <c r="F281">
        <v>12.14</v>
      </c>
      <c r="G281" t="s">
        <v>40</v>
      </c>
      <c r="H281" t="s">
        <v>29</v>
      </c>
      <c r="I281" t="s">
        <v>42</v>
      </c>
      <c r="J281" t="s">
        <v>43</v>
      </c>
      <c r="K281" t="s">
        <v>75</v>
      </c>
      <c r="L281" t="s">
        <v>735</v>
      </c>
      <c r="M281">
        <v>0.67</v>
      </c>
      <c r="N281" t="s">
        <v>34</v>
      </c>
      <c r="O281" t="s">
        <v>61</v>
      </c>
      <c r="P281" t="s">
        <v>68</v>
      </c>
      <c r="Q281" t="s">
        <v>736</v>
      </c>
      <c r="R281">
        <v>98444</v>
      </c>
      <c r="S281" s="1">
        <v>42027</v>
      </c>
      <c r="T281" s="1">
        <v>42029</v>
      </c>
      <c r="U281">
        <v>-29.0656</v>
      </c>
      <c r="V281">
        <v>5</v>
      </c>
      <c r="W281">
        <v>384.22</v>
      </c>
      <c r="X281">
        <v>91296</v>
      </c>
      <c r="Y281">
        <f>cleaneddata[[#This Row],[Unit Price]]-cleaneddata[[#This Row],[Discount]]</f>
        <v>73.97</v>
      </c>
      <c r="Z281" t="str">
        <f>_xlfn.IFS(cleaneddata[[#This Row],[Region]]="Central","Chris",cleaneddata[[#This Row],[Region]]="East","Erin",cleaneddata[[#This Row],[Region]]="South","Sam",cleaneddata[[#This Row],[Region]]="West","William")</f>
        <v>William</v>
      </c>
    </row>
    <row r="282" spans="1:26" x14ac:dyDescent="0.2">
      <c r="A282">
        <v>1692</v>
      </c>
      <c r="B282" t="s">
        <v>737</v>
      </c>
      <c r="C282" t="s">
        <v>72</v>
      </c>
      <c r="D282">
        <v>0</v>
      </c>
      <c r="E282">
        <v>6.84</v>
      </c>
      <c r="F282">
        <v>8.3699999999999992</v>
      </c>
      <c r="G282" t="s">
        <v>40</v>
      </c>
      <c r="H282" t="s">
        <v>41</v>
      </c>
      <c r="I282" t="s">
        <v>50</v>
      </c>
      <c r="J282" t="s">
        <v>570</v>
      </c>
      <c r="K282" t="s">
        <v>44</v>
      </c>
      <c r="L282" t="s">
        <v>738</v>
      </c>
      <c r="M282">
        <v>0.57999999999999996</v>
      </c>
      <c r="N282" t="s">
        <v>34</v>
      </c>
      <c r="O282" t="s">
        <v>54</v>
      </c>
      <c r="P282" t="s">
        <v>539</v>
      </c>
      <c r="Q282" t="s">
        <v>739</v>
      </c>
      <c r="R282">
        <v>67114</v>
      </c>
      <c r="S282" s="1">
        <v>42027</v>
      </c>
      <c r="T282" s="1">
        <v>42028</v>
      </c>
      <c r="U282">
        <v>-123.1816</v>
      </c>
      <c r="V282">
        <v>5</v>
      </c>
      <c r="W282">
        <v>37.89</v>
      </c>
      <c r="X282">
        <v>90189</v>
      </c>
      <c r="Y282">
        <f>cleaneddata[[#This Row],[Unit Price]]-cleaneddata[[#This Row],[Discount]]</f>
        <v>6.84</v>
      </c>
      <c r="Z282" t="str">
        <f>_xlfn.IFS(cleaneddata[[#This Row],[Region]]="Central","Chris",cleaneddata[[#This Row],[Region]]="East","Erin",cleaneddata[[#This Row],[Region]]="South","Sam",cleaneddata[[#This Row],[Region]]="West","William")</f>
        <v>Chris</v>
      </c>
    </row>
    <row r="283" spans="1:26" x14ac:dyDescent="0.2">
      <c r="A283">
        <v>1693</v>
      </c>
      <c r="B283" t="s">
        <v>740</v>
      </c>
      <c r="C283" t="s">
        <v>72</v>
      </c>
      <c r="D283">
        <v>7.0000000000000007E-2</v>
      </c>
      <c r="E283">
        <v>30.98</v>
      </c>
      <c r="F283">
        <v>5.76</v>
      </c>
      <c r="G283" t="s">
        <v>40</v>
      </c>
      <c r="H283" t="s">
        <v>41</v>
      </c>
      <c r="I283" t="s">
        <v>50</v>
      </c>
      <c r="J283" t="s">
        <v>90</v>
      </c>
      <c r="K283" t="s">
        <v>75</v>
      </c>
      <c r="L283" t="s">
        <v>741</v>
      </c>
      <c r="M283">
        <v>0.4</v>
      </c>
      <c r="N283" t="s">
        <v>34</v>
      </c>
      <c r="O283" t="s">
        <v>35</v>
      </c>
      <c r="P283" t="s">
        <v>244</v>
      </c>
      <c r="Q283" t="s">
        <v>742</v>
      </c>
      <c r="R283">
        <v>20190</v>
      </c>
      <c r="S283" s="1">
        <v>42027</v>
      </c>
      <c r="T283" s="1">
        <v>42029</v>
      </c>
      <c r="U283">
        <v>-28.797999999999998</v>
      </c>
      <c r="V283">
        <v>11</v>
      </c>
      <c r="W283">
        <v>343.79</v>
      </c>
      <c r="X283">
        <v>90189</v>
      </c>
      <c r="Y283">
        <f>cleaneddata[[#This Row],[Unit Price]]-cleaneddata[[#This Row],[Discount]]</f>
        <v>30.91</v>
      </c>
      <c r="Z283" t="str">
        <f>_xlfn.IFS(cleaneddata[[#This Row],[Region]]="Central","Chris",cleaneddata[[#This Row],[Region]]="East","Erin",cleaneddata[[#This Row],[Region]]="South","Sam",cleaneddata[[#This Row],[Region]]="West","William")</f>
        <v>Sam</v>
      </c>
    </row>
    <row r="284" spans="1:26" x14ac:dyDescent="0.2">
      <c r="A284">
        <v>604</v>
      </c>
      <c r="B284" t="s">
        <v>743</v>
      </c>
      <c r="C284" t="s">
        <v>27</v>
      </c>
      <c r="D284">
        <v>0.03</v>
      </c>
      <c r="E284">
        <v>1.88</v>
      </c>
      <c r="F284">
        <v>1.49</v>
      </c>
      <c r="G284" t="s">
        <v>40</v>
      </c>
      <c r="H284" t="s">
        <v>73</v>
      </c>
      <c r="I284" t="s">
        <v>50</v>
      </c>
      <c r="J284" t="s">
        <v>74</v>
      </c>
      <c r="K284" t="s">
        <v>75</v>
      </c>
      <c r="L284" t="s">
        <v>615</v>
      </c>
      <c r="M284">
        <v>0.37</v>
      </c>
      <c r="N284" t="s">
        <v>34</v>
      </c>
      <c r="O284" t="s">
        <v>61</v>
      </c>
      <c r="P284" t="s">
        <v>92</v>
      </c>
      <c r="Q284" t="s">
        <v>102</v>
      </c>
      <c r="R284">
        <v>90045</v>
      </c>
      <c r="S284" s="1">
        <v>42028</v>
      </c>
      <c r="T284" s="1">
        <v>42029</v>
      </c>
      <c r="U284">
        <v>-15.099500000000001</v>
      </c>
      <c r="V284">
        <v>52</v>
      </c>
      <c r="W284">
        <v>102.32</v>
      </c>
      <c r="X284">
        <v>34882</v>
      </c>
      <c r="Y284">
        <f>cleaneddata[[#This Row],[Unit Price]]-cleaneddata[[#This Row],[Discount]]</f>
        <v>1.8499999999999999</v>
      </c>
      <c r="Z284" t="str">
        <f>_xlfn.IFS(cleaneddata[[#This Row],[Region]]="Central","Chris",cleaneddata[[#This Row],[Region]]="East","Erin",cleaneddata[[#This Row],[Region]]="South","Sam",cleaneddata[[#This Row],[Region]]="West","William")</f>
        <v>William</v>
      </c>
    </row>
    <row r="285" spans="1:26" x14ac:dyDescent="0.2">
      <c r="A285">
        <v>830</v>
      </c>
      <c r="B285" t="s">
        <v>744</v>
      </c>
      <c r="C285" t="s">
        <v>39</v>
      </c>
      <c r="D285">
        <v>0.01</v>
      </c>
      <c r="E285">
        <v>14.42</v>
      </c>
      <c r="F285">
        <v>6.75</v>
      </c>
      <c r="G285" t="s">
        <v>40</v>
      </c>
      <c r="H285" t="s">
        <v>96</v>
      </c>
      <c r="I285" t="s">
        <v>50</v>
      </c>
      <c r="J285" t="s">
        <v>97</v>
      </c>
      <c r="K285" t="s">
        <v>146</v>
      </c>
      <c r="L285" t="s">
        <v>411</v>
      </c>
      <c r="M285">
        <v>0.52</v>
      </c>
      <c r="N285" t="s">
        <v>34</v>
      </c>
      <c r="O285" t="s">
        <v>61</v>
      </c>
      <c r="P285" t="s">
        <v>62</v>
      </c>
      <c r="Q285" t="s">
        <v>745</v>
      </c>
      <c r="R285">
        <v>80033</v>
      </c>
      <c r="S285" s="1">
        <v>42028</v>
      </c>
      <c r="T285" s="1">
        <v>42028</v>
      </c>
      <c r="U285">
        <v>-13.826000000000001</v>
      </c>
      <c r="V285">
        <v>6</v>
      </c>
      <c r="W285">
        <v>89.91</v>
      </c>
      <c r="X285">
        <v>90270</v>
      </c>
      <c r="Y285">
        <f>cleaneddata[[#This Row],[Unit Price]]-cleaneddata[[#This Row],[Discount]]</f>
        <v>14.41</v>
      </c>
      <c r="Z285" t="str">
        <f>_xlfn.IFS(cleaneddata[[#This Row],[Region]]="Central","Chris",cleaneddata[[#This Row],[Region]]="East","Erin",cleaneddata[[#This Row],[Region]]="South","Sam",cleaneddata[[#This Row],[Region]]="West","William")</f>
        <v>William</v>
      </c>
    </row>
    <row r="286" spans="1:26" x14ac:dyDescent="0.2">
      <c r="A286">
        <v>997</v>
      </c>
      <c r="B286" t="s">
        <v>746</v>
      </c>
      <c r="C286" t="s">
        <v>49</v>
      </c>
      <c r="D286">
        <v>0.08</v>
      </c>
      <c r="E286">
        <v>67.84</v>
      </c>
      <c r="F286">
        <v>0.99</v>
      </c>
      <c r="G286" t="s">
        <v>40</v>
      </c>
      <c r="H286" t="s">
        <v>29</v>
      </c>
      <c r="I286" t="s">
        <v>50</v>
      </c>
      <c r="J286" t="s">
        <v>97</v>
      </c>
      <c r="K286" t="s">
        <v>75</v>
      </c>
      <c r="L286" t="s">
        <v>747</v>
      </c>
      <c r="M286">
        <v>0.57999999999999996</v>
      </c>
      <c r="N286" t="s">
        <v>34</v>
      </c>
      <c r="O286" t="s">
        <v>113</v>
      </c>
      <c r="P286" t="s">
        <v>399</v>
      </c>
      <c r="Q286" t="s">
        <v>400</v>
      </c>
      <c r="R286">
        <v>7002</v>
      </c>
      <c r="S286" s="1">
        <v>42028</v>
      </c>
      <c r="T286" s="1">
        <v>42033</v>
      </c>
      <c r="U286">
        <v>-23.634399999999999</v>
      </c>
      <c r="V286">
        <v>1</v>
      </c>
      <c r="W286">
        <v>63.66</v>
      </c>
      <c r="X286">
        <v>89431</v>
      </c>
      <c r="Y286">
        <f>cleaneddata[[#This Row],[Unit Price]]-cleaneddata[[#This Row],[Discount]]</f>
        <v>67.760000000000005</v>
      </c>
      <c r="Z286" t="str">
        <f>_xlfn.IFS(cleaneddata[[#This Row],[Region]]="Central","Chris",cleaneddata[[#This Row],[Region]]="East","Erin",cleaneddata[[#This Row],[Region]]="South","Sam",cleaneddata[[#This Row],[Region]]="West","William")</f>
        <v>Erin</v>
      </c>
    </row>
    <row r="287" spans="1:26" x14ac:dyDescent="0.2">
      <c r="A287">
        <v>1281</v>
      </c>
      <c r="B287" t="s">
        <v>748</v>
      </c>
      <c r="C287" t="s">
        <v>49</v>
      </c>
      <c r="D287">
        <v>0.03</v>
      </c>
      <c r="E287">
        <v>199.99</v>
      </c>
      <c r="F287">
        <v>24.49</v>
      </c>
      <c r="G287" t="s">
        <v>89</v>
      </c>
      <c r="H287" t="s">
        <v>29</v>
      </c>
      <c r="I287" t="s">
        <v>42</v>
      </c>
      <c r="J287" t="s">
        <v>65</v>
      </c>
      <c r="K287" t="s">
        <v>66</v>
      </c>
      <c r="L287" t="s">
        <v>749</v>
      </c>
      <c r="M287">
        <v>0.46</v>
      </c>
      <c r="N287" t="s">
        <v>34</v>
      </c>
      <c r="O287" t="s">
        <v>54</v>
      </c>
      <c r="P287" t="s">
        <v>55</v>
      </c>
      <c r="Q287" t="s">
        <v>750</v>
      </c>
      <c r="R287">
        <v>47591</v>
      </c>
      <c r="S287" s="1">
        <v>42028</v>
      </c>
      <c r="T287" s="1">
        <v>42030</v>
      </c>
      <c r="U287">
        <v>727.73609999999996</v>
      </c>
      <c r="V287">
        <v>5</v>
      </c>
      <c r="W287">
        <v>1054.69</v>
      </c>
      <c r="X287">
        <v>89112</v>
      </c>
      <c r="Y287">
        <f>cleaneddata[[#This Row],[Unit Price]]-cleaneddata[[#This Row],[Discount]]</f>
        <v>199.96</v>
      </c>
      <c r="Z287" t="str">
        <f>_xlfn.IFS(cleaneddata[[#This Row],[Region]]="Central","Chris",cleaneddata[[#This Row],[Region]]="East","Erin",cleaneddata[[#This Row],[Region]]="South","Sam",cleaneddata[[#This Row],[Region]]="West","William")</f>
        <v>Chris</v>
      </c>
    </row>
    <row r="288" spans="1:26" x14ac:dyDescent="0.2">
      <c r="A288">
        <v>1282</v>
      </c>
      <c r="B288" t="s">
        <v>751</v>
      </c>
      <c r="C288" t="s">
        <v>49</v>
      </c>
      <c r="D288">
        <v>0.03</v>
      </c>
      <c r="E288">
        <v>199.99</v>
      </c>
      <c r="F288">
        <v>24.49</v>
      </c>
      <c r="G288" t="s">
        <v>89</v>
      </c>
      <c r="H288" t="s">
        <v>29</v>
      </c>
      <c r="I288" t="s">
        <v>42</v>
      </c>
      <c r="J288" t="s">
        <v>65</v>
      </c>
      <c r="K288" t="s">
        <v>66</v>
      </c>
      <c r="L288" t="s">
        <v>749</v>
      </c>
      <c r="M288">
        <v>0.46</v>
      </c>
      <c r="N288" t="s">
        <v>34</v>
      </c>
      <c r="O288" t="s">
        <v>113</v>
      </c>
      <c r="P288" t="s">
        <v>322</v>
      </c>
      <c r="Q288" t="s">
        <v>323</v>
      </c>
      <c r="R288">
        <v>19134</v>
      </c>
      <c r="S288" s="1">
        <v>42028</v>
      </c>
      <c r="T288" s="1">
        <v>42030</v>
      </c>
      <c r="U288">
        <v>393.42</v>
      </c>
      <c r="V288">
        <v>21</v>
      </c>
      <c r="W288">
        <v>4429.6899999999996</v>
      </c>
      <c r="X288">
        <v>29319</v>
      </c>
      <c r="Y288">
        <f>cleaneddata[[#This Row],[Unit Price]]-cleaneddata[[#This Row],[Discount]]</f>
        <v>199.96</v>
      </c>
      <c r="Z288" t="str">
        <f>_xlfn.IFS(cleaneddata[[#This Row],[Region]]="Central","Chris",cleaneddata[[#This Row],[Region]]="East","Erin",cleaneddata[[#This Row],[Region]]="South","Sam",cleaneddata[[#This Row],[Region]]="West","William")</f>
        <v>Erin</v>
      </c>
    </row>
    <row r="289" spans="1:26" x14ac:dyDescent="0.2">
      <c r="A289">
        <v>1690</v>
      </c>
      <c r="B289" t="s">
        <v>752</v>
      </c>
      <c r="C289" t="s">
        <v>49</v>
      </c>
      <c r="D289">
        <v>0.05</v>
      </c>
      <c r="E289">
        <v>115.99</v>
      </c>
      <c r="F289">
        <v>5.26</v>
      </c>
      <c r="G289" t="s">
        <v>40</v>
      </c>
      <c r="H289" t="s">
        <v>96</v>
      </c>
      <c r="I289" t="s">
        <v>42</v>
      </c>
      <c r="J289" t="s">
        <v>137</v>
      </c>
      <c r="K289" t="s">
        <v>75</v>
      </c>
      <c r="L289" t="s">
        <v>753</v>
      </c>
      <c r="M289">
        <v>0.56999999999999995</v>
      </c>
      <c r="N289" t="s">
        <v>34</v>
      </c>
      <c r="O289" t="s">
        <v>113</v>
      </c>
      <c r="P289" t="s">
        <v>322</v>
      </c>
      <c r="Q289" t="s">
        <v>754</v>
      </c>
      <c r="R289">
        <v>17112</v>
      </c>
      <c r="S289" s="1">
        <v>42028</v>
      </c>
      <c r="T289" s="1">
        <v>42032</v>
      </c>
      <c r="U289">
        <v>616.53570000000002</v>
      </c>
      <c r="V289">
        <v>9</v>
      </c>
      <c r="W289">
        <v>893.53</v>
      </c>
      <c r="X289">
        <v>91076</v>
      </c>
      <c r="Y289">
        <f>cleaneddata[[#This Row],[Unit Price]]-cleaneddata[[#This Row],[Discount]]</f>
        <v>115.94</v>
      </c>
      <c r="Z289" t="str">
        <f>_xlfn.IFS(cleaneddata[[#This Row],[Region]]="Central","Chris",cleaneddata[[#This Row],[Region]]="East","Erin",cleaneddata[[#This Row],[Region]]="South","Sam",cleaneddata[[#This Row],[Region]]="West","William")</f>
        <v>Erin</v>
      </c>
    </row>
    <row r="290" spans="1:26" x14ac:dyDescent="0.2">
      <c r="A290">
        <v>2613</v>
      </c>
      <c r="B290" t="s">
        <v>755</v>
      </c>
      <c r="C290" t="s">
        <v>49</v>
      </c>
      <c r="D290">
        <v>0.02</v>
      </c>
      <c r="E290">
        <v>50.98</v>
      </c>
      <c r="F290">
        <v>13.66</v>
      </c>
      <c r="G290" t="s">
        <v>89</v>
      </c>
      <c r="H290" t="s">
        <v>96</v>
      </c>
      <c r="I290" t="s">
        <v>50</v>
      </c>
      <c r="J290" t="s">
        <v>97</v>
      </c>
      <c r="K290" t="s">
        <v>75</v>
      </c>
      <c r="L290" t="s">
        <v>756</v>
      </c>
      <c r="M290">
        <v>0.57999999999999996</v>
      </c>
      <c r="N290" t="s">
        <v>34</v>
      </c>
      <c r="O290" t="s">
        <v>113</v>
      </c>
      <c r="P290" t="s">
        <v>399</v>
      </c>
      <c r="Q290" t="s">
        <v>757</v>
      </c>
      <c r="R290">
        <v>8863</v>
      </c>
      <c r="S290" s="1">
        <v>42028</v>
      </c>
      <c r="T290" s="1">
        <v>42028</v>
      </c>
      <c r="U290">
        <v>-25.76</v>
      </c>
      <c r="V290">
        <v>1</v>
      </c>
      <c r="W290">
        <v>68.45</v>
      </c>
      <c r="X290">
        <v>86119</v>
      </c>
      <c r="Y290">
        <f>cleaneddata[[#This Row],[Unit Price]]-cleaneddata[[#This Row],[Discount]]</f>
        <v>50.959999999999994</v>
      </c>
      <c r="Z290" t="str">
        <f>_xlfn.IFS(cleaneddata[[#This Row],[Region]]="Central","Chris",cleaneddata[[#This Row],[Region]]="East","Erin",cleaneddata[[#This Row],[Region]]="South","Sam",cleaneddata[[#This Row],[Region]]="West","William")</f>
        <v>Erin</v>
      </c>
    </row>
    <row r="291" spans="1:26" x14ac:dyDescent="0.2">
      <c r="A291">
        <v>3089</v>
      </c>
      <c r="B291" t="s">
        <v>758</v>
      </c>
      <c r="C291" t="s">
        <v>49</v>
      </c>
      <c r="D291">
        <v>7.0000000000000007E-2</v>
      </c>
      <c r="E291">
        <v>49.43</v>
      </c>
      <c r="F291">
        <v>19.989999999999998</v>
      </c>
      <c r="G291" t="s">
        <v>40</v>
      </c>
      <c r="H291" t="s">
        <v>96</v>
      </c>
      <c r="I291" t="s">
        <v>50</v>
      </c>
      <c r="J291" t="s">
        <v>97</v>
      </c>
      <c r="K291" t="s">
        <v>75</v>
      </c>
      <c r="L291" t="s">
        <v>759</v>
      </c>
      <c r="M291">
        <v>0.56999999999999995</v>
      </c>
      <c r="N291" t="s">
        <v>34</v>
      </c>
      <c r="O291" t="s">
        <v>54</v>
      </c>
      <c r="P291" t="s">
        <v>539</v>
      </c>
      <c r="Q291" t="s">
        <v>760</v>
      </c>
      <c r="R291">
        <v>66209</v>
      </c>
      <c r="S291" s="1">
        <v>42028</v>
      </c>
      <c r="T291" s="1">
        <v>42033</v>
      </c>
      <c r="U291">
        <v>-122.77</v>
      </c>
      <c r="V291">
        <v>6</v>
      </c>
      <c r="W291">
        <v>281.82</v>
      </c>
      <c r="X291">
        <v>91219</v>
      </c>
      <c r="Y291">
        <f>cleaneddata[[#This Row],[Unit Price]]-cleaneddata[[#This Row],[Discount]]</f>
        <v>49.36</v>
      </c>
      <c r="Z291" t="str">
        <f>_xlfn.IFS(cleaneddata[[#This Row],[Region]]="Central","Chris",cleaneddata[[#This Row],[Region]]="East","Erin",cleaneddata[[#This Row],[Region]]="South","Sam",cleaneddata[[#This Row],[Region]]="West","William")</f>
        <v>Chris</v>
      </c>
    </row>
    <row r="292" spans="1:26" x14ac:dyDescent="0.2">
      <c r="A292">
        <v>2283</v>
      </c>
      <c r="B292" t="s">
        <v>761</v>
      </c>
      <c r="C292" t="s">
        <v>118</v>
      </c>
      <c r="D292">
        <v>0.01</v>
      </c>
      <c r="E292">
        <v>11.7</v>
      </c>
      <c r="F292">
        <v>6.96</v>
      </c>
      <c r="G292" t="s">
        <v>40</v>
      </c>
      <c r="H292" t="s">
        <v>73</v>
      </c>
      <c r="I292" t="s">
        <v>50</v>
      </c>
      <c r="J292" t="s">
        <v>97</v>
      </c>
      <c r="K292" t="s">
        <v>146</v>
      </c>
      <c r="L292" t="s">
        <v>762</v>
      </c>
      <c r="M292">
        <v>0.5</v>
      </c>
      <c r="N292" t="s">
        <v>34</v>
      </c>
      <c r="O292" t="s">
        <v>54</v>
      </c>
      <c r="P292" t="s">
        <v>359</v>
      </c>
      <c r="Q292" t="s">
        <v>763</v>
      </c>
      <c r="R292">
        <v>53132</v>
      </c>
      <c r="S292" s="1">
        <v>42028</v>
      </c>
      <c r="T292" s="1">
        <v>42030</v>
      </c>
      <c r="U292">
        <v>-28.954000000000001</v>
      </c>
      <c r="V292">
        <v>6</v>
      </c>
      <c r="W292">
        <v>76.87</v>
      </c>
      <c r="X292">
        <v>85947</v>
      </c>
      <c r="Y292">
        <f>cleaneddata[[#This Row],[Unit Price]]-cleaneddata[[#This Row],[Discount]]</f>
        <v>11.69</v>
      </c>
      <c r="Z292" t="str">
        <f>_xlfn.IFS(cleaneddata[[#This Row],[Region]]="Central","Chris",cleaneddata[[#This Row],[Region]]="East","Erin",cleaneddata[[#This Row],[Region]]="South","Sam",cleaneddata[[#This Row],[Region]]="West","William")</f>
        <v>Chris</v>
      </c>
    </row>
    <row r="293" spans="1:26" x14ac:dyDescent="0.2">
      <c r="A293">
        <v>275</v>
      </c>
      <c r="B293" t="s">
        <v>764</v>
      </c>
      <c r="C293" t="s">
        <v>72</v>
      </c>
      <c r="D293">
        <v>0.09</v>
      </c>
      <c r="E293">
        <v>15.28</v>
      </c>
      <c r="F293">
        <v>10.91</v>
      </c>
      <c r="G293" t="s">
        <v>40</v>
      </c>
      <c r="H293" t="s">
        <v>96</v>
      </c>
      <c r="I293" t="s">
        <v>50</v>
      </c>
      <c r="J293" t="s">
        <v>74</v>
      </c>
      <c r="K293" t="s">
        <v>75</v>
      </c>
      <c r="L293" t="s">
        <v>765</v>
      </c>
      <c r="M293">
        <v>0.36</v>
      </c>
      <c r="N293" t="s">
        <v>34</v>
      </c>
      <c r="O293" t="s">
        <v>113</v>
      </c>
      <c r="P293" t="s">
        <v>250</v>
      </c>
      <c r="Q293" t="s">
        <v>766</v>
      </c>
      <c r="R293">
        <v>6824</v>
      </c>
      <c r="S293" s="1">
        <v>42028</v>
      </c>
      <c r="T293" s="1">
        <v>42029</v>
      </c>
      <c r="U293">
        <v>-51.75</v>
      </c>
      <c r="V293">
        <v>4</v>
      </c>
      <c r="W293">
        <v>61.52</v>
      </c>
      <c r="X293">
        <v>89292</v>
      </c>
      <c r="Y293">
        <f>cleaneddata[[#This Row],[Unit Price]]-cleaneddata[[#This Row],[Discount]]</f>
        <v>15.19</v>
      </c>
      <c r="Z293" t="str">
        <f>_xlfn.IFS(cleaneddata[[#This Row],[Region]]="Central","Chris",cleaneddata[[#This Row],[Region]]="East","Erin",cleaneddata[[#This Row],[Region]]="South","Sam",cleaneddata[[#This Row],[Region]]="West","William")</f>
        <v>Erin</v>
      </c>
    </row>
    <row r="294" spans="1:26" x14ac:dyDescent="0.2">
      <c r="A294">
        <v>1653</v>
      </c>
      <c r="B294" t="s">
        <v>767</v>
      </c>
      <c r="C294" t="s">
        <v>72</v>
      </c>
      <c r="D294">
        <v>0</v>
      </c>
      <c r="E294">
        <v>101.41</v>
      </c>
      <c r="F294">
        <v>35</v>
      </c>
      <c r="G294" t="s">
        <v>89</v>
      </c>
      <c r="H294" t="s">
        <v>96</v>
      </c>
      <c r="I294" t="s">
        <v>50</v>
      </c>
      <c r="J294" t="s">
        <v>80</v>
      </c>
      <c r="K294" t="s">
        <v>66</v>
      </c>
      <c r="L294" t="s">
        <v>768</v>
      </c>
      <c r="M294">
        <v>0.82</v>
      </c>
      <c r="N294" t="s">
        <v>34</v>
      </c>
      <c r="O294" t="s">
        <v>61</v>
      </c>
      <c r="P294" t="s">
        <v>92</v>
      </c>
      <c r="Q294" t="s">
        <v>769</v>
      </c>
      <c r="R294">
        <v>91360</v>
      </c>
      <c r="S294" s="1">
        <v>42028</v>
      </c>
      <c r="T294" s="1">
        <v>42029</v>
      </c>
      <c r="U294">
        <v>-457.73</v>
      </c>
      <c r="V294">
        <v>10</v>
      </c>
      <c r="W294">
        <v>1104.32</v>
      </c>
      <c r="X294">
        <v>89885</v>
      </c>
      <c r="Y294">
        <f>cleaneddata[[#This Row],[Unit Price]]-cleaneddata[[#This Row],[Discount]]</f>
        <v>101.41</v>
      </c>
      <c r="Z294" t="str">
        <f>_xlfn.IFS(cleaneddata[[#This Row],[Region]]="Central","Chris",cleaneddata[[#This Row],[Region]]="East","Erin",cleaneddata[[#This Row],[Region]]="South","Sam",cleaneddata[[#This Row],[Region]]="West","William")</f>
        <v>William</v>
      </c>
    </row>
    <row r="295" spans="1:26" x14ac:dyDescent="0.2">
      <c r="A295">
        <v>1653</v>
      </c>
      <c r="B295" t="s">
        <v>767</v>
      </c>
      <c r="C295" t="s">
        <v>72</v>
      </c>
      <c r="D295">
        <v>0.1</v>
      </c>
      <c r="E295">
        <v>95.99</v>
      </c>
      <c r="F295">
        <v>4.9000000000000004</v>
      </c>
      <c r="G295" t="s">
        <v>40</v>
      </c>
      <c r="H295" t="s">
        <v>96</v>
      </c>
      <c r="I295" t="s">
        <v>42</v>
      </c>
      <c r="J295" t="s">
        <v>137</v>
      </c>
      <c r="K295" t="s">
        <v>75</v>
      </c>
      <c r="L295" t="s">
        <v>770</v>
      </c>
      <c r="M295">
        <v>0.56000000000000005</v>
      </c>
      <c r="N295" t="s">
        <v>34</v>
      </c>
      <c r="O295" t="s">
        <v>61</v>
      </c>
      <c r="P295" t="s">
        <v>92</v>
      </c>
      <c r="Q295" t="s">
        <v>769</v>
      </c>
      <c r="R295">
        <v>91360</v>
      </c>
      <c r="S295" s="1">
        <v>42028</v>
      </c>
      <c r="T295" s="1">
        <v>42029</v>
      </c>
      <c r="U295">
        <v>-268.66399999999999</v>
      </c>
      <c r="V295">
        <v>2</v>
      </c>
      <c r="W295">
        <v>149.80000000000001</v>
      </c>
      <c r="X295">
        <v>89885</v>
      </c>
      <c r="Y295">
        <f>cleaneddata[[#This Row],[Unit Price]]-cleaneddata[[#This Row],[Discount]]</f>
        <v>95.89</v>
      </c>
      <c r="Z295" t="str">
        <f>_xlfn.IFS(cleaneddata[[#This Row],[Region]]="Central","Chris",cleaneddata[[#This Row],[Region]]="East","Erin",cleaneddata[[#This Row],[Region]]="South","Sam",cleaneddata[[#This Row],[Region]]="West","William")</f>
        <v>William</v>
      </c>
    </row>
    <row r="296" spans="1:26" x14ac:dyDescent="0.2">
      <c r="A296">
        <v>1389</v>
      </c>
      <c r="B296" t="s">
        <v>771</v>
      </c>
      <c r="C296" t="s">
        <v>27</v>
      </c>
      <c r="D296">
        <v>0.06</v>
      </c>
      <c r="E296">
        <v>1.74</v>
      </c>
      <c r="F296">
        <v>4.08</v>
      </c>
      <c r="G296" t="s">
        <v>40</v>
      </c>
      <c r="H296" t="s">
        <v>96</v>
      </c>
      <c r="I296" t="s">
        <v>30</v>
      </c>
      <c r="J296" t="s">
        <v>128</v>
      </c>
      <c r="K296" t="s">
        <v>44</v>
      </c>
      <c r="L296" t="s">
        <v>772</v>
      </c>
      <c r="M296">
        <v>0.53</v>
      </c>
      <c r="N296" t="s">
        <v>34</v>
      </c>
      <c r="O296" t="s">
        <v>61</v>
      </c>
      <c r="P296" t="s">
        <v>92</v>
      </c>
      <c r="Q296" t="s">
        <v>773</v>
      </c>
      <c r="R296">
        <v>94025</v>
      </c>
      <c r="S296" s="1">
        <v>42029</v>
      </c>
      <c r="T296" s="1">
        <v>42030</v>
      </c>
      <c r="U296">
        <v>-11.0732</v>
      </c>
      <c r="V296">
        <v>1</v>
      </c>
      <c r="W296">
        <v>2.77</v>
      </c>
      <c r="X296">
        <v>88726</v>
      </c>
      <c r="Y296">
        <f>cleaneddata[[#This Row],[Unit Price]]-cleaneddata[[#This Row],[Discount]]</f>
        <v>1.68</v>
      </c>
      <c r="Z296" t="str">
        <f>_xlfn.IFS(cleaneddata[[#This Row],[Region]]="Central","Chris",cleaneddata[[#This Row],[Region]]="East","Erin",cleaneddata[[#This Row],[Region]]="South","Sam",cleaneddata[[#This Row],[Region]]="West","William")</f>
        <v>William</v>
      </c>
    </row>
    <row r="297" spans="1:26" x14ac:dyDescent="0.2">
      <c r="A297">
        <v>156</v>
      </c>
      <c r="B297" t="s">
        <v>774</v>
      </c>
      <c r="C297" t="s">
        <v>39</v>
      </c>
      <c r="D297">
        <v>0.03</v>
      </c>
      <c r="E297">
        <v>10.89</v>
      </c>
      <c r="F297">
        <v>4.5</v>
      </c>
      <c r="G297" t="s">
        <v>40</v>
      </c>
      <c r="H297" t="s">
        <v>96</v>
      </c>
      <c r="I297" t="s">
        <v>50</v>
      </c>
      <c r="J297" t="s">
        <v>97</v>
      </c>
      <c r="K297" t="s">
        <v>75</v>
      </c>
      <c r="L297" t="s">
        <v>775</v>
      </c>
      <c r="M297">
        <v>0.59</v>
      </c>
      <c r="N297" t="s">
        <v>34</v>
      </c>
      <c r="O297" t="s">
        <v>61</v>
      </c>
      <c r="P297" t="s">
        <v>62</v>
      </c>
      <c r="Q297" t="s">
        <v>63</v>
      </c>
      <c r="R297">
        <v>80525</v>
      </c>
      <c r="S297" s="1">
        <v>42029</v>
      </c>
      <c r="T297" s="1">
        <v>42030</v>
      </c>
      <c r="U297">
        <v>-18.64</v>
      </c>
      <c r="V297">
        <v>3</v>
      </c>
      <c r="W297">
        <v>33.82</v>
      </c>
      <c r="X297">
        <v>87672</v>
      </c>
      <c r="Y297">
        <f>cleaneddata[[#This Row],[Unit Price]]-cleaneddata[[#This Row],[Discount]]</f>
        <v>10.860000000000001</v>
      </c>
      <c r="Z297" t="str">
        <f>_xlfn.IFS(cleaneddata[[#This Row],[Region]]="Central","Chris",cleaneddata[[#This Row],[Region]]="East","Erin",cleaneddata[[#This Row],[Region]]="South","Sam",cleaneddata[[#This Row],[Region]]="West","William")</f>
        <v>William</v>
      </c>
    </row>
    <row r="298" spans="1:26" x14ac:dyDescent="0.2">
      <c r="A298">
        <v>1997</v>
      </c>
      <c r="B298" t="s">
        <v>776</v>
      </c>
      <c r="C298" t="s">
        <v>72</v>
      </c>
      <c r="D298">
        <v>0.1</v>
      </c>
      <c r="E298">
        <v>125.99</v>
      </c>
      <c r="F298">
        <v>8.99</v>
      </c>
      <c r="G298" t="s">
        <v>40</v>
      </c>
      <c r="H298" t="s">
        <v>41</v>
      </c>
      <c r="I298" t="s">
        <v>42</v>
      </c>
      <c r="J298" t="s">
        <v>137</v>
      </c>
      <c r="K298" t="s">
        <v>75</v>
      </c>
      <c r="L298" t="s">
        <v>777</v>
      </c>
      <c r="M298">
        <v>0.56999999999999995</v>
      </c>
      <c r="N298" t="s">
        <v>34</v>
      </c>
      <c r="O298" t="s">
        <v>35</v>
      </c>
      <c r="P298" t="s">
        <v>273</v>
      </c>
      <c r="Q298" t="s">
        <v>274</v>
      </c>
      <c r="R298">
        <v>29915</v>
      </c>
      <c r="S298" s="1">
        <v>42029</v>
      </c>
      <c r="T298" s="1">
        <v>42032</v>
      </c>
      <c r="U298">
        <v>17.652000000000001</v>
      </c>
      <c r="V298">
        <v>4</v>
      </c>
      <c r="W298">
        <v>408.66</v>
      </c>
      <c r="X298">
        <v>90333</v>
      </c>
      <c r="Y298">
        <f>cleaneddata[[#This Row],[Unit Price]]-cleaneddata[[#This Row],[Discount]]</f>
        <v>125.89</v>
      </c>
      <c r="Z298" t="str">
        <f>_xlfn.IFS(cleaneddata[[#This Row],[Region]]="Central","Chris",cleaneddata[[#This Row],[Region]]="East","Erin",cleaneddata[[#This Row],[Region]]="South","Sam",cleaneddata[[#This Row],[Region]]="West","William")</f>
        <v>Sam</v>
      </c>
    </row>
    <row r="299" spans="1:26" x14ac:dyDescent="0.2">
      <c r="A299">
        <v>1360</v>
      </c>
      <c r="B299" t="s">
        <v>778</v>
      </c>
      <c r="C299" t="s">
        <v>39</v>
      </c>
      <c r="D299">
        <v>0.03</v>
      </c>
      <c r="E299">
        <v>14.34</v>
      </c>
      <c r="F299">
        <v>5</v>
      </c>
      <c r="G299" t="s">
        <v>40</v>
      </c>
      <c r="H299" t="s">
        <v>41</v>
      </c>
      <c r="I299" t="s">
        <v>30</v>
      </c>
      <c r="J299" t="s">
        <v>128</v>
      </c>
      <c r="K299" t="s">
        <v>44</v>
      </c>
      <c r="L299" t="s">
        <v>779</v>
      </c>
      <c r="M299">
        <v>0.49</v>
      </c>
      <c r="N299" t="s">
        <v>34</v>
      </c>
      <c r="O299" t="s">
        <v>54</v>
      </c>
      <c r="P299" t="s">
        <v>215</v>
      </c>
      <c r="Q299" t="s">
        <v>780</v>
      </c>
      <c r="R299">
        <v>52761</v>
      </c>
      <c r="S299" s="1">
        <v>42030</v>
      </c>
      <c r="T299" s="1">
        <v>42031</v>
      </c>
      <c r="U299">
        <v>82.310100000000006</v>
      </c>
      <c r="V299">
        <v>8</v>
      </c>
      <c r="W299">
        <v>119.29</v>
      </c>
      <c r="X299">
        <v>89595</v>
      </c>
      <c r="Y299">
        <f>cleaneddata[[#This Row],[Unit Price]]-cleaneddata[[#This Row],[Discount]]</f>
        <v>14.31</v>
      </c>
      <c r="Z299" t="str">
        <f>_xlfn.IFS(cleaneddata[[#This Row],[Region]]="Central","Chris",cleaneddata[[#This Row],[Region]]="East","Erin",cleaneddata[[#This Row],[Region]]="South","Sam",cleaneddata[[#This Row],[Region]]="West","William")</f>
        <v>Chris</v>
      </c>
    </row>
    <row r="300" spans="1:26" x14ac:dyDescent="0.2">
      <c r="A300">
        <v>1361</v>
      </c>
      <c r="B300" t="s">
        <v>781</v>
      </c>
      <c r="C300" t="s">
        <v>39</v>
      </c>
      <c r="D300">
        <v>0.01</v>
      </c>
      <c r="E300">
        <v>2.89</v>
      </c>
      <c r="F300">
        <v>0.5</v>
      </c>
      <c r="G300" t="s">
        <v>40</v>
      </c>
      <c r="H300" t="s">
        <v>41</v>
      </c>
      <c r="I300" t="s">
        <v>50</v>
      </c>
      <c r="J300" t="s">
        <v>154</v>
      </c>
      <c r="K300" t="s">
        <v>75</v>
      </c>
      <c r="L300" t="s">
        <v>731</v>
      </c>
      <c r="M300">
        <v>0.38</v>
      </c>
      <c r="N300" t="s">
        <v>34</v>
      </c>
      <c r="O300" t="s">
        <v>54</v>
      </c>
      <c r="P300" t="s">
        <v>291</v>
      </c>
      <c r="Q300" t="s">
        <v>782</v>
      </c>
      <c r="R300">
        <v>48101</v>
      </c>
      <c r="S300" s="1">
        <v>42030</v>
      </c>
      <c r="T300" s="1">
        <v>42032</v>
      </c>
      <c r="U300">
        <v>1.2236</v>
      </c>
      <c r="V300">
        <v>1</v>
      </c>
      <c r="W300">
        <v>3.08</v>
      </c>
      <c r="X300">
        <v>89595</v>
      </c>
      <c r="Y300">
        <f>cleaneddata[[#This Row],[Unit Price]]-cleaneddata[[#This Row],[Discount]]</f>
        <v>2.8800000000000003</v>
      </c>
      <c r="Z300" t="str">
        <f>_xlfn.IFS(cleaneddata[[#This Row],[Region]]="Central","Chris",cleaneddata[[#This Row],[Region]]="East","Erin",cleaneddata[[#This Row],[Region]]="South","Sam",cleaneddata[[#This Row],[Region]]="West","William")</f>
        <v>Chris</v>
      </c>
    </row>
    <row r="301" spans="1:26" x14ac:dyDescent="0.2">
      <c r="A301">
        <v>3154</v>
      </c>
      <c r="B301" t="s">
        <v>783</v>
      </c>
      <c r="C301" t="s">
        <v>39</v>
      </c>
      <c r="D301">
        <v>0.08</v>
      </c>
      <c r="E301">
        <v>150.97999999999999</v>
      </c>
      <c r="F301">
        <v>13.99</v>
      </c>
      <c r="G301" t="s">
        <v>89</v>
      </c>
      <c r="H301" t="s">
        <v>96</v>
      </c>
      <c r="I301" t="s">
        <v>42</v>
      </c>
      <c r="J301" t="s">
        <v>58</v>
      </c>
      <c r="K301" t="s">
        <v>146</v>
      </c>
      <c r="L301" t="s">
        <v>784</v>
      </c>
      <c r="M301">
        <v>0.38</v>
      </c>
      <c r="N301" t="s">
        <v>34</v>
      </c>
      <c r="O301" t="s">
        <v>35</v>
      </c>
      <c r="P301" t="s">
        <v>125</v>
      </c>
      <c r="Q301" t="s">
        <v>785</v>
      </c>
      <c r="R301">
        <v>33710</v>
      </c>
      <c r="S301" s="1">
        <v>42030</v>
      </c>
      <c r="T301" s="1">
        <v>42031</v>
      </c>
      <c r="U301">
        <v>-3.948</v>
      </c>
      <c r="V301">
        <v>8</v>
      </c>
      <c r="W301">
        <v>1183.82</v>
      </c>
      <c r="X301">
        <v>86899</v>
      </c>
      <c r="Y301">
        <f>cleaneddata[[#This Row],[Unit Price]]-cleaneddata[[#This Row],[Discount]]</f>
        <v>150.89999999999998</v>
      </c>
      <c r="Z301" t="str">
        <f>_xlfn.IFS(cleaneddata[[#This Row],[Region]]="Central","Chris",cleaneddata[[#This Row],[Region]]="East","Erin",cleaneddata[[#This Row],[Region]]="South","Sam",cleaneddata[[#This Row],[Region]]="West","William")</f>
        <v>Sam</v>
      </c>
    </row>
    <row r="302" spans="1:26" x14ac:dyDescent="0.2">
      <c r="A302">
        <v>3155</v>
      </c>
      <c r="B302" t="s">
        <v>644</v>
      </c>
      <c r="C302" t="s">
        <v>39</v>
      </c>
      <c r="D302">
        <v>0.03</v>
      </c>
      <c r="E302">
        <v>25.98</v>
      </c>
      <c r="F302">
        <v>14.36</v>
      </c>
      <c r="G302" t="s">
        <v>28</v>
      </c>
      <c r="H302" t="s">
        <v>96</v>
      </c>
      <c r="I302" t="s">
        <v>30</v>
      </c>
      <c r="J302" t="s">
        <v>111</v>
      </c>
      <c r="K302" t="s">
        <v>59</v>
      </c>
      <c r="L302" t="s">
        <v>786</v>
      </c>
      <c r="M302">
        <v>0.6</v>
      </c>
      <c r="N302" t="s">
        <v>34</v>
      </c>
      <c r="O302" t="s">
        <v>35</v>
      </c>
      <c r="P302" t="s">
        <v>125</v>
      </c>
      <c r="Q302" t="s">
        <v>334</v>
      </c>
      <c r="R302">
        <v>32771</v>
      </c>
      <c r="S302" s="1">
        <v>42030</v>
      </c>
      <c r="T302" s="1">
        <v>42031</v>
      </c>
      <c r="U302">
        <v>57.545999999999999</v>
      </c>
      <c r="V302">
        <v>4</v>
      </c>
      <c r="W302">
        <v>107.66</v>
      </c>
      <c r="X302">
        <v>86899</v>
      </c>
      <c r="Y302">
        <f>cleaneddata[[#This Row],[Unit Price]]-cleaneddata[[#This Row],[Discount]]</f>
        <v>25.95</v>
      </c>
      <c r="Z302" t="str">
        <f>_xlfn.IFS(cleaneddata[[#This Row],[Region]]="Central","Chris",cleaneddata[[#This Row],[Region]]="East","Erin",cleaneddata[[#This Row],[Region]]="South","Sam",cleaneddata[[#This Row],[Region]]="West","William")</f>
        <v>Sam</v>
      </c>
    </row>
    <row r="303" spans="1:26" x14ac:dyDescent="0.2">
      <c r="A303">
        <v>3155</v>
      </c>
      <c r="B303" t="s">
        <v>644</v>
      </c>
      <c r="C303" t="s">
        <v>39</v>
      </c>
      <c r="D303">
        <v>0.1</v>
      </c>
      <c r="E303">
        <v>32.479999999999997</v>
      </c>
      <c r="F303">
        <v>35</v>
      </c>
      <c r="G303" t="s">
        <v>40</v>
      </c>
      <c r="H303" t="s">
        <v>96</v>
      </c>
      <c r="I303" t="s">
        <v>50</v>
      </c>
      <c r="J303" t="s">
        <v>80</v>
      </c>
      <c r="K303" t="s">
        <v>66</v>
      </c>
      <c r="L303" t="s">
        <v>787</v>
      </c>
      <c r="M303">
        <v>0.81</v>
      </c>
      <c r="N303" t="s">
        <v>34</v>
      </c>
      <c r="O303" t="s">
        <v>35</v>
      </c>
      <c r="P303" t="s">
        <v>125</v>
      </c>
      <c r="Q303" t="s">
        <v>334</v>
      </c>
      <c r="R303">
        <v>32771</v>
      </c>
      <c r="S303" s="1">
        <v>42030</v>
      </c>
      <c r="T303" s="1">
        <v>42031</v>
      </c>
      <c r="U303">
        <v>-333.42540000000002</v>
      </c>
      <c r="V303">
        <v>10</v>
      </c>
      <c r="W303">
        <v>318.83</v>
      </c>
      <c r="X303">
        <v>86899</v>
      </c>
      <c r="Y303">
        <f>cleaneddata[[#This Row],[Unit Price]]-cleaneddata[[#This Row],[Discount]]</f>
        <v>32.379999999999995</v>
      </c>
      <c r="Z303" t="str">
        <f>_xlfn.IFS(cleaneddata[[#This Row],[Region]]="Central","Chris",cleaneddata[[#This Row],[Region]]="East","Erin",cleaneddata[[#This Row],[Region]]="South","Sam",cleaneddata[[#This Row],[Region]]="West","William")</f>
        <v>Sam</v>
      </c>
    </row>
    <row r="304" spans="1:26" x14ac:dyDescent="0.2">
      <c r="A304">
        <v>1129</v>
      </c>
      <c r="B304" t="s">
        <v>788</v>
      </c>
      <c r="C304" t="s">
        <v>49</v>
      </c>
      <c r="D304">
        <v>0.02</v>
      </c>
      <c r="E304">
        <v>4.9800000000000004</v>
      </c>
      <c r="F304">
        <v>6.07</v>
      </c>
      <c r="G304" t="s">
        <v>40</v>
      </c>
      <c r="H304" t="s">
        <v>73</v>
      </c>
      <c r="I304" t="s">
        <v>50</v>
      </c>
      <c r="J304" t="s">
        <v>90</v>
      </c>
      <c r="K304" t="s">
        <v>75</v>
      </c>
      <c r="L304" t="s">
        <v>789</v>
      </c>
      <c r="M304">
        <v>0.36</v>
      </c>
      <c r="N304" t="s">
        <v>34</v>
      </c>
      <c r="O304" t="s">
        <v>113</v>
      </c>
      <c r="P304" t="s">
        <v>405</v>
      </c>
      <c r="Q304" t="s">
        <v>790</v>
      </c>
      <c r="R304">
        <v>2118</v>
      </c>
      <c r="S304" s="1">
        <v>42030</v>
      </c>
      <c r="T304" s="1">
        <v>42032</v>
      </c>
      <c r="U304">
        <v>-46.92</v>
      </c>
      <c r="V304">
        <v>19</v>
      </c>
      <c r="W304">
        <v>105.5</v>
      </c>
      <c r="X304">
        <v>57794</v>
      </c>
      <c r="Y304">
        <f>cleaneddata[[#This Row],[Unit Price]]-cleaneddata[[#This Row],[Discount]]</f>
        <v>4.9600000000000009</v>
      </c>
      <c r="Z304" t="str">
        <f>_xlfn.IFS(cleaneddata[[#This Row],[Region]]="Central","Chris",cleaneddata[[#This Row],[Region]]="East","Erin",cleaneddata[[#This Row],[Region]]="South","Sam",cleaneddata[[#This Row],[Region]]="West","William")</f>
        <v>Erin</v>
      </c>
    </row>
    <row r="305" spans="1:26" x14ac:dyDescent="0.2">
      <c r="A305">
        <v>1133</v>
      </c>
      <c r="B305" t="s">
        <v>791</v>
      </c>
      <c r="C305" t="s">
        <v>49</v>
      </c>
      <c r="D305">
        <v>0.02</v>
      </c>
      <c r="E305">
        <v>4.9800000000000004</v>
      </c>
      <c r="F305">
        <v>6.07</v>
      </c>
      <c r="G305" t="s">
        <v>40</v>
      </c>
      <c r="H305" t="s">
        <v>73</v>
      </c>
      <c r="I305" t="s">
        <v>50</v>
      </c>
      <c r="J305" t="s">
        <v>90</v>
      </c>
      <c r="K305" t="s">
        <v>75</v>
      </c>
      <c r="L305" t="s">
        <v>789</v>
      </c>
      <c r="M305">
        <v>0.36</v>
      </c>
      <c r="N305" t="s">
        <v>34</v>
      </c>
      <c r="O305" t="s">
        <v>54</v>
      </c>
      <c r="P305" t="s">
        <v>189</v>
      </c>
      <c r="Q305" t="s">
        <v>792</v>
      </c>
      <c r="R305">
        <v>75234</v>
      </c>
      <c r="S305" s="1">
        <v>42030</v>
      </c>
      <c r="T305" s="1">
        <v>42032</v>
      </c>
      <c r="U305">
        <v>-46.92</v>
      </c>
      <c r="V305">
        <v>5</v>
      </c>
      <c r="W305">
        <v>27.76</v>
      </c>
      <c r="X305">
        <v>88105</v>
      </c>
      <c r="Y305">
        <f>cleaneddata[[#This Row],[Unit Price]]-cleaneddata[[#This Row],[Discount]]</f>
        <v>4.9600000000000009</v>
      </c>
      <c r="Z305" t="str">
        <f>_xlfn.IFS(cleaneddata[[#This Row],[Region]]="Central","Chris",cleaneddata[[#This Row],[Region]]="East","Erin",cleaneddata[[#This Row],[Region]]="South","Sam",cleaneddata[[#This Row],[Region]]="West","William")</f>
        <v>Chris</v>
      </c>
    </row>
    <row r="306" spans="1:26" x14ac:dyDescent="0.2">
      <c r="A306">
        <v>2795</v>
      </c>
      <c r="B306" t="s">
        <v>793</v>
      </c>
      <c r="C306" t="s">
        <v>49</v>
      </c>
      <c r="D306">
        <v>0.04</v>
      </c>
      <c r="E306">
        <v>3.57</v>
      </c>
      <c r="F306">
        <v>4.17</v>
      </c>
      <c r="G306" t="s">
        <v>40</v>
      </c>
      <c r="H306" t="s">
        <v>96</v>
      </c>
      <c r="I306" t="s">
        <v>50</v>
      </c>
      <c r="J306" t="s">
        <v>51</v>
      </c>
      <c r="K306" t="s">
        <v>44</v>
      </c>
      <c r="L306" t="s">
        <v>794</v>
      </c>
      <c r="M306">
        <v>0.59</v>
      </c>
      <c r="N306" t="s">
        <v>34</v>
      </c>
      <c r="O306" t="s">
        <v>54</v>
      </c>
      <c r="P306" t="s">
        <v>215</v>
      </c>
      <c r="Q306" t="s">
        <v>795</v>
      </c>
      <c r="R306">
        <v>50401</v>
      </c>
      <c r="S306" s="1">
        <v>42030</v>
      </c>
      <c r="T306" s="1">
        <v>42032</v>
      </c>
      <c r="U306">
        <v>-69.91</v>
      </c>
      <c r="V306">
        <v>8</v>
      </c>
      <c r="W306">
        <v>30.9</v>
      </c>
      <c r="X306">
        <v>87556</v>
      </c>
      <c r="Y306">
        <f>cleaneddata[[#This Row],[Unit Price]]-cleaneddata[[#This Row],[Discount]]</f>
        <v>3.53</v>
      </c>
      <c r="Z306" t="str">
        <f>_xlfn.IFS(cleaneddata[[#This Row],[Region]]="Central","Chris",cleaneddata[[#This Row],[Region]]="East","Erin",cleaneddata[[#This Row],[Region]]="South","Sam",cleaneddata[[#This Row],[Region]]="West","William")</f>
        <v>Chris</v>
      </c>
    </row>
    <row r="307" spans="1:26" x14ac:dyDescent="0.2">
      <c r="A307">
        <v>2795</v>
      </c>
      <c r="B307" t="s">
        <v>793</v>
      </c>
      <c r="C307" t="s">
        <v>49</v>
      </c>
      <c r="D307">
        <v>0.05</v>
      </c>
      <c r="E307">
        <v>200.99</v>
      </c>
      <c r="F307">
        <v>4.2</v>
      </c>
      <c r="G307" t="s">
        <v>40</v>
      </c>
      <c r="H307" t="s">
        <v>96</v>
      </c>
      <c r="I307" t="s">
        <v>42</v>
      </c>
      <c r="J307" t="s">
        <v>137</v>
      </c>
      <c r="K307" t="s">
        <v>75</v>
      </c>
      <c r="L307" t="s">
        <v>796</v>
      </c>
      <c r="M307">
        <v>0.59</v>
      </c>
      <c r="N307" t="s">
        <v>34</v>
      </c>
      <c r="O307" t="s">
        <v>54</v>
      </c>
      <c r="P307" t="s">
        <v>215</v>
      </c>
      <c r="Q307" t="s">
        <v>795</v>
      </c>
      <c r="R307">
        <v>50401</v>
      </c>
      <c r="S307" s="1">
        <v>42030</v>
      </c>
      <c r="T307" s="1">
        <v>42034</v>
      </c>
      <c r="U307">
        <v>1630.5252</v>
      </c>
      <c r="V307">
        <v>14</v>
      </c>
      <c r="W307">
        <v>2363.08</v>
      </c>
      <c r="X307">
        <v>87556</v>
      </c>
      <c r="Y307">
        <f>cleaneddata[[#This Row],[Unit Price]]-cleaneddata[[#This Row],[Discount]]</f>
        <v>200.94</v>
      </c>
      <c r="Z307" t="str">
        <f>_xlfn.IFS(cleaneddata[[#This Row],[Region]]="Central","Chris",cleaneddata[[#This Row],[Region]]="East","Erin",cleaneddata[[#This Row],[Region]]="South","Sam",cleaneddata[[#This Row],[Region]]="West","William")</f>
        <v>Chris</v>
      </c>
    </row>
    <row r="308" spans="1:26" x14ac:dyDescent="0.2">
      <c r="A308">
        <v>2795</v>
      </c>
      <c r="B308" t="s">
        <v>793</v>
      </c>
      <c r="C308" t="s">
        <v>49</v>
      </c>
      <c r="D308">
        <v>7.0000000000000007E-2</v>
      </c>
      <c r="E308">
        <v>195.99</v>
      </c>
      <c r="F308">
        <v>8.99</v>
      </c>
      <c r="G308" t="s">
        <v>40</v>
      </c>
      <c r="H308" t="s">
        <v>96</v>
      </c>
      <c r="I308" t="s">
        <v>42</v>
      </c>
      <c r="J308" t="s">
        <v>137</v>
      </c>
      <c r="K308" t="s">
        <v>75</v>
      </c>
      <c r="L308" t="s">
        <v>797</v>
      </c>
      <c r="M308">
        <v>0.57999999999999996</v>
      </c>
      <c r="N308" t="s">
        <v>34</v>
      </c>
      <c r="O308" t="s">
        <v>54</v>
      </c>
      <c r="P308" t="s">
        <v>215</v>
      </c>
      <c r="Q308" t="s">
        <v>795</v>
      </c>
      <c r="R308">
        <v>50401</v>
      </c>
      <c r="S308" s="1">
        <v>42030</v>
      </c>
      <c r="T308" s="1">
        <v>42030</v>
      </c>
      <c r="U308">
        <v>-457.16</v>
      </c>
      <c r="V308">
        <v>2</v>
      </c>
      <c r="W308">
        <v>328.45</v>
      </c>
      <c r="X308">
        <v>87556</v>
      </c>
      <c r="Y308">
        <f>cleaneddata[[#This Row],[Unit Price]]-cleaneddata[[#This Row],[Discount]]</f>
        <v>195.92000000000002</v>
      </c>
      <c r="Z308" t="str">
        <f>_xlfn.IFS(cleaneddata[[#This Row],[Region]]="Central","Chris",cleaneddata[[#This Row],[Region]]="East","Erin",cleaneddata[[#This Row],[Region]]="South","Sam",cleaneddata[[#This Row],[Region]]="West","William")</f>
        <v>Chris</v>
      </c>
    </row>
    <row r="309" spans="1:26" x14ac:dyDescent="0.2">
      <c r="A309">
        <v>3000</v>
      </c>
      <c r="B309" t="s">
        <v>798</v>
      </c>
      <c r="C309" t="s">
        <v>49</v>
      </c>
      <c r="D309">
        <v>0.01</v>
      </c>
      <c r="E309">
        <v>10.14</v>
      </c>
      <c r="F309">
        <v>2.27</v>
      </c>
      <c r="G309" t="s">
        <v>40</v>
      </c>
      <c r="H309" t="s">
        <v>41</v>
      </c>
      <c r="I309" t="s">
        <v>50</v>
      </c>
      <c r="J309" t="s">
        <v>90</v>
      </c>
      <c r="K309" t="s">
        <v>52</v>
      </c>
      <c r="L309" t="s">
        <v>173</v>
      </c>
      <c r="M309">
        <v>0.36</v>
      </c>
      <c r="N309" t="s">
        <v>34</v>
      </c>
      <c r="O309" t="s">
        <v>54</v>
      </c>
      <c r="P309" t="s">
        <v>291</v>
      </c>
      <c r="Q309" t="s">
        <v>799</v>
      </c>
      <c r="R309">
        <v>48342</v>
      </c>
      <c r="S309" s="1">
        <v>42030</v>
      </c>
      <c r="T309" s="1">
        <v>42032</v>
      </c>
      <c r="U309">
        <v>28.152000000000001</v>
      </c>
      <c r="V309">
        <v>4</v>
      </c>
      <c r="W309">
        <v>40.799999999999997</v>
      </c>
      <c r="X309">
        <v>87042</v>
      </c>
      <c r="Y309">
        <f>cleaneddata[[#This Row],[Unit Price]]-cleaneddata[[#This Row],[Discount]]</f>
        <v>10.130000000000001</v>
      </c>
      <c r="Z309" t="str">
        <f>_xlfn.IFS(cleaneddata[[#This Row],[Region]]="Central","Chris",cleaneddata[[#This Row],[Region]]="East","Erin",cleaneddata[[#This Row],[Region]]="South","Sam",cleaneddata[[#This Row],[Region]]="West","William")</f>
        <v>Chris</v>
      </c>
    </row>
    <row r="310" spans="1:26" x14ac:dyDescent="0.2">
      <c r="A310">
        <v>3307</v>
      </c>
      <c r="B310" t="s">
        <v>800</v>
      </c>
      <c r="C310" t="s">
        <v>49</v>
      </c>
      <c r="D310">
        <v>7.0000000000000007E-2</v>
      </c>
      <c r="E310">
        <v>16.739999999999998</v>
      </c>
      <c r="F310">
        <v>7.04</v>
      </c>
      <c r="G310" t="s">
        <v>40</v>
      </c>
      <c r="H310" t="s">
        <v>29</v>
      </c>
      <c r="I310" t="s">
        <v>50</v>
      </c>
      <c r="J310" t="s">
        <v>80</v>
      </c>
      <c r="K310" t="s">
        <v>75</v>
      </c>
      <c r="L310" t="s">
        <v>801</v>
      </c>
      <c r="M310">
        <v>0.81</v>
      </c>
      <c r="N310" t="s">
        <v>34</v>
      </c>
      <c r="O310" t="s">
        <v>113</v>
      </c>
      <c r="P310" t="s">
        <v>405</v>
      </c>
      <c r="Q310" t="s">
        <v>802</v>
      </c>
      <c r="R310">
        <v>1001</v>
      </c>
      <c r="S310" s="1">
        <v>42030</v>
      </c>
      <c r="T310" s="1">
        <v>42037</v>
      </c>
      <c r="U310">
        <v>-114.2</v>
      </c>
      <c r="V310">
        <v>5</v>
      </c>
      <c r="W310">
        <v>80.58</v>
      </c>
      <c r="X310">
        <v>90462</v>
      </c>
      <c r="Y310">
        <f>cleaneddata[[#This Row],[Unit Price]]-cleaneddata[[#This Row],[Discount]]</f>
        <v>16.669999999999998</v>
      </c>
      <c r="Z310" t="str">
        <f>_xlfn.IFS(cleaneddata[[#This Row],[Region]]="Central","Chris",cleaneddata[[#This Row],[Region]]="East","Erin",cleaneddata[[#This Row],[Region]]="South","Sam",cleaneddata[[#This Row],[Region]]="West","William")</f>
        <v>Erin</v>
      </c>
    </row>
    <row r="311" spans="1:26" x14ac:dyDescent="0.2">
      <c r="A311">
        <v>3311</v>
      </c>
      <c r="B311" t="s">
        <v>803</v>
      </c>
      <c r="C311" t="s">
        <v>49</v>
      </c>
      <c r="D311">
        <v>0.06</v>
      </c>
      <c r="E311">
        <v>6.45</v>
      </c>
      <c r="F311">
        <v>1.34</v>
      </c>
      <c r="G311" t="s">
        <v>40</v>
      </c>
      <c r="H311" t="s">
        <v>29</v>
      </c>
      <c r="I311" t="s">
        <v>50</v>
      </c>
      <c r="J311" t="s">
        <v>90</v>
      </c>
      <c r="K311" t="s">
        <v>52</v>
      </c>
      <c r="L311" t="s">
        <v>488</v>
      </c>
      <c r="M311">
        <v>0.36</v>
      </c>
      <c r="N311" t="s">
        <v>34</v>
      </c>
      <c r="O311" t="s">
        <v>113</v>
      </c>
      <c r="P311" t="s">
        <v>405</v>
      </c>
      <c r="Q311" t="s">
        <v>804</v>
      </c>
      <c r="R311">
        <v>1890</v>
      </c>
      <c r="S311" s="1">
        <v>42030</v>
      </c>
      <c r="T311" s="1">
        <v>42035</v>
      </c>
      <c r="U311">
        <v>39.426600000000001</v>
      </c>
      <c r="V311">
        <v>9</v>
      </c>
      <c r="W311">
        <v>57.14</v>
      </c>
      <c r="X311">
        <v>90462</v>
      </c>
      <c r="Y311">
        <f>cleaneddata[[#This Row],[Unit Price]]-cleaneddata[[#This Row],[Discount]]</f>
        <v>6.3900000000000006</v>
      </c>
      <c r="Z311" t="str">
        <f>_xlfn.IFS(cleaneddata[[#This Row],[Region]]="Central","Chris",cleaneddata[[#This Row],[Region]]="East","Erin",cleaneddata[[#This Row],[Region]]="South","Sam",cleaneddata[[#This Row],[Region]]="West","William")</f>
        <v>Erin</v>
      </c>
    </row>
    <row r="312" spans="1:26" x14ac:dyDescent="0.2">
      <c r="A312">
        <v>3314</v>
      </c>
      <c r="B312" t="s">
        <v>805</v>
      </c>
      <c r="C312" t="s">
        <v>49</v>
      </c>
      <c r="D312">
        <v>0.05</v>
      </c>
      <c r="E312">
        <v>122.99</v>
      </c>
      <c r="F312">
        <v>70.2</v>
      </c>
      <c r="G312" t="s">
        <v>28</v>
      </c>
      <c r="H312" t="s">
        <v>29</v>
      </c>
      <c r="I312" t="s">
        <v>30</v>
      </c>
      <c r="J312" t="s">
        <v>111</v>
      </c>
      <c r="K312" t="s">
        <v>59</v>
      </c>
      <c r="L312" t="s">
        <v>806</v>
      </c>
      <c r="M312">
        <v>0.74</v>
      </c>
      <c r="N312" t="s">
        <v>34</v>
      </c>
      <c r="O312" t="s">
        <v>113</v>
      </c>
      <c r="P312" t="s">
        <v>399</v>
      </c>
      <c r="Q312" t="s">
        <v>807</v>
      </c>
      <c r="R312">
        <v>7024</v>
      </c>
      <c r="S312" s="1">
        <v>42030</v>
      </c>
      <c r="T312" s="1">
        <v>42034</v>
      </c>
      <c r="U312">
        <v>-722.23</v>
      </c>
      <c r="V312">
        <v>4</v>
      </c>
      <c r="W312">
        <v>498.31</v>
      </c>
      <c r="X312">
        <v>90462</v>
      </c>
      <c r="Y312">
        <f>cleaneddata[[#This Row],[Unit Price]]-cleaneddata[[#This Row],[Discount]]</f>
        <v>122.94</v>
      </c>
      <c r="Z312" t="str">
        <f>_xlfn.IFS(cleaneddata[[#This Row],[Region]]="Central","Chris",cleaneddata[[#This Row],[Region]]="East","Erin",cleaneddata[[#This Row],[Region]]="South","Sam",cleaneddata[[#This Row],[Region]]="West","William")</f>
        <v>Erin</v>
      </c>
    </row>
    <row r="313" spans="1:26" x14ac:dyDescent="0.2">
      <c r="A313">
        <v>1946</v>
      </c>
      <c r="B313" t="s">
        <v>808</v>
      </c>
      <c r="C313" t="s">
        <v>118</v>
      </c>
      <c r="D313">
        <v>0.08</v>
      </c>
      <c r="E313">
        <v>90.98</v>
      </c>
      <c r="F313">
        <v>56.2</v>
      </c>
      <c r="G313" t="s">
        <v>40</v>
      </c>
      <c r="H313" t="s">
        <v>41</v>
      </c>
      <c r="I313" t="s">
        <v>30</v>
      </c>
      <c r="J313" t="s">
        <v>128</v>
      </c>
      <c r="K313" t="s">
        <v>146</v>
      </c>
      <c r="L313" t="s">
        <v>809</v>
      </c>
      <c r="M313">
        <v>0.74</v>
      </c>
      <c r="N313" t="s">
        <v>34</v>
      </c>
      <c r="O313" t="s">
        <v>113</v>
      </c>
      <c r="P313" t="s">
        <v>322</v>
      </c>
      <c r="Q313" t="s">
        <v>810</v>
      </c>
      <c r="R313">
        <v>15228</v>
      </c>
      <c r="S313" s="1">
        <v>42030</v>
      </c>
      <c r="T313" s="1">
        <v>42032</v>
      </c>
      <c r="U313">
        <v>-1920.9336000000001</v>
      </c>
      <c r="V313">
        <v>12</v>
      </c>
      <c r="W313">
        <v>1058.3599999999999</v>
      </c>
      <c r="X313">
        <v>86331</v>
      </c>
      <c r="Y313">
        <f>cleaneddata[[#This Row],[Unit Price]]-cleaneddata[[#This Row],[Discount]]</f>
        <v>90.9</v>
      </c>
      <c r="Z313" t="str">
        <f>_xlfn.IFS(cleaneddata[[#This Row],[Region]]="Central","Chris",cleaneddata[[#This Row],[Region]]="East","Erin",cleaneddata[[#This Row],[Region]]="South","Sam",cleaneddata[[#This Row],[Region]]="West","William")</f>
        <v>Erin</v>
      </c>
    </row>
    <row r="314" spans="1:26" x14ac:dyDescent="0.2">
      <c r="A314">
        <v>1946</v>
      </c>
      <c r="B314" t="s">
        <v>808</v>
      </c>
      <c r="C314" t="s">
        <v>118</v>
      </c>
      <c r="D314">
        <v>7.0000000000000007E-2</v>
      </c>
      <c r="E314">
        <v>5.98</v>
      </c>
      <c r="F314">
        <v>5.35</v>
      </c>
      <c r="G314" t="s">
        <v>40</v>
      </c>
      <c r="H314" t="s">
        <v>41</v>
      </c>
      <c r="I314" t="s">
        <v>50</v>
      </c>
      <c r="J314" t="s">
        <v>90</v>
      </c>
      <c r="K314" t="s">
        <v>75</v>
      </c>
      <c r="L314" t="s">
        <v>811</v>
      </c>
      <c r="M314">
        <v>0.4</v>
      </c>
      <c r="N314" t="s">
        <v>34</v>
      </c>
      <c r="O314" t="s">
        <v>113</v>
      </c>
      <c r="P314" t="s">
        <v>322</v>
      </c>
      <c r="Q314" t="s">
        <v>810</v>
      </c>
      <c r="R314">
        <v>15228</v>
      </c>
      <c r="S314" s="1">
        <v>42030</v>
      </c>
      <c r="T314" s="1">
        <v>42032</v>
      </c>
      <c r="U314">
        <v>-37.175199999999997</v>
      </c>
      <c r="V314">
        <v>3</v>
      </c>
      <c r="W314">
        <v>18.309999999999999</v>
      </c>
      <c r="X314">
        <v>86331</v>
      </c>
      <c r="Y314">
        <f>cleaneddata[[#This Row],[Unit Price]]-cleaneddata[[#This Row],[Discount]]</f>
        <v>5.91</v>
      </c>
      <c r="Z314" t="str">
        <f>_xlfn.IFS(cleaneddata[[#This Row],[Region]]="Central","Chris",cleaneddata[[#This Row],[Region]]="East","Erin",cleaneddata[[#This Row],[Region]]="South","Sam",cleaneddata[[#This Row],[Region]]="West","William")</f>
        <v>Erin</v>
      </c>
    </row>
    <row r="315" spans="1:26" x14ac:dyDescent="0.2">
      <c r="A315">
        <v>3361</v>
      </c>
      <c r="B315" t="s">
        <v>812</v>
      </c>
      <c r="C315" t="s">
        <v>118</v>
      </c>
      <c r="D315">
        <v>0.04</v>
      </c>
      <c r="E315">
        <v>7.96</v>
      </c>
      <c r="F315">
        <v>4.95</v>
      </c>
      <c r="G315" t="s">
        <v>40</v>
      </c>
      <c r="H315" t="s">
        <v>73</v>
      </c>
      <c r="I315" t="s">
        <v>30</v>
      </c>
      <c r="J315" t="s">
        <v>128</v>
      </c>
      <c r="K315" t="s">
        <v>75</v>
      </c>
      <c r="L315" t="s">
        <v>813</v>
      </c>
      <c r="M315">
        <v>0.41</v>
      </c>
      <c r="N315" t="s">
        <v>34</v>
      </c>
      <c r="O315" t="s">
        <v>54</v>
      </c>
      <c r="P315" t="s">
        <v>359</v>
      </c>
      <c r="Q315" t="s">
        <v>814</v>
      </c>
      <c r="R315">
        <v>53095</v>
      </c>
      <c r="S315" s="1">
        <v>42030</v>
      </c>
      <c r="T315" s="1">
        <v>42030</v>
      </c>
      <c r="U315">
        <v>-7.73</v>
      </c>
      <c r="V315">
        <v>15</v>
      </c>
      <c r="W315">
        <v>116.11</v>
      </c>
      <c r="X315">
        <v>91436</v>
      </c>
      <c r="Y315">
        <f>cleaneddata[[#This Row],[Unit Price]]-cleaneddata[[#This Row],[Discount]]</f>
        <v>7.92</v>
      </c>
      <c r="Z315" t="str">
        <f>_xlfn.IFS(cleaneddata[[#This Row],[Region]]="Central","Chris",cleaneddata[[#This Row],[Region]]="East","Erin",cleaneddata[[#This Row],[Region]]="South","Sam",cleaneddata[[#This Row],[Region]]="West","William")</f>
        <v>Chris</v>
      </c>
    </row>
    <row r="316" spans="1:26" x14ac:dyDescent="0.2">
      <c r="A316">
        <v>2264</v>
      </c>
      <c r="B316" t="s">
        <v>815</v>
      </c>
      <c r="C316" t="s">
        <v>72</v>
      </c>
      <c r="D316">
        <v>0.09</v>
      </c>
      <c r="E316">
        <v>207.48</v>
      </c>
      <c r="F316">
        <v>0.99</v>
      </c>
      <c r="G316" t="s">
        <v>40</v>
      </c>
      <c r="H316" t="s">
        <v>96</v>
      </c>
      <c r="I316" t="s">
        <v>50</v>
      </c>
      <c r="J316" t="s">
        <v>97</v>
      </c>
      <c r="K316" t="s">
        <v>75</v>
      </c>
      <c r="L316" t="s">
        <v>638</v>
      </c>
      <c r="M316">
        <v>0.55000000000000004</v>
      </c>
      <c r="N316" t="s">
        <v>34</v>
      </c>
      <c r="O316" t="s">
        <v>54</v>
      </c>
      <c r="P316" t="s">
        <v>82</v>
      </c>
      <c r="Q316" t="s">
        <v>816</v>
      </c>
      <c r="R316">
        <v>64804</v>
      </c>
      <c r="S316" s="1">
        <v>42030</v>
      </c>
      <c r="T316" s="1">
        <v>42033</v>
      </c>
      <c r="U316">
        <v>359.83</v>
      </c>
      <c r="V316">
        <v>3</v>
      </c>
      <c r="W316">
        <v>577.75</v>
      </c>
      <c r="X316">
        <v>86611</v>
      </c>
      <c r="Y316">
        <f>cleaneddata[[#This Row],[Unit Price]]-cleaneddata[[#This Row],[Discount]]</f>
        <v>207.39</v>
      </c>
      <c r="Z316" t="str">
        <f>_xlfn.IFS(cleaneddata[[#This Row],[Region]]="Central","Chris",cleaneddata[[#This Row],[Region]]="East","Erin",cleaneddata[[#This Row],[Region]]="South","Sam",cleaneddata[[#This Row],[Region]]="West","William")</f>
        <v>Chris</v>
      </c>
    </row>
    <row r="317" spans="1:26" x14ac:dyDescent="0.2">
      <c r="A317">
        <v>483</v>
      </c>
      <c r="B317" t="s">
        <v>817</v>
      </c>
      <c r="C317" t="s">
        <v>27</v>
      </c>
      <c r="D317">
        <v>0.03</v>
      </c>
      <c r="E317">
        <v>11.97</v>
      </c>
      <c r="F317">
        <v>4.9800000000000004</v>
      </c>
      <c r="G317" t="s">
        <v>40</v>
      </c>
      <c r="H317" t="s">
        <v>96</v>
      </c>
      <c r="I317" t="s">
        <v>50</v>
      </c>
      <c r="J317" t="s">
        <v>97</v>
      </c>
      <c r="K317" t="s">
        <v>75</v>
      </c>
      <c r="L317" t="s">
        <v>818</v>
      </c>
      <c r="M317">
        <v>0.57999999999999996</v>
      </c>
      <c r="N317" t="s">
        <v>34</v>
      </c>
      <c r="O317" t="s">
        <v>54</v>
      </c>
      <c r="P317" t="s">
        <v>105</v>
      </c>
      <c r="Q317" t="s">
        <v>819</v>
      </c>
      <c r="R317">
        <v>60543</v>
      </c>
      <c r="S317" s="1">
        <v>42031</v>
      </c>
      <c r="T317" s="1">
        <v>42032</v>
      </c>
      <c r="U317">
        <v>-18.190000000000001</v>
      </c>
      <c r="V317">
        <v>6</v>
      </c>
      <c r="W317">
        <v>73.180000000000007</v>
      </c>
      <c r="X317">
        <v>90353</v>
      </c>
      <c r="Y317">
        <f>cleaneddata[[#This Row],[Unit Price]]-cleaneddata[[#This Row],[Discount]]</f>
        <v>11.940000000000001</v>
      </c>
      <c r="Z317" t="str">
        <f>_xlfn.IFS(cleaneddata[[#This Row],[Region]]="Central","Chris",cleaneddata[[#This Row],[Region]]="East","Erin",cleaneddata[[#This Row],[Region]]="South","Sam",cleaneddata[[#This Row],[Region]]="West","William")</f>
        <v>Chris</v>
      </c>
    </row>
    <row r="318" spans="1:26" x14ac:dyDescent="0.2">
      <c r="A318">
        <v>2979</v>
      </c>
      <c r="B318" t="s">
        <v>820</v>
      </c>
      <c r="C318" t="s">
        <v>27</v>
      </c>
      <c r="D318">
        <v>0.09</v>
      </c>
      <c r="E318">
        <v>2.94</v>
      </c>
      <c r="F318">
        <v>0.7</v>
      </c>
      <c r="G318" t="s">
        <v>40</v>
      </c>
      <c r="H318" t="s">
        <v>96</v>
      </c>
      <c r="I318" t="s">
        <v>50</v>
      </c>
      <c r="J318" t="s">
        <v>51</v>
      </c>
      <c r="K318" t="s">
        <v>52</v>
      </c>
      <c r="L318" t="s">
        <v>821</v>
      </c>
      <c r="M318">
        <v>0.57999999999999996</v>
      </c>
      <c r="N318" t="s">
        <v>34</v>
      </c>
      <c r="O318" t="s">
        <v>54</v>
      </c>
      <c r="P318" t="s">
        <v>567</v>
      </c>
      <c r="Q318" t="s">
        <v>822</v>
      </c>
      <c r="R318">
        <v>58601</v>
      </c>
      <c r="S318" s="1">
        <v>42031</v>
      </c>
      <c r="T318" s="1">
        <v>42032</v>
      </c>
      <c r="U318">
        <v>6.3840000000000003</v>
      </c>
      <c r="V318">
        <v>9</v>
      </c>
      <c r="W318">
        <v>25.22</v>
      </c>
      <c r="X318">
        <v>86544</v>
      </c>
      <c r="Y318">
        <f>cleaneddata[[#This Row],[Unit Price]]-cleaneddata[[#This Row],[Discount]]</f>
        <v>2.85</v>
      </c>
      <c r="Z318" t="str">
        <f>_xlfn.IFS(cleaneddata[[#This Row],[Region]]="Central","Chris",cleaneddata[[#This Row],[Region]]="East","Erin",cleaneddata[[#This Row],[Region]]="South","Sam",cleaneddata[[#This Row],[Region]]="West","William")</f>
        <v>Chris</v>
      </c>
    </row>
    <row r="319" spans="1:26" x14ac:dyDescent="0.2">
      <c r="A319">
        <v>2980</v>
      </c>
      <c r="B319" t="s">
        <v>823</v>
      </c>
      <c r="C319" t="s">
        <v>27</v>
      </c>
      <c r="D319">
        <v>0.03</v>
      </c>
      <c r="E319">
        <v>43.98</v>
      </c>
      <c r="F319">
        <v>8.99</v>
      </c>
      <c r="G319" t="s">
        <v>40</v>
      </c>
      <c r="H319" t="s">
        <v>96</v>
      </c>
      <c r="I319" t="s">
        <v>50</v>
      </c>
      <c r="J319" t="s">
        <v>51</v>
      </c>
      <c r="K319" t="s">
        <v>44</v>
      </c>
      <c r="L319" t="s">
        <v>824</v>
      </c>
      <c r="M319">
        <v>0.57999999999999996</v>
      </c>
      <c r="N319" t="s">
        <v>34</v>
      </c>
      <c r="O319" t="s">
        <v>113</v>
      </c>
      <c r="P319" t="s">
        <v>319</v>
      </c>
      <c r="Q319" t="s">
        <v>825</v>
      </c>
      <c r="R319">
        <v>44870</v>
      </c>
      <c r="S319" s="1">
        <v>42031</v>
      </c>
      <c r="T319" s="1">
        <v>42033</v>
      </c>
      <c r="U319">
        <v>274.0788</v>
      </c>
      <c r="V319">
        <v>10</v>
      </c>
      <c r="W319">
        <v>454.4</v>
      </c>
      <c r="X319">
        <v>86544</v>
      </c>
      <c r="Y319">
        <f>cleaneddata[[#This Row],[Unit Price]]-cleaneddata[[#This Row],[Discount]]</f>
        <v>43.949999999999996</v>
      </c>
      <c r="Z319" t="str">
        <f>_xlfn.IFS(cleaneddata[[#This Row],[Region]]="Central","Chris",cleaneddata[[#This Row],[Region]]="East","Erin",cleaneddata[[#This Row],[Region]]="South","Sam",cleaneddata[[#This Row],[Region]]="West","William")</f>
        <v>Erin</v>
      </c>
    </row>
    <row r="320" spans="1:26" x14ac:dyDescent="0.2">
      <c r="A320">
        <v>2980</v>
      </c>
      <c r="B320" t="s">
        <v>823</v>
      </c>
      <c r="C320" t="s">
        <v>27</v>
      </c>
      <c r="D320">
        <v>0.06</v>
      </c>
      <c r="E320">
        <v>1.1399999999999999</v>
      </c>
      <c r="F320">
        <v>0.7</v>
      </c>
      <c r="G320" t="s">
        <v>40</v>
      </c>
      <c r="H320" t="s">
        <v>96</v>
      </c>
      <c r="I320" t="s">
        <v>50</v>
      </c>
      <c r="J320" t="s">
        <v>178</v>
      </c>
      <c r="K320" t="s">
        <v>52</v>
      </c>
      <c r="L320" t="s">
        <v>826</v>
      </c>
      <c r="M320">
        <v>0.38</v>
      </c>
      <c r="N320" t="s">
        <v>34</v>
      </c>
      <c r="O320" t="s">
        <v>113</v>
      </c>
      <c r="P320" t="s">
        <v>319</v>
      </c>
      <c r="Q320" t="s">
        <v>825</v>
      </c>
      <c r="R320">
        <v>44870</v>
      </c>
      <c r="S320" s="1">
        <v>42031</v>
      </c>
      <c r="T320" s="1">
        <v>42034</v>
      </c>
      <c r="U320">
        <v>-3.782</v>
      </c>
      <c r="V320">
        <v>13</v>
      </c>
      <c r="W320">
        <v>14.53</v>
      </c>
      <c r="X320">
        <v>86544</v>
      </c>
      <c r="Y320">
        <f>cleaneddata[[#This Row],[Unit Price]]-cleaneddata[[#This Row],[Discount]]</f>
        <v>1.0799999999999998</v>
      </c>
      <c r="Z320" t="str">
        <f>_xlfn.IFS(cleaneddata[[#This Row],[Region]]="Central","Chris",cleaneddata[[#This Row],[Region]]="East","Erin",cleaneddata[[#This Row],[Region]]="South","Sam",cleaneddata[[#This Row],[Region]]="West","William")</f>
        <v>Erin</v>
      </c>
    </row>
    <row r="321" spans="1:26" x14ac:dyDescent="0.2">
      <c r="A321">
        <v>2254</v>
      </c>
      <c r="B321" t="s">
        <v>827</v>
      </c>
      <c r="C321" t="s">
        <v>49</v>
      </c>
      <c r="D321">
        <v>0.1</v>
      </c>
      <c r="E321">
        <v>6.3</v>
      </c>
      <c r="F321">
        <v>0.5</v>
      </c>
      <c r="G321" t="s">
        <v>40</v>
      </c>
      <c r="H321" t="s">
        <v>96</v>
      </c>
      <c r="I321" t="s">
        <v>50</v>
      </c>
      <c r="J321" t="s">
        <v>154</v>
      </c>
      <c r="K321" t="s">
        <v>75</v>
      </c>
      <c r="L321" t="s">
        <v>828</v>
      </c>
      <c r="M321">
        <v>0.39</v>
      </c>
      <c r="N321" t="s">
        <v>34</v>
      </c>
      <c r="O321" t="s">
        <v>35</v>
      </c>
      <c r="P321" t="s">
        <v>390</v>
      </c>
      <c r="Q321" t="s">
        <v>829</v>
      </c>
      <c r="R321">
        <v>42003</v>
      </c>
      <c r="S321" s="1">
        <v>42031</v>
      </c>
      <c r="T321" s="1">
        <v>42036</v>
      </c>
      <c r="U321">
        <v>-464.28199999999998</v>
      </c>
      <c r="V321">
        <v>12</v>
      </c>
      <c r="W321">
        <v>68.72</v>
      </c>
      <c r="X321">
        <v>89278</v>
      </c>
      <c r="Y321">
        <f>cleaneddata[[#This Row],[Unit Price]]-cleaneddata[[#This Row],[Discount]]</f>
        <v>6.2</v>
      </c>
      <c r="Z321" t="str">
        <f>_xlfn.IFS(cleaneddata[[#This Row],[Region]]="Central","Chris",cleaneddata[[#This Row],[Region]]="East","Erin",cleaneddata[[#This Row],[Region]]="South","Sam",cleaneddata[[#This Row],[Region]]="West","William")</f>
        <v>Sam</v>
      </c>
    </row>
    <row r="322" spans="1:26" x14ac:dyDescent="0.2">
      <c r="A322">
        <v>2178</v>
      </c>
      <c r="B322" t="s">
        <v>830</v>
      </c>
      <c r="C322" t="s">
        <v>118</v>
      </c>
      <c r="D322">
        <v>0.08</v>
      </c>
      <c r="E322">
        <v>2.94</v>
      </c>
      <c r="F322">
        <v>0.96</v>
      </c>
      <c r="G322" t="s">
        <v>40</v>
      </c>
      <c r="H322" t="s">
        <v>29</v>
      </c>
      <c r="I322" t="s">
        <v>50</v>
      </c>
      <c r="J322" t="s">
        <v>51</v>
      </c>
      <c r="K322" t="s">
        <v>52</v>
      </c>
      <c r="L322" t="s">
        <v>831</v>
      </c>
      <c r="M322">
        <v>0.57999999999999996</v>
      </c>
      <c r="N322" t="s">
        <v>34</v>
      </c>
      <c r="O322" t="s">
        <v>113</v>
      </c>
      <c r="P322" t="s">
        <v>405</v>
      </c>
      <c r="Q322" t="s">
        <v>832</v>
      </c>
      <c r="R322">
        <v>1610</v>
      </c>
      <c r="S322" s="1">
        <v>42031</v>
      </c>
      <c r="T322" s="1">
        <v>42033</v>
      </c>
      <c r="U322">
        <v>-1.18</v>
      </c>
      <c r="V322">
        <v>9</v>
      </c>
      <c r="W322">
        <v>25.35</v>
      </c>
      <c r="X322">
        <v>89465</v>
      </c>
      <c r="Y322">
        <f>cleaneddata[[#This Row],[Unit Price]]-cleaneddata[[#This Row],[Discount]]</f>
        <v>2.86</v>
      </c>
      <c r="Z322" t="str">
        <f>_xlfn.IFS(cleaneddata[[#This Row],[Region]]="Central","Chris",cleaneddata[[#This Row],[Region]]="East","Erin",cleaneddata[[#This Row],[Region]]="South","Sam",cleaneddata[[#This Row],[Region]]="West","William")</f>
        <v>Erin</v>
      </c>
    </row>
    <row r="323" spans="1:26" x14ac:dyDescent="0.2">
      <c r="A323">
        <v>3347</v>
      </c>
      <c r="B323" t="s">
        <v>267</v>
      </c>
      <c r="C323" t="s">
        <v>118</v>
      </c>
      <c r="D323">
        <v>0.02</v>
      </c>
      <c r="E323">
        <v>110.99</v>
      </c>
      <c r="F323">
        <v>2.5</v>
      </c>
      <c r="G323" t="s">
        <v>40</v>
      </c>
      <c r="H323" t="s">
        <v>41</v>
      </c>
      <c r="I323" t="s">
        <v>42</v>
      </c>
      <c r="J323" t="s">
        <v>137</v>
      </c>
      <c r="K323" t="s">
        <v>75</v>
      </c>
      <c r="L323" t="s">
        <v>138</v>
      </c>
      <c r="M323">
        <v>0.56999999999999995</v>
      </c>
      <c r="N323" t="s">
        <v>34</v>
      </c>
      <c r="O323" t="s">
        <v>35</v>
      </c>
      <c r="P323" t="s">
        <v>125</v>
      </c>
      <c r="Q323" t="s">
        <v>269</v>
      </c>
      <c r="R323">
        <v>33411</v>
      </c>
      <c r="S323" s="1">
        <v>42031</v>
      </c>
      <c r="T323" s="1">
        <v>42033</v>
      </c>
      <c r="U323">
        <v>-39.808999999999997</v>
      </c>
      <c r="V323">
        <v>1</v>
      </c>
      <c r="W323">
        <v>94.3</v>
      </c>
      <c r="X323">
        <v>89356</v>
      </c>
      <c r="Y323">
        <f>cleaneddata[[#This Row],[Unit Price]]-cleaneddata[[#This Row],[Discount]]</f>
        <v>110.97</v>
      </c>
      <c r="Z323" t="str">
        <f>_xlfn.IFS(cleaneddata[[#This Row],[Region]]="Central","Chris",cleaneddata[[#This Row],[Region]]="East","Erin",cleaneddata[[#This Row],[Region]]="South","Sam",cleaneddata[[#This Row],[Region]]="West","William")</f>
        <v>Sam</v>
      </c>
    </row>
    <row r="324" spans="1:26" x14ac:dyDescent="0.2">
      <c r="A324">
        <v>129</v>
      </c>
      <c r="B324" t="s">
        <v>833</v>
      </c>
      <c r="C324" t="s">
        <v>72</v>
      </c>
      <c r="D324">
        <v>0.02</v>
      </c>
      <c r="E324">
        <v>1.74</v>
      </c>
      <c r="F324">
        <v>4.08</v>
      </c>
      <c r="G324" t="s">
        <v>40</v>
      </c>
      <c r="H324" t="s">
        <v>29</v>
      </c>
      <c r="I324" t="s">
        <v>30</v>
      </c>
      <c r="J324" t="s">
        <v>128</v>
      </c>
      <c r="K324" t="s">
        <v>44</v>
      </c>
      <c r="L324" t="s">
        <v>772</v>
      </c>
      <c r="M324">
        <v>0.53</v>
      </c>
      <c r="N324" t="s">
        <v>34</v>
      </c>
      <c r="O324" t="s">
        <v>54</v>
      </c>
      <c r="P324" t="s">
        <v>105</v>
      </c>
      <c r="Q324" t="s">
        <v>834</v>
      </c>
      <c r="R324">
        <v>62002</v>
      </c>
      <c r="S324" s="1">
        <v>42031</v>
      </c>
      <c r="T324" s="1">
        <v>42032</v>
      </c>
      <c r="U324">
        <v>-37.39</v>
      </c>
      <c r="V324">
        <v>5</v>
      </c>
      <c r="W324">
        <v>10.23</v>
      </c>
      <c r="X324">
        <v>86693</v>
      </c>
      <c r="Y324">
        <f>cleaneddata[[#This Row],[Unit Price]]-cleaneddata[[#This Row],[Discount]]</f>
        <v>1.72</v>
      </c>
      <c r="Z324" t="str">
        <f>_xlfn.IFS(cleaneddata[[#This Row],[Region]]="Central","Chris",cleaneddata[[#This Row],[Region]]="East","Erin",cleaneddata[[#This Row],[Region]]="South","Sam",cleaneddata[[#This Row],[Region]]="West","William")</f>
        <v>Chris</v>
      </c>
    </row>
    <row r="325" spans="1:26" x14ac:dyDescent="0.2">
      <c r="A325">
        <v>898</v>
      </c>
      <c r="B325" t="s">
        <v>426</v>
      </c>
      <c r="C325" t="s">
        <v>72</v>
      </c>
      <c r="D325">
        <v>0.02</v>
      </c>
      <c r="E325">
        <v>12.53</v>
      </c>
      <c r="F325">
        <v>0.49</v>
      </c>
      <c r="G325" t="s">
        <v>40</v>
      </c>
      <c r="H325" t="s">
        <v>29</v>
      </c>
      <c r="I325" t="s">
        <v>50</v>
      </c>
      <c r="J325" t="s">
        <v>154</v>
      </c>
      <c r="K325" t="s">
        <v>75</v>
      </c>
      <c r="L325" t="s">
        <v>155</v>
      </c>
      <c r="M325">
        <v>0.38</v>
      </c>
      <c r="N325" t="s">
        <v>34</v>
      </c>
      <c r="O325" t="s">
        <v>113</v>
      </c>
      <c r="P325" t="s">
        <v>114</v>
      </c>
      <c r="Q325" t="s">
        <v>115</v>
      </c>
      <c r="R325">
        <v>10039</v>
      </c>
      <c r="S325" s="1">
        <v>42031</v>
      </c>
      <c r="T325" s="1">
        <v>42031</v>
      </c>
      <c r="U325">
        <v>263.39999999999998</v>
      </c>
      <c r="V325">
        <v>47</v>
      </c>
      <c r="W325">
        <v>594.44000000000005</v>
      </c>
      <c r="X325">
        <v>9606</v>
      </c>
      <c r="Y325">
        <f>cleaneddata[[#This Row],[Unit Price]]-cleaneddata[[#This Row],[Discount]]</f>
        <v>12.51</v>
      </c>
      <c r="Z325" t="str">
        <f>_xlfn.IFS(cleaneddata[[#This Row],[Region]]="Central","Chris",cleaneddata[[#This Row],[Region]]="East","Erin",cleaneddata[[#This Row],[Region]]="South","Sam",cleaneddata[[#This Row],[Region]]="West","William")</f>
        <v>Erin</v>
      </c>
    </row>
    <row r="326" spans="1:26" x14ac:dyDescent="0.2">
      <c r="A326">
        <v>898</v>
      </c>
      <c r="B326" t="s">
        <v>426</v>
      </c>
      <c r="C326" t="s">
        <v>72</v>
      </c>
      <c r="D326">
        <v>7.0000000000000007E-2</v>
      </c>
      <c r="E326">
        <v>5.18</v>
      </c>
      <c r="F326">
        <v>2.04</v>
      </c>
      <c r="G326" t="s">
        <v>89</v>
      </c>
      <c r="H326" t="s">
        <v>29</v>
      </c>
      <c r="I326" t="s">
        <v>50</v>
      </c>
      <c r="J326" t="s">
        <v>90</v>
      </c>
      <c r="K326" t="s">
        <v>52</v>
      </c>
      <c r="L326" t="s">
        <v>835</v>
      </c>
      <c r="M326">
        <v>0.36</v>
      </c>
      <c r="N326" t="s">
        <v>34</v>
      </c>
      <c r="O326" t="s">
        <v>113</v>
      </c>
      <c r="P326" t="s">
        <v>114</v>
      </c>
      <c r="Q326" t="s">
        <v>115</v>
      </c>
      <c r="R326">
        <v>10039</v>
      </c>
      <c r="S326" s="1">
        <v>42031</v>
      </c>
      <c r="T326" s="1">
        <v>42033</v>
      </c>
      <c r="U326">
        <v>37.31</v>
      </c>
      <c r="V326">
        <v>44</v>
      </c>
      <c r="W326">
        <v>228.5</v>
      </c>
      <c r="X326">
        <v>9606</v>
      </c>
      <c r="Y326">
        <f>cleaneddata[[#This Row],[Unit Price]]-cleaneddata[[#This Row],[Discount]]</f>
        <v>5.1099999999999994</v>
      </c>
      <c r="Z326" t="str">
        <f>_xlfn.IFS(cleaneddata[[#This Row],[Region]]="Central","Chris",cleaneddata[[#This Row],[Region]]="East","Erin",cleaneddata[[#This Row],[Region]]="South","Sam",cleaneddata[[#This Row],[Region]]="West","William")</f>
        <v>Erin</v>
      </c>
    </row>
    <row r="327" spans="1:26" x14ac:dyDescent="0.2">
      <c r="A327">
        <v>899</v>
      </c>
      <c r="B327" t="s">
        <v>428</v>
      </c>
      <c r="C327" t="s">
        <v>72</v>
      </c>
      <c r="D327">
        <v>0.02</v>
      </c>
      <c r="E327">
        <v>12.53</v>
      </c>
      <c r="F327">
        <v>0.49</v>
      </c>
      <c r="G327" t="s">
        <v>40</v>
      </c>
      <c r="H327" t="s">
        <v>29</v>
      </c>
      <c r="I327" t="s">
        <v>50</v>
      </c>
      <c r="J327" t="s">
        <v>154</v>
      </c>
      <c r="K327" t="s">
        <v>75</v>
      </c>
      <c r="L327" t="s">
        <v>155</v>
      </c>
      <c r="M327">
        <v>0.38</v>
      </c>
      <c r="N327" t="s">
        <v>34</v>
      </c>
      <c r="O327" t="s">
        <v>113</v>
      </c>
      <c r="P327" t="s">
        <v>322</v>
      </c>
      <c r="Q327" t="s">
        <v>429</v>
      </c>
      <c r="R327">
        <v>16602</v>
      </c>
      <c r="S327" s="1">
        <v>42031</v>
      </c>
      <c r="T327" s="1">
        <v>42031</v>
      </c>
      <c r="U327">
        <v>104.7213</v>
      </c>
      <c r="V327">
        <v>12</v>
      </c>
      <c r="W327">
        <v>151.77000000000001</v>
      </c>
      <c r="X327">
        <v>86264</v>
      </c>
      <c r="Y327">
        <f>cleaneddata[[#This Row],[Unit Price]]-cleaneddata[[#This Row],[Discount]]</f>
        <v>12.51</v>
      </c>
      <c r="Z327" t="str">
        <f>_xlfn.IFS(cleaneddata[[#This Row],[Region]]="Central","Chris",cleaneddata[[#This Row],[Region]]="East","Erin",cleaneddata[[#This Row],[Region]]="South","Sam",cleaneddata[[#This Row],[Region]]="West","William")</f>
        <v>Erin</v>
      </c>
    </row>
    <row r="328" spans="1:26" x14ac:dyDescent="0.2">
      <c r="A328">
        <v>899</v>
      </c>
      <c r="B328" t="s">
        <v>428</v>
      </c>
      <c r="C328" t="s">
        <v>72</v>
      </c>
      <c r="D328">
        <v>7.0000000000000007E-2</v>
      </c>
      <c r="E328">
        <v>5.18</v>
      </c>
      <c r="F328">
        <v>2.04</v>
      </c>
      <c r="G328" t="s">
        <v>89</v>
      </c>
      <c r="H328" t="s">
        <v>29</v>
      </c>
      <c r="I328" t="s">
        <v>50</v>
      </c>
      <c r="J328" t="s">
        <v>90</v>
      </c>
      <c r="K328" t="s">
        <v>52</v>
      </c>
      <c r="L328" t="s">
        <v>835</v>
      </c>
      <c r="M328">
        <v>0.36</v>
      </c>
      <c r="N328" t="s">
        <v>34</v>
      </c>
      <c r="O328" t="s">
        <v>113</v>
      </c>
      <c r="P328" t="s">
        <v>322</v>
      </c>
      <c r="Q328" t="s">
        <v>429</v>
      </c>
      <c r="R328">
        <v>16602</v>
      </c>
      <c r="S328" s="1">
        <v>42031</v>
      </c>
      <c r="T328" s="1">
        <v>42033</v>
      </c>
      <c r="U328">
        <v>37.31</v>
      </c>
      <c r="V328">
        <v>11</v>
      </c>
      <c r="W328">
        <v>57.13</v>
      </c>
      <c r="X328">
        <v>86264</v>
      </c>
      <c r="Y328">
        <f>cleaneddata[[#This Row],[Unit Price]]-cleaneddata[[#This Row],[Discount]]</f>
        <v>5.1099999999999994</v>
      </c>
      <c r="Z328" t="str">
        <f>_xlfn.IFS(cleaneddata[[#This Row],[Region]]="Central","Chris",cleaneddata[[#This Row],[Region]]="East","Erin",cleaneddata[[#This Row],[Region]]="South","Sam",cleaneddata[[#This Row],[Region]]="West","William")</f>
        <v>Erin</v>
      </c>
    </row>
    <row r="329" spans="1:26" x14ac:dyDescent="0.2">
      <c r="A329">
        <v>1351</v>
      </c>
      <c r="B329" t="s">
        <v>836</v>
      </c>
      <c r="C329" t="s">
        <v>72</v>
      </c>
      <c r="D329">
        <v>0.1</v>
      </c>
      <c r="E329">
        <v>110.99</v>
      </c>
      <c r="F329">
        <v>8.99</v>
      </c>
      <c r="G329" t="s">
        <v>89</v>
      </c>
      <c r="H329" t="s">
        <v>73</v>
      </c>
      <c r="I329" t="s">
        <v>42</v>
      </c>
      <c r="J329" t="s">
        <v>137</v>
      </c>
      <c r="K329" t="s">
        <v>75</v>
      </c>
      <c r="L329" t="s">
        <v>837</v>
      </c>
      <c r="M329">
        <v>0.56999999999999995</v>
      </c>
      <c r="N329" t="s">
        <v>34</v>
      </c>
      <c r="O329" t="s">
        <v>35</v>
      </c>
      <c r="P329" t="s">
        <v>125</v>
      </c>
      <c r="Q329" t="s">
        <v>838</v>
      </c>
      <c r="R329">
        <v>33063</v>
      </c>
      <c r="S329" s="1">
        <v>42031</v>
      </c>
      <c r="T329" s="1">
        <v>42033</v>
      </c>
      <c r="U329">
        <v>3285.48</v>
      </c>
      <c r="V329">
        <v>7</v>
      </c>
      <c r="W329">
        <v>627.78</v>
      </c>
      <c r="X329">
        <v>88232</v>
      </c>
      <c r="Y329">
        <f>cleaneddata[[#This Row],[Unit Price]]-cleaneddata[[#This Row],[Discount]]</f>
        <v>110.89</v>
      </c>
      <c r="Z329" t="str">
        <f>_xlfn.IFS(cleaneddata[[#This Row],[Region]]="Central","Chris",cleaneddata[[#This Row],[Region]]="East","Erin",cleaneddata[[#This Row],[Region]]="South","Sam",cleaneddata[[#This Row],[Region]]="West","William")</f>
        <v>Sam</v>
      </c>
    </row>
    <row r="330" spans="1:26" x14ac:dyDescent="0.2">
      <c r="A330">
        <v>2281</v>
      </c>
      <c r="B330" t="s">
        <v>839</v>
      </c>
      <c r="C330" t="s">
        <v>72</v>
      </c>
      <c r="D330">
        <v>0.08</v>
      </c>
      <c r="E330">
        <v>205.99</v>
      </c>
      <c r="F330">
        <v>2.5</v>
      </c>
      <c r="G330" t="s">
        <v>40</v>
      </c>
      <c r="H330" t="s">
        <v>73</v>
      </c>
      <c r="I330" t="s">
        <v>42</v>
      </c>
      <c r="J330" t="s">
        <v>137</v>
      </c>
      <c r="K330" t="s">
        <v>75</v>
      </c>
      <c r="L330" t="s">
        <v>840</v>
      </c>
      <c r="M330">
        <v>0.59</v>
      </c>
      <c r="N330" t="s">
        <v>34</v>
      </c>
      <c r="O330" t="s">
        <v>54</v>
      </c>
      <c r="P330" t="s">
        <v>359</v>
      </c>
      <c r="Q330" t="s">
        <v>841</v>
      </c>
      <c r="R330">
        <v>54703</v>
      </c>
      <c r="S330" s="1">
        <v>42031</v>
      </c>
      <c r="T330" s="1">
        <v>42032</v>
      </c>
      <c r="U330">
        <v>997.38144</v>
      </c>
      <c r="V330">
        <v>10</v>
      </c>
      <c r="W330">
        <v>1610.84</v>
      </c>
      <c r="X330">
        <v>85948</v>
      </c>
      <c r="Y330">
        <f>cleaneddata[[#This Row],[Unit Price]]-cleaneddata[[#This Row],[Discount]]</f>
        <v>205.91</v>
      </c>
      <c r="Z330" t="str">
        <f>_xlfn.IFS(cleaneddata[[#This Row],[Region]]="Central","Chris",cleaneddata[[#This Row],[Region]]="East","Erin",cleaneddata[[#This Row],[Region]]="South","Sam",cleaneddata[[#This Row],[Region]]="West","William")</f>
        <v>Chris</v>
      </c>
    </row>
    <row r="331" spans="1:26" x14ac:dyDescent="0.2">
      <c r="A331">
        <v>53</v>
      </c>
      <c r="B331" t="s">
        <v>842</v>
      </c>
      <c r="C331" t="s">
        <v>27</v>
      </c>
      <c r="D331">
        <v>7.0000000000000007E-2</v>
      </c>
      <c r="E331">
        <v>3502.14</v>
      </c>
      <c r="F331">
        <v>8.73</v>
      </c>
      <c r="G331" t="s">
        <v>28</v>
      </c>
      <c r="H331" t="s">
        <v>96</v>
      </c>
      <c r="I331" t="s">
        <v>42</v>
      </c>
      <c r="J331" t="s">
        <v>58</v>
      </c>
      <c r="K331" t="s">
        <v>32</v>
      </c>
      <c r="L331" t="s">
        <v>843</v>
      </c>
      <c r="M331">
        <v>0.56999999999999995</v>
      </c>
      <c r="N331" t="s">
        <v>34</v>
      </c>
      <c r="O331" t="s">
        <v>61</v>
      </c>
      <c r="P331" t="s">
        <v>68</v>
      </c>
      <c r="Q331" t="s">
        <v>844</v>
      </c>
      <c r="R331">
        <v>98052</v>
      </c>
      <c r="S331" s="1">
        <v>42032</v>
      </c>
      <c r="T331" s="1">
        <v>42034</v>
      </c>
      <c r="U331">
        <v>-6923.5991999999997</v>
      </c>
      <c r="V331">
        <v>1</v>
      </c>
      <c r="W331">
        <v>3267.55</v>
      </c>
      <c r="X331">
        <v>88425</v>
      </c>
      <c r="Y331">
        <f>cleaneddata[[#This Row],[Unit Price]]-cleaneddata[[#This Row],[Discount]]</f>
        <v>3502.0699999999997</v>
      </c>
      <c r="Z331" t="str">
        <f>_xlfn.IFS(cleaneddata[[#This Row],[Region]]="Central","Chris",cleaneddata[[#This Row],[Region]]="East","Erin",cleaneddata[[#This Row],[Region]]="South","Sam",cleaneddata[[#This Row],[Region]]="West","William")</f>
        <v>William</v>
      </c>
    </row>
    <row r="332" spans="1:26" x14ac:dyDescent="0.2">
      <c r="A332">
        <v>3266</v>
      </c>
      <c r="B332" t="s">
        <v>845</v>
      </c>
      <c r="C332" t="s">
        <v>27</v>
      </c>
      <c r="D332">
        <v>0</v>
      </c>
      <c r="E332">
        <v>122.99</v>
      </c>
      <c r="F332">
        <v>70.2</v>
      </c>
      <c r="G332" t="s">
        <v>28</v>
      </c>
      <c r="H332" t="s">
        <v>96</v>
      </c>
      <c r="I332" t="s">
        <v>30</v>
      </c>
      <c r="J332" t="s">
        <v>111</v>
      </c>
      <c r="K332" t="s">
        <v>59</v>
      </c>
      <c r="L332" t="s">
        <v>806</v>
      </c>
      <c r="M332">
        <v>0.74</v>
      </c>
      <c r="N332" t="s">
        <v>34</v>
      </c>
      <c r="O332" t="s">
        <v>113</v>
      </c>
      <c r="P332" t="s">
        <v>333</v>
      </c>
      <c r="Q332" t="s">
        <v>334</v>
      </c>
      <c r="R332">
        <v>4073</v>
      </c>
      <c r="S332" s="1">
        <v>42032</v>
      </c>
      <c r="T332" s="1">
        <v>42033</v>
      </c>
      <c r="U332">
        <v>-1764.29</v>
      </c>
      <c r="V332">
        <v>14</v>
      </c>
      <c r="W332">
        <v>1794.88</v>
      </c>
      <c r="X332">
        <v>89836</v>
      </c>
      <c r="Y332">
        <f>cleaneddata[[#This Row],[Unit Price]]-cleaneddata[[#This Row],[Discount]]</f>
        <v>122.99</v>
      </c>
      <c r="Z332" t="str">
        <f>_xlfn.IFS(cleaneddata[[#This Row],[Region]]="Central","Chris",cleaneddata[[#This Row],[Region]]="East","Erin",cleaneddata[[#This Row],[Region]]="South","Sam",cleaneddata[[#This Row],[Region]]="West","William")</f>
        <v>Erin</v>
      </c>
    </row>
    <row r="333" spans="1:26" x14ac:dyDescent="0.2">
      <c r="A333">
        <v>3269</v>
      </c>
      <c r="B333" t="s">
        <v>846</v>
      </c>
      <c r="C333" t="s">
        <v>27</v>
      </c>
      <c r="D333">
        <v>0.01</v>
      </c>
      <c r="E333">
        <v>60.97</v>
      </c>
      <c r="F333">
        <v>4.5</v>
      </c>
      <c r="G333" t="s">
        <v>89</v>
      </c>
      <c r="H333" t="s">
        <v>96</v>
      </c>
      <c r="I333" t="s">
        <v>50</v>
      </c>
      <c r="J333" t="s">
        <v>97</v>
      </c>
      <c r="K333" t="s">
        <v>75</v>
      </c>
      <c r="L333" t="s">
        <v>98</v>
      </c>
      <c r="M333">
        <v>0.56000000000000005</v>
      </c>
      <c r="N333" t="s">
        <v>34</v>
      </c>
      <c r="O333" t="s">
        <v>113</v>
      </c>
      <c r="P333" t="s">
        <v>399</v>
      </c>
      <c r="Q333" t="s">
        <v>847</v>
      </c>
      <c r="R333">
        <v>7060</v>
      </c>
      <c r="S333" s="1">
        <v>42032</v>
      </c>
      <c r="T333" s="1">
        <v>42034</v>
      </c>
      <c r="U333">
        <v>527.87760000000003</v>
      </c>
      <c r="V333">
        <v>12</v>
      </c>
      <c r="W333">
        <v>765.04</v>
      </c>
      <c r="X333">
        <v>89836</v>
      </c>
      <c r="Y333">
        <f>cleaneddata[[#This Row],[Unit Price]]-cleaneddata[[#This Row],[Discount]]</f>
        <v>60.96</v>
      </c>
      <c r="Z333" t="str">
        <f>_xlfn.IFS(cleaneddata[[#This Row],[Region]]="Central","Chris",cleaneddata[[#This Row],[Region]]="East","Erin",cleaneddata[[#This Row],[Region]]="South","Sam",cleaneddata[[#This Row],[Region]]="West","William")</f>
        <v>Erin</v>
      </c>
    </row>
    <row r="334" spans="1:26" x14ac:dyDescent="0.2">
      <c r="A334">
        <v>24</v>
      </c>
      <c r="B334" t="s">
        <v>848</v>
      </c>
      <c r="C334" t="s">
        <v>39</v>
      </c>
      <c r="D334">
        <v>0.06</v>
      </c>
      <c r="E334">
        <v>55.48</v>
      </c>
      <c r="F334">
        <v>14.3</v>
      </c>
      <c r="G334" t="s">
        <v>40</v>
      </c>
      <c r="H334" t="s">
        <v>96</v>
      </c>
      <c r="I334" t="s">
        <v>50</v>
      </c>
      <c r="J334" t="s">
        <v>90</v>
      </c>
      <c r="K334" t="s">
        <v>75</v>
      </c>
      <c r="L334" t="s">
        <v>849</v>
      </c>
      <c r="M334">
        <v>0.37</v>
      </c>
      <c r="N334" t="s">
        <v>34</v>
      </c>
      <c r="O334" t="s">
        <v>61</v>
      </c>
      <c r="P334" t="s">
        <v>92</v>
      </c>
      <c r="Q334" t="s">
        <v>850</v>
      </c>
      <c r="R334">
        <v>92677</v>
      </c>
      <c r="S334" s="1">
        <v>42032</v>
      </c>
      <c r="T334" s="1">
        <v>42033</v>
      </c>
      <c r="U334">
        <v>-28.296800000000001</v>
      </c>
      <c r="V334">
        <v>1</v>
      </c>
      <c r="W334">
        <v>67.489999999999995</v>
      </c>
      <c r="X334">
        <v>87651</v>
      </c>
      <c r="Y334">
        <f>cleaneddata[[#This Row],[Unit Price]]-cleaneddata[[#This Row],[Discount]]</f>
        <v>55.419999999999995</v>
      </c>
      <c r="Z334" t="str">
        <f>_xlfn.IFS(cleaneddata[[#This Row],[Region]]="Central","Chris",cleaneddata[[#This Row],[Region]]="East","Erin",cleaneddata[[#This Row],[Region]]="South","Sam",cleaneddata[[#This Row],[Region]]="West","William")</f>
        <v>William</v>
      </c>
    </row>
    <row r="335" spans="1:26" x14ac:dyDescent="0.2">
      <c r="A335">
        <v>24</v>
      </c>
      <c r="B335" t="s">
        <v>848</v>
      </c>
      <c r="C335" t="s">
        <v>39</v>
      </c>
      <c r="D335">
        <v>0.02</v>
      </c>
      <c r="E335">
        <v>1.68</v>
      </c>
      <c r="F335">
        <v>1.57</v>
      </c>
      <c r="G335" t="s">
        <v>40</v>
      </c>
      <c r="H335" t="s">
        <v>96</v>
      </c>
      <c r="I335" t="s">
        <v>50</v>
      </c>
      <c r="J335" t="s">
        <v>51</v>
      </c>
      <c r="K335" t="s">
        <v>52</v>
      </c>
      <c r="L335" t="s">
        <v>576</v>
      </c>
      <c r="M335">
        <v>0.59</v>
      </c>
      <c r="N335" t="s">
        <v>34</v>
      </c>
      <c r="O335" t="s">
        <v>61</v>
      </c>
      <c r="P335" t="s">
        <v>92</v>
      </c>
      <c r="Q335" t="s">
        <v>850</v>
      </c>
      <c r="R335">
        <v>92677</v>
      </c>
      <c r="S335" s="1">
        <v>42032</v>
      </c>
      <c r="T335" s="1">
        <v>42034</v>
      </c>
      <c r="U335">
        <v>-5.3071999999999999</v>
      </c>
      <c r="V335">
        <v>1</v>
      </c>
      <c r="W335">
        <v>2.25</v>
      </c>
      <c r="X335">
        <v>87651</v>
      </c>
      <c r="Y335">
        <f>cleaneddata[[#This Row],[Unit Price]]-cleaneddata[[#This Row],[Discount]]</f>
        <v>1.66</v>
      </c>
      <c r="Z335" t="str">
        <f>_xlfn.IFS(cleaneddata[[#This Row],[Region]]="Central","Chris",cleaneddata[[#This Row],[Region]]="East","Erin",cleaneddata[[#This Row],[Region]]="South","Sam",cleaneddata[[#This Row],[Region]]="West","William")</f>
        <v>William</v>
      </c>
    </row>
    <row r="336" spans="1:26" x14ac:dyDescent="0.2">
      <c r="A336">
        <v>744</v>
      </c>
      <c r="B336" t="s">
        <v>588</v>
      </c>
      <c r="C336" t="s">
        <v>49</v>
      </c>
      <c r="D336">
        <v>0.02</v>
      </c>
      <c r="E336">
        <v>59.98</v>
      </c>
      <c r="F336">
        <v>3.99</v>
      </c>
      <c r="G336" t="s">
        <v>40</v>
      </c>
      <c r="H336" t="s">
        <v>96</v>
      </c>
      <c r="I336" t="s">
        <v>50</v>
      </c>
      <c r="J336" t="s">
        <v>97</v>
      </c>
      <c r="K336" t="s">
        <v>75</v>
      </c>
      <c r="L336" t="s">
        <v>851</v>
      </c>
      <c r="M336">
        <v>0.56999999999999995</v>
      </c>
      <c r="N336" t="s">
        <v>34</v>
      </c>
      <c r="O336" t="s">
        <v>61</v>
      </c>
      <c r="P336" t="s">
        <v>590</v>
      </c>
      <c r="Q336" t="s">
        <v>591</v>
      </c>
      <c r="R336">
        <v>85737</v>
      </c>
      <c r="S336" s="1">
        <v>42032</v>
      </c>
      <c r="T336" s="1">
        <v>42041</v>
      </c>
      <c r="U336">
        <v>-54.622</v>
      </c>
      <c r="V336">
        <v>1</v>
      </c>
      <c r="W336">
        <v>63.48</v>
      </c>
      <c r="X336">
        <v>87725</v>
      </c>
      <c r="Y336">
        <f>cleaneddata[[#This Row],[Unit Price]]-cleaneddata[[#This Row],[Discount]]</f>
        <v>59.959999999999994</v>
      </c>
      <c r="Z336" t="str">
        <f>_xlfn.IFS(cleaneddata[[#This Row],[Region]]="Central","Chris",cleaneddata[[#This Row],[Region]]="East","Erin",cleaneddata[[#This Row],[Region]]="South","Sam",cleaneddata[[#This Row],[Region]]="West","William")</f>
        <v>William</v>
      </c>
    </row>
    <row r="337" spans="1:26" x14ac:dyDescent="0.2">
      <c r="A337">
        <v>744</v>
      </c>
      <c r="B337" t="s">
        <v>588</v>
      </c>
      <c r="C337" t="s">
        <v>49</v>
      </c>
      <c r="D337">
        <v>0.03</v>
      </c>
      <c r="E337">
        <v>5.18</v>
      </c>
      <c r="F337">
        <v>5.74</v>
      </c>
      <c r="G337" t="s">
        <v>40</v>
      </c>
      <c r="H337" t="s">
        <v>96</v>
      </c>
      <c r="I337" t="s">
        <v>50</v>
      </c>
      <c r="J337" t="s">
        <v>74</v>
      </c>
      <c r="K337" t="s">
        <v>75</v>
      </c>
      <c r="L337" t="s">
        <v>852</v>
      </c>
      <c r="M337">
        <v>0.36</v>
      </c>
      <c r="N337" t="s">
        <v>34</v>
      </c>
      <c r="O337" t="s">
        <v>61</v>
      </c>
      <c r="P337" t="s">
        <v>590</v>
      </c>
      <c r="Q337" t="s">
        <v>591</v>
      </c>
      <c r="R337">
        <v>85737</v>
      </c>
      <c r="S337" s="1">
        <v>42032</v>
      </c>
      <c r="T337" s="1">
        <v>42036</v>
      </c>
      <c r="U337">
        <v>-126.81417999999999</v>
      </c>
      <c r="V337">
        <v>9</v>
      </c>
      <c r="W337">
        <v>47.64</v>
      </c>
      <c r="X337">
        <v>87725</v>
      </c>
      <c r="Y337">
        <f>cleaneddata[[#This Row],[Unit Price]]-cleaneddata[[#This Row],[Discount]]</f>
        <v>5.1499999999999995</v>
      </c>
      <c r="Z337" t="str">
        <f>_xlfn.IFS(cleaneddata[[#This Row],[Region]]="Central","Chris",cleaneddata[[#This Row],[Region]]="East","Erin",cleaneddata[[#This Row],[Region]]="South","Sam",cleaneddata[[#This Row],[Region]]="West","William")</f>
        <v>William</v>
      </c>
    </row>
    <row r="338" spans="1:26" x14ac:dyDescent="0.2">
      <c r="A338">
        <v>553</v>
      </c>
      <c r="B338" t="s">
        <v>853</v>
      </c>
      <c r="C338" t="s">
        <v>118</v>
      </c>
      <c r="D338">
        <v>0</v>
      </c>
      <c r="E338">
        <v>6.88</v>
      </c>
      <c r="F338">
        <v>2</v>
      </c>
      <c r="G338" t="s">
        <v>89</v>
      </c>
      <c r="H338" t="s">
        <v>73</v>
      </c>
      <c r="I338" t="s">
        <v>50</v>
      </c>
      <c r="J338" t="s">
        <v>90</v>
      </c>
      <c r="K338" t="s">
        <v>52</v>
      </c>
      <c r="L338" t="s">
        <v>854</v>
      </c>
      <c r="M338">
        <v>0.39</v>
      </c>
      <c r="N338" t="s">
        <v>34</v>
      </c>
      <c r="O338" t="s">
        <v>61</v>
      </c>
      <c r="P338" t="s">
        <v>92</v>
      </c>
      <c r="Q338" t="s">
        <v>102</v>
      </c>
      <c r="R338">
        <v>90008</v>
      </c>
      <c r="S338" s="1">
        <v>42032</v>
      </c>
      <c r="T338" s="1">
        <v>42033</v>
      </c>
      <c r="U338">
        <v>34.067999999999998</v>
      </c>
      <c r="V338">
        <v>36</v>
      </c>
      <c r="W338">
        <v>267.52999999999997</v>
      </c>
      <c r="X338">
        <v>17155</v>
      </c>
      <c r="Y338">
        <f>cleaneddata[[#This Row],[Unit Price]]-cleaneddata[[#This Row],[Discount]]</f>
        <v>6.88</v>
      </c>
      <c r="Z338" t="str">
        <f>_xlfn.IFS(cleaneddata[[#This Row],[Region]]="Central","Chris",cleaneddata[[#This Row],[Region]]="East","Erin",cleaneddata[[#This Row],[Region]]="South","Sam",cleaneddata[[#This Row],[Region]]="West","William")</f>
        <v>William</v>
      </c>
    </row>
    <row r="339" spans="1:26" x14ac:dyDescent="0.2">
      <c r="A339">
        <v>556</v>
      </c>
      <c r="B339" t="s">
        <v>855</v>
      </c>
      <c r="C339" t="s">
        <v>118</v>
      </c>
      <c r="D339">
        <v>0</v>
      </c>
      <c r="E339">
        <v>6.88</v>
      </c>
      <c r="F339">
        <v>2</v>
      </c>
      <c r="G339" t="s">
        <v>89</v>
      </c>
      <c r="H339" t="s">
        <v>73</v>
      </c>
      <c r="I339" t="s">
        <v>50</v>
      </c>
      <c r="J339" t="s">
        <v>90</v>
      </c>
      <c r="K339" t="s">
        <v>52</v>
      </c>
      <c r="L339" t="s">
        <v>854</v>
      </c>
      <c r="M339">
        <v>0.39</v>
      </c>
      <c r="N339" t="s">
        <v>34</v>
      </c>
      <c r="O339" t="s">
        <v>61</v>
      </c>
      <c r="P339" t="s">
        <v>148</v>
      </c>
      <c r="Q339" t="s">
        <v>856</v>
      </c>
      <c r="R339">
        <v>84604</v>
      </c>
      <c r="S339" s="1">
        <v>42032</v>
      </c>
      <c r="T339" s="1">
        <v>42033</v>
      </c>
      <c r="U339">
        <v>46.147199999999998</v>
      </c>
      <c r="V339">
        <v>9</v>
      </c>
      <c r="W339">
        <v>66.88</v>
      </c>
      <c r="X339">
        <v>86189</v>
      </c>
      <c r="Y339">
        <f>cleaneddata[[#This Row],[Unit Price]]-cleaneddata[[#This Row],[Discount]]</f>
        <v>6.88</v>
      </c>
      <c r="Z339" t="str">
        <f>_xlfn.IFS(cleaneddata[[#This Row],[Region]]="Central","Chris",cleaneddata[[#This Row],[Region]]="East","Erin",cleaneddata[[#This Row],[Region]]="South","Sam",cleaneddata[[#This Row],[Region]]="West","William")</f>
        <v>William</v>
      </c>
    </row>
    <row r="340" spans="1:26" x14ac:dyDescent="0.2">
      <c r="A340">
        <v>556</v>
      </c>
      <c r="B340" t="s">
        <v>855</v>
      </c>
      <c r="C340" t="s">
        <v>118</v>
      </c>
      <c r="D340">
        <v>0.03</v>
      </c>
      <c r="E340">
        <v>32.479999999999997</v>
      </c>
      <c r="F340">
        <v>35</v>
      </c>
      <c r="G340" t="s">
        <v>89</v>
      </c>
      <c r="H340" t="s">
        <v>73</v>
      </c>
      <c r="I340" t="s">
        <v>50</v>
      </c>
      <c r="J340" t="s">
        <v>80</v>
      </c>
      <c r="K340" t="s">
        <v>66</v>
      </c>
      <c r="L340" t="s">
        <v>787</v>
      </c>
      <c r="M340">
        <v>0.81</v>
      </c>
      <c r="N340" t="s">
        <v>34</v>
      </c>
      <c r="O340" t="s">
        <v>61</v>
      </c>
      <c r="P340" t="s">
        <v>148</v>
      </c>
      <c r="Q340" t="s">
        <v>856</v>
      </c>
      <c r="R340">
        <v>84604</v>
      </c>
      <c r="S340" s="1">
        <v>42032</v>
      </c>
      <c r="T340" s="1">
        <v>42032</v>
      </c>
      <c r="U340">
        <v>-1116.3348000000001</v>
      </c>
      <c r="V340">
        <v>8</v>
      </c>
      <c r="W340">
        <v>274.91000000000003</v>
      </c>
      <c r="X340">
        <v>86189</v>
      </c>
      <c r="Y340">
        <f>cleaneddata[[#This Row],[Unit Price]]-cleaneddata[[#This Row],[Discount]]</f>
        <v>32.449999999999996</v>
      </c>
      <c r="Z340" t="str">
        <f>_xlfn.IFS(cleaneddata[[#This Row],[Region]]="Central","Chris",cleaneddata[[#This Row],[Region]]="East","Erin",cleaneddata[[#This Row],[Region]]="South","Sam",cleaneddata[[#This Row],[Region]]="West","William")</f>
        <v>William</v>
      </c>
    </row>
    <row r="341" spans="1:26" x14ac:dyDescent="0.2">
      <c r="A341">
        <v>1875</v>
      </c>
      <c r="B341" t="s">
        <v>857</v>
      </c>
      <c r="C341" t="s">
        <v>27</v>
      </c>
      <c r="D341">
        <v>0.09</v>
      </c>
      <c r="E341">
        <v>95.99</v>
      </c>
      <c r="F341">
        <v>4.9000000000000004</v>
      </c>
      <c r="G341" t="s">
        <v>40</v>
      </c>
      <c r="H341" t="s">
        <v>41</v>
      </c>
      <c r="I341" t="s">
        <v>42</v>
      </c>
      <c r="J341" t="s">
        <v>137</v>
      </c>
      <c r="K341" t="s">
        <v>75</v>
      </c>
      <c r="L341" t="s">
        <v>770</v>
      </c>
      <c r="M341">
        <v>0.56000000000000005</v>
      </c>
      <c r="N341" t="s">
        <v>34</v>
      </c>
      <c r="O341" t="s">
        <v>35</v>
      </c>
      <c r="P341" t="s">
        <v>244</v>
      </c>
      <c r="Q341" t="s">
        <v>858</v>
      </c>
      <c r="R341">
        <v>23320</v>
      </c>
      <c r="S341" s="1">
        <v>42033</v>
      </c>
      <c r="T341" s="1">
        <v>42035</v>
      </c>
      <c r="U341">
        <v>34.302</v>
      </c>
      <c r="V341">
        <v>4</v>
      </c>
      <c r="W341">
        <v>320.75</v>
      </c>
      <c r="X341">
        <v>90899</v>
      </c>
      <c r="Y341">
        <f>cleaneddata[[#This Row],[Unit Price]]-cleaneddata[[#This Row],[Discount]]</f>
        <v>95.899999999999991</v>
      </c>
      <c r="Z341" t="str">
        <f>_xlfn.IFS(cleaneddata[[#This Row],[Region]]="Central","Chris",cleaneddata[[#This Row],[Region]]="East","Erin",cleaneddata[[#This Row],[Region]]="South","Sam",cleaneddata[[#This Row],[Region]]="West","William")</f>
        <v>Sam</v>
      </c>
    </row>
    <row r="342" spans="1:26" x14ac:dyDescent="0.2">
      <c r="A342">
        <v>2265</v>
      </c>
      <c r="B342" t="s">
        <v>859</v>
      </c>
      <c r="C342" t="s">
        <v>27</v>
      </c>
      <c r="D342">
        <v>0.1</v>
      </c>
      <c r="E342">
        <v>7.45</v>
      </c>
      <c r="F342">
        <v>6.28</v>
      </c>
      <c r="G342" t="s">
        <v>40</v>
      </c>
      <c r="H342" t="s">
        <v>96</v>
      </c>
      <c r="I342" t="s">
        <v>50</v>
      </c>
      <c r="J342" t="s">
        <v>74</v>
      </c>
      <c r="K342" t="s">
        <v>75</v>
      </c>
      <c r="L342" t="s">
        <v>860</v>
      </c>
      <c r="M342">
        <v>0.4</v>
      </c>
      <c r="N342" t="s">
        <v>34</v>
      </c>
      <c r="O342" t="s">
        <v>54</v>
      </c>
      <c r="P342" t="s">
        <v>82</v>
      </c>
      <c r="Q342" t="s">
        <v>861</v>
      </c>
      <c r="R342">
        <v>64130</v>
      </c>
      <c r="S342" s="1">
        <v>42033</v>
      </c>
      <c r="T342" s="1">
        <v>42036</v>
      </c>
      <c r="U342">
        <v>-69.873999999999995</v>
      </c>
      <c r="V342">
        <v>8</v>
      </c>
      <c r="W342">
        <v>59.4</v>
      </c>
      <c r="X342">
        <v>86612</v>
      </c>
      <c r="Y342">
        <f>cleaneddata[[#This Row],[Unit Price]]-cleaneddata[[#This Row],[Discount]]</f>
        <v>7.3500000000000005</v>
      </c>
      <c r="Z342" t="str">
        <f>_xlfn.IFS(cleaneddata[[#This Row],[Region]]="Central","Chris",cleaneddata[[#This Row],[Region]]="East","Erin",cleaneddata[[#This Row],[Region]]="South","Sam",cleaneddata[[#This Row],[Region]]="West","William")</f>
        <v>Chris</v>
      </c>
    </row>
    <row r="343" spans="1:26" x14ac:dyDescent="0.2">
      <c r="A343">
        <v>2265</v>
      </c>
      <c r="B343" t="s">
        <v>859</v>
      </c>
      <c r="C343" t="s">
        <v>27</v>
      </c>
      <c r="D343">
        <v>0.01</v>
      </c>
      <c r="E343">
        <v>6.48</v>
      </c>
      <c r="F343">
        <v>7.86</v>
      </c>
      <c r="G343" t="s">
        <v>40</v>
      </c>
      <c r="H343" t="s">
        <v>96</v>
      </c>
      <c r="I343" t="s">
        <v>50</v>
      </c>
      <c r="J343" t="s">
        <v>90</v>
      </c>
      <c r="K343" t="s">
        <v>75</v>
      </c>
      <c r="L343" t="s">
        <v>862</v>
      </c>
      <c r="M343">
        <v>0.37</v>
      </c>
      <c r="N343" t="s">
        <v>34</v>
      </c>
      <c r="O343" t="s">
        <v>54</v>
      </c>
      <c r="P343" t="s">
        <v>82</v>
      </c>
      <c r="Q343" t="s">
        <v>861</v>
      </c>
      <c r="R343">
        <v>64130</v>
      </c>
      <c r="S343" s="1">
        <v>42033</v>
      </c>
      <c r="T343" s="1">
        <v>42035</v>
      </c>
      <c r="U343">
        <v>-135.74</v>
      </c>
      <c r="V343">
        <v>10</v>
      </c>
      <c r="W343">
        <v>66.459999999999994</v>
      </c>
      <c r="X343">
        <v>86612</v>
      </c>
      <c r="Y343">
        <f>cleaneddata[[#This Row],[Unit Price]]-cleaneddata[[#This Row],[Discount]]</f>
        <v>6.4700000000000006</v>
      </c>
      <c r="Z343" t="str">
        <f>_xlfn.IFS(cleaneddata[[#This Row],[Region]]="Central","Chris",cleaneddata[[#This Row],[Region]]="East","Erin",cleaneddata[[#This Row],[Region]]="South","Sam",cleaneddata[[#This Row],[Region]]="West","William")</f>
        <v>Chris</v>
      </c>
    </row>
    <row r="344" spans="1:26" x14ac:dyDescent="0.2">
      <c r="A344">
        <v>699</v>
      </c>
      <c r="B344" t="s">
        <v>863</v>
      </c>
      <c r="C344" t="s">
        <v>118</v>
      </c>
      <c r="D344">
        <v>7.0000000000000007E-2</v>
      </c>
      <c r="E344">
        <v>5.0199999999999996</v>
      </c>
      <c r="F344">
        <v>5.14</v>
      </c>
      <c r="G344" t="s">
        <v>40</v>
      </c>
      <c r="H344" t="s">
        <v>41</v>
      </c>
      <c r="I344" t="s">
        <v>42</v>
      </c>
      <c r="J344" t="s">
        <v>43</v>
      </c>
      <c r="K344" t="s">
        <v>44</v>
      </c>
      <c r="L344" t="s">
        <v>393</v>
      </c>
      <c r="M344">
        <v>0.79</v>
      </c>
      <c r="N344" t="s">
        <v>34</v>
      </c>
      <c r="O344" t="s">
        <v>61</v>
      </c>
      <c r="P344" t="s">
        <v>92</v>
      </c>
      <c r="Q344" t="s">
        <v>102</v>
      </c>
      <c r="R344">
        <v>90041</v>
      </c>
      <c r="S344" s="1">
        <v>42033</v>
      </c>
      <c r="T344" s="1">
        <v>42035</v>
      </c>
      <c r="U344">
        <v>-168.72</v>
      </c>
      <c r="V344">
        <v>42</v>
      </c>
      <c r="W344">
        <v>210.1</v>
      </c>
      <c r="X344">
        <v>32420</v>
      </c>
      <c r="Y344">
        <f>cleaneddata[[#This Row],[Unit Price]]-cleaneddata[[#This Row],[Discount]]</f>
        <v>4.9499999999999993</v>
      </c>
      <c r="Z344" t="str">
        <f>_xlfn.IFS(cleaneddata[[#This Row],[Region]]="Central","Chris",cleaneddata[[#This Row],[Region]]="East","Erin",cleaneddata[[#This Row],[Region]]="South","Sam",cleaneddata[[#This Row],[Region]]="West","William")</f>
        <v>William</v>
      </c>
    </row>
    <row r="345" spans="1:26" x14ac:dyDescent="0.2">
      <c r="A345">
        <v>699</v>
      </c>
      <c r="B345" t="s">
        <v>863</v>
      </c>
      <c r="C345" t="s">
        <v>118</v>
      </c>
      <c r="D345">
        <v>7.0000000000000007E-2</v>
      </c>
      <c r="E345">
        <v>280.98</v>
      </c>
      <c r="F345">
        <v>57</v>
      </c>
      <c r="G345" t="s">
        <v>28</v>
      </c>
      <c r="H345" t="s">
        <v>41</v>
      </c>
      <c r="I345" t="s">
        <v>30</v>
      </c>
      <c r="J345" t="s">
        <v>111</v>
      </c>
      <c r="K345" t="s">
        <v>59</v>
      </c>
      <c r="L345" t="s">
        <v>864</v>
      </c>
      <c r="M345">
        <v>0.78</v>
      </c>
      <c r="N345" t="s">
        <v>34</v>
      </c>
      <c r="O345" t="s">
        <v>61</v>
      </c>
      <c r="P345" t="s">
        <v>92</v>
      </c>
      <c r="Q345" t="s">
        <v>102</v>
      </c>
      <c r="R345">
        <v>90041</v>
      </c>
      <c r="S345" s="1">
        <v>42033</v>
      </c>
      <c r="T345" s="1">
        <v>42035</v>
      </c>
      <c r="U345">
        <v>-439.62</v>
      </c>
      <c r="V345">
        <v>23</v>
      </c>
      <c r="W345">
        <v>6499.87</v>
      </c>
      <c r="X345">
        <v>32420</v>
      </c>
      <c r="Y345">
        <f>cleaneddata[[#This Row],[Unit Price]]-cleaneddata[[#This Row],[Discount]]</f>
        <v>280.91000000000003</v>
      </c>
      <c r="Z345" t="str">
        <f>_xlfn.IFS(cleaneddata[[#This Row],[Region]]="Central","Chris",cleaneddata[[#This Row],[Region]]="East","Erin",cleaneddata[[#This Row],[Region]]="South","Sam",cleaneddata[[#This Row],[Region]]="West","William")</f>
        <v>William</v>
      </c>
    </row>
    <row r="346" spans="1:26" x14ac:dyDescent="0.2">
      <c r="A346">
        <v>2061</v>
      </c>
      <c r="B346" t="s">
        <v>865</v>
      </c>
      <c r="C346" t="s">
        <v>118</v>
      </c>
      <c r="D346">
        <v>0.02</v>
      </c>
      <c r="E346">
        <v>240.98</v>
      </c>
      <c r="F346">
        <v>60.2</v>
      </c>
      <c r="G346" t="s">
        <v>28</v>
      </c>
      <c r="H346" t="s">
        <v>96</v>
      </c>
      <c r="I346" t="s">
        <v>30</v>
      </c>
      <c r="J346" t="s">
        <v>119</v>
      </c>
      <c r="K346" t="s">
        <v>32</v>
      </c>
      <c r="L346" t="s">
        <v>866</v>
      </c>
      <c r="M346">
        <v>0.56000000000000005</v>
      </c>
      <c r="N346" t="s">
        <v>34</v>
      </c>
      <c r="O346" t="s">
        <v>54</v>
      </c>
      <c r="P346" t="s">
        <v>135</v>
      </c>
      <c r="Q346" t="s">
        <v>867</v>
      </c>
      <c r="R346">
        <v>69101</v>
      </c>
      <c r="S346" s="1">
        <v>42033</v>
      </c>
      <c r="T346" s="1">
        <v>42035</v>
      </c>
      <c r="U346">
        <v>-272.71319999999997</v>
      </c>
      <c r="V346">
        <v>1</v>
      </c>
      <c r="W346">
        <v>260.66000000000003</v>
      </c>
      <c r="X346">
        <v>87146</v>
      </c>
      <c r="Y346">
        <f>cleaneddata[[#This Row],[Unit Price]]-cleaneddata[[#This Row],[Discount]]</f>
        <v>240.95999999999998</v>
      </c>
      <c r="Z346" t="str">
        <f>_xlfn.IFS(cleaneddata[[#This Row],[Region]]="Central","Chris",cleaneddata[[#This Row],[Region]]="East","Erin",cleaneddata[[#This Row],[Region]]="South","Sam",cleaneddata[[#This Row],[Region]]="West","William")</f>
        <v>Chris</v>
      </c>
    </row>
    <row r="347" spans="1:26" x14ac:dyDescent="0.2">
      <c r="A347">
        <v>2062</v>
      </c>
      <c r="B347" t="s">
        <v>868</v>
      </c>
      <c r="C347" t="s">
        <v>118</v>
      </c>
      <c r="D347">
        <v>0.02</v>
      </c>
      <c r="E347">
        <v>420.98</v>
      </c>
      <c r="F347">
        <v>19.989999999999998</v>
      </c>
      <c r="G347" t="s">
        <v>40</v>
      </c>
      <c r="H347" t="s">
        <v>96</v>
      </c>
      <c r="I347" t="s">
        <v>50</v>
      </c>
      <c r="J347" t="s">
        <v>74</v>
      </c>
      <c r="K347" t="s">
        <v>75</v>
      </c>
      <c r="L347" t="s">
        <v>869</v>
      </c>
      <c r="M347">
        <v>0.35</v>
      </c>
      <c r="N347" t="s">
        <v>34</v>
      </c>
      <c r="O347" t="s">
        <v>35</v>
      </c>
      <c r="P347" t="s">
        <v>244</v>
      </c>
      <c r="Q347" t="s">
        <v>870</v>
      </c>
      <c r="R347">
        <v>23111</v>
      </c>
      <c r="S347" s="1">
        <v>42033</v>
      </c>
      <c r="T347" s="1">
        <v>42036</v>
      </c>
      <c r="U347">
        <v>-162.69399999999999</v>
      </c>
      <c r="V347">
        <v>10</v>
      </c>
      <c r="W347">
        <v>4249.37</v>
      </c>
      <c r="X347">
        <v>87146</v>
      </c>
      <c r="Y347">
        <f>cleaneddata[[#This Row],[Unit Price]]-cleaneddata[[#This Row],[Discount]]</f>
        <v>420.96000000000004</v>
      </c>
      <c r="Z347" t="str">
        <f>_xlfn.IFS(cleaneddata[[#This Row],[Region]]="Central","Chris",cleaneddata[[#This Row],[Region]]="East","Erin",cleaneddata[[#This Row],[Region]]="South","Sam",cleaneddata[[#This Row],[Region]]="West","William")</f>
        <v>Sam</v>
      </c>
    </row>
    <row r="348" spans="1:26" x14ac:dyDescent="0.2">
      <c r="A348">
        <v>767</v>
      </c>
      <c r="B348" t="s">
        <v>871</v>
      </c>
      <c r="C348" t="s">
        <v>27</v>
      </c>
      <c r="D348">
        <v>0.1</v>
      </c>
      <c r="E348">
        <v>31.78</v>
      </c>
      <c r="F348">
        <v>1.99</v>
      </c>
      <c r="G348" t="s">
        <v>40</v>
      </c>
      <c r="H348" t="s">
        <v>96</v>
      </c>
      <c r="I348" t="s">
        <v>42</v>
      </c>
      <c r="J348" t="s">
        <v>43</v>
      </c>
      <c r="K348" t="s">
        <v>44</v>
      </c>
      <c r="L348" t="s">
        <v>872</v>
      </c>
      <c r="M348">
        <v>0.42</v>
      </c>
      <c r="N348" t="s">
        <v>34</v>
      </c>
      <c r="O348" t="s">
        <v>54</v>
      </c>
      <c r="P348" t="s">
        <v>105</v>
      </c>
      <c r="Q348" t="s">
        <v>873</v>
      </c>
      <c r="R348">
        <v>61201</v>
      </c>
      <c r="S348" s="1">
        <v>42034</v>
      </c>
      <c r="T348" s="1">
        <v>42036</v>
      </c>
      <c r="U348">
        <v>232.2816</v>
      </c>
      <c r="V348">
        <v>11</v>
      </c>
      <c r="W348">
        <v>336.64</v>
      </c>
      <c r="X348">
        <v>86279</v>
      </c>
      <c r="Y348">
        <f>cleaneddata[[#This Row],[Unit Price]]-cleaneddata[[#This Row],[Discount]]</f>
        <v>31.68</v>
      </c>
      <c r="Z348" t="str">
        <f>_xlfn.IFS(cleaneddata[[#This Row],[Region]]="Central","Chris",cleaneddata[[#This Row],[Region]]="East","Erin",cleaneddata[[#This Row],[Region]]="South","Sam",cleaneddata[[#This Row],[Region]]="West","William")</f>
        <v>Chris</v>
      </c>
    </row>
    <row r="349" spans="1:26" x14ac:dyDescent="0.2">
      <c r="A349">
        <v>550</v>
      </c>
      <c r="B349" t="s">
        <v>874</v>
      </c>
      <c r="C349" t="s">
        <v>39</v>
      </c>
      <c r="D349">
        <v>0.05</v>
      </c>
      <c r="E349">
        <v>1.68</v>
      </c>
      <c r="F349">
        <v>1.57</v>
      </c>
      <c r="G349" t="s">
        <v>40</v>
      </c>
      <c r="H349" t="s">
        <v>96</v>
      </c>
      <c r="I349" t="s">
        <v>50</v>
      </c>
      <c r="J349" t="s">
        <v>51</v>
      </c>
      <c r="K349" t="s">
        <v>52</v>
      </c>
      <c r="L349" t="s">
        <v>576</v>
      </c>
      <c r="M349">
        <v>0.59</v>
      </c>
      <c r="N349" t="s">
        <v>34</v>
      </c>
      <c r="O349" t="s">
        <v>54</v>
      </c>
      <c r="P349" t="s">
        <v>189</v>
      </c>
      <c r="Q349" t="s">
        <v>875</v>
      </c>
      <c r="R349">
        <v>78155</v>
      </c>
      <c r="S349" s="1">
        <v>42034</v>
      </c>
      <c r="T349" s="1">
        <v>42035</v>
      </c>
      <c r="U349">
        <v>-33.340000000000003</v>
      </c>
      <c r="V349">
        <v>11</v>
      </c>
      <c r="W349">
        <v>18.75</v>
      </c>
      <c r="X349">
        <v>90909</v>
      </c>
      <c r="Y349">
        <f>cleaneddata[[#This Row],[Unit Price]]-cleaneddata[[#This Row],[Discount]]</f>
        <v>1.63</v>
      </c>
      <c r="Z349" t="str">
        <f>_xlfn.IFS(cleaneddata[[#This Row],[Region]]="Central","Chris",cleaneddata[[#This Row],[Region]]="East","Erin",cleaneddata[[#This Row],[Region]]="South","Sam",cleaneddata[[#This Row],[Region]]="West","William")</f>
        <v>Chris</v>
      </c>
    </row>
    <row r="350" spans="1:26" x14ac:dyDescent="0.2">
      <c r="A350">
        <v>550</v>
      </c>
      <c r="B350" t="s">
        <v>874</v>
      </c>
      <c r="C350" t="s">
        <v>39</v>
      </c>
      <c r="D350">
        <v>0.1</v>
      </c>
      <c r="E350">
        <v>218.75</v>
      </c>
      <c r="F350">
        <v>69.64</v>
      </c>
      <c r="G350" t="s">
        <v>28</v>
      </c>
      <c r="H350" t="s">
        <v>96</v>
      </c>
      <c r="I350" t="s">
        <v>30</v>
      </c>
      <c r="J350" t="s">
        <v>31</v>
      </c>
      <c r="K350" t="s">
        <v>32</v>
      </c>
      <c r="L350" t="s">
        <v>876</v>
      </c>
      <c r="M350">
        <v>0.77</v>
      </c>
      <c r="N350" t="s">
        <v>34</v>
      </c>
      <c r="O350" t="s">
        <v>54</v>
      </c>
      <c r="P350" t="s">
        <v>189</v>
      </c>
      <c r="Q350" t="s">
        <v>875</v>
      </c>
      <c r="R350">
        <v>78155</v>
      </c>
      <c r="S350" s="1">
        <v>42034</v>
      </c>
      <c r="T350" s="1">
        <v>42036</v>
      </c>
      <c r="U350">
        <v>-201.27600000000001</v>
      </c>
      <c r="V350">
        <v>1</v>
      </c>
      <c r="W350">
        <v>188.51</v>
      </c>
      <c r="X350">
        <v>90909</v>
      </c>
      <c r="Y350">
        <f>cleaneddata[[#This Row],[Unit Price]]-cleaneddata[[#This Row],[Discount]]</f>
        <v>218.65</v>
      </c>
      <c r="Z350" t="str">
        <f>_xlfn.IFS(cleaneddata[[#This Row],[Region]]="Central","Chris",cleaneddata[[#This Row],[Region]]="East","Erin",cleaneddata[[#This Row],[Region]]="South","Sam",cleaneddata[[#This Row],[Region]]="West","William")</f>
        <v>Chris</v>
      </c>
    </row>
    <row r="351" spans="1:26" x14ac:dyDescent="0.2">
      <c r="A351">
        <v>551</v>
      </c>
      <c r="B351" t="s">
        <v>877</v>
      </c>
      <c r="C351" t="s">
        <v>39</v>
      </c>
      <c r="D351">
        <v>0</v>
      </c>
      <c r="E351">
        <v>15.04</v>
      </c>
      <c r="F351">
        <v>1.97</v>
      </c>
      <c r="G351" t="s">
        <v>40</v>
      </c>
      <c r="H351" t="s">
        <v>96</v>
      </c>
      <c r="I351" t="s">
        <v>50</v>
      </c>
      <c r="J351" t="s">
        <v>90</v>
      </c>
      <c r="K351" t="s">
        <v>52</v>
      </c>
      <c r="L351" t="s">
        <v>94</v>
      </c>
      <c r="M351">
        <v>0.39</v>
      </c>
      <c r="N351" t="s">
        <v>34</v>
      </c>
      <c r="O351" t="s">
        <v>54</v>
      </c>
      <c r="P351" t="s">
        <v>189</v>
      </c>
      <c r="Q351" t="s">
        <v>878</v>
      </c>
      <c r="R351">
        <v>75090</v>
      </c>
      <c r="S351" s="1">
        <v>42034</v>
      </c>
      <c r="T351" s="1">
        <v>42036</v>
      </c>
      <c r="U351">
        <v>21.514199999999999</v>
      </c>
      <c r="V351">
        <v>2</v>
      </c>
      <c r="W351">
        <v>31.18</v>
      </c>
      <c r="X351">
        <v>90909</v>
      </c>
      <c r="Y351">
        <f>cleaneddata[[#This Row],[Unit Price]]-cleaneddata[[#This Row],[Discount]]</f>
        <v>15.04</v>
      </c>
      <c r="Z351" t="str">
        <f>_xlfn.IFS(cleaneddata[[#This Row],[Region]]="Central","Chris",cleaneddata[[#This Row],[Region]]="East","Erin",cleaneddata[[#This Row],[Region]]="South","Sam",cleaneddata[[#This Row],[Region]]="West","William")</f>
        <v>Chris</v>
      </c>
    </row>
    <row r="352" spans="1:26" x14ac:dyDescent="0.2">
      <c r="A352">
        <v>1442</v>
      </c>
      <c r="B352" t="s">
        <v>879</v>
      </c>
      <c r="C352" t="s">
        <v>49</v>
      </c>
      <c r="D352">
        <v>0.02</v>
      </c>
      <c r="E352">
        <v>15.99</v>
      </c>
      <c r="F352">
        <v>13.18</v>
      </c>
      <c r="G352" t="s">
        <v>89</v>
      </c>
      <c r="H352" t="s">
        <v>96</v>
      </c>
      <c r="I352" t="s">
        <v>50</v>
      </c>
      <c r="J352" t="s">
        <v>74</v>
      </c>
      <c r="K352" t="s">
        <v>75</v>
      </c>
      <c r="L352" t="s">
        <v>297</v>
      </c>
      <c r="M352">
        <v>0.37</v>
      </c>
      <c r="N352" t="s">
        <v>34</v>
      </c>
      <c r="O352" t="s">
        <v>54</v>
      </c>
      <c r="P352" t="s">
        <v>82</v>
      </c>
      <c r="Q352" t="s">
        <v>880</v>
      </c>
      <c r="R352">
        <v>65807</v>
      </c>
      <c r="S352" s="1">
        <v>42034</v>
      </c>
      <c r="T352" s="1">
        <v>42038</v>
      </c>
      <c r="U352">
        <v>-76.992500000000007</v>
      </c>
      <c r="V352">
        <v>7</v>
      </c>
      <c r="W352">
        <v>123.03</v>
      </c>
      <c r="X352">
        <v>89077</v>
      </c>
      <c r="Y352">
        <f>cleaneddata[[#This Row],[Unit Price]]-cleaneddata[[#This Row],[Discount]]</f>
        <v>15.97</v>
      </c>
      <c r="Z352" t="str">
        <f>_xlfn.IFS(cleaneddata[[#This Row],[Region]]="Central","Chris",cleaneddata[[#This Row],[Region]]="East","Erin",cleaneddata[[#This Row],[Region]]="South","Sam",cleaneddata[[#This Row],[Region]]="West","William")</f>
        <v>Chris</v>
      </c>
    </row>
    <row r="353" spans="1:26" x14ac:dyDescent="0.2">
      <c r="A353">
        <v>1442</v>
      </c>
      <c r="B353" t="s">
        <v>879</v>
      </c>
      <c r="C353" t="s">
        <v>49</v>
      </c>
      <c r="D353">
        <v>0.09</v>
      </c>
      <c r="E353">
        <v>46.94</v>
      </c>
      <c r="F353">
        <v>6.77</v>
      </c>
      <c r="G353" t="s">
        <v>89</v>
      </c>
      <c r="H353" t="s">
        <v>96</v>
      </c>
      <c r="I353" t="s">
        <v>30</v>
      </c>
      <c r="J353" t="s">
        <v>128</v>
      </c>
      <c r="K353" t="s">
        <v>75</v>
      </c>
      <c r="L353" t="s">
        <v>881</v>
      </c>
      <c r="M353">
        <v>0.44</v>
      </c>
      <c r="N353" t="s">
        <v>34</v>
      </c>
      <c r="O353" t="s">
        <v>54</v>
      </c>
      <c r="P353" t="s">
        <v>82</v>
      </c>
      <c r="Q353" t="s">
        <v>880</v>
      </c>
      <c r="R353">
        <v>65807</v>
      </c>
      <c r="S353" s="1">
        <v>42034</v>
      </c>
      <c r="T353" s="1">
        <v>42034</v>
      </c>
      <c r="U353">
        <v>297.96960000000001</v>
      </c>
      <c r="V353">
        <v>10</v>
      </c>
      <c r="W353">
        <v>431.84</v>
      </c>
      <c r="X353">
        <v>89077</v>
      </c>
      <c r="Y353">
        <f>cleaneddata[[#This Row],[Unit Price]]-cleaneddata[[#This Row],[Discount]]</f>
        <v>46.849999999999994</v>
      </c>
      <c r="Z353" t="str">
        <f>_xlfn.IFS(cleaneddata[[#This Row],[Region]]="Central","Chris",cleaneddata[[#This Row],[Region]]="East","Erin",cleaneddata[[#This Row],[Region]]="South","Sam",cleaneddata[[#This Row],[Region]]="West","William")</f>
        <v>Chris</v>
      </c>
    </row>
    <row r="354" spans="1:26" x14ac:dyDescent="0.2">
      <c r="A354">
        <v>2775</v>
      </c>
      <c r="B354" t="s">
        <v>882</v>
      </c>
      <c r="C354" t="s">
        <v>49</v>
      </c>
      <c r="D354">
        <v>7.0000000000000007E-2</v>
      </c>
      <c r="E354">
        <v>574.74</v>
      </c>
      <c r="F354">
        <v>24.49</v>
      </c>
      <c r="G354" t="s">
        <v>40</v>
      </c>
      <c r="H354" t="s">
        <v>41</v>
      </c>
      <c r="I354" t="s">
        <v>42</v>
      </c>
      <c r="J354" t="s">
        <v>58</v>
      </c>
      <c r="K354" t="s">
        <v>66</v>
      </c>
      <c r="L354" t="s">
        <v>172</v>
      </c>
      <c r="M354">
        <v>0.37</v>
      </c>
      <c r="N354" t="s">
        <v>34</v>
      </c>
      <c r="O354" t="s">
        <v>54</v>
      </c>
      <c r="P354" t="s">
        <v>105</v>
      </c>
      <c r="Q354" t="s">
        <v>883</v>
      </c>
      <c r="R354">
        <v>60131</v>
      </c>
      <c r="S354" s="1">
        <v>42034</v>
      </c>
      <c r="T354" s="1">
        <v>42039</v>
      </c>
      <c r="U354">
        <v>2860.9331999999999</v>
      </c>
      <c r="V354">
        <v>8</v>
      </c>
      <c r="W354">
        <v>4146.28</v>
      </c>
      <c r="X354">
        <v>91229</v>
      </c>
      <c r="Y354">
        <f>cleaneddata[[#This Row],[Unit Price]]-cleaneddata[[#This Row],[Discount]]</f>
        <v>574.66999999999996</v>
      </c>
      <c r="Z354" t="str">
        <f>_xlfn.IFS(cleaneddata[[#This Row],[Region]]="Central","Chris",cleaneddata[[#This Row],[Region]]="East","Erin",cleaneddata[[#This Row],[Region]]="South","Sam",cleaneddata[[#This Row],[Region]]="West","William")</f>
        <v>Chris</v>
      </c>
    </row>
    <row r="355" spans="1:26" x14ac:dyDescent="0.2">
      <c r="A355">
        <v>256</v>
      </c>
      <c r="B355" t="s">
        <v>884</v>
      </c>
      <c r="C355" t="s">
        <v>27</v>
      </c>
      <c r="D355">
        <v>0.03</v>
      </c>
      <c r="E355">
        <v>8.34</v>
      </c>
      <c r="F355">
        <v>2.64</v>
      </c>
      <c r="G355" t="s">
        <v>40</v>
      </c>
      <c r="H355" t="s">
        <v>73</v>
      </c>
      <c r="I355" t="s">
        <v>50</v>
      </c>
      <c r="J355" t="s">
        <v>570</v>
      </c>
      <c r="K355" t="s">
        <v>44</v>
      </c>
      <c r="L355" t="s">
        <v>885</v>
      </c>
      <c r="M355">
        <v>0.59</v>
      </c>
      <c r="N355" t="s">
        <v>34</v>
      </c>
      <c r="O355" t="s">
        <v>113</v>
      </c>
      <c r="P355" t="s">
        <v>322</v>
      </c>
      <c r="Q355" t="s">
        <v>886</v>
      </c>
      <c r="R355">
        <v>17331</v>
      </c>
      <c r="S355" s="1">
        <v>42035</v>
      </c>
      <c r="T355" s="1">
        <v>42037</v>
      </c>
      <c r="U355">
        <v>0.68400000000000005</v>
      </c>
      <c r="V355">
        <v>4</v>
      </c>
      <c r="W355">
        <v>34.64</v>
      </c>
      <c r="X355">
        <v>86267</v>
      </c>
      <c r="Y355">
        <f>cleaneddata[[#This Row],[Unit Price]]-cleaneddata[[#This Row],[Discount]]</f>
        <v>8.31</v>
      </c>
      <c r="Z355" t="str">
        <f>_xlfn.IFS(cleaneddata[[#This Row],[Region]]="Central","Chris",cleaneddata[[#This Row],[Region]]="East","Erin",cleaneddata[[#This Row],[Region]]="South","Sam",cleaneddata[[#This Row],[Region]]="West","William")</f>
        <v>Erin</v>
      </c>
    </row>
    <row r="356" spans="1:26" x14ac:dyDescent="0.2">
      <c r="A356">
        <v>343</v>
      </c>
      <c r="B356" t="s">
        <v>887</v>
      </c>
      <c r="C356" t="s">
        <v>27</v>
      </c>
      <c r="D356">
        <v>0.03</v>
      </c>
      <c r="E356">
        <v>15.23</v>
      </c>
      <c r="F356">
        <v>27.75</v>
      </c>
      <c r="G356" t="s">
        <v>28</v>
      </c>
      <c r="H356" t="s">
        <v>96</v>
      </c>
      <c r="I356" t="s">
        <v>30</v>
      </c>
      <c r="J356" t="s">
        <v>31</v>
      </c>
      <c r="K356" t="s">
        <v>32</v>
      </c>
      <c r="L356" t="s">
        <v>888</v>
      </c>
      <c r="M356">
        <v>0.76</v>
      </c>
      <c r="N356" t="s">
        <v>34</v>
      </c>
      <c r="O356" t="s">
        <v>113</v>
      </c>
      <c r="P356" t="s">
        <v>333</v>
      </c>
      <c r="Q356" t="s">
        <v>889</v>
      </c>
      <c r="R356">
        <v>4401</v>
      </c>
      <c r="S356" s="1">
        <v>42035</v>
      </c>
      <c r="T356" s="1">
        <v>42036</v>
      </c>
      <c r="U356">
        <v>11.65095</v>
      </c>
      <c r="V356">
        <v>7</v>
      </c>
      <c r="W356">
        <v>111.86</v>
      </c>
      <c r="X356">
        <v>88151</v>
      </c>
      <c r="Y356">
        <f>cleaneddata[[#This Row],[Unit Price]]-cleaneddata[[#This Row],[Discount]]</f>
        <v>15.200000000000001</v>
      </c>
      <c r="Z356" t="str">
        <f>_xlfn.IFS(cleaneddata[[#This Row],[Region]]="Central","Chris",cleaneddata[[#This Row],[Region]]="East","Erin",cleaneddata[[#This Row],[Region]]="South","Sam",cleaneddata[[#This Row],[Region]]="West","William")</f>
        <v>Erin</v>
      </c>
    </row>
    <row r="357" spans="1:26" x14ac:dyDescent="0.2">
      <c r="A357">
        <v>1723</v>
      </c>
      <c r="B357" t="s">
        <v>890</v>
      </c>
      <c r="C357" t="s">
        <v>49</v>
      </c>
      <c r="D357">
        <v>0.1</v>
      </c>
      <c r="E357">
        <v>49.99</v>
      </c>
      <c r="F357">
        <v>19.989999999999998</v>
      </c>
      <c r="G357" t="s">
        <v>89</v>
      </c>
      <c r="H357" t="s">
        <v>96</v>
      </c>
      <c r="I357" t="s">
        <v>42</v>
      </c>
      <c r="J357" t="s">
        <v>43</v>
      </c>
      <c r="K357" t="s">
        <v>75</v>
      </c>
      <c r="L357" t="s">
        <v>891</v>
      </c>
      <c r="M357">
        <v>0.45</v>
      </c>
      <c r="N357" t="s">
        <v>34</v>
      </c>
      <c r="O357" t="s">
        <v>61</v>
      </c>
      <c r="P357" t="s">
        <v>92</v>
      </c>
      <c r="Q357" t="s">
        <v>892</v>
      </c>
      <c r="R357">
        <v>92037</v>
      </c>
      <c r="S357" s="1">
        <v>42035</v>
      </c>
      <c r="T357" s="1">
        <v>42040</v>
      </c>
      <c r="U357">
        <v>13.507999999999999</v>
      </c>
      <c r="V357">
        <v>46</v>
      </c>
      <c r="W357">
        <v>2188.06</v>
      </c>
      <c r="X357">
        <v>40101</v>
      </c>
      <c r="Y357">
        <f>cleaneddata[[#This Row],[Unit Price]]-cleaneddata[[#This Row],[Discount]]</f>
        <v>49.89</v>
      </c>
      <c r="Z357" t="str">
        <f>_xlfn.IFS(cleaneddata[[#This Row],[Region]]="Central","Chris",cleaneddata[[#This Row],[Region]]="East","Erin",cleaneddata[[#This Row],[Region]]="South","Sam",cleaneddata[[#This Row],[Region]]="West","William")</f>
        <v>William</v>
      </c>
    </row>
    <row r="358" spans="1:26" x14ac:dyDescent="0.2">
      <c r="A358">
        <v>2202</v>
      </c>
      <c r="B358" t="s">
        <v>893</v>
      </c>
      <c r="C358" t="s">
        <v>49</v>
      </c>
      <c r="D358">
        <v>0.09</v>
      </c>
      <c r="E358">
        <v>160.97999999999999</v>
      </c>
      <c r="F358">
        <v>30</v>
      </c>
      <c r="G358" t="s">
        <v>28</v>
      </c>
      <c r="H358" t="s">
        <v>73</v>
      </c>
      <c r="I358" t="s">
        <v>30</v>
      </c>
      <c r="J358" t="s">
        <v>111</v>
      </c>
      <c r="K358" t="s">
        <v>59</v>
      </c>
      <c r="L358" t="s">
        <v>894</v>
      </c>
      <c r="M358">
        <v>0.62</v>
      </c>
      <c r="N358" t="s">
        <v>34</v>
      </c>
      <c r="O358" t="s">
        <v>54</v>
      </c>
      <c r="P358" t="s">
        <v>86</v>
      </c>
      <c r="Q358" t="s">
        <v>895</v>
      </c>
      <c r="R358">
        <v>55429</v>
      </c>
      <c r="S358" s="1">
        <v>42035</v>
      </c>
      <c r="T358" s="1">
        <v>42035</v>
      </c>
      <c r="U358">
        <v>357.428</v>
      </c>
      <c r="V358">
        <v>11</v>
      </c>
      <c r="W358">
        <v>1635.38</v>
      </c>
      <c r="X358">
        <v>86050</v>
      </c>
      <c r="Y358">
        <f>cleaneddata[[#This Row],[Unit Price]]-cleaneddata[[#This Row],[Discount]]</f>
        <v>160.88999999999999</v>
      </c>
      <c r="Z358" t="str">
        <f>_xlfn.IFS(cleaneddata[[#This Row],[Region]]="Central","Chris",cleaneddata[[#This Row],[Region]]="East","Erin",cleaneddata[[#This Row],[Region]]="South","Sam",cleaneddata[[#This Row],[Region]]="West","William")</f>
        <v>Chris</v>
      </c>
    </row>
    <row r="359" spans="1:26" x14ac:dyDescent="0.2">
      <c r="A359">
        <v>2202</v>
      </c>
      <c r="B359" t="s">
        <v>893</v>
      </c>
      <c r="C359" t="s">
        <v>49</v>
      </c>
      <c r="D359">
        <v>0.09</v>
      </c>
      <c r="E359">
        <v>6.3</v>
      </c>
      <c r="F359">
        <v>0.5</v>
      </c>
      <c r="G359" t="s">
        <v>40</v>
      </c>
      <c r="H359" t="s">
        <v>73</v>
      </c>
      <c r="I359" t="s">
        <v>50</v>
      </c>
      <c r="J359" t="s">
        <v>154</v>
      </c>
      <c r="K359" t="s">
        <v>75</v>
      </c>
      <c r="L359" t="s">
        <v>424</v>
      </c>
      <c r="M359">
        <v>0.39</v>
      </c>
      <c r="N359" t="s">
        <v>34</v>
      </c>
      <c r="O359" t="s">
        <v>54</v>
      </c>
      <c r="P359" t="s">
        <v>86</v>
      </c>
      <c r="Q359" t="s">
        <v>895</v>
      </c>
      <c r="R359">
        <v>55429</v>
      </c>
      <c r="S359" s="1">
        <v>42035</v>
      </c>
      <c r="T359" s="1">
        <v>42035</v>
      </c>
      <c r="U359">
        <v>40.351199999999999</v>
      </c>
      <c r="V359">
        <v>10</v>
      </c>
      <c r="W359">
        <v>58.48</v>
      </c>
      <c r="X359">
        <v>86050</v>
      </c>
      <c r="Y359">
        <f>cleaneddata[[#This Row],[Unit Price]]-cleaneddata[[#This Row],[Discount]]</f>
        <v>6.21</v>
      </c>
      <c r="Z359" t="str">
        <f>_xlfn.IFS(cleaneddata[[#This Row],[Region]]="Central","Chris",cleaneddata[[#This Row],[Region]]="East","Erin",cleaneddata[[#This Row],[Region]]="South","Sam",cleaneddata[[#This Row],[Region]]="West","William")</f>
        <v>Chris</v>
      </c>
    </row>
    <row r="360" spans="1:26" x14ac:dyDescent="0.2">
      <c r="A360">
        <v>2202</v>
      </c>
      <c r="B360" t="s">
        <v>893</v>
      </c>
      <c r="C360" t="s">
        <v>49</v>
      </c>
      <c r="D360">
        <v>0</v>
      </c>
      <c r="E360">
        <v>4.9800000000000004</v>
      </c>
      <c r="F360">
        <v>0.8</v>
      </c>
      <c r="G360" t="s">
        <v>40</v>
      </c>
      <c r="H360" t="s">
        <v>73</v>
      </c>
      <c r="I360" t="s">
        <v>50</v>
      </c>
      <c r="J360" t="s">
        <v>90</v>
      </c>
      <c r="K360" t="s">
        <v>52</v>
      </c>
      <c r="L360" t="s">
        <v>896</v>
      </c>
      <c r="M360">
        <v>0.36</v>
      </c>
      <c r="N360" t="s">
        <v>34</v>
      </c>
      <c r="O360" t="s">
        <v>54</v>
      </c>
      <c r="P360" t="s">
        <v>86</v>
      </c>
      <c r="Q360" t="s">
        <v>895</v>
      </c>
      <c r="R360">
        <v>55429</v>
      </c>
      <c r="S360" s="1">
        <v>42035</v>
      </c>
      <c r="T360" s="1">
        <v>42042</v>
      </c>
      <c r="U360">
        <v>27.634499999999999</v>
      </c>
      <c r="V360">
        <v>8</v>
      </c>
      <c r="W360">
        <v>40.049999999999997</v>
      </c>
      <c r="X360">
        <v>86050</v>
      </c>
      <c r="Y360">
        <f>cleaneddata[[#This Row],[Unit Price]]-cleaneddata[[#This Row],[Discount]]</f>
        <v>4.9800000000000004</v>
      </c>
      <c r="Z360" t="str">
        <f>_xlfn.IFS(cleaneddata[[#This Row],[Region]]="Central","Chris",cleaneddata[[#This Row],[Region]]="East","Erin",cleaneddata[[#This Row],[Region]]="South","Sam",cleaneddata[[#This Row],[Region]]="West","William")</f>
        <v>Chris</v>
      </c>
    </row>
    <row r="361" spans="1:26" x14ac:dyDescent="0.2">
      <c r="A361">
        <v>2781</v>
      </c>
      <c r="B361" t="s">
        <v>897</v>
      </c>
      <c r="C361" t="s">
        <v>49</v>
      </c>
      <c r="D361">
        <v>0.09</v>
      </c>
      <c r="E361">
        <v>2.16</v>
      </c>
      <c r="F361">
        <v>6.05</v>
      </c>
      <c r="G361" t="s">
        <v>40</v>
      </c>
      <c r="H361" t="s">
        <v>41</v>
      </c>
      <c r="I361" t="s">
        <v>50</v>
      </c>
      <c r="J361" t="s">
        <v>74</v>
      </c>
      <c r="K361" t="s">
        <v>75</v>
      </c>
      <c r="L361" t="s">
        <v>898</v>
      </c>
      <c r="M361">
        <v>0.37</v>
      </c>
      <c r="N361" t="s">
        <v>34</v>
      </c>
      <c r="O361" t="s">
        <v>61</v>
      </c>
      <c r="P361" t="s">
        <v>141</v>
      </c>
      <c r="Q361" t="s">
        <v>899</v>
      </c>
      <c r="R361">
        <v>97071</v>
      </c>
      <c r="S361" s="1">
        <v>42035</v>
      </c>
      <c r="T361" s="1">
        <v>42039</v>
      </c>
      <c r="U361">
        <v>-37.789000000000001</v>
      </c>
      <c r="V361">
        <v>2</v>
      </c>
      <c r="W361">
        <v>5.48</v>
      </c>
      <c r="X361">
        <v>87162</v>
      </c>
      <c r="Y361">
        <f>cleaneddata[[#This Row],[Unit Price]]-cleaneddata[[#This Row],[Discount]]</f>
        <v>2.0700000000000003</v>
      </c>
      <c r="Z361" t="str">
        <f>_xlfn.IFS(cleaneddata[[#This Row],[Region]]="Central","Chris",cleaneddata[[#This Row],[Region]]="East","Erin",cleaneddata[[#This Row],[Region]]="South","Sam",cleaneddata[[#This Row],[Region]]="West","William")</f>
        <v>William</v>
      </c>
    </row>
    <row r="362" spans="1:26" x14ac:dyDescent="0.2">
      <c r="A362">
        <v>2781</v>
      </c>
      <c r="B362" t="s">
        <v>897</v>
      </c>
      <c r="C362" t="s">
        <v>49</v>
      </c>
      <c r="D362">
        <v>0.03</v>
      </c>
      <c r="E362">
        <v>808.49</v>
      </c>
      <c r="F362">
        <v>55.3</v>
      </c>
      <c r="G362" t="s">
        <v>28</v>
      </c>
      <c r="H362" t="s">
        <v>41</v>
      </c>
      <c r="I362" t="s">
        <v>42</v>
      </c>
      <c r="J362" t="s">
        <v>58</v>
      </c>
      <c r="K362" t="s">
        <v>59</v>
      </c>
      <c r="L362" t="s">
        <v>900</v>
      </c>
      <c r="M362">
        <v>0.4</v>
      </c>
      <c r="N362" t="s">
        <v>34</v>
      </c>
      <c r="O362" t="s">
        <v>61</v>
      </c>
      <c r="P362" t="s">
        <v>141</v>
      </c>
      <c r="Q362" t="s">
        <v>899</v>
      </c>
      <c r="R362">
        <v>97071</v>
      </c>
      <c r="S362" s="1">
        <v>42035</v>
      </c>
      <c r="T362" s="1">
        <v>42042</v>
      </c>
      <c r="U362">
        <v>7576.11</v>
      </c>
      <c r="V362">
        <v>11</v>
      </c>
      <c r="W362">
        <v>8201.33</v>
      </c>
      <c r="X362">
        <v>87162</v>
      </c>
      <c r="Y362">
        <f>cleaneddata[[#This Row],[Unit Price]]-cleaneddata[[#This Row],[Discount]]</f>
        <v>808.46</v>
      </c>
      <c r="Z362" t="str">
        <f>_xlfn.IFS(cleaneddata[[#This Row],[Region]]="Central","Chris",cleaneddata[[#This Row],[Region]]="East","Erin",cleaneddata[[#This Row],[Region]]="South","Sam",cleaneddata[[#This Row],[Region]]="West","William")</f>
        <v>William</v>
      </c>
    </row>
    <row r="363" spans="1:26" x14ac:dyDescent="0.2">
      <c r="A363">
        <v>2781</v>
      </c>
      <c r="B363" t="s">
        <v>897</v>
      </c>
      <c r="C363" t="s">
        <v>49</v>
      </c>
      <c r="D363">
        <v>0</v>
      </c>
      <c r="E363">
        <v>6.48</v>
      </c>
      <c r="F363">
        <v>8.19</v>
      </c>
      <c r="G363" t="s">
        <v>40</v>
      </c>
      <c r="H363" t="s">
        <v>41</v>
      </c>
      <c r="I363" t="s">
        <v>50</v>
      </c>
      <c r="J363" t="s">
        <v>90</v>
      </c>
      <c r="K363" t="s">
        <v>75</v>
      </c>
      <c r="L363" t="s">
        <v>901</v>
      </c>
      <c r="M363">
        <v>0.37</v>
      </c>
      <c r="N363" t="s">
        <v>34</v>
      </c>
      <c r="O363" t="s">
        <v>61</v>
      </c>
      <c r="P363" t="s">
        <v>141</v>
      </c>
      <c r="Q363" t="s">
        <v>899</v>
      </c>
      <c r="R363">
        <v>97071</v>
      </c>
      <c r="S363" s="1">
        <v>42035</v>
      </c>
      <c r="T363" s="1">
        <v>42042</v>
      </c>
      <c r="U363">
        <v>-43.26</v>
      </c>
      <c r="V363">
        <v>3</v>
      </c>
      <c r="W363">
        <v>22.67</v>
      </c>
      <c r="X363">
        <v>87162</v>
      </c>
      <c r="Y363">
        <f>cleaneddata[[#This Row],[Unit Price]]-cleaneddata[[#This Row],[Discount]]</f>
        <v>6.48</v>
      </c>
      <c r="Z363" t="str">
        <f>_xlfn.IFS(cleaneddata[[#This Row],[Region]]="Central","Chris",cleaneddata[[#This Row],[Region]]="East","Erin",cleaneddata[[#This Row],[Region]]="South","Sam",cleaneddata[[#This Row],[Region]]="West","William")</f>
        <v>William</v>
      </c>
    </row>
    <row r="364" spans="1:26" x14ac:dyDescent="0.2">
      <c r="A364">
        <v>1238</v>
      </c>
      <c r="B364" t="s">
        <v>902</v>
      </c>
      <c r="C364" t="s">
        <v>118</v>
      </c>
      <c r="D364">
        <v>0.01</v>
      </c>
      <c r="E364">
        <v>160.97999999999999</v>
      </c>
      <c r="F364">
        <v>30</v>
      </c>
      <c r="G364" t="s">
        <v>28</v>
      </c>
      <c r="H364" t="s">
        <v>96</v>
      </c>
      <c r="I364" t="s">
        <v>30</v>
      </c>
      <c r="J364" t="s">
        <v>111</v>
      </c>
      <c r="K364" t="s">
        <v>59</v>
      </c>
      <c r="L364" t="s">
        <v>894</v>
      </c>
      <c r="M364">
        <v>0.62</v>
      </c>
      <c r="N364" t="s">
        <v>34</v>
      </c>
      <c r="O364" t="s">
        <v>54</v>
      </c>
      <c r="P364" t="s">
        <v>189</v>
      </c>
      <c r="Q364" t="s">
        <v>903</v>
      </c>
      <c r="R364">
        <v>75104</v>
      </c>
      <c r="S364" s="1">
        <v>42035</v>
      </c>
      <c r="T364" s="1">
        <v>42037</v>
      </c>
      <c r="U364">
        <v>788.79</v>
      </c>
      <c r="V364">
        <v>10</v>
      </c>
      <c r="W364">
        <v>1634.67</v>
      </c>
      <c r="X364">
        <v>86075</v>
      </c>
      <c r="Y364">
        <f>cleaneddata[[#This Row],[Unit Price]]-cleaneddata[[#This Row],[Discount]]</f>
        <v>160.97</v>
      </c>
      <c r="Z364" t="str">
        <f>_xlfn.IFS(cleaneddata[[#This Row],[Region]]="Central","Chris",cleaneddata[[#This Row],[Region]]="East","Erin",cleaneddata[[#This Row],[Region]]="South","Sam",cleaneddata[[#This Row],[Region]]="West","William")</f>
        <v>Chris</v>
      </c>
    </row>
    <row r="365" spans="1:26" x14ac:dyDescent="0.2">
      <c r="A365">
        <v>911</v>
      </c>
      <c r="B365" t="s">
        <v>904</v>
      </c>
      <c r="C365" t="s">
        <v>72</v>
      </c>
      <c r="D365">
        <v>0.05</v>
      </c>
      <c r="E365">
        <v>7.64</v>
      </c>
      <c r="F365">
        <v>5.83</v>
      </c>
      <c r="G365" t="s">
        <v>40</v>
      </c>
      <c r="H365" t="s">
        <v>96</v>
      </c>
      <c r="I365" t="s">
        <v>50</v>
      </c>
      <c r="J365" t="s">
        <v>90</v>
      </c>
      <c r="K365" t="s">
        <v>52</v>
      </c>
      <c r="L365" t="s">
        <v>234</v>
      </c>
      <c r="M365">
        <v>0.36</v>
      </c>
      <c r="N365" t="s">
        <v>34</v>
      </c>
      <c r="O365" t="s">
        <v>113</v>
      </c>
      <c r="P365" t="s">
        <v>905</v>
      </c>
      <c r="Q365" t="s">
        <v>906</v>
      </c>
      <c r="R365">
        <v>26003</v>
      </c>
      <c r="S365" s="1">
        <v>42035</v>
      </c>
      <c r="T365" s="1">
        <v>42037</v>
      </c>
      <c r="U365">
        <v>-21.018000000000001</v>
      </c>
      <c r="V365">
        <v>2</v>
      </c>
      <c r="W365">
        <v>16.600000000000001</v>
      </c>
      <c r="X365">
        <v>90185</v>
      </c>
      <c r="Y365">
        <f>cleaneddata[[#This Row],[Unit Price]]-cleaneddata[[#This Row],[Discount]]</f>
        <v>7.59</v>
      </c>
      <c r="Z365" t="str">
        <f>_xlfn.IFS(cleaneddata[[#This Row],[Region]]="Central","Chris",cleaneddata[[#This Row],[Region]]="East","Erin",cleaneddata[[#This Row],[Region]]="South","Sam",cleaneddata[[#This Row],[Region]]="West","William")</f>
        <v>Erin</v>
      </c>
    </row>
    <row r="366" spans="1:26" x14ac:dyDescent="0.2">
      <c r="A366">
        <v>911</v>
      </c>
      <c r="B366" t="s">
        <v>904</v>
      </c>
      <c r="C366" t="s">
        <v>72</v>
      </c>
      <c r="D366">
        <v>0.04</v>
      </c>
      <c r="E366">
        <v>218.75</v>
      </c>
      <c r="F366">
        <v>69.64</v>
      </c>
      <c r="G366" t="s">
        <v>28</v>
      </c>
      <c r="H366" t="s">
        <v>96</v>
      </c>
      <c r="I366" t="s">
        <v>30</v>
      </c>
      <c r="J366" t="s">
        <v>31</v>
      </c>
      <c r="K366" t="s">
        <v>32</v>
      </c>
      <c r="L366" t="s">
        <v>876</v>
      </c>
      <c r="M366">
        <v>0.72</v>
      </c>
      <c r="N366" t="s">
        <v>34</v>
      </c>
      <c r="O366" t="s">
        <v>113</v>
      </c>
      <c r="P366" t="s">
        <v>905</v>
      </c>
      <c r="Q366" t="s">
        <v>906</v>
      </c>
      <c r="R366">
        <v>26003</v>
      </c>
      <c r="S366" s="1">
        <v>42035</v>
      </c>
      <c r="T366" s="1">
        <v>42036</v>
      </c>
      <c r="U366">
        <v>-655.52987499999995</v>
      </c>
      <c r="V366">
        <v>10</v>
      </c>
      <c r="W366">
        <v>2285.41</v>
      </c>
      <c r="X366">
        <v>90185</v>
      </c>
      <c r="Y366">
        <f>cleaneddata[[#This Row],[Unit Price]]-cleaneddata[[#This Row],[Discount]]</f>
        <v>218.71</v>
      </c>
      <c r="Z366" t="str">
        <f>_xlfn.IFS(cleaneddata[[#This Row],[Region]]="Central","Chris",cleaneddata[[#This Row],[Region]]="East","Erin",cleaneddata[[#This Row],[Region]]="South","Sam",cleaneddata[[#This Row],[Region]]="West","William")</f>
        <v>Erin</v>
      </c>
    </row>
    <row r="367" spans="1:26" x14ac:dyDescent="0.2">
      <c r="A367">
        <v>2137</v>
      </c>
      <c r="B367" t="s">
        <v>907</v>
      </c>
      <c r="C367" t="s">
        <v>72</v>
      </c>
      <c r="D367">
        <v>0</v>
      </c>
      <c r="E367">
        <v>6.98</v>
      </c>
      <c r="F367">
        <v>1.6</v>
      </c>
      <c r="G367" t="s">
        <v>40</v>
      </c>
      <c r="H367" t="s">
        <v>96</v>
      </c>
      <c r="I367" t="s">
        <v>50</v>
      </c>
      <c r="J367" t="s">
        <v>90</v>
      </c>
      <c r="K367" t="s">
        <v>52</v>
      </c>
      <c r="L367" t="s">
        <v>724</v>
      </c>
      <c r="M367">
        <v>0.38</v>
      </c>
      <c r="N367" t="s">
        <v>34</v>
      </c>
      <c r="O367" t="s">
        <v>35</v>
      </c>
      <c r="P367" t="s">
        <v>125</v>
      </c>
      <c r="Q367" t="s">
        <v>908</v>
      </c>
      <c r="R367">
        <v>33407</v>
      </c>
      <c r="S367" s="1">
        <v>42035</v>
      </c>
      <c r="T367" s="1">
        <v>42037</v>
      </c>
      <c r="U367">
        <v>-343.86799999999999</v>
      </c>
      <c r="V367">
        <v>9</v>
      </c>
      <c r="W367">
        <v>64.48</v>
      </c>
      <c r="X367">
        <v>86002</v>
      </c>
      <c r="Y367">
        <f>cleaneddata[[#This Row],[Unit Price]]-cleaneddata[[#This Row],[Discount]]</f>
        <v>6.98</v>
      </c>
      <c r="Z367" t="str">
        <f>_xlfn.IFS(cleaneddata[[#This Row],[Region]]="Central","Chris",cleaneddata[[#This Row],[Region]]="East","Erin",cleaneddata[[#This Row],[Region]]="South","Sam",cleaneddata[[#This Row],[Region]]="West","William")</f>
        <v>Sam</v>
      </c>
    </row>
    <row r="368" spans="1:26" x14ac:dyDescent="0.2">
      <c r="A368">
        <v>510</v>
      </c>
      <c r="B368" t="s">
        <v>463</v>
      </c>
      <c r="C368" t="s">
        <v>27</v>
      </c>
      <c r="D368">
        <v>0.03</v>
      </c>
      <c r="E368">
        <v>6.37</v>
      </c>
      <c r="F368">
        <v>5.19</v>
      </c>
      <c r="G368" t="s">
        <v>40</v>
      </c>
      <c r="H368" t="s">
        <v>96</v>
      </c>
      <c r="I368" t="s">
        <v>50</v>
      </c>
      <c r="J368" t="s">
        <v>74</v>
      </c>
      <c r="K368" t="s">
        <v>75</v>
      </c>
      <c r="L368" t="s">
        <v>909</v>
      </c>
      <c r="M368">
        <v>0.38</v>
      </c>
      <c r="N368" t="s">
        <v>34</v>
      </c>
      <c r="O368" t="s">
        <v>61</v>
      </c>
      <c r="P368" t="s">
        <v>92</v>
      </c>
      <c r="Q368" t="s">
        <v>465</v>
      </c>
      <c r="R368">
        <v>95336</v>
      </c>
      <c r="S368" s="1">
        <v>42036</v>
      </c>
      <c r="T368" s="1">
        <v>42037</v>
      </c>
      <c r="U368">
        <v>-29.092700000000001</v>
      </c>
      <c r="V368">
        <v>14</v>
      </c>
      <c r="W368">
        <v>89.79</v>
      </c>
      <c r="X368">
        <v>90059</v>
      </c>
      <c r="Y368">
        <f>cleaneddata[[#This Row],[Unit Price]]-cleaneddata[[#This Row],[Discount]]</f>
        <v>6.34</v>
      </c>
      <c r="Z368" t="str">
        <f>_xlfn.IFS(cleaneddata[[#This Row],[Region]]="Central","Chris",cleaneddata[[#This Row],[Region]]="East","Erin",cleaneddata[[#This Row],[Region]]="South","Sam",cleaneddata[[#This Row],[Region]]="West","William")</f>
        <v>William</v>
      </c>
    </row>
    <row r="369" spans="1:26" x14ac:dyDescent="0.2">
      <c r="A369">
        <v>2122</v>
      </c>
      <c r="B369" t="s">
        <v>910</v>
      </c>
      <c r="C369" t="s">
        <v>27</v>
      </c>
      <c r="D369">
        <v>0.06</v>
      </c>
      <c r="E369">
        <v>80.97</v>
      </c>
      <c r="F369">
        <v>33.6</v>
      </c>
      <c r="G369" t="s">
        <v>28</v>
      </c>
      <c r="H369" t="s">
        <v>41</v>
      </c>
      <c r="I369" t="s">
        <v>42</v>
      </c>
      <c r="J369" t="s">
        <v>58</v>
      </c>
      <c r="K369" t="s">
        <v>59</v>
      </c>
      <c r="L369" t="s">
        <v>911</v>
      </c>
      <c r="M369">
        <v>0.37</v>
      </c>
      <c r="N369" t="s">
        <v>34</v>
      </c>
      <c r="O369" t="s">
        <v>35</v>
      </c>
      <c r="P369" t="s">
        <v>46</v>
      </c>
      <c r="Q369" t="s">
        <v>912</v>
      </c>
      <c r="R369">
        <v>72116</v>
      </c>
      <c r="S369" s="1">
        <v>42036</v>
      </c>
      <c r="T369" s="1">
        <v>42038</v>
      </c>
      <c r="U369">
        <v>-15.1844</v>
      </c>
      <c r="V369">
        <v>10</v>
      </c>
      <c r="W369">
        <v>799.76</v>
      </c>
      <c r="X369">
        <v>89664</v>
      </c>
      <c r="Y369">
        <f>cleaneddata[[#This Row],[Unit Price]]-cleaneddata[[#This Row],[Discount]]</f>
        <v>80.91</v>
      </c>
      <c r="Z369" t="str">
        <f>_xlfn.IFS(cleaneddata[[#This Row],[Region]]="Central","Chris",cleaneddata[[#This Row],[Region]]="East","Erin",cleaneddata[[#This Row],[Region]]="South","Sam",cleaneddata[[#This Row],[Region]]="West","William")</f>
        <v>Sam</v>
      </c>
    </row>
    <row r="370" spans="1:26" x14ac:dyDescent="0.2">
      <c r="A370">
        <v>1211</v>
      </c>
      <c r="B370" t="s">
        <v>913</v>
      </c>
      <c r="C370" t="s">
        <v>49</v>
      </c>
      <c r="D370">
        <v>0.01</v>
      </c>
      <c r="E370">
        <v>3.08</v>
      </c>
      <c r="F370">
        <v>0.5</v>
      </c>
      <c r="G370" t="s">
        <v>40</v>
      </c>
      <c r="H370" t="s">
        <v>96</v>
      </c>
      <c r="I370" t="s">
        <v>50</v>
      </c>
      <c r="J370" t="s">
        <v>154</v>
      </c>
      <c r="K370" t="s">
        <v>75</v>
      </c>
      <c r="L370" t="s">
        <v>914</v>
      </c>
      <c r="M370">
        <v>0.37</v>
      </c>
      <c r="N370" t="s">
        <v>34</v>
      </c>
      <c r="O370" t="s">
        <v>54</v>
      </c>
      <c r="P370" t="s">
        <v>55</v>
      </c>
      <c r="Q370" t="s">
        <v>915</v>
      </c>
      <c r="R370">
        <v>46806</v>
      </c>
      <c r="S370" s="1">
        <v>42036</v>
      </c>
      <c r="T370" s="1">
        <v>42041</v>
      </c>
      <c r="U370">
        <v>9.0045000000000002</v>
      </c>
      <c r="V370">
        <v>4</v>
      </c>
      <c r="W370">
        <v>13.05</v>
      </c>
      <c r="X370">
        <v>88598</v>
      </c>
      <c r="Y370">
        <f>cleaneddata[[#This Row],[Unit Price]]-cleaneddata[[#This Row],[Discount]]</f>
        <v>3.0700000000000003</v>
      </c>
      <c r="Z370" t="str">
        <f>_xlfn.IFS(cleaneddata[[#This Row],[Region]]="Central","Chris",cleaneddata[[#This Row],[Region]]="East","Erin",cleaneddata[[#This Row],[Region]]="South","Sam",cleaneddata[[#This Row],[Region]]="West","William")</f>
        <v>Chris</v>
      </c>
    </row>
    <row r="371" spans="1:26" x14ac:dyDescent="0.2">
      <c r="A371">
        <v>1949</v>
      </c>
      <c r="B371" t="s">
        <v>916</v>
      </c>
      <c r="C371" t="s">
        <v>49</v>
      </c>
      <c r="D371">
        <v>0.05</v>
      </c>
      <c r="E371">
        <v>424.21</v>
      </c>
      <c r="F371">
        <v>110.2</v>
      </c>
      <c r="G371" t="s">
        <v>28</v>
      </c>
      <c r="H371" t="s">
        <v>29</v>
      </c>
      <c r="I371" t="s">
        <v>30</v>
      </c>
      <c r="J371" t="s">
        <v>31</v>
      </c>
      <c r="K371" t="s">
        <v>32</v>
      </c>
      <c r="L371" t="s">
        <v>917</v>
      </c>
      <c r="M371">
        <v>0.67</v>
      </c>
      <c r="N371" t="s">
        <v>34</v>
      </c>
      <c r="O371" t="s">
        <v>61</v>
      </c>
      <c r="P371" t="s">
        <v>279</v>
      </c>
      <c r="Q371" t="s">
        <v>918</v>
      </c>
      <c r="R371">
        <v>59715</v>
      </c>
      <c r="S371" s="1">
        <v>42036</v>
      </c>
      <c r="T371" s="1">
        <v>42040</v>
      </c>
      <c r="U371">
        <v>-213.40280000000001</v>
      </c>
      <c r="V371">
        <v>12</v>
      </c>
      <c r="W371">
        <v>4935.22</v>
      </c>
      <c r="X371">
        <v>90415</v>
      </c>
      <c r="Y371">
        <f>cleaneddata[[#This Row],[Unit Price]]-cleaneddata[[#This Row],[Discount]]</f>
        <v>424.15999999999997</v>
      </c>
      <c r="Z371" t="str">
        <f>_xlfn.IFS(cleaneddata[[#This Row],[Region]]="Central","Chris",cleaneddata[[#This Row],[Region]]="East","Erin",cleaneddata[[#This Row],[Region]]="South","Sam",cleaneddata[[#This Row],[Region]]="West","William")</f>
        <v>William</v>
      </c>
    </row>
    <row r="372" spans="1:26" x14ac:dyDescent="0.2">
      <c r="A372">
        <v>2071</v>
      </c>
      <c r="B372" t="s">
        <v>919</v>
      </c>
      <c r="C372" t="s">
        <v>72</v>
      </c>
      <c r="D372">
        <v>0.03</v>
      </c>
      <c r="E372">
        <v>60.98</v>
      </c>
      <c r="F372">
        <v>1.99</v>
      </c>
      <c r="G372" t="s">
        <v>40</v>
      </c>
      <c r="H372" t="s">
        <v>96</v>
      </c>
      <c r="I372" t="s">
        <v>42</v>
      </c>
      <c r="J372" t="s">
        <v>43</v>
      </c>
      <c r="K372" t="s">
        <v>44</v>
      </c>
      <c r="L372" t="s">
        <v>920</v>
      </c>
      <c r="M372">
        <v>0.5</v>
      </c>
      <c r="N372" t="s">
        <v>34</v>
      </c>
      <c r="O372" t="s">
        <v>54</v>
      </c>
      <c r="P372" t="s">
        <v>291</v>
      </c>
      <c r="Q372" t="s">
        <v>921</v>
      </c>
      <c r="R372">
        <v>48336</v>
      </c>
      <c r="S372" s="1">
        <v>42036</v>
      </c>
      <c r="T372" s="1">
        <v>42036</v>
      </c>
      <c r="U372">
        <v>976.2672</v>
      </c>
      <c r="V372">
        <v>23</v>
      </c>
      <c r="W372">
        <v>1414.88</v>
      </c>
      <c r="X372">
        <v>88555</v>
      </c>
      <c r="Y372">
        <f>cleaneddata[[#This Row],[Unit Price]]-cleaneddata[[#This Row],[Discount]]</f>
        <v>60.949999999999996</v>
      </c>
      <c r="Z372" t="str">
        <f>_xlfn.IFS(cleaneddata[[#This Row],[Region]]="Central","Chris",cleaneddata[[#This Row],[Region]]="East","Erin",cleaneddata[[#This Row],[Region]]="South","Sam",cleaneddata[[#This Row],[Region]]="West","William")</f>
        <v>Chris</v>
      </c>
    </row>
    <row r="373" spans="1:26" x14ac:dyDescent="0.2">
      <c r="A373">
        <v>2071</v>
      </c>
      <c r="B373" t="s">
        <v>919</v>
      </c>
      <c r="C373" t="s">
        <v>72</v>
      </c>
      <c r="D373">
        <v>0.04</v>
      </c>
      <c r="E373">
        <v>3.08</v>
      </c>
      <c r="F373">
        <v>0.99</v>
      </c>
      <c r="G373" t="s">
        <v>40</v>
      </c>
      <c r="H373" t="s">
        <v>96</v>
      </c>
      <c r="I373" t="s">
        <v>50</v>
      </c>
      <c r="J373" t="s">
        <v>154</v>
      </c>
      <c r="K373" t="s">
        <v>75</v>
      </c>
      <c r="L373" t="s">
        <v>660</v>
      </c>
      <c r="M373">
        <v>0.37</v>
      </c>
      <c r="N373" t="s">
        <v>34</v>
      </c>
      <c r="O373" t="s">
        <v>54</v>
      </c>
      <c r="P373" t="s">
        <v>291</v>
      </c>
      <c r="Q373" t="s">
        <v>921</v>
      </c>
      <c r="R373">
        <v>48336</v>
      </c>
      <c r="S373" s="1">
        <v>42036</v>
      </c>
      <c r="T373" s="1">
        <v>42037</v>
      </c>
      <c r="U373">
        <v>23.204699999999999</v>
      </c>
      <c r="V373">
        <v>11</v>
      </c>
      <c r="W373">
        <v>33.630000000000003</v>
      </c>
      <c r="X373">
        <v>88555</v>
      </c>
      <c r="Y373">
        <f>cleaneddata[[#This Row],[Unit Price]]-cleaneddata[[#This Row],[Discount]]</f>
        <v>3.04</v>
      </c>
      <c r="Z373" t="str">
        <f>_xlfn.IFS(cleaneddata[[#This Row],[Region]]="Central","Chris",cleaneddata[[#This Row],[Region]]="East","Erin",cleaneddata[[#This Row],[Region]]="South","Sam",cleaneddata[[#This Row],[Region]]="West","William")</f>
        <v>Chris</v>
      </c>
    </row>
    <row r="374" spans="1:26" x14ac:dyDescent="0.2">
      <c r="A374">
        <v>2072</v>
      </c>
      <c r="B374" t="s">
        <v>922</v>
      </c>
      <c r="C374" t="s">
        <v>72</v>
      </c>
      <c r="D374">
        <v>0</v>
      </c>
      <c r="E374">
        <v>10.31</v>
      </c>
      <c r="F374">
        <v>1.79</v>
      </c>
      <c r="G374" t="s">
        <v>40</v>
      </c>
      <c r="H374" t="s">
        <v>96</v>
      </c>
      <c r="I374" t="s">
        <v>50</v>
      </c>
      <c r="J374" t="s">
        <v>90</v>
      </c>
      <c r="K374" t="s">
        <v>52</v>
      </c>
      <c r="L374" t="s">
        <v>923</v>
      </c>
      <c r="M374">
        <v>0.38</v>
      </c>
      <c r="N374" t="s">
        <v>34</v>
      </c>
      <c r="O374" t="s">
        <v>54</v>
      </c>
      <c r="P374" t="s">
        <v>291</v>
      </c>
      <c r="Q374" t="s">
        <v>924</v>
      </c>
      <c r="R374">
        <v>48505</v>
      </c>
      <c r="S374" s="1">
        <v>42036</v>
      </c>
      <c r="T374" s="1">
        <v>42038</v>
      </c>
      <c r="U374">
        <v>167.46299999999999</v>
      </c>
      <c r="V374">
        <v>23</v>
      </c>
      <c r="W374">
        <v>242.7</v>
      </c>
      <c r="X374">
        <v>88555</v>
      </c>
      <c r="Y374">
        <f>cleaneddata[[#This Row],[Unit Price]]-cleaneddata[[#This Row],[Discount]]</f>
        <v>10.31</v>
      </c>
      <c r="Z374" t="str">
        <f>_xlfn.IFS(cleaneddata[[#This Row],[Region]]="Central","Chris",cleaneddata[[#This Row],[Region]]="East","Erin",cleaneddata[[#This Row],[Region]]="South","Sam",cleaneddata[[#This Row],[Region]]="West","William")</f>
        <v>Chris</v>
      </c>
    </row>
    <row r="375" spans="1:26" x14ac:dyDescent="0.2">
      <c r="A375">
        <v>397</v>
      </c>
      <c r="B375" t="s">
        <v>925</v>
      </c>
      <c r="C375" t="s">
        <v>27</v>
      </c>
      <c r="D375">
        <v>0.1</v>
      </c>
      <c r="E375">
        <v>154.13</v>
      </c>
      <c r="F375">
        <v>69</v>
      </c>
      <c r="G375" t="s">
        <v>40</v>
      </c>
      <c r="H375" t="s">
        <v>96</v>
      </c>
      <c r="I375" t="s">
        <v>30</v>
      </c>
      <c r="J375" t="s">
        <v>31</v>
      </c>
      <c r="K375" t="s">
        <v>66</v>
      </c>
      <c r="L375" t="s">
        <v>926</v>
      </c>
      <c r="M375">
        <v>0.68</v>
      </c>
      <c r="N375" t="s">
        <v>34</v>
      </c>
      <c r="O375" t="s">
        <v>113</v>
      </c>
      <c r="P375" t="s">
        <v>319</v>
      </c>
      <c r="Q375" t="s">
        <v>927</v>
      </c>
      <c r="R375">
        <v>44221</v>
      </c>
      <c r="S375" s="1">
        <v>42037</v>
      </c>
      <c r="T375" s="1">
        <v>42038</v>
      </c>
      <c r="U375">
        <v>-372.48597100000001</v>
      </c>
      <c r="V375">
        <v>8</v>
      </c>
      <c r="W375">
        <v>1216.32</v>
      </c>
      <c r="X375">
        <v>89319</v>
      </c>
      <c r="Y375">
        <f>cleaneddata[[#This Row],[Unit Price]]-cleaneddata[[#This Row],[Discount]]</f>
        <v>154.03</v>
      </c>
      <c r="Z375" t="str">
        <f>_xlfn.IFS(cleaneddata[[#This Row],[Region]]="Central","Chris",cleaneddata[[#This Row],[Region]]="East","Erin",cleaneddata[[#This Row],[Region]]="South","Sam",cleaneddata[[#This Row],[Region]]="West","William")</f>
        <v>Erin</v>
      </c>
    </row>
    <row r="376" spans="1:26" x14ac:dyDescent="0.2">
      <c r="A376">
        <v>2555</v>
      </c>
      <c r="B376" t="s">
        <v>357</v>
      </c>
      <c r="C376" t="s">
        <v>27</v>
      </c>
      <c r="D376">
        <v>0</v>
      </c>
      <c r="E376">
        <v>12.97</v>
      </c>
      <c r="F376">
        <v>1.49</v>
      </c>
      <c r="G376" t="s">
        <v>40</v>
      </c>
      <c r="H376" t="s">
        <v>73</v>
      </c>
      <c r="I376" t="s">
        <v>50</v>
      </c>
      <c r="J376" t="s">
        <v>74</v>
      </c>
      <c r="K376" t="s">
        <v>75</v>
      </c>
      <c r="L376" t="s">
        <v>928</v>
      </c>
      <c r="M376">
        <v>0.35</v>
      </c>
      <c r="N376" t="s">
        <v>34</v>
      </c>
      <c r="O376" t="s">
        <v>54</v>
      </c>
      <c r="P376" t="s">
        <v>359</v>
      </c>
      <c r="Q376" t="s">
        <v>360</v>
      </c>
      <c r="R376">
        <v>53711</v>
      </c>
      <c r="S376" s="1">
        <v>42037</v>
      </c>
      <c r="T376" s="1">
        <v>42038</v>
      </c>
      <c r="U376">
        <v>180.23490000000001</v>
      </c>
      <c r="V376">
        <v>19</v>
      </c>
      <c r="W376">
        <v>261.20999999999998</v>
      </c>
      <c r="X376">
        <v>86529</v>
      </c>
      <c r="Y376">
        <f>cleaneddata[[#This Row],[Unit Price]]-cleaneddata[[#This Row],[Discount]]</f>
        <v>12.97</v>
      </c>
      <c r="Z376" t="str">
        <f>_xlfn.IFS(cleaneddata[[#This Row],[Region]]="Central","Chris",cleaneddata[[#This Row],[Region]]="East","Erin",cleaneddata[[#This Row],[Region]]="South","Sam",cleaneddata[[#This Row],[Region]]="West","William")</f>
        <v>Chris</v>
      </c>
    </row>
    <row r="377" spans="1:26" x14ac:dyDescent="0.2">
      <c r="A377">
        <v>2555</v>
      </c>
      <c r="B377" t="s">
        <v>357</v>
      </c>
      <c r="C377" t="s">
        <v>27</v>
      </c>
      <c r="D377">
        <v>0.06</v>
      </c>
      <c r="E377">
        <v>4.91</v>
      </c>
      <c r="F377">
        <v>0.5</v>
      </c>
      <c r="G377" t="s">
        <v>40</v>
      </c>
      <c r="H377" t="s">
        <v>73</v>
      </c>
      <c r="I377" t="s">
        <v>50</v>
      </c>
      <c r="J377" t="s">
        <v>154</v>
      </c>
      <c r="K377" t="s">
        <v>75</v>
      </c>
      <c r="L377" t="s">
        <v>579</v>
      </c>
      <c r="M377">
        <v>0.36</v>
      </c>
      <c r="N377" t="s">
        <v>34</v>
      </c>
      <c r="O377" t="s">
        <v>54</v>
      </c>
      <c r="P377" t="s">
        <v>359</v>
      </c>
      <c r="Q377" t="s">
        <v>360</v>
      </c>
      <c r="R377">
        <v>53711</v>
      </c>
      <c r="S377" s="1">
        <v>42037</v>
      </c>
      <c r="T377" s="1">
        <v>42037</v>
      </c>
      <c r="U377">
        <v>29.525099999999998</v>
      </c>
      <c r="V377">
        <v>9</v>
      </c>
      <c r="W377">
        <v>42.79</v>
      </c>
      <c r="X377">
        <v>86529</v>
      </c>
      <c r="Y377">
        <f>cleaneddata[[#This Row],[Unit Price]]-cleaneddata[[#This Row],[Discount]]</f>
        <v>4.8500000000000005</v>
      </c>
      <c r="Z377" t="str">
        <f>_xlfn.IFS(cleaneddata[[#This Row],[Region]]="Central","Chris",cleaneddata[[#This Row],[Region]]="East","Erin",cleaneddata[[#This Row],[Region]]="South","Sam",cleaneddata[[#This Row],[Region]]="West","William")</f>
        <v>Chris</v>
      </c>
    </row>
    <row r="378" spans="1:26" x14ac:dyDescent="0.2">
      <c r="A378">
        <v>68</v>
      </c>
      <c r="B378" t="s">
        <v>110</v>
      </c>
      <c r="C378" t="s">
        <v>39</v>
      </c>
      <c r="D378">
        <v>0.09</v>
      </c>
      <c r="E378">
        <v>122.99</v>
      </c>
      <c r="F378">
        <v>70.2</v>
      </c>
      <c r="G378" t="s">
        <v>28</v>
      </c>
      <c r="H378" t="s">
        <v>96</v>
      </c>
      <c r="I378" t="s">
        <v>30</v>
      </c>
      <c r="J378" t="s">
        <v>111</v>
      </c>
      <c r="K378" t="s">
        <v>59</v>
      </c>
      <c r="L378" t="s">
        <v>806</v>
      </c>
      <c r="M378">
        <v>0.74</v>
      </c>
      <c r="N378" t="s">
        <v>34</v>
      </c>
      <c r="O378" t="s">
        <v>113</v>
      </c>
      <c r="P378" t="s">
        <v>114</v>
      </c>
      <c r="Q378" t="s">
        <v>115</v>
      </c>
      <c r="R378">
        <v>10177</v>
      </c>
      <c r="S378" s="1">
        <v>42037</v>
      </c>
      <c r="T378" s="1">
        <v>42039</v>
      </c>
      <c r="U378">
        <v>-2426.5500000000002</v>
      </c>
      <c r="V378">
        <v>49</v>
      </c>
      <c r="W378">
        <v>5718.85</v>
      </c>
      <c r="X378">
        <v>55713</v>
      </c>
      <c r="Y378">
        <f>cleaneddata[[#This Row],[Unit Price]]-cleaneddata[[#This Row],[Discount]]</f>
        <v>122.89999999999999</v>
      </c>
      <c r="Z378" t="str">
        <f>_xlfn.IFS(cleaneddata[[#This Row],[Region]]="Central","Chris",cleaneddata[[#This Row],[Region]]="East","Erin",cleaneddata[[#This Row],[Region]]="South","Sam",cleaneddata[[#This Row],[Region]]="West","William")</f>
        <v>Erin</v>
      </c>
    </row>
    <row r="379" spans="1:26" x14ac:dyDescent="0.2">
      <c r="A379">
        <v>70</v>
      </c>
      <c r="B379" t="s">
        <v>929</v>
      </c>
      <c r="C379" t="s">
        <v>39</v>
      </c>
      <c r="D379">
        <v>0.09</v>
      </c>
      <c r="E379">
        <v>122.99</v>
      </c>
      <c r="F379">
        <v>70.2</v>
      </c>
      <c r="G379" t="s">
        <v>28</v>
      </c>
      <c r="H379" t="s">
        <v>96</v>
      </c>
      <c r="I379" t="s">
        <v>30</v>
      </c>
      <c r="J379" t="s">
        <v>111</v>
      </c>
      <c r="K379" t="s">
        <v>59</v>
      </c>
      <c r="L379" t="s">
        <v>806</v>
      </c>
      <c r="M379">
        <v>0.74</v>
      </c>
      <c r="N379" t="s">
        <v>34</v>
      </c>
      <c r="O379" t="s">
        <v>113</v>
      </c>
      <c r="P379" t="s">
        <v>635</v>
      </c>
      <c r="Q379" t="s">
        <v>930</v>
      </c>
      <c r="R379">
        <v>5401</v>
      </c>
      <c r="S379" s="1">
        <v>42037</v>
      </c>
      <c r="T379" s="1">
        <v>42039</v>
      </c>
      <c r="U379">
        <v>-2426.5500000000002</v>
      </c>
      <c r="V379">
        <v>12</v>
      </c>
      <c r="W379">
        <v>1400.53</v>
      </c>
      <c r="X379">
        <v>87947</v>
      </c>
      <c r="Y379">
        <f>cleaneddata[[#This Row],[Unit Price]]-cleaneddata[[#This Row],[Discount]]</f>
        <v>122.89999999999999</v>
      </c>
      <c r="Z379" t="str">
        <f>_xlfn.IFS(cleaneddata[[#This Row],[Region]]="Central","Chris",cleaneddata[[#This Row],[Region]]="East","Erin",cleaneddata[[#This Row],[Region]]="South","Sam",cleaneddata[[#This Row],[Region]]="West","William")</f>
        <v>Erin</v>
      </c>
    </row>
    <row r="380" spans="1:26" x14ac:dyDescent="0.2">
      <c r="A380">
        <v>894</v>
      </c>
      <c r="B380" t="s">
        <v>374</v>
      </c>
      <c r="C380" t="s">
        <v>49</v>
      </c>
      <c r="D380">
        <v>0.02</v>
      </c>
      <c r="E380">
        <v>1.1399999999999999</v>
      </c>
      <c r="F380">
        <v>0.7</v>
      </c>
      <c r="G380" t="s">
        <v>40</v>
      </c>
      <c r="H380" t="s">
        <v>96</v>
      </c>
      <c r="I380" t="s">
        <v>50</v>
      </c>
      <c r="J380" t="s">
        <v>178</v>
      </c>
      <c r="K380" t="s">
        <v>52</v>
      </c>
      <c r="L380" t="s">
        <v>826</v>
      </c>
      <c r="M380">
        <v>0.38</v>
      </c>
      <c r="N380" t="s">
        <v>34</v>
      </c>
      <c r="O380" t="s">
        <v>113</v>
      </c>
      <c r="P380" t="s">
        <v>376</v>
      </c>
      <c r="Q380" t="s">
        <v>68</v>
      </c>
      <c r="R380">
        <v>20024</v>
      </c>
      <c r="S380" s="1">
        <v>42037</v>
      </c>
      <c r="T380" s="1">
        <v>42037</v>
      </c>
      <c r="U380">
        <v>-0.49</v>
      </c>
      <c r="V380">
        <v>38</v>
      </c>
      <c r="W380">
        <v>44.85</v>
      </c>
      <c r="X380">
        <v>38529</v>
      </c>
      <c r="Y380">
        <f>cleaneddata[[#This Row],[Unit Price]]-cleaneddata[[#This Row],[Discount]]</f>
        <v>1.1199999999999999</v>
      </c>
      <c r="Z380" t="str">
        <f>_xlfn.IFS(cleaneddata[[#This Row],[Region]]="Central","Chris",cleaneddata[[#This Row],[Region]]="East","Erin",cleaneddata[[#This Row],[Region]]="South","Sam",cleaneddata[[#This Row],[Region]]="West","William")</f>
        <v>Erin</v>
      </c>
    </row>
    <row r="381" spans="1:26" x14ac:dyDescent="0.2">
      <c r="A381">
        <v>2498</v>
      </c>
      <c r="B381" t="s">
        <v>931</v>
      </c>
      <c r="C381" t="s">
        <v>118</v>
      </c>
      <c r="D381">
        <v>0.09</v>
      </c>
      <c r="E381">
        <v>6.28</v>
      </c>
      <c r="F381">
        <v>5.41</v>
      </c>
      <c r="G381" t="s">
        <v>40</v>
      </c>
      <c r="H381" t="s">
        <v>29</v>
      </c>
      <c r="I381" t="s">
        <v>30</v>
      </c>
      <c r="J381" t="s">
        <v>128</v>
      </c>
      <c r="K381" t="s">
        <v>75</v>
      </c>
      <c r="L381" t="s">
        <v>932</v>
      </c>
      <c r="M381">
        <v>0.53</v>
      </c>
      <c r="N381" t="s">
        <v>34</v>
      </c>
      <c r="O381" t="s">
        <v>61</v>
      </c>
      <c r="P381" t="s">
        <v>92</v>
      </c>
      <c r="Q381" t="s">
        <v>892</v>
      </c>
      <c r="R381">
        <v>92024</v>
      </c>
      <c r="S381" s="1">
        <v>42037</v>
      </c>
      <c r="T381" s="1">
        <v>42039</v>
      </c>
      <c r="U381">
        <v>-61.59</v>
      </c>
      <c r="V381">
        <v>56</v>
      </c>
      <c r="W381">
        <v>355.4</v>
      </c>
      <c r="X381">
        <v>54567</v>
      </c>
      <c r="Y381">
        <f>cleaneddata[[#This Row],[Unit Price]]-cleaneddata[[#This Row],[Discount]]</f>
        <v>6.19</v>
      </c>
      <c r="Z381" t="str">
        <f>_xlfn.IFS(cleaneddata[[#This Row],[Region]]="Central","Chris",cleaneddata[[#This Row],[Region]]="East","Erin",cleaneddata[[#This Row],[Region]]="South","Sam",cleaneddata[[#This Row],[Region]]="West","William")</f>
        <v>William</v>
      </c>
    </row>
    <row r="382" spans="1:26" x14ac:dyDescent="0.2">
      <c r="A382">
        <v>2500</v>
      </c>
      <c r="B382" t="s">
        <v>933</v>
      </c>
      <c r="C382" t="s">
        <v>118</v>
      </c>
      <c r="D382">
        <v>0.09</v>
      </c>
      <c r="E382">
        <v>6.28</v>
      </c>
      <c r="F382">
        <v>5.41</v>
      </c>
      <c r="G382" t="s">
        <v>40</v>
      </c>
      <c r="H382" t="s">
        <v>29</v>
      </c>
      <c r="I382" t="s">
        <v>30</v>
      </c>
      <c r="J382" t="s">
        <v>128</v>
      </c>
      <c r="K382" t="s">
        <v>75</v>
      </c>
      <c r="L382" t="s">
        <v>932</v>
      </c>
      <c r="M382">
        <v>0.53</v>
      </c>
      <c r="N382" t="s">
        <v>34</v>
      </c>
      <c r="O382" t="s">
        <v>54</v>
      </c>
      <c r="P382" t="s">
        <v>105</v>
      </c>
      <c r="Q382" t="s">
        <v>934</v>
      </c>
      <c r="R382">
        <v>60102</v>
      </c>
      <c r="S382" s="1">
        <v>42037</v>
      </c>
      <c r="T382" s="1">
        <v>42039</v>
      </c>
      <c r="U382">
        <v>-32.026800000000001</v>
      </c>
      <c r="V382">
        <v>14</v>
      </c>
      <c r="W382">
        <v>88.85</v>
      </c>
      <c r="X382">
        <v>88320</v>
      </c>
      <c r="Y382">
        <f>cleaneddata[[#This Row],[Unit Price]]-cleaneddata[[#This Row],[Discount]]</f>
        <v>6.19</v>
      </c>
      <c r="Z382" t="str">
        <f>_xlfn.IFS(cleaneddata[[#This Row],[Region]]="Central","Chris",cleaneddata[[#This Row],[Region]]="East","Erin",cleaneddata[[#This Row],[Region]]="South","Sam",cleaneddata[[#This Row],[Region]]="West","William")</f>
        <v>Chris</v>
      </c>
    </row>
    <row r="383" spans="1:26" x14ac:dyDescent="0.2">
      <c r="A383">
        <v>84</v>
      </c>
      <c r="B383" t="s">
        <v>935</v>
      </c>
      <c r="C383" t="s">
        <v>72</v>
      </c>
      <c r="D383">
        <v>0</v>
      </c>
      <c r="E383">
        <v>8.09</v>
      </c>
      <c r="F383">
        <v>7.96</v>
      </c>
      <c r="G383" t="s">
        <v>40</v>
      </c>
      <c r="H383" t="s">
        <v>41</v>
      </c>
      <c r="I383" t="s">
        <v>30</v>
      </c>
      <c r="J383" t="s">
        <v>128</v>
      </c>
      <c r="K383" t="s">
        <v>75</v>
      </c>
      <c r="L383" t="s">
        <v>524</v>
      </c>
      <c r="M383">
        <v>0.49</v>
      </c>
      <c r="N383" t="s">
        <v>34</v>
      </c>
      <c r="O383" t="s">
        <v>113</v>
      </c>
      <c r="P383" t="s">
        <v>319</v>
      </c>
      <c r="Q383" t="s">
        <v>936</v>
      </c>
      <c r="R383">
        <v>45231</v>
      </c>
      <c r="S383" s="1">
        <v>42037</v>
      </c>
      <c r="T383" s="1">
        <v>42038</v>
      </c>
      <c r="U383">
        <v>-144.56</v>
      </c>
      <c r="V383">
        <v>11</v>
      </c>
      <c r="W383">
        <v>90.98</v>
      </c>
      <c r="X383">
        <v>87364</v>
      </c>
      <c r="Y383">
        <f>cleaneddata[[#This Row],[Unit Price]]-cleaneddata[[#This Row],[Discount]]</f>
        <v>8.09</v>
      </c>
      <c r="Z383" t="str">
        <f>_xlfn.IFS(cleaneddata[[#This Row],[Region]]="Central","Chris",cleaneddata[[#This Row],[Region]]="East","Erin",cleaneddata[[#This Row],[Region]]="South","Sam",cleaneddata[[#This Row],[Region]]="West","William")</f>
        <v>Erin</v>
      </c>
    </row>
    <row r="384" spans="1:26" x14ac:dyDescent="0.2">
      <c r="A384">
        <v>1412</v>
      </c>
      <c r="B384" t="s">
        <v>937</v>
      </c>
      <c r="C384" t="s">
        <v>72</v>
      </c>
      <c r="D384">
        <v>0.08</v>
      </c>
      <c r="E384">
        <v>3.38</v>
      </c>
      <c r="F384">
        <v>0.85</v>
      </c>
      <c r="G384" t="s">
        <v>40</v>
      </c>
      <c r="H384" t="s">
        <v>96</v>
      </c>
      <c r="I384" t="s">
        <v>50</v>
      </c>
      <c r="J384" t="s">
        <v>51</v>
      </c>
      <c r="K384" t="s">
        <v>52</v>
      </c>
      <c r="L384" t="s">
        <v>938</v>
      </c>
      <c r="M384">
        <v>0.48</v>
      </c>
      <c r="N384" t="s">
        <v>34</v>
      </c>
      <c r="O384" t="s">
        <v>61</v>
      </c>
      <c r="P384" t="s">
        <v>92</v>
      </c>
      <c r="Q384" t="s">
        <v>939</v>
      </c>
      <c r="R384">
        <v>94043</v>
      </c>
      <c r="S384" s="1">
        <v>42037</v>
      </c>
      <c r="T384" s="1">
        <v>42039</v>
      </c>
      <c r="U384">
        <v>20.453600000000002</v>
      </c>
      <c r="V384">
        <v>12</v>
      </c>
      <c r="W384">
        <v>38.81</v>
      </c>
      <c r="X384">
        <v>87087</v>
      </c>
      <c r="Y384">
        <f>cleaneddata[[#This Row],[Unit Price]]-cleaneddata[[#This Row],[Discount]]</f>
        <v>3.3</v>
      </c>
      <c r="Z384" t="str">
        <f>_xlfn.IFS(cleaneddata[[#This Row],[Region]]="Central","Chris",cleaneddata[[#This Row],[Region]]="East","Erin",cleaneddata[[#This Row],[Region]]="South","Sam",cleaneddata[[#This Row],[Region]]="West","William")</f>
        <v>William</v>
      </c>
    </row>
    <row r="385" spans="1:26" x14ac:dyDescent="0.2">
      <c r="A385">
        <v>1413</v>
      </c>
      <c r="B385" t="s">
        <v>940</v>
      </c>
      <c r="C385" t="s">
        <v>72</v>
      </c>
      <c r="D385">
        <v>0.02</v>
      </c>
      <c r="E385">
        <v>16.48</v>
      </c>
      <c r="F385">
        <v>1.99</v>
      </c>
      <c r="G385" t="s">
        <v>89</v>
      </c>
      <c r="H385" t="s">
        <v>96</v>
      </c>
      <c r="I385" t="s">
        <v>42</v>
      </c>
      <c r="J385" t="s">
        <v>43</v>
      </c>
      <c r="K385" t="s">
        <v>44</v>
      </c>
      <c r="L385" t="s">
        <v>603</v>
      </c>
      <c r="M385">
        <v>0.42</v>
      </c>
      <c r="N385" t="s">
        <v>34</v>
      </c>
      <c r="O385" t="s">
        <v>113</v>
      </c>
      <c r="P385" t="s">
        <v>405</v>
      </c>
      <c r="Q385" t="s">
        <v>790</v>
      </c>
      <c r="R385">
        <v>2113</v>
      </c>
      <c r="S385" s="1">
        <v>42037</v>
      </c>
      <c r="T385" s="1">
        <v>42039</v>
      </c>
      <c r="U385">
        <v>69.61</v>
      </c>
      <c r="V385">
        <v>27</v>
      </c>
      <c r="W385">
        <v>484.56</v>
      </c>
      <c r="X385">
        <v>45539</v>
      </c>
      <c r="Y385">
        <f>cleaneddata[[#This Row],[Unit Price]]-cleaneddata[[#This Row],[Discount]]</f>
        <v>16.46</v>
      </c>
      <c r="Z385" t="str">
        <f>_xlfn.IFS(cleaneddata[[#This Row],[Region]]="Central","Chris",cleaneddata[[#This Row],[Region]]="East","Erin",cleaneddata[[#This Row],[Region]]="South","Sam",cleaneddata[[#This Row],[Region]]="West","William")</f>
        <v>Erin</v>
      </c>
    </row>
    <row r="386" spans="1:26" x14ac:dyDescent="0.2">
      <c r="A386">
        <v>3196</v>
      </c>
      <c r="B386" t="s">
        <v>941</v>
      </c>
      <c r="C386" t="s">
        <v>72</v>
      </c>
      <c r="D386">
        <v>0.03</v>
      </c>
      <c r="E386">
        <v>200.97</v>
      </c>
      <c r="F386">
        <v>15.59</v>
      </c>
      <c r="G386" t="s">
        <v>28</v>
      </c>
      <c r="H386" t="s">
        <v>73</v>
      </c>
      <c r="I386" t="s">
        <v>42</v>
      </c>
      <c r="J386" t="s">
        <v>58</v>
      </c>
      <c r="K386" t="s">
        <v>59</v>
      </c>
      <c r="L386" t="s">
        <v>942</v>
      </c>
      <c r="M386">
        <v>0.36</v>
      </c>
      <c r="N386" t="s">
        <v>34</v>
      </c>
      <c r="O386" t="s">
        <v>61</v>
      </c>
      <c r="P386" t="s">
        <v>92</v>
      </c>
      <c r="Q386" t="s">
        <v>943</v>
      </c>
      <c r="R386">
        <v>94109</v>
      </c>
      <c r="S386" s="1">
        <v>42037</v>
      </c>
      <c r="T386" s="1">
        <v>42038</v>
      </c>
      <c r="U386">
        <v>1951.3</v>
      </c>
      <c r="V386">
        <v>43</v>
      </c>
      <c r="W386">
        <v>8717.75</v>
      </c>
      <c r="X386">
        <v>24294</v>
      </c>
      <c r="Y386">
        <f>cleaneddata[[#This Row],[Unit Price]]-cleaneddata[[#This Row],[Discount]]</f>
        <v>200.94</v>
      </c>
      <c r="Z386" t="str">
        <f>_xlfn.IFS(cleaneddata[[#This Row],[Region]]="Central","Chris",cleaneddata[[#This Row],[Region]]="East","Erin",cleaneddata[[#This Row],[Region]]="South","Sam",cleaneddata[[#This Row],[Region]]="West","William")</f>
        <v>William</v>
      </c>
    </row>
    <row r="387" spans="1:26" x14ac:dyDescent="0.2">
      <c r="A387">
        <v>3197</v>
      </c>
      <c r="B387" t="s">
        <v>944</v>
      </c>
      <c r="C387" t="s">
        <v>72</v>
      </c>
      <c r="D387">
        <v>0.03</v>
      </c>
      <c r="E387">
        <v>200.97</v>
      </c>
      <c r="F387">
        <v>15.59</v>
      </c>
      <c r="G387" t="s">
        <v>28</v>
      </c>
      <c r="H387" t="s">
        <v>73</v>
      </c>
      <c r="I387" t="s">
        <v>42</v>
      </c>
      <c r="J387" t="s">
        <v>58</v>
      </c>
      <c r="K387" t="s">
        <v>59</v>
      </c>
      <c r="L387" t="s">
        <v>942</v>
      </c>
      <c r="M387">
        <v>0.36</v>
      </c>
      <c r="N387" t="s">
        <v>34</v>
      </c>
      <c r="O387" t="s">
        <v>54</v>
      </c>
      <c r="P387" t="s">
        <v>105</v>
      </c>
      <c r="Q387" t="s">
        <v>945</v>
      </c>
      <c r="R387">
        <v>60062</v>
      </c>
      <c r="S387" s="1">
        <v>42037</v>
      </c>
      <c r="T387" s="1">
        <v>42038</v>
      </c>
      <c r="U387">
        <v>1538.7828</v>
      </c>
      <c r="V387">
        <v>11</v>
      </c>
      <c r="W387">
        <v>2230.12</v>
      </c>
      <c r="X387">
        <v>90850</v>
      </c>
      <c r="Y387">
        <f>cleaneddata[[#This Row],[Unit Price]]-cleaneddata[[#This Row],[Discount]]</f>
        <v>200.94</v>
      </c>
      <c r="Z387" t="str">
        <f>_xlfn.IFS(cleaneddata[[#This Row],[Region]]="Central","Chris",cleaneddata[[#This Row],[Region]]="East","Erin",cleaneddata[[#This Row],[Region]]="South","Sam",cleaneddata[[#This Row],[Region]]="West","William")</f>
        <v>Chris</v>
      </c>
    </row>
    <row r="388" spans="1:26" x14ac:dyDescent="0.2">
      <c r="A388">
        <v>2486</v>
      </c>
      <c r="B388" t="s">
        <v>946</v>
      </c>
      <c r="C388" t="s">
        <v>49</v>
      </c>
      <c r="D388">
        <v>0</v>
      </c>
      <c r="E388">
        <v>180.98</v>
      </c>
      <c r="F388">
        <v>30</v>
      </c>
      <c r="G388" t="s">
        <v>28</v>
      </c>
      <c r="H388" t="s">
        <v>29</v>
      </c>
      <c r="I388" t="s">
        <v>30</v>
      </c>
      <c r="J388" t="s">
        <v>111</v>
      </c>
      <c r="K388" t="s">
        <v>59</v>
      </c>
      <c r="L388" t="s">
        <v>947</v>
      </c>
      <c r="M388">
        <v>0.69</v>
      </c>
      <c r="N388" t="s">
        <v>34</v>
      </c>
      <c r="O388" t="s">
        <v>35</v>
      </c>
      <c r="P388" t="s">
        <v>77</v>
      </c>
      <c r="Q388" t="s">
        <v>948</v>
      </c>
      <c r="R388">
        <v>30458</v>
      </c>
      <c r="S388" s="1">
        <v>42038</v>
      </c>
      <c r="T388" s="1">
        <v>42040</v>
      </c>
      <c r="U388">
        <v>9.2040000000000006</v>
      </c>
      <c r="V388">
        <v>11</v>
      </c>
      <c r="W388">
        <v>2084.16</v>
      </c>
      <c r="X388">
        <v>91416</v>
      </c>
      <c r="Y388">
        <f>cleaneddata[[#This Row],[Unit Price]]-cleaneddata[[#This Row],[Discount]]</f>
        <v>180.98</v>
      </c>
      <c r="Z388" t="str">
        <f>_xlfn.IFS(cleaneddata[[#This Row],[Region]]="Central","Chris",cleaneddata[[#This Row],[Region]]="East","Erin",cleaneddata[[#This Row],[Region]]="South","Sam",cleaneddata[[#This Row],[Region]]="West","William")</f>
        <v>Sam</v>
      </c>
    </row>
    <row r="389" spans="1:26" x14ac:dyDescent="0.2">
      <c r="A389">
        <v>3053</v>
      </c>
      <c r="B389" t="s">
        <v>949</v>
      </c>
      <c r="C389" t="s">
        <v>118</v>
      </c>
      <c r="D389">
        <v>0.06</v>
      </c>
      <c r="E389">
        <v>125.99</v>
      </c>
      <c r="F389">
        <v>2.5</v>
      </c>
      <c r="G389" t="s">
        <v>40</v>
      </c>
      <c r="H389" t="s">
        <v>96</v>
      </c>
      <c r="I389" t="s">
        <v>42</v>
      </c>
      <c r="J389" t="s">
        <v>137</v>
      </c>
      <c r="K389" t="s">
        <v>75</v>
      </c>
      <c r="L389" t="s">
        <v>950</v>
      </c>
      <c r="M389">
        <v>0.6</v>
      </c>
      <c r="N389" t="s">
        <v>34</v>
      </c>
      <c r="O389" t="s">
        <v>35</v>
      </c>
      <c r="P389" t="s">
        <v>390</v>
      </c>
      <c r="Q389" t="s">
        <v>951</v>
      </c>
      <c r="R389">
        <v>42071</v>
      </c>
      <c r="S389" s="1">
        <v>42038</v>
      </c>
      <c r="T389" s="1">
        <v>42040</v>
      </c>
      <c r="U389">
        <v>402.06599999999997</v>
      </c>
      <c r="V389">
        <v>11</v>
      </c>
      <c r="W389">
        <v>1173.76</v>
      </c>
      <c r="X389">
        <v>86662</v>
      </c>
      <c r="Y389">
        <f>cleaneddata[[#This Row],[Unit Price]]-cleaneddata[[#This Row],[Discount]]</f>
        <v>125.92999999999999</v>
      </c>
      <c r="Z389" t="str">
        <f>_xlfn.IFS(cleaneddata[[#This Row],[Region]]="Central","Chris",cleaneddata[[#This Row],[Region]]="East","Erin",cleaneddata[[#This Row],[Region]]="South","Sam",cleaneddata[[#This Row],[Region]]="West","William")</f>
        <v>Sam</v>
      </c>
    </row>
    <row r="390" spans="1:26" x14ac:dyDescent="0.2">
      <c r="A390">
        <v>603</v>
      </c>
      <c r="B390" t="s">
        <v>952</v>
      </c>
      <c r="C390" t="s">
        <v>72</v>
      </c>
      <c r="D390">
        <v>0.02</v>
      </c>
      <c r="E390">
        <v>35.99</v>
      </c>
      <c r="F390">
        <v>5</v>
      </c>
      <c r="G390" t="s">
        <v>40</v>
      </c>
      <c r="H390" t="s">
        <v>73</v>
      </c>
      <c r="I390" t="s">
        <v>42</v>
      </c>
      <c r="J390" t="s">
        <v>137</v>
      </c>
      <c r="K390" t="s">
        <v>75</v>
      </c>
      <c r="L390" t="s">
        <v>953</v>
      </c>
      <c r="M390">
        <v>0.85</v>
      </c>
      <c r="N390" t="s">
        <v>34</v>
      </c>
      <c r="O390" t="s">
        <v>61</v>
      </c>
      <c r="P390" t="s">
        <v>62</v>
      </c>
      <c r="Q390" t="s">
        <v>954</v>
      </c>
      <c r="R390">
        <v>81001</v>
      </c>
      <c r="S390" s="1">
        <v>42038</v>
      </c>
      <c r="T390" s="1">
        <v>42040</v>
      </c>
      <c r="U390">
        <v>-120.934</v>
      </c>
      <c r="V390">
        <v>7</v>
      </c>
      <c r="W390">
        <v>227.79</v>
      </c>
      <c r="X390">
        <v>87020</v>
      </c>
      <c r="Y390">
        <f>cleaneddata[[#This Row],[Unit Price]]-cleaneddata[[#This Row],[Discount]]</f>
        <v>35.97</v>
      </c>
      <c r="Z390" t="str">
        <f>_xlfn.IFS(cleaneddata[[#This Row],[Region]]="Central","Chris",cleaneddata[[#This Row],[Region]]="East","Erin",cleaneddata[[#This Row],[Region]]="South","Sam",cleaneddata[[#This Row],[Region]]="West","William")</f>
        <v>William</v>
      </c>
    </row>
    <row r="391" spans="1:26" x14ac:dyDescent="0.2">
      <c r="A391">
        <v>3151</v>
      </c>
      <c r="B391" t="s">
        <v>955</v>
      </c>
      <c r="C391" t="s">
        <v>27</v>
      </c>
      <c r="D391">
        <v>0.01</v>
      </c>
      <c r="E391">
        <v>3502.14</v>
      </c>
      <c r="F391">
        <v>8.73</v>
      </c>
      <c r="G391" t="s">
        <v>28</v>
      </c>
      <c r="H391" t="s">
        <v>96</v>
      </c>
      <c r="I391" t="s">
        <v>42</v>
      </c>
      <c r="J391" t="s">
        <v>58</v>
      </c>
      <c r="K391" t="s">
        <v>32</v>
      </c>
      <c r="L391" t="s">
        <v>843</v>
      </c>
      <c r="M391">
        <v>0.56999999999999995</v>
      </c>
      <c r="N391" t="s">
        <v>34</v>
      </c>
      <c r="O391" t="s">
        <v>61</v>
      </c>
      <c r="P391" t="s">
        <v>92</v>
      </c>
      <c r="Q391" t="s">
        <v>956</v>
      </c>
      <c r="R391">
        <v>92277</v>
      </c>
      <c r="S391" s="1">
        <v>42039</v>
      </c>
      <c r="T391" s="1">
        <v>42040</v>
      </c>
      <c r="U391">
        <v>-4075.9339920000002</v>
      </c>
      <c r="V391">
        <v>1</v>
      </c>
      <c r="W391">
        <v>3501.79</v>
      </c>
      <c r="X391">
        <v>88544</v>
      </c>
      <c r="Y391">
        <f>cleaneddata[[#This Row],[Unit Price]]-cleaneddata[[#This Row],[Discount]]</f>
        <v>3502.1299999999997</v>
      </c>
      <c r="Z391" t="str">
        <f>_xlfn.IFS(cleaneddata[[#This Row],[Region]]="Central","Chris",cleaneddata[[#This Row],[Region]]="East","Erin",cleaneddata[[#This Row],[Region]]="South","Sam",cleaneddata[[#This Row],[Region]]="West","William")</f>
        <v>William</v>
      </c>
    </row>
    <row r="392" spans="1:26" x14ac:dyDescent="0.2">
      <c r="A392">
        <v>3151</v>
      </c>
      <c r="B392" t="s">
        <v>955</v>
      </c>
      <c r="C392" t="s">
        <v>27</v>
      </c>
      <c r="D392">
        <v>0.06</v>
      </c>
      <c r="E392">
        <v>15.73</v>
      </c>
      <c r="F392">
        <v>7.42</v>
      </c>
      <c r="G392" t="s">
        <v>40</v>
      </c>
      <c r="H392" t="s">
        <v>96</v>
      </c>
      <c r="I392" t="s">
        <v>50</v>
      </c>
      <c r="J392" t="s">
        <v>570</v>
      </c>
      <c r="K392" t="s">
        <v>44</v>
      </c>
      <c r="L392" t="s">
        <v>957</v>
      </c>
      <c r="M392">
        <v>0.56000000000000005</v>
      </c>
      <c r="N392" t="s">
        <v>34</v>
      </c>
      <c r="O392" t="s">
        <v>61</v>
      </c>
      <c r="P392" t="s">
        <v>92</v>
      </c>
      <c r="Q392" t="s">
        <v>956</v>
      </c>
      <c r="R392">
        <v>92277</v>
      </c>
      <c r="S392" s="1">
        <v>42039</v>
      </c>
      <c r="T392" s="1">
        <v>42040</v>
      </c>
      <c r="U392">
        <v>-18.558800000000002</v>
      </c>
      <c r="V392">
        <v>4</v>
      </c>
      <c r="W392">
        <v>63.04</v>
      </c>
      <c r="X392">
        <v>88544</v>
      </c>
      <c r="Y392">
        <f>cleaneddata[[#This Row],[Unit Price]]-cleaneddata[[#This Row],[Discount]]</f>
        <v>15.67</v>
      </c>
      <c r="Z392" t="str">
        <f>_xlfn.IFS(cleaneddata[[#This Row],[Region]]="Central","Chris",cleaneddata[[#This Row],[Region]]="East","Erin",cleaneddata[[#This Row],[Region]]="South","Sam",cleaneddata[[#This Row],[Region]]="West","William")</f>
        <v>William</v>
      </c>
    </row>
    <row r="393" spans="1:26" x14ac:dyDescent="0.2">
      <c r="A393">
        <v>3351</v>
      </c>
      <c r="B393" t="s">
        <v>958</v>
      </c>
      <c r="C393" t="s">
        <v>27</v>
      </c>
      <c r="D393">
        <v>0.1</v>
      </c>
      <c r="E393">
        <v>10.89</v>
      </c>
      <c r="F393">
        <v>4.5</v>
      </c>
      <c r="G393" t="s">
        <v>40</v>
      </c>
      <c r="H393" t="s">
        <v>29</v>
      </c>
      <c r="I393" t="s">
        <v>50</v>
      </c>
      <c r="J393" t="s">
        <v>97</v>
      </c>
      <c r="K393" t="s">
        <v>75</v>
      </c>
      <c r="L393" t="s">
        <v>775</v>
      </c>
      <c r="M393">
        <v>0.59</v>
      </c>
      <c r="N393" t="s">
        <v>34</v>
      </c>
      <c r="O393" t="s">
        <v>61</v>
      </c>
      <c r="P393" t="s">
        <v>68</v>
      </c>
      <c r="Q393" t="s">
        <v>959</v>
      </c>
      <c r="R393">
        <v>99301</v>
      </c>
      <c r="S393" s="1">
        <v>42039</v>
      </c>
      <c r="T393" s="1">
        <v>42041</v>
      </c>
      <c r="U393">
        <v>-19.2972</v>
      </c>
      <c r="V393">
        <v>17</v>
      </c>
      <c r="W393">
        <v>178.68</v>
      </c>
      <c r="X393">
        <v>91297</v>
      </c>
      <c r="Y393">
        <f>cleaneddata[[#This Row],[Unit Price]]-cleaneddata[[#This Row],[Discount]]</f>
        <v>10.790000000000001</v>
      </c>
      <c r="Z393" t="str">
        <f>_xlfn.IFS(cleaneddata[[#This Row],[Region]]="Central","Chris",cleaneddata[[#This Row],[Region]]="East","Erin",cleaneddata[[#This Row],[Region]]="South","Sam",cleaneddata[[#This Row],[Region]]="West","William")</f>
        <v>William</v>
      </c>
    </row>
    <row r="394" spans="1:26" x14ac:dyDescent="0.2">
      <c r="A394">
        <v>960</v>
      </c>
      <c r="B394" t="s">
        <v>960</v>
      </c>
      <c r="C394" t="s">
        <v>49</v>
      </c>
      <c r="D394">
        <v>0.03</v>
      </c>
      <c r="E394">
        <v>2.94</v>
      </c>
      <c r="F394">
        <v>0.96</v>
      </c>
      <c r="G394" t="s">
        <v>40</v>
      </c>
      <c r="H394" t="s">
        <v>73</v>
      </c>
      <c r="I394" t="s">
        <v>50</v>
      </c>
      <c r="J394" t="s">
        <v>51</v>
      </c>
      <c r="K394" t="s">
        <v>52</v>
      </c>
      <c r="L394" t="s">
        <v>831</v>
      </c>
      <c r="M394">
        <v>0.57999999999999996</v>
      </c>
      <c r="N394" t="s">
        <v>34</v>
      </c>
      <c r="O394" t="s">
        <v>61</v>
      </c>
      <c r="P394" t="s">
        <v>92</v>
      </c>
      <c r="Q394" t="s">
        <v>961</v>
      </c>
      <c r="R394">
        <v>90278</v>
      </c>
      <c r="S394" s="1">
        <v>42039</v>
      </c>
      <c r="T394" s="1">
        <v>42043</v>
      </c>
      <c r="U394">
        <v>-4.2</v>
      </c>
      <c r="V394">
        <v>1</v>
      </c>
      <c r="W394">
        <v>3.51</v>
      </c>
      <c r="X394">
        <v>89401</v>
      </c>
      <c r="Y394">
        <f>cleaneddata[[#This Row],[Unit Price]]-cleaneddata[[#This Row],[Discount]]</f>
        <v>2.91</v>
      </c>
      <c r="Z394" t="str">
        <f>_xlfn.IFS(cleaneddata[[#This Row],[Region]]="Central","Chris",cleaneddata[[#This Row],[Region]]="East","Erin",cleaneddata[[#This Row],[Region]]="South","Sam",cleaneddata[[#This Row],[Region]]="West","William")</f>
        <v>William</v>
      </c>
    </row>
    <row r="395" spans="1:26" x14ac:dyDescent="0.2">
      <c r="A395">
        <v>962</v>
      </c>
      <c r="B395" t="s">
        <v>962</v>
      </c>
      <c r="C395" t="s">
        <v>49</v>
      </c>
      <c r="D395">
        <v>0.03</v>
      </c>
      <c r="E395">
        <v>2.94</v>
      </c>
      <c r="F395">
        <v>0.96</v>
      </c>
      <c r="G395" t="s">
        <v>40</v>
      </c>
      <c r="H395" t="s">
        <v>73</v>
      </c>
      <c r="I395" t="s">
        <v>50</v>
      </c>
      <c r="J395" t="s">
        <v>51</v>
      </c>
      <c r="K395" t="s">
        <v>52</v>
      </c>
      <c r="L395" t="s">
        <v>831</v>
      </c>
      <c r="M395">
        <v>0.57999999999999996</v>
      </c>
      <c r="N395" t="s">
        <v>34</v>
      </c>
      <c r="O395" t="s">
        <v>54</v>
      </c>
      <c r="P395" t="s">
        <v>105</v>
      </c>
      <c r="Q395" t="s">
        <v>535</v>
      </c>
      <c r="R395">
        <v>60610</v>
      </c>
      <c r="S395" s="1">
        <v>42039</v>
      </c>
      <c r="T395" s="1">
        <v>42043</v>
      </c>
      <c r="U395">
        <v>-4.2</v>
      </c>
      <c r="V395">
        <v>2</v>
      </c>
      <c r="W395">
        <v>7.01</v>
      </c>
      <c r="X395">
        <v>17636</v>
      </c>
      <c r="Y395">
        <f>cleaneddata[[#This Row],[Unit Price]]-cleaneddata[[#This Row],[Discount]]</f>
        <v>2.91</v>
      </c>
      <c r="Z395" t="str">
        <f>_xlfn.IFS(cleaneddata[[#This Row],[Region]]="Central","Chris",cleaneddata[[#This Row],[Region]]="East","Erin",cleaneddata[[#This Row],[Region]]="South","Sam",cleaneddata[[#This Row],[Region]]="West","William")</f>
        <v>Chris</v>
      </c>
    </row>
    <row r="396" spans="1:26" x14ac:dyDescent="0.2">
      <c r="A396">
        <v>1213</v>
      </c>
      <c r="B396" t="s">
        <v>521</v>
      </c>
      <c r="C396" t="s">
        <v>49</v>
      </c>
      <c r="D396">
        <v>7.0000000000000007E-2</v>
      </c>
      <c r="E396">
        <v>29.89</v>
      </c>
      <c r="F396">
        <v>1.99</v>
      </c>
      <c r="G396" t="s">
        <v>89</v>
      </c>
      <c r="H396" t="s">
        <v>96</v>
      </c>
      <c r="I396" t="s">
        <v>42</v>
      </c>
      <c r="J396" t="s">
        <v>43</v>
      </c>
      <c r="K396" t="s">
        <v>44</v>
      </c>
      <c r="L396" t="s">
        <v>445</v>
      </c>
      <c r="M396">
        <v>0.5</v>
      </c>
      <c r="N396" t="s">
        <v>34</v>
      </c>
      <c r="O396" t="s">
        <v>54</v>
      </c>
      <c r="P396" t="s">
        <v>55</v>
      </c>
      <c r="Q396" t="s">
        <v>522</v>
      </c>
      <c r="R396">
        <v>46530</v>
      </c>
      <c r="S396" s="1">
        <v>42039</v>
      </c>
      <c r="T396" s="1">
        <v>42044</v>
      </c>
      <c r="U396">
        <v>258.6189</v>
      </c>
      <c r="V396">
        <v>13</v>
      </c>
      <c r="W396">
        <v>374.81</v>
      </c>
      <c r="X396">
        <v>88599</v>
      </c>
      <c r="Y396">
        <f>cleaneddata[[#This Row],[Unit Price]]-cleaneddata[[#This Row],[Discount]]</f>
        <v>29.82</v>
      </c>
      <c r="Z396" t="str">
        <f>_xlfn.IFS(cleaneddata[[#This Row],[Region]]="Central","Chris",cleaneddata[[#This Row],[Region]]="East","Erin",cleaneddata[[#This Row],[Region]]="South","Sam",cleaneddata[[#This Row],[Region]]="West","William")</f>
        <v>Chris</v>
      </c>
    </row>
    <row r="397" spans="1:26" x14ac:dyDescent="0.2">
      <c r="A397">
        <v>1213</v>
      </c>
      <c r="B397" t="s">
        <v>521</v>
      </c>
      <c r="C397" t="s">
        <v>49</v>
      </c>
      <c r="D397">
        <v>0.03</v>
      </c>
      <c r="E397">
        <v>8.34</v>
      </c>
      <c r="F397">
        <v>4.82</v>
      </c>
      <c r="G397" t="s">
        <v>40</v>
      </c>
      <c r="H397" t="s">
        <v>96</v>
      </c>
      <c r="I397" t="s">
        <v>50</v>
      </c>
      <c r="J397" t="s">
        <v>90</v>
      </c>
      <c r="K397" t="s">
        <v>75</v>
      </c>
      <c r="L397" t="s">
        <v>963</v>
      </c>
      <c r="M397">
        <v>0.4</v>
      </c>
      <c r="N397" t="s">
        <v>34</v>
      </c>
      <c r="O397" t="s">
        <v>54</v>
      </c>
      <c r="P397" t="s">
        <v>55</v>
      </c>
      <c r="Q397" t="s">
        <v>522</v>
      </c>
      <c r="R397">
        <v>46530</v>
      </c>
      <c r="S397" s="1">
        <v>42039</v>
      </c>
      <c r="T397" s="1">
        <v>42043</v>
      </c>
      <c r="U397">
        <v>-6.71</v>
      </c>
      <c r="V397">
        <v>5</v>
      </c>
      <c r="W397">
        <v>43.27</v>
      </c>
      <c r="X397">
        <v>88599</v>
      </c>
      <c r="Y397">
        <f>cleaneddata[[#This Row],[Unit Price]]-cleaneddata[[#This Row],[Discount]]</f>
        <v>8.31</v>
      </c>
      <c r="Z397" t="str">
        <f>_xlfn.IFS(cleaneddata[[#This Row],[Region]]="Central","Chris",cleaneddata[[#This Row],[Region]]="East","Erin",cleaneddata[[#This Row],[Region]]="South","Sam",cleaneddata[[#This Row],[Region]]="West","William")</f>
        <v>Chris</v>
      </c>
    </row>
    <row r="398" spans="1:26" x14ac:dyDescent="0.2">
      <c r="A398">
        <v>2203</v>
      </c>
      <c r="B398" t="s">
        <v>184</v>
      </c>
      <c r="C398" t="s">
        <v>49</v>
      </c>
      <c r="D398">
        <v>0.08</v>
      </c>
      <c r="E398">
        <v>145.44999999999999</v>
      </c>
      <c r="F398">
        <v>17.850000000000001</v>
      </c>
      <c r="G398" t="s">
        <v>28</v>
      </c>
      <c r="H398" t="s">
        <v>73</v>
      </c>
      <c r="I398" t="s">
        <v>42</v>
      </c>
      <c r="J398" t="s">
        <v>58</v>
      </c>
      <c r="K398" t="s">
        <v>59</v>
      </c>
      <c r="L398" t="s">
        <v>212</v>
      </c>
      <c r="M398">
        <v>0.56000000000000005</v>
      </c>
      <c r="N398" t="s">
        <v>34</v>
      </c>
      <c r="O398" t="s">
        <v>54</v>
      </c>
      <c r="P398" t="s">
        <v>86</v>
      </c>
      <c r="Q398" t="s">
        <v>186</v>
      </c>
      <c r="R398">
        <v>55445</v>
      </c>
      <c r="S398" s="1">
        <v>42039</v>
      </c>
      <c r="T398" s="1">
        <v>42039</v>
      </c>
      <c r="U398">
        <v>751.58</v>
      </c>
      <c r="V398">
        <v>8</v>
      </c>
      <c r="W398">
        <v>1117.6600000000001</v>
      </c>
      <c r="X398">
        <v>86051</v>
      </c>
      <c r="Y398">
        <f>cleaneddata[[#This Row],[Unit Price]]-cleaneddata[[#This Row],[Discount]]</f>
        <v>145.36999999999998</v>
      </c>
      <c r="Z398" t="str">
        <f>_xlfn.IFS(cleaneddata[[#This Row],[Region]]="Central","Chris",cleaneddata[[#This Row],[Region]]="East","Erin",cleaneddata[[#This Row],[Region]]="South","Sam",cleaneddata[[#This Row],[Region]]="West","William")</f>
        <v>Chris</v>
      </c>
    </row>
    <row r="399" spans="1:26" x14ac:dyDescent="0.2">
      <c r="A399">
        <v>2204</v>
      </c>
      <c r="B399" t="s">
        <v>964</v>
      </c>
      <c r="C399" t="s">
        <v>49</v>
      </c>
      <c r="D399">
        <v>7.0000000000000007E-2</v>
      </c>
      <c r="E399">
        <v>33.94</v>
      </c>
      <c r="F399">
        <v>19.190000000000001</v>
      </c>
      <c r="G399" t="s">
        <v>28</v>
      </c>
      <c r="H399" t="s">
        <v>73</v>
      </c>
      <c r="I399" t="s">
        <v>30</v>
      </c>
      <c r="J399" t="s">
        <v>111</v>
      </c>
      <c r="K399" t="s">
        <v>59</v>
      </c>
      <c r="L399" t="s">
        <v>204</v>
      </c>
      <c r="M399">
        <v>0.57999999999999996</v>
      </c>
      <c r="N399" t="s">
        <v>34</v>
      </c>
      <c r="O399" t="s">
        <v>54</v>
      </c>
      <c r="P399" t="s">
        <v>86</v>
      </c>
      <c r="Q399" t="s">
        <v>965</v>
      </c>
      <c r="R399">
        <v>55337</v>
      </c>
      <c r="S399" s="1">
        <v>42039</v>
      </c>
      <c r="T399" s="1">
        <v>42043</v>
      </c>
      <c r="U399">
        <v>-157.56</v>
      </c>
      <c r="V399">
        <v>5</v>
      </c>
      <c r="W399">
        <v>169.46</v>
      </c>
      <c r="X399">
        <v>86051</v>
      </c>
      <c r="Y399">
        <f>cleaneddata[[#This Row],[Unit Price]]-cleaneddata[[#This Row],[Discount]]</f>
        <v>33.869999999999997</v>
      </c>
      <c r="Z399" t="str">
        <f>_xlfn.IFS(cleaneddata[[#This Row],[Region]]="Central","Chris",cleaneddata[[#This Row],[Region]]="East","Erin",cleaneddata[[#This Row],[Region]]="South","Sam",cleaneddata[[#This Row],[Region]]="West","William")</f>
        <v>Chris</v>
      </c>
    </row>
    <row r="400" spans="1:26" x14ac:dyDescent="0.2">
      <c r="A400">
        <v>689</v>
      </c>
      <c r="B400" t="s">
        <v>966</v>
      </c>
      <c r="C400" t="s">
        <v>118</v>
      </c>
      <c r="D400">
        <v>7.0000000000000007E-2</v>
      </c>
      <c r="E400">
        <v>1.7</v>
      </c>
      <c r="F400">
        <v>1.99</v>
      </c>
      <c r="G400" t="s">
        <v>40</v>
      </c>
      <c r="H400" t="s">
        <v>29</v>
      </c>
      <c r="I400" t="s">
        <v>42</v>
      </c>
      <c r="J400" t="s">
        <v>43</v>
      </c>
      <c r="K400" t="s">
        <v>44</v>
      </c>
      <c r="L400" t="s">
        <v>286</v>
      </c>
      <c r="M400">
        <v>0.51</v>
      </c>
      <c r="N400" t="s">
        <v>34</v>
      </c>
      <c r="O400" t="s">
        <v>54</v>
      </c>
      <c r="P400" t="s">
        <v>82</v>
      </c>
      <c r="Q400" t="s">
        <v>967</v>
      </c>
      <c r="R400">
        <v>63376</v>
      </c>
      <c r="S400" s="1">
        <v>42039</v>
      </c>
      <c r="T400" s="1">
        <v>42040</v>
      </c>
      <c r="U400">
        <v>-51.42</v>
      </c>
      <c r="V400">
        <v>10</v>
      </c>
      <c r="W400">
        <v>17.420000000000002</v>
      </c>
      <c r="X400">
        <v>88502</v>
      </c>
      <c r="Y400">
        <f>cleaneddata[[#This Row],[Unit Price]]-cleaneddata[[#This Row],[Discount]]</f>
        <v>1.63</v>
      </c>
      <c r="Z400" t="str">
        <f>_xlfn.IFS(cleaneddata[[#This Row],[Region]]="Central","Chris",cleaneddata[[#This Row],[Region]]="East","Erin",cleaneddata[[#This Row],[Region]]="South","Sam",cleaneddata[[#This Row],[Region]]="West","William")</f>
        <v>Chris</v>
      </c>
    </row>
    <row r="401" spans="1:26" x14ac:dyDescent="0.2">
      <c r="A401">
        <v>1363</v>
      </c>
      <c r="B401" t="s">
        <v>968</v>
      </c>
      <c r="C401" t="s">
        <v>118</v>
      </c>
      <c r="D401">
        <v>0.05</v>
      </c>
      <c r="E401">
        <v>12.97</v>
      </c>
      <c r="F401">
        <v>1.49</v>
      </c>
      <c r="G401" t="s">
        <v>40</v>
      </c>
      <c r="H401" t="s">
        <v>41</v>
      </c>
      <c r="I401" t="s">
        <v>50</v>
      </c>
      <c r="J401" t="s">
        <v>74</v>
      </c>
      <c r="K401" t="s">
        <v>75</v>
      </c>
      <c r="L401" t="s">
        <v>928</v>
      </c>
      <c r="M401">
        <v>0.35</v>
      </c>
      <c r="N401" t="s">
        <v>34</v>
      </c>
      <c r="O401" t="s">
        <v>35</v>
      </c>
      <c r="P401" t="s">
        <v>125</v>
      </c>
      <c r="Q401" t="s">
        <v>969</v>
      </c>
      <c r="R401">
        <v>32707</v>
      </c>
      <c r="S401" s="1">
        <v>42039</v>
      </c>
      <c r="T401" s="1">
        <v>42041</v>
      </c>
      <c r="U401">
        <v>5.4660000000000002</v>
      </c>
      <c r="V401">
        <v>2</v>
      </c>
      <c r="W401">
        <v>26.37</v>
      </c>
      <c r="X401">
        <v>89993</v>
      </c>
      <c r="Y401">
        <f>cleaneddata[[#This Row],[Unit Price]]-cleaneddata[[#This Row],[Discount]]</f>
        <v>12.92</v>
      </c>
      <c r="Z401" t="str">
        <f>_xlfn.IFS(cleaneddata[[#This Row],[Region]]="Central","Chris",cleaneddata[[#This Row],[Region]]="East","Erin",cleaneddata[[#This Row],[Region]]="South","Sam",cleaneddata[[#This Row],[Region]]="West","William")</f>
        <v>Sam</v>
      </c>
    </row>
    <row r="402" spans="1:26" x14ac:dyDescent="0.2">
      <c r="A402">
        <v>1363</v>
      </c>
      <c r="B402" t="s">
        <v>968</v>
      </c>
      <c r="C402" t="s">
        <v>118</v>
      </c>
      <c r="D402">
        <v>0.06</v>
      </c>
      <c r="E402">
        <v>5.81</v>
      </c>
      <c r="F402">
        <v>3.37</v>
      </c>
      <c r="G402" t="s">
        <v>40</v>
      </c>
      <c r="H402" t="s">
        <v>41</v>
      </c>
      <c r="I402" t="s">
        <v>50</v>
      </c>
      <c r="J402" t="s">
        <v>178</v>
      </c>
      <c r="K402" t="s">
        <v>52</v>
      </c>
      <c r="L402" t="s">
        <v>970</v>
      </c>
      <c r="M402">
        <v>0.54</v>
      </c>
      <c r="N402" t="s">
        <v>34</v>
      </c>
      <c r="O402" t="s">
        <v>35</v>
      </c>
      <c r="P402" t="s">
        <v>125</v>
      </c>
      <c r="Q402" t="s">
        <v>969</v>
      </c>
      <c r="R402">
        <v>32707</v>
      </c>
      <c r="S402" s="1">
        <v>42039</v>
      </c>
      <c r="T402" s="1">
        <v>42041</v>
      </c>
      <c r="U402">
        <v>-149.1182</v>
      </c>
      <c r="V402">
        <v>9</v>
      </c>
      <c r="W402">
        <v>53.44</v>
      </c>
      <c r="X402">
        <v>89993</v>
      </c>
      <c r="Y402">
        <f>cleaneddata[[#This Row],[Unit Price]]-cleaneddata[[#This Row],[Discount]]</f>
        <v>5.75</v>
      </c>
      <c r="Z402" t="str">
        <f>_xlfn.IFS(cleaneddata[[#This Row],[Region]]="Central","Chris",cleaneddata[[#This Row],[Region]]="East","Erin",cleaneddata[[#This Row],[Region]]="South","Sam",cleaneddata[[#This Row],[Region]]="West","William")</f>
        <v>Sam</v>
      </c>
    </row>
    <row r="403" spans="1:26" x14ac:dyDescent="0.2">
      <c r="A403">
        <v>1499</v>
      </c>
      <c r="B403" t="s">
        <v>971</v>
      </c>
      <c r="C403" t="s">
        <v>118</v>
      </c>
      <c r="D403">
        <v>0.05</v>
      </c>
      <c r="E403">
        <v>2.16</v>
      </c>
      <c r="F403">
        <v>6.05</v>
      </c>
      <c r="G403" t="s">
        <v>40</v>
      </c>
      <c r="H403" t="s">
        <v>73</v>
      </c>
      <c r="I403" t="s">
        <v>50</v>
      </c>
      <c r="J403" t="s">
        <v>74</v>
      </c>
      <c r="K403" t="s">
        <v>75</v>
      </c>
      <c r="L403" t="s">
        <v>898</v>
      </c>
      <c r="M403">
        <v>0.37</v>
      </c>
      <c r="N403" t="s">
        <v>34</v>
      </c>
      <c r="O403" t="s">
        <v>35</v>
      </c>
      <c r="P403" t="s">
        <v>125</v>
      </c>
      <c r="Q403" t="s">
        <v>972</v>
      </c>
      <c r="R403">
        <v>33134</v>
      </c>
      <c r="S403" s="1">
        <v>42039</v>
      </c>
      <c r="T403" s="1">
        <v>42040</v>
      </c>
      <c r="U403">
        <v>-298.88600000000002</v>
      </c>
      <c r="V403">
        <v>8</v>
      </c>
      <c r="W403">
        <v>18.59</v>
      </c>
      <c r="X403">
        <v>90731</v>
      </c>
      <c r="Y403">
        <f>cleaneddata[[#This Row],[Unit Price]]-cleaneddata[[#This Row],[Discount]]</f>
        <v>2.1100000000000003</v>
      </c>
      <c r="Z403" t="str">
        <f>_xlfn.IFS(cleaneddata[[#This Row],[Region]]="Central","Chris",cleaneddata[[#This Row],[Region]]="East","Erin",cleaneddata[[#This Row],[Region]]="South","Sam",cleaneddata[[#This Row],[Region]]="West","William")</f>
        <v>Sam</v>
      </c>
    </row>
    <row r="404" spans="1:26" x14ac:dyDescent="0.2">
      <c r="A404">
        <v>1499</v>
      </c>
      <c r="B404" t="s">
        <v>971</v>
      </c>
      <c r="C404" t="s">
        <v>118</v>
      </c>
      <c r="D404">
        <v>0.03</v>
      </c>
      <c r="E404">
        <v>6.48</v>
      </c>
      <c r="F404">
        <v>6.6</v>
      </c>
      <c r="G404" t="s">
        <v>40</v>
      </c>
      <c r="H404" t="s">
        <v>73</v>
      </c>
      <c r="I404" t="s">
        <v>50</v>
      </c>
      <c r="J404" t="s">
        <v>90</v>
      </c>
      <c r="K404" t="s">
        <v>75</v>
      </c>
      <c r="L404" t="s">
        <v>650</v>
      </c>
      <c r="M404">
        <v>0.37</v>
      </c>
      <c r="N404" t="s">
        <v>34</v>
      </c>
      <c r="O404" t="s">
        <v>35</v>
      </c>
      <c r="P404" t="s">
        <v>125</v>
      </c>
      <c r="Q404" t="s">
        <v>972</v>
      </c>
      <c r="R404">
        <v>33134</v>
      </c>
      <c r="S404" s="1">
        <v>42039</v>
      </c>
      <c r="T404" s="1">
        <v>42040</v>
      </c>
      <c r="U404">
        <v>-145.852</v>
      </c>
      <c r="V404">
        <v>9</v>
      </c>
      <c r="W404">
        <v>58.83</v>
      </c>
      <c r="X404">
        <v>90731</v>
      </c>
      <c r="Y404">
        <f>cleaneddata[[#This Row],[Unit Price]]-cleaneddata[[#This Row],[Discount]]</f>
        <v>6.45</v>
      </c>
      <c r="Z404" t="str">
        <f>_xlfn.IFS(cleaneddata[[#This Row],[Region]]="Central","Chris",cleaneddata[[#This Row],[Region]]="East","Erin",cleaneddata[[#This Row],[Region]]="South","Sam",cleaneddata[[#This Row],[Region]]="West","William")</f>
        <v>Sam</v>
      </c>
    </row>
    <row r="405" spans="1:26" x14ac:dyDescent="0.2">
      <c r="A405">
        <v>1499</v>
      </c>
      <c r="B405" t="s">
        <v>971</v>
      </c>
      <c r="C405" t="s">
        <v>118</v>
      </c>
      <c r="D405">
        <v>0.08</v>
      </c>
      <c r="E405">
        <v>146.05000000000001</v>
      </c>
      <c r="F405">
        <v>80.2</v>
      </c>
      <c r="G405" t="s">
        <v>28</v>
      </c>
      <c r="H405" t="s">
        <v>73</v>
      </c>
      <c r="I405" t="s">
        <v>30</v>
      </c>
      <c r="J405" t="s">
        <v>31</v>
      </c>
      <c r="K405" t="s">
        <v>32</v>
      </c>
      <c r="L405" t="s">
        <v>973</v>
      </c>
      <c r="M405">
        <v>0.71</v>
      </c>
      <c r="N405" t="s">
        <v>34</v>
      </c>
      <c r="O405" t="s">
        <v>35</v>
      </c>
      <c r="P405" t="s">
        <v>125</v>
      </c>
      <c r="Q405" t="s">
        <v>972</v>
      </c>
      <c r="R405">
        <v>33134</v>
      </c>
      <c r="S405" s="1">
        <v>42039</v>
      </c>
      <c r="T405" s="1">
        <v>42040</v>
      </c>
      <c r="U405">
        <v>-27.951000000000001</v>
      </c>
      <c r="V405">
        <v>11</v>
      </c>
      <c r="W405">
        <v>1557.66</v>
      </c>
      <c r="X405">
        <v>90731</v>
      </c>
      <c r="Y405">
        <f>cleaneddata[[#This Row],[Unit Price]]-cleaneddata[[#This Row],[Discount]]</f>
        <v>145.97</v>
      </c>
      <c r="Z405" t="str">
        <f>_xlfn.IFS(cleaneddata[[#This Row],[Region]]="Central","Chris",cleaneddata[[#This Row],[Region]]="East","Erin",cleaneddata[[#This Row],[Region]]="South","Sam",cleaneddata[[#This Row],[Region]]="West","William")</f>
        <v>Sam</v>
      </c>
    </row>
    <row r="406" spans="1:26" x14ac:dyDescent="0.2">
      <c r="A406">
        <v>2286</v>
      </c>
      <c r="B406" t="s">
        <v>974</v>
      </c>
      <c r="C406" t="s">
        <v>118</v>
      </c>
      <c r="D406">
        <v>0</v>
      </c>
      <c r="E406">
        <v>4.91</v>
      </c>
      <c r="F406">
        <v>0.5</v>
      </c>
      <c r="G406" t="s">
        <v>40</v>
      </c>
      <c r="H406" t="s">
        <v>96</v>
      </c>
      <c r="I406" t="s">
        <v>50</v>
      </c>
      <c r="J406" t="s">
        <v>154</v>
      </c>
      <c r="K406" t="s">
        <v>75</v>
      </c>
      <c r="L406" t="s">
        <v>975</v>
      </c>
      <c r="M406">
        <v>0.36</v>
      </c>
      <c r="N406" t="s">
        <v>34</v>
      </c>
      <c r="O406" t="s">
        <v>35</v>
      </c>
      <c r="P406" t="s">
        <v>273</v>
      </c>
      <c r="Q406" t="s">
        <v>976</v>
      </c>
      <c r="R406">
        <v>29301</v>
      </c>
      <c r="S406" s="1">
        <v>42039</v>
      </c>
      <c r="T406" s="1">
        <v>42041</v>
      </c>
      <c r="U406">
        <v>99.197999999999993</v>
      </c>
      <c r="V406">
        <v>12</v>
      </c>
      <c r="W406">
        <v>61.87</v>
      </c>
      <c r="X406">
        <v>90145</v>
      </c>
      <c r="Y406">
        <f>cleaneddata[[#This Row],[Unit Price]]-cleaneddata[[#This Row],[Discount]]</f>
        <v>4.91</v>
      </c>
      <c r="Z406" t="str">
        <f>_xlfn.IFS(cleaneddata[[#This Row],[Region]]="Central","Chris",cleaneddata[[#This Row],[Region]]="East","Erin",cleaneddata[[#This Row],[Region]]="South","Sam",cleaneddata[[#This Row],[Region]]="West","William")</f>
        <v>Sam</v>
      </c>
    </row>
    <row r="407" spans="1:26" x14ac:dyDescent="0.2">
      <c r="A407">
        <v>2286</v>
      </c>
      <c r="B407" t="s">
        <v>974</v>
      </c>
      <c r="C407" t="s">
        <v>118</v>
      </c>
      <c r="D407">
        <v>0.01</v>
      </c>
      <c r="E407">
        <v>7.28</v>
      </c>
      <c r="F407">
        <v>11.15</v>
      </c>
      <c r="G407" t="s">
        <v>40</v>
      </c>
      <c r="H407" t="s">
        <v>96</v>
      </c>
      <c r="I407" t="s">
        <v>50</v>
      </c>
      <c r="J407" t="s">
        <v>90</v>
      </c>
      <c r="K407" t="s">
        <v>75</v>
      </c>
      <c r="L407" t="s">
        <v>977</v>
      </c>
      <c r="M407">
        <v>0.37</v>
      </c>
      <c r="N407" t="s">
        <v>34</v>
      </c>
      <c r="O407" t="s">
        <v>35</v>
      </c>
      <c r="P407" t="s">
        <v>273</v>
      </c>
      <c r="Q407" t="s">
        <v>976</v>
      </c>
      <c r="R407">
        <v>29301</v>
      </c>
      <c r="S407" s="1">
        <v>42039</v>
      </c>
      <c r="T407" s="1">
        <v>42040</v>
      </c>
      <c r="U407">
        <v>136.03139999999999</v>
      </c>
      <c r="V407">
        <v>6</v>
      </c>
      <c r="W407">
        <v>48.88</v>
      </c>
      <c r="X407">
        <v>90145</v>
      </c>
      <c r="Y407">
        <f>cleaneddata[[#This Row],[Unit Price]]-cleaneddata[[#This Row],[Discount]]</f>
        <v>7.2700000000000005</v>
      </c>
      <c r="Z407" t="str">
        <f>_xlfn.IFS(cleaneddata[[#This Row],[Region]]="Central","Chris",cleaneddata[[#This Row],[Region]]="East","Erin",cleaneddata[[#This Row],[Region]]="South","Sam",cleaneddata[[#This Row],[Region]]="West","William")</f>
        <v>Sam</v>
      </c>
    </row>
    <row r="408" spans="1:26" x14ac:dyDescent="0.2">
      <c r="A408">
        <v>2286</v>
      </c>
      <c r="B408" t="s">
        <v>974</v>
      </c>
      <c r="C408" t="s">
        <v>118</v>
      </c>
      <c r="D408">
        <v>0.1</v>
      </c>
      <c r="E408">
        <v>6.68</v>
      </c>
      <c r="F408">
        <v>6.93</v>
      </c>
      <c r="G408" t="s">
        <v>40</v>
      </c>
      <c r="H408" t="s">
        <v>96</v>
      </c>
      <c r="I408" t="s">
        <v>50</v>
      </c>
      <c r="J408" t="s">
        <v>90</v>
      </c>
      <c r="K408" t="s">
        <v>75</v>
      </c>
      <c r="L408" t="s">
        <v>978</v>
      </c>
      <c r="M408">
        <v>0.37</v>
      </c>
      <c r="N408" t="s">
        <v>34</v>
      </c>
      <c r="O408" t="s">
        <v>35</v>
      </c>
      <c r="P408" t="s">
        <v>273</v>
      </c>
      <c r="Q408" t="s">
        <v>976</v>
      </c>
      <c r="R408">
        <v>29301</v>
      </c>
      <c r="S408" s="1">
        <v>42039</v>
      </c>
      <c r="T408" s="1">
        <v>42042</v>
      </c>
      <c r="U408">
        <v>-100.072</v>
      </c>
      <c r="V408">
        <v>3</v>
      </c>
      <c r="W408">
        <v>21.56</v>
      </c>
      <c r="X408">
        <v>90145</v>
      </c>
      <c r="Y408">
        <f>cleaneddata[[#This Row],[Unit Price]]-cleaneddata[[#This Row],[Discount]]</f>
        <v>6.58</v>
      </c>
      <c r="Z408" t="str">
        <f>_xlfn.IFS(cleaneddata[[#This Row],[Region]]="Central","Chris",cleaneddata[[#This Row],[Region]]="East","Erin",cleaneddata[[#This Row],[Region]]="South","Sam",cleaneddata[[#This Row],[Region]]="West","William")</f>
        <v>Sam</v>
      </c>
    </row>
    <row r="409" spans="1:26" x14ac:dyDescent="0.2">
      <c r="A409">
        <v>2290</v>
      </c>
      <c r="B409" t="s">
        <v>281</v>
      </c>
      <c r="C409" t="s">
        <v>118</v>
      </c>
      <c r="D409">
        <v>7.0000000000000007E-2</v>
      </c>
      <c r="E409">
        <v>80.98</v>
      </c>
      <c r="F409">
        <v>7.18</v>
      </c>
      <c r="G409" t="s">
        <v>40</v>
      </c>
      <c r="H409" t="s">
        <v>96</v>
      </c>
      <c r="I409" t="s">
        <v>42</v>
      </c>
      <c r="J409" t="s">
        <v>43</v>
      </c>
      <c r="K409" t="s">
        <v>75</v>
      </c>
      <c r="L409" t="s">
        <v>979</v>
      </c>
      <c r="M409">
        <v>0.48</v>
      </c>
      <c r="N409" t="s">
        <v>34</v>
      </c>
      <c r="O409" t="s">
        <v>54</v>
      </c>
      <c r="P409" t="s">
        <v>86</v>
      </c>
      <c r="Q409" t="s">
        <v>283</v>
      </c>
      <c r="R409">
        <v>55433</v>
      </c>
      <c r="S409" s="1">
        <v>42039</v>
      </c>
      <c r="T409" s="1">
        <v>42041</v>
      </c>
      <c r="U409">
        <v>779.47230000000002</v>
      </c>
      <c r="V409">
        <v>15</v>
      </c>
      <c r="W409">
        <v>1129.67</v>
      </c>
      <c r="X409">
        <v>88164</v>
      </c>
      <c r="Y409">
        <f>cleaneddata[[#This Row],[Unit Price]]-cleaneddata[[#This Row],[Discount]]</f>
        <v>80.910000000000011</v>
      </c>
      <c r="Z409" t="str">
        <f>_xlfn.IFS(cleaneddata[[#This Row],[Region]]="Central","Chris",cleaneddata[[#This Row],[Region]]="East","Erin",cleaneddata[[#This Row],[Region]]="South","Sam",cleaneddata[[#This Row],[Region]]="West","William")</f>
        <v>Chris</v>
      </c>
    </row>
    <row r="410" spans="1:26" x14ac:dyDescent="0.2">
      <c r="A410">
        <v>3042</v>
      </c>
      <c r="B410" t="s">
        <v>980</v>
      </c>
      <c r="C410" t="s">
        <v>118</v>
      </c>
      <c r="D410">
        <v>7.0000000000000007E-2</v>
      </c>
      <c r="E410">
        <v>14.48</v>
      </c>
      <c r="F410">
        <v>6.46</v>
      </c>
      <c r="G410" t="s">
        <v>40</v>
      </c>
      <c r="H410" t="s">
        <v>29</v>
      </c>
      <c r="I410" t="s">
        <v>50</v>
      </c>
      <c r="J410" t="s">
        <v>74</v>
      </c>
      <c r="K410" t="s">
        <v>75</v>
      </c>
      <c r="L410" t="s">
        <v>981</v>
      </c>
      <c r="M410">
        <v>0.38</v>
      </c>
      <c r="N410" t="s">
        <v>34</v>
      </c>
      <c r="O410" t="s">
        <v>54</v>
      </c>
      <c r="P410" t="s">
        <v>539</v>
      </c>
      <c r="Q410" t="s">
        <v>982</v>
      </c>
      <c r="R410">
        <v>67501</v>
      </c>
      <c r="S410" s="1">
        <v>42039</v>
      </c>
      <c r="T410" s="1">
        <v>42040</v>
      </c>
      <c r="U410">
        <v>67.864000000000004</v>
      </c>
      <c r="V410">
        <v>12</v>
      </c>
      <c r="W410">
        <v>171.33</v>
      </c>
      <c r="X410">
        <v>86101</v>
      </c>
      <c r="Y410">
        <f>cleaneddata[[#This Row],[Unit Price]]-cleaneddata[[#This Row],[Discount]]</f>
        <v>14.41</v>
      </c>
      <c r="Z410" t="str">
        <f>_xlfn.IFS(cleaneddata[[#This Row],[Region]]="Central","Chris",cleaneddata[[#This Row],[Region]]="East","Erin",cleaneddata[[#This Row],[Region]]="South","Sam",cleaneddata[[#This Row],[Region]]="West","William")</f>
        <v>Chris</v>
      </c>
    </row>
    <row r="411" spans="1:26" x14ac:dyDescent="0.2">
      <c r="A411">
        <v>1776</v>
      </c>
      <c r="B411" t="s">
        <v>983</v>
      </c>
      <c r="C411" t="s">
        <v>72</v>
      </c>
      <c r="D411">
        <v>0.08</v>
      </c>
      <c r="E411">
        <v>5.78</v>
      </c>
      <c r="F411">
        <v>5.67</v>
      </c>
      <c r="G411" t="s">
        <v>40</v>
      </c>
      <c r="H411" t="s">
        <v>41</v>
      </c>
      <c r="I411" t="s">
        <v>50</v>
      </c>
      <c r="J411" t="s">
        <v>90</v>
      </c>
      <c r="K411" t="s">
        <v>75</v>
      </c>
      <c r="L411" t="s">
        <v>617</v>
      </c>
      <c r="M411">
        <v>0.36</v>
      </c>
      <c r="N411" t="s">
        <v>34</v>
      </c>
      <c r="O411" t="s">
        <v>54</v>
      </c>
      <c r="P411" t="s">
        <v>55</v>
      </c>
      <c r="Q411" t="s">
        <v>984</v>
      </c>
      <c r="R411">
        <v>47802</v>
      </c>
      <c r="S411" s="1">
        <v>42039</v>
      </c>
      <c r="T411" s="1">
        <v>42040</v>
      </c>
      <c r="U411">
        <v>-53.898000000000003</v>
      </c>
      <c r="V411">
        <v>19</v>
      </c>
      <c r="W411">
        <v>106.57</v>
      </c>
      <c r="X411">
        <v>89941</v>
      </c>
      <c r="Y411">
        <f>cleaneddata[[#This Row],[Unit Price]]-cleaneddata[[#This Row],[Discount]]</f>
        <v>5.7</v>
      </c>
      <c r="Z411" t="str">
        <f>_xlfn.IFS(cleaneddata[[#This Row],[Region]]="Central","Chris",cleaneddata[[#This Row],[Region]]="East","Erin",cleaneddata[[#This Row],[Region]]="South","Sam",cleaneddata[[#This Row],[Region]]="West","William")</f>
        <v>Chris</v>
      </c>
    </row>
    <row r="412" spans="1:26" x14ac:dyDescent="0.2">
      <c r="A412">
        <v>2947</v>
      </c>
      <c r="B412" t="s">
        <v>985</v>
      </c>
      <c r="C412" t="s">
        <v>72</v>
      </c>
      <c r="D412">
        <v>0.01</v>
      </c>
      <c r="E412">
        <v>7.64</v>
      </c>
      <c r="F412">
        <v>1.39</v>
      </c>
      <c r="G412" t="s">
        <v>40</v>
      </c>
      <c r="H412" t="s">
        <v>41</v>
      </c>
      <c r="I412" t="s">
        <v>50</v>
      </c>
      <c r="J412" t="s">
        <v>347</v>
      </c>
      <c r="K412" t="s">
        <v>75</v>
      </c>
      <c r="L412" t="s">
        <v>610</v>
      </c>
      <c r="M412">
        <v>0.36</v>
      </c>
      <c r="N412" t="s">
        <v>34</v>
      </c>
      <c r="O412" t="s">
        <v>113</v>
      </c>
      <c r="P412" t="s">
        <v>114</v>
      </c>
      <c r="Q412" t="s">
        <v>986</v>
      </c>
      <c r="R412">
        <v>14043</v>
      </c>
      <c r="S412" s="1">
        <v>42039</v>
      </c>
      <c r="T412" s="1">
        <v>42042</v>
      </c>
      <c r="U412">
        <v>112.1181</v>
      </c>
      <c r="V412">
        <v>20</v>
      </c>
      <c r="W412">
        <v>162.49</v>
      </c>
      <c r="X412">
        <v>87511</v>
      </c>
      <c r="Y412">
        <f>cleaneddata[[#This Row],[Unit Price]]-cleaneddata[[#This Row],[Discount]]</f>
        <v>7.63</v>
      </c>
      <c r="Z412" t="str">
        <f>_xlfn.IFS(cleaneddata[[#This Row],[Region]]="Central","Chris",cleaneddata[[#This Row],[Region]]="East","Erin",cleaneddata[[#This Row],[Region]]="South","Sam",cleaneddata[[#This Row],[Region]]="West","William")</f>
        <v>Erin</v>
      </c>
    </row>
    <row r="413" spans="1:26" x14ac:dyDescent="0.2">
      <c r="A413">
        <v>234</v>
      </c>
      <c r="B413" t="s">
        <v>987</v>
      </c>
      <c r="C413" t="s">
        <v>27</v>
      </c>
      <c r="D413">
        <v>0.06</v>
      </c>
      <c r="E413">
        <v>279.81</v>
      </c>
      <c r="F413">
        <v>23.19</v>
      </c>
      <c r="G413" t="s">
        <v>28</v>
      </c>
      <c r="H413" t="s">
        <v>29</v>
      </c>
      <c r="I413" t="s">
        <v>50</v>
      </c>
      <c r="J413" t="s">
        <v>97</v>
      </c>
      <c r="K413" t="s">
        <v>59</v>
      </c>
      <c r="L413" t="s">
        <v>988</v>
      </c>
      <c r="M413">
        <v>0.59</v>
      </c>
      <c r="N413" t="s">
        <v>34</v>
      </c>
      <c r="O413" t="s">
        <v>54</v>
      </c>
      <c r="P413" t="s">
        <v>215</v>
      </c>
      <c r="Q413" t="s">
        <v>739</v>
      </c>
      <c r="R413">
        <v>50208</v>
      </c>
      <c r="S413" s="1">
        <v>42040</v>
      </c>
      <c r="T413" s="1">
        <v>42041</v>
      </c>
      <c r="U413">
        <v>1103.9724000000001</v>
      </c>
      <c r="V413">
        <v>6</v>
      </c>
      <c r="W413">
        <v>1599.96</v>
      </c>
      <c r="X413">
        <v>90236</v>
      </c>
      <c r="Y413">
        <f>cleaneddata[[#This Row],[Unit Price]]-cleaneddata[[#This Row],[Discount]]</f>
        <v>279.75</v>
      </c>
      <c r="Z413" t="str">
        <f>_xlfn.IFS(cleaneddata[[#This Row],[Region]]="Central","Chris",cleaneddata[[#This Row],[Region]]="East","Erin",cleaneddata[[#This Row],[Region]]="South","Sam",cleaneddata[[#This Row],[Region]]="West","William")</f>
        <v>Chris</v>
      </c>
    </row>
    <row r="414" spans="1:26" x14ac:dyDescent="0.2">
      <c r="A414">
        <v>2359</v>
      </c>
      <c r="B414" t="s">
        <v>989</v>
      </c>
      <c r="C414" t="s">
        <v>27</v>
      </c>
      <c r="D414">
        <v>0</v>
      </c>
      <c r="E414">
        <v>7.28</v>
      </c>
      <c r="F414">
        <v>1.77</v>
      </c>
      <c r="G414" t="s">
        <v>40</v>
      </c>
      <c r="H414" t="s">
        <v>73</v>
      </c>
      <c r="I414" t="s">
        <v>50</v>
      </c>
      <c r="J414" t="s">
        <v>90</v>
      </c>
      <c r="K414" t="s">
        <v>52</v>
      </c>
      <c r="L414" t="s">
        <v>990</v>
      </c>
      <c r="M414">
        <v>0.37</v>
      </c>
      <c r="N414" t="s">
        <v>34</v>
      </c>
      <c r="O414" t="s">
        <v>35</v>
      </c>
      <c r="P414" t="s">
        <v>125</v>
      </c>
      <c r="Q414" t="s">
        <v>991</v>
      </c>
      <c r="R414">
        <v>33917</v>
      </c>
      <c r="S414" s="1">
        <v>42040</v>
      </c>
      <c r="T414" s="1">
        <v>42040</v>
      </c>
      <c r="U414">
        <v>167.16</v>
      </c>
      <c r="V414">
        <v>7</v>
      </c>
      <c r="W414">
        <v>53.42</v>
      </c>
      <c r="X414">
        <v>88265</v>
      </c>
      <c r="Y414">
        <f>cleaneddata[[#This Row],[Unit Price]]-cleaneddata[[#This Row],[Discount]]</f>
        <v>7.28</v>
      </c>
      <c r="Z414" t="str">
        <f>_xlfn.IFS(cleaneddata[[#This Row],[Region]]="Central","Chris",cleaneddata[[#This Row],[Region]]="East","Erin",cleaneddata[[#This Row],[Region]]="South","Sam",cleaneddata[[#This Row],[Region]]="West","William")</f>
        <v>Sam</v>
      </c>
    </row>
    <row r="415" spans="1:26" x14ac:dyDescent="0.2">
      <c r="A415">
        <v>672</v>
      </c>
      <c r="B415" t="s">
        <v>992</v>
      </c>
      <c r="C415" t="s">
        <v>49</v>
      </c>
      <c r="D415">
        <v>7.0000000000000007E-2</v>
      </c>
      <c r="E415">
        <v>2.88</v>
      </c>
      <c r="F415">
        <v>1.01</v>
      </c>
      <c r="G415" t="s">
        <v>40</v>
      </c>
      <c r="H415" t="s">
        <v>29</v>
      </c>
      <c r="I415" t="s">
        <v>50</v>
      </c>
      <c r="J415" t="s">
        <v>51</v>
      </c>
      <c r="K415" t="s">
        <v>52</v>
      </c>
      <c r="L415" t="s">
        <v>993</v>
      </c>
      <c r="M415">
        <v>0.55000000000000004</v>
      </c>
      <c r="N415" t="s">
        <v>34</v>
      </c>
      <c r="O415" t="s">
        <v>54</v>
      </c>
      <c r="P415" t="s">
        <v>215</v>
      </c>
      <c r="Q415" t="s">
        <v>739</v>
      </c>
      <c r="R415">
        <v>50208</v>
      </c>
      <c r="S415" s="1">
        <v>42040</v>
      </c>
      <c r="T415" s="1">
        <v>42044</v>
      </c>
      <c r="U415">
        <v>9.59</v>
      </c>
      <c r="V415">
        <v>12</v>
      </c>
      <c r="W415">
        <v>34.97</v>
      </c>
      <c r="X415">
        <v>88173</v>
      </c>
      <c r="Y415">
        <f>cleaneddata[[#This Row],[Unit Price]]-cleaneddata[[#This Row],[Discount]]</f>
        <v>2.81</v>
      </c>
      <c r="Z415" t="str">
        <f>_xlfn.IFS(cleaneddata[[#This Row],[Region]]="Central","Chris",cleaneddata[[#This Row],[Region]]="East","Erin",cleaneddata[[#This Row],[Region]]="South","Sam",cleaneddata[[#This Row],[Region]]="West","William")</f>
        <v>Chris</v>
      </c>
    </row>
    <row r="416" spans="1:26" x14ac:dyDescent="0.2">
      <c r="A416">
        <v>672</v>
      </c>
      <c r="B416" t="s">
        <v>992</v>
      </c>
      <c r="C416" t="s">
        <v>49</v>
      </c>
      <c r="D416">
        <v>0.1</v>
      </c>
      <c r="E416">
        <v>195.99</v>
      </c>
      <c r="F416">
        <v>3.99</v>
      </c>
      <c r="G416" t="s">
        <v>40</v>
      </c>
      <c r="H416" t="s">
        <v>29</v>
      </c>
      <c r="I416" t="s">
        <v>42</v>
      </c>
      <c r="J416" t="s">
        <v>137</v>
      </c>
      <c r="K416" t="s">
        <v>75</v>
      </c>
      <c r="L416" t="s">
        <v>994</v>
      </c>
      <c r="M416">
        <v>0.57999999999999996</v>
      </c>
      <c r="N416" t="s">
        <v>34</v>
      </c>
      <c r="O416" t="s">
        <v>54</v>
      </c>
      <c r="P416" t="s">
        <v>215</v>
      </c>
      <c r="Q416" t="s">
        <v>739</v>
      </c>
      <c r="R416">
        <v>50208</v>
      </c>
      <c r="S416" s="1">
        <v>42040</v>
      </c>
      <c r="T416" s="1">
        <v>42047</v>
      </c>
      <c r="U416">
        <v>-655.42399999999998</v>
      </c>
      <c r="V416">
        <v>2</v>
      </c>
      <c r="W416">
        <v>308.86</v>
      </c>
      <c r="X416">
        <v>88173</v>
      </c>
      <c r="Y416">
        <f>cleaneddata[[#This Row],[Unit Price]]-cleaneddata[[#This Row],[Discount]]</f>
        <v>195.89000000000001</v>
      </c>
      <c r="Z416" t="str">
        <f>_xlfn.IFS(cleaneddata[[#This Row],[Region]]="Central","Chris",cleaneddata[[#This Row],[Region]]="East","Erin",cleaneddata[[#This Row],[Region]]="South","Sam",cleaneddata[[#This Row],[Region]]="West","William")</f>
        <v>Chris</v>
      </c>
    </row>
    <row r="417" spans="1:26" x14ac:dyDescent="0.2">
      <c r="A417">
        <v>1427</v>
      </c>
      <c r="B417" t="s">
        <v>995</v>
      </c>
      <c r="C417" t="s">
        <v>49</v>
      </c>
      <c r="D417">
        <v>0.09</v>
      </c>
      <c r="E417">
        <v>125.99</v>
      </c>
      <c r="F417">
        <v>2.5</v>
      </c>
      <c r="G417" t="s">
        <v>40</v>
      </c>
      <c r="H417" t="s">
        <v>73</v>
      </c>
      <c r="I417" t="s">
        <v>42</v>
      </c>
      <c r="J417" t="s">
        <v>137</v>
      </c>
      <c r="K417" t="s">
        <v>75</v>
      </c>
      <c r="L417" t="s">
        <v>950</v>
      </c>
      <c r="M417">
        <v>0.6</v>
      </c>
      <c r="N417" t="s">
        <v>34</v>
      </c>
      <c r="O417" t="s">
        <v>54</v>
      </c>
      <c r="P417" t="s">
        <v>291</v>
      </c>
      <c r="Q417" t="s">
        <v>996</v>
      </c>
      <c r="R417">
        <v>48708</v>
      </c>
      <c r="S417" s="1">
        <v>42040</v>
      </c>
      <c r="T417" s="1">
        <v>42044</v>
      </c>
      <c r="U417">
        <v>1258.7877000000001</v>
      </c>
      <c r="V417">
        <v>18</v>
      </c>
      <c r="W417">
        <v>1824.33</v>
      </c>
      <c r="X417">
        <v>90905</v>
      </c>
      <c r="Y417">
        <f>cleaneddata[[#This Row],[Unit Price]]-cleaneddata[[#This Row],[Discount]]</f>
        <v>125.89999999999999</v>
      </c>
      <c r="Z417" t="str">
        <f>_xlfn.IFS(cleaneddata[[#This Row],[Region]]="Central","Chris",cleaneddata[[#This Row],[Region]]="East","Erin",cleaneddata[[#This Row],[Region]]="South","Sam",cleaneddata[[#This Row],[Region]]="West","William")</f>
        <v>Chris</v>
      </c>
    </row>
    <row r="418" spans="1:26" x14ac:dyDescent="0.2">
      <c r="A418">
        <v>1816</v>
      </c>
      <c r="B418" t="s">
        <v>997</v>
      </c>
      <c r="C418" t="s">
        <v>49</v>
      </c>
      <c r="D418">
        <v>0.01</v>
      </c>
      <c r="E418">
        <v>10.48</v>
      </c>
      <c r="F418">
        <v>2.89</v>
      </c>
      <c r="G418" t="s">
        <v>40</v>
      </c>
      <c r="H418" t="s">
        <v>41</v>
      </c>
      <c r="I418" t="s">
        <v>50</v>
      </c>
      <c r="J418" t="s">
        <v>51</v>
      </c>
      <c r="K418" t="s">
        <v>44</v>
      </c>
      <c r="L418" t="s">
        <v>998</v>
      </c>
      <c r="M418">
        <v>0.6</v>
      </c>
      <c r="N418" t="s">
        <v>34</v>
      </c>
      <c r="O418" t="s">
        <v>54</v>
      </c>
      <c r="P418" t="s">
        <v>291</v>
      </c>
      <c r="Q418" t="s">
        <v>999</v>
      </c>
      <c r="R418">
        <v>48187</v>
      </c>
      <c r="S418" s="1">
        <v>42040</v>
      </c>
      <c r="T418" s="1">
        <v>42042</v>
      </c>
      <c r="U418">
        <v>60.561599999999999</v>
      </c>
      <c r="V418">
        <v>19</v>
      </c>
      <c r="W418">
        <v>202.38</v>
      </c>
      <c r="X418">
        <v>85990</v>
      </c>
      <c r="Y418">
        <f>cleaneddata[[#This Row],[Unit Price]]-cleaneddata[[#This Row],[Discount]]</f>
        <v>10.47</v>
      </c>
      <c r="Z418" t="str">
        <f>_xlfn.IFS(cleaneddata[[#This Row],[Region]]="Central","Chris",cleaneddata[[#This Row],[Region]]="East","Erin",cleaneddata[[#This Row],[Region]]="South","Sam",cleaneddata[[#This Row],[Region]]="West","William")</f>
        <v>Chris</v>
      </c>
    </row>
    <row r="419" spans="1:26" x14ac:dyDescent="0.2">
      <c r="A419">
        <v>1821</v>
      </c>
      <c r="B419" t="s">
        <v>1000</v>
      </c>
      <c r="C419" t="s">
        <v>49</v>
      </c>
      <c r="D419">
        <v>0.01</v>
      </c>
      <c r="E419">
        <v>10.48</v>
      </c>
      <c r="F419">
        <v>2.89</v>
      </c>
      <c r="G419" t="s">
        <v>40</v>
      </c>
      <c r="H419" t="s">
        <v>41</v>
      </c>
      <c r="I419" t="s">
        <v>50</v>
      </c>
      <c r="J419" t="s">
        <v>51</v>
      </c>
      <c r="K419" t="s">
        <v>44</v>
      </c>
      <c r="L419" t="s">
        <v>998</v>
      </c>
      <c r="M419">
        <v>0.6</v>
      </c>
      <c r="N419" t="s">
        <v>34</v>
      </c>
      <c r="O419" t="s">
        <v>113</v>
      </c>
      <c r="P419" t="s">
        <v>114</v>
      </c>
      <c r="Q419" t="s">
        <v>115</v>
      </c>
      <c r="R419">
        <v>10177</v>
      </c>
      <c r="S419" s="1">
        <v>42040</v>
      </c>
      <c r="T419" s="1">
        <v>42042</v>
      </c>
      <c r="U419">
        <v>40.92</v>
      </c>
      <c r="V419">
        <v>76</v>
      </c>
      <c r="W419">
        <v>809.51</v>
      </c>
      <c r="X419">
        <v>34435</v>
      </c>
      <c r="Y419">
        <f>cleaneddata[[#This Row],[Unit Price]]-cleaneddata[[#This Row],[Discount]]</f>
        <v>10.47</v>
      </c>
      <c r="Z419" t="str">
        <f>_xlfn.IFS(cleaneddata[[#This Row],[Region]]="Central","Chris",cleaneddata[[#This Row],[Region]]="East","Erin",cleaneddata[[#This Row],[Region]]="South","Sam",cleaneddata[[#This Row],[Region]]="West","William")</f>
        <v>Erin</v>
      </c>
    </row>
    <row r="420" spans="1:26" x14ac:dyDescent="0.2">
      <c r="A420">
        <v>980</v>
      </c>
      <c r="B420" t="s">
        <v>1001</v>
      </c>
      <c r="C420" t="s">
        <v>118</v>
      </c>
      <c r="D420">
        <v>0</v>
      </c>
      <c r="E420">
        <v>37.76</v>
      </c>
      <c r="F420">
        <v>12.9</v>
      </c>
      <c r="G420" t="s">
        <v>40</v>
      </c>
      <c r="H420" t="s">
        <v>96</v>
      </c>
      <c r="I420" t="s">
        <v>50</v>
      </c>
      <c r="J420" t="s">
        <v>80</v>
      </c>
      <c r="K420" t="s">
        <v>75</v>
      </c>
      <c r="L420" t="s">
        <v>1002</v>
      </c>
      <c r="M420">
        <v>0.56999999999999995</v>
      </c>
      <c r="N420" t="s">
        <v>34</v>
      </c>
      <c r="O420" t="s">
        <v>113</v>
      </c>
      <c r="P420" t="s">
        <v>635</v>
      </c>
      <c r="Q420" t="s">
        <v>636</v>
      </c>
      <c r="R420">
        <v>5403</v>
      </c>
      <c r="S420" s="1">
        <v>42040</v>
      </c>
      <c r="T420" s="1">
        <v>42041</v>
      </c>
      <c r="U420">
        <v>93.846800000000002</v>
      </c>
      <c r="V420">
        <v>12</v>
      </c>
      <c r="W420">
        <v>477.2</v>
      </c>
      <c r="X420">
        <v>87258</v>
      </c>
      <c r="Y420">
        <f>cleaneddata[[#This Row],[Unit Price]]-cleaneddata[[#This Row],[Discount]]</f>
        <v>37.76</v>
      </c>
      <c r="Z420" t="str">
        <f>_xlfn.IFS(cleaneddata[[#This Row],[Region]]="Central","Chris",cleaneddata[[#This Row],[Region]]="East","Erin",cleaneddata[[#This Row],[Region]]="South","Sam",cleaneddata[[#This Row],[Region]]="West","William")</f>
        <v>Erin</v>
      </c>
    </row>
    <row r="421" spans="1:26" x14ac:dyDescent="0.2">
      <c r="A421">
        <v>2094</v>
      </c>
      <c r="B421" t="s">
        <v>1003</v>
      </c>
      <c r="C421" t="s">
        <v>118</v>
      </c>
      <c r="D421">
        <v>0.08</v>
      </c>
      <c r="E421">
        <v>400.98</v>
      </c>
      <c r="F421">
        <v>42.52</v>
      </c>
      <c r="G421" t="s">
        <v>28</v>
      </c>
      <c r="H421" t="s">
        <v>96</v>
      </c>
      <c r="I421" t="s">
        <v>30</v>
      </c>
      <c r="J421" t="s">
        <v>31</v>
      </c>
      <c r="K421" t="s">
        <v>32</v>
      </c>
      <c r="L421" t="s">
        <v>1004</v>
      </c>
      <c r="M421">
        <v>0.71</v>
      </c>
      <c r="N421" t="s">
        <v>34</v>
      </c>
      <c r="O421" t="s">
        <v>61</v>
      </c>
      <c r="P421" t="s">
        <v>92</v>
      </c>
      <c r="Q421" t="s">
        <v>1005</v>
      </c>
      <c r="R421">
        <v>95928</v>
      </c>
      <c r="S421" s="1">
        <v>42040</v>
      </c>
      <c r="T421" s="1">
        <v>42041</v>
      </c>
      <c r="U421">
        <v>3031.9724000000001</v>
      </c>
      <c r="V421">
        <v>20</v>
      </c>
      <c r="W421">
        <v>7840.04</v>
      </c>
      <c r="X421">
        <v>86629</v>
      </c>
      <c r="Y421">
        <f>cleaneddata[[#This Row],[Unit Price]]-cleaneddata[[#This Row],[Discount]]</f>
        <v>400.90000000000003</v>
      </c>
      <c r="Z421" t="str">
        <f>_xlfn.IFS(cleaneddata[[#This Row],[Region]]="Central","Chris",cleaneddata[[#This Row],[Region]]="East","Erin",cleaneddata[[#This Row],[Region]]="South","Sam",cleaneddata[[#This Row],[Region]]="West","William")</f>
        <v>William</v>
      </c>
    </row>
    <row r="422" spans="1:26" x14ac:dyDescent="0.2">
      <c r="A422">
        <v>2282</v>
      </c>
      <c r="B422" t="s">
        <v>1006</v>
      </c>
      <c r="C422" t="s">
        <v>118</v>
      </c>
      <c r="D422">
        <v>0.04</v>
      </c>
      <c r="E422">
        <v>5.98</v>
      </c>
      <c r="F422">
        <v>5.79</v>
      </c>
      <c r="G422" t="s">
        <v>40</v>
      </c>
      <c r="H422" t="s">
        <v>73</v>
      </c>
      <c r="I422" t="s">
        <v>50</v>
      </c>
      <c r="J422" t="s">
        <v>90</v>
      </c>
      <c r="K422" t="s">
        <v>75</v>
      </c>
      <c r="L422" t="s">
        <v>473</v>
      </c>
      <c r="M422">
        <v>0.36</v>
      </c>
      <c r="N422" t="s">
        <v>34</v>
      </c>
      <c r="O422" t="s">
        <v>54</v>
      </c>
      <c r="P422" t="s">
        <v>359</v>
      </c>
      <c r="Q422" t="s">
        <v>1007</v>
      </c>
      <c r="R422">
        <v>53713</v>
      </c>
      <c r="S422" s="1">
        <v>42040</v>
      </c>
      <c r="T422" s="1">
        <v>42042</v>
      </c>
      <c r="U422">
        <v>-36.030799999999999</v>
      </c>
      <c r="V422">
        <v>14</v>
      </c>
      <c r="W422">
        <v>86.12</v>
      </c>
      <c r="X422">
        <v>85950</v>
      </c>
      <c r="Y422">
        <f>cleaneddata[[#This Row],[Unit Price]]-cleaneddata[[#This Row],[Discount]]</f>
        <v>5.94</v>
      </c>
      <c r="Z422" t="str">
        <f>_xlfn.IFS(cleaneddata[[#This Row],[Region]]="Central","Chris",cleaneddata[[#This Row],[Region]]="East","Erin",cleaneddata[[#This Row],[Region]]="South","Sam",cleaneddata[[#This Row],[Region]]="West","William")</f>
        <v>Chris</v>
      </c>
    </row>
    <row r="423" spans="1:26" x14ac:dyDescent="0.2">
      <c r="A423">
        <v>2747</v>
      </c>
      <c r="B423" t="s">
        <v>1008</v>
      </c>
      <c r="C423" t="s">
        <v>118</v>
      </c>
      <c r="D423">
        <v>0.08</v>
      </c>
      <c r="E423">
        <v>9.98</v>
      </c>
      <c r="F423">
        <v>12.52</v>
      </c>
      <c r="G423" t="s">
        <v>40</v>
      </c>
      <c r="H423" t="s">
        <v>96</v>
      </c>
      <c r="I423" t="s">
        <v>30</v>
      </c>
      <c r="J423" t="s">
        <v>128</v>
      </c>
      <c r="K423" t="s">
        <v>75</v>
      </c>
      <c r="L423" t="s">
        <v>1009</v>
      </c>
      <c r="M423">
        <v>0.56999999999999995</v>
      </c>
      <c r="N423" t="s">
        <v>34</v>
      </c>
      <c r="O423" t="s">
        <v>113</v>
      </c>
      <c r="P423" t="s">
        <v>114</v>
      </c>
      <c r="Q423" t="s">
        <v>115</v>
      </c>
      <c r="R423">
        <v>10115</v>
      </c>
      <c r="S423" s="1">
        <v>42040</v>
      </c>
      <c r="T423" s="1">
        <v>42042</v>
      </c>
      <c r="U423">
        <v>-102.93</v>
      </c>
      <c r="V423">
        <v>15</v>
      </c>
      <c r="W423">
        <v>150.24</v>
      </c>
      <c r="X423">
        <v>35200</v>
      </c>
      <c r="Y423">
        <f>cleaneddata[[#This Row],[Unit Price]]-cleaneddata[[#This Row],[Discount]]</f>
        <v>9.9</v>
      </c>
      <c r="Z423" t="str">
        <f>_xlfn.IFS(cleaneddata[[#This Row],[Region]]="Central","Chris",cleaneddata[[#This Row],[Region]]="East","Erin",cleaneddata[[#This Row],[Region]]="South","Sam",cleaneddata[[#This Row],[Region]]="West","William")</f>
        <v>Erin</v>
      </c>
    </row>
    <row r="424" spans="1:26" x14ac:dyDescent="0.2">
      <c r="A424">
        <v>2803</v>
      </c>
      <c r="B424" t="s">
        <v>1010</v>
      </c>
      <c r="C424" t="s">
        <v>118</v>
      </c>
      <c r="D424">
        <v>7.0000000000000007E-2</v>
      </c>
      <c r="E424">
        <v>500.98</v>
      </c>
      <c r="F424">
        <v>28.14</v>
      </c>
      <c r="G424" t="s">
        <v>28</v>
      </c>
      <c r="H424" t="s">
        <v>29</v>
      </c>
      <c r="I424" t="s">
        <v>42</v>
      </c>
      <c r="J424" t="s">
        <v>58</v>
      </c>
      <c r="K424" t="s">
        <v>59</v>
      </c>
      <c r="L424" t="s">
        <v>1011</v>
      </c>
      <c r="M424">
        <v>0.38</v>
      </c>
      <c r="N424" t="s">
        <v>34</v>
      </c>
      <c r="O424" t="s">
        <v>61</v>
      </c>
      <c r="P424" t="s">
        <v>92</v>
      </c>
      <c r="Q424" t="s">
        <v>1012</v>
      </c>
      <c r="R424">
        <v>90022</v>
      </c>
      <c r="S424" s="1">
        <v>42040</v>
      </c>
      <c r="T424" s="1">
        <v>42041</v>
      </c>
      <c r="U424">
        <v>2699.9838</v>
      </c>
      <c r="V424">
        <v>10</v>
      </c>
      <c r="W424">
        <v>3913.02</v>
      </c>
      <c r="X424">
        <v>86227</v>
      </c>
      <c r="Y424">
        <f>cleaneddata[[#This Row],[Unit Price]]-cleaneddata[[#This Row],[Discount]]</f>
        <v>500.91</v>
      </c>
      <c r="Z424" t="str">
        <f>_xlfn.IFS(cleaneddata[[#This Row],[Region]]="Central","Chris",cleaneddata[[#This Row],[Region]]="East","Erin",cleaneddata[[#This Row],[Region]]="South","Sam",cleaneddata[[#This Row],[Region]]="West","William")</f>
        <v>William</v>
      </c>
    </row>
    <row r="425" spans="1:26" x14ac:dyDescent="0.2">
      <c r="A425">
        <v>2803</v>
      </c>
      <c r="B425" t="s">
        <v>1010</v>
      </c>
      <c r="C425" t="s">
        <v>118</v>
      </c>
      <c r="D425">
        <v>0.1</v>
      </c>
      <c r="E425">
        <v>178.47</v>
      </c>
      <c r="F425">
        <v>19.989999999999998</v>
      </c>
      <c r="G425" t="s">
        <v>40</v>
      </c>
      <c r="H425" t="s">
        <v>29</v>
      </c>
      <c r="I425" t="s">
        <v>50</v>
      </c>
      <c r="J425" t="s">
        <v>80</v>
      </c>
      <c r="K425" t="s">
        <v>75</v>
      </c>
      <c r="L425" t="s">
        <v>1013</v>
      </c>
      <c r="M425">
        <v>0.55000000000000004</v>
      </c>
      <c r="N425" t="s">
        <v>34</v>
      </c>
      <c r="O425" t="s">
        <v>61</v>
      </c>
      <c r="P425" t="s">
        <v>92</v>
      </c>
      <c r="Q425" t="s">
        <v>1012</v>
      </c>
      <c r="R425">
        <v>90022</v>
      </c>
      <c r="S425" s="1">
        <v>42040</v>
      </c>
      <c r="T425" s="1">
        <v>42042</v>
      </c>
      <c r="U425">
        <v>-170.98</v>
      </c>
      <c r="V425">
        <v>1</v>
      </c>
      <c r="W425">
        <v>180.14</v>
      </c>
      <c r="X425">
        <v>86227</v>
      </c>
      <c r="Y425">
        <f>cleaneddata[[#This Row],[Unit Price]]-cleaneddata[[#This Row],[Discount]]</f>
        <v>178.37</v>
      </c>
      <c r="Z425" t="str">
        <f>_xlfn.IFS(cleaneddata[[#This Row],[Region]]="Central","Chris",cleaneddata[[#This Row],[Region]]="East","Erin",cleaneddata[[#This Row],[Region]]="South","Sam",cleaneddata[[#This Row],[Region]]="West","William")</f>
        <v>William</v>
      </c>
    </row>
    <row r="426" spans="1:26" x14ac:dyDescent="0.2">
      <c r="A426">
        <v>1117</v>
      </c>
      <c r="B426" t="s">
        <v>1014</v>
      </c>
      <c r="C426" t="s">
        <v>72</v>
      </c>
      <c r="D426">
        <v>0.06</v>
      </c>
      <c r="E426">
        <v>64.650000000000006</v>
      </c>
      <c r="F426">
        <v>35</v>
      </c>
      <c r="G426" t="s">
        <v>40</v>
      </c>
      <c r="H426" t="s">
        <v>73</v>
      </c>
      <c r="I426" t="s">
        <v>50</v>
      </c>
      <c r="J426" t="s">
        <v>80</v>
      </c>
      <c r="K426" t="s">
        <v>66</v>
      </c>
      <c r="L426" t="s">
        <v>1015</v>
      </c>
      <c r="M426">
        <v>0.8</v>
      </c>
      <c r="N426" t="s">
        <v>34</v>
      </c>
      <c r="O426" t="s">
        <v>61</v>
      </c>
      <c r="P426" t="s">
        <v>590</v>
      </c>
      <c r="Q426" t="s">
        <v>1016</v>
      </c>
      <c r="R426">
        <v>85705</v>
      </c>
      <c r="S426" s="1">
        <v>42040</v>
      </c>
      <c r="T426" s="1">
        <v>42041</v>
      </c>
      <c r="U426">
        <v>-139.28720000000001</v>
      </c>
      <c r="V426">
        <v>4</v>
      </c>
      <c r="W426">
        <v>277.60000000000002</v>
      </c>
      <c r="X426">
        <v>86768</v>
      </c>
      <c r="Y426">
        <f>cleaneddata[[#This Row],[Unit Price]]-cleaneddata[[#This Row],[Discount]]</f>
        <v>64.59</v>
      </c>
      <c r="Z426" t="str">
        <f>_xlfn.IFS(cleaneddata[[#This Row],[Region]]="Central","Chris",cleaneddata[[#This Row],[Region]]="East","Erin",cleaneddata[[#This Row],[Region]]="South","Sam",cleaneddata[[#This Row],[Region]]="West","William")</f>
        <v>William</v>
      </c>
    </row>
    <row r="427" spans="1:26" x14ac:dyDescent="0.2">
      <c r="A427">
        <v>2498</v>
      </c>
      <c r="B427" t="s">
        <v>931</v>
      </c>
      <c r="C427" t="s">
        <v>72</v>
      </c>
      <c r="D427">
        <v>0.08</v>
      </c>
      <c r="E427">
        <v>1.68</v>
      </c>
      <c r="F427">
        <v>1.57</v>
      </c>
      <c r="G427" t="s">
        <v>40</v>
      </c>
      <c r="H427" t="s">
        <v>29</v>
      </c>
      <c r="I427" t="s">
        <v>50</v>
      </c>
      <c r="J427" t="s">
        <v>51</v>
      </c>
      <c r="K427" t="s">
        <v>52</v>
      </c>
      <c r="L427" t="s">
        <v>576</v>
      </c>
      <c r="M427">
        <v>0.59</v>
      </c>
      <c r="N427" t="s">
        <v>34</v>
      </c>
      <c r="O427" t="s">
        <v>61</v>
      </c>
      <c r="P427" t="s">
        <v>92</v>
      </c>
      <c r="Q427" t="s">
        <v>892</v>
      </c>
      <c r="R427">
        <v>92024</v>
      </c>
      <c r="S427" s="1">
        <v>42040</v>
      </c>
      <c r="T427" s="1">
        <v>42041</v>
      </c>
      <c r="U427">
        <v>-46.25</v>
      </c>
      <c r="V427">
        <v>88</v>
      </c>
      <c r="W427">
        <v>148.36000000000001</v>
      </c>
      <c r="X427">
        <v>20007</v>
      </c>
      <c r="Y427">
        <f>cleaneddata[[#This Row],[Unit Price]]-cleaneddata[[#This Row],[Discount]]</f>
        <v>1.5999999999999999</v>
      </c>
      <c r="Z427" t="str">
        <f>_xlfn.IFS(cleaneddata[[#This Row],[Region]]="Central","Chris",cleaneddata[[#This Row],[Region]]="East","Erin",cleaneddata[[#This Row],[Region]]="South","Sam",cleaneddata[[#This Row],[Region]]="West","William")</f>
        <v>William</v>
      </c>
    </row>
    <row r="428" spans="1:26" x14ac:dyDescent="0.2">
      <c r="A428">
        <v>421</v>
      </c>
      <c r="B428" t="s">
        <v>1017</v>
      </c>
      <c r="C428" t="s">
        <v>27</v>
      </c>
      <c r="D428">
        <v>0.09</v>
      </c>
      <c r="E428">
        <v>999.99</v>
      </c>
      <c r="F428">
        <v>13.99</v>
      </c>
      <c r="G428" t="s">
        <v>40</v>
      </c>
      <c r="H428" t="s">
        <v>29</v>
      </c>
      <c r="I428" t="s">
        <v>42</v>
      </c>
      <c r="J428" t="s">
        <v>58</v>
      </c>
      <c r="K428" t="s">
        <v>146</v>
      </c>
      <c r="L428" t="s">
        <v>1018</v>
      </c>
      <c r="M428">
        <v>0.36</v>
      </c>
      <c r="N428" t="s">
        <v>34</v>
      </c>
      <c r="O428" t="s">
        <v>113</v>
      </c>
      <c r="P428" t="s">
        <v>399</v>
      </c>
      <c r="Q428" t="s">
        <v>1019</v>
      </c>
      <c r="R428">
        <v>7201</v>
      </c>
      <c r="S428" s="1">
        <v>42041</v>
      </c>
      <c r="T428" s="1">
        <v>42043</v>
      </c>
      <c r="U428">
        <v>-2531.4825000000001</v>
      </c>
      <c r="V428">
        <v>1</v>
      </c>
      <c r="W428">
        <v>919.09</v>
      </c>
      <c r="X428">
        <v>87700</v>
      </c>
      <c r="Y428">
        <f>cleaneddata[[#This Row],[Unit Price]]-cleaneddata[[#This Row],[Discount]]</f>
        <v>999.9</v>
      </c>
      <c r="Z428" t="str">
        <f>_xlfn.IFS(cleaneddata[[#This Row],[Region]]="Central","Chris",cleaneddata[[#This Row],[Region]]="East","Erin",cleaneddata[[#This Row],[Region]]="South","Sam",cleaneddata[[#This Row],[Region]]="West","William")</f>
        <v>Erin</v>
      </c>
    </row>
    <row r="429" spans="1:26" x14ac:dyDescent="0.2">
      <c r="A429">
        <v>1020</v>
      </c>
      <c r="B429" t="s">
        <v>1020</v>
      </c>
      <c r="C429" t="s">
        <v>27</v>
      </c>
      <c r="D429">
        <v>7.0000000000000007E-2</v>
      </c>
      <c r="E429">
        <v>4.13</v>
      </c>
      <c r="F429">
        <v>5.04</v>
      </c>
      <c r="G429" t="s">
        <v>40</v>
      </c>
      <c r="H429" t="s">
        <v>29</v>
      </c>
      <c r="I429" t="s">
        <v>50</v>
      </c>
      <c r="J429" t="s">
        <v>74</v>
      </c>
      <c r="K429" t="s">
        <v>75</v>
      </c>
      <c r="L429" t="s">
        <v>1021</v>
      </c>
      <c r="M429">
        <v>0.38</v>
      </c>
      <c r="N429" t="s">
        <v>34</v>
      </c>
      <c r="O429" t="s">
        <v>54</v>
      </c>
      <c r="P429" t="s">
        <v>539</v>
      </c>
      <c r="Q429" t="s">
        <v>1022</v>
      </c>
      <c r="R429">
        <v>66762</v>
      </c>
      <c r="S429" s="1">
        <v>42041</v>
      </c>
      <c r="T429" s="1">
        <v>42042</v>
      </c>
      <c r="U429">
        <v>-76.424400000000006</v>
      </c>
      <c r="V429">
        <v>20</v>
      </c>
      <c r="W429">
        <v>79.06</v>
      </c>
      <c r="X429">
        <v>88634</v>
      </c>
      <c r="Y429">
        <f>cleaneddata[[#This Row],[Unit Price]]-cleaneddata[[#This Row],[Discount]]</f>
        <v>4.0599999999999996</v>
      </c>
      <c r="Z429" t="str">
        <f>_xlfn.IFS(cleaneddata[[#This Row],[Region]]="Central","Chris",cleaneddata[[#This Row],[Region]]="East","Erin",cleaneddata[[#This Row],[Region]]="South","Sam",cleaneddata[[#This Row],[Region]]="West","William")</f>
        <v>Chris</v>
      </c>
    </row>
    <row r="430" spans="1:26" x14ac:dyDescent="0.2">
      <c r="A430">
        <v>1020</v>
      </c>
      <c r="B430" t="s">
        <v>1020</v>
      </c>
      <c r="C430" t="s">
        <v>27</v>
      </c>
      <c r="D430">
        <v>0</v>
      </c>
      <c r="E430">
        <v>4.4800000000000004</v>
      </c>
      <c r="F430">
        <v>2.5</v>
      </c>
      <c r="G430" t="s">
        <v>40</v>
      </c>
      <c r="H430" t="s">
        <v>29</v>
      </c>
      <c r="I430" t="s">
        <v>50</v>
      </c>
      <c r="J430" t="s">
        <v>347</v>
      </c>
      <c r="K430" t="s">
        <v>75</v>
      </c>
      <c r="L430" t="s">
        <v>1023</v>
      </c>
      <c r="M430">
        <v>0.37</v>
      </c>
      <c r="N430" t="s">
        <v>34</v>
      </c>
      <c r="O430" t="s">
        <v>54</v>
      </c>
      <c r="P430" t="s">
        <v>539</v>
      </c>
      <c r="Q430" t="s">
        <v>1022</v>
      </c>
      <c r="R430">
        <v>66762</v>
      </c>
      <c r="S430" s="1">
        <v>42041</v>
      </c>
      <c r="T430" s="1">
        <v>42043</v>
      </c>
      <c r="U430">
        <v>8.7319999999999993</v>
      </c>
      <c r="V430">
        <v>14</v>
      </c>
      <c r="W430">
        <v>65.14</v>
      </c>
      <c r="X430">
        <v>88634</v>
      </c>
      <c r="Y430">
        <f>cleaneddata[[#This Row],[Unit Price]]-cleaneddata[[#This Row],[Discount]]</f>
        <v>4.4800000000000004</v>
      </c>
      <c r="Z430" t="str">
        <f>_xlfn.IFS(cleaneddata[[#This Row],[Region]]="Central","Chris",cleaneddata[[#This Row],[Region]]="East","Erin",cleaneddata[[#This Row],[Region]]="South","Sam",cleaneddata[[#This Row],[Region]]="West","William")</f>
        <v>Chris</v>
      </c>
    </row>
    <row r="431" spans="1:26" x14ac:dyDescent="0.2">
      <c r="A431">
        <v>1533</v>
      </c>
      <c r="B431" t="s">
        <v>1024</v>
      </c>
      <c r="C431" t="s">
        <v>39</v>
      </c>
      <c r="D431">
        <v>0.02</v>
      </c>
      <c r="E431">
        <v>4.8899999999999997</v>
      </c>
      <c r="F431">
        <v>4.93</v>
      </c>
      <c r="G431" t="s">
        <v>40</v>
      </c>
      <c r="H431" t="s">
        <v>96</v>
      </c>
      <c r="I431" t="s">
        <v>42</v>
      </c>
      <c r="J431" t="s">
        <v>43</v>
      </c>
      <c r="K431" t="s">
        <v>44</v>
      </c>
      <c r="L431" t="s">
        <v>1025</v>
      </c>
      <c r="M431">
        <v>0.66</v>
      </c>
      <c r="N431" t="s">
        <v>34</v>
      </c>
      <c r="O431" t="s">
        <v>54</v>
      </c>
      <c r="P431" t="s">
        <v>82</v>
      </c>
      <c r="Q431" t="s">
        <v>1026</v>
      </c>
      <c r="R431">
        <v>63130</v>
      </c>
      <c r="S431" s="1">
        <v>42041</v>
      </c>
      <c r="T431" s="1">
        <v>42042</v>
      </c>
      <c r="U431">
        <v>-56.445999999999998</v>
      </c>
      <c r="V431">
        <v>14</v>
      </c>
      <c r="W431">
        <v>74.010000000000005</v>
      </c>
      <c r="X431">
        <v>91328</v>
      </c>
      <c r="Y431">
        <f>cleaneddata[[#This Row],[Unit Price]]-cleaneddata[[#This Row],[Discount]]</f>
        <v>4.87</v>
      </c>
      <c r="Z431" t="str">
        <f>_xlfn.IFS(cleaneddata[[#This Row],[Region]]="Central","Chris",cleaneddata[[#This Row],[Region]]="East","Erin",cleaneddata[[#This Row],[Region]]="South","Sam",cleaneddata[[#This Row],[Region]]="West","William")</f>
        <v>Chris</v>
      </c>
    </row>
    <row r="432" spans="1:26" x14ac:dyDescent="0.2">
      <c r="A432">
        <v>1533</v>
      </c>
      <c r="B432" t="s">
        <v>1024</v>
      </c>
      <c r="C432" t="s">
        <v>39</v>
      </c>
      <c r="D432">
        <v>7.0000000000000007E-2</v>
      </c>
      <c r="E432">
        <v>10.06</v>
      </c>
      <c r="F432">
        <v>2.06</v>
      </c>
      <c r="G432" t="s">
        <v>40</v>
      </c>
      <c r="H432" t="s">
        <v>96</v>
      </c>
      <c r="I432" t="s">
        <v>50</v>
      </c>
      <c r="J432" t="s">
        <v>90</v>
      </c>
      <c r="K432" t="s">
        <v>52</v>
      </c>
      <c r="L432" t="s">
        <v>175</v>
      </c>
      <c r="M432">
        <v>0.39</v>
      </c>
      <c r="N432" t="s">
        <v>34</v>
      </c>
      <c r="O432" t="s">
        <v>54</v>
      </c>
      <c r="P432" t="s">
        <v>82</v>
      </c>
      <c r="Q432" t="s">
        <v>1026</v>
      </c>
      <c r="R432">
        <v>63130</v>
      </c>
      <c r="S432" s="1">
        <v>42041</v>
      </c>
      <c r="T432" s="1">
        <v>42042</v>
      </c>
      <c r="U432">
        <v>33.189</v>
      </c>
      <c r="V432">
        <v>5</v>
      </c>
      <c r="W432">
        <v>48.1</v>
      </c>
      <c r="X432">
        <v>91328</v>
      </c>
      <c r="Y432">
        <f>cleaneddata[[#This Row],[Unit Price]]-cleaneddata[[#This Row],[Discount]]</f>
        <v>9.99</v>
      </c>
      <c r="Z432" t="str">
        <f>_xlfn.IFS(cleaneddata[[#This Row],[Region]]="Central","Chris",cleaneddata[[#This Row],[Region]]="East","Erin",cleaneddata[[#This Row],[Region]]="South","Sam",cleaneddata[[#This Row],[Region]]="West","William")</f>
        <v>Chris</v>
      </c>
    </row>
    <row r="433" spans="1:26" x14ac:dyDescent="0.2">
      <c r="A433">
        <v>1927</v>
      </c>
      <c r="B433" t="s">
        <v>1027</v>
      </c>
      <c r="C433" t="s">
        <v>39</v>
      </c>
      <c r="D433">
        <v>0.02</v>
      </c>
      <c r="E433">
        <v>259.70999999999998</v>
      </c>
      <c r="F433">
        <v>66.67</v>
      </c>
      <c r="G433" t="s">
        <v>28</v>
      </c>
      <c r="H433" t="s">
        <v>73</v>
      </c>
      <c r="I433" t="s">
        <v>30</v>
      </c>
      <c r="J433" t="s">
        <v>31</v>
      </c>
      <c r="K433" t="s">
        <v>32</v>
      </c>
      <c r="L433" t="s">
        <v>1028</v>
      </c>
      <c r="M433">
        <v>0.65</v>
      </c>
      <c r="N433" t="s">
        <v>34</v>
      </c>
      <c r="O433" t="s">
        <v>35</v>
      </c>
      <c r="P433" t="s">
        <v>273</v>
      </c>
      <c r="Q433" t="s">
        <v>1029</v>
      </c>
      <c r="R433">
        <v>29611</v>
      </c>
      <c r="S433" s="1">
        <v>42041</v>
      </c>
      <c r="T433" s="1">
        <v>42041</v>
      </c>
      <c r="U433">
        <v>-14.448</v>
      </c>
      <c r="V433">
        <v>8</v>
      </c>
      <c r="W433">
        <v>1757.15</v>
      </c>
      <c r="X433">
        <v>88579</v>
      </c>
      <c r="Y433">
        <f>cleaneddata[[#This Row],[Unit Price]]-cleaneddata[[#This Row],[Discount]]</f>
        <v>259.69</v>
      </c>
      <c r="Z433" t="str">
        <f>_xlfn.IFS(cleaneddata[[#This Row],[Region]]="Central","Chris",cleaneddata[[#This Row],[Region]]="East","Erin",cleaneddata[[#This Row],[Region]]="South","Sam",cleaneddata[[#This Row],[Region]]="West","William")</f>
        <v>Sam</v>
      </c>
    </row>
    <row r="434" spans="1:26" x14ac:dyDescent="0.2">
      <c r="A434">
        <v>2135</v>
      </c>
      <c r="B434" t="s">
        <v>1030</v>
      </c>
      <c r="C434" t="s">
        <v>39</v>
      </c>
      <c r="D434">
        <v>0.01</v>
      </c>
      <c r="E434">
        <v>28.99</v>
      </c>
      <c r="F434">
        <v>8.59</v>
      </c>
      <c r="G434" t="s">
        <v>40</v>
      </c>
      <c r="H434" t="s">
        <v>73</v>
      </c>
      <c r="I434" t="s">
        <v>42</v>
      </c>
      <c r="J434" t="s">
        <v>137</v>
      </c>
      <c r="K434" t="s">
        <v>146</v>
      </c>
      <c r="L434" t="s">
        <v>1031</v>
      </c>
      <c r="M434">
        <v>0.56000000000000005</v>
      </c>
      <c r="N434" t="s">
        <v>34</v>
      </c>
      <c r="O434" t="s">
        <v>61</v>
      </c>
      <c r="P434" t="s">
        <v>642</v>
      </c>
      <c r="Q434" t="s">
        <v>1032</v>
      </c>
      <c r="R434">
        <v>88101</v>
      </c>
      <c r="S434" s="1">
        <v>42041</v>
      </c>
      <c r="T434" s="1">
        <v>42042</v>
      </c>
      <c r="U434">
        <v>196.52328</v>
      </c>
      <c r="V434">
        <v>21</v>
      </c>
      <c r="W434">
        <v>556.61</v>
      </c>
      <c r="X434">
        <v>91583</v>
      </c>
      <c r="Y434">
        <f>cleaneddata[[#This Row],[Unit Price]]-cleaneddata[[#This Row],[Discount]]</f>
        <v>28.979999999999997</v>
      </c>
      <c r="Z434" t="str">
        <f>_xlfn.IFS(cleaneddata[[#This Row],[Region]]="Central","Chris",cleaneddata[[#This Row],[Region]]="East","Erin",cleaneddata[[#This Row],[Region]]="South","Sam",cleaneddata[[#This Row],[Region]]="West","William")</f>
        <v>William</v>
      </c>
    </row>
    <row r="435" spans="1:26" x14ac:dyDescent="0.2">
      <c r="A435">
        <v>2486</v>
      </c>
      <c r="B435" t="s">
        <v>946</v>
      </c>
      <c r="C435" t="s">
        <v>39</v>
      </c>
      <c r="D435">
        <v>0.02</v>
      </c>
      <c r="E435">
        <v>71.37</v>
      </c>
      <c r="F435">
        <v>69</v>
      </c>
      <c r="G435" t="s">
        <v>40</v>
      </c>
      <c r="H435" t="s">
        <v>29</v>
      </c>
      <c r="I435" t="s">
        <v>30</v>
      </c>
      <c r="J435" t="s">
        <v>31</v>
      </c>
      <c r="K435" t="s">
        <v>66</v>
      </c>
      <c r="L435" t="s">
        <v>1033</v>
      </c>
      <c r="M435">
        <v>0.68</v>
      </c>
      <c r="N435" t="s">
        <v>34</v>
      </c>
      <c r="O435" t="s">
        <v>35</v>
      </c>
      <c r="P435" t="s">
        <v>77</v>
      </c>
      <c r="Q435" t="s">
        <v>948</v>
      </c>
      <c r="R435">
        <v>30458</v>
      </c>
      <c r="S435" s="1">
        <v>42041</v>
      </c>
      <c r="T435" s="1">
        <v>42042</v>
      </c>
      <c r="U435">
        <v>-439.90800000000002</v>
      </c>
      <c r="V435">
        <v>4</v>
      </c>
      <c r="W435">
        <v>237.62</v>
      </c>
      <c r="X435">
        <v>91414</v>
      </c>
      <c r="Y435">
        <f>cleaneddata[[#This Row],[Unit Price]]-cleaneddata[[#This Row],[Discount]]</f>
        <v>71.350000000000009</v>
      </c>
      <c r="Z435" t="str">
        <f>_xlfn.IFS(cleaneddata[[#This Row],[Region]]="Central","Chris",cleaneddata[[#This Row],[Region]]="East","Erin",cleaneddata[[#This Row],[Region]]="South","Sam",cleaneddata[[#This Row],[Region]]="West","William")</f>
        <v>Sam</v>
      </c>
    </row>
    <row r="436" spans="1:26" x14ac:dyDescent="0.2">
      <c r="A436">
        <v>2486</v>
      </c>
      <c r="B436" t="s">
        <v>946</v>
      </c>
      <c r="C436" t="s">
        <v>39</v>
      </c>
      <c r="D436">
        <v>0.03</v>
      </c>
      <c r="E436">
        <v>205.99</v>
      </c>
      <c r="F436">
        <v>8.99</v>
      </c>
      <c r="G436" t="s">
        <v>89</v>
      </c>
      <c r="H436" t="s">
        <v>29</v>
      </c>
      <c r="I436" t="s">
        <v>42</v>
      </c>
      <c r="J436" t="s">
        <v>137</v>
      </c>
      <c r="K436" t="s">
        <v>75</v>
      </c>
      <c r="L436" t="s">
        <v>1034</v>
      </c>
      <c r="M436">
        <v>0.6</v>
      </c>
      <c r="N436" t="s">
        <v>34</v>
      </c>
      <c r="O436" t="s">
        <v>35</v>
      </c>
      <c r="P436" t="s">
        <v>77</v>
      </c>
      <c r="Q436" t="s">
        <v>948</v>
      </c>
      <c r="R436">
        <v>30458</v>
      </c>
      <c r="S436" s="1">
        <v>42041</v>
      </c>
      <c r="T436" s="1">
        <v>42043</v>
      </c>
      <c r="U436">
        <v>1087.7159999999999</v>
      </c>
      <c r="V436">
        <v>1</v>
      </c>
      <c r="W436">
        <v>176.42</v>
      </c>
      <c r="X436">
        <v>91414</v>
      </c>
      <c r="Y436">
        <f>cleaneddata[[#This Row],[Unit Price]]-cleaneddata[[#This Row],[Discount]]</f>
        <v>205.96</v>
      </c>
      <c r="Z436" t="str">
        <f>_xlfn.IFS(cleaneddata[[#This Row],[Region]]="Central","Chris",cleaneddata[[#This Row],[Region]]="East","Erin",cleaneddata[[#This Row],[Region]]="South","Sam",cleaneddata[[#This Row],[Region]]="West","William")</f>
        <v>Sam</v>
      </c>
    </row>
    <row r="437" spans="1:26" x14ac:dyDescent="0.2">
      <c r="A437">
        <v>389</v>
      </c>
      <c r="B437" t="s">
        <v>1035</v>
      </c>
      <c r="C437" t="s">
        <v>49</v>
      </c>
      <c r="D437">
        <v>0.03</v>
      </c>
      <c r="E437">
        <v>160.97999999999999</v>
      </c>
      <c r="F437">
        <v>30</v>
      </c>
      <c r="G437" t="s">
        <v>28</v>
      </c>
      <c r="H437" t="s">
        <v>96</v>
      </c>
      <c r="I437" t="s">
        <v>30</v>
      </c>
      <c r="J437" t="s">
        <v>111</v>
      </c>
      <c r="K437" t="s">
        <v>59</v>
      </c>
      <c r="L437" t="s">
        <v>894</v>
      </c>
      <c r="M437">
        <v>0.62</v>
      </c>
      <c r="N437" t="s">
        <v>34</v>
      </c>
      <c r="O437" t="s">
        <v>54</v>
      </c>
      <c r="P437" t="s">
        <v>135</v>
      </c>
      <c r="Q437" t="s">
        <v>1036</v>
      </c>
      <c r="R437">
        <v>68502</v>
      </c>
      <c r="S437" s="1">
        <v>42041</v>
      </c>
      <c r="T437" s="1">
        <v>42045</v>
      </c>
      <c r="U437">
        <v>1273.2086999999999</v>
      </c>
      <c r="V437">
        <v>11</v>
      </c>
      <c r="W437">
        <v>1845.23</v>
      </c>
      <c r="X437">
        <v>90338</v>
      </c>
      <c r="Y437">
        <f>cleaneddata[[#This Row],[Unit Price]]-cleaneddata[[#This Row],[Discount]]</f>
        <v>160.94999999999999</v>
      </c>
      <c r="Z437" t="str">
        <f>_xlfn.IFS(cleaneddata[[#This Row],[Region]]="Central","Chris",cleaneddata[[#This Row],[Region]]="East","Erin",cleaneddata[[#This Row],[Region]]="South","Sam",cleaneddata[[#This Row],[Region]]="West","William")</f>
        <v>Chris</v>
      </c>
    </row>
    <row r="438" spans="1:26" x14ac:dyDescent="0.2">
      <c r="A438">
        <v>1607</v>
      </c>
      <c r="B438" t="s">
        <v>1037</v>
      </c>
      <c r="C438" t="s">
        <v>49</v>
      </c>
      <c r="D438">
        <v>0.1</v>
      </c>
      <c r="E438">
        <v>5.68</v>
      </c>
      <c r="F438">
        <v>3.6</v>
      </c>
      <c r="G438" t="s">
        <v>89</v>
      </c>
      <c r="H438" t="s">
        <v>73</v>
      </c>
      <c r="I438" t="s">
        <v>50</v>
      </c>
      <c r="J438" t="s">
        <v>570</v>
      </c>
      <c r="K438" t="s">
        <v>44</v>
      </c>
      <c r="L438" t="s">
        <v>1038</v>
      </c>
      <c r="M438">
        <v>0.56000000000000005</v>
      </c>
      <c r="N438" t="s">
        <v>34</v>
      </c>
      <c r="O438" t="s">
        <v>113</v>
      </c>
      <c r="P438" t="s">
        <v>114</v>
      </c>
      <c r="Q438" t="s">
        <v>1039</v>
      </c>
      <c r="R438">
        <v>11520</v>
      </c>
      <c r="S438" s="1">
        <v>42041</v>
      </c>
      <c r="T438" s="1">
        <v>42045</v>
      </c>
      <c r="U438">
        <v>-33.2956</v>
      </c>
      <c r="V438">
        <v>21</v>
      </c>
      <c r="W438">
        <v>118.35</v>
      </c>
      <c r="X438">
        <v>87995</v>
      </c>
      <c r="Y438">
        <f>cleaneddata[[#This Row],[Unit Price]]-cleaneddata[[#This Row],[Discount]]</f>
        <v>5.58</v>
      </c>
      <c r="Z438" t="str">
        <f>_xlfn.IFS(cleaneddata[[#This Row],[Region]]="Central","Chris",cleaneddata[[#This Row],[Region]]="East","Erin",cleaneddata[[#This Row],[Region]]="South","Sam",cleaneddata[[#This Row],[Region]]="West","William")</f>
        <v>Erin</v>
      </c>
    </row>
    <row r="439" spans="1:26" x14ac:dyDescent="0.2">
      <c r="A439">
        <v>2270</v>
      </c>
      <c r="B439" t="s">
        <v>1040</v>
      </c>
      <c r="C439" t="s">
        <v>49</v>
      </c>
      <c r="D439">
        <v>0.01</v>
      </c>
      <c r="E439">
        <v>20.48</v>
      </c>
      <c r="F439">
        <v>6.32</v>
      </c>
      <c r="G439" t="s">
        <v>40</v>
      </c>
      <c r="H439" t="s">
        <v>29</v>
      </c>
      <c r="I439" t="s">
        <v>50</v>
      </c>
      <c r="J439" t="s">
        <v>97</v>
      </c>
      <c r="K439" t="s">
        <v>75</v>
      </c>
      <c r="L439" t="s">
        <v>1041</v>
      </c>
      <c r="M439">
        <v>0.57999999999999996</v>
      </c>
      <c r="N439" t="s">
        <v>34</v>
      </c>
      <c r="O439" t="s">
        <v>35</v>
      </c>
      <c r="P439" t="s">
        <v>273</v>
      </c>
      <c r="Q439" t="s">
        <v>1042</v>
      </c>
      <c r="R439">
        <v>29662</v>
      </c>
      <c r="S439" s="1">
        <v>42041</v>
      </c>
      <c r="T439" s="1">
        <v>42043</v>
      </c>
      <c r="U439">
        <v>711.24480000000005</v>
      </c>
      <c r="V439">
        <v>18</v>
      </c>
      <c r="W439">
        <v>375.03</v>
      </c>
      <c r="X439">
        <v>89572</v>
      </c>
      <c r="Y439">
        <f>cleaneddata[[#This Row],[Unit Price]]-cleaneddata[[#This Row],[Discount]]</f>
        <v>20.47</v>
      </c>
      <c r="Z439" t="str">
        <f>_xlfn.IFS(cleaneddata[[#This Row],[Region]]="Central","Chris",cleaneddata[[#This Row],[Region]]="East","Erin",cleaneddata[[#This Row],[Region]]="South","Sam",cleaneddata[[#This Row],[Region]]="West","William")</f>
        <v>Sam</v>
      </c>
    </row>
    <row r="440" spans="1:26" x14ac:dyDescent="0.2">
      <c r="A440">
        <v>2270</v>
      </c>
      <c r="B440" t="s">
        <v>1040</v>
      </c>
      <c r="C440" t="s">
        <v>49</v>
      </c>
      <c r="D440">
        <v>0.09</v>
      </c>
      <c r="E440">
        <v>1.86</v>
      </c>
      <c r="F440">
        <v>2.58</v>
      </c>
      <c r="G440" t="s">
        <v>40</v>
      </c>
      <c r="H440" t="s">
        <v>29</v>
      </c>
      <c r="I440" t="s">
        <v>50</v>
      </c>
      <c r="J440" t="s">
        <v>178</v>
      </c>
      <c r="K440" t="s">
        <v>52</v>
      </c>
      <c r="L440" t="s">
        <v>582</v>
      </c>
      <c r="M440">
        <v>0.82</v>
      </c>
      <c r="N440" t="s">
        <v>34</v>
      </c>
      <c r="O440" t="s">
        <v>35</v>
      </c>
      <c r="P440" t="s">
        <v>273</v>
      </c>
      <c r="Q440" t="s">
        <v>1042</v>
      </c>
      <c r="R440">
        <v>29662</v>
      </c>
      <c r="S440" s="1">
        <v>42041</v>
      </c>
      <c r="T440" s="1">
        <v>42046</v>
      </c>
      <c r="U440">
        <v>-1084.8469631999999</v>
      </c>
      <c r="V440">
        <v>12</v>
      </c>
      <c r="W440">
        <v>22.11</v>
      </c>
      <c r="X440">
        <v>89572</v>
      </c>
      <c r="Y440">
        <f>cleaneddata[[#This Row],[Unit Price]]-cleaneddata[[#This Row],[Discount]]</f>
        <v>1.77</v>
      </c>
      <c r="Z440" t="str">
        <f>_xlfn.IFS(cleaneddata[[#This Row],[Region]]="Central","Chris",cleaneddata[[#This Row],[Region]]="East","Erin",cleaneddata[[#This Row],[Region]]="South","Sam",cleaneddata[[#This Row],[Region]]="West","William")</f>
        <v>Sam</v>
      </c>
    </row>
    <row r="441" spans="1:26" x14ac:dyDescent="0.2">
      <c r="A441">
        <v>2270</v>
      </c>
      <c r="B441" t="s">
        <v>1040</v>
      </c>
      <c r="C441" t="s">
        <v>49</v>
      </c>
      <c r="D441">
        <v>0.08</v>
      </c>
      <c r="E441">
        <v>205.99</v>
      </c>
      <c r="F441">
        <v>2.5</v>
      </c>
      <c r="G441" t="s">
        <v>40</v>
      </c>
      <c r="H441" t="s">
        <v>29</v>
      </c>
      <c r="I441" t="s">
        <v>42</v>
      </c>
      <c r="J441" t="s">
        <v>137</v>
      </c>
      <c r="K441" t="s">
        <v>75</v>
      </c>
      <c r="L441" t="s">
        <v>840</v>
      </c>
      <c r="M441">
        <v>0.59</v>
      </c>
      <c r="N441" t="s">
        <v>34</v>
      </c>
      <c r="O441" t="s">
        <v>35</v>
      </c>
      <c r="P441" t="s">
        <v>273</v>
      </c>
      <c r="Q441" t="s">
        <v>1042</v>
      </c>
      <c r="R441">
        <v>29662</v>
      </c>
      <c r="S441" s="1">
        <v>42041</v>
      </c>
      <c r="T441" s="1">
        <v>42046</v>
      </c>
      <c r="U441">
        <v>-156.77199999999999</v>
      </c>
      <c r="V441">
        <v>17</v>
      </c>
      <c r="W441">
        <v>2875.35</v>
      </c>
      <c r="X441">
        <v>89572</v>
      </c>
      <c r="Y441">
        <f>cleaneddata[[#This Row],[Unit Price]]-cleaneddata[[#This Row],[Discount]]</f>
        <v>205.91</v>
      </c>
      <c r="Z441" t="str">
        <f>_xlfn.IFS(cleaneddata[[#This Row],[Region]]="Central","Chris",cleaneddata[[#This Row],[Region]]="East","Erin",cleaneddata[[#This Row],[Region]]="South","Sam",cleaneddata[[#This Row],[Region]]="West","William")</f>
        <v>Sam</v>
      </c>
    </row>
    <row r="442" spans="1:26" x14ac:dyDescent="0.2">
      <c r="A442">
        <v>697</v>
      </c>
      <c r="B442" t="s">
        <v>1043</v>
      </c>
      <c r="C442" t="s">
        <v>27</v>
      </c>
      <c r="D442">
        <v>0.08</v>
      </c>
      <c r="E442">
        <v>14.81</v>
      </c>
      <c r="F442">
        <v>13.32</v>
      </c>
      <c r="G442" t="s">
        <v>40</v>
      </c>
      <c r="H442" t="s">
        <v>96</v>
      </c>
      <c r="I442" t="s">
        <v>50</v>
      </c>
      <c r="J442" t="s">
        <v>97</v>
      </c>
      <c r="K442" t="s">
        <v>75</v>
      </c>
      <c r="L442" t="s">
        <v>596</v>
      </c>
      <c r="M442">
        <v>0.43</v>
      </c>
      <c r="N442" t="s">
        <v>34</v>
      </c>
      <c r="O442" t="s">
        <v>54</v>
      </c>
      <c r="P442" t="s">
        <v>55</v>
      </c>
      <c r="Q442" t="s">
        <v>1044</v>
      </c>
      <c r="R442">
        <v>46312</v>
      </c>
      <c r="S442" s="1">
        <v>42042</v>
      </c>
      <c r="T442" s="1">
        <v>42044</v>
      </c>
      <c r="U442">
        <v>-131.6172</v>
      </c>
      <c r="V442">
        <v>20</v>
      </c>
      <c r="W442">
        <v>292.18</v>
      </c>
      <c r="X442">
        <v>89849</v>
      </c>
      <c r="Y442">
        <f>cleaneddata[[#This Row],[Unit Price]]-cleaneddata[[#This Row],[Discount]]</f>
        <v>14.73</v>
      </c>
      <c r="Z442" t="str">
        <f>_xlfn.IFS(cleaneddata[[#This Row],[Region]]="Central","Chris",cleaneddata[[#This Row],[Region]]="East","Erin",cleaneddata[[#This Row],[Region]]="South","Sam",cleaneddata[[#This Row],[Region]]="West","William")</f>
        <v>Chris</v>
      </c>
    </row>
    <row r="443" spans="1:26" x14ac:dyDescent="0.2">
      <c r="A443">
        <v>698</v>
      </c>
      <c r="B443" t="s">
        <v>1045</v>
      </c>
      <c r="C443" t="s">
        <v>27</v>
      </c>
      <c r="D443">
        <v>0.08</v>
      </c>
      <c r="E443">
        <v>14.81</v>
      </c>
      <c r="F443">
        <v>13.32</v>
      </c>
      <c r="G443" t="s">
        <v>40</v>
      </c>
      <c r="H443" t="s">
        <v>96</v>
      </c>
      <c r="I443" t="s">
        <v>50</v>
      </c>
      <c r="J443" t="s">
        <v>97</v>
      </c>
      <c r="K443" t="s">
        <v>75</v>
      </c>
      <c r="L443" t="s">
        <v>596</v>
      </c>
      <c r="M443">
        <v>0.43</v>
      </c>
      <c r="N443" t="s">
        <v>34</v>
      </c>
      <c r="O443" t="s">
        <v>61</v>
      </c>
      <c r="P443" t="s">
        <v>68</v>
      </c>
      <c r="Q443" t="s">
        <v>144</v>
      </c>
      <c r="R443">
        <v>98105</v>
      </c>
      <c r="S443" s="1">
        <v>42042</v>
      </c>
      <c r="T443" s="1">
        <v>42044</v>
      </c>
      <c r="U443">
        <v>-253.11</v>
      </c>
      <c r="V443">
        <v>79</v>
      </c>
      <c r="W443">
        <v>1154.1199999999999</v>
      </c>
      <c r="X443">
        <v>53410</v>
      </c>
      <c r="Y443">
        <f>cleaneddata[[#This Row],[Unit Price]]-cleaneddata[[#This Row],[Discount]]</f>
        <v>14.73</v>
      </c>
      <c r="Z443" t="str">
        <f>_xlfn.IFS(cleaneddata[[#This Row],[Region]]="Central","Chris",cleaneddata[[#This Row],[Region]]="East","Erin",cleaneddata[[#This Row],[Region]]="South","Sam",cleaneddata[[#This Row],[Region]]="West","William")</f>
        <v>William</v>
      </c>
    </row>
    <row r="444" spans="1:26" x14ac:dyDescent="0.2">
      <c r="A444">
        <v>2626</v>
      </c>
      <c r="B444" t="s">
        <v>1046</v>
      </c>
      <c r="C444" t="s">
        <v>39</v>
      </c>
      <c r="D444">
        <v>0.1</v>
      </c>
      <c r="E444">
        <v>41.94</v>
      </c>
      <c r="F444">
        <v>2.99</v>
      </c>
      <c r="G444" t="s">
        <v>40</v>
      </c>
      <c r="H444" t="s">
        <v>41</v>
      </c>
      <c r="I444" t="s">
        <v>50</v>
      </c>
      <c r="J444" t="s">
        <v>74</v>
      </c>
      <c r="K444" t="s">
        <v>75</v>
      </c>
      <c r="L444" t="s">
        <v>1047</v>
      </c>
      <c r="M444">
        <v>0.35</v>
      </c>
      <c r="N444" t="s">
        <v>34</v>
      </c>
      <c r="O444" t="s">
        <v>61</v>
      </c>
      <c r="P444" t="s">
        <v>92</v>
      </c>
      <c r="Q444" t="s">
        <v>773</v>
      </c>
      <c r="R444">
        <v>94025</v>
      </c>
      <c r="S444" s="1">
        <v>42042</v>
      </c>
      <c r="T444" s="1">
        <v>42043</v>
      </c>
      <c r="U444">
        <v>164.08199999999999</v>
      </c>
      <c r="V444">
        <v>6</v>
      </c>
      <c r="W444">
        <v>237.8</v>
      </c>
      <c r="X444">
        <v>90927</v>
      </c>
      <c r="Y444">
        <f>cleaneddata[[#This Row],[Unit Price]]-cleaneddata[[#This Row],[Discount]]</f>
        <v>41.839999999999996</v>
      </c>
      <c r="Z444" t="str">
        <f>_xlfn.IFS(cleaneddata[[#This Row],[Region]]="Central","Chris",cleaneddata[[#This Row],[Region]]="East","Erin",cleaneddata[[#This Row],[Region]]="South","Sam",cleaneddata[[#This Row],[Region]]="West","William")</f>
        <v>William</v>
      </c>
    </row>
    <row r="445" spans="1:26" x14ac:dyDescent="0.2">
      <c r="A445">
        <v>3351</v>
      </c>
      <c r="B445" t="s">
        <v>958</v>
      </c>
      <c r="C445" t="s">
        <v>39</v>
      </c>
      <c r="D445">
        <v>0.06</v>
      </c>
      <c r="E445">
        <v>6.7</v>
      </c>
      <c r="F445">
        <v>1.56</v>
      </c>
      <c r="G445" t="s">
        <v>89</v>
      </c>
      <c r="H445" t="s">
        <v>29</v>
      </c>
      <c r="I445" t="s">
        <v>50</v>
      </c>
      <c r="J445" t="s">
        <v>51</v>
      </c>
      <c r="K445" t="s">
        <v>52</v>
      </c>
      <c r="L445" t="s">
        <v>1048</v>
      </c>
      <c r="M445">
        <v>0.52</v>
      </c>
      <c r="N445" t="s">
        <v>34</v>
      </c>
      <c r="O445" t="s">
        <v>61</v>
      </c>
      <c r="P445" t="s">
        <v>68</v>
      </c>
      <c r="Q445" t="s">
        <v>959</v>
      </c>
      <c r="R445">
        <v>99301</v>
      </c>
      <c r="S445" s="1">
        <v>42042</v>
      </c>
      <c r="T445" s="1">
        <v>42044</v>
      </c>
      <c r="U445">
        <v>40.6556</v>
      </c>
      <c r="V445">
        <v>12</v>
      </c>
      <c r="W445">
        <v>79.39</v>
      </c>
      <c r="X445">
        <v>91298</v>
      </c>
      <c r="Y445">
        <f>cleaneddata[[#This Row],[Unit Price]]-cleaneddata[[#This Row],[Discount]]</f>
        <v>6.6400000000000006</v>
      </c>
      <c r="Z445" t="str">
        <f>_xlfn.IFS(cleaneddata[[#This Row],[Region]]="Central","Chris",cleaneddata[[#This Row],[Region]]="East","Erin",cleaneddata[[#This Row],[Region]]="South","Sam",cleaneddata[[#This Row],[Region]]="West","William")</f>
        <v>William</v>
      </c>
    </row>
    <row r="446" spans="1:26" x14ac:dyDescent="0.2">
      <c r="A446">
        <v>1121</v>
      </c>
      <c r="B446" t="s">
        <v>1049</v>
      </c>
      <c r="C446" t="s">
        <v>49</v>
      </c>
      <c r="D446">
        <v>0.04</v>
      </c>
      <c r="E446">
        <v>19.98</v>
      </c>
      <c r="F446">
        <v>8.68</v>
      </c>
      <c r="G446" t="s">
        <v>40</v>
      </c>
      <c r="H446" t="s">
        <v>41</v>
      </c>
      <c r="I446" t="s">
        <v>50</v>
      </c>
      <c r="J446" t="s">
        <v>90</v>
      </c>
      <c r="K446" t="s">
        <v>75</v>
      </c>
      <c r="L446" t="s">
        <v>698</v>
      </c>
      <c r="M446">
        <v>0.37</v>
      </c>
      <c r="N446" t="s">
        <v>34</v>
      </c>
      <c r="O446" t="s">
        <v>61</v>
      </c>
      <c r="P446" t="s">
        <v>92</v>
      </c>
      <c r="Q446" t="s">
        <v>1050</v>
      </c>
      <c r="R446">
        <v>92592</v>
      </c>
      <c r="S446" s="1">
        <v>42042</v>
      </c>
      <c r="T446" s="1">
        <v>42049</v>
      </c>
      <c r="U446">
        <v>108</v>
      </c>
      <c r="V446">
        <v>8</v>
      </c>
      <c r="W446">
        <v>168.04</v>
      </c>
      <c r="X446">
        <v>86767</v>
      </c>
      <c r="Y446">
        <f>cleaneddata[[#This Row],[Unit Price]]-cleaneddata[[#This Row],[Discount]]</f>
        <v>19.940000000000001</v>
      </c>
      <c r="Z446" t="str">
        <f>_xlfn.IFS(cleaneddata[[#This Row],[Region]]="Central","Chris",cleaneddata[[#This Row],[Region]]="East","Erin",cleaneddata[[#This Row],[Region]]="South","Sam",cleaneddata[[#This Row],[Region]]="West","William")</f>
        <v>William</v>
      </c>
    </row>
    <row r="447" spans="1:26" x14ac:dyDescent="0.2">
      <c r="A447">
        <v>1121</v>
      </c>
      <c r="B447" t="s">
        <v>1049</v>
      </c>
      <c r="C447" t="s">
        <v>49</v>
      </c>
      <c r="D447">
        <v>0.08</v>
      </c>
      <c r="E447">
        <v>125.99</v>
      </c>
      <c r="F447">
        <v>7.69</v>
      </c>
      <c r="G447" t="s">
        <v>40</v>
      </c>
      <c r="H447" t="s">
        <v>41</v>
      </c>
      <c r="I447" t="s">
        <v>42</v>
      </c>
      <c r="J447" t="s">
        <v>137</v>
      </c>
      <c r="K447" t="s">
        <v>75</v>
      </c>
      <c r="L447" t="s">
        <v>1051</v>
      </c>
      <c r="M447">
        <v>0.57999999999999996</v>
      </c>
      <c r="N447" t="s">
        <v>34</v>
      </c>
      <c r="O447" t="s">
        <v>61</v>
      </c>
      <c r="P447" t="s">
        <v>92</v>
      </c>
      <c r="Q447" t="s">
        <v>1050</v>
      </c>
      <c r="R447">
        <v>92592</v>
      </c>
      <c r="S447" s="1">
        <v>42042</v>
      </c>
      <c r="T447" s="1">
        <v>42044</v>
      </c>
      <c r="U447">
        <v>377.154</v>
      </c>
      <c r="V447">
        <v>7</v>
      </c>
      <c r="W447">
        <v>703.46</v>
      </c>
      <c r="X447">
        <v>86767</v>
      </c>
      <c r="Y447">
        <f>cleaneddata[[#This Row],[Unit Price]]-cleaneddata[[#This Row],[Discount]]</f>
        <v>125.91</v>
      </c>
      <c r="Z447" t="str">
        <f>_xlfn.IFS(cleaneddata[[#This Row],[Region]]="Central","Chris",cleaneddata[[#This Row],[Region]]="East","Erin",cleaneddata[[#This Row],[Region]]="South","Sam",cleaneddata[[#This Row],[Region]]="West","William")</f>
        <v>William</v>
      </c>
    </row>
    <row r="448" spans="1:26" x14ac:dyDescent="0.2">
      <c r="A448">
        <v>1723</v>
      </c>
      <c r="B448" t="s">
        <v>890</v>
      </c>
      <c r="C448" t="s">
        <v>118</v>
      </c>
      <c r="D448">
        <v>0.05</v>
      </c>
      <c r="E448">
        <v>6.68</v>
      </c>
      <c r="F448">
        <v>5.66</v>
      </c>
      <c r="G448" t="s">
        <v>40</v>
      </c>
      <c r="H448" t="s">
        <v>96</v>
      </c>
      <c r="I448" t="s">
        <v>50</v>
      </c>
      <c r="J448" t="s">
        <v>90</v>
      </c>
      <c r="K448" t="s">
        <v>75</v>
      </c>
      <c r="L448" t="s">
        <v>1052</v>
      </c>
      <c r="M448">
        <v>0.37</v>
      </c>
      <c r="N448" t="s">
        <v>34</v>
      </c>
      <c r="O448" t="s">
        <v>61</v>
      </c>
      <c r="P448" t="s">
        <v>92</v>
      </c>
      <c r="Q448" t="s">
        <v>892</v>
      </c>
      <c r="R448">
        <v>92037</v>
      </c>
      <c r="S448" s="1">
        <v>42042</v>
      </c>
      <c r="T448" s="1">
        <v>42044</v>
      </c>
      <c r="U448">
        <v>-66.48</v>
      </c>
      <c r="V448">
        <v>46</v>
      </c>
      <c r="W448">
        <v>320.93</v>
      </c>
      <c r="X448">
        <v>44002</v>
      </c>
      <c r="Y448">
        <f>cleaneddata[[#This Row],[Unit Price]]-cleaneddata[[#This Row],[Discount]]</f>
        <v>6.63</v>
      </c>
      <c r="Z448" t="str">
        <f>_xlfn.IFS(cleaneddata[[#This Row],[Region]]="Central","Chris",cleaneddata[[#This Row],[Region]]="East","Erin",cleaneddata[[#This Row],[Region]]="South","Sam",cleaneddata[[#This Row],[Region]]="West","William")</f>
        <v>William</v>
      </c>
    </row>
    <row r="449" spans="1:26" x14ac:dyDescent="0.2">
      <c r="A449">
        <v>1723</v>
      </c>
      <c r="B449" t="s">
        <v>890</v>
      </c>
      <c r="C449" t="s">
        <v>118</v>
      </c>
      <c r="D449">
        <v>0.03</v>
      </c>
      <c r="E449">
        <v>17.7</v>
      </c>
      <c r="F449">
        <v>9.4700000000000006</v>
      </c>
      <c r="G449" t="s">
        <v>40</v>
      </c>
      <c r="H449" t="s">
        <v>96</v>
      </c>
      <c r="I449" t="s">
        <v>50</v>
      </c>
      <c r="J449" t="s">
        <v>80</v>
      </c>
      <c r="K449" t="s">
        <v>75</v>
      </c>
      <c r="L449" t="s">
        <v>1053</v>
      </c>
      <c r="M449">
        <v>0.59</v>
      </c>
      <c r="N449" t="s">
        <v>34</v>
      </c>
      <c r="O449" t="s">
        <v>61</v>
      </c>
      <c r="P449" t="s">
        <v>92</v>
      </c>
      <c r="Q449" t="s">
        <v>892</v>
      </c>
      <c r="R449">
        <v>92037</v>
      </c>
      <c r="S449" s="1">
        <v>42042</v>
      </c>
      <c r="T449" s="1">
        <v>42042</v>
      </c>
      <c r="U449">
        <v>-52.33</v>
      </c>
      <c r="V449">
        <v>14</v>
      </c>
      <c r="W449">
        <v>261.85000000000002</v>
      </c>
      <c r="X449">
        <v>44002</v>
      </c>
      <c r="Y449">
        <f>cleaneddata[[#This Row],[Unit Price]]-cleaneddata[[#This Row],[Discount]]</f>
        <v>17.669999999999998</v>
      </c>
      <c r="Z449" t="str">
        <f>_xlfn.IFS(cleaneddata[[#This Row],[Region]]="Central","Chris",cleaneddata[[#This Row],[Region]]="East","Erin",cleaneddata[[#This Row],[Region]]="South","Sam",cleaneddata[[#This Row],[Region]]="West","William")</f>
        <v>William</v>
      </c>
    </row>
    <row r="450" spans="1:26" x14ac:dyDescent="0.2">
      <c r="A450">
        <v>2813</v>
      </c>
      <c r="B450" t="s">
        <v>1054</v>
      </c>
      <c r="C450" t="s">
        <v>118</v>
      </c>
      <c r="D450">
        <v>7.0000000000000007E-2</v>
      </c>
      <c r="E450">
        <v>30.56</v>
      </c>
      <c r="F450">
        <v>2.99</v>
      </c>
      <c r="G450" t="s">
        <v>40</v>
      </c>
      <c r="H450" t="s">
        <v>96</v>
      </c>
      <c r="I450" t="s">
        <v>50</v>
      </c>
      <c r="J450" t="s">
        <v>74</v>
      </c>
      <c r="K450" t="s">
        <v>75</v>
      </c>
      <c r="L450" t="s">
        <v>1055</v>
      </c>
      <c r="M450">
        <v>0.35</v>
      </c>
      <c r="N450" t="s">
        <v>34</v>
      </c>
      <c r="O450" t="s">
        <v>35</v>
      </c>
      <c r="P450" t="s">
        <v>402</v>
      </c>
      <c r="Q450" t="s">
        <v>1056</v>
      </c>
      <c r="R450">
        <v>37311</v>
      </c>
      <c r="S450" s="1">
        <v>42042</v>
      </c>
      <c r="T450" s="1">
        <v>42042</v>
      </c>
      <c r="U450">
        <v>-95.618600000000001</v>
      </c>
      <c r="V450">
        <v>12</v>
      </c>
      <c r="W450">
        <v>364.92</v>
      </c>
      <c r="X450">
        <v>88819</v>
      </c>
      <c r="Y450">
        <f>cleaneddata[[#This Row],[Unit Price]]-cleaneddata[[#This Row],[Discount]]</f>
        <v>30.49</v>
      </c>
      <c r="Z450" t="str">
        <f>_xlfn.IFS(cleaneddata[[#This Row],[Region]]="Central","Chris",cleaneddata[[#This Row],[Region]]="East","Erin",cleaneddata[[#This Row],[Region]]="South","Sam",cleaneddata[[#This Row],[Region]]="West","William")</f>
        <v>Sam</v>
      </c>
    </row>
    <row r="451" spans="1:26" x14ac:dyDescent="0.2">
      <c r="A451">
        <v>1026</v>
      </c>
      <c r="B451" t="s">
        <v>1057</v>
      </c>
      <c r="C451" t="s">
        <v>72</v>
      </c>
      <c r="D451">
        <v>0.08</v>
      </c>
      <c r="E451">
        <v>65.989999999999995</v>
      </c>
      <c r="F451">
        <v>5.92</v>
      </c>
      <c r="G451" t="s">
        <v>40</v>
      </c>
      <c r="H451" t="s">
        <v>29</v>
      </c>
      <c r="I451" t="s">
        <v>42</v>
      </c>
      <c r="J451" t="s">
        <v>137</v>
      </c>
      <c r="K451" t="s">
        <v>75</v>
      </c>
      <c r="L451" t="s">
        <v>1058</v>
      </c>
      <c r="M451">
        <v>0.57999999999999996</v>
      </c>
      <c r="N451" t="s">
        <v>34</v>
      </c>
      <c r="O451" t="s">
        <v>113</v>
      </c>
      <c r="P451" t="s">
        <v>114</v>
      </c>
      <c r="Q451" t="s">
        <v>1059</v>
      </c>
      <c r="R451">
        <v>11722</v>
      </c>
      <c r="S451" s="1">
        <v>42042</v>
      </c>
      <c r="T451" s="1">
        <v>42042</v>
      </c>
      <c r="U451">
        <v>624.40164000000004</v>
      </c>
      <c r="V451">
        <v>22</v>
      </c>
      <c r="W451">
        <v>1137.5999999999999</v>
      </c>
      <c r="X451">
        <v>89005</v>
      </c>
      <c r="Y451">
        <f>cleaneddata[[#This Row],[Unit Price]]-cleaneddata[[#This Row],[Discount]]</f>
        <v>65.91</v>
      </c>
      <c r="Z451" t="str">
        <f>_xlfn.IFS(cleaneddata[[#This Row],[Region]]="Central","Chris",cleaneddata[[#This Row],[Region]]="East","Erin",cleaneddata[[#This Row],[Region]]="South","Sam",cleaneddata[[#This Row],[Region]]="West","William")</f>
        <v>Erin</v>
      </c>
    </row>
    <row r="452" spans="1:26" x14ac:dyDescent="0.2">
      <c r="A452">
        <v>3403</v>
      </c>
      <c r="B452" t="s">
        <v>1060</v>
      </c>
      <c r="C452" t="s">
        <v>39</v>
      </c>
      <c r="D452">
        <v>0.1</v>
      </c>
      <c r="E452">
        <v>105.98</v>
      </c>
      <c r="F452">
        <v>13.99</v>
      </c>
      <c r="G452" t="s">
        <v>89</v>
      </c>
      <c r="H452" t="s">
        <v>41</v>
      </c>
      <c r="I452" t="s">
        <v>30</v>
      </c>
      <c r="J452" t="s">
        <v>128</v>
      </c>
      <c r="K452" t="s">
        <v>146</v>
      </c>
      <c r="L452" t="s">
        <v>1061</v>
      </c>
      <c r="M452">
        <v>0.65</v>
      </c>
      <c r="N452" t="s">
        <v>34</v>
      </c>
      <c r="O452" t="s">
        <v>61</v>
      </c>
      <c r="P452" t="s">
        <v>1062</v>
      </c>
      <c r="Q452" t="s">
        <v>1063</v>
      </c>
      <c r="R452">
        <v>82001</v>
      </c>
      <c r="S452" s="1">
        <v>42043</v>
      </c>
      <c r="T452" s="1">
        <v>42046</v>
      </c>
      <c r="U452">
        <v>349.48500000000001</v>
      </c>
      <c r="V452">
        <v>5</v>
      </c>
      <c r="W452">
        <v>506.5</v>
      </c>
      <c r="X452">
        <v>87530</v>
      </c>
      <c r="Y452">
        <f>cleaneddata[[#This Row],[Unit Price]]-cleaneddata[[#This Row],[Discount]]</f>
        <v>105.88000000000001</v>
      </c>
      <c r="Z452" t="str">
        <f>_xlfn.IFS(cleaneddata[[#This Row],[Region]]="Central","Chris",cleaneddata[[#This Row],[Region]]="East","Erin",cleaneddata[[#This Row],[Region]]="South","Sam",cleaneddata[[#This Row],[Region]]="West","William")</f>
        <v>William</v>
      </c>
    </row>
    <row r="453" spans="1:26" x14ac:dyDescent="0.2">
      <c r="A453">
        <v>471</v>
      </c>
      <c r="B453" t="s">
        <v>1064</v>
      </c>
      <c r="C453" t="s">
        <v>72</v>
      </c>
      <c r="D453">
        <v>7.0000000000000007E-2</v>
      </c>
      <c r="E453">
        <v>179.99</v>
      </c>
      <c r="F453">
        <v>19.989999999999998</v>
      </c>
      <c r="G453" t="s">
        <v>89</v>
      </c>
      <c r="H453" t="s">
        <v>41</v>
      </c>
      <c r="I453" t="s">
        <v>42</v>
      </c>
      <c r="J453" t="s">
        <v>43</v>
      </c>
      <c r="K453" t="s">
        <v>75</v>
      </c>
      <c r="L453" t="s">
        <v>717</v>
      </c>
      <c r="M453">
        <v>0.48</v>
      </c>
      <c r="N453" t="s">
        <v>34</v>
      </c>
      <c r="O453" t="s">
        <v>35</v>
      </c>
      <c r="P453" t="s">
        <v>77</v>
      </c>
      <c r="Q453" t="s">
        <v>363</v>
      </c>
      <c r="R453">
        <v>30318</v>
      </c>
      <c r="S453" s="1">
        <v>42043</v>
      </c>
      <c r="T453" s="1">
        <v>42043</v>
      </c>
      <c r="U453">
        <v>-568.53510000000006</v>
      </c>
      <c r="V453">
        <v>4</v>
      </c>
      <c r="W453">
        <v>718.03</v>
      </c>
      <c r="X453">
        <v>3138</v>
      </c>
      <c r="Y453">
        <f>cleaneddata[[#This Row],[Unit Price]]-cleaneddata[[#This Row],[Discount]]</f>
        <v>179.92000000000002</v>
      </c>
      <c r="Z453" t="str">
        <f>_xlfn.IFS(cleaneddata[[#This Row],[Region]]="Central","Chris",cleaneddata[[#This Row],[Region]]="East","Erin",cleaneddata[[#This Row],[Region]]="South","Sam",cleaneddata[[#This Row],[Region]]="West","William")</f>
        <v>Sam</v>
      </c>
    </row>
    <row r="454" spans="1:26" x14ac:dyDescent="0.2">
      <c r="A454">
        <v>472</v>
      </c>
      <c r="B454" t="s">
        <v>1065</v>
      </c>
      <c r="C454" t="s">
        <v>72</v>
      </c>
      <c r="D454">
        <v>7.0000000000000007E-2</v>
      </c>
      <c r="E454">
        <v>179.99</v>
      </c>
      <c r="F454">
        <v>19.989999999999998</v>
      </c>
      <c r="G454" t="s">
        <v>89</v>
      </c>
      <c r="H454" t="s">
        <v>41</v>
      </c>
      <c r="I454" t="s">
        <v>42</v>
      </c>
      <c r="J454" t="s">
        <v>43</v>
      </c>
      <c r="K454" t="s">
        <v>75</v>
      </c>
      <c r="L454" t="s">
        <v>717</v>
      </c>
      <c r="M454">
        <v>0.48</v>
      </c>
      <c r="N454" t="s">
        <v>34</v>
      </c>
      <c r="O454" t="s">
        <v>113</v>
      </c>
      <c r="P454" t="s">
        <v>420</v>
      </c>
      <c r="Q454" t="s">
        <v>1066</v>
      </c>
      <c r="R454">
        <v>21133</v>
      </c>
      <c r="S454" s="1">
        <v>42043</v>
      </c>
      <c r="T454" s="1">
        <v>42043</v>
      </c>
      <c r="U454">
        <v>-427.47</v>
      </c>
      <c r="V454">
        <v>1</v>
      </c>
      <c r="W454">
        <v>179.51</v>
      </c>
      <c r="X454">
        <v>88023</v>
      </c>
      <c r="Y454">
        <f>cleaneddata[[#This Row],[Unit Price]]-cleaneddata[[#This Row],[Discount]]</f>
        <v>179.92000000000002</v>
      </c>
      <c r="Z454" t="str">
        <f>_xlfn.IFS(cleaneddata[[#This Row],[Region]]="Central","Chris",cleaneddata[[#This Row],[Region]]="East","Erin",cleaneddata[[#This Row],[Region]]="South","Sam",cleaneddata[[#This Row],[Region]]="West","William")</f>
        <v>Erin</v>
      </c>
    </row>
    <row r="455" spans="1:26" x14ac:dyDescent="0.2">
      <c r="A455">
        <v>2151</v>
      </c>
      <c r="B455" t="s">
        <v>236</v>
      </c>
      <c r="C455" t="s">
        <v>39</v>
      </c>
      <c r="D455">
        <v>0.08</v>
      </c>
      <c r="E455">
        <v>5.74</v>
      </c>
      <c r="F455">
        <v>5.01</v>
      </c>
      <c r="G455" t="s">
        <v>40</v>
      </c>
      <c r="H455" t="s">
        <v>96</v>
      </c>
      <c r="I455" t="s">
        <v>50</v>
      </c>
      <c r="J455" t="s">
        <v>74</v>
      </c>
      <c r="K455" t="s">
        <v>75</v>
      </c>
      <c r="L455" t="s">
        <v>1067</v>
      </c>
      <c r="M455">
        <v>0.39</v>
      </c>
      <c r="N455" t="s">
        <v>34</v>
      </c>
      <c r="O455" t="s">
        <v>54</v>
      </c>
      <c r="P455" t="s">
        <v>215</v>
      </c>
      <c r="Q455" t="s">
        <v>238</v>
      </c>
      <c r="R455">
        <v>52001</v>
      </c>
      <c r="S455" s="1">
        <v>42044</v>
      </c>
      <c r="T455" s="1">
        <v>42046</v>
      </c>
      <c r="U455">
        <v>-6.9308199999999998</v>
      </c>
      <c r="V455">
        <v>1</v>
      </c>
      <c r="W455">
        <v>7.21</v>
      </c>
      <c r="X455">
        <v>90405</v>
      </c>
      <c r="Y455">
        <f>cleaneddata[[#This Row],[Unit Price]]-cleaneddata[[#This Row],[Discount]]</f>
        <v>5.66</v>
      </c>
      <c r="Z455" t="str">
        <f>_xlfn.IFS(cleaneddata[[#This Row],[Region]]="Central","Chris",cleaneddata[[#This Row],[Region]]="East","Erin",cleaneddata[[#This Row],[Region]]="South","Sam",cleaneddata[[#This Row],[Region]]="West","William")</f>
        <v>Chris</v>
      </c>
    </row>
    <row r="456" spans="1:26" x14ac:dyDescent="0.2">
      <c r="A456">
        <v>1671</v>
      </c>
      <c r="B456" t="s">
        <v>1068</v>
      </c>
      <c r="C456" t="s">
        <v>49</v>
      </c>
      <c r="D456">
        <v>0.1</v>
      </c>
      <c r="E456">
        <v>4.13</v>
      </c>
      <c r="F456">
        <v>0.99</v>
      </c>
      <c r="G456" t="s">
        <v>40</v>
      </c>
      <c r="H456" t="s">
        <v>29</v>
      </c>
      <c r="I456" t="s">
        <v>50</v>
      </c>
      <c r="J456" t="s">
        <v>154</v>
      </c>
      <c r="K456" t="s">
        <v>75</v>
      </c>
      <c r="L456" t="s">
        <v>328</v>
      </c>
      <c r="M456">
        <v>0.39</v>
      </c>
      <c r="N456" t="s">
        <v>34</v>
      </c>
      <c r="O456" t="s">
        <v>35</v>
      </c>
      <c r="P456" t="s">
        <v>244</v>
      </c>
      <c r="Q456" t="s">
        <v>1069</v>
      </c>
      <c r="R456">
        <v>22015</v>
      </c>
      <c r="S456" s="1">
        <v>42044</v>
      </c>
      <c r="T456" s="1">
        <v>42048</v>
      </c>
      <c r="U456">
        <v>-40.53</v>
      </c>
      <c r="V456">
        <v>13</v>
      </c>
      <c r="W456">
        <v>52.16</v>
      </c>
      <c r="X456">
        <v>86724</v>
      </c>
      <c r="Y456">
        <f>cleaneddata[[#This Row],[Unit Price]]-cleaneddata[[#This Row],[Discount]]</f>
        <v>4.03</v>
      </c>
      <c r="Z456" t="str">
        <f>_xlfn.IFS(cleaneddata[[#This Row],[Region]]="Central","Chris",cleaneddata[[#This Row],[Region]]="East","Erin",cleaneddata[[#This Row],[Region]]="South","Sam",cleaneddata[[#This Row],[Region]]="West","William")</f>
        <v>Sam</v>
      </c>
    </row>
    <row r="457" spans="1:26" x14ac:dyDescent="0.2">
      <c r="A457">
        <v>1574</v>
      </c>
      <c r="B457" t="s">
        <v>1070</v>
      </c>
      <c r="C457" t="s">
        <v>118</v>
      </c>
      <c r="D457">
        <v>7.0000000000000007E-2</v>
      </c>
      <c r="E457">
        <v>20.95</v>
      </c>
      <c r="F457">
        <v>5.99</v>
      </c>
      <c r="G457" t="s">
        <v>40</v>
      </c>
      <c r="H457" t="s">
        <v>41</v>
      </c>
      <c r="I457" t="s">
        <v>42</v>
      </c>
      <c r="J457" t="s">
        <v>43</v>
      </c>
      <c r="K457" t="s">
        <v>75</v>
      </c>
      <c r="L457" t="s">
        <v>255</v>
      </c>
      <c r="M457">
        <v>0.65</v>
      </c>
      <c r="N457" t="s">
        <v>34</v>
      </c>
      <c r="O457" t="s">
        <v>35</v>
      </c>
      <c r="P457" t="s">
        <v>99</v>
      </c>
      <c r="Q457" t="s">
        <v>1071</v>
      </c>
      <c r="R457">
        <v>28314</v>
      </c>
      <c r="S457" s="1">
        <v>42044</v>
      </c>
      <c r="T457" s="1">
        <v>42045</v>
      </c>
      <c r="U457">
        <v>27.234000000000002</v>
      </c>
      <c r="V457">
        <v>19</v>
      </c>
      <c r="W457">
        <v>391.4</v>
      </c>
      <c r="X457">
        <v>86966</v>
      </c>
      <c r="Y457">
        <f>cleaneddata[[#This Row],[Unit Price]]-cleaneddata[[#This Row],[Discount]]</f>
        <v>20.88</v>
      </c>
      <c r="Z457" t="str">
        <f>_xlfn.IFS(cleaneddata[[#This Row],[Region]]="Central","Chris",cleaneddata[[#This Row],[Region]]="East","Erin",cleaneddata[[#This Row],[Region]]="South","Sam",cleaneddata[[#This Row],[Region]]="West","William")</f>
        <v>Sam</v>
      </c>
    </row>
    <row r="458" spans="1:26" x14ac:dyDescent="0.2">
      <c r="A458">
        <v>2619</v>
      </c>
      <c r="B458" t="s">
        <v>1072</v>
      </c>
      <c r="C458" t="s">
        <v>72</v>
      </c>
      <c r="D458">
        <v>0.1</v>
      </c>
      <c r="E458">
        <v>30.98</v>
      </c>
      <c r="F458">
        <v>8.99</v>
      </c>
      <c r="G458" t="s">
        <v>40</v>
      </c>
      <c r="H458" t="s">
        <v>96</v>
      </c>
      <c r="I458" t="s">
        <v>50</v>
      </c>
      <c r="J458" t="s">
        <v>51</v>
      </c>
      <c r="K458" t="s">
        <v>44</v>
      </c>
      <c r="L458" t="s">
        <v>341</v>
      </c>
      <c r="M458">
        <v>0.57999999999999996</v>
      </c>
      <c r="N458" t="s">
        <v>34</v>
      </c>
      <c r="O458" t="s">
        <v>54</v>
      </c>
      <c r="P458" t="s">
        <v>1073</v>
      </c>
      <c r="Q458" t="s">
        <v>1074</v>
      </c>
      <c r="R458">
        <v>57103</v>
      </c>
      <c r="S458" s="1">
        <v>42044</v>
      </c>
      <c r="T458" s="1">
        <v>42046</v>
      </c>
      <c r="U458">
        <v>-20.222799999999999</v>
      </c>
      <c r="V458">
        <v>4</v>
      </c>
      <c r="W458">
        <v>119.37</v>
      </c>
      <c r="X458">
        <v>88015</v>
      </c>
      <c r="Y458">
        <f>cleaneddata[[#This Row],[Unit Price]]-cleaneddata[[#This Row],[Discount]]</f>
        <v>30.88</v>
      </c>
      <c r="Z458" t="str">
        <f>_xlfn.IFS(cleaneddata[[#This Row],[Region]]="Central","Chris",cleaneddata[[#This Row],[Region]]="East","Erin",cleaneddata[[#This Row],[Region]]="South","Sam",cleaneddata[[#This Row],[Region]]="West","William")</f>
        <v>Chris</v>
      </c>
    </row>
    <row r="459" spans="1:26" x14ac:dyDescent="0.2">
      <c r="A459">
        <v>491</v>
      </c>
      <c r="B459" t="s">
        <v>1075</v>
      </c>
      <c r="C459" t="s">
        <v>27</v>
      </c>
      <c r="D459">
        <v>0.01</v>
      </c>
      <c r="E459">
        <v>4.9800000000000004</v>
      </c>
      <c r="F459">
        <v>6.07</v>
      </c>
      <c r="G459" t="s">
        <v>40</v>
      </c>
      <c r="H459" t="s">
        <v>41</v>
      </c>
      <c r="I459" t="s">
        <v>50</v>
      </c>
      <c r="J459" t="s">
        <v>90</v>
      </c>
      <c r="K459" t="s">
        <v>75</v>
      </c>
      <c r="L459" t="s">
        <v>789</v>
      </c>
      <c r="M459">
        <v>0.36</v>
      </c>
      <c r="N459" t="s">
        <v>34</v>
      </c>
      <c r="O459" t="s">
        <v>113</v>
      </c>
      <c r="P459" t="s">
        <v>114</v>
      </c>
      <c r="Q459" t="s">
        <v>115</v>
      </c>
      <c r="R459">
        <v>10154</v>
      </c>
      <c r="S459" s="1">
        <v>42045</v>
      </c>
      <c r="T459" s="1">
        <v>42046</v>
      </c>
      <c r="U459">
        <v>-69.069999999999993</v>
      </c>
      <c r="V459">
        <v>41</v>
      </c>
      <c r="W459">
        <v>217</v>
      </c>
      <c r="X459">
        <v>10464</v>
      </c>
      <c r="Y459">
        <f>cleaneddata[[#This Row],[Unit Price]]-cleaneddata[[#This Row],[Discount]]</f>
        <v>4.9700000000000006</v>
      </c>
      <c r="Z459" t="str">
        <f>_xlfn.IFS(cleaneddata[[#This Row],[Region]]="Central","Chris",cleaneddata[[#This Row],[Region]]="East","Erin",cleaneddata[[#This Row],[Region]]="South","Sam",cleaneddata[[#This Row],[Region]]="West","William")</f>
        <v>Erin</v>
      </c>
    </row>
    <row r="460" spans="1:26" x14ac:dyDescent="0.2">
      <c r="A460">
        <v>494</v>
      </c>
      <c r="B460" t="s">
        <v>1076</v>
      </c>
      <c r="C460" t="s">
        <v>27</v>
      </c>
      <c r="D460">
        <v>0.01</v>
      </c>
      <c r="E460">
        <v>4.9800000000000004</v>
      </c>
      <c r="F460">
        <v>6.07</v>
      </c>
      <c r="G460" t="s">
        <v>40</v>
      </c>
      <c r="H460" t="s">
        <v>41</v>
      </c>
      <c r="I460" t="s">
        <v>50</v>
      </c>
      <c r="J460" t="s">
        <v>90</v>
      </c>
      <c r="K460" t="s">
        <v>75</v>
      </c>
      <c r="L460" t="s">
        <v>789</v>
      </c>
      <c r="M460">
        <v>0.36</v>
      </c>
      <c r="N460" t="s">
        <v>34</v>
      </c>
      <c r="O460" t="s">
        <v>61</v>
      </c>
      <c r="P460" t="s">
        <v>68</v>
      </c>
      <c r="Q460" t="s">
        <v>144</v>
      </c>
      <c r="R460">
        <v>98115</v>
      </c>
      <c r="S460" s="1">
        <v>42045</v>
      </c>
      <c r="T460" s="1">
        <v>42046</v>
      </c>
      <c r="U460">
        <v>-35.916400000000003</v>
      </c>
      <c r="V460">
        <v>10</v>
      </c>
      <c r="W460">
        <v>52.93</v>
      </c>
      <c r="X460">
        <v>88907</v>
      </c>
      <c r="Y460">
        <f>cleaneddata[[#This Row],[Unit Price]]-cleaneddata[[#This Row],[Discount]]</f>
        <v>4.9700000000000006</v>
      </c>
      <c r="Z460" t="str">
        <f>_xlfn.IFS(cleaneddata[[#This Row],[Region]]="Central","Chris",cleaneddata[[#This Row],[Region]]="East","Erin",cleaneddata[[#This Row],[Region]]="South","Sam",cleaneddata[[#This Row],[Region]]="West","William")</f>
        <v>William</v>
      </c>
    </row>
    <row r="461" spans="1:26" x14ac:dyDescent="0.2">
      <c r="A461">
        <v>1267</v>
      </c>
      <c r="B461" t="s">
        <v>1077</v>
      </c>
      <c r="C461" t="s">
        <v>27</v>
      </c>
      <c r="D461">
        <v>0.01</v>
      </c>
      <c r="E461">
        <v>13.99</v>
      </c>
      <c r="F461">
        <v>7.51</v>
      </c>
      <c r="G461" t="s">
        <v>40</v>
      </c>
      <c r="H461" t="s">
        <v>96</v>
      </c>
      <c r="I461" t="s">
        <v>42</v>
      </c>
      <c r="J461" t="s">
        <v>58</v>
      </c>
      <c r="K461" t="s">
        <v>146</v>
      </c>
      <c r="L461" t="s">
        <v>1078</v>
      </c>
      <c r="M461">
        <v>0.39</v>
      </c>
      <c r="N461" t="s">
        <v>34</v>
      </c>
      <c r="O461" t="s">
        <v>35</v>
      </c>
      <c r="P461" t="s">
        <v>125</v>
      </c>
      <c r="Q461" t="s">
        <v>1079</v>
      </c>
      <c r="R461">
        <v>33433</v>
      </c>
      <c r="S461" s="1">
        <v>42045</v>
      </c>
      <c r="T461" s="1">
        <v>42046</v>
      </c>
      <c r="U461">
        <v>533.74199999999996</v>
      </c>
      <c r="V461">
        <v>2</v>
      </c>
      <c r="W461">
        <v>29.85</v>
      </c>
      <c r="X461">
        <v>89514</v>
      </c>
      <c r="Y461">
        <f>cleaneddata[[#This Row],[Unit Price]]-cleaneddata[[#This Row],[Discount]]</f>
        <v>13.98</v>
      </c>
      <c r="Z461" t="str">
        <f>_xlfn.IFS(cleaneddata[[#This Row],[Region]]="Central","Chris",cleaneddata[[#This Row],[Region]]="East","Erin",cleaneddata[[#This Row],[Region]]="South","Sam",cleaneddata[[#This Row],[Region]]="West","William")</f>
        <v>Sam</v>
      </c>
    </row>
    <row r="462" spans="1:26" x14ac:dyDescent="0.2">
      <c r="A462">
        <v>1361</v>
      </c>
      <c r="B462" t="s">
        <v>781</v>
      </c>
      <c r="C462" t="s">
        <v>27</v>
      </c>
      <c r="D462">
        <v>0.01</v>
      </c>
      <c r="E462">
        <v>6.48</v>
      </c>
      <c r="F462">
        <v>6.22</v>
      </c>
      <c r="G462" t="s">
        <v>89</v>
      </c>
      <c r="H462" t="s">
        <v>41</v>
      </c>
      <c r="I462" t="s">
        <v>50</v>
      </c>
      <c r="J462" t="s">
        <v>90</v>
      </c>
      <c r="K462" t="s">
        <v>75</v>
      </c>
      <c r="L462" t="s">
        <v>1080</v>
      </c>
      <c r="M462">
        <v>0.37</v>
      </c>
      <c r="N462" t="s">
        <v>34</v>
      </c>
      <c r="O462" t="s">
        <v>54</v>
      </c>
      <c r="P462" t="s">
        <v>291</v>
      </c>
      <c r="Q462" t="s">
        <v>782</v>
      </c>
      <c r="R462">
        <v>48101</v>
      </c>
      <c r="S462" s="1">
        <v>42045</v>
      </c>
      <c r="T462" s="1">
        <v>42046</v>
      </c>
      <c r="U462">
        <v>-15.6312</v>
      </c>
      <c r="V462">
        <v>9</v>
      </c>
      <c r="W462">
        <v>69.459999999999994</v>
      </c>
      <c r="X462">
        <v>89596</v>
      </c>
      <c r="Y462">
        <f>cleaneddata[[#This Row],[Unit Price]]-cleaneddata[[#This Row],[Discount]]</f>
        <v>6.4700000000000006</v>
      </c>
      <c r="Z462" t="str">
        <f>_xlfn.IFS(cleaneddata[[#This Row],[Region]]="Central","Chris",cleaneddata[[#This Row],[Region]]="East","Erin",cleaneddata[[#This Row],[Region]]="South","Sam",cleaneddata[[#This Row],[Region]]="West","William")</f>
        <v>Chris</v>
      </c>
    </row>
    <row r="463" spans="1:26" x14ac:dyDescent="0.2">
      <c r="A463">
        <v>1361</v>
      </c>
      <c r="B463" t="s">
        <v>781</v>
      </c>
      <c r="C463" t="s">
        <v>27</v>
      </c>
      <c r="D463">
        <v>0.03</v>
      </c>
      <c r="E463">
        <v>85.99</v>
      </c>
      <c r="F463">
        <v>3.3</v>
      </c>
      <c r="G463" t="s">
        <v>40</v>
      </c>
      <c r="H463" t="s">
        <v>41</v>
      </c>
      <c r="I463" t="s">
        <v>42</v>
      </c>
      <c r="J463" t="s">
        <v>137</v>
      </c>
      <c r="K463" t="s">
        <v>44</v>
      </c>
      <c r="L463" t="s">
        <v>516</v>
      </c>
      <c r="M463">
        <v>0.37</v>
      </c>
      <c r="N463" t="s">
        <v>34</v>
      </c>
      <c r="O463" t="s">
        <v>54</v>
      </c>
      <c r="P463" t="s">
        <v>291</v>
      </c>
      <c r="Q463" t="s">
        <v>782</v>
      </c>
      <c r="R463">
        <v>48101</v>
      </c>
      <c r="S463" s="1">
        <v>42045</v>
      </c>
      <c r="T463" s="1">
        <v>42047</v>
      </c>
      <c r="U463">
        <v>790.54679999999996</v>
      </c>
      <c r="V463">
        <v>16</v>
      </c>
      <c r="W463">
        <v>1145.72</v>
      </c>
      <c r="X463">
        <v>89596</v>
      </c>
      <c r="Y463">
        <f>cleaneddata[[#This Row],[Unit Price]]-cleaneddata[[#This Row],[Discount]]</f>
        <v>85.96</v>
      </c>
      <c r="Z463" t="str">
        <f>_xlfn.IFS(cleaneddata[[#This Row],[Region]]="Central","Chris",cleaneddata[[#This Row],[Region]]="East","Erin",cleaneddata[[#This Row],[Region]]="South","Sam",cleaneddata[[#This Row],[Region]]="West","William")</f>
        <v>Chris</v>
      </c>
    </row>
    <row r="464" spans="1:26" x14ac:dyDescent="0.2">
      <c r="A464">
        <v>2204</v>
      </c>
      <c r="B464" t="s">
        <v>964</v>
      </c>
      <c r="C464" t="s">
        <v>27</v>
      </c>
      <c r="D464">
        <v>0.04</v>
      </c>
      <c r="E464">
        <v>296.18</v>
      </c>
      <c r="F464">
        <v>154.12</v>
      </c>
      <c r="G464" t="s">
        <v>28</v>
      </c>
      <c r="H464" t="s">
        <v>41</v>
      </c>
      <c r="I464" t="s">
        <v>30</v>
      </c>
      <c r="J464" t="s">
        <v>31</v>
      </c>
      <c r="K464" t="s">
        <v>32</v>
      </c>
      <c r="L464" t="s">
        <v>1081</v>
      </c>
      <c r="M464">
        <v>0.76</v>
      </c>
      <c r="N464" t="s">
        <v>34</v>
      </c>
      <c r="O464" t="s">
        <v>54</v>
      </c>
      <c r="P464" t="s">
        <v>86</v>
      </c>
      <c r="Q464" t="s">
        <v>965</v>
      </c>
      <c r="R464">
        <v>55337</v>
      </c>
      <c r="S464" s="1">
        <v>42045</v>
      </c>
      <c r="T464" s="1">
        <v>42046</v>
      </c>
      <c r="U464">
        <v>-87.998040000000003</v>
      </c>
      <c r="V464">
        <v>20</v>
      </c>
      <c r="W464">
        <v>5768.12</v>
      </c>
      <c r="X464">
        <v>86053</v>
      </c>
      <c r="Y464">
        <f>cleaneddata[[#This Row],[Unit Price]]-cleaneddata[[#This Row],[Discount]]</f>
        <v>296.14</v>
      </c>
      <c r="Z464" t="str">
        <f>_xlfn.IFS(cleaneddata[[#This Row],[Region]]="Central","Chris",cleaneddata[[#This Row],[Region]]="East","Erin",cleaneddata[[#This Row],[Region]]="South","Sam",cleaneddata[[#This Row],[Region]]="West","William")</f>
        <v>Chris</v>
      </c>
    </row>
    <row r="465" spans="1:26" x14ac:dyDescent="0.2">
      <c r="A465">
        <v>1526</v>
      </c>
      <c r="B465" t="s">
        <v>1082</v>
      </c>
      <c r="C465" t="s">
        <v>39</v>
      </c>
      <c r="D465">
        <v>0.04</v>
      </c>
      <c r="E465">
        <v>11.34</v>
      </c>
      <c r="F465">
        <v>5.01</v>
      </c>
      <c r="G465" t="s">
        <v>40</v>
      </c>
      <c r="H465" t="s">
        <v>73</v>
      </c>
      <c r="I465" t="s">
        <v>50</v>
      </c>
      <c r="J465" t="s">
        <v>90</v>
      </c>
      <c r="K465" t="s">
        <v>75</v>
      </c>
      <c r="L465" t="s">
        <v>417</v>
      </c>
      <c r="M465">
        <v>0.36</v>
      </c>
      <c r="N465" t="s">
        <v>34</v>
      </c>
      <c r="O465" t="s">
        <v>35</v>
      </c>
      <c r="P465" t="s">
        <v>166</v>
      </c>
      <c r="Q465" t="s">
        <v>1083</v>
      </c>
      <c r="R465">
        <v>35211</v>
      </c>
      <c r="S465" s="1">
        <v>42045</v>
      </c>
      <c r="T465" s="1">
        <v>42046</v>
      </c>
      <c r="U465">
        <v>-189.22399999999999</v>
      </c>
      <c r="V465">
        <v>10</v>
      </c>
      <c r="W465">
        <v>115.53</v>
      </c>
      <c r="X465">
        <v>86812</v>
      </c>
      <c r="Y465">
        <f>cleaneddata[[#This Row],[Unit Price]]-cleaneddata[[#This Row],[Discount]]</f>
        <v>11.3</v>
      </c>
      <c r="Z465" t="str">
        <f>_xlfn.IFS(cleaneddata[[#This Row],[Region]]="Central","Chris",cleaneddata[[#This Row],[Region]]="East","Erin",cleaneddata[[#This Row],[Region]]="South","Sam",cleaneddata[[#This Row],[Region]]="West","William")</f>
        <v>Sam</v>
      </c>
    </row>
    <row r="466" spans="1:26" x14ac:dyDescent="0.2">
      <c r="A466">
        <v>1338</v>
      </c>
      <c r="B466" t="s">
        <v>1084</v>
      </c>
      <c r="C466" t="s">
        <v>49</v>
      </c>
      <c r="D466">
        <v>0.02</v>
      </c>
      <c r="E466">
        <v>55.99</v>
      </c>
      <c r="F466">
        <v>3.3</v>
      </c>
      <c r="G466" t="s">
        <v>40</v>
      </c>
      <c r="H466" t="s">
        <v>73</v>
      </c>
      <c r="I466" t="s">
        <v>42</v>
      </c>
      <c r="J466" t="s">
        <v>137</v>
      </c>
      <c r="K466" t="s">
        <v>44</v>
      </c>
      <c r="L466" t="s">
        <v>1085</v>
      </c>
      <c r="M466">
        <v>0.59</v>
      </c>
      <c r="N466" t="s">
        <v>34</v>
      </c>
      <c r="O466" t="s">
        <v>54</v>
      </c>
      <c r="P466" t="s">
        <v>105</v>
      </c>
      <c r="Q466" t="s">
        <v>535</v>
      </c>
      <c r="R466">
        <v>60623</v>
      </c>
      <c r="S466" s="1">
        <v>42045</v>
      </c>
      <c r="T466" s="1">
        <v>42045</v>
      </c>
      <c r="U466">
        <v>525.20039999999995</v>
      </c>
      <c r="V466">
        <v>16</v>
      </c>
      <c r="W466">
        <v>761.16</v>
      </c>
      <c r="X466">
        <v>91244</v>
      </c>
      <c r="Y466">
        <f>cleaneddata[[#This Row],[Unit Price]]-cleaneddata[[#This Row],[Discount]]</f>
        <v>55.97</v>
      </c>
      <c r="Z466" t="str">
        <f>_xlfn.IFS(cleaneddata[[#This Row],[Region]]="Central","Chris",cleaneddata[[#This Row],[Region]]="East","Erin",cleaneddata[[#This Row],[Region]]="South","Sam",cleaneddata[[#This Row],[Region]]="West","William")</f>
        <v>Chris</v>
      </c>
    </row>
    <row r="467" spans="1:26" x14ac:dyDescent="0.2">
      <c r="A467">
        <v>1340</v>
      </c>
      <c r="B467" t="s">
        <v>1086</v>
      </c>
      <c r="C467" t="s">
        <v>49</v>
      </c>
      <c r="D467">
        <v>0</v>
      </c>
      <c r="E467">
        <v>22.38</v>
      </c>
      <c r="F467">
        <v>15.1</v>
      </c>
      <c r="G467" t="s">
        <v>89</v>
      </c>
      <c r="H467" t="s">
        <v>73</v>
      </c>
      <c r="I467" t="s">
        <v>50</v>
      </c>
      <c r="J467" t="s">
        <v>74</v>
      </c>
      <c r="K467" t="s">
        <v>75</v>
      </c>
      <c r="L467" t="s">
        <v>1087</v>
      </c>
      <c r="M467">
        <v>0.38</v>
      </c>
      <c r="N467" t="s">
        <v>34</v>
      </c>
      <c r="O467" t="s">
        <v>113</v>
      </c>
      <c r="P467" t="s">
        <v>114</v>
      </c>
      <c r="Q467" t="s">
        <v>115</v>
      </c>
      <c r="R467">
        <v>10170</v>
      </c>
      <c r="S467" s="1">
        <v>42045</v>
      </c>
      <c r="T467" s="1">
        <v>42052</v>
      </c>
      <c r="U467">
        <v>-52.646999999999998</v>
      </c>
      <c r="V467">
        <v>29</v>
      </c>
      <c r="W467">
        <v>682.68</v>
      </c>
      <c r="X467">
        <v>21636</v>
      </c>
      <c r="Y467">
        <f>cleaneddata[[#This Row],[Unit Price]]-cleaneddata[[#This Row],[Discount]]</f>
        <v>22.38</v>
      </c>
      <c r="Z467" t="str">
        <f>_xlfn.IFS(cleaneddata[[#This Row],[Region]]="Central","Chris",cleaneddata[[#This Row],[Region]]="East","Erin",cleaneddata[[#This Row],[Region]]="South","Sam",cleaneddata[[#This Row],[Region]]="West","William")</f>
        <v>Erin</v>
      </c>
    </row>
    <row r="468" spans="1:26" x14ac:dyDescent="0.2">
      <c r="A468">
        <v>1340</v>
      </c>
      <c r="B468" t="s">
        <v>1086</v>
      </c>
      <c r="C468" t="s">
        <v>49</v>
      </c>
      <c r="D468">
        <v>7.0000000000000007E-2</v>
      </c>
      <c r="E468">
        <v>5.98</v>
      </c>
      <c r="F468">
        <v>4.6900000000000004</v>
      </c>
      <c r="G468" t="s">
        <v>40</v>
      </c>
      <c r="H468" t="s">
        <v>73</v>
      </c>
      <c r="I468" t="s">
        <v>50</v>
      </c>
      <c r="J468" t="s">
        <v>80</v>
      </c>
      <c r="K468" t="s">
        <v>75</v>
      </c>
      <c r="L468" t="s">
        <v>231</v>
      </c>
      <c r="M468">
        <v>0.68</v>
      </c>
      <c r="N468" t="s">
        <v>34</v>
      </c>
      <c r="O468" t="s">
        <v>113</v>
      </c>
      <c r="P468" t="s">
        <v>114</v>
      </c>
      <c r="Q468" t="s">
        <v>115</v>
      </c>
      <c r="R468">
        <v>10170</v>
      </c>
      <c r="S468" s="1">
        <v>42045</v>
      </c>
      <c r="T468" s="1">
        <v>42050</v>
      </c>
      <c r="U468">
        <v>-24.44</v>
      </c>
      <c r="V468">
        <v>11</v>
      </c>
      <c r="W468">
        <v>73.44</v>
      </c>
      <c r="X468">
        <v>21636</v>
      </c>
      <c r="Y468">
        <f>cleaneddata[[#This Row],[Unit Price]]-cleaneddata[[#This Row],[Discount]]</f>
        <v>5.91</v>
      </c>
      <c r="Z468" t="str">
        <f>_xlfn.IFS(cleaneddata[[#This Row],[Region]]="Central","Chris",cleaneddata[[#This Row],[Region]]="East","Erin",cleaneddata[[#This Row],[Region]]="South","Sam",cleaneddata[[#This Row],[Region]]="West","William")</f>
        <v>Erin</v>
      </c>
    </row>
    <row r="469" spans="1:26" x14ac:dyDescent="0.2">
      <c r="A469">
        <v>1340</v>
      </c>
      <c r="B469" t="s">
        <v>1086</v>
      </c>
      <c r="C469" t="s">
        <v>49</v>
      </c>
      <c r="D469">
        <v>0.02</v>
      </c>
      <c r="E469">
        <v>55.99</v>
      </c>
      <c r="F469">
        <v>3.3</v>
      </c>
      <c r="G469" t="s">
        <v>40</v>
      </c>
      <c r="H469" t="s">
        <v>73</v>
      </c>
      <c r="I469" t="s">
        <v>42</v>
      </c>
      <c r="J469" t="s">
        <v>137</v>
      </c>
      <c r="K469" t="s">
        <v>44</v>
      </c>
      <c r="L469" t="s">
        <v>1085</v>
      </c>
      <c r="M469">
        <v>0.59</v>
      </c>
      <c r="N469" t="s">
        <v>34</v>
      </c>
      <c r="O469" t="s">
        <v>113</v>
      </c>
      <c r="P469" t="s">
        <v>114</v>
      </c>
      <c r="Q469" t="s">
        <v>115</v>
      </c>
      <c r="R469">
        <v>10170</v>
      </c>
      <c r="S469" s="1">
        <v>42045</v>
      </c>
      <c r="T469" s="1">
        <v>42045</v>
      </c>
      <c r="U469">
        <v>366.50700000000001</v>
      </c>
      <c r="V469">
        <v>63</v>
      </c>
      <c r="W469">
        <v>2997.07</v>
      </c>
      <c r="X469">
        <v>21636</v>
      </c>
      <c r="Y469">
        <f>cleaneddata[[#This Row],[Unit Price]]-cleaneddata[[#This Row],[Discount]]</f>
        <v>55.97</v>
      </c>
      <c r="Z469" t="str">
        <f>_xlfn.IFS(cleaneddata[[#This Row],[Region]]="Central","Chris",cleaneddata[[#This Row],[Region]]="East","Erin",cleaneddata[[#This Row],[Region]]="South","Sam",cleaneddata[[#This Row],[Region]]="West","William")</f>
        <v>Erin</v>
      </c>
    </row>
    <row r="470" spans="1:26" x14ac:dyDescent="0.2">
      <c r="A470">
        <v>1341</v>
      </c>
      <c r="B470" t="s">
        <v>1088</v>
      </c>
      <c r="C470" t="s">
        <v>49</v>
      </c>
      <c r="D470">
        <v>7.0000000000000007E-2</v>
      </c>
      <c r="E470">
        <v>5.98</v>
      </c>
      <c r="F470">
        <v>4.6900000000000004</v>
      </c>
      <c r="G470" t="s">
        <v>40</v>
      </c>
      <c r="H470" t="s">
        <v>73</v>
      </c>
      <c r="I470" t="s">
        <v>50</v>
      </c>
      <c r="J470" t="s">
        <v>80</v>
      </c>
      <c r="K470" t="s">
        <v>75</v>
      </c>
      <c r="L470" t="s">
        <v>231</v>
      </c>
      <c r="M470">
        <v>0.68</v>
      </c>
      <c r="N470" t="s">
        <v>34</v>
      </c>
      <c r="O470" t="s">
        <v>113</v>
      </c>
      <c r="P470" t="s">
        <v>322</v>
      </c>
      <c r="Q470" t="s">
        <v>1089</v>
      </c>
      <c r="R470">
        <v>17201</v>
      </c>
      <c r="S470" s="1">
        <v>42045</v>
      </c>
      <c r="T470" s="1">
        <v>42050</v>
      </c>
      <c r="U470">
        <v>-12.7088</v>
      </c>
      <c r="V470">
        <v>3</v>
      </c>
      <c r="W470">
        <v>20.03</v>
      </c>
      <c r="X470">
        <v>91244</v>
      </c>
      <c r="Y470">
        <f>cleaneddata[[#This Row],[Unit Price]]-cleaneddata[[#This Row],[Discount]]</f>
        <v>5.91</v>
      </c>
      <c r="Z470" t="str">
        <f>_xlfn.IFS(cleaneddata[[#This Row],[Region]]="Central","Chris",cleaneddata[[#This Row],[Region]]="East","Erin",cleaneddata[[#This Row],[Region]]="South","Sam",cleaneddata[[#This Row],[Region]]="West","William")</f>
        <v>Erin</v>
      </c>
    </row>
    <row r="471" spans="1:26" x14ac:dyDescent="0.2">
      <c r="A471">
        <v>3004</v>
      </c>
      <c r="B471" t="s">
        <v>1090</v>
      </c>
      <c r="C471" t="s">
        <v>49</v>
      </c>
      <c r="D471">
        <v>0.08</v>
      </c>
      <c r="E471">
        <v>6.48</v>
      </c>
      <c r="F471">
        <v>6.81</v>
      </c>
      <c r="G471" t="s">
        <v>40</v>
      </c>
      <c r="H471" t="s">
        <v>96</v>
      </c>
      <c r="I471" t="s">
        <v>50</v>
      </c>
      <c r="J471" t="s">
        <v>90</v>
      </c>
      <c r="K471" t="s">
        <v>75</v>
      </c>
      <c r="L471" t="s">
        <v>1091</v>
      </c>
      <c r="M471">
        <v>0.36</v>
      </c>
      <c r="N471" t="s">
        <v>34</v>
      </c>
      <c r="O471" t="s">
        <v>61</v>
      </c>
      <c r="P471" t="s">
        <v>92</v>
      </c>
      <c r="Q471" t="s">
        <v>102</v>
      </c>
      <c r="R471">
        <v>90049</v>
      </c>
      <c r="S471" s="1">
        <v>42045</v>
      </c>
      <c r="T471" s="1">
        <v>42050</v>
      </c>
      <c r="U471">
        <v>-94.59</v>
      </c>
      <c r="V471">
        <v>58</v>
      </c>
      <c r="W471">
        <v>382.33</v>
      </c>
      <c r="X471">
        <v>54949</v>
      </c>
      <c r="Y471">
        <f>cleaneddata[[#This Row],[Unit Price]]-cleaneddata[[#This Row],[Discount]]</f>
        <v>6.4</v>
      </c>
      <c r="Z471" t="str">
        <f>_xlfn.IFS(cleaneddata[[#This Row],[Region]]="Central","Chris",cleaneddata[[#This Row],[Region]]="East","Erin",cleaneddata[[#This Row],[Region]]="South","Sam",cleaneddata[[#This Row],[Region]]="West","William")</f>
        <v>William</v>
      </c>
    </row>
    <row r="472" spans="1:26" x14ac:dyDescent="0.2">
      <c r="A472">
        <v>3004</v>
      </c>
      <c r="B472" t="s">
        <v>1090</v>
      </c>
      <c r="C472" t="s">
        <v>49</v>
      </c>
      <c r="D472">
        <v>0.09</v>
      </c>
      <c r="E472">
        <v>20.98</v>
      </c>
      <c r="F472">
        <v>53.03</v>
      </c>
      <c r="G472" t="s">
        <v>28</v>
      </c>
      <c r="H472" t="s">
        <v>96</v>
      </c>
      <c r="I472" t="s">
        <v>50</v>
      </c>
      <c r="J472" t="s">
        <v>80</v>
      </c>
      <c r="K472" t="s">
        <v>59</v>
      </c>
      <c r="L472" t="s">
        <v>1092</v>
      </c>
      <c r="M472">
        <v>0.78</v>
      </c>
      <c r="N472" t="s">
        <v>34</v>
      </c>
      <c r="O472" t="s">
        <v>61</v>
      </c>
      <c r="P472" t="s">
        <v>92</v>
      </c>
      <c r="Q472" t="s">
        <v>102</v>
      </c>
      <c r="R472">
        <v>90049</v>
      </c>
      <c r="S472" s="1">
        <v>42045</v>
      </c>
      <c r="T472" s="1">
        <v>42052</v>
      </c>
      <c r="U472">
        <v>-293.74</v>
      </c>
      <c r="V472">
        <v>13</v>
      </c>
      <c r="W472">
        <v>356.61</v>
      </c>
      <c r="X472">
        <v>54949</v>
      </c>
      <c r="Y472">
        <f>cleaneddata[[#This Row],[Unit Price]]-cleaneddata[[#This Row],[Discount]]</f>
        <v>20.89</v>
      </c>
      <c r="Z472" t="str">
        <f>_xlfn.IFS(cleaneddata[[#This Row],[Region]]="Central","Chris",cleaneddata[[#This Row],[Region]]="East","Erin",cleaneddata[[#This Row],[Region]]="South","Sam",cleaneddata[[#This Row],[Region]]="West","William")</f>
        <v>William</v>
      </c>
    </row>
    <row r="473" spans="1:26" x14ac:dyDescent="0.2">
      <c r="A473">
        <v>3006</v>
      </c>
      <c r="B473" t="s">
        <v>1093</v>
      </c>
      <c r="C473" t="s">
        <v>49</v>
      </c>
      <c r="D473">
        <v>0.08</v>
      </c>
      <c r="E473">
        <v>6.48</v>
      </c>
      <c r="F473">
        <v>6.81</v>
      </c>
      <c r="G473" t="s">
        <v>40</v>
      </c>
      <c r="H473" t="s">
        <v>96</v>
      </c>
      <c r="I473" t="s">
        <v>50</v>
      </c>
      <c r="J473" t="s">
        <v>90</v>
      </c>
      <c r="K473" t="s">
        <v>75</v>
      </c>
      <c r="L473" t="s">
        <v>1091</v>
      </c>
      <c r="M473">
        <v>0.36</v>
      </c>
      <c r="N473" t="s">
        <v>34</v>
      </c>
      <c r="O473" t="s">
        <v>61</v>
      </c>
      <c r="P473" t="s">
        <v>492</v>
      </c>
      <c r="Q473" t="s">
        <v>1094</v>
      </c>
      <c r="R473">
        <v>83402</v>
      </c>
      <c r="S473" s="1">
        <v>42045</v>
      </c>
      <c r="T473" s="1">
        <v>42050</v>
      </c>
      <c r="U473">
        <v>-49.186799999999998</v>
      </c>
      <c r="V473">
        <v>14</v>
      </c>
      <c r="W473">
        <v>92.29</v>
      </c>
      <c r="X473">
        <v>91388</v>
      </c>
      <c r="Y473">
        <f>cleaneddata[[#This Row],[Unit Price]]-cleaneddata[[#This Row],[Discount]]</f>
        <v>6.4</v>
      </c>
      <c r="Z473" t="str">
        <f>_xlfn.IFS(cleaneddata[[#This Row],[Region]]="Central","Chris",cleaneddata[[#This Row],[Region]]="East","Erin",cleaneddata[[#This Row],[Region]]="South","Sam",cleaneddata[[#This Row],[Region]]="West","William")</f>
        <v>William</v>
      </c>
    </row>
    <row r="474" spans="1:26" x14ac:dyDescent="0.2">
      <c r="A474">
        <v>3006</v>
      </c>
      <c r="B474" t="s">
        <v>1093</v>
      </c>
      <c r="C474" t="s">
        <v>49</v>
      </c>
      <c r="D474">
        <v>0.09</v>
      </c>
      <c r="E474">
        <v>20.98</v>
      </c>
      <c r="F474">
        <v>53.03</v>
      </c>
      <c r="G474" t="s">
        <v>28</v>
      </c>
      <c r="H474" t="s">
        <v>96</v>
      </c>
      <c r="I474" t="s">
        <v>50</v>
      </c>
      <c r="J474" t="s">
        <v>80</v>
      </c>
      <c r="K474" t="s">
        <v>59</v>
      </c>
      <c r="L474" t="s">
        <v>1092</v>
      </c>
      <c r="M474">
        <v>0.78</v>
      </c>
      <c r="N474" t="s">
        <v>34</v>
      </c>
      <c r="O474" t="s">
        <v>61</v>
      </c>
      <c r="P474" t="s">
        <v>492</v>
      </c>
      <c r="Q474" t="s">
        <v>1094</v>
      </c>
      <c r="R474">
        <v>83402</v>
      </c>
      <c r="S474" s="1">
        <v>42045</v>
      </c>
      <c r="T474" s="1">
        <v>42052</v>
      </c>
      <c r="U474">
        <v>-152.7448</v>
      </c>
      <c r="V474">
        <v>3</v>
      </c>
      <c r="W474">
        <v>82.29</v>
      </c>
      <c r="X474">
        <v>91388</v>
      </c>
      <c r="Y474">
        <f>cleaneddata[[#This Row],[Unit Price]]-cleaneddata[[#This Row],[Discount]]</f>
        <v>20.89</v>
      </c>
      <c r="Z474" t="str">
        <f>_xlfn.IFS(cleaneddata[[#This Row],[Region]]="Central","Chris",cleaneddata[[#This Row],[Region]]="East","Erin",cleaneddata[[#This Row],[Region]]="South","Sam",cleaneddata[[#This Row],[Region]]="West","William")</f>
        <v>William</v>
      </c>
    </row>
    <row r="475" spans="1:26" x14ac:dyDescent="0.2">
      <c r="A475">
        <v>1132</v>
      </c>
      <c r="B475" t="s">
        <v>1095</v>
      </c>
      <c r="C475" t="s">
        <v>118</v>
      </c>
      <c r="D475">
        <v>0.06</v>
      </c>
      <c r="E475">
        <v>6.37</v>
      </c>
      <c r="F475">
        <v>5.19</v>
      </c>
      <c r="G475" t="s">
        <v>40</v>
      </c>
      <c r="H475" t="s">
        <v>96</v>
      </c>
      <c r="I475" t="s">
        <v>50</v>
      </c>
      <c r="J475" t="s">
        <v>74</v>
      </c>
      <c r="K475" t="s">
        <v>75</v>
      </c>
      <c r="L475" t="s">
        <v>909</v>
      </c>
      <c r="M475">
        <v>0.38</v>
      </c>
      <c r="N475" t="s">
        <v>34</v>
      </c>
      <c r="O475" t="s">
        <v>54</v>
      </c>
      <c r="P475" t="s">
        <v>189</v>
      </c>
      <c r="Q475" t="s">
        <v>1096</v>
      </c>
      <c r="R475">
        <v>76039</v>
      </c>
      <c r="S475" s="1">
        <v>42045</v>
      </c>
      <c r="T475" s="1">
        <v>42046</v>
      </c>
      <c r="U475">
        <v>-48.219499999999996</v>
      </c>
      <c r="V475">
        <v>6</v>
      </c>
      <c r="W475">
        <v>37.700000000000003</v>
      </c>
      <c r="X475">
        <v>88101</v>
      </c>
      <c r="Y475">
        <f>cleaneddata[[#This Row],[Unit Price]]-cleaneddata[[#This Row],[Discount]]</f>
        <v>6.3100000000000005</v>
      </c>
      <c r="Z475" t="str">
        <f>_xlfn.IFS(cleaneddata[[#This Row],[Region]]="Central","Chris",cleaneddata[[#This Row],[Region]]="East","Erin",cleaneddata[[#This Row],[Region]]="South","Sam",cleaneddata[[#This Row],[Region]]="West","William")</f>
        <v>Chris</v>
      </c>
    </row>
    <row r="476" spans="1:26" x14ac:dyDescent="0.2">
      <c r="A476">
        <v>2145</v>
      </c>
      <c r="B476" t="s">
        <v>1097</v>
      </c>
      <c r="C476" t="s">
        <v>118</v>
      </c>
      <c r="D476">
        <v>0</v>
      </c>
      <c r="E476">
        <v>20.28</v>
      </c>
      <c r="F476">
        <v>14.39</v>
      </c>
      <c r="G476" t="s">
        <v>40</v>
      </c>
      <c r="H476" t="s">
        <v>96</v>
      </c>
      <c r="I476" t="s">
        <v>30</v>
      </c>
      <c r="J476" t="s">
        <v>128</v>
      </c>
      <c r="K476" t="s">
        <v>75</v>
      </c>
      <c r="L476" t="s">
        <v>712</v>
      </c>
      <c r="M476">
        <v>0.47</v>
      </c>
      <c r="N476" t="s">
        <v>34</v>
      </c>
      <c r="O476" t="s">
        <v>35</v>
      </c>
      <c r="P476" t="s">
        <v>125</v>
      </c>
      <c r="Q476" t="s">
        <v>1098</v>
      </c>
      <c r="R476">
        <v>33311</v>
      </c>
      <c r="S476" s="1">
        <v>42045</v>
      </c>
      <c r="T476" s="1">
        <v>42047</v>
      </c>
      <c r="U476">
        <v>15.678000000000001</v>
      </c>
      <c r="V476">
        <v>11</v>
      </c>
      <c r="W476">
        <v>237.83</v>
      </c>
      <c r="X476">
        <v>87072</v>
      </c>
      <c r="Y476">
        <f>cleaneddata[[#This Row],[Unit Price]]-cleaneddata[[#This Row],[Discount]]</f>
        <v>20.28</v>
      </c>
      <c r="Z476" t="str">
        <f>_xlfn.IFS(cleaneddata[[#This Row],[Region]]="Central","Chris",cleaneddata[[#This Row],[Region]]="East","Erin",cleaneddata[[#This Row],[Region]]="South","Sam",cleaneddata[[#This Row],[Region]]="West","William")</f>
        <v>Sam</v>
      </c>
    </row>
    <row r="477" spans="1:26" x14ac:dyDescent="0.2">
      <c r="A477">
        <v>1633</v>
      </c>
      <c r="B477" t="s">
        <v>1099</v>
      </c>
      <c r="C477" t="s">
        <v>72</v>
      </c>
      <c r="D477">
        <v>0.03</v>
      </c>
      <c r="E477">
        <v>5.98</v>
      </c>
      <c r="F477">
        <v>3.85</v>
      </c>
      <c r="G477" t="s">
        <v>40</v>
      </c>
      <c r="H477" t="s">
        <v>73</v>
      </c>
      <c r="I477" t="s">
        <v>42</v>
      </c>
      <c r="J477" t="s">
        <v>43</v>
      </c>
      <c r="K477" t="s">
        <v>44</v>
      </c>
      <c r="L477" t="s">
        <v>1100</v>
      </c>
      <c r="M477">
        <v>0.68</v>
      </c>
      <c r="N477" t="s">
        <v>34</v>
      </c>
      <c r="O477" t="s">
        <v>35</v>
      </c>
      <c r="P477" t="s">
        <v>36</v>
      </c>
      <c r="Q477" t="s">
        <v>1101</v>
      </c>
      <c r="R477">
        <v>38637</v>
      </c>
      <c r="S477" s="1">
        <v>42045</v>
      </c>
      <c r="T477" s="1">
        <v>42047</v>
      </c>
      <c r="U477">
        <v>-76.106800000000007</v>
      </c>
      <c r="V477">
        <v>6</v>
      </c>
      <c r="W477">
        <v>38.54</v>
      </c>
      <c r="X477">
        <v>90531</v>
      </c>
      <c r="Y477">
        <f>cleaneddata[[#This Row],[Unit Price]]-cleaneddata[[#This Row],[Discount]]</f>
        <v>5.95</v>
      </c>
      <c r="Z477" t="str">
        <f>_xlfn.IFS(cleaneddata[[#This Row],[Region]]="Central","Chris",cleaneddata[[#This Row],[Region]]="East","Erin",cleaneddata[[#This Row],[Region]]="South","Sam",cleaneddata[[#This Row],[Region]]="West","William")</f>
        <v>Sam</v>
      </c>
    </row>
    <row r="478" spans="1:26" x14ac:dyDescent="0.2">
      <c r="A478">
        <v>2302</v>
      </c>
      <c r="B478" t="s">
        <v>153</v>
      </c>
      <c r="C478" t="s">
        <v>27</v>
      </c>
      <c r="D478">
        <v>7.0000000000000007E-2</v>
      </c>
      <c r="E478">
        <v>270.98</v>
      </c>
      <c r="F478">
        <v>50</v>
      </c>
      <c r="G478" t="s">
        <v>28</v>
      </c>
      <c r="H478" t="s">
        <v>96</v>
      </c>
      <c r="I478" t="s">
        <v>30</v>
      </c>
      <c r="J478" t="s">
        <v>111</v>
      </c>
      <c r="K478" t="s">
        <v>59</v>
      </c>
      <c r="L478" t="s">
        <v>1102</v>
      </c>
      <c r="M478">
        <v>0.77</v>
      </c>
      <c r="N478" t="s">
        <v>34</v>
      </c>
      <c r="O478" t="s">
        <v>35</v>
      </c>
      <c r="P478" t="s">
        <v>125</v>
      </c>
      <c r="Q478" t="s">
        <v>156</v>
      </c>
      <c r="R478">
        <v>32404</v>
      </c>
      <c r="S478" s="1">
        <v>42046</v>
      </c>
      <c r="T478" s="1">
        <v>42048</v>
      </c>
      <c r="U478">
        <v>27.725999999999999</v>
      </c>
      <c r="V478">
        <v>9</v>
      </c>
      <c r="W478">
        <v>2439.37</v>
      </c>
      <c r="X478">
        <v>87695</v>
      </c>
      <c r="Y478">
        <f>cleaneddata[[#This Row],[Unit Price]]-cleaneddata[[#This Row],[Discount]]</f>
        <v>270.91000000000003</v>
      </c>
      <c r="Z478" t="str">
        <f>_xlfn.IFS(cleaneddata[[#This Row],[Region]]="Central","Chris",cleaneddata[[#This Row],[Region]]="East","Erin",cleaneddata[[#This Row],[Region]]="South","Sam",cleaneddata[[#This Row],[Region]]="West","William")</f>
        <v>Sam</v>
      </c>
    </row>
    <row r="479" spans="1:26" x14ac:dyDescent="0.2">
      <c r="A479">
        <v>2303</v>
      </c>
      <c r="B479" t="s">
        <v>158</v>
      </c>
      <c r="C479" t="s">
        <v>27</v>
      </c>
      <c r="D479">
        <v>7.0000000000000007E-2</v>
      </c>
      <c r="E479">
        <v>270.98</v>
      </c>
      <c r="F479">
        <v>50</v>
      </c>
      <c r="G479" t="s">
        <v>28</v>
      </c>
      <c r="H479" t="s">
        <v>96</v>
      </c>
      <c r="I479" t="s">
        <v>30</v>
      </c>
      <c r="J479" t="s">
        <v>111</v>
      </c>
      <c r="K479" t="s">
        <v>59</v>
      </c>
      <c r="L479" t="s">
        <v>1102</v>
      </c>
      <c r="M479">
        <v>0.77</v>
      </c>
      <c r="N479" t="s">
        <v>34</v>
      </c>
      <c r="O479" t="s">
        <v>113</v>
      </c>
      <c r="P479" t="s">
        <v>114</v>
      </c>
      <c r="Q479" t="s">
        <v>115</v>
      </c>
      <c r="R479">
        <v>10011</v>
      </c>
      <c r="S479" s="1">
        <v>42046</v>
      </c>
      <c r="T479" s="1">
        <v>42048</v>
      </c>
      <c r="U479">
        <v>-96.05</v>
      </c>
      <c r="V479">
        <v>36</v>
      </c>
      <c r="W479">
        <v>9757.48</v>
      </c>
      <c r="X479">
        <v>47493</v>
      </c>
      <c r="Y479">
        <f>cleaneddata[[#This Row],[Unit Price]]-cleaneddata[[#This Row],[Discount]]</f>
        <v>270.91000000000003</v>
      </c>
      <c r="Z479" t="str">
        <f>_xlfn.IFS(cleaneddata[[#This Row],[Region]]="Central","Chris",cleaneddata[[#This Row],[Region]]="East","Erin",cleaneddata[[#This Row],[Region]]="South","Sam",cleaneddata[[#This Row],[Region]]="West","William")</f>
        <v>Erin</v>
      </c>
    </row>
    <row r="480" spans="1:26" x14ac:dyDescent="0.2">
      <c r="A480">
        <v>1354</v>
      </c>
      <c r="B480" t="s">
        <v>1103</v>
      </c>
      <c r="C480" t="s">
        <v>39</v>
      </c>
      <c r="D480">
        <v>0.1</v>
      </c>
      <c r="E480">
        <v>4.13</v>
      </c>
      <c r="F480">
        <v>0.99</v>
      </c>
      <c r="G480" t="s">
        <v>40</v>
      </c>
      <c r="H480" t="s">
        <v>41</v>
      </c>
      <c r="I480" t="s">
        <v>50</v>
      </c>
      <c r="J480" t="s">
        <v>154</v>
      </c>
      <c r="K480" t="s">
        <v>75</v>
      </c>
      <c r="L480" t="s">
        <v>328</v>
      </c>
      <c r="M480">
        <v>0.39</v>
      </c>
      <c r="N480" t="s">
        <v>34</v>
      </c>
      <c r="O480" t="s">
        <v>54</v>
      </c>
      <c r="P480" t="s">
        <v>189</v>
      </c>
      <c r="Q480" t="s">
        <v>1104</v>
      </c>
      <c r="R480">
        <v>76086</v>
      </c>
      <c r="S480" s="1">
        <v>42046</v>
      </c>
      <c r="T480" s="1">
        <v>42046</v>
      </c>
      <c r="U480">
        <v>-1.0711999999999999</v>
      </c>
      <c r="V480">
        <v>2</v>
      </c>
      <c r="W480">
        <v>8.3000000000000007</v>
      </c>
      <c r="X480">
        <v>91209</v>
      </c>
      <c r="Y480">
        <f>cleaneddata[[#This Row],[Unit Price]]-cleaneddata[[#This Row],[Discount]]</f>
        <v>4.03</v>
      </c>
      <c r="Z480" t="str">
        <f>_xlfn.IFS(cleaneddata[[#This Row],[Region]]="Central","Chris",cleaneddata[[#This Row],[Region]]="East","Erin",cleaneddata[[#This Row],[Region]]="South","Sam",cleaneddata[[#This Row],[Region]]="West","William")</f>
        <v>Chris</v>
      </c>
    </row>
    <row r="481" spans="1:26" x14ac:dyDescent="0.2">
      <c r="A481">
        <v>1354</v>
      </c>
      <c r="B481" t="s">
        <v>1103</v>
      </c>
      <c r="C481" t="s">
        <v>39</v>
      </c>
      <c r="D481">
        <v>0.04</v>
      </c>
      <c r="E481">
        <v>4.9800000000000004</v>
      </c>
      <c r="F481">
        <v>0.49</v>
      </c>
      <c r="G481" t="s">
        <v>40</v>
      </c>
      <c r="H481" t="s">
        <v>41</v>
      </c>
      <c r="I481" t="s">
        <v>50</v>
      </c>
      <c r="J481" t="s">
        <v>154</v>
      </c>
      <c r="K481" t="s">
        <v>75</v>
      </c>
      <c r="L481" t="s">
        <v>1105</v>
      </c>
      <c r="M481">
        <v>0.39</v>
      </c>
      <c r="N481" t="s">
        <v>34</v>
      </c>
      <c r="O481" t="s">
        <v>54</v>
      </c>
      <c r="P481" t="s">
        <v>189</v>
      </c>
      <c r="Q481" t="s">
        <v>1104</v>
      </c>
      <c r="R481">
        <v>76086</v>
      </c>
      <c r="S481" s="1">
        <v>42046</v>
      </c>
      <c r="T481" s="1">
        <v>42048</v>
      </c>
      <c r="U481">
        <v>4.4104000000000001</v>
      </c>
      <c r="V481">
        <v>2</v>
      </c>
      <c r="W481">
        <v>10.039999999999999</v>
      </c>
      <c r="X481">
        <v>91209</v>
      </c>
      <c r="Y481">
        <f>cleaneddata[[#This Row],[Unit Price]]-cleaneddata[[#This Row],[Discount]]</f>
        <v>4.9400000000000004</v>
      </c>
      <c r="Z481" t="str">
        <f>_xlfn.IFS(cleaneddata[[#This Row],[Region]]="Central","Chris",cleaneddata[[#This Row],[Region]]="East","Erin",cleaneddata[[#This Row],[Region]]="South","Sam",cleaneddata[[#This Row],[Region]]="West","William")</f>
        <v>Chris</v>
      </c>
    </row>
    <row r="482" spans="1:26" x14ac:dyDescent="0.2">
      <c r="A482">
        <v>2072</v>
      </c>
      <c r="B482" t="s">
        <v>922</v>
      </c>
      <c r="C482" t="s">
        <v>39</v>
      </c>
      <c r="D482">
        <v>0.09</v>
      </c>
      <c r="E482">
        <v>260.98</v>
      </c>
      <c r="F482">
        <v>41.91</v>
      </c>
      <c r="G482" t="s">
        <v>28</v>
      </c>
      <c r="H482" t="s">
        <v>96</v>
      </c>
      <c r="I482" t="s">
        <v>30</v>
      </c>
      <c r="J482" t="s">
        <v>119</v>
      </c>
      <c r="K482" t="s">
        <v>32</v>
      </c>
      <c r="L482" t="s">
        <v>437</v>
      </c>
      <c r="M482">
        <v>0.59</v>
      </c>
      <c r="N482" t="s">
        <v>34</v>
      </c>
      <c r="O482" t="s">
        <v>54</v>
      </c>
      <c r="P482" t="s">
        <v>291</v>
      </c>
      <c r="Q482" t="s">
        <v>924</v>
      </c>
      <c r="R482">
        <v>48505</v>
      </c>
      <c r="S482" s="1">
        <v>42046</v>
      </c>
      <c r="T482" s="1">
        <v>42048</v>
      </c>
      <c r="U482">
        <v>1307.2692</v>
      </c>
      <c r="V482">
        <v>14</v>
      </c>
      <c r="W482">
        <v>3377.06</v>
      </c>
      <c r="X482">
        <v>88556</v>
      </c>
      <c r="Y482">
        <f>cleaneddata[[#This Row],[Unit Price]]-cleaneddata[[#This Row],[Discount]]</f>
        <v>260.89000000000004</v>
      </c>
      <c r="Z482" t="str">
        <f>_xlfn.IFS(cleaneddata[[#This Row],[Region]]="Central","Chris",cleaneddata[[#This Row],[Region]]="East","Erin",cleaneddata[[#This Row],[Region]]="South","Sam",cleaneddata[[#This Row],[Region]]="West","William")</f>
        <v>Chris</v>
      </c>
    </row>
    <row r="483" spans="1:26" x14ac:dyDescent="0.2">
      <c r="A483">
        <v>2072</v>
      </c>
      <c r="B483" t="s">
        <v>922</v>
      </c>
      <c r="C483" t="s">
        <v>39</v>
      </c>
      <c r="D483">
        <v>0.01</v>
      </c>
      <c r="E483">
        <v>10.52</v>
      </c>
      <c r="F483">
        <v>7.94</v>
      </c>
      <c r="G483" t="s">
        <v>40</v>
      </c>
      <c r="H483" t="s">
        <v>96</v>
      </c>
      <c r="I483" t="s">
        <v>30</v>
      </c>
      <c r="J483" t="s">
        <v>128</v>
      </c>
      <c r="K483" t="s">
        <v>44</v>
      </c>
      <c r="L483" t="s">
        <v>1106</v>
      </c>
      <c r="M483">
        <v>0.52</v>
      </c>
      <c r="N483" t="s">
        <v>34</v>
      </c>
      <c r="O483" t="s">
        <v>54</v>
      </c>
      <c r="P483" t="s">
        <v>291</v>
      </c>
      <c r="Q483" t="s">
        <v>924</v>
      </c>
      <c r="R483">
        <v>48505</v>
      </c>
      <c r="S483" s="1">
        <v>42046</v>
      </c>
      <c r="T483" s="1">
        <v>42048</v>
      </c>
      <c r="U483">
        <v>-15.8184</v>
      </c>
      <c r="V483">
        <v>11</v>
      </c>
      <c r="W483">
        <v>123.93</v>
      </c>
      <c r="X483">
        <v>88556</v>
      </c>
      <c r="Y483">
        <f>cleaneddata[[#This Row],[Unit Price]]-cleaneddata[[#This Row],[Discount]]</f>
        <v>10.51</v>
      </c>
      <c r="Z483" t="str">
        <f>_xlfn.IFS(cleaneddata[[#This Row],[Region]]="Central","Chris",cleaneddata[[#This Row],[Region]]="East","Erin",cleaneddata[[#This Row],[Region]]="South","Sam",cleaneddata[[#This Row],[Region]]="West","William")</f>
        <v>Chris</v>
      </c>
    </row>
    <row r="484" spans="1:26" x14ac:dyDescent="0.2">
      <c r="A484">
        <v>2072</v>
      </c>
      <c r="B484" t="s">
        <v>922</v>
      </c>
      <c r="C484" t="s">
        <v>39</v>
      </c>
      <c r="D484">
        <v>0.02</v>
      </c>
      <c r="E484">
        <v>5.98</v>
      </c>
      <c r="F484">
        <v>7.5</v>
      </c>
      <c r="G484" t="s">
        <v>89</v>
      </c>
      <c r="H484" t="s">
        <v>96</v>
      </c>
      <c r="I484" t="s">
        <v>50</v>
      </c>
      <c r="J484" t="s">
        <v>90</v>
      </c>
      <c r="K484" t="s">
        <v>75</v>
      </c>
      <c r="L484" t="s">
        <v>1107</v>
      </c>
      <c r="M484">
        <v>0.4</v>
      </c>
      <c r="N484" t="s">
        <v>34</v>
      </c>
      <c r="O484" t="s">
        <v>54</v>
      </c>
      <c r="P484" t="s">
        <v>291</v>
      </c>
      <c r="Q484" t="s">
        <v>924</v>
      </c>
      <c r="R484">
        <v>48505</v>
      </c>
      <c r="S484" s="1">
        <v>42046</v>
      </c>
      <c r="T484" s="1">
        <v>42048</v>
      </c>
      <c r="U484">
        <v>-55.8324</v>
      </c>
      <c r="V484">
        <v>14</v>
      </c>
      <c r="W484">
        <v>93.96</v>
      </c>
      <c r="X484">
        <v>88556</v>
      </c>
      <c r="Y484">
        <f>cleaneddata[[#This Row],[Unit Price]]-cleaneddata[[#This Row],[Discount]]</f>
        <v>5.9600000000000009</v>
      </c>
      <c r="Z484" t="str">
        <f>_xlfn.IFS(cleaneddata[[#This Row],[Region]]="Central","Chris",cleaneddata[[#This Row],[Region]]="East","Erin",cleaneddata[[#This Row],[Region]]="South","Sam",cleaneddata[[#This Row],[Region]]="West","William")</f>
        <v>Chris</v>
      </c>
    </row>
    <row r="485" spans="1:26" x14ac:dyDescent="0.2">
      <c r="A485">
        <v>2489</v>
      </c>
      <c r="B485" t="s">
        <v>453</v>
      </c>
      <c r="C485" t="s">
        <v>39</v>
      </c>
      <c r="D485">
        <v>0.01</v>
      </c>
      <c r="E485">
        <v>2036.48</v>
      </c>
      <c r="F485">
        <v>14.7</v>
      </c>
      <c r="G485" t="s">
        <v>28</v>
      </c>
      <c r="H485" t="s">
        <v>41</v>
      </c>
      <c r="I485" t="s">
        <v>42</v>
      </c>
      <c r="J485" t="s">
        <v>58</v>
      </c>
      <c r="K485" t="s">
        <v>59</v>
      </c>
      <c r="L485" t="s">
        <v>60</v>
      </c>
      <c r="M485">
        <v>0.55000000000000004</v>
      </c>
      <c r="N485" t="s">
        <v>34</v>
      </c>
      <c r="O485" t="s">
        <v>61</v>
      </c>
      <c r="P485" t="s">
        <v>92</v>
      </c>
      <c r="Q485" t="s">
        <v>455</v>
      </c>
      <c r="R485">
        <v>94521</v>
      </c>
      <c r="S485" s="1">
        <v>42046</v>
      </c>
      <c r="T485" s="1">
        <v>42048</v>
      </c>
      <c r="U485">
        <v>-1596.7457999999999</v>
      </c>
      <c r="V485">
        <v>2</v>
      </c>
      <c r="W485">
        <v>3786.84</v>
      </c>
      <c r="X485">
        <v>86883</v>
      </c>
      <c r="Y485">
        <f>cleaneddata[[#This Row],[Unit Price]]-cleaneddata[[#This Row],[Discount]]</f>
        <v>2036.47</v>
      </c>
      <c r="Z485" t="str">
        <f>_xlfn.IFS(cleaneddata[[#This Row],[Region]]="Central","Chris",cleaneddata[[#This Row],[Region]]="East","Erin",cleaneddata[[#This Row],[Region]]="South","Sam",cleaneddata[[#This Row],[Region]]="West","William")</f>
        <v>William</v>
      </c>
    </row>
    <row r="486" spans="1:26" x14ac:dyDescent="0.2">
      <c r="A486">
        <v>2778</v>
      </c>
      <c r="B486" t="s">
        <v>1108</v>
      </c>
      <c r="C486" t="s">
        <v>39</v>
      </c>
      <c r="D486">
        <v>0.05</v>
      </c>
      <c r="E486">
        <v>205.99</v>
      </c>
      <c r="F486">
        <v>8.99</v>
      </c>
      <c r="G486" t="s">
        <v>89</v>
      </c>
      <c r="H486" t="s">
        <v>41</v>
      </c>
      <c r="I486" t="s">
        <v>42</v>
      </c>
      <c r="J486" t="s">
        <v>137</v>
      </c>
      <c r="K486" t="s">
        <v>75</v>
      </c>
      <c r="L486" t="s">
        <v>1109</v>
      </c>
      <c r="M486">
        <v>0.57999999999999996</v>
      </c>
      <c r="N486" t="s">
        <v>34</v>
      </c>
      <c r="O486" t="s">
        <v>35</v>
      </c>
      <c r="P486" t="s">
        <v>99</v>
      </c>
      <c r="Q486" t="s">
        <v>1110</v>
      </c>
      <c r="R486">
        <v>28403</v>
      </c>
      <c r="S486" s="1">
        <v>42046</v>
      </c>
      <c r="T486" s="1">
        <v>42047</v>
      </c>
      <c r="U486">
        <v>111.05249999999999</v>
      </c>
      <c r="V486">
        <v>12</v>
      </c>
      <c r="W486">
        <v>2118.9899999999998</v>
      </c>
      <c r="X486">
        <v>87160</v>
      </c>
      <c r="Y486">
        <f>cleaneddata[[#This Row],[Unit Price]]-cleaneddata[[#This Row],[Discount]]</f>
        <v>205.94</v>
      </c>
      <c r="Z486" t="str">
        <f>_xlfn.IFS(cleaneddata[[#This Row],[Region]]="Central","Chris",cleaneddata[[#This Row],[Region]]="East","Erin",cleaneddata[[#This Row],[Region]]="South","Sam",cleaneddata[[#This Row],[Region]]="West","William")</f>
        <v>Sam</v>
      </c>
    </row>
    <row r="487" spans="1:26" x14ac:dyDescent="0.2">
      <c r="A487">
        <v>2778</v>
      </c>
      <c r="B487" t="s">
        <v>1108</v>
      </c>
      <c r="C487" t="s">
        <v>39</v>
      </c>
      <c r="D487">
        <v>0.08</v>
      </c>
      <c r="E487">
        <v>205.99</v>
      </c>
      <c r="F487">
        <v>8.99</v>
      </c>
      <c r="G487" t="s">
        <v>40</v>
      </c>
      <c r="H487" t="s">
        <v>41</v>
      </c>
      <c r="I487" t="s">
        <v>42</v>
      </c>
      <c r="J487" t="s">
        <v>137</v>
      </c>
      <c r="K487" t="s">
        <v>75</v>
      </c>
      <c r="L487" t="s">
        <v>665</v>
      </c>
      <c r="M487">
        <v>0.56000000000000005</v>
      </c>
      <c r="N487" t="s">
        <v>34</v>
      </c>
      <c r="O487" t="s">
        <v>35</v>
      </c>
      <c r="P487" t="s">
        <v>99</v>
      </c>
      <c r="Q487" t="s">
        <v>1110</v>
      </c>
      <c r="R487">
        <v>28403</v>
      </c>
      <c r="S487" s="1">
        <v>42046</v>
      </c>
      <c r="T487" s="1">
        <v>42047</v>
      </c>
      <c r="U487">
        <v>-1963.752</v>
      </c>
      <c r="V487">
        <v>5</v>
      </c>
      <c r="W487">
        <v>837.64</v>
      </c>
      <c r="X487">
        <v>87160</v>
      </c>
      <c r="Y487">
        <f>cleaneddata[[#This Row],[Unit Price]]-cleaneddata[[#This Row],[Discount]]</f>
        <v>205.91</v>
      </c>
      <c r="Z487" t="str">
        <f>_xlfn.IFS(cleaneddata[[#This Row],[Region]]="Central","Chris",cleaneddata[[#This Row],[Region]]="East","Erin",cleaneddata[[#This Row],[Region]]="South","Sam",cleaneddata[[#This Row],[Region]]="West","William")</f>
        <v>Sam</v>
      </c>
    </row>
    <row r="488" spans="1:26" x14ac:dyDescent="0.2">
      <c r="A488">
        <v>1815</v>
      </c>
      <c r="B488" t="s">
        <v>1111</v>
      </c>
      <c r="C488" t="s">
        <v>118</v>
      </c>
      <c r="D488">
        <v>0.06</v>
      </c>
      <c r="E488">
        <v>90.97</v>
      </c>
      <c r="F488">
        <v>14</v>
      </c>
      <c r="G488" t="s">
        <v>28</v>
      </c>
      <c r="H488" t="s">
        <v>73</v>
      </c>
      <c r="I488" t="s">
        <v>42</v>
      </c>
      <c r="J488" t="s">
        <v>58</v>
      </c>
      <c r="K488" t="s">
        <v>59</v>
      </c>
      <c r="L488" t="s">
        <v>1112</v>
      </c>
      <c r="M488">
        <v>0.36</v>
      </c>
      <c r="N488" t="s">
        <v>34</v>
      </c>
      <c r="O488" t="s">
        <v>35</v>
      </c>
      <c r="P488" t="s">
        <v>36</v>
      </c>
      <c r="Q488" t="s">
        <v>1113</v>
      </c>
      <c r="R488">
        <v>39208</v>
      </c>
      <c r="S488" s="1">
        <v>42046</v>
      </c>
      <c r="T488" s="1">
        <v>42047</v>
      </c>
      <c r="U488">
        <v>47.334000000000003</v>
      </c>
      <c r="V488">
        <v>14</v>
      </c>
      <c r="W488">
        <v>1263.3499999999999</v>
      </c>
      <c r="X488">
        <v>90525</v>
      </c>
      <c r="Y488">
        <f>cleaneddata[[#This Row],[Unit Price]]-cleaneddata[[#This Row],[Discount]]</f>
        <v>90.91</v>
      </c>
      <c r="Z488" t="str">
        <f>_xlfn.IFS(cleaneddata[[#This Row],[Region]]="Central","Chris",cleaneddata[[#This Row],[Region]]="East","Erin",cleaneddata[[#This Row],[Region]]="South","Sam",cleaneddata[[#This Row],[Region]]="West","William")</f>
        <v>Sam</v>
      </c>
    </row>
    <row r="489" spans="1:26" x14ac:dyDescent="0.2">
      <c r="A489">
        <v>757</v>
      </c>
      <c r="B489" t="s">
        <v>1114</v>
      </c>
      <c r="C489" t="s">
        <v>72</v>
      </c>
      <c r="D489">
        <v>0.03</v>
      </c>
      <c r="E489">
        <v>37.94</v>
      </c>
      <c r="F489">
        <v>5.08</v>
      </c>
      <c r="G489" t="s">
        <v>40</v>
      </c>
      <c r="H489" t="s">
        <v>73</v>
      </c>
      <c r="I489" t="s">
        <v>50</v>
      </c>
      <c r="J489" t="s">
        <v>90</v>
      </c>
      <c r="K489" t="s">
        <v>52</v>
      </c>
      <c r="L489" t="s">
        <v>1115</v>
      </c>
      <c r="M489">
        <v>0.38</v>
      </c>
      <c r="N489" t="s">
        <v>34</v>
      </c>
      <c r="O489" t="s">
        <v>61</v>
      </c>
      <c r="P489" t="s">
        <v>141</v>
      </c>
      <c r="Q489" t="s">
        <v>1116</v>
      </c>
      <c r="R489">
        <v>97062</v>
      </c>
      <c r="S489" s="1">
        <v>42046</v>
      </c>
      <c r="T489" s="1">
        <v>42048</v>
      </c>
      <c r="U489">
        <v>-7.5244</v>
      </c>
      <c r="V489">
        <v>1</v>
      </c>
      <c r="W489">
        <v>39.97</v>
      </c>
      <c r="X489">
        <v>90258</v>
      </c>
      <c r="Y489">
        <f>cleaneddata[[#This Row],[Unit Price]]-cleaneddata[[#This Row],[Discount]]</f>
        <v>37.909999999999997</v>
      </c>
      <c r="Z489" t="str">
        <f>_xlfn.IFS(cleaneddata[[#This Row],[Region]]="Central","Chris",cleaneddata[[#This Row],[Region]]="East","Erin",cleaneddata[[#This Row],[Region]]="South","Sam",cleaneddata[[#This Row],[Region]]="West","William")</f>
        <v>William</v>
      </c>
    </row>
    <row r="490" spans="1:26" x14ac:dyDescent="0.2">
      <c r="A490">
        <v>16</v>
      </c>
      <c r="B490" t="s">
        <v>1117</v>
      </c>
      <c r="C490" t="s">
        <v>39</v>
      </c>
      <c r="D490">
        <v>0.04</v>
      </c>
      <c r="E490">
        <v>2.98</v>
      </c>
      <c r="F490">
        <v>1.58</v>
      </c>
      <c r="G490" t="s">
        <v>40</v>
      </c>
      <c r="H490" t="s">
        <v>29</v>
      </c>
      <c r="I490" t="s">
        <v>50</v>
      </c>
      <c r="J490" t="s">
        <v>178</v>
      </c>
      <c r="K490" t="s">
        <v>52</v>
      </c>
      <c r="L490" t="s">
        <v>1118</v>
      </c>
      <c r="M490">
        <v>0.39</v>
      </c>
      <c r="N490" t="s">
        <v>34</v>
      </c>
      <c r="O490" t="s">
        <v>113</v>
      </c>
      <c r="P490" t="s">
        <v>114</v>
      </c>
      <c r="Q490" t="s">
        <v>1119</v>
      </c>
      <c r="R490">
        <v>13210</v>
      </c>
      <c r="S490" s="1">
        <v>42047</v>
      </c>
      <c r="T490" s="1">
        <v>42050</v>
      </c>
      <c r="U490">
        <v>2.63</v>
      </c>
      <c r="V490">
        <v>6</v>
      </c>
      <c r="W490">
        <v>18.8</v>
      </c>
      <c r="X490">
        <v>86836</v>
      </c>
      <c r="Y490">
        <f>cleaneddata[[#This Row],[Unit Price]]-cleaneddata[[#This Row],[Discount]]</f>
        <v>2.94</v>
      </c>
      <c r="Z490" t="str">
        <f>_xlfn.IFS(cleaneddata[[#This Row],[Region]]="Central","Chris",cleaneddata[[#This Row],[Region]]="East","Erin",cleaneddata[[#This Row],[Region]]="South","Sam",cleaneddata[[#This Row],[Region]]="West","William")</f>
        <v>Erin</v>
      </c>
    </row>
    <row r="491" spans="1:26" x14ac:dyDescent="0.2">
      <c r="A491">
        <v>16</v>
      </c>
      <c r="B491" t="s">
        <v>1117</v>
      </c>
      <c r="C491" t="s">
        <v>39</v>
      </c>
      <c r="D491">
        <v>0.05</v>
      </c>
      <c r="E491">
        <v>115.99</v>
      </c>
      <c r="F491">
        <v>2.5</v>
      </c>
      <c r="G491" t="s">
        <v>40</v>
      </c>
      <c r="H491" t="s">
        <v>29</v>
      </c>
      <c r="I491" t="s">
        <v>42</v>
      </c>
      <c r="J491" t="s">
        <v>137</v>
      </c>
      <c r="K491" t="s">
        <v>75</v>
      </c>
      <c r="L491" t="s">
        <v>1120</v>
      </c>
      <c r="M491">
        <v>0.55000000000000004</v>
      </c>
      <c r="N491" t="s">
        <v>34</v>
      </c>
      <c r="O491" t="s">
        <v>113</v>
      </c>
      <c r="P491" t="s">
        <v>114</v>
      </c>
      <c r="Q491" t="s">
        <v>1119</v>
      </c>
      <c r="R491">
        <v>13210</v>
      </c>
      <c r="S491" s="1">
        <v>42047</v>
      </c>
      <c r="T491" s="1">
        <v>42049</v>
      </c>
      <c r="U491">
        <v>652.73310000000004</v>
      </c>
      <c r="V491">
        <v>10</v>
      </c>
      <c r="W491">
        <v>945.99</v>
      </c>
      <c r="X491">
        <v>86836</v>
      </c>
      <c r="Y491">
        <f>cleaneddata[[#This Row],[Unit Price]]-cleaneddata[[#This Row],[Discount]]</f>
        <v>115.94</v>
      </c>
      <c r="Z491" t="str">
        <f>_xlfn.IFS(cleaneddata[[#This Row],[Region]]="Central","Chris",cleaneddata[[#This Row],[Region]]="East","Erin",cleaneddata[[#This Row],[Region]]="South","Sam",cleaneddata[[#This Row],[Region]]="West","William")</f>
        <v>Erin</v>
      </c>
    </row>
    <row r="492" spans="1:26" x14ac:dyDescent="0.2">
      <c r="A492">
        <v>190</v>
      </c>
      <c r="B492" t="s">
        <v>1121</v>
      </c>
      <c r="C492" t="s">
        <v>39</v>
      </c>
      <c r="D492">
        <v>0.1</v>
      </c>
      <c r="E492">
        <v>58.1</v>
      </c>
      <c r="F492">
        <v>1.49</v>
      </c>
      <c r="G492" t="s">
        <v>40</v>
      </c>
      <c r="H492" t="s">
        <v>96</v>
      </c>
      <c r="I492" t="s">
        <v>50</v>
      </c>
      <c r="J492" t="s">
        <v>74</v>
      </c>
      <c r="K492" t="s">
        <v>75</v>
      </c>
      <c r="L492" t="s">
        <v>624</v>
      </c>
      <c r="M492">
        <v>0.38</v>
      </c>
      <c r="N492" t="s">
        <v>34</v>
      </c>
      <c r="O492" t="s">
        <v>54</v>
      </c>
      <c r="P492" t="s">
        <v>105</v>
      </c>
      <c r="Q492" t="s">
        <v>1122</v>
      </c>
      <c r="R492">
        <v>60004</v>
      </c>
      <c r="S492" s="1">
        <v>42047</v>
      </c>
      <c r="T492" s="1">
        <v>42048</v>
      </c>
      <c r="U492">
        <v>113.6499</v>
      </c>
      <c r="V492">
        <v>3</v>
      </c>
      <c r="W492">
        <v>164.71</v>
      </c>
      <c r="X492">
        <v>89092</v>
      </c>
      <c r="Y492">
        <f>cleaneddata[[#This Row],[Unit Price]]-cleaneddata[[#This Row],[Discount]]</f>
        <v>58</v>
      </c>
      <c r="Z492" t="str">
        <f>_xlfn.IFS(cleaneddata[[#This Row],[Region]]="Central","Chris",cleaneddata[[#This Row],[Region]]="East","Erin",cleaneddata[[#This Row],[Region]]="South","Sam",cleaneddata[[#This Row],[Region]]="West","William")</f>
        <v>Chris</v>
      </c>
    </row>
    <row r="493" spans="1:26" x14ac:dyDescent="0.2">
      <c r="A493">
        <v>191</v>
      </c>
      <c r="B493" t="s">
        <v>1123</v>
      </c>
      <c r="C493" t="s">
        <v>39</v>
      </c>
      <c r="D493">
        <v>0.01</v>
      </c>
      <c r="E493">
        <v>80.48</v>
      </c>
      <c r="F493">
        <v>4.5</v>
      </c>
      <c r="G493" t="s">
        <v>40</v>
      </c>
      <c r="H493" t="s">
        <v>96</v>
      </c>
      <c r="I493" t="s">
        <v>50</v>
      </c>
      <c r="J493" t="s">
        <v>97</v>
      </c>
      <c r="K493" t="s">
        <v>75</v>
      </c>
      <c r="L493" t="s">
        <v>1124</v>
      </c>
      <c r="M493">
        <v>0.55000000000000004</v>
      </c>
      <c r="N493" t="s">
        <v>34</v>
      </c>
      <c r="O493" t="s">
        <v>54</v>
      </c>
      <c r="P493" t="s">
        <v>105</v>
      </c>
      <c r="Q493" t="s">
        <v>1125</v>
      </c>
      <c r="R493">
        <v>60505</v>
      </c>
      <c r="S493" s="1">
        <v>42047</v>
      </c>
      <c r="T493" s="1">
        <v>42050</v>
      </c>
      <c r="U493">
        <v>-35.474400000000003</v>
      </c>
      <c r="V493">
        <v>1</v>
      </c>
      <c r="W493">
        <v>79.680000000000007</v>
      </c>
      <c r="X493">
        <v>89092</v>
      </c>
      <c r="Y493">
        <f>cleaneddata[[#This Row],[Unit Price]]-cleaneddata[[#This Row],[Discount]]</f>
        <v>80.47</v>
      </c>
      <c r="Z493" t="str">
        <f>_xlfn.IFS(cleaneddata[[#This Row],[Region]]="Central","Chris",cleaneddata[[#This Row],[Region]]="East","Erin",cleaneddata[[#This Row],[Region]]="South","Sam",cleaneddata[[#This Row],[Region]]="West","William")</f>
        <v>Chris</v>
      </c>
    </row>
    <row r="494" spans="1:26" x14ac:dyDescent="0.2">
      <c r="A494">
        <v>3046</v>
      </c>
      <c r="B494" t="s">
        <v>1126</v>
      </c>
      <c r="C494" t="s">
        <v>39</v>
      </c>
      <c r="D494">
        <v>0.05</v>
      </c>
      <c r="E494">
        <v>120.98</v>
      </c>
      <c r="F494">
        <v>30</v>
      </c>
      <c r="G494" t="s">
        <v>28</v>
      </c>
      <c r="H494" t="s">
        <v>29</v>
      </c>
      <c r="I494" t="s">
        <v>30</v>
      </c>
      <c r="J494" t="s">
        <v>111</v>
      </c>
      <c r="K494" t="s">
        <v>59</v>
      </c>
      <c r="L494" t="s">
        <v>1127</v>
      </c>
      <c r="M494">
        <v>0.64</v>
      </c>
      <c r="N494" t="s">
        <v>34</v>
      </c>
      <c r="O494" t="s">
        <v>54</v>
      </c>
      <c r="P494" t="s">
        <v>539</v>
      </c>
      <c r="Q494" t="s">
        <v>760</v>
      </c>
      <c r="R494">
        <v>66209</v>
      </c>
      <c r="S494" s="1">
        <v>42047</v>
      </c>
      <c r="T494" s="1">
        <v>42049</v>
      </c>
      <c r="U494">
        <v>-78.759200000000007</v>
      </c>
      <c r="V494">
        <v>2</v>
      </c>
      <c r="W494">
        <v>251.06</v>
      </c>
      <c r="X494">
        <v>86103</v>
      </c>
      <c r="Y494">
        <f>cleaneddata[[#This Row],[Unit Price]]-cleaneddata[[#This Row],[Discount]]</f>
        <v>120.93</v>
      </c>
      <c r="Z494" t="str">
        <f>_xlfn.IFS(cleaneddata[[#This Row],[Region]]="Central","Chris",cleaneddata[[#This Row],[Region]]="East","Erin",cleaneddata[[#This Row],[Region]]="South","Sam",cleaneddata[[#This Row],[Region]]="West","William")</f>
        <v>Chris</v>
      </c>
    </row>
    <row r="495" spans="1:26" x14ac:dyDescent="0.2">
      <c r="A495">
        <v>954</v>
      </c>
      <c r="B495" t="s">
        <v>1128</v>
      </c>
      <c r="C495" t="s">
        <v>49</v>
      </c>
      <c r="D495">
        <v>0.1</v>
      </c>
      <c r="E495">
        <v>7.31</v>
      </c>
      <c r="F495">
        <v>0.49</v>
      </c>
      <c r="G495" t="s">
        <v>40</v>
      </c>
      <c r="H495" t="s">
        <v>29</v>
      </c>
      <c r="I495" t="s">
        <v>50</v>
      </c>
      <c r="J495" t="s">
        <v>154</v>
      </c>
      <c r="K495" t="s">
        <v>75</v>
      </c>
      <c r="L495" t="s">
        <v>1129</v>
      </c>
      <c r="M495">
        <v>0.38</v>
      </c>
      <c r="N495" t="s">
        <v>34</v>
      </c>
      <c r="O495" t="s">
        <v>54</v>
      </c>
      <c r="P495" t="s">
        <v>189</v>
      </c>
      <c r="Q495" t="s">
        <v>1130</v>
      </c>
      <c r="R495">
        <v>75067</v>
      </c>
      <c r="S495" s="1">
        <v>42047</v>
      </c>
      <c r="T495" s="1">
        <v>42056</v>
      </c>
      <c r="U495">
        <v>19.064699999999998</v>
      </c>
      <c r="V495">
        <v>4</v>
      </c>
      <c r="W495">
        <v>27.63</v>
      </c>
      <c r="X495">
        <v>90771</v>
      </c>
      <c r="Y495">
        <f>cleaneddata[[#This Row],[Unit Price]]-cleaneddata[[#This Row],[Discount]]</f>
        <v>7.21</v>
      </c>
      <c r="Z495" t="str">
        <f>_xlfn.IFS(cleaneddata[[#This Row],[Region]]="Central","Chris",cleaneddata[[#This Row],[Region]]="East","Erin",cleaneddata[[#This Row],[Region]]="South","Sam",cleaneddata[[#This Row],[Region]]="West","William")</f>
        <v>Chris</v>
      </c>
    </row>
    <row r="496" spans="1:26" x14ac:dyDescent="0.2">
      <c r="A496">
        <v>954</v>
      </c>
      <c r="B496" t="s">
        <v>1128</v>
      </c>
      <c r="C496" t="s">
        <v>49</v>
      </c>
      <c r="D496">
        <v>0.08</v>
      </c>
      <c r="E496">
        <v>6.7</v>
      </c>
      <c r="F496">
        <v>1.56</v>
      </c>
      <c r="G496" t="s">
        <v>40</v>
      </c>
      <c r="H496" t="s">
        <v>29</v>
      </c>
      <c r="I496" t="s">
        <v>50</v>
      </c>
      <c r="J496" t="s">
        <v>51</v>
      </c>
      <c r="K496" t="s">
        <v>52</v>
      </c>
      <c r="L496" t="s">
        <v>1048</v>
      </c>
      <c r="M496">
        <v>0.52</v>
      </c>
      <c r="N496" t="s">
        <v>34</v>
      </c>
      <c r="O496" t="s">
        <v>54</v>
      </c>
      <c r="P496" t="s">
        <v>189</v>
      </c>
      <c r="Q496" t="s">
        <v>1130</v>
      </c>
      <c r="R496">
        <v>75067</v>
      </c>
      <c r="S496" s="1">
        <v>42047</v>
      </c>
      <c r="T496" s="1">
        <v>42047</v>
      </c>
      <c r="U496">
        <v>10.56</v>
      </c>
      <c r="V496">
        <v>5</v>
      </c>
      <c r="W496">
        <v>31.21</v>
      </c>
      <c r="X496">
        <v>90771</v>
      </c>
      <c r="Y496">
        <f>cleaneddata[[#This Row],[Unit Price]]-cleaneddata[[#This Row],[Discount]]</f>
        <v>6.62</v>
      </c>
      <c r="Z496" t="str">
        <f>_xlfn.IFS(cleaneddata[[#This Row],[Region]]="Central","Chris",cleaneddata[[#This Row],[Region]]="East","Erin",cleaneddata[[#This Row],[Region]]="South","Sam",cleaneddata[[#This Row],[Region]]="West","William")</f>
        <v>Chris</v>
      </c>
    </row>
    <row r="497" spans="1:26" x14ac:dyDescent="0.2">
      <c r="A497">
        <v>1743</v>
      </c>
      <c r="B497" t="s">
        <v>1131</v>
      </c>
      <c r="C497" t="s">
        <v>118</v>
      </c>
      <c r="D497">
        <v>0</v>
      </c>
      <c r="E497">
        <v>55.99</v>
      </c>
      <c r="F497">
        <v>2.5</v>
      </c>
      <c r="G497" t="s">
        <v>40</v>
      </c>
      <c r="H497" t="s">
        <v>41</v>
      </c>
      <c r="I497" t="s">
        <v>42</v>
      </c>
      <c r="J497" t="s">
        <v>137</v>
      </c>
      <c r="K497" t="s">
        <v>44</v>
      </c>
      <c r="L497" t="s">
        <v>1132</v>
      </c>
      <c r="M497">
        <v>0.83</v>
      </c>
      <c r="N497" t="s">
        <v>34</v>
      </c>
      <c r="O497" t="s">
        <v>54</v>
      </c>
      <c r="P497" t="s">
        <v>189</v>
      </c>
      <c r="Q497" t="s">
        <v>1133</v>
      </c>
      <c r="R497">
        <v>77546</v>
      </c>
      <c r="S497" s="1">
        <v>42047</v>
      </c>
      <c r="T497" s="1">
        <v>42049</v>
      </c>
      <c r="U497">
        <v>-121.05808</v>
      </c>
      <c r="V497">
        <v>1</v>
      </c>
      <c r="W497">
        <v>52.1</v>
      </c>
      <c r="X497">
        <v>91025</v>
      </c>
      <c r="Y497">
        <f>cleaneddata[[#This Row],[Unit Price]]-cleaneddata[[#This Row],[Discount]]</f>
        <v>55.99</v>
      </c>
      <c r="Z497" t="str">
        <f>_xlfn.IFS(cleaneddata[[#This Row],[Region]]="Central","Chris",cleaneddata[[#This Row],[Region]]="East","Erin",cleaneddata[[#This Row],[Region]]="South","Sam",cleaneddata[[#This Row],[Region]]="West","William")</f>
        <v>Chris</v>
      </c>
    </row>
    <row r="498" spans="1:26" x14ac:dyDescent="0.2">
      <c r="A498">
        <v>2553</v>
      </c>
      <c r="B498" t="s">
        <v>1134</v>
      </c>
      <c r="C498" t="s">
        <v>118</v>
      </c>
      <c r="D498">
        <v>0.03</v>
      </c>
      <c r="E498">
        <v>12.53</v>
      </c>
      <c r="F498">
        <v>7.17</v>
      </c>
      <c r="G498" t="s">
        <v>40</v>
      </c>
      <c r="H498" t="s">
        <v>73</v>
      </c>
      <c r="I498" t="s">
        <v>50</v>
      </c>
      <c r="J498" t="s">
        <v>74</v>
      </c>
      <c r="K498" t="s">
        <v>75</v>
      </c>
      <c r="L498" t="s">
        <v>1135</v>
      </c>
      <c r="M498">
        <v>0.38</v>
      </c>
      <c r="N498" t="s">
        <v>34</v>
      </c>
      <c r="O498" t="s">
        <v>54</v>
      </c>
      <c r="P498" t="s">
        <v>359</v>
      </c>
      <c r="Q498" t="s">
        <v>1136</v>
      </c>
      <c r="R498">
        <v>53142</v>
      </c>
      <c r="S498" s="1">
        <v>42047</v>
      </c>
      <c r="T498" s="1">
        <v>42048</v>
      </c>
      <c r="U498">
        <v>-20.320499999999999</v>
      </c>
      <c r="V498">
        <v>1</v>
      </c>
      <c r="W498">
        <v>19.32</v>
      </c>
      <c r="X498">
        <v>86528</v>
      </c>
      <c r="Y498">
        <f>cleaneddata[[#This Row],[Unit Price]]-cleaneddata[[#This Row],[Discount]]</f>
        <v>12.5</v>
      </c>
      <c r="Z498" t="str">
        <f>_xlfn.IFS(cleaneddata[[#This Row],[Region]]="Central","Chris",cleaneddata[[#This Row],[Region]]="East","Erin",cleaneddata[[#This Row],[Region]]="South","Sam",cleaneddata[[#This Row],[Region]]="West","William")</f>
        <v>Chris</v>
      </c>
    </row>
    <row r="499" spans="1:26" x14ac:dyDescent="0.2">
      <c r="A499">
        <v>3324</v>
      </c>
      <c r="B499" t="s">
        <v>1137</v>
      </c>
      <c r="C499" t="s">
        <v>118</v>
      </c>
      <c r="D499">
        <v>0.05</v>
      </c>
      <c r="E499">
        <v>6.48</v>
      </c>
      <c r="F499">
        <v>8.19</v>
      </c>
      <c r="G499" t="s">
        <v>40</v>
      </c>
      <c r="H499" t="s">
        <v>41</v>
      </c>
      <c r="I499" t="s">
        <v>50</v>
      </c>
      <c r="J499" t="s">
        <v>90</v>
      </c>
      <c r="K499" t="s">
        <v>75</v>
      </c>
      <c r="L499" t="s">
        <v>901</v>
      </c>
      <c r="M499">
        <v>0.37</v>
      </c>
      <c r="N499" t="s">
        <v>34</v>
      </c>
      <c r="O499" t="s">
        <v>61</v>
      </c>
      <c r="P499" t="s">
        <v>590</v>
      </c>
      <c r="Q499" t="s">
        <v>1138</v>
      </c>
      <c r="R499">
        <v>85335</v>
      </c>
      <c r="S499" s="1">
        <v>42047</v>
      </c>
      <c r="T499" s="1">
        <v>42050</v>
      </c>
      <c r="U499">
        <v>-164.18</v>
      </c>
      <c r="V499">
        <v>9</v>
      </c>
      <c r="W499">
        <v>58.5</v>
      </c>
      <c r="X499">
        <v>90985</v>
      </c>
      <c r="Y499">
        <f>cleaneddata[[#This Row],[Unit Price]]-cleaneddata[[#This Row],[Discount]]</f>
        <v>6.4300000000000006</v>
      </c>
      <c r="Z499" t="str">
        <f>_xlfn.IFS(cleaneddata[[#This Row],[Region]]="Central","Chris",cleaneddata[[#This Row],[Region]]="East","Erin",cleaneddata[[#This Row],[Region]]="South","Sam",cleaneddata[[#This Row],[Region]]="West","William")</f>
        <v>William</v>
      </c>
    </row>
    <row r="500" spans="1:26" x14ac:dyDescent="0.2">
      <c r="A500">
        <v>3369</v>
      </c>
      <c r="B500" t="s">
        <v>1139</v>
      </c>
      <c r="C500" t="s">
        <v>118</v>
      </c>
      <c r="D500">
        <v>0.06</v>
      </c>
      <c r="E500">
        <v>7.1</v>
      </c>
      <c r="F500">
        <v>6.05</v>
      </c>
      <c r="G500" t="s">
        <v>40</v>
      </c>
      <c r="H500" t="s">
        <v>73</v>
      </c>
      <c r="I500" t="s">
        <v>50</v>
      </c>
      <c r="J500" t="s">
        <v>74</v>
      </c>
      <c r="K500" t="s">
        <v>75</v>
      </c>
      <c r="L500" t="s">
        <v>253</v>
      </c>
      <c r="M500">
        <v>0.39</v>
      </c>
      <c r="N500" t="s">
        <v>34</v>
      </c>
      <c r="O500" t="s">
        <v>113</v>
      </c>
      <c r="P500" t="s">
        <v>319</v>
      </c>
      <c r="Q500" t="s">
        <v>1140</v>
      </c>
      <c r="R500">
        <v>43081</v>
      </c>
      <c r="S500" s="1">
        <v>42047</v>
      </c>
      <c r="T500" s="1">
        <v>42048</v>
      </c>
      <c r="U500">
        <v>-42.170499999999997</v>
      </c>
      <c r="V500">
        <v>4</v>
      </c>
      <c r="W500">
        <v>29.99</v>
      </c>
      <c r="X500">
        <v>90500</v>
      </c>
      <c r="Y500">
        <f>cleaneddata[[#This Row],[Unit Price]]-cleaneddata[[#This Row],[Discount]]</f>
        <v>7.04</v>
      </c>
      <c r="Z500" t="str">
        <f>_xlfn.IFS(cleaneddata[[#This Row],[Region]]="Central","Chris",cleaneddata[[#This Row],[Region]]="East","Erin",cleaneddata[[#This Row],[Region]]="South","Sam",cleaneddata[[#This Row],[Region]]="West","William")</f>
        <v>Erin</v>
      </c>
    </row>
    <row r="501" spans="1:26" x14ac:dyDescent="0.2">
      <c r="A501">
        <v>1298</v>
      </c>
      <c r="B501" t="s">
        <v>1141</v>
      </c>
      <c r="C501" t="s">
        <v>72</v>
      </c>
      <c r="D501">
        <v>0.04</v>
      </c>
      <c r="E501">
        <v>150.97999999999999</v>
      </c>
      <c r="F501">
        <v>13.99</v>
      </c>
      <c r="G501" t="s">
        <v>40</v>
      </c>
      <c r="H501" t="s">
        <v>73</v>
      </c>
      <c r="I501" t="s">
        <v>42</v>
      </c>
      <c r="J501" t="s">
        <v>58</v>
      </c>
      <c r="K501" t="s">
        <v>146</v>
      </c>
      <c r="L501" t="s">
        <v>784</v>
      </c>
      <c r="M501">
        <v>0.38</v>
      </c>
      <c r="N501" t="s">
        <v>34</v>
      </c>
      <c r="O501" t="s">
        <v>54</v>
      </c>
      <c r="P501" t="s">
        <v>189</v>
      </c>
      <c r="Q501" t="s">
        <v>1142</v>
      </c>
      <c r="R501">
        <v>75482</v>
      </c>
      <c r="S501" s="1">
        <v>42047</v>
      </c>
      <c r="T501" s="1">
        <v>42050</v>
      </c>
      <c r="U501">
        <v>606.05460000000005</v>
      </c>
      <c r="V501">
        <v>6</v>
      </c>
      <c r="W501">
        <v>878.34</v>
      </c>
      <c r="X501">
        <v>90662</v>
      </c>
      <c r="Y501">
        <f>cleaneddata[[#This Row],[Unit Price]]-cleaneddata[[#This Row],[Discount]]</f>
        <v>150.94</v>
      </c>
      <c r="Z501" t="str">
        <f>_xlfn.IFS(cleaneddata[[#This Row],[Region]]="Central","Chris",cleaneddata[[#This Row],[Region]]="East","Erin",cleaneddata[[#This Row],[Region]]="South","Sam",cleaneddata[[#This Row],[Region]]="West","William")</f>
        <v>Chris</v>
      </c>
    </row>
    <row r="502" spans="1:26" x14ac:dyDescent="0.2">
      <c r="A502">
        <v>1298</v>
      </c>
      <c r="B502" t="s">
        <v>1141</v>
      </c>
      <c r="C502" t="s">
        <v>72</v>
      </c>
      <c r="D502">
        <v>0.04</v>
      </c>
      <c r="E502">
        <v>176.19</v>
      </c>
      <c r="F502">
        <v>11.87</v>
      </c>
      <c r="G502" t="s">
        <v>40</v>
      </c>
      <c r="H502" t="s">
        <v>73</v>
      </c>
      <c r="I502" t="s">
        <v>50</v>
      </c>
      <c r="J502" t="s">
        <v>80</v>
      </c>
      <c r="K502" t="s">
        <v>75</v>
      </c>
      <c r="L502" t="s">
        <v>1143</v>
      </c>
      <c r="M502">
        <v>0.62</v>
      </c>
      <c r="N502" t="s">
        <v>34</v>
      </c>
      <c r="O502" t="s">
        <v>54</v>
      </c>
      <c r="P502" t="s">
        <v>189</v>
      </c>
      <c r="Q502" t="s">
        <v>1142</v>
      </c>
      <c r="R502">
        <v>75482</v>
      </c>
      <c r="S502" s="1">
        <v>42047</v>
      </c>
      <c r="T502" s="1">
        <v>42049</v>
      </c>
      <c r="U502">
        <v>320.10000000000002</v>
      </c>
      <c r="V502">
        <v>4</v>
      </c>
      <c r="W502">
        <v>676.57</v>
      </c>
      <c r="X502">
        <v>90662</v>
      </c>
      <c r="Y502">
        <f>cleaneddata[[#This Row],[Unit Price]]-cleaneddata[[#This Row],[Discount]]</f>
        <v>176.15</v>
      </c>
      <c r="Z502" t="str">
        <f>_xlfn.IFS(cleaneddata[[#This Row],[Region]]="Central","Chris",cleaneddata[[#This Row],[Region]]="East","Erin",cleaneddata[[#This Row],[Region]]="South","Sam",cleaneddata[[#This Row],[Region]]="West","William")</f>
        <v>Chris</v>
      </c>
    </row>
    <row r="503" spans="1:26" x14ac:dyDescent="0.2">
      <c r="A503">
        <v>2020</v>
      </c>
      <c r="B503" t="s">
        <v>1144</v>
      </c>
      <c r="C503" t="s">
        <v>27</v>
      </c>
      <c r="D503">
        <v>0.02</v>
      </c>
      <c r="E503">
        <v>120.98</v>
      </c>
      <c r="F503">
        <v>58.64</v>
      </c>
      <c r="G503" t="s">
        <v>28</v>
      </c>
      <c r="H503" t="s">
        <v>73</v>
      </c>
      <c r="I503" t="s">
        <v>30</v>
      </c>
      <c r="J503" t="s">
        <v>119</v>
      </c>
      <c r="K503" t="s">
        <v>32</v>
      </c>
      <c r="L503" t="s">
        <v>1145</v>
      </c>
      <c r="M503">
        <v>0.75</v>
      </c>
      <c r="N503" t="s">
        <v>34</v>
      </c>
      <c r="O503" t="s">
        <v>113</v>
      </c>
      <c r="P503" t="s">
        <v>322</v>
      </c>
      <c r="Q503" t="s">
        <v>1146</v>
      </c>
      <c r="R503">
        <v>15239</v>
      </c>
      <c r="S503" s="1">
        <v>42048</v>
      </c>
      <c r="T503" s="1">
        <v>42050</v>
      </c>
      <c r="U503">
        <v>-1330.5</v>
      </c>
      <c r="V503">
        <v>11</v>
      </c>
      <c r="W503">
        <v>1370.99</v>
      </c>
      <c r="X503">
        <v>86933</v>
      </c>
      <c r="Y503">
        <f>cleaneddata[[#This Row],[Unit Price]]-cleaneddata[[#This Row],[Discount]]</f>
        <v>120.96000000000001</v>
      </c>
      <c r="Z503" t="str">
        <f>_xlfn.IFS(cleaneddata[[#This Row],[Region]]="Central","Chris",cleaneddata[[#This Row],[Region]]="East","Erin",cleaneddata[[#This Row],[Region]]="South","Sam",cleaneddata[[#This Row],[Region]]="West","William")</f>
        <v>Erin</v>
      </c>
    </row>
    <row r="504" spans="1:26" x14ac:dyDescent="0.2">
      <c r="A504">
        <v>3342</v>
      </c>
      <c r="B504" t="s">
        <v>1147</v>
      </c>
      <c r="C504" t="s">
        <v>27</v>
      </c>
      <c r="D504">
        <v>0.03</v>
      </c>
      <c r="E504">
        <v>194.3</v>
      </c>
      <c r="F504">
        <v>11.54</v>
      </c>
      <c r="G504" t="s">
        <v>40</v>
      </c>
      <c r="H504" t="s">
        <v>73</v>
      </c>
      <c r="I504" t="s">
        <v>30</v>
      </c>
      <c r="J504" t="s">
        <v>128</v>
      </c>
      <c r="K504" t="s">
        <v>66</v>
      </c>
      <c r="L504" t="s">
        <v>208</v>
      </c>
      <c r="M504">
        <v>0.59</v>
      </c>
      <c r="N504" t="s">
        <v>34</v>
      </c>
      <c r="O504" t="s">
        <v>113</v>
      </c>
      <c r="P504" t="s">
        <v>376</v>
      </c>
      <c r="Q504" t="s">
        <v>68</v>
      </c>
      <c r="R504">
        <v>20006</v>
      </c>
      <c r="S504" s="1">
        <v>42048</v>
      </c>
      <c r="T504" s="1">
        <v>42050</v>
      </c>
      <c r="U504">
        <v>2861.01</v>
      </c>
      <c r="V504">
        <v>42</v>
      </c>
      <c r="W504">
        <v>8549.0400000000009</v>
      </c>
      <c r="X504">
        <v>21572</v>
      </c>
      <c r="Y504">
        <f>cleaneddata[[#This Row],[Unit Price]]-cleaneddata[[#This Row],[Discount]]</f>
        <v>194.27</v>
      </c>
      <c r="Z504" t="str">
        <f>_xlfn.IFS(cleaneddata[[#This Row],[Region]]="Central","Chris",cleaneddata[[#This Row],[Region]]="East","Erin",cleaneddata[[#This Row],[Region]]="South","Sam",cleaneddata[[#This Row],[Region]]="West","William")</f>
        <v>Erin</v>
      </c>
    </row>
    <row r="505" spans="1:26" x14ac:dyDescent="0.2">
      <c r="A505">
        <v>3344</v>
      </c>
      <c r="B505" t="s">
        <v>1148</v>
      </c>
      <c r="C505" t="s">
        <v>27</v>
      </c>
      <c r="D505">
        <v>0.03</v>
      </c>
      <c r="E505">
        <v>194.3</v>
      </c>
      <c r="F505">
        <v>11.54</v>
      </c>
      <c r="G505" t="s">
        <v>40</v>
      </c>
      <c r="H505" t="s">
        <v>73</v>
      </c>
      <c r="I505" t="s">
        <v>30</v>
      </c>
      <c r="J505" t="s">
        <v>128</v>
      </c>
      <c r="K505" t="s">
        <v>66</v>
      </c>
      <c r="L505" t="s">
        <v>208</v>
      </c>
      <c r="M505">
        <v>0.59</v>
      </c>
      <c r="N505" t="s">
        <v>34</v>
      </c>
      <c r="O505" t="s">
        <v>54</v>
      </c>
      <c r="P505" t="s">
        <v>291</v>
      </c>
      <c r="Q505" t="s">
        <v>1149</v>
      </c>
      <c r="R505">
        <v>48307</v>
      </c>
      <c r="S505" s="1">
        <v>42048</v>
      </c>
      <c r="T505" s="1">
        <v>42050</v>
      </c>
      <c r="U505">
        <v>1544.9306999999999</v>
      </c>
      <c r="V505">
        <v>11</v>
      </c>
      <c r="W505">
        <v>2239.0300000000002</v>
      </c>
      <c r="X505">
        <v>89928</v>
      </c>
      <c r="Y505">
        <f>cleaneddata[[#This Row],[Unit Price]]-cleaneddata[[#This Row],[Discount]]</f>
        <v>194.27</v>
      </c>
      <c r="Z505" t="str">
        <f>_xlfn.IFS(cleaneddata[[#This Row],[Region]]="Central","Chris",cleaneddata[[#This Row],[Region]]="East","Erin",cleaneddata[[#This Row],[Region]]="South","Sam",cleaneddata[[#This Row],[Region]]="West","William")</f>
        <v>Chris</v>
      </c>
    </row>
    <row r="506" spans="1:26" x14ac:dyDescent="0.2">
      <c r="A506">
        <v>1554</v>
      </c>
      <c r="B506" t="s">
        <v>1150</v>
      </c>
      <c r="C506" t="s">
        <v>39</v>
      </c>
      <c r="D506">
        <v>0.03</v>
      </c>
      <c r="E506">
        <v>124.49</v>
      </c>
      <c r="F506">
        <v>51.94</v>
      </c>
      <c r="G506" t="s">
        <v>28</v>
      </c>
      <c r="H506" t="s">
        <v>41</v>
      </c>
      <c r="I506" t="s">
        <v>30</v>
      </c>
      <c r="J506" t="s">
        <v>31</v>
      </c>
      <c r="K506" t="s">
        <v>32</v>
      </c>
      <c r="L506" t="s">
        <v>1151</v>
      </c>
      <c r="M506">
        <v>0.63</v>
      </c>
      <c r="N506" t="s">
        <v>34</v>
      </c>
      <c r="O506" t="s">
        <v>35</v>
      </c>
      <c r="P506" t="s">
        <v>36</v>
      </c>
      <c r="Q506" t="s">
        <v>1152</v>
      </c>
      <c r="R506">
        <v>39503</v>
      </c>
      <c r="S506" s="1">
        <v>42048</v>
      </c>
      <c r="T506" s="1">
        <v>42049</v>
      </c>
      <c r="U506">
        <v>-4.0179999999999998</v>
      </c>
      <c r="V506">
        <v>7</v>
      </c>
      <c r="W506">
        <v>894.88</v>
      </c>
      <c r="X506">
        <v>87487</v>
      </c>
      <c r="Y506">
        <f>cleaneddata[[#This Row],[Unit Price]]-cleaneddata[[#This Row],[Discount]]</f>
        <v>124.46</v>
      </c>
      <c r="Z506" t="str">
        <f>_xlfn.IFS(cleaneddata[[#This Row],[Region]]="Central","Chris",cleaneddata[[#This Row],[Region]]="East","Erin",cleaneddata[[#This Row],[Region]]="South","Sam",cleaneddata[[#This Row],[Region]]="West","William")</f>
        <v>Sam</v>
      </c>
    </row>
    <row r="507" spans="1:26" x14ac:dyDescent="0.2">
      <c r="A507">
        <v>2897</v>
      </c>
      <c r="B507" t="s">
        <v>1153</v>
      </c>
      <c r="C507" t="s">
        <v>39</v>
      </c>
      <c r="D507">
        <v>0.05</v>
      </c>
      <c r="E507">
        <v>80.97</v>
      </c>
      <c r="F507">
        <v>30.06</v>
      </c>
      <c r="G507" t="s">
        <v>28</v>
      </c>
      <c r="H507" t="s">
        <v>73</v>
      </c>
      <c r="I507" t="s">
        <v>42</v>
      </c>
      <c r="J507" t="s">
        <v>58</v>
      </c>
      <c r="K507" t="s">
        <v>32</v>
      </c>
      <c r="L507" t="s">
        <v>1154</v>
      </c>
      <c r="M507">
        <v>0.4</v>
      </c>
      <c r="N507" t="s">
        <v>34</v>
      </c>
      <c r="O507" t="s">
        <v>54</v>
      </c>
      <c r="P507" t="s">
        <v>86</v>
      </c>
      <c r="Q507" t="s">
        <v>1155</v>
      </c>
      <c r="R507">
        <v>55369</v>
      </c>
      <c r="S507" s="1">
        <v>42048</v>
      </c>
      <c r="T507" s="1">
        <v>42049</v>
      </c>
      <c r="U507">
        <v>565.17999999999995</v>
      </c>
      <c r="V507">
        <v>11</v>
      </c>
      <c r="W507">
        <v>904.25</v>
      </c>
      <c r="X507">
        <v>86926</v>
      </c>
      <c r="Y507">
        <f>cleaneddata[[#This Row],[Unit Price]]-cleaneddata[[#This Row],[Discount]]</f>
        <v>80.92</v>
      </c>
      <c r="Z507" t="str">
        <f>_xlfn.IFS(cleaneddata[[#This Row],[Region]]="Central","Chris",cleaneddata[[#This Row],[Region]]="East","Erin",cleaneddata[[#This Row],[Region]]="South","Sam",cleaneddata[[#This Row],[Region]]="West","William")</f>
        <v>Chris</v>
      </c>
    </row>
    <row r="508" spans="1:26" x14ac:dyDescent="0.2">
      <c r="A508">
        <v>2897</v>
      </c>
      <c r="B508" t="s">
        <v>1153</v>
      </c>
      <c r="C508" t="s">
        <v>39</v>
      </c>
      <c r="D508">
        <v>0</v>
      </c>
      <c r="E508">
        <v>6.48</v>
      </c>
      <c r="F508">
        <v>10.050000000000001</v>
      </c>
      <c r="G508" t="s">
        <v>40</v>
      </c>
      <c r="H508" t="s">
        <v>73</v>
      </c>
      <c r="I508" t="s">
        <v>50</v>
      </c>
      <c r="J508" t="s">
        <v>90</v>
      </c>
      <c r="K508" t="s">
        <v>75</v>
      </c>
      <c r="L508" t="s">
        <v>1156</v>
      </c>
      <c r="M508">
        <v>0.37</v>
      </c>
      <c r="N508" t="s">
        <v>34</v>
      </c>
      <c r="O508" t="s">
        <v>54</v>
      </c>
      <c r="P508" t="s">
        <v>86</v>
      </c>
      <c r="Q508" t="s">
        <v>1155</v>
      </c>
      <c r="R508">
        <v>55369</v>
      </c>
      <c r="S508" s="1">
        <v>42048</v>
      </c>
      <c r="T508" s="1">
        <v>42050</v>
      </c>
      <c r="U508">
        <v>-38.72</v>
      </c>
      <c r="V508">
        <v>2</v>
      </c>
      <c r="W508">
        <v>16.309999999999999</v>
      </c>
      <c r="X508">
        <v>86926</v>
      </c>
      <c r="Y508">
        <f>cleaneddata[[#This Row],[Unit Price]]-cleaneddata[[#This Row],[Discount]]</f>
        <v>6.48</v>
      </c>
      <c r="Z508" t="str">
        <f>_xlfn.IFS(cleaneddata[[#This Row],[Region]]="Central","Chris",cleaneddata[[#This Row],[Region]]="East","Erin",cleaneddata[[#This Row],[Region]]="South","Sam",cleaneddata[[#This Row],[Region]]="West","William")</f>
        <v>Chris</v>
      </c>
    </row>
    <row r="509" spans="1:26" x14ac:dyDescent="0.2">
      <c r="A509">
        <v>2058</v>
      </c>
      <c r="B509" t="s">
        <v>1157</v>
      </c>
      <c r="C509" t="s">
        <v>118</v>
      </c>
      <c r="D509">
        <v>7.0000000000000007E-2</v>
      </c>
      <c r="E509">
        <v>5.98</v>
      </c>
      <c r="F509">
        <v>5.46</v>
      </c>
      <c r="G509" t="s">
        <v>40</v>
      </c>
      <c r="H509" t="s">
        <v>96</v>
      </c>
      <c r="I509" t="s">
        <v>50</v>
      </c>
      <c r="J509" t="s">
        <v>90</v>
      </c>
      <c r="K509" t="s">
        <v>75</v>
      </c>
      <c r="L509" t="s">
        <v>1158</v>
      </c>
      <c r="M509">
        <v>0.36</v>
      </c>
      <c r="N509" t="s">
        <v>34</v>
      </c>
      <c r="O509" t="s">
        <v>35</v>
      </c>
      <c r="P509" t="s">
        <v>99</v>
      </c>
      <c r="Q509" t="s">
        <v>1159</v>
      </c>
      <c r="R509">
        <v>28601</v>
      </c>
      <c r="S509" s="1">
        <v>42048</v>
      </c>
      <c r="T509" s="1">
        <v>42050</v>
      </c>
      <c r="U509">
        <v>46.65</v>
      </c>
      <c r="V509">
        <v>5</v>
      </c>
      <c r="W509">
        <v>32.76</v>
      </c>
      <c r="X509">
        <v>88040</v>
      </c>
      <c r="Y509">
        <f>cleaneddata[[#This Row],[Unit Price]]-cleaneddata[[#This Row],[Discount]]</f>
        <v>5.91</v>
      </c>
      <c r="Z509" t="str">
        <f>_xlfn.IFS(cleaneddata[[#This Row],[Region]]="Central","Chris",cleaneddata[[#This Row],[Region]]="East","Erin",cleaneddata[[#This Row],[Region]]="South","Sam",cleaneddata[[#This Row],[Region]]="West","William")</f>
        <v>Sam</v>
      </c>
    </row>
    <row r="510" spans="1:26" x14ac:dyDescent="0.2">
      <c r="A510">
        <v>3170</v>
      </c>
      <c r="B510" t="s">
        <v>1160</v>
      </c>
      <c r="C510" t="s">
        <v>118</v>
      </c>
      <c r="D510">
        <v>0.1</v>
      </c>
      <c r="E510">
        <v>7.28</v>
      </c>
      <c r="F510">
        <v>5.47</v>
      </c>
      <c r="G510" t="s">
        <v>40</v>
      </c>
      <c r="H510" t="s">
        <v>96</v>
      </c>
      <c r="I510" t="s">
        <v>50</v>
      </c>
      <c r="J510" t="s">
        <v>90</v>
      </c>
      <c r="K510" t="s">
        <v>75</v>
      </c>
      <c r="L510" t="s">
        <v>1161</v>
      </c>
      <c r="M510">
        <v>0.35</v>
      </c>
      <c r="N510" t="s">
        <v>34</v>
      </c>
      <c r="O510" t="s">
        <v>35</v>
      </c>
      <c r="P510" t="s">
        <v>125</v>
      </c>
      <c r="Q510" t="s">
        <v>1162</v>
      </c>
      <c r="R510">
        <v>34952</v>
      </c>
      <c r="S510" s="1">
        <v>42048</v>
      </c>
      <c r="T510" s="1">
        <v>42048</v>
      </c>
      <c r="U510">
        <v>167.334</v>
      </c>
      <c r="V510">
        <v>12</v>
      </c>
      <c r="W510">
        <v>83.14</v>
      </c>
      <c r="X510">
        <v>86489</v>
      </c>
      <c r="Y510">
        <f>cleaneddata[[#This Row],[Unit Price]]-cleaneddata[[#This Row],[Discount]]</f>
        <v>7.1800000000000006</v>
      </c>
      <c r="Z510" t="str">
        <f>_xlfn.IFS(cleaneddata[[#This Row],[Region]]="Central","Chris",cleaneddata[[#This Row],[Region]]="East","Erin",cleaneddata[[#This Row],[Region]]="South","Sam",cleaneddata[[#This Row],[Region]]="West","William")</f>
        <v>Sam</v>
      </c>
    </row>
    <row r="511" spans="1:26" x14ac:dyDescent="0.2">
      <c r="A511">
        <v>2190</v>
      </c>
      <c r="B511" t="s">
        <v>1163</v>
      </c>
      <c r="C511" t="s">
        <v>27</v>
      </c>
      <c r="D511">
        <v>0.05</v>
      </c>
      <c r="E511">
        <v>16.98</v>
      </c>
      <c r="F511">
        <v>7.78</v>
      </c>
      <c r="G511" t="s">
        <v>40</v>
      </c>
      <c r="H511" t="s">
        <v>73</v>
      </c>
      <c r="I511" t="s">
        <v>50</v>
      </c>
      <c r="J511" t="s">
        <v>51</v>
      </c>
      <c r="K511" t="s">
        <v>44</v>
      </c>
      <c r="L511" t="s">
        <v>1164</v>
      </c>
      <c r="M511">
        <v>0.56999999999999995</v>
      </c>
      <c r="N511" t="s">
        <v>34</v>
      </c>
      <c r="O511" t="s">
        <v>54</v>
      </c>
      <c r="P511" t="s">
        <v>291</v>
      </c>
      <c r="Q511" t="s">
        <v>1165</v>
      </c>
      <c r="R511">
        <v>48227</v>
      </c>
      <c r="S511" s="1">
        <v>42049</v>
      </c>
      <c r="T511" s="1">
        <v>42051</v>
      </c>
      <c r="U511">
        <v>-47.28</v>
      </c>
      <c r="V511">
        <v>45</v>
      </c>
      <c r="W511">
        <v>761.67</v>
      </c>
      <c r="X511">
        <v>41636</v>
      </c>
      <c r="Y511">
        <f>cleaneddata[[#This Row],[Unit Price]]-cleaneddata[[#This Row],[Discount]]</f>
        <v>16.93</v>
      </c>
      <c r="Z511" t="str">
        <f>_xlfn.IFS(cleaneddata[[#This Row],[Region]]="Central","Chris",cleaneddata[[#This Row],[Region]]="East","Erin",cleaneddata[[#This Row],[Region]]="South","Sam",cleaneddata[[#This Row],[Region]]="West","William")</f>
        <v>Chris</v>
      </c>
    </row>
    <row r="512" spans="1:26" x14ac:dyDescent="0.2">
      <c r="A512">
        <v>2190</v>
      </c>
      <c r="B512" t="s">
        <v>1163</v>
      </c>
      <c r="C512" t="s">
        <v>27</v>
      </c>
      <c r="D512">
        <v>0.03</v>
      </c>
      <c r="E512">
        <v>115.99</v>
      </c>
      <c r="F512">
        <v>4.2300000000000004</v>
      </c>
      <c r="G512" t="s">
        <v>40</v>
      </c>
      <c r="H512" t="s">
        <v>73</v>
      </c>
      <c r="I512" t="s">
        <v>42</v>
      </c>
      <c r="J512" t="s">
        <v>137</v>
      </c>
      <c r="K512" t="s">
        <v>75</v>
      </c>
      <c r="L512" t="s">
        <v>1166</v>
      </c>
      <c r="M512">
        <v>0.56000000000000005</v>
      </c>
      <c r="N512" t="s">
        <v>34</v>
      </c>
      <c r="O512" t="s">
        <v>54</v>
      </c>
      <c r="P512" t="s">
        <v>291</v>
      </c>
      <c r="Q512" t="s">
        <v>1165</v>
      </c>
      <c r="R512">
        <v>48227</v>
      </c>
      <c r="S512" s="1">
        <v>42049</v>
      </c>
      <c r="T512" s="1">
        <v>42051</v>
      </c>
      <c r="U512">
        <v>722.24099999999999</v>
      </c>
      <c r="V512">
        <v>49</v>
      </c>
      <c r="W512">
        <v>5014.07</v>
      </c>
      <c r="X512">
        <v>41636</v>
      </c>
      <c r="Y512">
        <f>cleaneddata[[#This Row],[Unit Price]]-cleaneddata[[#This Row],[Discount]]</f>
        <v>115.96</v>
      </c>
      <c r="Z512" t="str">
        <f>_xlfn.IFS(cleaneddata[[#This Row],[Region]]="Central","Chris",cleaneddata[[#This Row],[Region]]="East","Erin",cleaneddata[[#This Row],[Region]]="South","Sam",cleaneddata[[#This Row],[Region]]="West","William")</f>
        <v>Chris</v>
      </c>
    </row>
    <row r="513" spans="1:26" x14ac:dyDescent="0.2">
      <c r="A513">
        <v>2193</v>
      </c>
      <c r="B513" t="s">
        <v>1167</v>
      </c>
      <c r="C513" t="s">
        <v>27</v>
      </c>
      <c r="D513">
        <v>0.05</v>
      </c>
      <c r="E513">
        <v>16.98</v>
      </c>
      <c r="F513">
        <v>7.78</v>
      </c>
      <c r="G513" t="s">
        <v>40</v>
      </c>
      <c r="H513" t="s">
        <v>73</v>
      </c>
      <c r="I513" t="s">
        <v>50</v>
      </c>
      <c r="J513" t="s">
        <v>51</v>
      </c>
      <c r="K513" t="s">
        <v>44</v>
      </c>
      <c r="L513" t="s">
        <v>1164</v>
      </c>
      <c r="M513">
        <v>0.56999999999999995</v>
      </c>
      <c r="N513" t="s">
        <v>34</v>
      </c>
      <c r="O513" t="s">
        <v>35</v>
      </c>
      <c r="P513" t="s">
        <v>99</v>
      </c>
      <c r="Q513" t="s">
        <v>100</v>
      </c>
      <c r="R513">
        <v>28560</v>
      </c>
      <c r="S513" s="1">
        <v>42049</v>
      </c>
      <c r="T513" s="1">
        <v>42051</v>
      </c>
      <c r="U513">
        <v>-161</v>
      </c>
      <c r="V513">
        <v>11</v>
      </c>
      <c r="W513">
        <v>186.19</v>
      </c>
      <c r="X513">
        <v>90685</v>
      </c>
      <c r="Y513">
        <f>cleaneddata[[#This Row],[Unit Price]]-cleaneddata[[#This Row],[Discount]]</f>
        <v>16.93</v>
      </c>
      <c r="Z513" t="str">
        <f>_xlfn.IFS(cleaneddata[[#This Row],[Region]]="Central","Chris",cleaneddata[[#This Row],[Region]]="East","Erin",cleaneddata[[#This Row],[Region]]="South","Sam",cleaneddata[[#This Row],[Region]]="West","William")</f>
        <v>Sam</v>
      </c>
    </row>
    <row r="514" spans="1:26" x14ac:dyDescent="0.2">
      <c r="A514">
        <v>2193</v>
      </c>
      <c r="B514" t="s">
        <v>1167</v>
      </c>
      <c r="C514" t="s">
        <v>27</v>
      </c>
      <c r="D514">
        <v>0.03</v>
      </c>
      <c r="E514">
        <v>115.99</v>
      </c>
      <c r="F514">
        <v>4.2300000000000004</v>
      </c>
      <c r="G514" t="s">
        <v>40</v>
      </c>
      <c r="H514" t="s">
        <v>73</v>
      </c>
      <c r="I514" t="s">
        <v>42</v>
      </c>
      <c r="J514" t="s">
        <v>137</v>
      </c>
      <c r="K514" t="s">
        <v>75</v>
      </c>
      <c r="L514" t="s">
        <v>1166</v>
      </c>
      <c r="M514">
        <v>0.56000000000000005</v>
      </c>
      <c r="N514" t="s">
        <v>34</v>
      </c>
      <c r="O514" t="s">
        <v>35</v>
      </c>
      <c r="P514" t="s">
        <v>99</v>
      </c>
      <c r="Q514" t="s">
        <v>100</v>
      </c>
      <c r="R514">
        <v>28560</v>
      </c>
      <c r="S514" s="1">
        <v>42049</v>
      </c>
      <c r="T514" s="1">
        <v>42051</v>
      </c>
      <c r="U514">
        <v>848.3646</v>
      </c>
      <c r="V514">
        <v>12</v>
      </c>
      <c r="W514">
        <v>1227.94</v>
      </c>
      <c r="X514">
        <v>90685</v>
      </c>
      <c r="Y514">
        <f>cleaneddata[[#This Row],[Unit Price]]-cleaneddata[[#This Row],[Discount]]</f>
        <v>115.96</v>
      </c>
      <c r="Z514" t="str">
        <f>_xlfn.IFS(cleaneddata[[#This Row],[Region]]="Central","Chris",cleaneddata[[#This Row],[Region]]="East","Erin",cleaneddata[[#This Row],[Region]]="South","Sam",cleaneddata[[#This Row],[Region]]="West","William")</f>
        <v>Sam</v>
      </c>
    </row>
    <row r="515" spans="1:26" x14ac:dyDescent="0.2">
      <c r="A515">
        <v>2358</v>
      </c>
      <c r="B515" t="s">
        <v>1168</v>
      </c>
      <c r="C515" t="s">
        <v>27</v>
      </c>
      <c r="D515">
        <v>0.05</v>
      </c>
      <c r="E515">
        <v>2.08</v>
      </c>
      <c r="F515">
        <v>2.56</v>
      </c>
      <c r="G515" t="s">
        <v>40</v>
      </c>
      <c r="H515" t="s">
        <v>73</v>
      </c>
      <c r="I515" t="s">
        <v>50</v>
      </c>
      <c r="J515" t="s">
        <v>570</v>
      </c>
      <c r="K515" t="s">
        <v>44</v>
      </c>
      <c r="L515" t="s">
        <v>1169</v>
      </c>
      <c r="M515">
        <v>0.55000000000000004</v>
      </c>
      <c r="N515" t="s">
        <v>34</v>
      </c>
      <c r="O515" t="s">
        <v>35</v>
      </c>
      <c r="P515" t="s">
        <v>125</v>
      </c>
      <c r="Q515" t="s">
        <v>1098</v>
      </c>
      <c r="R515">
        <v>33311</v>
      </c>
      <c r="S515" s="1">
        <v>42049</v>
      </c>
      <c r="T515" s="1">
        <v>42051</v>
      </c>
      <c r="U515">
        <v>-1045.0160000000001</v>
      </c>
      <c r="V515">
        <v>19</v>
      </c>
      <c r="W515">
        <v>40.93</v>
      </c>
      <c r="X515">
        <v>88268</v>
      </c>
      <c r="Y515">
        <f>cleaneddata[[#This Row],[Unit Price]]-cleaneddata[[#This Row],[Discount]]</f>
        <v>2.0300000000000002</v>
      </c>
      <c r="Z515" t="str">
        <f>_xlfn.IFS(cleaneddata[[#This Row],[Region]]="Central","Chris",cleaneddata[[#This Row],[Region]]="East","Erin",cleaneddata[[#This Row],[Region]]="South","Sam",cleaneddata[[#This Row],[Region]]="West","William")</f>
        <v>Sam</v>
      </c>
    </row>
    <row r="516" spans="1:26" x14ac:dyDescent="0.2">
      <c r="A516">
        <v>2490</v>
      </c>
      <c r="B516" t="s">
        <v>456</v>
      </c>
      <c r="C516" t="s">
        <v>27</v>
      </c>
      <c r="D516">
        <v>0.09</v>
      </c>
      <c r="E516">
        <v>348.21</v>
      </c>
      <c r="F516">
        <v>40.19</v>
      </c>
      <c r="G516" t="s">
        <v>28</v>
      </c>
      <c r="H516" t="s">
        <v>73</v>
      </c>
      <c r="I516" t="s">
        <v>30</v>
      </c>
      <c r="J516" t="s">
        <v>31</v>
      </c>
      <c r="K516" t="s">
        <v>32</v>
      </c>
      <c r="L516" t="s">
        <v>33</v>
      </c>
      <c r="M516">
        <v>0.62</v>
      </c>
      <c r="N516" t="s">
        <v>34</v>
      </c>
      <c r="O516" t="s">
        <v>61</v>
      </c>
      <c r="P516" t="s">
        <v>92</v>
      </c>
      <c r="Q516" t="s">
        <v>458</v>
      </c>
      <c r="R516">
        <v>92627</v>
      </c>
      <c r="S516" s="1">
        <v>42049</v>
      </c>
      <c r="T516" s="1">
        <v>42051</v>
      </c>
      <c r="U516">
        <v>-93.85</v>
      </c>
      <c r="V516">
        <v>2</v>
      </c>
      <c r="W516">
        <v>662.8</v>
      </c>
      <c r="X516">
        <v>86884</v>
      </c>
      <c r="Y516">
        <f>cleaneddata[[#This Row],[Unit Price]]-cleaneddata[[#This Row],[Discount]]</f>
        <v>348.12</v>
      </c>
      <c r="Z516" t="str">
        <f>_xlfn.IFS(cleaneddata[[#This Row],[Region]]="Central","Chris",cleaneddata[[#This Row],[Region]]="East","Erin",cleaneddata[[#This Row],[Region]]="South","Sam",cleaneddata[[#This Row],[Region]]="West","William")</f>
        <v>William</v>
      </c>
    </row>
    <row r="517" spans="1:26" x14ac:dyDescent="0.2">
      <c r="A517">
        <v>2491</v>
      </c>
      <c r="B517" t="s">
        <v>459</v>
      </c>
      <c r="C517" t="s">
        <v>27</v>
      </c>
      <c r="D517">
        <v>0.09</v>
      </c>
      <c r="E517">
        <v>348.21</v>
      </c>
      <c r="F517">
        <v>40.19</v>
      </c>
      <c r="G517" t="s">
        <v>28</v>
      </c>
      <c r="H517" t="s">
        <v>73</v>
      </c>
      <c r="I517" t="s">
        <v>30</v>
      </c>
      <c r="J517" t="s">
        <v>31</v>
      </c>
      <c r="K517" t="s">
        <v>32</v>
      </c>
      <c r="L517" t="s">
        <v>33</v>
      </c>
      <c r="M517">
        <v>0.62</v>
      </c>
      <c r="N517" t="s">
        <v>34</v>
      </c>
      <c r="O517" t="s">
        <v>61</v>
      </c>
      <c r="P517" t="s">
        <v>92</v>
      </c>
      <c r="Q517" t="s">
        <v>102</v>
      </c>
      <c r="R517">
        <v>90045</v>
      </c>
      <c r="S517" s="1">
        <v>42049</v>
      </c>
      <c r="T517" s="1">
        <v>42051</v>
      </c>
      <c r="U517">
        <v>-93.85</v>
      </c>
      <c r="V517">
        <v>8</v>
      </c>
      <c r="W517">
        <v>2651.21</v>
      </c>
      <c r="X517">
        <v>48836</v>
      </c>
      <c r="Y517">
        <f>cleaneddata[[#This Row],[Unit Price]]-cleaneddata[[#This Row],[Discount]]</f>
        <v>348.12</v>
      </c>
      <c r="Z517" t="str">
        <f>_xlfn.IFS(cleaneddata[[#This Row],[Region]]="Central","Chris",cleaneddata[[#This Row],[Region]]="East","Erin",cleaneddata[[#This Row],[Region]]="South","Sam",cleaneddata[[#This Row],[Region]]="West","William")</f>
        <v>William</v>
      </c>
    </row>
    <row r="518" spans="1:26" x14ac:dyDescent="0.2">
      <c r="A518">
        <v>3069</v>
      </c>
      <c r="B518" t="s">
        <v>1170</v>
      </c>
      <c r="C518" t="s">
        <v>27</v>
      </c>
      <c r="D518">
        <v>0.09</v>
      </c>
      <c r="E518">
        <v>1.82</v>
      </c>
      <c r="F518">
        <v>0.83</v>
      </c>
      <c r="G518" t="s">
        <v>40</v>
      </c>
      <c r="H518" t="s">
        <v>41</v>
      </c>
      <c r="I518" t="s">
        <v>50</v>
      </c>
      <c r="J518" t="s">
        <v>51</v>
      </c>
      <c r="K518" t="s">
        <v>52</v>
      </c>
      <c r="L518" t="s">
        <v>1171</v>
      </c>
      <c r="M518">
        <v>0.56999999999999995</v>
      </c>
      <c r="N518" t="s">
        <v>34</v>
      </c>
      <c r="O518" t="s">
        <v>54</v>
      </c>
      <c r="P518" t="s">
        <v>86</v>
      </c>
      <c r="Q518" t="s">
        <v>1172</v>
      </c>
      <c r="R518">
        <v>55128</v>
      </c>
      <c r="S518" s="1">
        <v>42049</v>
      </c>
      <c r="T518" s="1">
        <v>42050</v>
      </c>
      <c r="U518">
        <v>-6.734</v>
      </c>
      <c r="V518">
        <v>22</v>
      </c>
      <c r="W518">
        <v>36.82</v>
      </c>
      <c r="X518">
        <v>88192</v>
      </c>
      <c r="Y518">
        <f>cleaneddata[[#This Row],[Unit Price]]-cleaneddata[[#This Row],[Discount]]</f>
        <v>1.73</v>
      </c>
      <c r="Z518" t="str">
        <f>_xlfn.IFS(cleaneddata[[#This Row],[Region]]="Central","Chris",cleaneddata[[#This Row],[Region]]="East","Erin",cleaneddata[[#This Row],[Region]]="South","Sam",cleaneddata[[#This Row],[Region]]="West","William")</f>
        <v>Chris</v>
      </c>
    </row>
    <row r="519" spans="1:26" x14ac:dyDescent="0.2">
      <c r="A519">
        <v>3393</v>
      </c>
      <c r="B519" t="s">
        <v>1173</v>
      </c>
      <c r="C519" t="s">
        <v>27</v>
      </c>
      <c r="D519">
        <v>0.08</v>
      </c>
      <c r="E519">
        <v>4.4800000000000004</v>
      </c>
      <c r="F519">
        <v>2.5</v>
      </c>
      <c r="G519" t="s">
        <v>40</v>
      </c>
      <c r="H519" t="s">
        <v>41</v>
      </c>
      <c r="I519" t="s">
        <v>50</v>
      </c>
      <c r="J519" t="s">
        <v>347</v>
      </c>
      <c r="K519" t="s">
        <v>75</v>
      </c>
      <c r="L519" t="s">
        <v>1023</v>
      </c>
      <c r="M519">
        <v>0.37</v>
      </c>
      <c r="N519" t="s">
        <v>34</v>
      </c>
      <c r="O519" t="s">
        <v>61</v>
      </c>
      <c r="P519" t="s">
        <v>68</v>
      </c>
      <c r="Q519" t="s">
        <v>1174</v>
      </c>
      <c r="R519">
        <v>99163</v>
      </c>
      <c r="S519" s="1">
        <v>42049</v>
      </c>
      <c r="T519" s="1">
        <v>42050</v>
      </c>
      <c r="U519">
        <v>-3.2448000000000001</v>
      </c>
      <c r="V519">
        <v>19</v>
      </c>
      <c r="W519">
        <v>80.2</v>
      </c>
      <c r="X519">
        <v>87909</v>
      </c>
      <c r="Y519">
        <f>cleaneddata[[#This Row],[Unit Price]]-cleaneddata[[#This Row],[Discount]]</f>
        <v>4.4000000000000004</v>
      </c>
      <c r="Z519" t="str">
        <f>_xlfn.IFS(cleaneddata[[#This Row],[Region]]="Central","Chris",cleaneddata[[#This Row],[Region]]="East","Erin",cleaneddata[[#This Row],[Region]]="South","Sam",cleaneddata[[#This Row],[Region]]="West","William")</f>
        <v>William</v>
      </c>
    </row>
    <row r="520" spans="1:26" x14ac:dyDescent="0.2">
      <c r="A520">
        <v>306</v>
      </c>
      <c r="B520" t="s">
        <v>1175</v>
      </c>
      <c r="C520" t="s">
        <v>39</v>
      </c>
      <c r="D520">
        <v>0.01</v>
      </c>
      <c r="E520">
        <v>8.33</v>
      </c>
      <c r="F520">
        <v>1.99</v>
      </c>
      <c r="G520" t="s">
        <v>40</v>
      </c>
      <c r="H520" t="s">
        <v>29</v>
      </c>
      <c r="I520" t="s">
        <v>42</v>
      </c>
      <c r="J520" t="s">
        <v>43</v>
      </c>
      <c r="K520" t="s">
        <v>44</v>
      </c>
      <c r="L520" t="s">
        <v>1176</v>
      </c>
      <c r="M520">
        <v>0.52</v>
      </c>
      <c r="N520" t="s">
        <v>34</v>
      </c>
      <c r="O520" t="s">
        <v>113</v>
      </c>
      <c r="P520" t="s">
        <v>420</v>
      </c>
      <c r="Q520" t="s">
        <v>1177</v>
      </c>
      <c r="R520">
        <v>21208</v>
      </c>
      <c r="S520" s="1">
        <v>42049</v>
      </c>
      <c r="T520" s="1">
        <v>42050</v>
      </c>
      <c r="U520">
        <v>15.895200000000001</v>
      </c>
      <c r="V520">
        <v>8</v>
      </c>
      <c r="W520">
        <v>70.16</v>
      </c>
      <c r="X520">
        <v>87057</v>
      </c>
      <c r="Y520">
        <f>cleaneddata[[#This Row],[Unit Price]]-cleaneddata[[#This Row],[Discount]]</f>
        <v>8.32</v>
      </c>
      <c r="Z520" t="str">
        <f>_xlfn.IFS(cleaneddata[[#This Row],[Region]]="Central","Chris",cleaneddata[[#This Row],[Region]]="East","Erin",cleaneddata[[#This Row],[Region]]="South","Sam",cleaneddata[[#This Row],[Region]]="West","William")</f>
        <v>Erin</v>
      </c>
    </row>
    <row r="521" spans="1:26" x14ac:dyDescent="0.2">
      <c r="A521">
        <v>306</v>
      </c>
      <c r="B521" t="s">
        <v>1175</v>
      </c>
      <c r="C521" t="s">
        <v>39</v>
      </c>
      <c r="D521">
        <v>0.04</v>
      </c>
      <c r="E521">
        <v>85.99</v>
      </c>
      <c r="F521">
        <v>0.99</v>
      </c>
      <c r="G521" t="s">
        <v>40</v>
      </c>
      <c r="H521" t="s">
        <v>29</v>
      </c>
      <c r="I521" t="s">
        <v>42</v>
      </c>
      <c r="J521" t="s">
        <v>137</v>
      </c>
      <c r="K521" t="s">
        <v>52</v>
      </c>
      <c r="L521" t="s">
        <v>1178</v>
      </c>
      <c r="M521">
        <v>0.55000000000000004</v>
      </c>
      <c r="N521" t="s">
        <v>34</v>
      </c>
      <c r="O521" t="s">
        <v>113</v>
      </c>
      <c r="P521" t="s">
        <v>420</v>
      </c>
      <c r="Q521" t="s">
        <v>1177</v>
      </c>
      <c r="R521">
        <v>21208</v>
      </c>
      <c r="S521" s="1">
        <v>42049</v>
      </c>
      <c r="T521" s="1">
        <v>42051</v>
      </c>
      <c r="U521">
        <v>855.99329999999998</v>
      </c>
      <c r="V521">
        <v>17</v>
      </c>
      <c r="W521">
        <v>1240.57</v>
      </c>
      <c r="X521">
        <v>87057</v>
      </c>
      <c r="Y521">
        <f>cleaneddata[[#This Row],[Unit Price]]-cleaneddata[[#This Row],[Discount]]</f>
        <v>85.949999999999989</v>
      </c>
      <c r="Z521" t="str">
        <f>_xlfn.IFS(cleaneddata[[#This Row],[Region]]="Central","Chris",cleaneddata[[#This Row],[Region]]="East","Erin",cleaneddata[[#This Row],[Region]]="South","Sam",cleaneddata[[#This Row],[Region]]="West","William")</f>
        <v>Erin</v>
      </c>
    </row>
    <row r="522" spans="1:26" x14ac:dyDescent="0.2">
      <c r="A522">
        <v>308</v>
      </c>
      <c r="B522" t="s">
        <v>1179</v>
      </c>
      <c r="C522" t="s">
        <v>39</v>
      </c>
      <c r="D522">
        <v>0.01</v>
      </c>
      <c r="E522">
        <v>8.33</v>
      </c>
      <c r="F522">
        <v>1.99</v>
      </c>
      <c r="G522" t="s">
        <v>40</v>
      </c>
      <c r="H522" t="s">
        <v>29</v>
      </c>
      <c r="I522" t="s">
        <v>42</v>
      </c>
      <c r="J522" t="s">
        <v>43</v>
      </c>
      <c r="K522" t="s">
        <v>44</v>
      </c>
      <c r="L522" t="s">
        <v>1176</v>
      </c>
      <c r="M522">
        <v>0.52</v>
      </c>
      <c r="N522" t="s">
        <v>34</v>
      </c>
      <c r="O522" t="s">
        <v>61</v>
      </c>
      <c r="P522" t="s">
        <v>68</v>
      </c>
      <c r="Q522" t="s">
        <v>144</v>
      </c>
      <c r="R522">
        <v>98115</v>
      </c>
      <c r="S522" s="1">
        <v>42049</v>
      </c>
      <c r="T522" s="1">
        <v>42050</v>
      </c>
      <c r="U522">
        <v>10.74</v>
      </c>
      <c r="V522">
        <v>32</v>
      </c>
      <c r="W522">
        <v>280.62</v>
      </c>
      <c r="X522">
        <v>37760</v>
      </c>
      <c r="Y522">
        <f>cleaneddata[[#This Row],[Unit Price]]-cleaneddata[[#This Row],[Discount]]</f>
        <v>8.32</v>
      </c>
      <c r="Z522" t="str">
        <f>_xlfn.IFS(cleaneddata[[#This Row],[Region]]="Central","Chris",cleaneddata[[#This Row],[Region]]="East","Erin",cleaneddata[[#This Row],[Region]]="South","Sam",cleaneddata[[#This Row],[Region]]="West","William")</f>
        <v>William</v>
      </c>
    </row>
    <row r="523" spans="1:26" x14ac:dyDescent="0.2">
      <c r="A523">
        <v>1156</v>
      </c>
      <c r="B523" t="s">
        <v>1180</v>
      </c>
      <c r="C523" t="s">
        <v>39</v>
      </c>
      <c r="D523">
        <v>0.06</v>
      </c>
      <c r="E523">
        <v>175.99</v>
      </c>
      <c r="F523">
        <v>8.99</v>
      </c>
      <c r="G523" t="s">
        <v>40</v>
      </c>
      <c r="H523" t="s">
        <v>41</v>
      </c>
      <c r="I523" t="s">
        <v>42</v>
      </c>
      <c r="J523" t="s">
        <v>137</v>
      </c>
      <c r="K523" t="s">
        <v>75</v>
      </c>
      <c r="L523" t="s">
        <v>1181</v>
      </c>
      <c r="M523">
        <v>0.56999999999999995</v>
      </c>
      <c r="N523" t="s">
        <v>34</v>
      </c>
      <c r="O523" t="s">
        <v>113</v>
      </c>
      <c r="P523" t="s">
        <v>405</v>
      </c>
      <c r="Q523" t="s">
        <v>1182</v>
      </c>
      <c r="R523">
        <v>1876</v>
      </c>
      <c r="S523" s="1">
        <v>42049</v>
      </c>
      <c r="T523" s="1">
        <v>42050</v>
      </c>
      <c r="U523">
        <v>48.47148</v>
      </c>
      <c r="V523">
        <v>7</v>
      </c>
      <c r="W523">
        <v>1013.84</v>
      </c>
      <c r="X523">
        <v>90855</v>
      </c>
      <c r="Y523">
        <f>cleaneddata[[#This Row],[Unit Price]]-cleaneddata[[#This Row],[Discount]]</f>
        <v>175.93</v>
      </c>
      <c r="Z523" t="str">
        <f>_xlfn.IFS(cleaneddata[[#This Row],[Region]]="Central","Chris",cleaneddata[[#This Row],[Region]]="East","Erin",cleaneddata[[#This Row],[Region]]="South","Sam",cleaneddata[[#This Row],[Region]]="West","William")</f>
        <v>Erin</v>
      </c>
    </row>
    <row r="524" spans="1:26" x14ac:dyDescent="0.2">
      <c r="A524">
        <v>1745</v>
      </c>
      <c r="B524" t="s">
        <v>361</v>
      </c>
      <c r="C524" t="s">
        <v>49</v>
      </c>
      <c r="D524">
        <v>0.04</v>
      </c>
      <c r="E524">
        <v>60.65</v>
      </c>
      <c r="F524">
        <v>12.23</v>
      </c>
      <c r="G524" t="s">
        <v>40</v>
      </c>
      <c r="H524" t="s">
        <v>73</v>
      </c>
      <c r="I524" t="s">
        <v>30</v>
      </c>
      <c r="J524" t="s">
        <v>128</v>
      </c>
      <c r="K524" t="s">
        <v>146</v>
      </c>
      <c r="L524" t="s">
        <v>1183</v>
      </c>
      <c r="M524">
        <v>0.64</v>
      </c>
      <c r="N524" t="s">
        <v>34</v>
      </c>
      <c r="O524" t="s">
        <v>35</v>
      </c>
      <c r="P524" t="s">
        <v>77</v>
      </c>
      <c r="Q524" t="s">
        <v>363</v>
      </c>
      <c r="R524">
        <v>30305</v>
      </c>
      <c r="S524" s="1">
        <v>42049</v>
      </c>
      <c r="T524" s="1">
        <v>42051</v>
      </c>
      <c r="U524">
        <v>116.5063</v>
      </c>
      <c r="V524">
        <v>4</v>
      </c>
      <c r="W524">
        <v>256.77</v>
      </c>
      <c r="X524">
        <v>13408</v>
      </c>
      <c r="Y524">
        <f>cleaneddata[[#This Row],[Unit Price]]-cleaneddata[[#This Row],[Discount]]</f>
        <v>60.61</v>
      </c>
      <c r="Z524" t="str">
        <f>_xlfn.IFS(cleaneddata[[#This Row],[Region]]="Central","Chris",cleaneddata[[#This Row],[Region]]="East","Erin",cleaneddata[[#This Row],[Region]]="South","Sam",cleaneddata[[#This Row],[Region]]="West","William")</f>
        <v>Sam</v>
      </c>
    </row>
    <row r="525" spans="1:26" x14ac:dyDescent="0.2">
      <c r="A525">
        <v>1749</v>
      </c>
      <c r="B525" t="s">
        <v>364</v>
      </c>
      <c r="C525" t="s">
        <v>49</v>
      </c>
      <c r="D525">
        <v>0.04</v>
      </c>
      <c r="E525">
        <v>60.65</v>
      </c>
      <c r="F525">
        <v>12.23</v>
      </c>
      <c r="G525" t="s">
        <v>40</v>
      </c>
      <c r="H525" t="s">
        <v>73</v>
      </c>
      <c r="I525" t="s">
        <v>30</v>
      </c>
      <c r="J525" t="s">
        <v>128</v>
      </c>
      <c r="K525" t="s">
        <v>146</v>
      </c>
      <c r="L525" t="s">
        <v>1183</v>
      </c>
      <c r="M525">
        <v>0.64</v>
      </c>
      <c r="N525" t="s">
        <v>34</v>
      </c>
      <c r="O525" t="s">
        <v>54</v>
      </c>
      <c r="P525" t="s">
        <v>209</v>
      </c>
      <c r="Q525" t="s">
        <v>365</v>
      </c>
      <c r="R525">
        <v>73505</v>
      </c>
      <c r="S525" s="1">
        <v>42049</v>
      </c>
      <c r="T525" s="1">
        <v>42051</v>
      </c>
      <c r="U525">
        <v>44.2911</v>
      </c>
      <c r="V525">
        <v>1</v>
      </c>
      <c r="W525">
        <v>64.19</v>
      </c>
      <c r="X525">
        <v>87244</v>
      </c>
      <c r="Y525">
        <f>cleaneddata[[#This Row],[Unit Price]]-cleaneddata[[#This Row],[Discount]]</f>
        <v>60.61</v>
      </c>
      <c r="Z525" t="str">
        <f>_xlfn.IFS(cleaneddata[[#This Row],[Region]]="Central","Chris",cleaneddata[[#This Row],[Region]]="East","Erin",cleaneddata[[#This Row],[Region]]="South","Sam",cleaneddata[[#This Row],[Region]]="West","William")</f>
        <v>Chris</v>
      </c>
    </row>
    <row r="526" spans="1:26" x14ac:dyDescent="0.2">
      <c r="A526">
        <v>639</v>
      </c>
      <c r="B526" t="s">
        <v>1184</v>
      </c>
      <c r="C526" t="s">
        <v>72</v>
      </c>
      <c r="D526">
        <v>0</v>
      </c>
      <c r="E526">
        <v>236.97</v>
      </c>
      <c r="F526">
        <v>59.24</v>
      </c>
      <c r="G526" t="s">
        <v>28</v>
      </c>
      <c r="H526" t="s">
        <v>41</v>
      </c>
      <c r="I526" t="s">
        <v>30</v>
      </c>
      <c r="J526" t="s">
        <v>31</v>
      </c>
      <c r="K526" t="s">
        <v>32</v>
      </c>
      <c r="L526" t="s">
        <v>1185</v>
      </c>
      <c r="M526">
        <v>0.61</v>
      </c>
      <c r="N526" t="s">
        <v>34</v>
      </c>
      <c r="O526" t="s">
        <v>61</v>
      </c>
      <c r="P526" t="s">
        <v>92</v>
      </c>
      <c r="Q526" t="s">
        <v>1186</v>
      </c>
      <c r="R526">
        <v>93454</v>
      </c>
      <c r="S526" s="1">
        <v>42049</v>
      </c>
      <c r="T526" s="1">
        <v>42050</v>
      </c>
      <c r="U526">
        <v>1192.04</v>
      </c>
      <c r="V526">
        <v>9</v>
      </c>
      <c r="W526">
        <v>1769.91</v>
      </c>
      <c r="X526">
        <v>87952</v>
      </c>
      <c r="Y526">
        <f>cleaneddata[[#This Row],[Unit Price]]-cleaneddata[[#This Row],[Discount]]</f>
        <v>236.97</v>
      </c>
      <c r="Z526" t="str">
        <f>_xlfn.IFS(cleaneddata[[#This Row],[Region]]="Central","Chris",cleaneddata[[#This Row],[Region]]="East","Erin",cleaneddata[[#This Row],[Region]]="South","Sam",cleaneddata[[#This Row],[Region]]="West","William")</f>
        <v>William</v>
      </c>
    </row>
    <row r="527" spans="1:26" x14ac:dyDescent="0.2">
      <c r="A527">
        <v>640</v>
      </c>
      <c r="B527" t="s">
        <v>1187</v>
      </c>
      <c r="C527" t="s">
        <v>72</v>
      </c>
      <c r="D527">
        <v>0</v>
      </c>
      <c r="E527">
        <v>236.97</v>
      </c>
      <c r="F527">
        <v>59.24</v>
      </c>
      <c r="G527" t="s">
        <v>28</v>
      </c>
      <c r="H527" t="s">
        <v>41</v>
      </c>
      <c r="I527" t="s">
        <v>30</v>
      </c>
      <c r="J527" t="s">
        <v>31</v>
      </c>
      <c r="K527" t="s">
        <v>32</v>
      </c>
      <c r="L527" t="s">
        <v>1185</v>
      </c>
      <c r="M527">
        <v>0.61</v>
      </c>
      <c r="N527" t="s">
        <v>34</v>
      </c>
      <c r="O527" t="s">
        <v>61</v>
      </c>
      <c r="P527" t="s">
        <v>68</v>
      </c>
      <c r="Q527" t="s">
        <v>144</v>
      </c>
      <c r="R527">
        <v>98119</v>
      </c>
      <c r="S527" s="1">
        <v>42049</v>
      </c>
      <c r="T527" s="1">
        <v>42050</v>
      </c>
      <c r="U527">
        <v>1192.04</v>
      </c>
      <c r="V527">
        <v>34</v>
      </c>
      <c r="W527">
        <v>6686.34</v>
      </c>
      <c r="X527">
        <v>56452</v>
      </c>
      <c r="Y527">
        <f>cleaneddata[[#This Row],[Unit Price]]-cleaneddata[[#This Row],[Discount]]</f>
        <v>236.97</v>
      </c>
      <c r="Z527" t="str">
        <f>_xlfn.IFS(cleaneddata[[#This Row],[Region]]="Central","Chris",cleaneddata[[#This Row],[Region]]="East","Erin",cleaneddata[[#This Row],[Region]]="South","Sam",cleaneddata[[#This Row],[Region]]="West","William")</f>
        <v>William</v>
      </c>
    </row>
    <row r="528" spans="1:26" x14ac:dyDescent="0.2">
      <c r="A528">
        <v>1682</v>
      </c>
      <c r="B528" t="s">
        <v>1188</v>
      </c>
      <c r="C528" t="s">
        <v>72</v>
      </c>
      <c r="D528">
        <v>0.04</v>
      </c>
      <c r="E528">
        <v>6.28</v>
      </c>
      <c r="F528">
        <v>5.41</v>
      </c>
      <c r="G528" t="s">
        <v>40</v>
      </c>
      <c r="H528" t="s">
        <v>41</v>
      </c>
      <c r="I528" t="s">
        <v>30</v>
      </c>
      <c r="J528" t="s">
        <v>128</v>
      </c>
      <c r="K528" t="s">
        <v>75</v>
      </c>
      <c r="L528" t="s">
        <v>932</v>
      </c>
      <c r="M528">
        <v>0.53</v>
      </c>
      <c r="N528" t="s">
        <v>34</v>
      </c>
      <c r="O528" t="s">
        <v>54</v>
      </c>
      <c r="P528" t="s">
        <v>105</v>
      </c>
      <c r="Q528" t="s">
        <v>535</v>
      </c>
      <c r="R528">
        <v>60611</v>
      </c>
      <c r="S528" s="1">
        <v>42049</v>
      </c>
      <c r="T528" s="1">
        <v>42051</v>
      </c>
      <c r="U528">
        <v>-38.380000000000003</v>
      </c>
      <c r="V528">
        <v>43</v>
      </c>
      <c r="W528">
        <v>284.48</v>
      </c>
      <c r="X528">
        <v>14115</v>
      </c>
      <c r="Y528">
        <f>cleaneddata[[#This Row],[Unit Price]]-cleaneddata[[#This Row],[Discount]]</f>
        <v>6.24</v>
      </c>
      <c r="Z528" t="str">
        <f>_xlfn.IFS(cleaneddata[[#This Row],[Region]]="Central","Chris",cleaneddata[[#This Row],[Region]]="East","Erin",cleaneddata[[#This Row],[Region]]="South","Sam",cleaneddata[[#This Row],[Region]]="West","William")</f>
        <v>Chris</v>
      </c>
    </row>
    <row r="529" spans="1:26" x14ac:dyDescent="0.2">
      <c r="A529">
        <v>1683</v>
      </c>
      <c r="B529" t="s">
        <v>1189</v>
      </c>
      <c r="C529" t="s">
        <v>72</v>
      </c>
      <c r="D529">
        <v>0.04</v>
      </c>
      <c r="E529">
        <v>6.28</v>
      </c>
      <c r="F529">
        <v>5.41</v>
      </c>
      <c r="G529" t="s">
        <v>40</v>
      </c>
      <c r="H529" t="s">
        <v>41</v>
      </c>
      <c r="I529" t="s">
        <v>30</v>
      </c>
      <c r="J529" t="s">
        <v>128</v>
      </c>
      <c r="K529" t="s">
        <v>75</v>
      </c>
      <c r="L529" t="s">
        <v>932</v>
      </c>
      <c r="M529">
        <v>0.53</v>
      </c>
      <c r="N529" t="s">
        <v>34</v>
      </c>
      <c r="O529" t="s">
        <v>54</v>
      </c>
      <c r="P529" t="s">
        <v>189</v>
      </c>
      <c r="Q529" t="s">
        <v>1190</v>
      </c>
      <c r="R529">
        <v>77301</v>
      </c>
      <c r="S529" s="1">
        <v>42049</v>
      </c>
      <c r="T529" s="1">
        <v>42051</v>
      </c>
      <c r="U529">
        <v>-19.957599999999999</v>
      </c>
      <c r="V529">
        <v>11</v>
      </c>
      <c r="W529">
        <v>72.77</v>
      </c>
      <c r="X529">
        <v>90612</v>
      </c>
      <c r="Y529">
        <f>cleaneddata[[#This Row],[Unit Price]]-cleaneddata[[#This Row],[Discount]]</f>
        <v>6.24</v>
      </c>
      <c r="Z529" t="str">
        <f>_xlfn.IFS(cleaneddata[[#This Row],[Region]]="Central","Chris",cleaneddata[[#This Row],[Region]]="East","Erin",cleaneddata[[#This Row],[Region]]="South","Sam",cleaneddata[[#This Row],[Region]]="West","William")</f>
        <v>Chris</v>
      </c>
    </row>
    <row r="530" spans="1:26" x14ac:dyDescent="0.2">
      <c r="A530">
        <v>11</v>
      </c>
      <c r="B530" t="s">
        <v>1191</v>
      </c>
      <c r="C530" t="s">
        <v>27</v>
      </c>
      <c r="D530">
        <v>0.06</v>
      </c>
      <c r="E530">
        <v>9.48</v>
      </c>
      <c r="F530">
        <v>7.29</v>
      </c>
      <c r="G530" t="s">
        <v>40</v>
      </c>
      <c r="H530" t="s">
        <v>73</v>
      </c>
      <c r="I530" t="s">
        <v>30</v>
      </c>
      <c r="J530" t="s">
        <v>128</v>
      </c>
      <c r="K530" t="s">
        <v>44</v>
      </c>
      <c r="L530" t="s">
        <v>506</v>
      </c>
      <c r="M530">
        <v>0.45</v>
      </c>
      <c r="N530" t="s">
        <v>34</v>
      </c>
      <c r="O530" t="s">
        <v>113</v>
      </c>
      <c r="P530" t="s">
        <v>399</v>
      </c>
      <c r="Q530" t="s">
        <v>1192</v>
      </c>
      <c r="R530">
        <v>7203</v>
      </c>
      <c r="S530" s="1">
        <v>42050</v>
      </c>
      <c r="T530" s="1">
        <v>42052</v>
      </c>
      <c r="U530">
        <v>-53.809600000000003</v>
      </c>
      <c r="V530">
        <v>22</v>
      </c>
      <c r="W530">
        <v>211.15</v>
      </c>
      <c r="X530">
        <v>90192</v>
      </c>
      <c r="Y530">
        <f>cleaneddata[[#This Row],[Unit Price]]-cleaneddata[[#This Row],[Discount]]</f>
        <v>9.42</v>
      </c>
      <c r="Z530" t="str">
        <f>_xlfn.IFS(cleaneddata[[#This Row],[Region]]="Central","Chris",cleaneddata[[#This Row],[Region]]="East","Erin",cleaneddata[[#This Row],[Region]]="South","Sam",cleaneddata[[#This Row],[Region]]="West","William")</f>
        <v>Erin</v>
      </c>
    </row>
    <row r="531" spans="1:26" x14ac:dyDescent="0.2">
      <c r="A531">
        <v>596</v>
      </c>
      <c r="B531" t="s">
        <v>1193</v>
      </c>
      <c r="C531" t="s">
        <v>27</v>
      </c>
      <c r="D531">
        <v>0.03</v>
      </c>
      <c r="E531">
        <v>3.8</v>
      </c>
      <c r="F531">
        <v>1.49</v>
      </c>
      <c r="G531" t="s">
        <v>40</v>
      </c>
      <c r="H531" t="s">
        <v>41</v>
      </c>
      <c r="I531" t="s">
        <v>50</v>
      </c>
      <c r="J531" t="s">
        <v>74</v>
      </c>
      <c r="K531" t="s">
        <v>75</v>
      </c>
      <c r="L531" t="s">
        <v>1194</v>
      </c>
      <c r="M531">
        <v>0.38</v>
      </c>
      <c r="N531" t="s">
        <v>34</v>
      </c>
      <c r="O531" t="s">
        <v>54</v>
      </c>
      <c r="P531" t="s">
        <v>55</v>
      </c>
      <c r="Q531" t="s">
        <v>1195</v>
      </c>
      <c r="R531">
        <v>46032</v>
      </c>
      <c r="S531" s="1">
        <v>42050</v>
      </c>
      <c r="T531" s="1">
        <v>42052</v>
      </c>
      <c r="U531">
        <v>15.2745</v>
      </c>
      <c r="V531">
        <v>6</v>
      </c>
      <c r="W531">
        <v>24.27</v>
      </c>
      <c r="X531">
        <v>86308</v>
      </c>
      <c r="Y531">
        <f>cleaneddata[[#This Row],[Unit Price]]-cleaneddata[[#This Row],[Discount]]</f>
        <v>3.77</v>
      </c>
      <c r="Z531" t="str">
        <f>_xlfn.IFS(cleaneddata[[#This Row],[Region]]="Central","Chris",cleaneddata[[#This Row],[Region]]="East","Erin",cleaneddata[[#This Row],[Region]]="South","Sam",cleaneddata[[#This Row],[Region]]="West","William")</f>
        <v>Chris</v>
      </c>
    </row>
    <row r="532" spans="1:26" x14ac:dyDescent="0.2">
      <c r="A532">
        <v>596</v>
      </c>
      <c r="B532" t="s">
        <v>1193</v>
      </c>
      <c r="C532" t="s">
        <v>27</v>
      </c>
      <c r="D532">
        <v>7.0000000000000007E-2</v>
      </c>
      <c r="E532">
        <v>7.98</v>
      </c>
      <c r="F532">
        <v>1.25</v>
      </c>
      <c r="G532" t="s">
        <v>40</v>
      </c>
      <c r="H532" t="s">
        <v>41</v>
      </c>
      <c r="I532" t="s">
        <v>50</v>
      </c>
      <c r="J532" t="s">
        <v>90</v>
      </c>
      <c r="K532" t="s">
        <v>52</v>
      </c>
      <c r="L532" t="s">
        <v>1196</v>
      </c>
      <c r="M532">
        <v>0.35</v>
      </c>
      <c r="N532" t="s">
        <v>34</v>
      </c>
      <c r="O532" t="s">
        <v>54</v>
      </c>
      <c r="P532" t="s">
        <v>55</v>
      </c>
      <c r="Q532" t="s">
        <v>1195</v>
      </c>
      <c r="R532">
        <v>46032</v>
      </c>
      <c r="S532" s="1">
        <v>42050</v>
      </c>
      <c r="T532" s="1">
        <v>42052</v>
      </c>
      <c r="U532">
        <v>26.585699999999999</v>
      </c>
      <c r="V532">
        <v>5</v>
      </c>
      <c r="W532">
        <v>38.53</v>
      </c>
      <c r="X532">
        <v>86308</v>
      </c>
      <c r="Y532">
        <f>cleaneddata[[#This Row],[Unit Price]]-cleaneddata[[#This Row],[Discount]]</f>
        <v>7.91</v>
      </c>
      <c r="Z532" t="str">
        <f>_xlfn.IFS(cleaneddata[[#This Row],[Region]]="Central","Chris",cleaneddata[[#This Row],[Region]]="East","Erin",cleaneddata[[#This Row],[Region]]="South","Sam",cleaneddata[[#This Row],[Region]]="West","William")</f>
        <v>Chris</v>
      </c>
    </row>
    <row r="533" spans="1:26" x14ac:dyDescent="0.2">
      <c r="A533">
        <v>596</v>
      </c>
      <c r="B533" t="s">
        <v>1193</v>
      </c>
      <c r="C533" t="s">
        <v>27</v>
      </c>
      <c r="D533">
        <v>7.0000000000000007E-2</v>
      </c>
      <c r="E533">
        <v>417.4</v>
      </c>
      <c r="F533">
        <v>75.23</v>
      </c>
      <c r="G533" t="s">
        <v>28</v>
      </c>
      <c r="H533" t="s">
        <v>41</v>
      </c>
      <c r="I533" t="s">
        <v>30</v>
      </c>
      <c r="J533" t="s">
        <v>31</v>
      </c>
      <c r="K533" t="s">
        <v>32</v>
      </c>
      <c r="L533" t="s">
        <v>1197</v>
      </c>
      <c r="M533">
        <v>0.79</v>
      </c>
      <c r="N533" t="s">
        <v>34</v>
      </c>
      <c r="O533" t="s">
        <v>54</v>
      </c>
      <c r="P533" t="s">
        <v>55</v>
      </c>
      <c r="Q533" t="s">
        <v>1195</v>
      </c>
      <c r="R533">
        <v>46032</v>
      </c>
      <c r="S533" s="1">
        <v>42050</v>
      </c>
      <c r="T533" s="1">
        <v>42051</v>
      </c>
      <c r="U533">
        <v>-575.35199999999998</v>
      </c>
      <c r="V533">
        <v>12</v>
      </c>
      <c r="W533">
        <v>4910.72</v>
      </c>
      <c r="X533">
        <v>86308</v>
      </c>
      <c r="Y533">
        <f>cleaneddata[[#This Row],[Unit Price]]-cleaneddata[[#This Row],[Discount]]</f>
        <v>417.33</v>
      </c>
      <c r="Z533" t="str">
        <f>_xlfn.IFS(cleaneddata[[#This Row],[Region]]="Central","Chris",cleaneddata[[#This Row],[Region]]="East","Erin",cleaneddata[[#This Row],[Region]]="South","Sam",cleaneddata[[#This Row],[Region]]="West","William")</f>
        <v>Chris</v>
      </c>
    </row>
    <row r="534" spans="1:26" x14ac:dyDescent="0.2">
      <c r="A534">
        <v>2260</v>
      </c>
      <c r="B534" t="s">
        <v>1198</v>
      </c>
      <c r="C534" t="s">
        <v>27</v>
      </c>
      <c r="D534">
        <v>0.02</v>
      </c>
      <c r="E534">
        <v>4.9800000000000004</v>
      </c>
      <c r="F534">
        <v>0.49</v>
      </c>
      <c r="G534" t="s">
        <v>40</v>
      </c>
      <c r="H534" t="s">
        <v>96</v>
      </c>
      <c r="I534" t="s">
        <v>50</v>
      </c>
      <c r="J534" t="s">
        <v>154</v>
      </c>
      <c r="K534" t="s">
        <v>75</v>
      </c>
      <c r="L534" t="s">
        <v>1105</v>
      </c>
      <c r="M534">
        <v>0.39</v>
      </c>
      <c r="N534" t="s">
        <v>34</v>
      </c>
      <c r="O534" t="s">
        <v>35</v>
      </c>
      <c r="P534" t="s">
        <v>77</v>
      </c>
      <c r="Q534" t="s">
        <v>1199</v>
      </c>
      <c r="R534">
        <v>30161</v>
      </c>
      <c r="S534" s="1">
        <v>42050</v>
      </c>
      <c r="T534" s="1">
        <v>42051</v>
      </c>
      <c r="U534">
        <v>-52.863999999999997</v>
      </c>
      <c r="V534">
        <v>17</v>
      </c>
      <c r="W534">
        <v>87.11</v>
      </c>
      <c r="X534">
        <v>89601</v>
      </c>
      <c r="Y534">
        <f>cleaneddata[[#This Row],[Unit Price]]-cleaneddata[[#This Row],[Discount]]</f>
        <v>4.9600000000000009</v>
      </c>
      <c r="Z534" t="str">
        <f>_xlfn.IFS(cleaneddata[[#This Row],[Region]]="Central","Chris",cleaneddata[[#This Row],[Region]]="East","Erin",cleaneddata[[#This Row],[Region]]="South","Sam",cleaneddata[[#This Row],[Region]]="West","William")</f>
        <v>Sam</v>
      </c>
    </row>
    <row r="535" spans="1:26" x14ac:dyDescent="0.2">
      <c r="A535">
        <v>2260</v>
      </c>
      <c r="B535" t="s">
        <v>1198</v>
      </c>
      <c r="C535" t="s">
        <v>27</v>
      </c>
      <c r="D535">
        <v>0.01</v>
      </c>
      <c r="E535">
        <v>20.99</v>
      </c>
      <c r="F535">
        <v>0.99</v>
      </c>
      <c r="G535" t="s">
        <v>40</v>
      </c>
      <c r="H535" t="s">
        <v>96</v>
      </c>
      <c r="I535" t="s">
        <v>42</v>
      </c>
      <c r="J535" t="s">
        <v>137</v>
      </c>
      <c r="K535" t="s">
        <v>44</v>
      </c>
      <c r="L535" t="s">
        <v>1200</v>
      </c>
      <c r="M535">
        <v>0.83</v>
      </c>
      <c r="N535" t="s">
        <v>34</v>
      </c>
      <c r="O535" t="s">
        <v>35</v>
      </c>
      <c r="P535" t="s">
        <v>77</v>
      </c>
      <c r="Q535" t="s">
        <v>1199</v>
      </c>
      <c r="R535">
        <v>30161</v>
      </c>
      <c r="S535" s="1">
        <v>42050</v>
      </c>
      <c r="T535" s="1">
        <v>42051</v>
      </c>
      <c r="U535">
        <v>45.378</v>
      </c>
      <c r="V535">
        <v>9</v>
      </c>
      <c r="W535">
        <v>170.46</v>
      </c>
      <c r="X535">
        <v>89601</v>
      </c>
      <c r="Y535">
        <f>cleaneddata[[#This Row],[Unit Price]]-cleaneddata[[#This Row],[Discount]]</f>
        <v>20.979999999999997</v>
      </c>
      <c r="Z535" t="str">
        <f>_xlfn.IFS(cleaneddata[[#This Row],[Region]]="Central","Chris",cleaneddata[[#This Row],[Region]]="East","Erin",cleaneddata[[#This Row],[Region]]="South","Sam",cleaneddata[[#This Row],[Region]]="West","William")</f>
        <v>Sam</v>
      </c>
    </row>
    <row r="536" spans="1:26" x14ac:dyDescent="0.2">
      <c r="A536">
        <v>3211</v>
      </c>
      <c r="B536" t="s">
        <v>1201</v>
      </c>
      <c r="C536" t="s">
        <v>39</v>
      </c>
      <c r="D536">
        <v>0.1</v>
      </c>
      <c r="E536">
        <v>7.31</v>
      </c>
      <c r="F536">
        <v>0.49</v>
      </c>
      <c r="G536" t="s">
        <v>40</v>
      </c>
      <c r="H536" t="s">
        <v>96</v>
      </c>
      <c r="I536" t="s">
        <v>50</v>
      </c>
      <c r="J536" t="s">
        <v>154</v>
      </c>
      <c r="K536" t="s">
        <v>75</v>
      </c>
      <c r="L536" t="s">
        <v>1129</v>
      </c>
      <c r="M536">
        <v>0.38</v>
      </c>
      <c r="N536" t="s">
        <v>34</v>
      </c>
      <c r="O536" t="s">
        <v>54</v>
      </c>
      <c r="P536" t="s">
        <v>105</v>
      </c>
      <c r="Q536" t="s">
        <v>1202</v>
      </c>
      <c r="R536">
        <v>60101</v>
      </c>
      <c r="S536" s="1">
        <v>42050</v>
      </c>
      <c r="T536" s="1">
        <v>42051</v>
      </c>
      <c r="U536">
        <v>55.020600000000002</v>
      </c>
      <c r="V536">
        <v>12</v>
      </c>
      <c r="W536">
        <v>79.739999999999995</v>
      </c>
      <c r="X536">
        <v>91522</v>
      </c>
      <c r="Y536">
        <f>cleaneddata[[#This Row],[Unit Price]]-cleaneddata[[#This Row],[Discount]]</f>
        <v>7.21</v>
      </c>
      <c r="Z536" t="str">
        <f>_xlfn.IFS(cleaneddata[[#This Row],[Region]]="Central","Chris",cleaneddata[[#This Row],[Region]]="East","Erin",cleaneddata[[#This Row],[Region]]="South","Sam",cleaneddata[[#This Row],[Region]]="West","William")</f>
        <v>Chris</v>
      </c>
    </row>
    <row r="537" spans="1:26" x14ac:dyDescent="0.2">
      <c r="A537">
        <v>3211</v>
      </c>
      <c r="B537" t="s">
        <v>1201</v>
      </c>
      <c r="C537" t="s">
        <v>39</v>
      </c>
      <c r="D537">
        <v>0.1</v>
      </c>
      <c r="E537">
        <v>20.99</v>
      </c>
      <c r="F537">
        <v>2.5</v>
      </c>
      <c r="G537" t="s">
        <v>40</v>
      </c>
      <c r="H537" t="s">
        <v>96</v>
      </c>
      <c r="I537" t="s">
        <v>42</v>
      </c>
      <c r="J537" t="s">
        <v>137</v>
      </c>
      <c r="K537" t="s">
        <v>52</v>
      </c>
      <c r="L537" t="s">
        <v>1203</v>
      </c>
      <c r="M537">
        <v>0.81</v>
      </c>
      <c r="N537" t="s">
        <v>34</v>
      </c>
      <c r="O537" t="s">
        <v>54</v>
      </c>
      <c r="P537" t="s">
        <v>105</v>
      </c>
      <c r="Q537" t="s">
        <v>1202</v>
      </c>
      <c r="R537">
        <v>60101</v>
      </c>
      <c r="S537" s="1">
        <v>42050</v>
      </c>
      <c r="T537" s="1">
        <v>42051</v>
      </c>
      <c r="U537">
        <v>-43.65504</v>
      </c>
      <c r="V537">
        <v>23</v>
      </c>
      <c r="W537">
        <v>392.45</v>
      </c>
      <c r="X537">
        <v>91522</v>
      </c>
      <c r="Y537">
        <f>cleaneddata[[#This Row],[Unit Price]]-cleaneddata[[#This Row],[Discount]]</f>
        <v>20.889999999999997</v>
      </c>
      <c r="Z537" t="str">
        <f>_xlfn.IFS(cleaneddata[[#This Row],[Region]]="Central","Chris",cleaneddata[[#This Row],[Region]]="East","Erin",cleaneddata[[#This Row],[Region]]="South","Sam",cleaneddata[[#This Row],[Region]]="West","William")</f>
        <v>Chris</v>
      </c>
    </row>
    <row r="538" spans="1:26" x14ac:dyDescent="0.2">
      <c r="A538">
        <v>393</v>
      </c>
      <c r="B538" t="s">
        <v>1204</v>
      </c>
      <c r="C538" t="s">
        <v>49</v>
      </c>
      <c r="D538">
        <v>7.0000000000000007E-2</v>
      </c>
      <c r="E538">
        <v>9.7100000000000009</v>
      </c>
      <c r="F538">
        <v>9.4499999999999993</v>
      </c>
      <c r="G538" t="s">
        <v>40</v>
      </c>
      <c r="H538" t="s">
        <v>96</v>
      </c>
      <c r="I538" t="s">
        <v>50</v>
      </c>
      <c r="J538" t="s">
        <v>80</v>
      </c>
      <c r="K538" t="s">
        <v>75</v>
      </c>
      <c r="L538" t="s">
        <v>1205</v>
      </c>
      <c r="M538">
        <v>0.6</v>
      </c>
      <c r="N538" t="s">
        <v>34</v>
      </c>
      <c r="O538" t="s">
        <v>113</v>
      </c>
      <c r="P538" t="s">
        <v>114</v>
      </c>
      <c r="Q538" t="s">
        <v>1206</v>
      </c>
      <c r="R538">
        <v>13021</v>
      </c>
      <c r="S538" s="1">
        <v>42050</v>
      </c>
      <c r="T538" s="1">
        <v>42057</v>
      </c>
      <c r="U538">
        <v>-81.77</v>
      </c>
      <c r="V538">
        <v>3</v>
      </c>
      <c r="W538">
        <v>31.44</v>
      </c>
      <c r="X538">
        <v>86382</v>
      </c>
      <c r="Y538">
        <f>cleaneddata[[#This Row],[Unit Price]]-cleaneddata[[#This Row],[Discount]]</f>
        <v>9.64</v>
      </c>
      <c r="Z538" t="str">
        <f>_xlfn.IFS(cleaneddata[[#This Row],[Region]]="Central","Chris",cleaneddata[[#This Row],[Region]]="East","Erin",cleaneddata[[#This Row],[Region]]="South","Sam",cleaneddata[[#This Row],[Region]]="West","William")</f>
        <v>Erin</v>
      </c>
    </row>
    <row r="539" spans="1:26" x14ac:dyDescent="0.2">
      <c r="A539">
        <v>651</v>
      </c>
      <c r="B539" t="s">
        <v>296</v>
      </c>
      <c r="C539" t="s">
        <v>49</v>
      </c>
      <c r="D539">
        <v>0.04</v>
      </c>
      <c r="E539">
        <v>880.98</v>
      </c>
      <c r="F539">
        <v>44.55</v>
      </c>
      <c r="G539" t="s">
        <v>28</v>
      </c>
      <c r="H539" t="s">
        <v>41</v>
      </c>
      <c r="I539" t="s">
        <v>30</v>
      </c>
      <c r="J539" t="s">
        <v>119</v>
      </c>
      <c r="K539" t="s">
        <v>32</v>
      </c>
      <c r="L539" t="s">
        <v>240</v>
      </c>
      <c r="M539">
        <v>0.62</v>
      </c>
      <c r="N539" t="s">
        <v>34</v>
      </c>
      <c r="O539" t="s">
        <v>61</v>
      </c>
      <c r="P539" t="s">
        <v>298</v>
      </c>
      <c r="Q539" t="s">
        <v>299</v>
      </c>
      <c r="R539">
        <v>89115</v>
      </c>
      <c r="S539" s="1">
        <v>42050</v>
      </c>
      <c r="T539" s="1">
        <v>42054</v>
      </c>
      <c r="U539">
        <v>4233.2587999999996</v>
      </c>
      <c r="V539">
        <v>8</v>
      </c>
      <c r="W539">
        <v>6901.25</v>
      </c>
      <c r="X539">
        <v>91576</v>
      </c>
      <c r="Y539">
        <f>cleaneddata[[#This Row],[Unit Price]]-cleaneddata[[#This Row],[Discount]]</f>
        <v>880.94</v>
      </c>
      <c r="Z539" t="str">
        <f>_xlfn.IFS(cleaneddata[[#This Row],[Region]]="Central","Chris",cleaneddata[[#This Row],[Region]]="East","Erin",cleaneddata[[#This Row],[Region]]="South","Sam",cleaneddata[[#This Row],[Region]]="West","William")</f>
        <v>William</v>
      </c>
    </row>
    <row r="540" spans="1:26" x14ac:dyDescent="0.2">
      <c r="A540">
        <v>651</v>
      </c>
      <c r="B540" t="s">
        <v>296</v>
      </c>
      <c r="C540" t="s">
        <v>49</v>
      </c>
      <c r="D540">
        <v>7.0000000000000007E-2</v>
      </c>
      <c r="E540">
        <v>13.4</v>
      </c>
      <c r="F540">
        <v>4.95</v>
      </c>
      <c r="G540" t="s">
        <v>40</v>
      </c>
      <c r="H540" t="s">
        <v>41</v>
      </c>
      <c r="I540" t="s">
        <v>30</v>
      </c>
      <c r="J540" t="s">
        <v>128</v>
      </c>
      <c r="K540" t="s">
        <v>44</v>
      </c>
      <c r="L540" t="s">
        <v>1207</v>
      </c>
      <c r="M540">
        <v>0.37</v>
      </c>
      <c r="N540" t="s">
        <v>34</v>
      </c>
      <c r="O540" t="s">
        <v>61</v>
      </c>
      <c r="P540" t="s">
        <v>298</v>
      </c>
      <c r="Q540" t="s">
        <v>299</v>
      </c>
      <c r="R540">
        <v>89115</v>
      </c>
      <c r="S540" s="1">
        <v>42050</v>
      </c>
      <c r="T540" s="1">
        <v>42055</v>
      </c>
      <c r="U540">
        <v>102.76860000000001</v>
      </c>
      <c r="V540">
        <v>11</v>
      </c>
      <c r="W540">
        <v>148.94</v>
      </c>
      <c r="X540">
        <v>91576</v>
      </c>
      <c r="Y540">
        <f>cleaneddata[[#This Row],[Unit Price]]-cleaneddata[[#This Row],[Discount]]</f>
        <v>13.33</v>
      </c>
      <c r="Z540" t="str">
        <f>_xlfn.IFS(cleaneddata[[#This Row],[Region]]="Central","Chris",cleaneddata[[#This Row],[Region]]="East","Erin",cleaneddata[[#This Row],[Region]]="South","Sam",cleaneddata[[#This Row],[Region]]="West","William")</f>
        <v>William</v>
      </c>
    </row>
    <row r="541" spans="1:26" x14ac:dyDescent="0.2">
      <c r="A541">
        <v>651</v>
      </c>
      <c r="B541" t="s">
        <v>296</v>
      </c>
      <c r="C541" t="s">
        <v>49</v>
      </c>
      <c r="D541">
        <v>0.01</v>
      </c>
      <c r="E541">
        <v>15.99</v>
      </c>
      <c r="F541">
        <v>11.28</v>
      </c>
      <c r="G541" t="s">
        <v>40</v>
      </c>
      <c r="H541" t="s">
        <v>41</v>
      </c>
      <c r="I541" t="s">
        <v>42</v>
      </c>
      <c r="J541" t="s">
        <v>58</v>
      </c>
      <c r="K541" t="s">
        <v>146</v>
      </c>
      <c r="L541" t="s">
        <v>1208</v>
      </c>
      <c r="M541">
        <v>0.38</v>
      </c>
      <c r="N541" t="s">
        <v>34</v>
      </c>
      <c r="O541" t="s">
        <v>61</v>
      </c>
      <c r="P541" t="s">
        <v>298</v>
      </c>
      <c r="Q541" t="s">
        <v>299</v>
      </c>
      <c r="R541">
        <v>89115</v>
      </c>
      <c r="S541" s="1">
        <v>42050</v>
      </c>
      <c r="T541" s="1">
        <v>42057</v>
      </c>
      <c r="U541">
        <v>-36.671543999999997</v>
      </c>
      <c r="V541">
        <v>12</v>
      </c>
      <c r="W541">
        <v>200.68</v>
      </c>
      <c r="X541">
        <v>91576</v>
      </c>
      <c r="Y541">
        <f>cleaneddata[[#This Row],[Unit Price]]-cleaneddata[[#This Row],[Discount]]</f>
        <v>15.98</v>
      </c>
      <c r="Z541" t="str">
        <f>_xlfn.IFS(cleaneddata[[#This Row],[Region]]="Central","Chris",cleaneddata[[#This Row],[Region]]="East","Erin",cleaneddata[[#This Row],[Region]]="South","Sam",cleaneddata[[#This Row],[Region]]="West","William")</f>
        <v>William</v>
      </c>
    </row>
    <row r="542" spans="1:26" x14ac:dyDescent="0.2">
      <c r="A542">
        <v>2684</v>
      </c>
      <c r="B542" t="s">
        <v>1209</v>
      </c>
      <c r="C542" t="s">
        <v>49</v>
      </c>
      <c r="D542">
        <v>0.09</v>
      </c>
      <c r="E542">
        <v>8.74</v>
      </c>
      <c r="F542">
        <v>1.39</v>
      </c>
      <c r="G542" t="s">
        <v>89</v>
      </c>
      <c r="H542" t="s">
        <v>29</v>
      </c>
      <c r="I542" t="s">
        <v>50</v>
      </c>
      <c r="J542" t="s">
        <v>347</v>
      </c>
      <c r="K542" t="s">
        <v>75</v>
      </c>
      <c r="L542" t="s">
        <v>442</v>
      </c>
      <c r="M542">
        <v>0.38</v>
      </c>
      <c r="N542" t="s">
        <v>34</v>
      </c>
      <c r="O542" t="s">
        <v>35</v>
      </c>
      <c r="P542" t="s">
        <v>125</v>
      </c>
      <c r="Q542" t="s">
        <v>1210</v>
      </c>
      <c r="R542">
        <v>33952</v>
      </c>
      <c r="S542" s="1">
        <v>42050</v>
      </c>
      <c r="T542" s="1">
        <v>42055</v>
      </c>
      <c r="U542">
        <v>23.616</v>
      </c>
      <c r="V542">
        <v>1</v>
      </c>
      <c r="W542">
        <v>11.78</v>
      </c>
      <c r="X542">
        <v>89146</v>
      </c>
      <c r="Y542">
        <f>cleaneddata[[#This Row],[Unit Price]]-cleaneddata[[#This Row],[Discount]]</f>
        <v>8.65</v>
      </c>
      <c r="Z542" t="str">
        <f>_xlfn.IFS(cleaneddata[[#This Row],[Region]]="Central","Chris",cleaneddata[[#This Row],[Region]]="East","Erin",cleaneddata[[#This Row],[Region]]="South","Sam",cleaneddata[[#This Row],[Region]]="West","William")</f>
        <v>Sam</v>
      </c>
    </row>
    <row r="543" spans="1:26" x14ac:dyDescent="0.2">
      <c r="A543">
        <v>2684</v>
      </c>
      <c r="B543" t="s">
        <v>1209</v>
      </c>
      <c r="C543" t="s">
        <v>49</v>
      </c>
      <c r="D543">
        <v>0.09</v>
      </c>
      <c r="E543">
        <v>18.97</v>
      </c>
      <c r="F543">
        <v>9.0299999999999994</v>
      </c>
      <c r="G543" t="s">
        <v>40</v>
      </c>
      <c r="H543" t="s">
        <v>29</v>
      </c>
      <c r="I543" t="s">
        <v>50</v>
      </c>
      <c r="J543" t="s">
        <v>90</v>
      </c>
      <c r="K543" t="s">
        <v>75</v>
      </c>
      <c r="L543" t="s">
        <v>632</v>
      </c>
      <c r="M543">
        <v>0.37</v>
      </c>
      <c r="N543" t="s">
        <v>34</v>
      </c>
      <c r="O543" t="s">
        <v>35</v>
      </c>
      <c r="P543" t="s">
        <v>125</v>
      </c>
      <c r="Q543" t="s">
        <v>1210</v>
      </c>
      <c r="R543">
        <v>33952</v>
      </c>
      <c r="S543" s="1">
        <v>42050</v>
      </c>
      <c r="T543" s="1">
        <v>42055</v>
      </c>
      <c r="U543">
        <v>-1748.0119999999999</v>
      </c>
      <c r="V543">
        <v>1</v>
      </c>
      <c r="W543">
        <v>20.96</v>
      </c>
      <c r="X543">
        <v>89146</v>
      </c>
      <c r="Y543">
        <f>cleaneddata[[#This Row],[Unit Price]]-cleaneddata[[#This Row],[Discount]]</f>
        <v>18.88</v>
      </c>
      <c r="Z543" t="str">
        <f>_xlfn.IFS(cleaneddata[[#This Row],[Region]]="Central","Chris",cleaneddata[[#This Row],[Region]]="East","Erin",cleaneddata[[#This Row],[Region]]="South","Sam",cleaneddata[[#This Row],[Region]]="West","William")</f>
        <v>Sam</v>
      </c>
    </row>
    <row r="544" spans="1:26" x14ac:dyDescent="0.2">
      <c r="A544">
        <v>2951</v>
      </c>
      <c r="B544" t="s">
        <v>1211</v>
      </c>
      <c r="C544" t="s">
        <v>118</v>
      </c>
      <c r="D544">
        <v>7.0000000000000007E-2</v>
      </c>
      <c r="E544">
        <v>42.98</v>
      </c>
      <c r="F544">
        <v>4.62</v>
      </c>
      <c r="G544" t="s">
        <v>89</v>
      </c>
      <c r="H544" t="s">
        <v>96</v>
      </c>
      <c r="I544" t="s">
        <v>50</v>
      </c>
      <c r="J544" t="s">
        <v>97</v>
      </c>
      <c r="K544" t="s">
        <v>75</v>
      </c>
      <c r="L544" t="s">
        <v>282</v>
      </c>
      <c r="M544">
        <v>0.56000000000000005</v>
      </c>
      <c r="N544" t="s">
        <v>34</v>
      </c>
      <c r="O544" t="s">
        <v>54</v>
      </c>
      <c r="P544" t="s">
        <v>539</v>
      </c>
      <c r="Q544" t="s">
        <v>1212</v>
      </c>
      <c r="R544">
        <v>67601</v>
      </c>
      <c r="S544" s="1">
        <v>42050</v>
      </c>
      <c r="T544" s="1">
        <v>42052</v>
      </c>
      <c r="U544">
        <v>565.38599999999997</v>
      </c>
      <c r="V544">
        <v>19</v>
      </c>
      <c r="W544">
        <v>819.4</v>
      </c>
      <c r="X544">
        <v>91397</v>
      </c>
      <c r="Y544">
        <f>cleaneddata[[#This Row],[Unit Price]]-cleaneddata[[#This Row],[Discount]]</f>
        <v>42.91</v>
      </c>
      <c r="Z544" t="str">
        <f>_xlfn.IFS(cleaneddata[[#This Row],[Region]]="Central","Chris",cleaneddata[[#This Row],[Region]]="East","Erin",cleaneddata[[#This Row],[Region]]="South","Sam",cleaneddata[[#This Row],[Region]]="West","William")</f>
        <v>Chris</v>
      </c>
    </row>
    <row r="545" spans="1:26" x14ac:dyDescent="0.2">
      <c r="A545">
        <v>2951</v>
      </c>
      <c r="B545" t="s">
        <v>1211</v>
      </c>
      <c r="C545" t="s">
        <v>118</v>
      </c>
      <c r="D545">
        <v>0.03</v>
      </c>
      <c r="E545">
        <v>89.99</v>
      </c>
      <c r="F545">
        <v>42</v>
      </c>
      <c r="G545" t="s">
        <v>28</v>
      </c>
      <c r="H545" t="s">
        <v>96</v>
      </c>
      <c r="I545" t="s">
        <v>30</v>
      </c>
      <c r="J545" t="s">
        <v>111</v>
      </c>
      <c r="K545" t="s">
        <v>59</v>
      </c>
      <c r="L545" t="s">
        <v>1213</v>
      </c>
      <c r="M545">
        <v>0.66</v>
      </c>
      <c r="N545" t="s">
        <v>34</v>
      </c>
      <c r="O545" t="s">
        <v>54</v>
      </c>
      <c r="P545" t="s">
        <v>539</v>
      </c>
      <c r="Q545" t="s">
        <v>1212</v>
      </c>
      <c r="R545">
        <v>67601</v>
      </c>
      <c r="S545" s="1">
        <v>42050</v>
      </c>
      <c r="T545" s="1">
        <v>42053</v>
      </c>
      <c r="U545">
        <v>-230.9528</v>
      </c>
      <c r="V545">
        <v>19</v>
      </c>
      <c r="W545">
        <v>1809.75</v>
      </c>
      <c r="X545">
        <v>91397</v>
      </c>
      <c r="Y545">
        <f>cleaneddata[[#This Row],[Unit Price]]-cleaneddata[[#This Row],[Discount]]</f>
        <v>89.96</v>
      </c>
      <c r="Z545" t="str">
        <f>_xlfn.IFS(cleaneddata[[#This Row],[Region]]="Central","Chris",cleaneddata[[#This Row],[Region]]="East","Erin",cleaneddata[[#This Row],[Region]]="South","Sam",cleaneddata[[#This Row],[Region]]="West","William")</f>
        <v>Chris</v>
      </c>
    </row>
    <row r="546" spans="1:26" x14ac:dyDescent="0.2">
      <c r="A546">
        <v>2355</v>
      </c>
      <c r="B546" t="s">
        <v>1214</v>
      </c>
      <c r="C546" t="s">
        <v>72</v>
      </c>
      <c r="D546">
        <v>0.1</v>
      </c>
      <c r="E546">
        <v>78.69</v>
      </c>
      <c r="F546">
        <v>19.989999999999998</v>
      </c>
      <c r="G546" t="s">
        <v>40</v>
      </c>
      <c r="H546" t="s">
        <v>41</v>
      </c>
      <c r="I546" t="s">
        <v>30</v>
      </c>
      <c r="J546" t="s">
        <v>128</v>
      </c>
      <c r="K546" t="s">
        <v>75</v>
      </c>
      <c r="L546" t="s">
        <v>1215</v>
      </c>
      <c r="M546">
        <v>0.43</v>
      </c>
      <c r="N546" t="s">
        <v>34</v>
      </c>
      <c r="O546" t="s">
        <v>61</v>
      </c>
      <c r="P546" t="s">
        <v>92</v>
      </c>
      <c r="Q546" t="s">
        <v>1216</v>
      </c>
      <c r="R546">
        <v>92236</v>
      </c>
      <c r="S546" s="1">
        <v>42050</v>
      </c>
      <c r="T546" s="1">
        <v>42051</v>
      </c>
      <c r="U546">
        <v>465.43950000000001</v>
      </c>
      <c r="V546">
        <v>9</v>
      </c>
      <c r="W546">
        <v>674.55</v>
      </c>
      <c r="X546">
        <v>91304</v>
      </c>
      <c r="Y546">
        <f>cleaneddata[[#This Row],[Unit Price]]-cleaneddata[[#This Row],[Discount]]</f>
        <v>78.59</v>
      </c>
      <c r="Z546" t="str">
        <f>_xlfn.IFS(cleaneddata[[#This Row],[Region]]="Central","Chris",cleaneddata[[#This Row],[Region]]="East","Erin",cleaneddata[[#This Row],[Region]]="South","Sam",cleaneddata[[#This Row],[Region]]="West","William")</f>
        <v>William</v>
      </c>
    </row>
    <row r="547" spans="1:26" x14ac:dyDescent="0.2">
      <c r="A547">
        <v>1129</v>
      </c>
      <c r="B547" t="s">
        <v>788</v>
      </c>
      <c r="C547" t="s">
        <v>49</v>
      </c>
      <c r="D547">
        <v>0.04</v>
      </c>
      <c r="E547">
        <v>8.6</v>
      </c>
      <c r="F547">
        <v>6.19</v>
      </c>
      <c r="G547" t="s">
        <v>40</v>
      </c>
      <c r="H547" t="s">
        <v>73</v>
      </c>
      <c r="I547" t="s">
        <v>50</v>
      </c>
      <c r="J547" t="s">
        <v>74</v>
      </c>
      <c r="K547" t="s">
        <v>75</v>
      </c>
      <c r="L547" t="s">
        <v>534</v>
      </c>
      <c r="M547">
        <v>0.38</v>
      </c>
      <c r="N547" t="s">
        <v>34</v>
      </c>
      <c r="O547" t="s">
        <v>113</v>
      </c>
      <c r="P547" t="s">
        <v>405</v>
      </c>
      <c r="Q547" t="s">
        <v>790</v>
      </c>
      <c r="R547">
        <v>2118</v>
      </c>
      <c r="S547" s="1">
        <v>42051</v>
      </c>
      <c r="T547" s="1">
        <v>42058</v>
      </c>
      <c r="U547">
        <v>-63.813499999999998</v>
      </c>
      <c r="V547">
        <v>37</v>
      </c>
      <c r="W547">
        <v>311.66000000000003</v>
      </c>
      <c r="X547">
        <v>32037</v>
      </c>
      <c r="Y547">
        <f>cleaneddata[[#This Row],[Unit Price]]-cleaneddata[[#This Row],[Discount]]</f>
        <v>8.56</v>
      </c>
      <c r="Z547" t="str">
        <f>_xlfn.IFS(cleaneddata[[#This Row],[Region]]="Central","Chris",cleaneddata[[#This Row],[Region]]="East","Erin",cleaneddata[[#This Row],[Region]]="South","Sam",cleaneddata[[#This Row],[Region]]="West","William")</f>
        <v>Erin</v>
      </c>
    </row>
    <row r="548" spans="1:26" x14ac:dyDescent="0.2">
      <c r="A548">
        <v>1129</v>
      </c>
      <c r="B548" t="s">
        <v>788</v>
      </c>
      <c r="C548" t="s">
        <v>49</v>
      </c>
      <c r="D548">
        <v>7.0000000000000007E-2</v>
      </c>
      <c r="E548">
        <v>699.99</v>
      </c>
      <c r="F548">
        <v>24.49</v>
      </c>
      <c r="G548" t="s">
        <v>40</v>
      </c>
      <c r="H548" t="s">
        <v>73</v>
      </c>
      <c r="I548" t="s">
        <v>42</v>
      </c>
      <c r="J548" t="s">
        <v>65</v>
      </c>
      <c r="K548" t="s">
        <v>66</v>
      </c>
      <c r="L548" t="s">
        <v>1217</v>
      </c>
      <c r="M548">
        <v>0.54</v>
      </c>
      <c r="N548" t="s">
        <v>34</v>
      </c>
      <c r="O548" t="s">
        <v>113</v>
      </c>
      <c r="P548" t="s">
        <v>405</v>
      </c>
      <c r="Q548" t="s">
        <v>790</v>
      </c>
      <c r="R548">
        <v>2118</v>
      </c>
      <c r="S548" s="1">
        <v>42051</v>
      </c>
      <c r="T548" s="1">
        <v>42055</v>
      </c>
      <c r="U548">
        <v>325.29000000000002</v>
      </c>
      <c r="V548">
        <v>15</v>
      </c>
      <c r="W548">
        <v>9862.51</v>
      </c>
      <c r="X548">
        <v>32037</v>
      </c>
      <c r="Y548">
        <f>cleaneddata[[#This Row],[Unit Price]]-cleaneddata[[#This Row],[Discount]]</f>
        <v>699.92</v>
      </c>
      <c r="Z548" t="str">
        <f>_xlfn.IFS(cleaneddata[[#This Row],[Region]]="Central","Chris",cleaneddata[[#This Row],[Region]]="East","Erin",cleaneddata[[#This Row],[Region]]="South","Sam",cleaneddata[[#This Row],[Region]]="West","William")</f>
        <v>Erin</v>
      </c>
    </row>
    <row r="549" spans="1:26" x14ac:dyDescent="0.2">
      <c r="A549">
        <v>1132</v>
      </c>
      <c r="B549" t="s">
        <v>1095</v>
      </c>
      <c r="C549" t="s">
        <v>49</v>
      </c>
      <c r="D549">
        <v>0.04</v>
      </c>
      <c r="E549">
        <v>8.6</v>
      </c>
      <c r="F549">
        <v>6.19</v>
      </c>
      <c r="G549" t="s">
        <v>40</v>
      </c>
      <c r="H549" t="s">
        <v>73</v>
      </c>
      <c r="I549" t="s">
        <v>50</v>
      </c>
      <c r="J549" t="s">
        <v>74</v>
      </c>
      <c r="K549" t="s">
        <v>75</v>
      </c>
      <c r="L549" t="s">
        <v>534</v>
      </c>
      <c r="M549">
        <v>0.38</v>
      </c>
      <c r="N549" t="s">
        <v>34</v>
      </c>
      <c r="O549" t="s">
        <v>54</v>
      </c>
      <c r="P549" t="s">
        <v>189</v>
      </c>
      <c r="Q549" t="s">
        <v>1096</v>
      </c>
      <c r="R549">
        <v>76039</v>
      </c>
      <c r="S549" s="1">
        <v>42051</v>
      </c>
      <c r="T549" s="1">
        <v>42058</v>
      </c>
      <c r="U549">
        <v>-63.813499999999998</v>
      </c>
      <c r="V549">
        <v>9</v>
      </c>
      <c r="W549">
        <v>75.81</v>
      </c>
      <c r="X549">
        <v>88102</v>
      </c>
      <c r="Y549">
        <f>cleaneddata[[#This Row],[Unit Price]]-cleaneddata[[#This Row],[Discount]]</f>
        <v>8.56</v>
      </c>
      <c r="Z549" t="str">
        <f>_xlfn.IFS(cleaneddata[[#This Row],[Region]]="Central","Chris",cleaneddata[[#This Row],[Region]]="East","Erin",cleaneddata[[#This Row],[Region]]="South","Sam",cleaneddata[[#This Row],[Region]]="West","William")</f>
        <v>Chris</v>
      </c>
    </row>
    <row r="550" spans="1:26" x14ac:dyDescent="0.2">
      <c r="A550">
        <v>1132</v>
      </c>
      <c r="B550" t="s">
        <v>1095</v>
      </c>
      <c r="C550" t="s">
        <v>49</v>
      </c>
      <c r="D550">
        <v>7.0000000000000007E-2</v>
      </c>
      <c r="E550">
        <v>699.99</v>
      </c>
      <c r="F550">
        <v>24.49</v>
      </c>
      <c r="G550" t="s">
        <v>40</v>
      </c>
      <c r="H550" t="s">
        <v>73</v>
      </c>
      <c r="I550" t="s">
        <v>42</v>
      </c>
      <c r="J550" t="s">
        <v>65</v>
      </c>
      <c r="K550" t="s">
        <v>66</v>
      </c>
      <c r="L550" t="s">
        <v>1217</v>
      </c>
      <c r="M550">
        <v>0.54</v>
      </c>
      <c r="N550" t="s">
        <v>34</v>
      </c>
      <c r="O550" t="s">
        <v>54</v>
      </c>
      <c r="P550" t="s">
        <v>189</v>
      </c>
      <c r="Q550" t="s">
        <v>1096</v>
      </c>
      <c r="R550">
        <v>76039</v>
      </c>
      <c r="S550" s="1">
        <v>42051</v>
      </c>
      <c r="T550" s="1">
        <v>42055</v>
      </c>
      <c r="U550">
        <v>325.29000000000002</v>
      </c>
      <c r="V550">
        <v>4</v>
      </c>
      <c r="W550">
        <v>2630</v>
      </c>
      <c r="X550">
        <v>88102</v>
      </c>
      <c r="Y550">
        <f>cleaneddata[[#This Row],[Unit Price]]-cleaneddata[[#This Row],[Discount]]</f>
        <v>699.92</v>
      </c>
      <c r="Z550" t="str">
        <f>_xlfn.IFS(cleaneddata[[#This Row],[Region]]="Central","Chris",cleaneddata[[#This Row],[Region]]="East","Erin",cleaneddata[[#This Row],[Region]]="South","Sam",cleaneddata[[#This Row],[Region]]="West","William")</f>
        <v>Chris</v>
      </c>
    </row>
    <row r="551" spans="1:26" x14ac:dyDescent="0.2">
      <c r="A551">
        <v>1580</v>
      </c>
      <c r="B551" t="s">
        <v>1218</v>
      </c>
      <c r="C551" t="s">
        <v>49</v>
      </c>
      <c r="D551">
        <v>0.1</v>
      </c>
      <c r="E551">
        <v>11.58</v>
      </c>
      <c r="F551">
        <v>6.97</v>
      </c>
      <c r="G551" t="s">
        <v>40</v>
      </c>
      <c r="H551" t="s">
        <v>96</v>
      </c>
      <c r="I551" t="s">
        <v>50</v>
      </c>
      <c r="J551" t="s">
        <v>347</v>
      </c>
      <c r="K551" t="s">
        <v>75</v>
      </c>
      <c r="L551" t="s">
        <v>626</v>
      </c>
      <c r="M551">
        <v>0.35</v>
      </c>
      <c r="N551" t="s">
        <v>34</v>
      </c>
      <c r="O551" t="s">
        <v>113</v>
      </c>
      <c r="P551" t="s">
        <v>333</v>
      </c>
      <c r="Q551" t="s">
        <v>1219</v>
      </c>
      <c r="R551">
        <v>4901</v>
      </c>
      <c r="S551" s="1">
        <v>42051</v>
      </c>
      <c r="T551" s="1">
        <v>42055</v>
      </c>
      <c r="U551">
        <v>-8.3979999999999997</v>
      </c>
      <c r="V551">
        <v>1</v>
      </c>
      <c r="W551">
        <v>14.53</v>
      </c>
      <c r="X551">
        <v>90934</v>
      </c>
      <c r="Y551">
        <f>cleaneddata[[#This Row],[Unit Price]]-cleaneddata[[#This Row],[Discount]]</f>
        <v>11.48</v>
      </c>
      <c r="Z551" t="str">
        <f>_xlfn.IFS(cleaneddata[[#This Row],[Region]]="Central","Chris",cleaneddata[[#This Row],[Region]]="East","Erin",cleaneddata[[#This Row],[Region]]="South","Sam",cleaneddata[[#This Row],[Region]]="West","William")</f>
        <v>Erin</v>
      </c>
    </row>
    <row r="552" spans="1:26" x14ac:dyDescent="0.2">
      <c r="A552">
        <v>1138</v>
      </c>
      <c r="B552" t="s">
        <v>1220</v>
      </c>
      <c r="C552" t="s">
        <v>118</v>
      </c>
      <c r="D552">
        <v>0.02</v>
      </c>
      <c r="E552">
        <v>160.97999999999999</v>
      </c>
      <c r="F552">
        <v>30</v>
      </c>
      <c r="G552" t="s">
        <v>28</v>
      </c>
      <c r="H552" t="s">
        <v>73</v>
      </c>
      <c r="I552" t="s">
        <v>30</v>
      </c>
      <c r="J552" t="s">
        <v>111</v>
      </c>
      <c r="K552" t="s">
        <v>59</v>
      </c>
      <c r="L552" t="s">
        <v>894</v>
      </c>
      <c r="M552">
        <v>0.62</v>
      </c>
      <c r="N552" t="s">
        <v>34</v>
      </c>
      <c r="O552" t="s">
        <v>54</v>
      </c>
      <c r="P552" t="s">
        <v>189</v>
      </c>
      <c r="Q552" t="s">
        <v>1221</v>
      </c>
      <c r="R552">
        <v>75056</v>
      </c>
      <c r="S552" s="1">
        <v>42051</v>
      </c>
      <c r="T552" s="1">
        <v>42054</v>
      </c>
      <c r="U552">
        <v>-51.116</v>
      </c>
      <c r="V552">
        <v>1</v>
      </c>
      <c r="W552">
        <v>192.49</v>
      </c>
      <c r="X552">
        <v>86574</v>
      </c>
      <c r="Y552">
        <f>cleaneddata[[#This Row],[Unit Price]]-cleaneddata[[#This Row],[Discount]]</f>
        <v>160.95999999999998</v>
      </c>
      <c r="Z552" t="str">
        <f>_xlfn.IFS(cleaneddata[[#This Row],[Region]]="Central","Chris",cleaneddata[[#This Row],[Region]]="East","Erin",cleaneddata[[#This Row],[Region]]="South","Sam",cleaneddata[[#This Row],[Region]]="West","William")</f>
        <v>Chris</v>
      </c>
    </row>
    <row r="553" spans="1:26" x14ac:dyDescent="0.2">
      <c r="A553">
        <v>1228</v>
      </c>
      <c r="B553" t="s">
        <v>1222</v>
      </c>
      <c r="C553" t="s">
        <v>118</v>
      </c>
      <c r="D553">
        <v>0</v>
      </c>
      <c r="E553">
        <v>7.1</v>
      </c>
      <c r="F553">
        <v>6.05</v>
      </c>
      <c r="G553" t="s">
        <v>40</v>
      </c>
      <c r="H553" t="s">
        <v>29</v>
      </c>
      <c r="I553" t="s">
        <v>50</v>
      </c>
      <c r="J553" t="s">
        <v>74</v>
      </c>
      <c r="K553" t="s">
        <v>75</v>
      </c>
      <c r="L553" t="s">
        <v>253</v>
      </c>
      <c r="M553">
        <v>0.39</v>
      </c>
      <c r="N553" t="s">
        <v>34</v>
      </c>
      <c r="O553" t="s">
        <v>113</v>
      </c>
      <c r="P553" t="s">
        <v>322</v>
      </c>
      <c r="Q553" t="s">
        <v>323</v>
      </c>
      <c r="R553">
        <v>19140</v>
      </c>
      <c r="S553" s="1">
        <v>42051</v>
      </c>
      <c r="T553" s="1">
        <v>42052</v>
      </c>
      <c r="U553">
        <v>-60.145000000000003</v>
      </c>
      <c r="V553">
        <v>28</v>
      </c>
      <c r="W553">
        <v>208.83</v>
      </c>
      <c r="X553">
        <v>55874</v>
      </c>
      <c r="Y553">
        <f>cleaneddata[[#This Row],[Unit Price]]-cleaneddata[[#This Row],[Discount]]</f>
        <v>7.1</v>
      </c>
      <c r="Z553" t="str">
        <f>_xlfn.IFS(cleaneddata[[#This Row],[Region]]="Central","Chris",cleaneddata[[#This Row],[Region]]="East","Erin",cleaneddata[[#This Row],[Region]]="South","Sam",cleaneddata[[#This Row],[Region]]="West","William")</f>
        <v>Erin</v>
      </c>
    </row>
    <row r="554" spans="1:26" x14ac:dyDescent="0.2">
      <c r="A554">
        <v>1228</v>
      </c>
      <c r="B554" t="s">
        <v>1222</v>
      </c>
      <c r="C554" t="s">
        <v>118</v>
      </c>
      <c r="D554">
        <v>0.01</v>
      </c>
      <c r="E554">
        <v>4.9800000000000004</v>
      </c>
      <c r="F554">
        <v>4.62</v>
      </c>
      <c r="G554" t="s">
        <v>89</v>
      </c>
      <c r="H554" t="s">
        <v>29</v>
      </c>
      <c r="I554" t="s">
        <v>42</v>
      </c>
      <c r="J554" t="s">
        <v>43</v>
      </c>
      <c r="K554" t="s">
        <v>44</v>
      </c>
      <c r="L554" t="s">
        <v>1223</v>
      </c>
      <c r="M554">
        <v>0.64</v>
      </c>
      <c r="N554" t="s">
        <v>34</v>
      </c>
      <c r="O554" t="s">
        <v>113</v>
      </c>
      <c r="P554" t="s">
        <v>322</v>
      </c>
      <c r="Q554" t="s">
        <v>323</v>
      </c>
      <c r="R554">
        <v>19140</v>
      </c>
      <c r="S554" s="1">
        <v>42051</v>
      </c>
      <c r="T554" s="1">
        <v>42053</v>
      </c>
      <c r="U554">
        <v>-111.72</v>
      </c>
      <c r="V554">
        <v>41</v>
      </c>
      <c r="W554">
        <v>228.3</v>
      </c>
      <c r="X554">
        <v>55874</v>
      </c>
      <c r="Y554">
        <f>cleaneddata[[#This Row],[Unit Price]]-cleaneddata[[#This Row],[Discount]]</f>
        <v>4.9700000000000006</v>
      </c>
      <c r="Z554" t="str">
        <f>_xlfn.IFS(cleaneddata[[#This Row],[Region]]="Central","Chris",cleaneddata[[#This Row],[Region]]="East","Erin",cleaneddata[[#This Row],[Region]]="South","Sam",cleaneddata[[#This Row],[Region]]="West","William")</f>
        <v>Erin</v>
      </c>
    </row>
    <row r="555" spans="1:26" x14ac:dyDescent="0.2">
      <c r="A555">
        <v>1228</v>
      </c>
      <c r="B555" t="s">
        <v>1222</v>
      </c>
      <c r="C555" t="s">
        <v>118</v>
      </c>
      <c r="D555">
        <v>0.06</v>
      </c>
      <c r="E555">
        <v>5.68</v>
      </c>
      <c r="F555">
        <v>1.39</v>
      </c>
      <c r="G555" t="s">
        <v>40</v>
      </c>
      <c r="H555" t="s">
        <v>29</v>
      </c>
      <c r="I555" t="s">
        <v>50</v>
      </c>
      <c r="J555" t="s">
        <v>347</v>
      </c>
      <c r="K555" t="s">
        <v>75</v>
      </c>
      <c r="L555" t="s">
        <v>600</v>
      </c>
      <c r="M555">
        <v>0.38</v>
      </c>
      <c r="N555" t="s">
        <v>34</v>
      </c>
      <c r="O555" t="s">
        <v>113</v>
      </c>
      <c r="P555" t="s">
        <v>322</v>
      </c>
      <c r="Q555" t="s">
        <v>323</v>
      </c>
      <c r="R555">
        <v>19140</v>
      </c>
      <c r="S555" s="1">
        <v>42051</v>
      </c>
      <c r="T555" s="1">
        <v>42051</v>
      </c>
      <c r="U555">
        <v>33.01</v>
      </c>
      <c r="V555">
        <v>24</v>
      </c>
      <c r="W555">
        <v>129.53</v>
      </c>
      <c r="X555">
        <v>55874</v>
      </c>
      <c r="Y555">
        <f>cleaneddata[[#This Row],[Unit Price]]-cleaneddata[[#This Row],[Discount]]</f>
        <v>5.62</v>
      </c>
      <c r="Z555" t="str">
        <f>_xlfn.IFS(cleaneddata[[#This Row],[Region]]="Central","Chris",cleaneddata[[#This Row],[Region]]="East","Erin",cleaneddata[[#This Row],[Region]]="South","Sam",cleaneddata[[#This Row],[Region]]="West","William")</f>
        <v>Erin</v>
      </c>
    </row>
    <row r="556" spans="1:26" x14ac:dyDescent="0.2">
      <c r="A556">
        <v>1229</v>
      </c>
      <c r="B556" t="s">
        <v>1224</v>
      </c>
      <c r="C556" t="s">
        <v>118</v>
      </c>
      <c r="D556">
        <v>0.01</v>
      </c>
      <c r="E556">
        <v>4.9800000000000004</v>
      </c>
      <c r="F556">
        <v>4.62</v>
      </c>
      <c r="G556" t="s">
        <v>89</v>
      </c>
      <c r="H556" t="s">
        <v>29</v>
      </c>
      <c r="I556" t="s">
        <v>42</v>
      </c>
      <c r="J556" t="s">
        <v>43</v>
      </c>
      <c r="K556" t="s">
        <v>44</v>
      </c>
      <c r="L556" t="s">
        <v>1223</v>
      </c>
      <c r="M556">
        <v>0.64</v>
      </c>
      <c r="N556" t="s">
        <v>34</v>
      </c>
      <c r="O556" t="s">
        <v>54</v>
      </c>
      <c r="P556" t="s">
        <v>189</v>
      </c>
      <c r="Q556" t="s">
        <v>1142</v>
      </c>
      <c r="R556">
        <v>75482</v>
      </c>
      <c r="S556" s="1">
        <v>42051</v>
      </c>
      <c r="T556" s="1">
        <v>42053</v>
      </c>
      <c r="U556">
        <v>-111.72</v>
      </c>
      <c r="V556">
        <v>10</v>
      </c>
      <c r="W556">
        <v>55.68</v>
      </c>
      <c r="X556">
        <v>90378</v>
      </c>
      <c r="Y556">
        <f>cleaneddata[[#This Row],[Unit Price]]-cleaneddata[[#This Row],[Discount]]</f>
        <v>4.9700000000000006</v>
      </c>
      <c r="Z556" t="str">
        <f>_xlfn.IFS(cleaneddata[[#This Row],[Region]]="Central","Chris",cleaneddata[[#This Row],[Region]]="East","Erin",cleaneddata[[#This Row],[Region]]="South","Sam",cleaneddata[[#This Row],[Region]]="West","William")</f>
        <v>Chris</v>
      </c>
    </row>
    <row r="557" spans="1:26" x14ac:dyDescent="0.2">
      <c r="A557">
        <v>1625</v>
      </c>
      <c r="B557" t="s">
        <v>1225</v>
      </c>
      <c r="C557" t="s">
        <v>118</v>
      </c>
      <c r="D557">
        <v>0</v>
      </c>
      <c r="E557">
        <v>209.37</v>
      </c>
      <c r="F557">
        <v>69</v>
      </c>
      <c r="G557" t="s">
        <v>40</v>
      </c>
      <c r="H557" t="s">
        <v>73</v>
      </c>
      <c r="I557" t="s">
        <v>30</v>
      </c>
      <c r="J557" t="s">
        <v>31</v>
      </c>
      <c r="K557" t="s">
        <v>66</v>
      </c>
      <c r="L557" t="s">
        <v>1226</v>
      </c>
      <c r="M557">
        <v>0.79</v>
      </c>
      <c r="N557" t="s">
        <v>34</v>
      </c>
      <c r="O557" t="s">
        <v>113</v>
      </c>
      <c r="P557" t="s">
        <v>114</v>
      </c>
      <c r="Q557" t="s">
        <v>1227</v>
      </c>
      <c r="R557">
        <v>11542</v>
      </c>
      <c r="S557" s="1">
        <v>42051</v>
      </c>
      <c r="T557" s="1">
        <v>42053</v>
      </c>
      <c r="U557">
        <v>-263.11192907999998</v>
      </c>
      <c r="V557">
        <v>11</v>
      </c>
      <c r="W557">
        <v>1959.88</v>
      </c>
      <c r="X557">
        <v>90601</v>
      </c>
      <c r="Y557">
        <f>cleaneddata[[#This Row],[Unit Price]]-cleaneddata[[#This Row],[Discount]]</f>
        <v>209.37</v>
      </c>
      <c r="Z557" t="str">
        <f>_xlfn.IFS(cleaneddata[[#This Row],[Region]]="Central","Chris",cleaneddata[[#This Row],[Region]]="East","Erin",cleaneddata[[#This Row],[Region]]="South","Sam",cleaneddata[[#This Row],[Region]]="West","William")</f>
        <v>Erin</v>
      </c>
    </row>
    <row r="558" spans="1:26" x14ac:dyDescent="0.2">
      <c r="A558">
        <v>3151</v>
      </c>
      <c r="B558" t="s">
        <v>955</v>
      </c>
      <c r="C558" t="s">
        <v>72</v>
      </c>
      <c r="D558">
        <v>0.05</v>
      </c>
      <c r="E558">
        <v>25.99</v>
      </c>
      <c r="F558">
        <v>5.37</v>
      </c>
      <c r="G558" t="s">
        <v>89</v>
      </c>
      <c r="H558" t="s">
        <v>96</v>
      </c>
      <c r="I558" t="s">
        <v>50</v>
      </c>
      <c r="J558" t="s">
        <v>51</v>
      </c>
      <c r="K558" t="s">
        <v>75</v>
      </c>
      <c r="L558" t="s">
        <v>1228</v>
      </c>
      <c r="M558">
        <v>0.56000000000000005</v>
      </c>
      <c r="N558" t="s">
        <v>34</v>
      </c>
      <c r="O558" t="s">
        <v>61</v>
      </c>
      <c r="P558" t="s">
        <v>92</v>
      </c>
      <c r="Q558" t="s">
        <v>956</v>
      </c>
      <c r="R558">
        <v>92277</v>
      </c>
      <c r="S558" s="1">
        <v>42051</v>
      </c>
      <c r="T558" s="1">
        <v>42053</v>
      </c>
      <c r="U558">
        <v>220.35720000000001</v>
      </c>
      <c r="V558">
        <v>18</v>
      </c>
      <c r="W558">
        <v>451.35</v>
      </c>
      <c r="X558">
        <v>88545</v>
      </c>
      <c r="Y558">
        <f>cleaneddata[[#This Row],[Unit Price]]-cleaneddata[[#This Row],[Discount]]</f>
        <v>25.939999999999998</v>
      </c>
      <c r="Z558" t="str">
        <f>_xlfn.IFS(cleaneddata[[#This Row],[Region]]="Central","Chris",cleaneddata[[#This Row],[Region]]="East","Erin",cleaneddata[[#This Row],[Region]]="South","Sam",cleaneddata[[#This Row],[Region]]="West","William")</f>
        <v>William</v>
      </c>
    </row>
    <row r="559" spans="1:26" x14ac:dyDescent="0.2">
      <c r="A559">
        <v>936</v>
      </c>
      <c r="B559" t="s">
        <v>1229</v>
      </c>
      <c r="C559" t="s">
        <v>27</v>
      </c>
      <c r="D559">
        <v>0.05</v>
      </c>
      <c r="E559">
        <v>6.04</v>
      </c>
      <c r="F559">
        <v>2.14</v>
      </c>
      <c r="G559" t="s">
        <v>89</v>
      </c>
      <c r="H559" t="s">
        <v>96</v>
      </c>
      <c r="I559" t="s">
        <v>50</v>
      </c>
      <c r="J559" t="s">
        <v>90</v>
      </c>
      <c r="K559" t="s">
        <v>52</v>
      </c>
      <c r="L559" t="s">
        <v>1230</v>
      </c>
      <c r="M559">
        <v>0.38</v>
      </c>
      <c r="N559" t="s">
        <v>34</v>
      </c>
      <c r="O559" t="s">
        <v>61</v>
      </c>
      <c r="P559" t="s">
        <v>92</v>
      </c>
      <c r="Q559" t="s">
        <v>1231</v>
      </c>
      <c r="R559">
        <v>92374</v>
      </c>
      <c r="S559" s="1">
        <v>42052</v>
      </c>
      <c r="T559" s="1">
        <v>42054</v>
      </c>
      <c r="U559">
        <v>-4.1399999999999997</v>
      </c>
      <c r="V559">
        <v>1</v>
      </c>
      <c r="W559">
        <v>8.41</v>
      </c>
      <c r="X559">
        <v>90588</v>
      </c>
      <c r="Y559">
        <f>cleaneddata[[#This Row],[Unit Price]]-cleaneddata[[#This Row],[Discount]]</f>
        <v>5.99</v>
      </c>
      <c r="Z559" t="str">
        <f>_xlfn.IFS(cleaneddata[[#This Row],[Region]]="Central","Chris",cleaneddata[[#This Row],[Region]]="East","Erin",cleaneddata[[#This Row],[Region]]="South","Sam",cleaneddata[[#This Row],[Region]]="West","William")</f>
        <v>William</v>
      </c>
    </row>
    <row r="560" spans="1:26" x14ac:dyDescent="0.2">
      <c r="A560">
        <v>1305</v>
      </c>
      <c r="B560" t="s">
        <v>1232</v>
      </c>
      <c r="C560" t="s">
        <v>39</v>
      </c>
      <c r="D560">
        <v>0.04</v>
      </c>
      <c r="E560">
        <v>62.18</v>
      </c>
      <c r="F560">
        <v>10.84</v>
      </c>
      <c r="G560" t="s">
        <v>40</v>
      </c>
      <c r="H560" t="s">
        <v>41</v>
      </c>
      <c r="I560" t="s">
        <v>30</v>
      </c>
      <c r="J560" t="s">
        <v>128</v>
      </c>
      <c r="K560" t="s">
        <v>146</v>
      </c>
      <c r="L560" t="s">
        <v>1233</v>
      </c>
      <c r="M560">
        <v>0.63</v>
      </c>
      <c r="N560" t="s">
        <v>34</v>
      </c>
      <c r="O560" t="s">
        <v>61</v>
      </c>
      <c r="P560" t="s">
        <v>148</v>
      </c>
      <c r="Q560" t="s">
        <v>1234</v>
      </c>
      <c r="R560">
        <v>84120</v>
      </c>
      <c r="S560" s="1">
        <v>42052</v>
      </c>
      <c r="T560" s="1">
        <v>42054</v>
      </c>
      <c r="U560">
        <v>125.8077</v>
      </c>
      <c r="V560">
        <v>3</v>
      </c>
      <c r="W560">
        <v>182.33</v>
      </c>
      <c r="X560">
        <v>87002</v>
      </c>
      <c r="Y560">
        <f>cleaneddata[[#This Row],[Unit Price]]-cleaneddata[[#This Row],[Discount]]</f>
        <v>62.14</v>
      </c>
      <c r="Z560" t="str">
        <f>_xlfn.IFS(cleaneddata[[#This Row],[Region]]="Central","Chris",cleaneddata[[#This Row],[Region]]="East","Erin",cleaneddata[[#This Row],[Region]]="South","Sam",cleaneddata[[#This Row],[Region]]="West","William")</f>
        <v>William</v>
      </c>
    </row>
    <row r="561" spans="1:26" x14ac:dyDescent="0.2">
      <c r="A561">
        <v>2427</v>
      </c>
      <c r="B561" t="s">
        <v>1235</v>
      </c>
      <c r="C561" t="s">
        <v>39</v>
      </c>
      <c r="D561">
        <v>0.03</v>
      </c>
      <c r="E561">
        <v>40.99</v>
      </c>
      <c r="F561">
        <v>19.989999999999998</v>
      </c>
      <c r="G561" t="s">
        <v>40</v>
      </c>
      <c r="H561" t="s">
        <v>96</v>
      </c>
      <c r="I561" t="s">
        <v>50</v>
      </c>
      <c r="J561" t="s">
        <v>90</v>
      </c>
      <c r="K561" t="s">
        <v>75</v>
      </c>
      <c r="L561" t="s">
        <v>1236</v>
      </c>
      <c r="M561">
        <v>0.36</v>
      </c>
      <c r="N561" t="s">
        <v>34</v>
      </c>
      <c r="O561" t="s">
        <v>54</v>
      </c>
      <c r="P561" t="s">
        <v>189</v>
      </c>
      <c r="Q561" t="s">
        <v>1237</v>
      </c>
      <c r="R561">
        <v>76248</v>
      </c>
      <c r="S561" s="1">
        <v>42052</v>
      </c>
      <c r="T561" s="1">
        <v>42053</v>
      </c>
      <c r="U561">
        <v>395.30799999999999</v>
      </c>
      <c r="V561">
        <v>21</v>
      </c>
      <c r="W561">
        <v>885.65</v>
      </c>
      <c r="X561">
        <v>90860</v>
      </c>
      <c r="Y561">
        <f>cleaneddata[[#This Row],[Unit Price]]-cleaneddata[[#This Row],[Discount]]</f>
        <v>40.96</v>
      </c>
      <c r="Z561" t="str">
        <f>_xlfn.IFS(cleaneddata[[#This Row],[Region]]="Central","Chris",cleaneddata[[#This Row],[Region]]="East","Erin",cleaneddata[[#This Row],[Region]]="South","Sam",cleaneddata[[#This Row],[Region]]="West","William")</f>
        <v>Chris</v>
      </c>
    </row>
    <row r="562" spans="1:26" x14ac:dyDescent="0.2">
      <c r="A562">
        <v>1065</v>
      </c>
      <c r="B562" t="s">
        <v>1238</v>
      </c>
      <c r="C562" t="s">
        <v>27</v>
      </c>
      <c r="D562">
        <v>0.01</v>
      </c>
      <c r="E562">
        <v>15.99</v>
      </c>
      <c r="F562">
        <v>13.18</v>
      </c>
      <c r="G562" t="s">
        <v>40</v>
      </c>
      <c r="H562" t="s">
        <v>96</v>
      </c>
      <c r="I562" t="s">
        <v>50</v>
      </c>
      <c r="J562" t="s">
        <v>74</v>
      </c>
      <c r="K562" t="s">
        <v>75</v>
      </c>
      <c r="L562" t="s">
        <v>297</v>
      </c>
      <c r="M562">
        <v>0.37</v>
      </c>
      <c r="N562" t="s">
        <v>34</v>
      </c>
      <c r="O562" t="s">
        <v>54</v>
      </c>
      <c r="P562" t="s">
        <v>105</v>
      </c>
      <c r="Q562" t="s">
        <v>1239</v>
      </c>
      <c r="R562">
        <v>60459</v>
      </c>
      <c r="S562" s="1">
        <v>42053</v>
      </c>
      <c r="T562" s="1">
        <v>42055</v>
      </c>
      <c r="U562">
        <v>-99.43544</v>
      </c>
      <c r="V562">
        <v>23</v>
      </c>
      <c r="W562">
        <v>377.44</v>
      </c>
      <c r="X562">
        <v>88899</v>
      </c>
      <c r="Y562">
        <f>cleaneddata[[#This Row],[Unit Price]]-cleaneddata[[#This Row],[Discount]]</f>
        <v>15.98</v>
      </c>
      <c r="Z562" t="str">
        <f>_xlfn.IFS(cleaneddata[[#This Row],[Region]]="Central","Chris",cleaneddata[[#This Row],[Region]]="East","Erin",cleaneddata[[#This Row],[Region]]="South","Sam",cleaneddata[[#This Row],[Region]]="West","William")</f>
        <v>Chris</v>
      </c>
    </row>
    <row r="563" spans="1:26" x14ac:dyDescent="0.2">
      <c r="A563">
        <v>3255</v>
      </c>
      <c r="B563" t="s">
        <v>1240</v>
      </c>
      <c r="C563" t="s">
        <v>27</v>
      </c>
      <c r="D563">
        <v>0.06</v>
      </c>
      <c r="E563">
        <v>47.98</v>
      </c>
      <c r="F563">
        <v>3.61</v>
      </c>
      <c r="G563" t="s">
        <v>40</v>
      </c>
      <c r="H563" t="s">
        <v>73</v>
      </c>
      <c r="I563" t="s">
        <v>42</v>
      </c>
      <c r="J563" t="s">
        <v>43</v>
      </c>
      <c r="K563" t="s">
        <v>44</v>
      </c>
      <c r="L563" t="s">
        <v>1241</v>
      </c>
      <c r="M563">
        <v>0.71</v>
      </c>
      <c r="N563" t="s">
        <v>34</v>
      </c>
      <c r="O563" t="s">
        <v>35</v>
      </c>
      <c r="P563" t="s">
        <v>125</v>
      </c>
      <c r="Q563" t="s">
        <v>1242</v>
      </c>
      <c r="R563">
        <v>33319</v>
      </c>
      <c r="S563" s="1">
        <v>42053</v>
      </c>
      <c r="T563" s="1">
        <v>42055</v>
      </c>
      <c r="U563">
        <v>596.80799999999999</v>
      </c>
      <c r="V563">
        <v>2</v>
      </c>
      <c r="W563">
        <v>97.96</v>
      </c>
      <c r="X563">
        <v>90488</v>
      </c>
      <c r="Y563">
        <f>cleaneddata[[#This Row],[Unit Price]]-cleaneddata[[#This Row],[Discount]]</f>
        <v>47.919999999999995</v>
      </c>
      <c r="Z563" t="str">
        <f>_xlfn.IFS(cleaneddata[[#This Row],[Region]]="Central","Chris",cleaneddata[[#This Row],[Region]]="East","Erin",cleaneddata[[#This Row],[Region]]="South","Sam",cleaneddata[[#This Row],[Region]]="West","William")</f>
        <v>Sam</v>
      </c>
    </row>
    <row r="564" spans="1:26" x14ac:dyDescent="0.2">
      <c r="A564">
        <v>2141</v>
      </c>
      <c r="B564" t="s">
        <v>1243</v>
      </c>
      <c r="C564" t="s">
        <v>39</v>
      </c>
      <c r="D564">
        <v>0.01</v>
      </c>
      <c r="E564">
        <v>5.44</v>
      </c>
      <c r="F564">
        <v>7.46</v>
      </c>
      <c r="G564" t="s">
        <v>40</v>
      </c>
      <c r="H564" t="s">
        <v>73</v>
      </c>
      <c r="I564" t="s">
        <v>50</v>
      </c>
      <c r="J564" t="s">
        <v>74</v>
      </c>
      <c r="K564" t="s">
        <v>75</v>
      </c>
      <c r="L564" t="s">
        <v>1244</v>
      </c>
      <c r="M564">
        <v>0.36</v>
      </c>
      <c r="N564" t="s">
        <v>34</v>
      </c>
      <c r="O564" t="s">
        <v>61</v>
      </c>
      <c r="P564" t="s">
        <v>62</v>
      </c>
      <c r="Q564" t="s">
        <v>1245</v>
      </c>
      <c r="R564">
        <v>81301</v>
      </c>
      <c r="S564" s="1">
        <v>42053</v>
      </c>
      <c r="T564" s="1">
        <v>42054</v>
      </c>
      <c r="U564">
        <v>-18.478200000000001</v>
      </c>
      <c r="V564">
        <v>3</v>
      </c>
      <c r="W564">
        <v>19.68</v>
      </c>
      <c r="X564">
        <v>87570</v>
      </c>
      <c r="Y564">
        <f>cleaneddata[[#This Row],[Unit Price]]-cleaneddata[[#This Row],[Discount]]</f>
        <v>5.4300000000000006</v>
      </c>
      <c r="Z564" t="str">
        <f>_xlfn.IFS(cleaneddata[[#This Row],[Region]]="Central","Chris",cleaneddata[[#This Row],[Region]]="East","Erin",cleaneddata[[#This Row],[Region]]="South","Sam",cleaneddata[[#This Row],[Region]]="West","William")</f>
        <v>William</v>
      </c>
    </row>
    <row r="565" spans="1:26" x14ac:dyDescent="0.2">
      <c r="A565">
        <v>2141</v>
      </c>
      <c r="B565" t="s">
        <v>1243</v>
      </c>
      <c r="C565" t="s">
        <v>39</v>
      </c>
      <c r="D565">
        <v>0.02</v>
      </c>
      <c r="E565">
        <v>549.99</v>
      </c>
      <c r="F565">
        <v>49</v>
      </c>
      <c r="G565" t="s">
        <v>28</v>
      </c>
      <c r="H565" t="s">
        <v>73</v>
      </c>
      <c r="I565" t="s">
        <v>42</v>
      </c>
      <c r="J565" t="s">
        <v>65</v>
      </c>
      <c r="K565" t="s">
        <v>59</v>
      </c>
      <c r="L565" t="s">
        <v>1246</v>
      </c>
      <c r="M565">
        <v>0.35</v>
      </c>
      <c r="N565" t="s">
        <v>34</v>
      </c>
      <c r="O565" t="s">
        <v>61</v>
      </c>
      <c r="P565" t="s">
        <v>62</v>
      </c>
      <c r="Q565" t="s">
        <v>1245</v>
      </c>
      <c r="R565">
        <v>81301</v>
      </c>
      <c r="S565" s="1">
        <v>42053</v>
      </c>
      <c r="T565" s="1">
        <v>42055</v>
      </c>
      <c r="U565">
        <v>-381.84120000000001</v>
      </c>
      <c r="V565">
        <v>18</v>
      </c>
      <c r="W565">
        <v>9798.84</v>
      </c>
      <c r="X565">
        <v>87570</v>
      </c>
      <c r="Y565">
        <f>cleaneddata[[#This Row],[Unit Price]]-cleaneddata[[#This Row],[Discount]]</f>
        <v>549.97</v>
      </c>
      <c r="Z565" t="str">
        <f>_xlfn.IFS(cleaneddata[[#This Row],[Region]]="Central","Chris",cleaneddata[[#This Row],[Region]]="East","Erin",cleaneddata[[#This Row],[Region]]="South","Sam",cleaneddata[[#This Row],[Region]]="West","William")</f>
        <v>William</v>
      </c>
    </row>
    <row r="566" spans="1:26" x14ac:dyDescent="0.2">
      <c r="A566">
        <v>2141</v>
      </c>
      <c r="B566" t="s">
        <v>1243</v>
      </c>
      <c r="C566" t="s">
        <v>39</v>
      </c>
      <c r="D566">
        <v>0.03</v>
      </c>
      <c r="E566">
        <v>22.01</v>
      </c>
      <c r="F566">
        <v>5.53</v>
      </c>
      <c r="G566" t="s">
        <v>89</v>
      </c>
      <c r="H566" t="s">
        <v>73</v>
      </c>
      <c r="I566" t="s">
        <v>50</v>
      </c>
      <c r="J566" t="s">
        <v>51</v>
      </c>
      <c r="K566" t="s">
        <v>44</v>
      </c>
      <c r="L566" t="s">
        <v>498</v>
      </c>
      <c r="M566">
        <v>0.59</v>
      </c>
      <c r="N566" t="s">
        <v>34</v>
      </c>
      <c r="O566" t="s">
        <v>61</v>
      </c>
      <c r="P566" t="s">
        <v>62</v>
      </c>
      <c r="Q566" t="s">
        <v>1245</v>
      </c>
      <c r="R566">
        <v>81301</v>
      </c>
      <c r="S566" s="1">
        <v>42053</v>
      </c>
      <c r="T566" s="1">
        <v>42054</v>
      </c>
      <c r="U566">
        <v>12.5504</v>
      </c>
      <c r="V566">
        <v>7</v>
      </c>
      <c r="W566">
        <v>154.11000000000001</v>
      </c>
      <c r="X566">
        <v>87570</v>
      </c>
      <c r="Y566">
        <f>cleaneddata[[#This Row],[Unit Price]]-cleaneddata[[#This Row],[Discount]]</f>
        <v>21.98</v>
      </c>
      <c r="Z566" t="str">
        <f>_xlfn.IFS(cleaneddata[[#This Row],[Region]]="Central","Chris",cleaneddata[[#This Row],[Region]]="East","Erin",cleaneddata[[#This Row],[Region]]="South","Sam",cleaneddata[[#This Row],[Region]]="West","William")</f>
        <v>William</v>
      </c>
    </row>
    <row r="567" spans="1:26" x14ac:dyDescent="0.2">
      <c r="A567">
        <v>2141</v>
      </c>
      <c r="B567" t="s">
        <v>1243</v>
      </c>
      <c r="C567" t="s">
        <v>39</v>
      </c>
      <c r="D567">
        <v>0.09</v>
      </c>
      <c r="E567">
        <v>34.76</v>
      </c>
      <c r="F567">
        <v>8.2200000000000006</v>
      </c>
      <c r="G567" t="s">
        <v>40</v>
      </c>
      <c r="H567" t="s">
        <v>73</v>
      </c>
      <c r="I567" t="s">
        <v>50</v>
      </c>
      <c r="J567" t="s">
        <v>80</v>
      </c>
      <c r="K567" t="s">
        <v>75</v>
      </c>
      <c r="L567" t="s">
        <v>1247</v>
      </c>
      <c r="M567">
        <v>0.56999999999999995</v>
      </c>
      <c r="N567" t="s">
        <v>34</v>
      </c>
      <c r="O567" t="s">
        <v>61</v>
      </c>
      <c r="P567" t="s">
        <v>62</v>
      </c>
      <c r="Q567" t="s">
        <v>1245</v>
      </c>
      <c r="R567">
        <v>81301</v>
      </c>
      <c r="S567" s="1">
        <v>42053</v>
      </c>
      <c r="T567" s="1">
        <v>42055</v>
      </c>
      <c r="U567">
        <v>45.3324</v>
      </c>
      <c r="V567">
        <v>7</v>
      </c>
      <c r="W567">
        <v>242.97</v>
      </c>
      <c r="X567">
        <v>87570</v>
      </c>
      <c r="Y567">
        <f>cleaneddata[[#This Row],[Unit Price]]-cleaneddata[[#This Row],[Discount]]</f>
        <v>34.669999999999995</v>
      </c>
      <c r="Z567" t="str">
        <f>_xlfn.IFS(cleaneddata[[#This Row],[Region]]="Central","Chris",cleaneddata[[#This Row],[Region]]="East","Erin",cleaneddata[[#This Row],[Region]]="South","Sam",cleaneddata[[#This Row],[Region]]="West","William")</f>
        <v>William</v>
      </c>
    </row>
    <row r="568" spans="1:26" x14ac:dyDescent="0.2">
      <c r="A568">
        <v>91</v>
      </c>
      <c r="B568" t="s">
        <v>1248</v>
      </c>
      <c r="C568" t="s">
        <v>118</v>
      </c>
      <c r="D568">
        <v>0.05</v>
      </c>
      <c r="E568">
        <v>5.18</v>
      </c>
      <c r="F568">
        <v>2.04</v>
      </c>
      <c r="G568" t="s">
        <v>40</v>
      </c>
      <c r="H568" t="s">
        <v>73</v>
      </c>
      <c r="I568" t="s">
        <v>50</v>
      </c>
      <c r="J568" t="s">
        <v>90</v>
      </c>
      <c r="K568" t="s">
        <v>52</v>
      </c>
      <c r="L568" t="s">
        <v>835</v>
      </c>
      <c r="M568">
        <v>0.36</v>
      </c>
      <c r="N568" t="s">
        <v>34</v>
      </c>
      <c r="O568" t="s">
        <v>61</v>
      </c>
      <c r="P568" t="s">
        <v>92</v>
      </c>
      <c r="Q568" t="s">
        <v>1249</v>
      </c>
      <c r="R568">
        <v>94591</v>
      </c>
      <c r="S568" s="1">
        <v>42053</v>
      </c>
      <c r="T568" s="1">
        <v>42055</v>
      </c>
      <c r="U568">
        <v>34.010399999999997</v>
      </c>
      <c r="V568">
        <v>10</v>
      </c>
      <c r="W568">
        <v>53.54</v>
      </c>
      <c r="X568">
        <v>87176</v>
      </c>
      <c r="Y568">
        <f>cleaneddata[[#This Row],[Unit Price]]-cleaneddata[[#This Row],[Discount]]</f>
        <v>5.13</v>
      </c>
      <c r="Z568" t="str">
        <f>_xlfn.IFS(cleaneddata[[#This Row],[Region]]="Central","Chris",cleaneddata[[#This Row],[Region]]="East","Erin",cleaneddata[[#This Row],[Region]]="South","Sam",cleaneddata[[#This Row],[Region]]="West","William")</f>
        <v>William</v>
      </c>
    </row>
    <row r="569" spans="1:26" x14ac:dyDescent="0.2">
      <c r="A569">
        <v>2521</v>
      </c>
      <c r="B569" t="s">
        <v>1250</v>
      </c>
      <c r="C569" t="s">
        <v>118</v>
      </c>
      <c r="D569">
        <v>0</v>
      </c>
      <c r="E569">
        <v>175.99</v>
      </c>
      <c r="F569">
        <v>4.99</v>
      </c>
      <c r="G569" t="s">
        <v>40</v>
      </c>
      <c r="H569" t="s">
        <v>73</v>
      </c>
      <c r="I569" t="s">
        <v>42</v>
      </c>
      <c r="J569" t="s">
        <v>137</v>
      </c>
      <c r="K569" t="s">
        <v>75</v>
      </c>
      <c r="L569" t="s">
        <v>1251</v>
      </c>
      <c r="M569">
        <v>0.59</v>
      </c>
      <c r="N569" t="s">
        <v>34</v>
      </c>
      <c r="O569" t="s">
        <v>54</v>
      </c>
      <c r="P569" t="s">
        <v>189</v>
      </c>
      <c r="Q569" t="s">
        <v>1252</v>
      </c>
      <c r="R569">
        <v>75109</v>
      </c>
      <c r="S569" s="1">
        <v>42053</v>
      </c>
      <c r="T569" s="1">
        <v>42056</v>
      </c>
      <c r="U569">
        <v>1656.6555000000001</v>
      </c>
      <c r="V569">
        <v>15</v>
      </c>
      <c r="W569">
        <v>2400.9499999999998</v>
      </c>
      <c r="X569">
        <v>87032</v>
      </c>
      <c r="Y569">
        <f>cleaneddata[[#This Row],[Unit Price]]-cleaneddata[[#This Row],[Discount]]</f>
        <v>175.99</v>
      </c>
      <c r="Z569" t="str">
        <f>_xlfn.IFS(cleaneddata[[#This Row],[Region]]="Central","Chris",cleaneddata[[#This Row],[Region]]="East","Erin",cleaneddata[[#This Row],[Region]]="South","Sam",cleaneddata[[#This Row],[Region]]="West","William")</f>
        <v>Chris</v>
      </c>
    </row>
    <row r="570" spans="1:26" x14ac:dyDescent="0.2">
      <c r="A570">
        <v>2498</v>
      </c>
      <c r="B570" t="s">
        <v>931</v>
      </c>
      <c r="C570" t="s">
        <v>72</v>
      </c>
      <c r="D570">
        <v>0.09</v>
      </c>
      <c r="E570">
        <v>355.98</v>
      </c>
      <c r="F570">
        <v>58.92</v>
      </c>
      <c r="G570" t="s">
        <v>28</v>
      </c>
      <c r="H570" t="s">
        <v>96</v>
      </c>
      <c r="I570" t="s">
        <v>30</v>
      </c>
      <c r="J570" t="s">
        <v>111</v>
      </c>
      <c r="K570" t="s">
        <v>59</v>
      </c>
      <c r="L570" t="s">
        <v>696</v>
      </c>
      <c r="M570">
        <v>0.64</v>
      </c>
      <c r="N570" t="s">
        <v>34</v>
      </c>
      <c r="O570" t="s">
        <v>61</v>
      </c>
      <c r="P570" t="s">
        <v>92</v>
      </c>
      <c r="Q570" t="s">
        <v>892</v>
      </c>
      <c r="R570">
        <v>92024</v>
      </c>
      <c r="S570" s="1">
        <v>42053</v>
      </c>
      <c r="T570" s="1">
        <v>42055</v>
      </c>
      <c r="U570">
        <v>1240.25</v>
      </c>
      <c r="V570">
        <v>30</v>
      </c>
      <c r="W570">
        <v>10554.63</v>
      </c>
      <c r="X570">
        <v>16547</v>
      </c>
      <c r="Y570">
        <f>cleaneddata[[#This Row],[Unit Price]]-cleaneddata[[#This Row],[Discount]]</f>
        <v>355.89000000000004</v>
      </c>
      <c r="Z570" t="str">
        <f>_xlfn.IFS(cleaneddata[[#This Row],[Region]]="Central","Chris",cleaneddata[[#This Row],[Region]]="East","Erin",cleaneddata[[#This Row],[Region]]="South","Sam",cleaneddata[[#This Row],[Region]]="West","William")</f>
        <v>William</v>
      </c>
    </row>
    <row r="571" spans="1:26" x14ac:dyDescent="0.2">
      <c r="A571">
        <v>2498</v>
      </c>
      <c r="B571" t="s">
        <v>931</v>
      </c>
      <c r="C571" t="s">
        <v>72</v>
      </c>
      <c r="D571">
        <v>0.04</v>
      </c>
      <c r="E571">
        <v>218.75</v>
      </c>
      <c r="F571">
        <v>69.64</v>
      </c>
      <c r="G571" t="s">
        <v>28</v>
      </c>
      <c r="H571" t="s">
        <v>96</v>
      </c>
      <c r="I571" t="s">
        <v>30</v>
      </c>
      <c r="J571" t="s">
        <v>31</v>
      </c>
      <c r="K571" t="s">
        <v>32</v>
      </c>
      <c r="L571" t="s">
        <v>876</v>
      </c>
      <c r="M571">
        <v>0.77</v>
      </c>
      <c r="N571" t="s">
        <v>34</v>
      </c>
      <c r="O571" t="s">
        <v>61</v>
      </c>
      <c r="P571" t="s">
        <v>92</v>
      </c>
      <c r="Q571" t="s">
        <v>892</v>
      </c>
      <c r="R571">
        <v>92024</v>
      </c>
      <c r="S571" s="1">
        <v>42053</v>
      </c>
      <c r="T571" s="1">
        <v>42053</v>
      </c>
      <c r="U571">
        <v>-533.23199999999997</v>
      </c>
      <c r="V571">
        <v>8</v>
      </c>
      <c r="W571">
        <v>1749.64</v>
      </c>
      <c r="X571">
        <v>16547</v>
      </c>
      <c r="Y571">
        <f>cleaneddata[[#This Row],[Unit Price]]-cleaneddata[[#This Row],[Discount]]</f>
        <v>218.71</v>
      </c>
      <c r="Z571" t="str">
        <f>_xlfn.IFS(cleaneddata[[#This Row],[Region]]="Central","Chris",cleaneddata[[#This Row],[Region]]="East","Erin",cleaneddata[[#This Row],[Region]]="South","Sam",cleaneddata[[#This Row],[Region]]="West","William")</f>
        <v>William</v>
      </c>
    </row>
    <row r="572" spans="1:26" x14ac:dyDescent="0.2">
      <c r="A572">
        <v>2499</v>
      </c>
      <c r="B572" t="s">
        <v>1253</v>
      </c>
      <c r="C572" t="s">
        <v>72</v>
      </c>
      <c r="D572">
        <v>0.09</v>
      </c>
      <c r="E572">
        <v>355.98</v>
      </c>
      <c r="F572">
        <v>58.92</v>
      </c>
      <c r="G572" t="s">
        <v>28</v>
      </c>
      <c r="H572" t="s">
        <v>96</v>
      </c>
      <c r="I572" t="s">
        <v>30</v>
      </c>
      <c r="J572" t="s">
        <v>111</v>
      </c>
      <c r="K572" t="s">
        <v>59</v>
      </c>
      <c r="L572" t="s">
        <v>696</v>
      </c>
      <c r="M572">
        <v>0.64</v>
      </c>
      <c r="N572" t="s">
        <v>34</v>
      </c>
      <c r="O572" t="s">
        <v>54</v>
      </c>
      <c r="P572" t="s">
        <v>105</v>
      </c>
      <c r="Q572" t="s">
        <v>1254</v>
      </c>
      <c r="R572">
        <v>60901</v>
      </c>
      <c r="S572" s="1">
        <v>42053</v>
      </c>
      <c r="T572" s="1">
        <v>42055</v>
      </c>
      <c r="U572">
        <v>1240.25</v>
      </c>
      <c r="V572">
        <v>8</v>
      </c>
      <c r="W572">
        <v>2814.57</v>
      </c>
      <c r="X572">
        <v>88319</v>
      </c>
      <c r="Y572">
        <f>cleaneddata[[#This Row],[Unit Price]]-cleaneddata[[#This Row],[Discount]]</f>
        <v>355.89000000000004</v>
      </c>
      <c r="Z572" t="str">
        <f>_xlfn.IFS(cleaneddata[[#This Row],[Region]]="Central","Chris",cleaneddata[[#This Row],[Region]]="East","Erin",cleaneddata[[#This Row],[Region]]="South","Sam",cleaneddata[[#This Row],[Region]]="West","William")</f>
        <v>Chris</v>
      </c>
    </row>
    <row r="573" spans="1:26" x14ac:dyDescent="0.2">
      <c r="A573">
        <v>993</v>
      </c>
      <c r="B573" t="s">
        <v>1255</v>
      </c>
      <c r="C573" t="s">
        <v>39</v>
      </c>
      <c r="D573">
        <v>0.05</v>
      </c>
      <c r="E573">
        <v>4.28</v>
      </c>
      <c r="F573">
        <v>5.17</v>
      </c>
      <c r="G573" t="s">
        <v>40</v>
      </c>
      <c r="H573" t="s">
        <v>29</v>
      </c>
      <c r="I573" t="s">
        <v>50</v>
      </c>
      <c r="J573" t="s">
        <v>90</v>
      </c>
      <c r="K573" t="s">
        <v>75</v>
      </c>
      <c r="L573" t="s">
        <v>1256</v>
      </c>
      <c r="M573">
        <v>0.4</v>
      </c>
      <c r="N573" t="s">
        <v>34</v>
      </c>
      <c r="O573" t="s">
        <v>61</v>
      </c>
      <c r="P573" t="s">
        <v>92</v>
      </c>
      <c r="Q573" t="s">
        <v>1257</v>
      </c>
      <c r="R573">
        <v>93030</v>
      </c>
      <c r="S573" s="1">
        <v>42054</v>
      </c>
      <c r="T573" s="1">
        <v>42054</v>
      </c>
      <c r="U573">
        <v>-104.57</v>
      </c>
      <c r="V573">
        <v>9</v>
      </c>
      <c r="W573">
        <v>38.58</v>
      </c>
      <c r="X573">
        <v>89432</v>
      </c>
      <c r="Y573">
        <f>cleaneddata[[#This Row],[Unit Price]]-cleaneddata[[#This Row],[Discount]]</f>
        <v>4.2300000000000004</v>
      </c>
      <c r="Z573" t="str">
        <f>_xlfn.IFS(cleaneddata[[#This Row],[Region]]="Central","Chris",cleaneddata[[#This Row],[Region]]="East","Erin",cleaneddata[[#This Row],[Region]]="South","Sam",cleaneddata[[#This Row],[Region]]="West","William")</f>
        <v>William</v>
      </c>
    </row>
    <row r="574" spans="1:26" x14ac:dyDescent="0.2">
      <c r="A574">
        <v>1303</v>
      </c>
      <c r="B574" t="s">
        <v>1258</v>
      </c>
      <c r="C574" t="s">
        <v>39</v>
      </c>
      <c r="D574">
        <v>0.03</v>
      </c>
      <c r="E574">
        <v>39.479999999999997</v>
      </c>
      <c r="F574">
        <v>1.99</v>
      </c>
      <c r="G574" t="s">
        <v>40</v>
      </c>
      <c r="H574" t="s">
        <v>41</v>
      </c>
      <c r="I574" t="s">
        <v>42</v>
      </c>
      <c r="J574" t="s">
        <v>43</v>
      </c>
      <c r="K574" t="s">
        <v>44</v>
      </c>
      <c r="L574" t="s">
        <v>1259</v>
      </c>
      <c r="M574">
        <v>0.54</v>
      </c>
      <c r="N574" t="s">
        <v>34</v>
      </c>
      <c r="O574" t="s">
        <v>61</v>
      </c>
      <c r="P574" t="s">
        <v>148</v>
      </c>
      <c r="Q574" t="s">
        <v>1260</v>
      </c>
      <c r="R574">
        <v>84074</v>
      </c>
      <c r="S574" s="1">
        <v>42054</v>
      </c>
      <c r="T574" s="1">
        <v>42056</v>
      </c>
      <c r="U574">
        <v>317.08949999999999</v>
      </c>
      <c r="V574">
        <v>12</v>
      </c>
      <c r="W574">
        <v>459.55</v>
      </c>
      <c r="X574">
        <v>87003</v>
      </c>
      <c r="Y574">
        <f>cleaneddata[[#This Row],[Unit Price]]-cleaneddata[[#This Row],[Discount]]</f>
        <v>39.449999999999996</v>
      </c>
      <c r="Z574" t="str">
        <f>_xlfn.IFS(cleaneddata[[#This Row],[Region]]="Central","Chris",cleaneddata[[#This Row],[Region]]="East","Erin",cleaneddata[[#This Row],[Region]]="South","Sam",cleaneddata[[#This Row],[Region]]="West","William")</f>
        <v>William</v>
      </c>
    </row>
    <row r="575" spans="1:26" x14ac:dyDescent="0.2">
      <c r="A575">
        <v>2828</v>
      </c>
      <c r="B575" t="s">
        <v>1261</v>
      </c>
      <c r="C575" t="s">
        <v>39</v>
      </c>
      <c r="D575">
        <v>0.05</v>
      </c>
      <c r="E575">
        <v>11.29</v>
      </c>
      <c r="F575">
        <v>5.03</v>
      </c>
      <c r="G575" t="s">
        <v>40</v>
      </c>
      <c r="H575" t="s">
        <v>96</v>
      </c>
      <c r="I575" t="s">
        <v>50</v>
      </c>
      <c r="J575" t="s">
        <v>80</v>
      </c>
      <c r="K575" t="s">
        <v>75</v>
      </c>
      <c r="L575" t="s">
        <v>1262</v>
      </c>
      <c r="M575">
        <v>0.59</v>
      </c>
      <c r="N575" t="s">
        <v>34</v>
      </c>
      <c r="O575" t="s">
        <v>61</v>
      </c>
      <c r="P575" t="s">
        <v>92</v>
      </c>
      <c r="Q575" t="s">
        <v>1263</v>
      </c>
      <c r="R575">
        <v>92243</v>
      </c>
      <c r="S575" s="1">
        <v>42054</v>
      </c>
      <c r="T575" s="1">
        <v>42056</v>
      </c>
      <c r="U575">
        <v>-35.26</v>
      </c>
      <c r="V575">
        <v>8</v>
      </c>
      <c r="W575">
        <v>90.46</v>
      </c>
      <c r="X575">
        <v>87720</v>
      </c>
      <c r="Y575">
        <f>cleaneddata[[#This Row],[Unit Price]]-cleaneddata[[#This Row],[Discount]]</f>
        <v>11.239999999999998</v>
      </c>
      <c r="Z575" t="str">
        <f>_xlfn.IFS(cleaneddata[[#This Row],[Region]]="Central","Chris",cleaneddata[[#This Row],[Region]]="East","Erin",cleaneddata[[#This Row],[Region]]="South","Sam",cleaneddata[[#This Row],[Region]]="West","William")</f>
        <v>William</v>
      </c>
    </row>
    <row r="576" spans="1:26" x14ac:dyDescent="0.2">
      <c r="A576">
        <v>1303</v>
      </c>
      <c r="B576" t="s">
        <v>1258</v>
      </c>
      <c r="C576" t="s">
        <v>49</v>
      </c>
      <c r="D576">
        <v>0.01</v>
      </c>
      <c r="E576">
        <v>65.989999999999995</v>
      </c>
      <c r="F576">
        <v>5.31</v>
      </c>
      <c r="G576" t="s">
        <v>40</v>
      </c>
      <c r="H576" t="s">
        <v>41</v>
      </c>
      <c r="I576" t="s">
        <v>42</v>
      </c>
      <c r="J576" t="s">
        <v>137</v>
      </c>
      <c r="K576" t="s">
        <v>75</v>
      </c>
      <c r="L576" t="s">
        <v>1264</v>
      </c>
      <c r="M576">
        <v>0.56999999999999995</v>
      </c>
      <c r="N576" t="s">
        <v>34</v>
      </c>
      <c r="O576" t="s">
        <v>61</v>
      </c>
      <c r="P576" t="s">
        <v>148</v>
      </c>
      <c r="Q576" t="s">
        <v>1260</v>
      </c>
      <c r="R576">
        <v>84074</v>
      </c>
      <c r="S576" s="1">
        <v>42054</v>
      </c>
      <c r="T576" s="1">
        <v>42061</v>
      </c>
      <c r="U576">
        <v>250.36272</v>
      </c>
      <c r="V576">
        <v>9</v>
      </c>
      <c r="W576">
        <v>536.9</v>
      </c>
      <c r="X576">
        <v>87005</v>
      </c>
      <c r="Y576">
        <f>cleaneddata[[#This Row],[Unit Price]]-cleaneddata[[#This Row],[Discount]]</f>
        <v>65.97999999999999</v>
      </c>
      <c r="Z576" t="str">
        <f>_xlfn.IFS(cleaneddata[[#This Row],[Region]]="Central","Chris",cleaneddata[[#This Row],[Region]]="East","Erin",cleaneddata[[#This Row],[Region]]="South","Sam",cleaneddata[[#This Row],[Region]]="West","William")</f>
        <v>William</v>
      </c>
    </row>
    <row r="577" spans="1:26" x14ac:dyDescent="0.2">
      <c r="A577">
        <v>2287</v>
      </c>
      <c r="B577" t="s">
        <v>1265</v>
      </c>
      <c r="C577" t="s">
        <v>49</v>
      </c>
      <c r="D577">
        <v>0.1</v>
      </c>
      <c r="E577">
        <v>54.1</v>
      </c>
      <c r="F577">
        <v>19.989999999999998</v>
      </c>
      <c r="G577" t="s">
        <v>40</v>
      </c>
      <c r="H577" t="s">
        <v>96</v>
      </c>
      <c r="I577" t="s">
        <v>50</v>
      </c>
      <c r="J577" t="s">
        <v>80</v>
      </c>
      <c r="K577" t="s">
        <v>75</v>
      </c>
      <c r="L577" t="s">
        <v>1266</v>
      </c>
      <c r="M577">
        <v>0.59</v>
      </c>
      <c r="N577" t="s">
        <v>34</v>
      </c>
      <c r="O577" t="s">
        <v>35</v>
      </c>
      <c r="P577" t="s">
        <v>273</v>
      </c>
      <c r="Q577" t="s">
        <v>1267</v>
      </c>
      <c r="R577">
        <v>29483</v>
      </c>
      <c r="S577" s="1">
        <v>42054</v>
      </c>
      <c r="T577" s="1">
        <v>42059</v>
      </c>
      <c r="U577">
        <v>34.067999999999998</v>
      </c>
      <c r="V577">
        <v>9</v>
      </c>
      <c r="W577">
        <v>469.59</v>
      </c>
      <c r="X577">
        <v>90147</v>
      </c>
      <c r="Y577">
        <f>cleaneddata[[#This Row],[Unit Price]]-cleaneddata[[#This Row],[Discount]]</f>
        <v>54</v>
      </c>
      <c r="Z577" t="str">
        <f>_xlfn.IFS(cleaneddata[[#This Row],[Region]]="Central","Chris",cleaneddata[[#This Row],[Region]]="East","Erin",cleaneddata[[#This Row],[Region]]="South","Sam",cleaneddata[[#This Row],[Region]]="West","William")</f>
        <v>Sam</v>
      </c>
    </row>
    <row r="578" spans="1:26" x14ac:dyDescent="0.2">
      <c r="A578">
        <v>1827</v>
      </c>
      <c r="B578" t="s">
        <v>1268</v>
      </c>
      <c r="C578" t="s">
        <v>72</v>
      </c>
      <c r="D578">
        <v>0</v>
      </c>
      <c r="E578">
        <v>5.98</v>
      </c>
      <c r="F578">
        <v>0.96</v>
      </c>
      <c r="G578" t="s">
        <v>40</v>
      </c>
      <c r="H578" t="s">
        <v>96</v>
      </c>
      <c r="I578" t="s">
        <v>50</v>
      </c>
      <c r="J578" t="s">
        <v>51</v>
      </c>
      <c r="K578" t="s">
        <v>52</v>
      </c>
      <c r="L578" t="s">
        <v>1269</v>
      </c>
      <c r="M578">
        <v>0.6</v>
      </c>
      <c r="N578" t="s">
        <v>34</v>
      </c>
      <c r="O578" t="s">
        <v>54</v>
      </c>
      <c r="P578" t="s">
        <v>215</v>
      </c>
      <c r="Q578" t="s">
        <v>930</v>
      </c>
      <c r="R578">
        <v>52601</v>
      </c>
      <c r="S578" s="1">
        <v>42054</v>
      </c>
      <c r="T578" s="1">
        <v>42055</v>
      </c>
      <c r="U578">
        <v>38.039700000000003</v>
      </c>
      <c r="V578">
        <v>9</v>
      </c>
      <c r="W578">
        <v>55.13</v>
      </c>
      <c r="X578">
        <v>86956</v>
      </c>
      <c r="Y578">
        <f>cleaneddata[[#This Row],[Unit Price]]-cleaneddata[[#This Row],[Discount]]</f>
        <v>5.98</v>
      </c>
      <c r="Z578" t="str">
        <f>_xlfn.IFS(cleaneddata[[#This Row],[Region]]="Central","Chris",cleaneddata[[#This Row],[Region]]="East","Erin",cleaneddata[[#This Row],[Region]]="South","Sam",cleaneddata[[#This Row],[Region]]="West","William")</f>
        <v>Chris</v>
      </c>
    </row>
    <row r="579" spans="1:26" x14ac:dyDescent="0.2">
      <c r="A579">
        <v>1828</v>
      </c>
      <c r="B579" t="s">
        <v>252</v>
      </c>
      <c r="C579" t="s">
        <v>72</v>
      </c>
      <c r="D579">
        <v>0.02</v>
      </c>
      <c r="E579">
        <v>5.98</v>
      </c>
      <c r="F579">
        <v>5.46</v>
      </c>
      <c r="G579" t="s">
        <v>40</v>
      </c>
      <c r="H579" t="s">
        <v>96</v>
      </c>
      <c r="I579" t="s">
        <v>50</v>
      </c>
      <c r="J579" t="s">
        <v>90</v>
      </c>
      <c r="K579" t="s">
        <v>75</v>
      </c>
      <c r="L579" t="s">
        <v>1158</v>
      </c>
      <c r="M579">
        <v>0.36</v>
      </c>
      <c r="N579" t="s">
        <v>34</v>
      </c>
      <c r="O579" t="s">
        <v>54</v>
      </c>
      <c r="P579" t="s">
        <v>215</v>
      </c>
      <c r="Q579" t="s">
        <v>254</v>
      </c>
      <c r="R579">
        <v>50613</v>
      </c>
      <c r="S579" s="1">
        <v>42054</v>
      </c>
      <c r="T579" s="1">
        <v>42055</v>
      </c>
      <c r="U579">
        <v>-47.12</v>
      </c>
      <c r="V579">
        <v>7</v>
      </c>
      <c r="W579">
        <v>44.8</v>
      </c>
      <c r="X579">
        <v>86956</v>
      </c>
      <c r="Y579">
        <f>cleaneddata[[#This Row],[Unit Price]]-cleaneddata[[#This Row],[Discount]]</f>
        <v>5.9600000000000009</v>
      </c>
      <c r="Z579" t="str">
        <f>_xlfn.IFS(cleaneddata[[#This Row],[Region]]="Central","Chris",cleaneddata[[#This Row],[Region]]="East","Erin",cleaneddata[[#This Row],[Region]]="South","Sam",cleaneddata[[#This Row],[Region]]="West","William")</f>
        <v>Chris</v>
      </c>
    </row>
    <row r="580" spans="1:26" x14ac:dyDescent="0.2">
      <c r="A580">
        <v>2052</v>
      </c>
      <c r="B580" t="s">
        <v>1270</v>
      </c>
      <c r="C580" t="s">
        <v>72</v>
      </c>
      <c r="D580">
        <v>7.0000000000000007E-2</v>
      </c>
      <c r="E580">
        <v>31.78</v>
      </c>
      <c r="F580">
        <v>1.99</v>
      </c>
      <c r="G580" t="s">
        <v>40</v>
      </c>
      <c r="H580" t="s">
        <v>73</v>
      </c>
      <c r="I580" t="s">
        <v>42</v>
      </c>
      <c r="J580" t="s">
        <v>43</v>
      </c>
      <c r="K580" t="s">
        <v>44</v>
      </c>
      <c r="L580" t="s">
        <v>872</v>
      </c>
      <c r="M580">
        <v>0.42</v>
      </c>
      <c r="N580" t="s">
        <v>34</v>
      </c>
      <c r="O580" t="s">
        <v>61</v>
      </c>
      <c r="P580" t="s">
        <v>642</v>
      </c>
      <c r="Q580" t="s">
        <v>1271</v>
      </c>
      <c r="R580">
        <v>87105</v>
      </c>
      <c r="S580" s="1">
        <v>42054</v>
      </c>
      <c r="T580" s="1">
        <v>42056</v>
      </c>
      <c r="U580">
        <v>265.11180000000002</v>
      </c>
      <c r="V580">
        <v>13</v>
      </c>
      <c r="W580">
        <v>384.22</v>
      </c>
      <c r="X580">
        <v>87234</v>
      </c>
      <c r="Y580">
        <f>cleaneddata[[#This Row],[Unit Price]]-cleaneddata[[#This Row],[Discount]]</f>
        <v>31.71</v>
      </c>
      <c r="Z580" t="str">
        <f>_xlfn.IFS(cleaneddata[[#This Row],[Region]]="Central","Chris",cleaneddata[[#This Row],[Region]]="East","Erin",cleaneddata[[#This Row],[Region]]="South","Sam",cleaneddata[[#This Row],[Region]]="West","William")</f>
        <v>William</v>
      </c>
    </row>
    <row r="581" spans="1:26" x14ac:dyDescent="0.2">
      <c r="A581">
        <v>2052</v>
      </c>
      <c r="B581" t="s">
        <v>1270</v>
      </c>
      <c r="C581" t="s">
        <v>72</v>
      </c>
      <c r="D581">
        <v>0</v>
      </c>
      <c r="E581">
        <v>5.98</v>
      </c>
      <c r="F581">
        <v>2.5</v>
      </c>
      <c r="G581" t="s">
        <v>40</v>
      </c>
      <c r="H581" t="s">
        <v>73</v>
      </c>
      <c r="I581" t="s">
        <v>50</v>
      </c>
      <c r="J581" t="s">
        <v>347</v>
      </c>
      <c r="K581" t="s">
        <v>75</v>
      </c>
      <c r="L581" t="s">
        <v>1272</v>
      </c>
      <c r="M581">
        <v>0.36</v>
      </c>
      <c r="N581" t="s">
        <v>34</v>
      </c>
      <c r="O581" t="s">
        <v>61</v>
      </c>
      <c r="P581" t="s">
        <v>642</v>
      </c>
      <c r="Q581" t="s">
        <v>1271</v>
      </c>
      <c r="R581">
        <v>87105</v>
      </c>
      <c r="S581" s="1">
        <v>42054</v>
      </c>
      <c r="T581" s="1">
        <v>42055</v>
      </c>
      <c r="U581">
        <v>9.5608000000000004</v>
      </c>
      <c r="V581">
        <v>5</v>
      </c>
      <c r="W581">
        <v>31.64</v>
      </c>
      <c r="X581">
        <v>87234</v>
      </c>
      <c r="Y581">
        <f>cleaneddata[[#This Row],[Unit Price]]-cleaneddata[[#This Row],[Discount]]</f>
        <v>5.98</v>
      </c>
      <c r="Z581" t="str">
        <f>_xlfn.IFS(cleaneddata[[#This Row],[Region]]="Central","Chris",cleaneddata[[#This Row],[Region]]="East","Erin",cleaneddata[[#This Row],[Region]]="South","Sam",cleaneddata[[#This Row],[Region]]="West","William")</f>
        <v>William</v>
      </c>
    </row>
    <row r="582" spans="1:26" x14ac:dyDescent="0.2">
      <c r="A582">
        <v>2052</v>
      </c>
      <c r="B582" t="s">
        <v>1270</v>
      </c>
      <c r="C582" t="s">
        <v>72</v>
      </c>
      <c r="D582">
        <v>0.1</v>
      </c>
      <c r="E582">
        <v>35.99</v>
      </c>
      <c r="F582">
        <v>1.1000000000000001</v>
      </c>
      <c r="G582" t="s">
        <v>89</v>
      </c>
      <c r="H582" t="s">
        <v>73</v>
      </c>
      <c r="I582" t="s">
        <v>42</v>
      </c>
      <c r="J582" t="s">
        <v>137</v>
      </c>
      <c r="K582" t="s">
        <v>75</v>
      </c>
      <c r="L582" t="s">
        <v>276</v>
      </c>
      <c r="M582">
        <v>0.55000000000000004</v>
      </c>
      <c r="N582" t="s">
        <v>34</v>
      </c>
      <c r="O582" t="s">
        <v>61</v>
      </c>
      <c r="P582" t="s">
        <v>642</v>
      </c>
      <c r="Q582" t="s">
        <v>1271</v>
      </c>
      <c r="R582">
        <v>87105</v>
      </c>
      <c r="S582" s="1">
        <v>42054</v>
      </c>
      <c r="T582" s="1">
        <v>42055</v>
      </c>
      <c r="U582">
        <v>390.09840000000003</v>
      </c>
      <c r="V582">
        <v>19</v>
      </c>
      <c r="W582">
        <v>565.36</v>
      </c>
      <c r="X582">
        <v>87234</v>
      </c>
      <c r="Y582">
        <f>cleaneddata[[#This Row],[Unit Price]]-cleaneddata[[#This Row],[Discount]]</f>
        <v>35.89</v>
      </c>
      <c r="Z582" t="str">
        <f>_xlfn.IFS(cleaneddata[[#This Row],[Region]]="Central","Chris",cleaneddata[[#This Row],[Region]]="East","Erin",cleaneddata[[#This Row],[Region]]="South","Sam",cleaneddata[[#This Row],[Region]]="West","William")</f>
        <v>William</v>
      </c>
    </row>
    <row r="583" spans="1:26" x14ac:dyDescent="0.2">
      <c r="A583">
        <v>2882</v>
      </c>
      <c r="B583" t="s">
        <v>673</v>
      </c>
      <c r="C583" t="s">
        <v>39</v>
      </c>
      <c r="D583">
        <v>0.03</v>
      </c>
      <c r="E583">
        <v>4.0599999999999996</v>
      </c>
      <c r="F583">
        <v>6.89</v>
      </c>
      <c r="G583" t="s">
        <v>40</v>
      </c>
      <c r="H583" t="s">
        <v>41</v>
      </c>
      <c r="I583" t="s">
        <v>50</v>
      </c>
      <c r="J583" t="s">
        <v>97</v>
      </c>
      <c r="K583" t="s">
        <v>75</v>
      </c>
      <c r="L583" t="s">
        <v>1273</v>
      </c>
      <c r="M583">
        <v>0.6</v>
      </c>
      <c r="N583" t="s">
        <v>34</v>
      </c>
      <c r="O583" t="s">
        <v>35</v>
      </c>
      <c r="P583" t="s">
        <v>99</v>
      </c>
      <c r="Q583" t="s">
        <v>675</v>
      </c>
      <c r="R583">
        <v>28206</v>
      </c>
      <c r="S583" s="1">
        <v>42055</v>
      </c>
      <c r="T583" s="1">
        <v>42057</v>
      </c>
      <c r="U583">
        <v>-246.27610000000001</v>
      </c>
      <c r="V583">
        <v>37</v>
      </c>
      <c r="W583">
        <v>159.88999999999999</v>
      </c>
      <c r="X583">
        <v>55300</v>
      </c>
      <c r="Y583">
        <f>cleaneddata[[#This Row],[Unit Price]]-cleaneddata[[#This Row],[Discount]]</f>
        <v>4.0299999999999994</v>
      </c>
      <c r="Z583" t="str">
        <f>_xlfn.IFS(cleaneddata[[#This Row],[Region]]="Central","Chris",cleaneddata[[#This Row],[Region]]="East","Erin",cleaneddata[[#This Row],[Region]]="South","Sam",cleaneddata[[#This Row],[Region]]="West","William")</f>
        <v>Sam</v>
      </c>
    </row>
    <row r="584" spans="1:26" x14ac:dyDescent="0.2">
      <c r="A584">
        <v>2882</v>
      </c>
      <c r="B584" t="s">
        <v>673</v>
      </c>
      <c r="C584" t="s">
        <v>39</v>
      </c>
      <c r="D584">
        <v>0.01</v>
      </c>
      <c r="E584">
        <v>3.75</v>
      </c>
      <c r="F584">
        <v>0.5</v>
      </c>
      <c r="G584" t="s">
        <v>40</v>
      </c>
      <c r="H584" t="s">
        <v>41</v>
      </c>
      <c r="I584" t="s">
        <v>50</v>
      </c>
      <c r="J584" t="s">
        <v>154</v>
      </c>
      <c r="K584" t="s">
        <v>75</v>
      </c>
      <c r="L584" t="s">
        <v>1274</v>
      </c>
      <c r="M584">
        <v>0.37</v>
      </c>
      <c r="N584" t="s">
        <v>34</v>
      </c>
      <c r="O584" t="s">
        <v>35</v>
      </c>
      <c r="P584" t="s">
        <v>99</v>
      </c>
      <c r="Q584" t="s">
        <v>675</v>
      </c>
      <c r="R584">
        <v>28206</v>
      </c>
      <c r="S584" s="1">
        <v>42055</v>
      </c>
      <c r="T584" s="1">
        <v>42056</v>
      </c>
      <c r="U584">
        <v>55.194600000000001</v>
      </c>
      <c r="V584">
        <v>48</v>
      </c>
      <c r="W584">
        <v>180.48</v>
      </c>
      <c r="X584">
        <v>55300</v>
      </c>
      <c r="Y584">
        <f>cleaneddata[[#This Row],[Unit Price]]-cleaneddata[[#This Row],[Discount]]</f>
        <v>3.74</v>
      </c>
      <c r="Z584" t="str">
        <f>_xlfn.IFS(cleaneddata[[#This Row],[Region]]="Central","Chris",cleaneddata[[#This Row],[Region]]="East","Erin",cleaneddata[[#This Row],[Region]]="South","Sam",cleaneddata[[#This Row],[Region]]="West","William")</f>
        <v>Sam</v>
      </c>
    </row>
    <row r="585" spans="1:26" x14ac:dyDescent="0.2">
      <c r="A585">
        <v>2882</v>
      </c>
      <c r="B585" t="s">
        <v>673</v>
      </c>
      <c r="C585" t="s">
        <v>39</v>
      </c>
      <c r="D585">
        <v>0.02</v>
      </c>
      <c r="E585">
        <v>10.68</v>
      </c>
      <c r="F585">
        <v>13.04</v>
      </c>
      <c r="G585" t="s">
        <v>40</v>
      </c>
      <c r="H585" t="s">
        <v>41</v>
      </c>
      <c r="I585" t="s">
        <v>30</v>
      </c>
      <c r="J585" t="s">
        <v>128</v>
      </c>
      <c r="K585" t="s">
        <v>66</v>
      </c>
      <c r="L585" t="s">
        <v>1275</v>
      </c>
      <c r="M585">
        <v>0.6</v>
      </c>
      <c r="N585" t="s">
        <v>34</v>
      </c>
      <c r="O585" t="s">
        <v>35</v>
      </c>
      <c r="P585" t="s">
        <v>99</v>
      </c>
      <c r="Q585" t="s">
        <v>675</v>
      </c>
      <c r="R585">
        <v>28206</v>
      </c>
      <c r="S585" s="1">
        <v>42055</v>
      </c>
      <c r="T585" s="1">
        <v>42057</v>
      </c>
      <c r="U585">
        <v>-307.29649999999998</v>
      </c>
      <c r="V585">
        <v>31</v>
      </c>
      <c r="W585">
        <v>350.48</v>
      </c>
      <c r="X585">
        <v>55300</v>
      </c>
      <c r="Y585">
        <f>cleaneddata[[#This Row],[Unit Price]]-cleaneddata[[#This Row],[Discount]]</f>
        <v>10.66</v>
      </c>
      <c r="Z585" t="str">
        <f>_xlfn.IFS(cleaneddata[[#This Row],[Region]]="Central","Chris",cleaneddata[[#This Row],[Region]]="East","Erin",cleaneddata[[#This Row],[Region]]="South","Sam",cleaneddata[[#This Row],[Region]]="West","William")</f>
        <v>Sam</v>
      </c>
    </row>
    <row r="586" spans="1:26" x14ac:dyDescent="0.2">
      <c r="A586">
        <v>2886</v>
      </c>
      <c r="B586" t="s">
        <v>1276</v>
      </c>
      <c r="C586" t="s">
        <v>39</v>
      </c>
      <c r="D586">
        <v>0.03</v>
      </c>
      <c r="E586">
        <v>4.0599999999999996</v>
      </c>
      <c r="F586">
        <v>6.89</v>
      </c>
      <c r="G586" t="s">
        <v>40</v>
      </c>
      <c r="H586" t="s">
        <v>41</v>
      </c>
      <c r="I586" t="s">
        <v>50</v>
      </c>
      <c r="J586" t="s">
        <v>97</v>
      </c>
      <c r="K586" t="s">
        <v>75</v>
      </c>
      <c r="L586" t="s">
        <v>1273</v>
      </c>
      <c r="M586">
        <v>0.6</v>
      </c>
      <c r="N586" t="s">
        <v>34</v>
      </c>
      <c r="O586" t="s">
        <v>113</v>
      </c>
      <c r="P586" t="s">
        <v>319</v>
      </c>
      <c r="Q586" t="s">
        <v>1277</v>
      </c>
      <c r="R586">
        <v>44134</v>
      </c>
      <c r="S586" s="1">
        <v>42055</v>
      </c>
      <c r="T586" s="1">
        <v>42057</v>
      </c>
      <c r="U586">
        <v>-185.17</v>
      </c>
      <c r="V586">
        <v>9</v>
      </c>
      <c r="W586">
        <v>38.89</v>
      </c>
      <c r="X586">
        <v>87630</v>
      </c>
      <c r="Y586">
        <f>cleaneddata[[#This Row],[Unit Price]]-cleaneddata[[#This Row],[Discount]]</f>
        <v>4.0299999999999994</v>
      </c>
      <c r="Z586" t="str">
        <f>_xlfn.IFS(cleaneddata[[#This Row],[Region]]="Central","Chris",cleaneddata[[#This Row],[Region]]="East","Erin",cleaneddata[[#This Row],[Region]]="South","Sam",cleaneddata[[#This Row],[Region]]="West","William")</f>
        <v>Erin</v>
      </c>
    </row>
    <row r="587" spans="1:26" x14ac:dyDescent="0.2">
      <c r="A587">
        <v>2886</v>
      </c>
      <c r="B587" t="s">
        <v>1276</v>
      </c>
      <c r="C587" t="s">
        <v>39</v>
      </c>
      <c r="D587">
        <v>0.01</v>
      </c>
      <c r="E587">
        <v>3.75</v>
      </c>
      <c r="F587">
        <v>0.5</v>
      </c>
      <c r="G587" t="s">
        <v>40</v>
      </c>
      <c r="H587" t="s">
        <v>41</v>
      </c>
      <c r="I587" t="s">
        <v>50</v>
      </c>
      <c r="J587" t="s">
        <v>154</v>
      </c>
      <c r="K587" t="s">
        <v>75</v>
      </c>
      <c r="L587" t="s">
        <v>1274</v>
      </c>
      <c r="M587">
        <v>0.37</v>
      </c>
      <c r="N587" t="s">
        <v>34</v>
      </c>
      <c r="O587" t="s">
        <v>113</v>
      </c>
      <c r="P587" t="s">
        <v>319</v>
      </c>
      <c r="Q587" t="s">
        <v>1277</v>
      </c>
      <c r="R587">
        <v>44134</v>
      </c>
      <c r="S587" s="1">
        <v>42055</v>
      </c>
      <c r="T587" s="1">
        <v>42056</v>
      </c>
      <c r="U587">
        <v>31.1328</v>
      </c>
      <c r="V587">
        <v>12</v>
      </c>
      <c r="W587">
        <v>45.12</v>
      </c>
      <c r="X587">
        <v>87630</v>
      </c>
      <c r="Y587">
        <f>cleaneddata[[#This Row],[Unit Price]]-cleaneddata[[#This Row],[Discount]]</f>
        <v>3.74</v>
      </c>
      <c r="Z587" t="str">
        <f>_xlfn.IFS(cleaneddata[[#This Row],[Region]]="Central","Chris",cleaneddata[[#This Row],[Region]]="East","Erin",cleaneddata[[#This Row],[Region]]="South","Sam",cleaneddata[[#This Row],[Region]]="West","William")</f>
        <v>Erin</v>
      </c>
    </row>
    <row r="588" spans="1:26" x14ac:dyDescent="0.2">
      <c r="A588">
        <v>2886</v>
      </c>
      <c r="B588" t="s">
        <v>1276</v>
      </c>
      <c r="C588" t="s">
        <v>39</v>
      </c>
      <c r="D588">
        <v>0.02</v>
      </c>
      <c r="E588">
        <v>10.68</v>
      </c>
      <c r="F588">
        <v>13.04</v>
      </c>
      <c r="G588" t="s">
        <v>40</v>
      </c>
      <c r="H588" t="s">
        <v>41</v>
      </c>
      <c r="I588" t="s">
        <v>30</v>
      </c>
      <c r="J588" t="s">
        <v>128</v>
      </c>
      <c r="K588" t="s">
        <v>66</v>
      </c>
      <c r="L588" t="s">
        <v>1275</v>
      </c>
      <c r="M588">
        <v>0.6</v>
      </c>
      <c r="N588" t="s">
        <v>34</v>
      </c>
      <c r="O588" t="s">
        <v>113</v>
      </c>
      <c r="P588" t="s">
        <v>319</v>
      </c>
      <c r="Q588" t="s">
        <v>1277</v>
      </c>
      <c r="R588">
        <v>44134</v>
      </c>
      <c r="S588" s="1">
        <v>42055</v>
      </c>
      <c r="T588" s="1">
        <v>42057</v>
      </c>
      <c r="U588">
        <v>-231.05</v>
      </c>
      <c r="V588">
        <v>8</v>
      </c>
      <c r="W588">
        <v>90.45</v>
      </c>
      <c r="X588">
        <v>87630</v>
      </c>
      <c r="Y588">
        <f>cleaneddata[[#This Row],[Unit Price]]-cleaneddata[[#This Row],[Discount]]</f>
        <v>10.66</v>
      </c>
      <c r="Z588" t="str">
        <f>_xlfn.IFS(cleaneddata[[#This Row],[Region]]="Central","Chris",cleaneddata[[#This Row],[Region]]="East","Erin",cleaneddata[[#This Row],[Region]]="South","Sam",cleaneddata[[#This Row],[Region]]="West","William")</f>
        <v>Erin</v>
      </c>
    </row>
    <row r="589" spans="1:26" x14ac:dyDescent="0.2">
      <c r="A589">
        <v>3284</v>
      </c>
      <c r="B589" t="s">
        <v>1278</v>
      </c>
      <c r="C589" t="s">
        <v>39</v>
      </c>
      <c r="D589">
        <v>0.05</v>
      </c>
      <c r="E589">
        <v>19.23</v>
      </c>
      <c r="F589">
        <v>6.15</v>
      </c>
      <c r="G589" t="s">
        <v>89</v>
      </c>
      <c r="H589" t="s">
        <v>96</v>
      </c>
      <c r="I589" t="s">
        <v>30</v>
      </c>
      <c r="J589" t="s">
        <v>128</v>
      </c>
      <c r="K589" t="s">
        <v>44</v>
      </c>
      <c r="L589" t="s">
        <v>1279</v>
      </c>
      <c r="M589">
        <v>0.44</v>
      </c>
      <c r="N589" t="s">
        <v>34</v>
      </c>
      <c r="O589" t="s">
        <v>35</v>
      </c>
      <c r="P589" t="s">
        <v>125</v>
      </c>
      <c r="Q589" t="s">
        <v>1280</v>
      </c>
      <c r="R589">
        <v>34741</v>
      </c>
      <c r="S589" s="1">
        <v>42055</v>
      </c>
      <c r="T589" s="1">
        <v>42057</v>
      </c>
      <c r="U589">
        <v>-2133.2779999999998</v>
      </c>
      <c r="V589">
        <v>6</v>
      </c>
      <c r="W589">
        <v>119.78</v>
      </c>
      <c r="X589">
        <v>90751</v>
      </c>
      <c r="Y589">
        <f>cleaneddata[[#This Row],[Unit Price]]-cleaneddata[[#This Row],[Discount]]</f>
        <v>19.18</v>
      </c>
      <c r="Z589" t="str">
        <f>_xlfn.IFS(cleaneddata[[#This Row],[Region]]="Central","Chris",cleaneddata[[#This Row],[Region]]="East","Erin",cleaneddata[[#This Row],[Region]]="South","Sam",cleaneddata[[#This Row],[Region]]="West","William")</f>
        <v>Sam</v>
      </c>
    </row>
    <row r="590" spans="1:26" x14ac:dyDescent="0.2">
      <c r="A590">
        <v>233</v>
      </c>
      <c r="B590" t="s">
        <v>1281</v>
      </c>
      <c r="C590" t="s">
        <v>118</v>
      </c>
      <c r="D590">
        <v>7.0000000000000007E-2</v>
      </c>
      <c r="E590">
        <v>5.81</v>
      </c>
      <c r="F590">
        <v>8.49</v>
      </c>
      <c r="G590" t="s">
        <v>40</v>
      </c>
      <c r="H590" t="s">
        <v>29</v>
      </c>
      <c r="I590" t="s">
        <v>50</v>
      </c>
      <c r="J590" t="s">
        <v>74</v>
      </c>
      <c r="K590" t="s">
        <v>75</v>
      </c>
      <c r="L590" t="s">
        <v>332</v>
      </c>
      <c r="M590">
        <v>0.39</v>
      </c>
      <c r="N590" t="s">
        <v>34</v>
      </c>
      <c r="O590" t="s">
        <v>54</v>
      </c>
      <c r="P590" t="s">
        <v>105</v>
      </c>
      <c r="Q590" t="s">
        <v>1282</v>
      </c>
      <c r="R590">
        <v>60462</v>
      </c>
      <c r="S590" s="1">
        <v>42055</v>
      </c>
      <c r="T590" s="1">
        <v>42057</v>
      </c>
      <c r="U590">
        <v>-243.23650000000001</v>
      </c>
      <c r="V590">
        <v>10</v>
      </c>
      <c r="W590">
        <v>58.8</v>
      </c>
      <c r="X590">
        <v>90237</v>
      </c>
      <c r="Y590">
        <f>cleaneddata[[#This Row],[Unit Price]]-cleaneddata[[#This Row],[Discount]]</f>
        <v>5.7399999999999993</v>
      </c>
      <c r="Z590" t="str">
        <f>_xlfn.IFS(cleaneddata[[#This Row],[Region]]="Central","Chris",cleaneddata[[#This Row],[Region]]="East","Erin",cleaneddata[[#This Row],[Region]]="South","Sam",cleaneddata[[#This Row],[Region]]="West","William")</f>
        <v>Chris</v>
      </c>
    </row>
    <row r="591" spans="1:26" x14ac:dyDescent="0.2">
      <c r="A591">
        <v>233</v>
      </c>
      <c r="B591" t="s">
        <v>1281</v>
      </c>
      <c r="C591" t="s">
        <v>118</v>
      </c>
      <c r="D591">
        <v>0.04</v>
      </c>
      <c r="E591">
        <v>9.65</v>
      </c>
      <c r="F591">
        <v>6.22</v>
      </c>
      <c r="G591" t="s">
        <v>40</v>
      </c>
      <c r="H591" t="s">
        <v>29</v>
      </c>
      <c r="I591" t="s">
        <v>30</v>
      </c>
      <c r="J591" t="s">
        <v>128</v>
      </c>
      <c r="K591" t="s">
        <v>75</v>
      </c>
      <c r="L591" t="s">
        <v>1283</v>
      </c>
      <c r="M591">
        <v>0.55000000000000004</v>
      </c>
      <c r="N591" t="s">
        <v>34</v>
      </c>
      <c r="O591" t="s">
        <v>54</v>
      </c>
      <c r="P591" t="s">
        <v>105</v>
      </c>
      <c r="Q591" t="s">
        <v>1282</v>
      </c>
      <c r="R591">
        <v>60462</v>
      </c>
      <c r="S591" s="1">
        <v>42055</v>
      </c>
      <c r="T591" s="1">
        <v>42056</v>
      </c>
      <c r="U591">
        <v>-53.62</v>
      </c>
      <c r="V591">
        <v>12</v>
      </c>
      <c r="W591">
        <v>120.47</v>
      </c>
      <c r="X591">
        <v>90237</v>
      </c>
      <c r="Y591">
        <f>cleaneddata[[#This Row],[Unit Price]]-cleaneddata[[#This Row],[Discount]]</f>
        <v>9.6100000000000012</v>
      </c>
      <c r="Z591" t="str">
        <f>_xlfn.IFS(cleaneddata[[#This Row],[Region]]="Central","Chris",cleaneddata[[#This Row],[Region]]="East","Erin",cleaneddata[[#This Row],[Region]]="South","Sam",cleaneddata[[#This Row],[Region]]="West","William")</f>
        <v>Chris</v>
      </c>
    </row>
    <row r="592" spans="1:26" x14ac:dyDescent="0.2">
      <c r="A592">
        <v>1485</v>
      </c>
      <c r="B592" t="s">
        <v>1284</v>
      </c>
      <c r="C592" t="s">
        <v>72</v>
      </c>
      <c r="D592">
        <v>0.04</v>
      </c>
      <c r="E592">
        <v>11.5</v>
      </c>
      <c r="F592">
        <v>7.19</v>
      </c>
      <c r="G592" t="s">
        <v>40</v>
      </c>
      <c r="H592" t="s">
        <v>73</v>
      </c>
      <c r="I592" t="s">
        <v>50</v>
      </c>
      <c r="J592" t="s">
        <v>74</v>
      </c>
      <c r="K592" t="s">
        <v>75</v>
      </c>
      <c r="L592" t="s">
        <v>1285</v>
      </c>
      <c r="M592">
        <v>0.4</v>
      </c>
      <c r="N592" t="s">
        <v>34</v>
      </c>
      <c r="O592" t="s">
        <v>54</v>
      </c>
      <c r="P592" t="s">
        <v>105</v>
      </c>
      <c r="Q592" t="s">
        <v>1286</v>
      </c>
      <c r="R592">
        <v>60516</v>
      </c>
      <c r="S592" s="1">
        <v>42055</v>
      </c>
      <c r="T592" s="1">
        <v>42058</v>
      </c>
      <c r="U592">
        <v>-23.357880000000002</v>
      </c>
      <c r="V592">
        <v>14</v>
      </c>
      <c r="W592">
        <v>157.81</v>
      </c>
      <c r="X592">
        <v>91236</v>
      </c>
      <c r="Y592">
        <f>cleaneddata[[#This Row],[Unit Price]]-cleaneddata[[#This Row],[Discount]]</f>
        <v>11.46</v>
      </c>
      <c r="Z592" t="str">
        <f>_xlfn.IFS(cleaneddata[[#This Row],[Region]]="Central","Chris",cleaneddata[[#This Row],[Region]]="East","Erin",cleaneddata[[#This Row],[Region]]="South","Sam",cleaneddata[[#This Row],[Region]]="West","William")</f>
        <v>Chris</v>
      </c>
    </row>
    <row r="593" spans="1:26" x14ac:dyDescent="0.2">
      <c r="A593">
        <v>1485</v>
      </c>
      <c r="B593" t="s">
        <v>1284</v>
      </c>
      <c r="C593" t="s">
        <v>72</v>
      </c>
      <c r="D593">
        <v>0.02</v>
      </c>
      <c r="E593">
        <v>15.7</v>
      </c>
      <c r="F593">
        <v>11.25</v>
      </c>
      <c r="G593" t="s">
        <v>40</v>
      </c>
      <c r="H593" t="s">
        <v>73</v>
      </c>
      <c r="I593" t="s">
        <v>50</v>
      </c>
      <c r="J593" t="s">
        <v>80</v>
      </c>
      <c r="K593" t="s">
        <v>75</v>
      </c>
      <c r="L593" t="s">
        <v>1287</v>
      </c>
      <c r="M593">
        <v>0.6</v>
      </c>
      <c r="N593" t="s">
        <v>34</v>
      </c>
      <c r="O593" t="s">
        <v>54</v>
      </c>
      <c r="P593" t="s">
        <v>105</v>
      </c>
      <c r="Q593" t="s">
        <v>1286</v>
      </c>
      <c r="R593">
        <v>60516</v>
      </c>
      <c r="S593" s="1">
        <v>42055</v>
      </c>
      <c r="T593" s="1">
        <v>42056</v>
      </c>
      <c r="U593">
        <v>-18.241599999999998</v>
      </c>
      <c r="V593">
        <v>1</v>
      </c>
      <c r="W593">
        <v>19.440000000000001</v>
      </c>
      <c r="X593">
        <v>91236</v>
      </c>
      <c r="Y593">
        <f>cleaneddata[[#This Row],[Unit Price]]-cleaneddata[[#This Row],[Discount]]</f>
        <v>15.68</v>
      </c>
      <c r="Z593" t="str">
        <f>_xlfn.IFS(cleaneddata[[#This Row],[Region]]="Central","Chris",cleaneddata[[#This Row],[Region]]="East","Erin",cleaneddata[[#This Row],[Region]]="South","Sam",cleaneddata[[#This Row],[Region]]="West","William")</f>
        <v>Chris</v>
      </c>
    </row>
    <row r="594" spans="1:26" x14ac:dyDescent="0.2">
      <c r="A594">
        <v>1485</v>
      </c>
      <c r="B594" t="s">
        <v>1284</v>
      </c>
      <c r="C594" t="s">
        <v>72</v>
      </c>
      <c r="D594">
        <v>0.05</v>
      </c>
      <c r="E594">
        <v>225.02</v>
      </c>
      <c r="F594">
        <v>28.66</v>
      </c>
      <c r="G594" t="s">
        <v>28</v>
      </c>
      <c r="H594" t="s">
        <v>73</v>
      </c>
      <c r="I594" t="s">
        <v>50</v>
      </c>
      <c r="J594" t="s">
        <v>80</v>
      </c>
      <c r="K594" t="s">
        <v>59</v>
      </c>
      <c r="L594" t="s">
        <v>1288</v>
      </c>
      <c r="M594">
        <v>0.72</v>
      </c>
      <c r="N594" t="s">
        <v>34</v>
      </c>
      <c r="O594" t="s">
        <v>54</v>
      </c>
      <c r="P594" t="s">
        <v>105</v>
      </c>
      <c r="Q594" t="s">
        <v>1286</v>
      </c>
      <c r="R594">
        <v>60516</v>
      </c>
      <c r="S594" s="1">
        <v>42055</v>
      </c>
      <c r="T594" s="1">
        <v>42057</v>
      </c>
      <c r="U594">
        <v>1428.9104</v>
      </c>
      <c r="V594">
        <v>21</v>
      </c>
      <c r="W594">
        <v>4636.63</v>
      </c>
      <c r="X594">
        <v>91236</v>
      </c>
      <c r="Y594">
        <f>cleaneddata[[#This Row],[Unit Price]]-cleaneddata[[#This Row],[Discount]]</f>
        <v>224.97</v>
      </c>
      <c r="Z594" t="str">
        <f>_xlfn.IFS(cleaneddata[[#This Row],[Region]]="Central","Chris",cleaneddata[[#This Row],[Region]]="East","Erin",cleaneddata[[#This Row],[Region]]="South","Sam",cleaneddata[[#This Row],[Region]]="West","William")</f>
        <v>Chris</v>
      </c>
    </row>
    <row r="595" spans="1:26" x14ac:dyDescent="0.2">
      <c r="A595">
        <v>181</v>
      </c>
      <c r="B595" t="s">
        <v>1289</v>
      </c>
      <c r="C595" t="s">
        <v>27</v>
      </c>
      <c r="D595">
        <v>0.02</v>
      </c>
      <c r="E595">
        <v>49.99</v>
      </c>
      <c r="F595">
        <v>19.989999999999998</v>
      </c>
      <c r="G595" t="s">
        <v>40</v>
      </c>
      <c r="H595" t="s">
        <v>29</v>
      </c>
      <c r="I595" t="s">
        <v>42</v>
      </c>
      <c r="J595" t="s">
        <v>43</v>
      </c>
      <c r="K595" t="s">
        <v>75</v>
      </c>
      <c r="L595" t="s">
        <v>1290</v>
      </c>
      <c r="M595">
        <v>0.41</v>
      </c>
      <c r="N595" t="s">
        <v>34</v>
      </c>
      <c r="O595" t="s">
        <v>61</v>
      </c>
      <c r="P595" t="s">
        <v>92</v>
      </c>
      <c r="Q595" t="s">
        <v>943</v>
      </c>
      <c r="R595">
        <v>94122</v>
      </c>
      <c r="S595" s="1">
        <v>42056</v>
      </c>
      <c r="T595" s="1">
        <v>42056</v>
      </c>
      <c r="U595">
        <v>-76.89</v>
      </c>
      <c r="V595">
        <v>18</v>
      </c>
      <c r="W595">
        <v>901.81</v>
      </c>
      <c r="X595">
        <v>38087</v>
      </c>
      <c r="Y595">
        <f>cleaneddata[[#This Row],[Unit Price]]-cleaneddata[[#This Row],[Discount]]</f>
        <v>49.97</v>
      </c>
      <c r="Z595" t="str">
        <f>_xlfn.IFS(cleaneddata[[#This Row],[Region]]="Central","Chris",cleaneddata[[#This Row],[Region]]="East","Erin",cleaneddata[[#This Row],[Region]]="South","Sam",cleaneddata[[#This Row],[Region]]="West","William")</f>
        <v>William</v>
      </c>
    </row>
    <row r="596" spans="1:26" x14ac:dyDescent="0.2">
      <c r="A596">
        <v>184</v>
      </c>
      <c r="B596" t="s">
        <v>1291</v>
      </c>
      <c r="C596" t="s">
        <v>27</v>
      </c>
      <c r="D596">
        <v>0.02</v>
      </c>
      <c r="E596">
        <v>49.99</v>
      </c>
      <c r="F596">
        <v>19.989999999999998</v>
      </c>
      <c r="G596" t="s">
        <v>40</v>
      </c>
      <c r="H596" t="s">
        <v>29</v>
      </c>
      <c r="I596" t="s">
        <v>42</v>
      </c>
      <c r="J596" t="s">
        <v>43</v>
      </c>
      <c r="K596" t="s">
        <v>75</v>
      </c>
      <c r="L596" t="s">
        <v>1290</v>
      </c>
      <c r="M596">
        <v>0.41</v>
      </c>
      <c r="N596" t="s">
        <v>34</v>
      </c>
      <c r="O596" t="s">
        <v>113</v>
      </c>
      <c r="P596" t="s">
        <v>405</v>
      </c>
      <c r="Q596" t="s">
        <v>1292</v>
      </c>
      <c r="R596">
        <v>2474</v>
      </c>
      <c r="S596" s="1">
        <v>42056</v>
      </c>
      <c r="T596" s="1">
        <v>42056</v>
      </c>
      <c r="U596">
        <v>-76.89</v>
      </c>
      <c r="V596">
        <v>5</v>
      </c>
      <c r="W596">
        <v>250.5</v>
      </c>
      <c r="X596">
        <v>88360</v>
      </c>
      <c r="Y596">
        <f>cleaneddata[[#This Row],[Unit Price]]-cleaneddata[[#This Row],[Discount]]</f>
        <v>49.97</v>
      </c>
      <c r="Z596" t="str">
        <f>_xlfn.IFS(cleaneddata[[#This Row],[Region]]="Central","Chris",cleaneddata[[#This Row],[Region]]="East","Erin",cleaneddata[[#This Row],[Region]]="South","Sam",cleaneddata[[#This Row],[Region]]="West","William")</f>
        <v>Erin</v>
      </c>
    </row>
    <row r="597" spans="1:26" x14ac:dyDescent="0.2">
      <c r="A597">
        <v>2225</v>
      </c>
      <c r="B597" t="s">
        <v>1293</v>
      </c>
      <c r="C597" t="s">
        <v>27</v>
      </c>
      <c r="D597">
        <v>0</v>
      </c>
      <c r="E597">
        <v>100.89</v>
      </c>
      <c r="F597">
        <v>42</v>
      </c>
      <c r="G597" t="s">
        <v>28</v>
      </c>
      <c r="H597" t="s">
        <v>29</v>
      </c>
      <c r="I597" t="s">
        <v>30</v>
      </c>
      <c r="J597" t="s">
        <v>111</v>
      </c>
      <c r="K597" t="s">
        <v>59</v>
      </c>
      <c r="L597" t="s">
        <v>1294</v>
      </c>
      <c r="M597">
        <v>0.61</v>
      </c>
      <c r="N597" t="s">
        <v>34</v>
      </c>
      <c r="O597" t="s">
        <v>61</v>
      </c>
      <c r="P597" t="s">
        <v>642</v>
      </c>
      <c r="Q597" t="s">
        <v>1295</v>
      </c>
      <c r="R597">
        <v>88240</v>
      </c>
      <c r="S597" s="1">
        <v>42056</v>
      </c>
      <c r="T597" s="1">
        <v>42057</v>
      </c>
      <c r="U597">
        <v>1500.12</v>
      </c>
      <c r="V597">
        <v>15</v>
      </c>
      <c r="W597">
        <v>1608.11</v>
      </c>
      <c r="X597">
        <v>89970</v>
      </c>
      <c r="Y597">
        <f>cleaneddata[[#This Row],[Unit Price]]-cleaneddata[[#This Row],[Discount]]</f>
        <v>100.89</v>
      </c>
      <c r="Z597" t="str">
        <f>_xlfn.IFS(cleaneddata[[#This Row],[Region]]="Central","Chris",cleaneddata[[#This Row],[Region]]="East","Erin",cleaneddata[[#This Row],[Region]]="South","Sam",cleaneddata[[#This Row],[Region]]="West","William")</f>
        <v>William</v>
      </c>
    </row>
    <row r="598" spans="1:26" x14ac:dyDescent="0.2">
      <c r="A598">
        <v>875</v>
      </c>
      <c r="B598" t="s">
        <v>1296</v>
      </c>
      <c r="C598" t="s">
        <v>39</v>
      </c>
      <c r="D598">
        <v>0.04</v>
      </c>
      <c r="E598">
        <v>4.37</v>
      </c>
      <c r="F598">
        <v>5.15</v>
      </c>
      <c r="G598" t="s">
        <v>40</v>
      </c>
      <c r="H598" t="s">
        <v>29</v>
      </c>
      <c r="I598" t="s">
        <v>50</v>
      </c>
      <c r="J598" t="s">
        <v>97</v>
      </c>
      <c r="K598" t="s">
        <v>75</v>
      </c>
      <c r="L598" t="s">
        <v>1297</v>
      </c>
      <c r="M598">
        <v>0.59</v>
      </c>
      <c r="N598" t="s">
        <v>34</v>
      </c>
      <c r="O598" t="s">
        <v>61</v>
      </c>
      <c r="P598" t="s">
        <v>148</v>
      </c>
      <c r="Q598" t="s">
        <v>1298</v>
      </c>
      <c r="R598">
        <v>84106</v>
      </c>
      <c r="S598" s="1">
        <v>42056</v>
      </c>
      <c r="T598" s="1">
        <v>42057</v>
      </c>
      <c r="U598">
        <v>-74.479600000000005</v>
      </c>
      <c r="V598">
        <v>18</v>
      </c>
      <c r="W598">
        <v>78.59</v>
      </c>
      <c r="X598">
        <v>89059</v>
      </c>
      <c r="Y598">
        <f>cleaneddata[[#This Row],[Unit Price]]-cleaneddata[[#This Row],[Discount]]</f>
        <v>4.33</v>
      </c>
      <c r="Z598" t="str">
        <f>_xlfn.IFS(cleaneddata[[#This Row],[Region]]="Central","Chris",cleaneddata[[#This Row],[Region]]="East","Erin",cleaneddata[[#This Row],[Region]]="South","Sam",cleaneddata[[#This Row],[Region]]="West","William")</f>
        <v>William</v>
      </c>
    </row>
    <row r="599" spans="1:26" x14ac:dyDescent="0.2">
      <c r="A599">
        <v>875</v>
      </c>
      <c r="B599" t="s">
        <v>1296</v>
      </c>
      <c r="C599" t="s">
        <v>39</v>
      </c>
      <c r="D599">
        <v>0.09</v>
      </c>
      <c r="E599">
        <v>155.99</v>
      </c>
      <c r="F599">
        <v>8.99</v>
      </c>
      <c r="G599" t="s">
        <v>40</v>
      </c>
      <c r="H599" t="s">
        <v>29</v>
      </c>
      <c r="I599" t="s">
        <v>42</v>
      </c>
      <c r="J599" t="s">
        <v>137</v>
      </c>
      <c r="K599" t="s">
        <v>75</v>
      </c>
      <c r="L599" t="s">
        <v>1299</v>
      </c>
      <c r="M599">
        <v>0.57999999999999996</v>
      </c>
      <c r="N599" t="s">
        <v>34</v>
      </c>
      <c r="O599" t="s">
        <v>61</v>
      </c>
      <c r="P599" t="s">
        <v>148</v>
      </c>
      <c r="Q599" t="s">
        <v>1298</v>
      </c>
      <c r="R599">
        <v>84106</v>
      </c>
      <c r="S599" s="1">
        <v>42056</v>
      </c>
      <c r="T599" s="1">
        <v>42058</v>
      </c>
      <c r="U599">
        <v>-232.22056000000001</v>
      </c>
      <c r="V599">
        <v>4</v>
      </c>
      <c r="W599">
        <v>497.11</v>
      </c>
      <c r="X599">
        <v>89059</v>
      </c>
      <c r="Y599">
        <f>cleaneddata[[#This Row],[Unit Price]]-cleaneddata[[#This Row],[Discount]]</f>
        <v>155.9</v>
      </c>
      <c r="Z599" t="str">
        <f>_xlfn.IFS(cleaneddata[[#This Row],[Region]]="Central","Chris",cleaneddata[[#This Row],[Region]]="East","Erin",cleaneddata[[#This Row],[Region]]="South","Sam",cleaneddata[[#This Row],[Region]]="West","William")</f>
        <v>William</v>
      </c>
    </row>
    <row r="600" spans="1:26" x14ac:dyDescent="0.2">
      <c r="A600">
        <v>2472</v>
      </c>
      <c r="B600" t="s">
        <v>1300</v>
      </c>
      <c r="C600" t="s">
        <v>49</v>
      </c>
      <c r="D600">
        <v>0.1</v>
      </c>
      <c r="E600">
        <v>4.91</v>
      </c>
      <c r="F600">
        <v>0.5</v>
      </c>
      <c r="G600" t="s">
        <v>89</v>
      </c>
      <c r="H600" t="s">
        <v>73</v>
      </c>
      <c r="I600" t="s">
        <v>50</v>
      </c>
      <c r="J600" t="s">
        <v>154</v>
      </c>
      <c r="K600" t="s">
        <v>75</v>
      </c>
      <c r="L600" t="s">
        <v>975</v>
      </c>
      <c r="M600">
        <v>0.36</v>
      </c>
      <c r="N600" t="s">
        <v>34</v>
      </c>
      <c r="O600" t="s">
        <v>54</v>
      </c>
      <c r="P600" t="s">
        <v>105</v>
      </c>
      <c r="Q600" t="s">
        <v>1301</v>
      </c>
      <c r="R600">
        <v>60432</v>
      </c>
      <c r="S600" s="1">
        <v>42056</v>
      </c>
      <c r="T600" s="1">
        <v>42056</v>
      </c>
      <c r="U600">
        <v>35.279699999999998</v>
      </c>
      <c r="V600">
        <v>10</v>
      </c>
      <c r="W600">
        <v>51.13</v>
      </c>
      <c r="X600">
        <v>86514</v>
      </c>
      <c r="Y600">
        <f>cleaneddata[[#This Row],[Unit Price]]-cleaneddata[[#This Row],[Discount]]</f>
        <v>4.8100000000000005</v>
      </c>
      <c r="Z600" t="str">
        <f>_xlfn.IFS(cleaneddata[[#This Row],[Region]]="Central","Chris",cleaneddata[[#This Row],[Region]]="East","Erin",cleaneddata[[#This Row],[Region]]="South","Sam",cleaneddata[[#This Row],[Region]]="West","William")</f>
        <v>Chris</v>
      </c>
    </row>
    <row r="601" spans="1:26" x14ac:dyDescent="0.2">
      <c r="A601">
        <v>553</v>
      </c>
      <c r="B601" t="s">
        <v>853</v>
      </c>
      <c r="C601" t="s">
        <v>72</v>
      </c>
      <c r="D601">
        <v>7.0000000000000007E-2</v>
      </c>
      <c r="E601">
        <v>2036.48</v>
      </c>
      <c r="F601">
        <v>14.7</v>
      </c>
      <c r="G601" t="s">
        <v>28</v>
      </c>
      <c r="H601" t="s">
        <v>96</v>
      </c>
      <c r="I601" t="s">
        <v>42</v>
      </c>
      <c r="J601" t="s">
        <v>58</v>
      </c>
      <c r="K601" t="s">
        <v>59</v>
      </c>
      <c r="L601" t="s">
        <v>60</v>
      </c>
      <c r="M601">
        <v>0.55000000000000004</v>
      </c>
      <c r="N601" t="s">
        <v>34</v>
      </c>
      <c r="O601" t="s">
        <v>61</v>
      </c>
      <c r="P601" t="s">
        <v>92</v>
      </c>
      <c r="Q601" t="s">
        <v>102</v>
      </c>
      <c r="R601">
        <v>90008</v>
      </c>
      <c r="S601" s="1">
        <v>42056</v>
      </c>
      <c r="T601" s="1">
        <v>42056</v>
      </c>
      <c r="U601">
        <v>4073.25</v>
      </c>
      <c r="V601">
        <v>25</v>
      </c>
      <c r="W601">
        <v>43046.2</v>
      </c>
      <c r="X601">
        <v>2433</v>
      </c>
      <c r="Y601">
        <f>cleaneddata[[#This Row],[Unit Price]]-cleaneddata[[#This Row],[Discount]]</f>
        <v>2036.41</v>
      </c>
      <c r="Z601" t="str">
        <f>_xlfn.IFS(cleaneddata[[#This Row],[Region]]="Central","Chris",cleaneddata[[#This Row],[Region]]="East","Erin",cleaneddata[[#This Row],[Region]]="South","Sam",cleaneddata[[#This Row],[Region]]="West","William")</f>
        <v>William</v>
      </c>
    </row>
    <row r="602" spans="1:26" x14ac:dyDescent="0.2">
      <c r="A602">
        <v>555</v>
      </c>
      <c r="B602" t="s">
        <v>1302</v>
      </c>
      <c r="C602" t="s">
        <v>72</v>
      </c>
      <c r="D602">
        <v>7.0000000000000007E-2</v>
      </c>
      <c r="E602">
        <v>2036.48</v>
      </c>
      <c r="F602">
        <v>14.7</v>
      </c>
      <c r="G602" t="s">
        <v>28</v>
      </c>
      <c r="H602" t="s">
        <v>96</v>
      </c>
      <c r="I602" t="s">
        <v>42</v>
      </c>
      <c r="J602" t="s">
        <v>58</v>
      </c>
      <c r="K602" t="s">
        <v>59</v>
      </c>
      <c r="L602" t="s">
        <v>60</v>
      </c>
      <c r="M602">
        <v>0.55000000000000004</v>
      </c>
      <c r="N602" t="s">
        <v>34</v>
      </c>
      <c r="O602" t="s">
        <v>61</v>
      </c>
      <c r="P602" t="s">
        <v>148</v>
      </c>
      <c r="Q602" t="s">
        <v>1303</v>
      </c>
      <c r="R602">
        <v>84062</v>
      </c>
      <c r="S602" s="1">
        <v>42056</v>
      </c>
      <c r="T602" s="1">
        <v>42056</v>
      </c>
      <c r="U602">
        <v>6028.41</v>
      </c>
      <c r="V602">
        <v>6</v>
      </c>
      <c r="W602">
        <v>10331.09</v>
      </c>
      <c r="X602">
        <v>86190</v>
      </c>
      <c r="Y602">
        <f>cleaneddata[[#This Row],[Unit Price]]-cleaneddata[[#This Row],[Discount]]</f>
        <v>2036.41</v>
      </c>
      <c r="Z602" t="str">
        <f>_xlfn.IFS(cleaneddata[[#This Row],[Region]]="Central","Chris",cleaneddata[[#This Row],[Region]]="East","Erin",cleaneddata[[#This Row],[Region]]="South","Sam",cleaneddata[[#This Row],[Region]]="West","William")</f>
        <v>William</v>
      </c>
    </row>
    <row r="603" spans="1:26" x14ac:dyDescent="0.2">
      <c r="A603">
        <v>3136</v>
      </c>
      <c r="B603" t="s">
        <v>1304</v>
      </c>
      <c r="C603" t="s">
        <v>27</v>
      </c>
      <c r="D603">
        <v>0.03</v>
      </c>
      <c r="E603">
        <v>150.88999999999999</v>
      </c>
      <c r="F603">
        <v>60.2</v>
      </c>
      <c r="G603" t="s">
        <v>28</v>
      </c>
      <c r="H603" t="s">
        <v>41</v>
      </c>
      <c r="I603" t="s">
        <v>30</v>
      </c>
      <c r="J603" t="s">
        <v>111</v>
      </c>
      <c r="K603" t="s">
        <v>59</v>
      </c>
      <c r="L603" t="s">
        <v>1305</v>
      </c>
      <c r="M603">
        <v>0.77</v>
      </c>
      <c r="N603" t="s">
        <v>34</v>
      </c>
      <c r="O603" t="s">
        <v>113</v>
      </c>
      <c r="P603" t="s">
        <v>333</v>
      </c>
      <c r="Q603" t="s">
        <v>334</v>
      </c>
      <c r="R603">
        <v>4073</v>
      </c>
      <c r="S603" s="1">
        <v>42057</v>
      </c>
      <c r="T603" s="1">
        <v>42057</v>
      </c>
      <c r="U603">
        <v>-677.87199999999996</v>
      </c>
      <c r="V603">
        <v>23</v>
      </c>
      <c r="W603">
        <v>3596.03</v>
      </c>
      <c r="X603">
        <v>86791</v>
      </c>
      <c r="Y603">
        <f>cleaneddata[[#This Row],[Unit Price]]-cleaneddata[[#This Row],[Discount]]</f>
        <v>150.85999999999999</v>
      </c>
      <c r="Z603" t="str">
        <f>_xlfn.IFS(cleaneddata[[#This Row],[Region]]="Central","Chris",cleaneddata[[#This Row],[Region]]="East","Erin",cleaneddata[[#This Row],[Region]]="South","Sam",cleaneddata[[#This Row],[Region]]="West","William")</f>
        <v>Erin</v>
      </c>
    </row>
    <row r="604" spans="1:26" x14ac:dyDescent="0.2">
      <c r="A604">
        <v>32</v>
      </c>
      <c r="B604" t="s">
        <v>646</v>
      </c>
      <c r="C604" t="s">
        <v>39</v>
      </c>
      <c r="D604">
        <v>0.08</v>
      </c>
      <c r="E604">
        <v>34.99</v>
      </c>
      <c r="F604">
        <v>7.73</v>
      </c>
      <c r="G604" t="s">
        <v>40</v>
      </c>
      <c r="H604" t="s">
        <v>96</v>
      </c>
      <c r="I604" t="s">
        <v>50</v>
      </c>
      <c r="J604" t="s">
        <v>51</v>
      </c>
      <c r="K604" t="s">
        <v>75</v>
      </c>
      <c r="L604" t="s">
        <v>1306</v>
      </c>
      <c r="M604">
        <v>0.59</v>
      </c>
      <c r="N604" t="s">
        <v>34</v>
      </c>
      <c r="O604" t="s">
        <v>61</v>
      </c>
      <c r="P604" t="s">
        <v>141</v>
      </c>
      <c r="Q604" t="s">
        <v>648</v>
      </c>
      <c r="R604">
        <v>97526</v>
      </c>
      <c r="S604" s="1">
        <v>42057</v>
      </c>
      <c r="T604" s="1">
        <v>42058</v>
      </c>
      <c r="U604">
        <v>144.69</v>
      </c>
      <c r="V604">
        <v>13</v>
      </c>
      <c r="W604">
        <v>424.68</v>
      </c>
      <c r="X604">
        <v>89199</v>
      </c>
      <c r="Y604">
        <f>cleaneddata[[#This Row],[Unit Price]]-cleaneddata[[#This Row],[Discount]]</f>
        <v>34.910000000000004</v>
      </c>
      <c r="Z604" t="str">
        <f>_xlfn.IFS(cleaneddata[[#This Row],[Region]]="Central","Chris",cleaneddata[[#This Row],[Region]]="East","Erin",cleaneddata[[#This Row],[Region]]="South","Sam",cleaneddata[[#This Row],[Region]]="West","William")</f>
        <v>William</v>
      </c>
    </row>
    <row r="605" spans="1:26" x14ac:dyDescent="0.2">
      <c r="A605">
        <v>1728</v>
      </c>
      <c r="B605" t="s">
        <v>1307</v>
      </c>
      <c r="C605" t="s">
        <v>39</v>
      </c>
      <c r="D605">
        <v>0.04</v>
      </c>
      <c r="E605">
        <v>55.48</v>
      </c>
      <c r="F605">
        <v>6.79</v>
      </c>
      <c r="G605" t="s">
        <v>40</v>
      </c>
      <c r="H605" t="s">
        <v>96</v>
      </c>
      <c r="I605" t="s">
        <v>50</v>
      </c>
      <c r="J605" t="s">
        <v>90</v>
      </c>
      <c r="K605" t="s">
        <v>75</v>
      </c>
      <c r="L605" t="s">
        <v>1308</v>
      </c>
      <c r="M605">
        <v>0.37</v>
      </c>
      <c r="N605" t="s">
        <v>34</v>
      </c>
      <c r="O605" t="s">
        <v>113</v>
      </c>
      <c r="P605" t="s">
        <v>319</v>
      </c>
      <c r="Q605" t="s">
        <v>1309</v>
      </c>
      <c r="R605">
        <v>45429</v>
      </c>
      <c r="S605" s="1">
        <v>42057</v>
      </c>
      <c r="T605" s="1">
        <v>42059</v>
      </c>
      <c r="U605">
        <v>376.88490000000002</v>
      </c>
      <c r="V605">
        <v>10</v>
      </c>
      <c r="W605">
        <v>546.21</v>
      </c>
      <c r="X605">
        <v>87195</v>
      </c>
      <c r="Y605">
        <f>cleaneddata[[#This Row],[Unit Price]]-cleaneddata[[#This Row],[Discount]]</f>
        <v>55.44</v>
      </c>
      <c r="Z605" t="str">
        <f>_xlfn.IFS(cleaneddata[[#This Row],[Region]]="Central","Chris",cleaneddata[[#This Row],[Region]]="East","Erin",cleaneddata[[#This Row],[Region]]="South","Sam",cleaneddata[[#This Row],[Region]]="West","William")</f>
        <v>Erin</v>
      </c>
    </row>
    <row r="606" spans="1:26" x14ac:dyDescent="0.2">
      <c r="A606">
        <v>1991</v>
      </c>
      <c r="B606" t="s">
        <v>1310</v>
      </c>
      <c r="C606" t="s">
        <v>118</v>
      </c>
      <c r="D606">
        <v>0</v>
      </c>
      <c r="E606">
        <v>47.9</v>
      </c>
      <c r="F606">
        <v>5.86</v>
      </c>
      <c r="G606" t="s">
        <v>40</v>
      </c>
      <c r="H606" t="s">
        <v>73</v>
      </c>
      <c r="I606" t="s">
        <v>50</v>
      </c>
      <c r="J606" t="s">
        <v>90</v>
      </c>
      <c r="K606" t="s">
        <v>75</v>
      </c>
      <c r="L606" t="s">
        <v>1311</v>
      </c>
      <c r="M606">
        <v>0.37</v>
      </c>
      <c r="N606" t="s">
        <v>34</v>
      </c>
      <c r="O606" t="s">
        <v>61</v>
      </c>
      <c r="P606" t="s">
        <v>148</v>
      </c>
      <c r="Q606" t="s">
        <v>1312</v>
      </c>
      <c r="R606">
        <v>84118</v>
      </c>
      <c r="S606" s="1">
        <v>42057</v>
      </c>
      <c r="T606" s="1">
        <v>42059</v>
      </c>
      <c r="U606">
        <v>638.38109999999995</v>
      </c>
      <c r="V606">
        <v>18</v>
      </c>
      <c r="W606">
        <v>925.19</v>
      </c>
      <c r="X606">
        <v>90002</v>
      </c>
      <c r="Y606">
        <f>cleaneddata[[#This Row],[Unit Price]]-cleaneddata[[#This Row],[Discount]]</f>
        <v>47.9</v>
      </c>
      <c r="Z606" t="str">
        <f>_xlfn.IFS(cleaneddata[[#This Row],[Region]]="Central","Chris",cleaneddata[[#This Row],[Region]]="East","Erin",cleaneddata[[#This Row],[Region]]="South","Sam",cleaneddata[[#This Row],[Region]]="West","William")</f>
        <v>William</v>
      </c>
    </row>
    <row r="607" spans="1:26" x14ac:dyDescent="0.2">
      <c r="A607">
        <v>236</v>
      </c>
      <c r="B607" t="s">
        <v>1313</v>
      </c>
      <c r="C607" t="s">
        <v>72</v>
      </c>
      <c r="D607">
        <v>0</v>
      </c>
      <c r="E607">
        <v>442.14</v>
      </c>
      <c r="F607">
        <v>14.7</v>
      </c>
      <c r="G607" t="s">
        <v>28</v>
      </c>
      <c r="H607" t="s">
        <v>96</v>
      </c>
      <c r="I607" t="s">
        <v>42</v>
      </c>
      <c r="J607" t="s">
        <v>58</v>
      </c>
      <c r="K607" t="s">
        <v>59</v>
      </c>
      <c r="L607" t="s">
        <v>1314</v>
      </c>
      <c r="M607">
        <v>0.56000000000000005</v>
      </c>
      <c r="N607" t="s">
        <v>34</v>
      </c>
      <c r="O607" t="s">
        <v>61</v>
      </c>
      <c r="P607" t="s">
        <v>62</v>
      </c>
      <c r="Q607" t="s">
        <v>1315</v>
      </c>
      <c r="R607">
        <v>80027</v>
      </c>
      <c r="S607" s="1">
        <v>42057</v>
      </c>
      <c r="T607" s="1">
        <v>42057</v>
      </c>
      <c r="U607">
        <v>3294.8258999999998</v>
      </c>
      <c r="V607">
        <v>10</v>
      </c>
      <c r="W607">
        <v>4775.1099999999997</v>
      </c>
      <c r="X607">
        <v>86621</v>
      </c>
      <c r="Y607">
        <f>cleaneddata[[#This Row],[Unit Price]]-cleaneddata[[#This Row],[Discount]]</f>
        <v>442.14</v>
      </c>
      <c r="Z607" t="str">
        <f>_xlfn.IFS(cleaneddata[[#This Row],[Region]]="Central","Chris",cleaneddata[[#This Row],[Region]]="East","Erin",cleaneddata[[#This Row],[Region]]="South","Sam",cleaneddata[[#This Row],[Region]]="West","William")</f>
        <v>William</v>
      </c>
    </row>
    <row r="608" spans="1:26" x14ac:dyDescent="0.2">
      <c r="A608">
        <v>829</v>
      </c>
      <c r="B608" t="s">
        <v>1316</v>
      </c>
      <c r="C608" t="s">
        <v>72</v>
      </c>
      <c r="D608">
        <v>0.01</v>
      </c>
      <c r="E608">
        <v>5.18</v>
      </c>
      <c r="F608">
        <v>2.04</v>
      </c>
      <c r="G608" t="s">
        <v>40</v>
      </c>
      <c r="H608" t="s">
        <v>96</v>
      </c>
      <c r="I608" t="s">
        <v>50</v>
      </c>
      <c r="J608" t="s">
        <v>90</v>
      </c>
      <c r="K608" t="s">
        <v>52</v>
      </c>
      <c r="L608" t="s">
        <v>835</v>
      </c>
      <c r="M608">
        <v>0.36</v>
      </c>
      <c r="N608" t="s">
        <v>34</v>
      </c>
      <c r="O608" t="s">
        <v>35</v>
      </c>
      <c r="P608" t="s">
        <v>46</v>
      </c>
      <c r="Q608" t="s">
        <v>1317</v>
      </c>
      <c r="R608">
        <v>71854</v>
      </c>
      <c r="S608" s="1">
        <v>42057</v>
      </c>
      <c r="T608" s="1">
        <v>42059</v>
      </c>
      <c r="U608">
        <v>-17.654</v>
      </c>
      <c r="V608">
        <v>5</v>
      </c>
      <c r="W608">
        <v>28.46</v>
      </c>
      <c r="X608">
        <v>90271</v>
      </c>
      <c r="Y608">
        <f>cleaneddata[[#This Row],[Unit Price]]-cleaneddata[[#This Row],[Discount]]</f>
        <v>5.17</v>
      </c>
      <c r="Z608" t="str">
        <f>_xlfn.IFS(cleaneddata[[#This Row],[Region]]="Central","Chris",cleaneddata[[#This Row],[Region]]="East","Erin",cleaneddata[[#This Row],[Region]]="South","Sam",cleaneddata[[#This Row],[Region]]="West","William")</f>
        <v>Sam</v>
      </c>
    </row>
    <row r="609" spans="1:26" x14ac:dyDescent="0.2">
      <c r="A609">
        <v>2653</v>
      </c>
      <c r="B609" t="s">
        <v>1318</v>
      </c>
      <c r="C609" t="s">
        <v>72</v>
      </c>
      <c r="D609">
        <v>0.05</v>
      </c>
      <c r="E609">
        <v>4.9800000000000004</v>
      </c>
      <c r="F609">
        <v>4.62</v>
      </c>
      <c r="G609" t="s">
        <v>40</v>
      </c>
      <c r="H609" t="s">
        <v>41</v>
      </c>
      <c r="I609" t="s">
        <v>42</v>
      </c>
      <c r="J609" t="s">
        <v>43</v>
      </c>
      <c r="K609" t="s">
        <v>44</v>
      </c>
      <c r="L609" t="s">
        <v>1223</v>
      </c>
      <c r="M609">
        <v>0.64</v>
      </c>
      <c r="N609" t="s">
        <v>34</v>
      </c>
      <c r="O609" t="s">
        <v>54</v>
      </c>
      <c r="P609" t="s">
        <v>539</v>
      </c>
      <c r="Q609" t="s">
        <v>1319</v>
      </c>
      <c r="R609">
        <v>67037</v>
      </c>
      <c r="S609" s="1">
        <v>42057</v>
      </c>
      <c r="T609" s="1">
        <v>42058</v>
      </c>
      <c r="U609">
        <v>-98.35</v>
      </c>
      <c r="V609">
        <v>7</v>
      </c>
      <c r="W609">
        <v>34.32</v>
      </c>
      <c r="X609">
        <v>89360</v>
      </c>
      <c r="Y609">
        <f>cleaneddata[[#This Row],[Unit Price]]-cleaneddata[[#This Row],[Discount]]</f>
        <v>4.9300000000000006</v>
      </c>
      <c r="Z609" t="str">
        <f>_xlfn.IFS(cleaneddata[[#This Row],[Region]]="Central","Chris",cleaneddata[[#This Row],[Region]]="East","Erin",cleaneddata[[#This Row],[Region]]="South","Sam",cleaneddata[[#This Row],[Region]]="West","William")</f>
        <v>Chris</v>
      </c>
    </row>
    <row r="610" spans="1:26" x14ac:dyDescent="0.2">
      <c r="A610">
        <v>2653</v>
      </c>
      <c r="B610" t="s">
        <v>1318</v>
      </c>
      <c r="C610" t="s">
        <v>72</v>
      </c>
      <c r="D610">
        <v>0.02</v>
      </c>
      <c r="E610">
        <v>34.229999999999997</v>
      </c>
      <c r="F610">
        <v>5.0199999999999996</v>
      </c>
      <c r="G610" t="s">
        <v>40</v>
      </c>
      <c r="H610" t="s">
        <v>41</v>
      </c>
      <c r="I610" t="s">
        <v>30</v>
      </c>
      <c r="J610" t="s">
        <v>128</v>
      </c>
      <c r="K610" t="s">
        <v>75</v>
      </c>
      <c r="L610" t="s">
        <v>1320</v>
      </c>
      <c r="M610">
        <v>0.55000000000000004</v>
      </c>
      <c r="N610" t="s">
        <v>34</v>
      </c>
      <c r="O610" t="s">
        <v>54</v>
      </c>
      <c r="P610" t="s">
        <v>539</v>
      </c>
      <c r="Q610" t="s">
        <v>1319</v>
      </c>
      <c r="R610">
        <v>67037</v>
      </c>
      <c r="S610" s="1">
        <v>42057</v>
      </c>
      <c r="T610" s="1">
        <v>42059</v>
      </c>
      <c r="U610">
        <v>270.79050000000001</v>
      </c>
      <c r="V610">
        <v>11</v>
      </c>
      <c r="W610">
        <v>392.45</v>
      </c>
      <c r="X610">
        <v>89360</v>
      </c>
      <c r="Y610">
        <f>cleaneddata[[#This Row],[Unit Price]]-cleaneddata[[#This Row],[Discount]]</f>
        <v>34.209999999999994</v>
      </c>
      <c r="Z610" t="str">
        <f>_xlfn.IFS(cleaneddata[[#This Row],[Region]]="Central","Chris",cleaneddata[[#This Row],[Region]]="East","Erin",cleaneddata[[#This Row],[Region]]="South","Sam",cleaneddata[[#This Row],[Region]]="West","William")</f>
        <v>Chris</v>
      </c>
    </row>
    <row r="611" spans="1:26" x14ac:dyDescent="0.2">
      <c r="A611">
        <v>2968</v>
      </c>
      <c r="B611" t="s">
        <v>1321</v>
      </c>
      <c r="C611" t="s">
        <v>72</v>
      </c>
      <c r="D611">
        <v>0.08</v>
      </c>
      <c r="E611">
        <v>9.68</v>
      </c>
      <c r="F611">
        <v>2.0299999999999998</v>
      </c>
      <c r="G611" t="s">
        <v>40</v>
      </c>
      <c r="H611" t="s">
        <v>29</v>
      </c>
      <c r="I611" t="s">
        <v>50</v>
      </c>
      <c r="J611" t="s">
        <v>90</v>
      </c>
      <c r="K611" t="s">
        <v>52</v>
      </c>
      <c r="L611" t="s">
        <v>1322</v>
      </c>
      <c r="M611">
        <v>0.37</v>
      </c>
      <c r="N611" t="s">
        <v>34</v>
      </c>
      <c r="O611" t="s">
        <v>35</v>
      </c>
      <c r="P611" t="s">
        <v>125</v>
      </c>
      <c r="Q611" t="s">
        <v>1323</v>
      </c>
      <c r="R611">
        <v>33021</v>
      </c>
      <c r="S611" s="1">
        <v>42057</v>
      </c>
      <c r="T611" s="1">
        <v>42059</v>
      </c>
      <c r="U611">
        <v>-536.24199999999996</v>
      </c>
      <c r="V611">
        <v>1</v>
      </c>
      <c r="W611">
        <v>10.94</v>
      </c>
      <c r="X611">
        <v>86085</v>
      </c>
      <c r="Y611">
        <f>cleaneddata[[#This Row],[Unit Price]]-cleaneddata[[#This Row],[Discount]]</f>
        <v>9.6</v>
      </c>
      <c r="Z611" t="str">
        <f>_xlfn.IFS(cleaneddata[[#This Row],[Region]]="Central","Chris",cleaneddata[[#This Row],[Region]]="East","Erin",cleaneddata[[#This Row],[Region]]="South","Sam",cleaneddata[[#This Row],[Region]]="West","William")</f>
        <v>Sam</v>
      </c>
    </row>
    <row r="612" spans="1:26" x14ac:dyDescent="0.2">
      <c r="A612">
        <v>2968</v>
      </c>
      <c r="B612" t="s">
        <v>1321</v>
      </c>
      <c r="C612" t="s">
        <v>72</v>
      </c>
      <c r="D612">
        <v>0.04</v>
      </c>
      <c r="E612">
        <v>150.97999999999999</v>
      </c>
      <c r="F612">
        <v>16.010000000000002</v>
      </c>
      <c r="G612" t="s">
        <v>28</v>
      </c>
      <c r="H612" t="s">
        <v>29</v>
      </c>
      <c r="I612" t="s">
        <v>30</v>
      </c>
      <c r="J612" t="s">
        <v>31</v>
      </c>
      <c r="K612" t="s">
        <v>32</v>
      </c>
      <c r="L612" t="s">
        <v>1324</v>
      </c>
      <c r="M612">
        <v>0.7</v>
      </c>
      <c r="N612" t="s">
        <v>34</v>
      </c>
      <c r="O612" t="s">
        <v>35</v>
      </c>
      <c r="P612" t="s">
        <v>125</v>
      </c>
      <c r="Q612" t="s">
        <v>1323</v>
      </c>
      <c r="R612">
        <v>33021</v>
      </c>
      <c r="S612" s="1">
        <v>42057</v>
      </c>
      <c r="T612" s="1">
        <v>42058</v>
      </c>
      <c r="U612">
        <v>-125.86</v>
      </c>
      <c r="V612">
        <v>5</v>
      </c>
      <c r="W612">
        <v>731.38</v>
      </c>
      <c r="X612">
        <v>86085</v>
      </c>
      <c r="Y612">
        <f>cleaneddata[[#This Row],[Unit Price]]-cleaneddata[[#This Row],[Discount]]</f>
        <v>150.94</v>
      </c>
      <c r="Z612" t="str">
        <f>_xlfn.IFS(cleaneddata[[#This Row],[Region]]="Central","Chris",cleaneddata[[#This Row],[Region]]="East","Erin",cleaneddata[[#This Row],[Region]]="South","Sam",cleaneddata[[#This Row],[Region]]="West","William")</f>
        <v>Sam</v>
      </c>
    </row>
    <row r="613" spans="1:26" x14ac:dyDescent="0.2">
      <c r="A613">
        <v>2697</v>
      </c>
      <c r="B613" t="s">
        <v>1325</v>
      </c>
      <c r="C613" t="s">
        <v>27</v>
      </c>
      <c r="D613">
        <v>0.04</v>
      </c>
      <c r="E613">
        <v>1.74</v>
      </c>
      <c r="F613">
        <v>4.08</v>
      </c>
      <c r="G613" t="s">
        <v>40</v>
      </c>
      <c r="H613" t="s">
        <v>96</v>
      </c>
      <c r="I613" t="s">
        <v>30</v>
      </c>
      <c r="J613" t="s">
        <v>128</v>
      </c>
      <c r="K613" t="s">
        <v>44</v>
      </c>
      <c r="L613" t="s">
        <v>772</v>
      </c>
      <c r="M613">
        <v>0.53</v>
      </c>
      <c r="N613" t="s">
        <v>34</v>
      </c>
      <c r="O613" t="s">
        <v>35</v>
      </c>
      <c r="P613" t="s">
        <v>166</v>
      </c>
      <c r="Q613" t="s">
        <v>1326</v>
      </c>
      <c r="R613">
        <v>35216</v>
      </c>
      <c r="S613" s="1">
        <v>42058</v>
      </c>
      <c r="T613" s="1">
        <v>42060</v>
      </c>
      <c r="U613">
        <v>9.2520000000000007</v>
      </c>
      <c r="V613">
        <v>16</v>
      </c>
      <c r="W613">
        <v>29.08</v>
      </c>
      <c r="X613">
        <v>87678</v>
      </c>
      <c r="Y613">
        <f>cleaneddata[[#This Row],[Unit Price]]-cleaneddata[[#This Row],[Discount]]</f>
        <v>1.7</v>
      </c>
      <c r="Z613" t="str">
        <f>_xlfn.IFS(cleaneddata[[#This Row],[Region]]="Central","Chris",cleaneddata[[#This Row],[Region]]="East","Erin",cleaneddata[[#This Row],[Region]]="South","Sam",cleaneddata[[#This Row],[Region]]="West","William")</f>
        <v>Sam</v>
      </c>
    </row>
    <row r="614" spans="1:26" x14ac:dyDescent="0.2">
      <c r="A614">
        <v>2697</v>
      </c>
      <c r="B614" t="s">
        <v>1325</v>
      </c>
      <c r="C614" t="s">
        <v>27</v>
      </c>
      <c r="D614">
        <v>0.01</v>
      </c>
      <c r="E614">
        <v>119.99</v>
      </c>
      <c r="F614">
        <v>56.14</v>
      </c>
      <c r="G614" t="s">
        <v>28</v>
      </c>
      <c r="H614" t="s">
        <v>96</v>
      </c>
      <c r="I614" t="s">
        <v>42</v>
      </c>
      <c r="J614" t="s">
        <v>58</v>
      </c>
      <c r="K614" t="s">
        <v>32</v>
      </c>
      <c r="L614" t="s">
        <v>589</v>
      </c>
      <c r="M614">
        <v>0.39</v>
      </c>
      <c r="N614" t="s">
        <v>34</v>
      </c>
      <c r="O614" t="s">
        <v>35</v>
      </c>
      <c r="P614" t="s">
        <v>166</v>
      </c>
      <c r="Q614" t="s">
        <v>1326</v>
      </c>
      <c r="R614">
        <v>35216</v>
      </c>
      <c r="S614" s="1">
        <v>42058</v>
      </c>
      <c r="T614" s="1">
        <v>42059</v>
      </c>
      <c r="U614">
        <v>-1197.0419999999999</v>
      </c>
      <c r="V614">
        <v>21</v>
      </c>
      <c r="W614">
        <v>2569.5700000000002</v>
      </c>
      <c r="X614">
        <v>87678</v>
      </c>
      <c r="Y614">
        <f>cleaneddata[[#This Row],[Unit Price]]-cleaneddata[[#This Row],[Discount]]</f>
        <v>119.97999999999999</v>
      </c>
      <c r="Z614" t="str">
        <f>_xlfn.IFS(cleaneddata[[#This Row],[Region]]="Central","Chris",cleaneddata[[#This Row],[Region]]="East","Erin",cleaneddata[[#This Row],[Region]]="South","Sam",cleaneddata[[#This Row],[Region]]="West","William")</f>
        <v>Sam</v>
      </c>
    </row>
    <row r="615" spans="1:26" x14ac:dyDescent="0.2">
      <c r="A615">
        <v>2865</v>
      </c>
      <c r="B615" t="s">
        <v>1327</v>
      </c>
      <c r="C615" t="s">
        <v>27</v>
      </c>
      <c r="D615">
        <v>0.01</v>
      </c>
      <c r="E615">
        <v>13.79</v>
      </c>
      <c r="F615">
        <v>8.7799999999999994</v>
      </c>
      <c r="G615" t="s">
        <v>40</v>
      </c>
      <c r="H615" t="s">
        <v>96</v>
      </c>
      <c r="I615" t="s">
        <v>30</v>
      </c>
      <c r="J615" t="s">
        <v>128</v>
      </c>
      <c r="K615" t="s">
        <v>75</v>
      </c>
      <c r="L615" t="s">
        <v>1328</v>
      </c>
      <c r="M615">
        <v>0.43</v>
      </c>
      <c r="N615" t="s">
        <v>34</v>
      </c>
      <c r="O615" t="s">
        <v>54</v>
      </c>
      <c r="P615" t="s">
        <v>189</v>
      </c>
      <c r="Q615" t="s">
        <v>1329</v>
      </c>
      <c r="R615">
        <v>75460</v>
      </c>
      <c r="S615" s="1">
        <v>42058</v>
      </c>
      <c r="T615" s="1">
        <v>42060</v>
      </c>
      <c r="U615">
        <v>-36.770000000000003</v>
      </c>
      <c r="V615">
        <v>4</v>
      </c>
      <c r="W615">
        <v>56.68</v>
      </c>
      <c r="X615">
        <v>90871</v>
      </c>
      <c r="Y615">
        <f>cleaneddata[[#This Row],[Unit Price]]-cleaneddata[[#This Row],[Discount]]</f>
        <v>13.78</v>
      </c>
      <c r="Z615" t="str">
        <f>_xlfn.IFS(cleaneddata[[#This Row],[Region]]="Central","Chris",cleaneddata[[#This Row],[Region]]="East","Erin",cleaneddata[[#This Row],[Region]]="South","Sam",cleaneddata[[#This Row],[Region]]="West","William")</f>
        <v>Chris</v>
      </c>
    </row>
    <row r="616" spans="1:26" x14ac:dyDescent="0.2">
      <c r="A616">
        <v>2865</v>
      </c>
      <c r="B616" t="s">
        <v>1327</v>
      </c>
      <c r="C616" t="s">
        <v>27</v>
      </c>
      <c r="D616">
        <v>0.04</v>
      </c>
      <c r="E616">
        <v>33.29</v>
      </c>
      <c r="F616">
        <v>8.74</v>
      </c>
      <c r="G616" t="s">
        <v>40</v>
      </c>
      <c r="H616" t="s">
        <v>96</v>
      </c>
      <c r="I616" t="s">
        <v>50</v>
      </c>
      <c r="J616" t="s">
        <v>80</v>
      </c>
      <c r="K616" t="s">
        <v>75</v>
      </c>
      <c r="L616" t="s">
        <v>1330</v>
      </c>
      <c r="M616">
        <v>0.61</v>
      </c>
      <c r="N616" t="s">
        <v>34</v>
      </c>
      <c r="O616" t="s">
        <v>54</v>
      </c>
      <c r="P616" t="s">
        <v>189</v>
      </c>
      <c r="Q616" t="s">
        <v>1329</v>
      </c>
      <c r="R616">
        <v>75460</v>
      </c>
      <c r="S616" s="1">
        <v>42058</v>
      </c>
      <c r="T616" s="1">
        <v>42059</v>
      </c>
      <c r="U616">
        <v>87.03</v>
      </c>
      <c r="V616">
        <v>8</v>
      </c>
      <c r="W616">
        <v>273.33999999999997</v>
      </c>
      <c r="X616">
        <v>90871</v>
      </c>
      <c r="Y616">
        <f>cleaneddata[[#This Row],[Unit Price]]-cleaneddata[[#This Row],[Discount]]</f>
        <v>33.25</v>
      </c>
      <c r="Z616" t="str">
        <f>_xlfn.IFS(cleaneddata[[#This Row],[Region]]="Central","Chris",cleaneddata[[#This Row],[Region]]="East","Erin",cleaneddata[[#This Row],[Region]]="South","Sam",cleaneddata[[#This Row],[Region]]="West","William")</f>
        <v>Chris</v>
      </c>
    </row>
    <row r="617" spans="1:26" x14ac:dyDescent="0.2">
      <c r="A617">
        <v>508</v>
      </c>
      <c r="B617" t="s">
        <v>1331</v>
      </c>
      <c r="C617" t="s">
        <v>39</v>
      </c>
      <c r="D617">
        <v>0.01</v>
      </c>
      <c r="E617">
        <v>20.98</v>
      </c>
      <c r="F617">
        <v>53.03</v>
      </c>
      <c r="G617" t="s">
        <v>28</v>
      </c>
      <c r="H617" t="s">
        <v>96</v>
      </c>
      <c r="I617" t="s">
        <v>50</v>
      </c>
      <c r="J617" t="s">
        <v>80</v>
      </c>
      <c r="K617" t="s">
        <v>59</v>
      </c>
      <c r="L617" t="s">
        <v>1092</v>
      </c>
      <c r="M617">
        <v>0.78</v>
      </c>
      <c r="N617" t="s">
        <v>34</v>
      </c>
      <c r="O617" t="s">
        <v>35</v>
      </c>
      <c r="P617" t="s">
        <v>390</v>
      </c>
      <c r="Q617" t="s">
        <v>1332</v>
      </c>
      <c r="R617">
        <v>41011</v>
      </c>
      <c r="S617" s="1">
        <v>42058</v>
      </c>
      <c r="T617" s="1">
        <v>42058</v>
      </c>
      <c r="U617">
        <v>-282.08179999999999</v>
      </c>
      <c r="V617">
        <v>5</v>
      </c>
      <c r="W617">
        <v>123</v>
      </c>
      <c r="X617">
        <v>87356</v>
      </c>
      <c r="Y617">
        <f>cleaneddata[[#This Row],[Unit Price]]-cleaneddata[[#This Row],[Discount]]</f>
        <v>20.97</v>
      </c>
      <c r="Z617" t="str">
        <f>_xlfn.IFS(cleaneddata[[#This Row],[Region]]="Central","Chris",cleaneddata[[#This Row],[Region]]="East","Erin",cleaneddata[[#This Row],[Region]]="South","Sam",cleaneddata[[#This Row],[Region]]="West","William")</f>
        <v>Sam</v>
      </c>
    </row>
    <row r="618" spans="1:26" x14ac:dyDescent="0.2">
      <c r="A618">
        <v>2892</v>
      </c>
      <c r="B618" t="s">
        <v>1333</v>
      </c>
      <c r="C618" t="s">
        <v>39</v>
      </c>
      <c r="D618">
        <v>0.1</v>
      </c>
      <c r="E618">
        <v>209.37</v>
      </c>
      <c r="F618">
        <v>69</v>
      </c>
      <c r="G618" t="s">
        <v>40</v>
      </c>
      <c r="H618" t="s">
        <v>41</v>
      </c>
      <c r="I618" t="s">
        <v>30</v>
      </c>
      <c r="J618" t="s">
        <v>31</v>
      </c>
      <c r="K618" t="s">
        <v>66</v>
      </c>
      <c r="L618" t="s">
        <v>1226</v>
      </c>
      <c r="M618">
        <v>0.79</v>
      </c>
      <c r="N618" t="s">
        <v>34</v>
      </c>
      <c r="O618" t="s">
        <v>54</v>
      </c>
      <c r="P618" t="s">
        <v>291</v>
      </c>
      <c r="Q618" t="s">
        <v>1334</v>
      </c>
      <c r="R618">
        <v>48154</v>
      </c>
      <c r="S618" s="1">
        <v>42058</v>
      </c>
      <c r="T618" s="1">
        <v>42060</v>
      </c>
      <c r="U618">
        <v>-165.59492040000001</v>
      </c>
      <c r="V618">
        <v>11</v>
      </c>
      <c r="W618">
        <v>2125.12</v>
      </c>
      <c r="X618">
        <v>90011</v>
      </c>
      <c r="Y618">
        <f>cleaneddata[[#This Row],[Unit Price]]-cleaneddata[[#This Row],[Discount]]</f>
        <v>209.27</v>
      </c>
      <c r="Z618" t="str">
        <f>_xlfn.IFS(cleaneddata[[#This Row],[Region]]="Central","Chris",cleaneddata[[#This Row],[Region]]="East","Erin",cleaneddata[[#This Row],[Region]]="South","Sam",cleaneddata[[#This Row],[Region]]="West","William")</f>
        <v>Chris</v>
      </c>
    </row>
    <row r="619" spans="1:26" x14ac:dyDescent="0.2">
      <c r="A619">
        <v>2893</v>
      </c>
      <c r="B619" t="s">
        <v>1335</v>
      </c>
      <c r="C619" t="s">
        <v>39</v>
      </c>
      <c r="D619">
        <v>7.0000000000000007E-2</v>
      </c>
      <c r="E619">
        <v>4.9800000000000004</v>
      </c>
      <c r="F619">
        <v>4.7</v>
      </c>
      <c r="G619" t="s">
        <v>40</v>
      </c>
      <c r="H619" t="s">
        <v>41</v>
      </c>
      <c r="I619" t="s">
        <v>50</v>
      </c>
      <c r="J619" t="s">
        <v>90</v>
      </c>
      <c r="K619" t="s">
        <v>75</v>
      </c>
      <c r="L619" t="s">
        <v>1336</v>
      </c>
      <c r="M619">
        <v>0.38</v>
      </c>
      <c r="N619" t="s">
        <v>34</v>
      </c>
      <c r="O619" t="s">
        <v>54</v>
      </c>
      <c r="P619" t="s">
        <v>291</v>
      </c>
      <c r="Q619" t="s">
        <v>512</v>
      </c>
      <c r="R619">
        <v>48071</v>
      </c>
      <c r="S619" s="1">
        <v>42058</v>
      </c>
      <c r="T619" s="1">
        <v>42059</v>
      </c>
      <c r="U619">
        <v>-21.684000000000001</v>
      </c>
      <c r="V619">
        <v>9</v>
      </c>
      <c r="W619">
        <v>45.05</v>
      </c>
      <c r="X619">
        <v>90011</v>
      </c>
      <c r="Y619">
        <f>cleaneddata[[#This Row],[Unit Price]]-cleaneddata[[#This Row],[Discount]]</f>
        <v>4.91</v>
      </c>
      <c r="Z619" t="str">
        <f>_xlfn.IFS(cleaneddata[[#This Row],[Region]]="Central","Chris",cleaneddata[[#This Row],[Region]]="East","Erin",cleaneddata[[#This Row],[Region]]="South","Sam",cleaneddata[[#This Row],[Region]]="West","William")</f>
        <v>Chris</v>
      </c>
    </row>
    <row r="620" spans="1:26" x14ac:dyDescent="0.2">
      <c r="A620">
        <v>247</v>
      </c>
      <c r="B620" t="s">
        <v>1337</v>
      </c>
      <c r="C620" t="s">
        <v>118</v>
      </c>
      <c r="D620">
        <v>0.02</v>
      </c>
      <c r="E620">
        <v>146.05000000000001</v>
      </c>
      <c r="F620">
        <v>80.2</v>
      </c>
      <c r="G620" t="s">
        <v>28</v>
      </c>
      <c r="H620" t="s">
        <v>96</v>
      </c>
      <c r="I620" t="s">
        <v>30</v>
      </c>
      <c r="J620" t="s">
        <v>31</v>
      </c>
      <c r="K620" t="s">
        <v>32</v>
      </c>
      <c r="L620" t="s">
        <v>973</v>
      </c>
      <c r="M620">
        <v>0.71</v>
      </c>
      <c r="N620" t="s">
        <v>34</v>
      </c>
      <c r="O620" t="s">
        <v>35</v>
      </c>
      <c r="P620" t="s">
        <v>402</v>
      </c>
      <c r="Q620" t="s">
        <v>1338</v>
      </c>
      <c r="R620">
        <v>37804</v>
      </c>
      <c r="S620" s="1">
        <v>42058</v>
      </c>
      <c r="T620" s="1">
        <v>42058</v>
      </c>
      <c r="U620">
        <v>-101.19199999999999</v>
      </c>
      <c r="V620">
        <v>5</v>
      </c>
      <c r="W620">
        <v>798.69</v>
      </c>
      <c r="X620">
        <v>89139</v>
      </c>
      <c r="Y620">
        <f>cleaneddata[[#This Row],[Unit Price]]-cleaneddata[[#This Row],[Discount]]</f>
        <v>146.03</v>
      </c>
      <c r="Z620" t="str">
        <f>_xlfn.IFS(cleaneddata[[#This Row],[Region]]="Central","Chris",cleaneddata[[#This Row],[Region]]="East","Erin",cleaneddata[[#This Row],[Region]]="South","Sam",cleaneddata[[#This Row],[Region]]="West","William")</f>
        <v>Sam</v>
      </c>
    </row>
    <row r="621" spans="1:26" x14ac:dyDescent="0.2">
      <c r="A621">
        <v>247</v>
      </c>
      <c r="B621" t="s">
        <v>1337</v>
      </c>
      <c r="C621" t="s">
        <v>118</v>
      </c>
      <c r="D621">
        <v>0.06</v>
      </c>
      <c r="E621">
        <v>65.989999999999995</v>
      </c>
      <c r="F621">
        <v>5.92</v>
      </c>
      <c r="G621" t="s">
        <v>40</v>
      </c>
      <c r="H621" t="s">
        <v>96</v>
      </c>
      <c r="I621" t="s">
        <v>42</v>
      </c>
      <c r="J621" t="s">
        <v>137</v>
      </c>
      <c r="K621" t="s">
        <v>75</v>
      </c>
      <c r="L621" t="s">
        <v>266</v>
      </c>
      <c r="M621">
        <v>0.55000000000000004</v>
      </c>
      <c r="N621" t="s">
        <v>34</v>
      </c>
      <c r="O621" t="s">
        <v>35</v>
      </c>
      <c r="P621" t="s">
        <v>402</v>
      </c>
      <c r="Q621" t="s">
        <v>1338</v>
      </c>
      <c r="R621">
        <v>37804</v>
      </c>
      <c r="S621" s="1">
        <v>42058</v>
      </c>
      <c r="T621" s="1">
        <v>42059</v>
      </c>
      <c r="U621">
        <v>-3.3319999999999999</v>
      </c>
      <c r="V621">
        <v>14</v>
      </c>
      <c r="W621">
        <v>792.11</v>
      </c>
      <c r="X621">
        <v>89139</v>
      </c>
      <c r="Y621">
        <f>cleaneddata[[#This Row],[Unit Price]]-cleaneddata[[#This Row],[Discount]]</f>
        <v>65.929999999999993</v>
      </c>
      <c r="Z621" t="str">
        <f>_xlfn.IFS(cleaneddata[[#This Row],[Region]]="Central","Chris",cleaneddata[[#This Row],[Region]]="East","Erin",cleaneddata[[#This Row],[Region]]="South","Sam",cleaneddata[[#This Row],[Region]]="West","William")</f>
        <v>Sam</v>
      </c>
    </row>
    <row r="622" spans="1:26" x14ac:dyDescent="0.2">
      <c r="A622">
        <v>1649</v>
      </c>
      <c r="B622" t="s">
        <v>1339</v>
      </c>
      <c r="C622" t="s">
        <v>27</v>
      </c>
      <c r="D622">
        <v>0.03</v>
      </c>
      <c r="E622">
        <v>48.58</v>
      </c>
      <c r="F622">
        <v>3.99</v>
      </c>
      <c r="G622" t="s">
        <v>89</v>
      </c>
      <c r="H622" t="s">
        <v>96</v>
      </c>
      <c r="I622" t="s">
        <v>50</v>
      </c>
      <c r="J622" t="s">
        <v>97</v>
      </c>
      <c r="K622" t="s">
        <v>75</v>
      </c>
      <c r="L622" t="s">
        <v>1340</v>
      </c>
      <c r="M622">
        <v>0.56000000000000005</v>
      </c>
      <c r="N622" t="s">
        <v>34</v>
      </c>
      <c r="O622" t="s">
        <v>113</v>
      </c>
      <c r="P622" t="s">
        <v>114</v>
      </c>
      <c r="Q622" t="s">
        <v>544</v>
      </c>
      <c r="R622">
        <v>11598</v>
      </c>
      <c r="S622" s="1">
        <v>42059</v>
      </c>
      <c r="T622" s="1">
        <v>42061</v>
      </c>
      <c r="U622">
        <v>100.1328</v>
      </c>
      <c r="V622">
        <v>3</v>
      </c>
      <c r="W622">
        <v>145.12</v>
      </c>
      <c r="X622">
        <v>91041</v>
      </c>
      <c r="Y622">
        <f>cleaneddata[[#This Row],[Unit Price]]-cleaneddata[[#This Row],[Discount]]</f>
        <v>48.55</v>
      </c>
      <c r="Z622" t="str">
        <f>_xlfn.IFS(cleaneddata[[#This Row],[Region]]="Central","Chris",cleaneddata[[#This Row],[Region]]="East","Erin",cleaneddata[[#This Row],[Region]]="South","Sam",cleaneddata[[#This Row],[Region]]="West","William")</f>
        <v>Erin</v>
      </c>
    </row>
    <row r="623" spans="1:26" x14ac:dyDescent="0.2">
      <c r="A623">
        <v>1894</v>
      </c>
      <c r="B623" t="s">
        <v>1341</v>
      </c>
      <c r="C623" t="s">
        <v>27</v>
      </c>
      <c r="D623">
        <v>0</v>
      </c>
      <c r="E623">
        <v>300.98</v>
      </c>
      <c r="F623">
        <v>164.73</v>
      </c>
      <c r="G623" t="s">
        <v>28</v>
      </c>
      <c r="H623" t="s">
        <v>73</v>
      </c>
      <c r="I623" t="s">
        <v>30</v>
      </c>
      <c r="J623" t="s">
        <v>111</v>
      </c>
      <c r="K623" t="s">
        <v>59</v>
      </c>
      <c r="L623" t="s">
        <v>1342</v>
      </c>
      <c r="M623">
        <v>0.56000000000000005</v>
      </c>
      <c r="N623" t="s">
        <v>34</v>
      </c>
      <c r="O623" t="s">
        <v>54</v>
      </c>
      <c r="P623" t="s">
        <v>359</v>
      </c>
      <c r="Q623" t="s">
        <v>1343</v>
      </c>
      <c r="R623">
        <v>54915</v>
      </c>
      <c r="S623" s="1">
        <v>42059</v>
      </c>
      <c r="T623" s="1">
        <v>42060</v>
      </c>
      <c r="U623">
        <v>2653.2914999999998</v>
      </c>
      <c r="V623">
        <v>12</v>
      </c>
      <c r="W623">
        <v>3845.35</v>
      </c>
      <c r="X623">
        <v>91261</v>
      </c>
      <c r="Y623">
        <f>cleaneddata[[#This Row],[Unit Price]]-cleaneddata[[#This Row],[Discount]]</f>
        <v>300.98</v>
      </c>
      <c r="Z623" t="str">
        <f>_xlfn.IFS(cleaneddata[[#This Row],[Region]]="Central","Chris",cleaneddata[[#This Row],[Region]]="East","Erin",cleaneddata[[#This Row],[Region]]="South","Sam",cleaneddata[[#This Row],[Region]]="West","William")</f>
        <v>Chris</v>
      </c>
    </row>
    <row r="624" spans="1:26" x14ac:dyDescent="0.2">
      <c r="A624">
        <v>1894</v>
      </c>
      <c r="B624" t="s">
        <v>1341</v>
      </c>
      <c r="C624" t="s">
        <v>27</v>
      </c>
      <c r="D624">
        <v>0.09</v>
      </c>
      <c r="E624">
        <v>2.94</v>
      </c>
      <c r="F624">
        <v>0.96</v>
      </c>
      <c r="G624" t="s">
        <v>40</v>
      </c>
      <c r="H624" t="s">
        <v>73</v>
      </c>
      <c r="I624" t="s">
        <v>50</v>
      </c>
      <c r="J624" t="s">
        <v>51</v>
      </c>
      <c r="K624" t="s">
        <v>52</v>
      </c>
      <c r="L624" t="s">
        <v>831</v>
      </c>
      <c r="M624">
        <v>0.57999999999999996</v>
      </c>
      <c r="N624" t="s">
        <v>34</v>
      </c>
      <c r="O624" t="s">
        <v>54</v>
      </c>
      <c r="P624" t="s">
        <v>359</v>
      </c>
      <c r="Q624" t="s">
        <v>1343</v>
      </c>
      <c r="R624">
        <v>54915</v>
      </c>
      <c r="S624" s="1">
        <v>42059</v>
      </c>
      <c r="T624" s="1">
        <v>42061</v>
      </c>
      <c r="U624">
        <v>-1.84</v>
      </c>
      <c r="V624">
        <v>1</v>
      </c>
      <c r="W624">
        <v>3.77</v>
      </c>
      <c r="X624">
        <v>91261</v>
      </c>
      <c r="Y624">
        <f>cleaneddata[[#This Row],[Unit Price]]-cleaneddata[[#This Row],[Discount]]</f>
        <v>2.85</v>
      </c>
      <c r="Z624" t="str">
        <f>_xlfn.IFS(cleaneddata[[#This Row],[Region]]="Central","Chris",cleaneddata[[#This Row],[Region]]="East","Erin",cleaneddata[[#This Row],[Region]]="South","Sam",cleaneddata[[#This Row],[Region]]="West","William")</f>
        <v>Chris</v>
      </c>
    </row>
    <row r="625" spans="1:26" x14ac:dyDescent="0.2">
      <c r="A625">
        <v>1919</v>
      </c>
      <c r="B625" t="s">
        <v>1344</v>
      </c>
      <c r="C625" t="s">
        <v>39</v>
      </c>
      <c r="D625">
        <v>0</v>
      </c>
      <c r="E625">
        <v>195.99</v>
      </c>
      <c r="F625">
        <v>8.99</v>
      </c>
      <c r="G625" t="s">
        <v>40</v>
      </c>
      <c r="H625" t="s">
        <v>73</v>
      </c>
      <c r="I625" t="s">
        <v>42</v>
      </c>
      <c r="J625" t="s">
        <v>137</v>
      </c>
      <c r="K625" t="s">
        <v>75</v>
      </c>
      <c r="L625" t="s">
        <v>1345</v>
      </c>
      <c r="M625">
        <v>0.6</v>
      </c>
      <c r="N625" t="s">
        <v>34</v>
      </c>
      <c r="O625" t="s">
        <v>35</v>
      </c>
      <c r="P625" t="s">
        <v>46</v>
      </c>
      <c r="Q625" t="s">
        <v>1346</v>
      </c>
      <c r="R625">
        <v>71603</v>
      </c>
      <c r="S625" s="1">
        <v>42059</v>
      </c>
      <c r="T625" s="1">
        <v>42060</v>
      </c>
      <c r="U625">
        <v>114.88200000000001</v>
      </c>
      <c r="V625">
        <v>5</v>
      </c>
      <c r="W625">
        <v>882.93</v>
      </c>
      <c r="X625">
        <v>85896</v>
      </c>
      <c r="Y625">
        <f>cleaneddata[[#This Row],[Unit Price]]-cleaneddata[[#This Row],[Discount]]</f>
        <v>195.99</v>
      </c>
      <c r="Z625" t="str">
        <f>_xlfn.IFS(cleaneddata[[#This Row],[Region]]="Central","Chris",cleaneddata[[#This Row],[Region]]="East","Erin",cleaneddata[[#This Row],[Region]]="South","Sam",cleaneddata[[#This Row],[Region]]="West","William")</f>
        <v>Sam</v>
      </c>
    </row>
    <row r="626" spans="1:26" x14ac:dyDescent="0.2">
      <c r="A626">
        <v>1127</v>
      </c>
      <c r="B626" t="s">
        <v>1347</v>
      </c>
      <c r="C626" t="s">
        <v>118</v>
      </c>
      <c r="D626">
        <v>0.02</v>
      </c>
      <c r="E626">
        <v>4.0599999999999996</v>
      </c>
      <c r="F626">
        <v>6.89</v>
      </c>
      <c r="G626" t="s">
        <v>40</v>
      </c>
      <c r="H626" t="s">
        <v>41</v>
      </c>
      <c r="I626" t="s">
        <v>50</v>
      </c>
      <c r="J626" t="s">
        <v>97</v>
      </c>
      <c r="K626" t="s">
        <v>75</v>
      </c>
      <c r="L626" t="s">
        <v>1273</v>
      </c>
      <c r="M626">
        <v>0.6</v>
      </c>
      <c r="N626" t="s">
        <v>34</v>
      </c>
      <c r="O626" t="s">
        <v>54</v>
      </c>
      <c r="P626" t="s">
        <v>189</v>
      </c>
      <c r="Q626" t="s">
        <v>1348</v>
      </c>
      <c r="R626">
        <v>78852</v>
      </c>
      <c r="S626" s="1">
        <v>42059</v>
      </c>
      <c r="T626" s="1">
        <v>42061</v>
      </c>
      <c r="U626">
        <v>-93.735200000000006</v>
      </c>
      <c r="V626">
        <v>16</v>
      </c>
      <c r="W626">
        <v>66.81</v>
      </c>
      <c r="X626">
        <v>87221</v>
      </c>
      <c r="Y626">
        <f>cleaneddata[[#This Row],[Unit Price]]-cleaneddata[[#This Row],[Discount]]</f>
        <v>4.04</v>
      </c>
      <c r="Z626" t="str">
        <f>_xlfn.IFS(cleaneddata[[#This Row],[Region]]="Central","Chris",cleaneddata[[#This Row],[Region]]="East","Erin",cleaneddata[[#This Row],[Region]]="South","Sam",cleaneddata[[#This Row],[Region]]="West","William")</f>
        <v>Chris</v>
      </c>
    </row>
    <row r="627" spans="1:26" x14ac:dyDescent="0.2">
      <c r="A627">
        <v>961</v>
      </c>
      <c r="B627" t="s">
        <v>1349</v>
      </c>
      <c r="C627" t="s">
        <v>72</v>
      </c>
      <c r="D627">
        <v>0.05</v>
      </c>
      <c r="E627">
        <v>124.49</v>
      </c>
      <c r="F627">
        <v>51.94</v>
      </c>
      <c r="G627" t="s">
        <v>28</v>
      </c>
      <c r="H627" t="s">
        <v>73</v>
      </c>
      <c r="I627" t="s">
        <v>30</v>
      </c>
      <c r="J627" t="s">
        <v>31</v>
      </c>
      <c r="K627" t="s">
        <v>32</v>
      </c>
      <c r="L627" t="s">
        <v>1151</v>
      </c>
      <c r="M627">
        <v>0.63</v>
      </c>
      <c r="N627" t="s">
        <v>34</v>
      </c>
      <c r="O627" t="s">
        <v>61</v>
      </c>
      <c r="P627" t="s">
        <v>92</v>
      </c>
      <c r="Q627" t="s">
        <v>1350</v>
      </c>
      <c r="R627">
        <v>94061</v>
      </c>
      <c r="S627" s="1">
        <v>42059</v>
      </c>
      <c r="T627" s="1">
        <v>42059</v>
      </c>
      <c r="U627">
        <v>-44.163600000000002</v>
      </c>
      <c r="V627">
        <v>1</v>
      </c>
      <c r="W627">
        <v>120.12</v>
      </c>
      <c r="X627">
        <v>89402</v>
      </c>
      <c r="Y627">
        <f>cleaneddata[[#This Row],[Unit Price]]-cleaneddata[[#This Row],[Discount]]</f>
        <v>124.44</v>
      </c>
      <c r="Z627" t="str">
        <f>_xlfn.IFS(cleaneddata[[#This Row],[Region]]="Central","Chris",cleaneddata[[#This Row],[Region]]="East","Erin",cleaneddata[[#This Row],[Region]]="South","Sam",cleaneddata[[#This Row],[Region]]="West","William")</f>
        <v>William</v>
      </c>
    </row>
    <row r="628" spans="1:26" x14ac:dyDescent="0.2">
      <c r="A628">
        <v>2398</v>
      </c>
      <c r="B628" t="s">
        <v>1351</v>
      </c>
      <c r="C628" t="s">
        <v>72</v>
      </c>
      <c r="D628">
        <v>0.03</v>
      </c>
      <c r="E628">
        <v>7.64</v>
      </c>
      <c r="F628">
        <v>5.83</v>
      </c>
      <c r="G628" t="s">
        <v>40</v>
      </c>
      <c r="H628" t="s">
        <v>96</v>
      </c>
      <c r="I628" t="s">
        <v>50</v>
      </c>
      <c r="J628" t="s">
        <v>90</v>
      </c>
      <c r="K628" t="s">
        <v>52</v>
      </c>
      <c r="L628" t="s">
        <v>234</v>
      </c>
      <c r="M628">
        <v>0.36</v>
      </c>
      <c r="N628" t="s">
        <v>34</v>
      </c>
      <c r="O628" t="s">
        <v>54</v>
      </c>
      <c r="P628" t="s">
        <v>105</v>
      </c>
      <c r="Q628" t="s">
        <v>1352</v>
      </c>
      <c r="R628">
        <v>60103</v>
      </c>
      <c r="S628" s="1">
        <v>42059</v>
      </c>
      <c r="T628" s="1">
        <v>42061</v>
      </c>
      <c r="U628">
        <v>-15.090400000000001</v>
      </c>
      <c r="V628">
        <v>12</v>
      </c>
      <c r="W628">
        <v>96.86</v>
      </c>
      <c r="X628">
        <v>86373</v>
      </c>
      <c r="Y628">
        <f>cleaneddata[[#This Row],[Unit Price]]-cleaneddata[[#This Row],[Discount]]</f>
        <v>7.6099999999999994</v>
      </c>
      <c r="Z628" t="str">
        <f>_xlfn.IFS(cleaneddata[[#This Row],[Region]]="Central","Chris",cleaneddata[[#This Row],[Region]]="East","Erin",cleaneddata[[#This Row],[Region]]="South","Sam",cleaneddata[[#This Row],[Region]]="West","William")</f>
        <v>Chris</v>
      </c>
    </row>
    <row r="629" spans="1:26" x14ac:dyDescent="0.2">
      <c r="A629">
        <v>1193</v>
      </c>
      <c r="B629" t="s">
        <v>1353</v>
      </c>
      <c r="C629" t="s">
        <v>39</v>
      </c>
      <c r="D629">
        <v>0.05</v>
      </c>
      <c r="E629">
        <v>52.4</v>
      </c>
      <c r="F629">
        <v>16.11</v>
      </c>
      <c r="G629" t="s">
        <v>40</v>
      </c>
      <c r="H629" t="s">
        <v>41</v>
      </c>
      <c r="I629" t="s">
        <v>50</v>
      </c>
      <c r="J629" t="s">
        <v>74</v>
      </c>
      <c r="K629" t="s">
        <v>75</v>
      </c>
      <c r="L629" t="s">
        <v>1354</v>
      </c>
      <c r="M629">
        <v>0.39</v>
      </c>
      <c r="N629" t="s">
        <v>34</v>
      </c>
      <c r="O629" t="s">
        <v>113</v>
      </c>
      <c r="P629" t="s">
        <v>376</v>
      </c>
      <c r="Q629" t="s">
        <v>68</v>
      </c>
      <c r="R629">
        <v>20016</v>
      </c>
      <c r="S629" s="1">
        <v>42060</v>
      </c>
      <c r="T629" s="1">
        <v>42062</v>
      </c>
      <c r="U629">
        <v>592.52650000000006</v>
      </c>
      <c r="V629">
        <v>85</v>
      </c>
      <c r="W629">
        <v>4556.63</v>
      </c>
      <c r="X629">
        <v>29350</v>
      </c>
      <c r="Y629">
        <f>cleaneddata[[#This Row],[Unit Price]]-cleaneddata[[#This Row],[Discount]]</f>
        <v>52.35</v>
      </c>
      <c r="Z629" t="str">
        <f>_xlfn.IFS(cleaneddata[[#This Row],[Region]]="Central","Chris",cleaneddata[[#This Row],[Region]]="East","Erin",cleaneddata[[#This Row],[Region]]="South","Sam",cleaneddata[[#This Row],[Region]]="West","William")</f>
        <v>Erin</v>
      </c>
    </row>
    <row r="630" spans="1:26" x14ac:dyDescent="0.2">
      <c r="A630">
        <v>1193</v>
      </c>
      <c r="B630" t="s">
        <v>1353</v>
      </c>
      <c r="C630" t="s">
        <v>39</v>
      </c>
      <c r="D630">
        <v>0.05</v>
      </c>
      <c r="E630">
        <v>36.549999999999997</v>
      </c>
      <c r="F630">
        <v>13.89</v>
      </c>
      <c r="G630" t="s">
        <v>89</v>
      </c>
      <c r="H630" t="s">
        <v>41</v>
      </c>
      <c r="I630" t="s">
        <v>50</v>
      </c>
      <c r="J630" t="s">
        <v>51</v>
      </c>
      <c r="K630" t="s">
        <v>52</v>
      </c>
      <c r="L630" t="s">
        <v>1355</v>
      </c>
      <c r="M630">
        <v>0.41</v>
      </c>
      <c r="N630" t="s">
        <v>34</v>
      </c>
      <c r="O630" t="s">
        <v>113</v>
      </c>
      <c r="P630" t="s">
        <v>376</v>
      </c>
      <c r="Q630" t="s">
        <v>68</v>
      </c>
      <c r="R630">
        <v>20016</v>
      </c>
      <c r="S630" s="1">
        <v>42060</v>
      </c>
      <c r="T630" s="1">
        <v>42061</v>
      </c>
      <c r="U630">
        <v>232.8</v>
      </c>
      <c r="V630">
        <v>83</v>
      </c>
      <c r="W630">
        <v>2948.61</v>
      </c>
      <c r="X630">
        <v>29350</v>
      </c>
      <c r="Y630">
        <f>cleaneddata[[#This Row],[Unit Price]]-cleaneddata[[#This Row],[Discount]]</f>
        <v>36.5</v>
      </c>
      <c r="Z630" t="str">
        <f>_xlfn.IFS(cleaneddata[[#This Row],[Region]]="Central","Chris",cleaneddata[[#This Row],[Region]]="East","Erin",cleaneddata[[#This Row],[Region]]="South","Sam",cleaneddata[[#This Row],[Region]]="West","William")</f>
        <v>Erin</v>
      </c>
    </row>
    <row r="631" spans="1:26" x14ac:dyDescent="0.2">
      <c r="A631">
        <v>1199</v>
      </c>
      <c r="B631" t="s">
        <v>1356</v>
      </c>
      <c r="C631" t="s">
        <v>39</v>
      </c>
      <c r="D631">
        <v>0.1</v>
      </c>
      <c r="E631">
        <v>15.14</v>
      </c>
      <c r="F631">
        <v>4.53</v>
      </c>
      <c r="G631" t="s">
        <v>40</v>
      </c>
      <c r="H631" t="s">
        <v>41</v>
      </c>
      <c r="I631" t="s">
        <v>50</v>
      </c>
      <c r="J631" t="s">
        <v>80</v>
      </c>
      <c r="K631" t="s">
        <v>75</v>
      </c>
      <c r="L631" t="s">
        <v>1357</v>
      </c>
      <c r="M631">
        <v>0.81</v>
      </c>
      <c r="N631" t="s">
        <v>34</v>
      </c>
      <c r="O631" t="s">
        <v>113</v>
      </c>
      <c r="P631" t="s">
        <v>1358</v>
      </c>
      <c r="Q631" t="s">
        <v>1359</v>
      </c>
      <c r="R631">
        <v>3060</v>
      </c>
      <c r="S631" s="1">
        <v>42060</v>
      </c>
      <c r="T631" s="1">
        <v>42063</v>
      </c>
      <c r="U631">
        <v>-24.897600000000001</v>
      </c>
      <c r="V631">
        <v>5</v>
      </c>
      <c r="W631">
        <v>75.17</v>
      </c>
      <c r="X631">
        <v>87585</v>
      </c>
      <c r="Y631">
        <f>cleaneddata[[#This Row],[Unit Price]]-cleaneddata[[#This Row],[Discount]]</f>
        <v>15.040000000000001</v>
      </c>
      <c r="Z631" t="str">
        <f>_xlfn.IFS(cleaneddata[[#This Row],[Region]]="Central","Chris",cleaneddata[[#This Row],[Region]]="East","Erin",cleaneddata[[#This Row],[Region]]="South","Sam",cleaneddata[[#This Row],[Region]]="West","William")</f>
        <v>Erin</v>
      </c>
    </row>
    <row r="632" spans="1:26" x14ac:dyDescent="0.2">
      <c r="A632">
        <v>1200</v>
      </c>
      <c r="B632" t="s">
        <v>1360</v>
      </c>
      <c r="C632" t="s">
        <v>39</v>
      </c>
      <c r="D632">
        <v>0.05</v>
      </c>
      <c r="E632">
        <v>52.4</v>
      </c>
      <c r="F632">
        <v>16.11</v>
      </c>
      <c r="G632" t="s">
        <v>40</v>
      </c>
      <c r="H632" t="s">
        <v>41</v>
      </c>
      <c r="I632" t="s">
        <v>50</v>
      </c>
      <c r="J632" t="s">
        <v>74</v>
      </c>
      <c r="K632" t="s">
        <v>75</v>
      </c>
      <c r="L632" t="s">
        <v>1354</v>
      </c>
      <c r="M632">
        <v>0.39</v>
      </c>
      <c r="N632" t="s">
        <v>34</v>
      </c>
      <c r="O632" t="s">
        <v>113</v>
      </c>
      <c r="P632" t="s">
        <v>399</v>
      </c>
      <c r="Q632" t="s">
        <v>1361</v>
      </c>
      <c r="R632">
        <v>7407</v>
      </c>
      <c r="S632" s="1">
        <v>42060</v>
      </c>
      <c r="T632" s="1">
        <v>42062</v>
      </c>
      <c r="U632">
        <v>776.77440000000001</v>
      </c>
      <c r="V632">
        <v>21</v>
      </c>
      <c r="W632">
        <v>1125.76</v>
      </c>
      <c r="X632">
        <v>87585</v>
      </c>
      <c r="Y632">
        <f>cleaneddata[[#This Row],[Unit Price]]-cleaneddata[[#This Row],[Discount]]</f>
        <v>52.35</v>
      </c>
      <c r="Z632" t="str">
        <f>_xlfn.IFS(cleaneddata[[#This Row],[Region]]="Central","Chris",cleaneddata[[#This Row],[Region]]="East","Erin",cleaneddata[[#This Row],[Region]]="South","Sam",cleaneddata[[#This Row],[Region]]="West","William")</f>
        <v>Erin</v>
      </c>
    </row>
    <row r="633" spans="1:26" x14ac:dyDescent="0.2">
      <c r="A633">
        <v>1202</v>
      </c>
      <c r="B633" t="s">
        <v>1362</v>
      </c>
      <c r="C633" t="s">
        <v>39</v>
      </c>
      <c r="D633">
        <v>0.05</v>
      </c>
      <c r="E633">
        <v>36.549999999999997</v>
      </c>
      <c r="F633">
        <v>13.89</v>
      </c>
      <c r="G633" t="s">
        <v>89</v>
      </c>
      <c r="H633" t="s">
        <v>41</v>
      </c>
      <c r="I633" t="s">
        <v>50</v>
      </c>
      <c r="J633" t="s">
        <v>51</v>
      </c>
      <c r="K633" t="s">
        <v>52</v>
      </c>
      <c r="L633" t="s">
        <v>1355</v>
      </c>
      <c r="M633">
        <v>0.41</v>
      </c>
      <c r="N633" t="s">
        <v>34</v>
      </c>
      <c r="O633" t="s">
        <v>113</v>
      </c>
      <c r="P633" t="s">
        <v>399</v>
      </c>
      <c r="Q633" t="s">
        <v>1363</v>
      </c>
      <c r="R633">
        <v>7079</v>
      </c>
      <c r="S633" s="1">
        <v>42060</v>
      </c>
      <c r="T633" s="1">
        <v>42061</v>
      </c>
      <c r="U633">
        <v>344.54399999999998</v>
      </c>
      <c r="V633">
        <v>21</v>
      </c>
      <c r="W633">
        <v>746.03</v>
      </c>
      <c r="X633">
        <v>87585</v>
      </c>
      <c r="Y633">
        <f>cleaneddata[[#This Row],[Unit Price]]-cleaneddata[[#This Row],[Discount]]</f>
        <v>36.5</v>
      </c>
      <c r="Z633" t="str">
        <f>_xlfn.IFS(cleaneddata[[#This Row],[Region]]="Central","Chris",cleaneddata[[#This Row],[Region]]="East","Erin",cleaneddata[[#This Row],[Region]]="South","Sam",cleaneddata[[#This Row],[Region]]="West","William")</f>
        <v>Erin</v>
      </c>
    </row>
    <row r="634" spans="1:26" x14ac:dyDescent="0.2">
      <c r="A634">
        <v>2361</v>
      </c>
      <c r="B634" t="s">
        <v>1364</v>
      </c>
      <c r="C634" t="s">
        <v>39</v>
      </c>
      <c r="D634">
        <v>0.06</v>
      </c>
      <c r="E634">
        <v>8.33</v>
      </c>
      <c r="F634">
        <v>1.99</v>
      </c>
      <c r="G634" t="s">
        <v>40</v>
      </c>
      <c r="H634" t="s">
        <v>96</v>
      </c>
      <c r="I634" t="s">
        <v>42</v>
      </c>
      <c r="J634" t="s">
        <v>43</v>
      </c>
      <c r="K634" t="s">
        <v>44</v>
      </c>
      <c r="L634" t="s">
        <v>1176</v>
      </c>
      <c r="M634">
        <v>0.52</v>
      </c>
      <c r="N634" t="s">
        <v>34</v>
      </c>
      <c r="O634" t="s">
        <v>35</v>
      </c>
      <c r="P634" t="s">
        <v>125</v>
      </c>
      <c r="Q634" t="s">
        <v>1365</v>
      </c>
      <c r="R634">
        <v>32259</v>
      </c>
      <c r="S634" s="1">
        <v>42060</v>
      </c>
      <c r="T634" s="1">
        <v>42061</v>
      </c>
      <c r="U634">
        <v>-344.82</v>
      </c>
      <c r="V634">
        <v>1</v>
      </c>
      <c r="W634">
        <v>8.49</v>
      </c>
      <c r="X634">
        <v>88266</v>
      </c>
      <c r="Y634">
        <f>cleaneddata[[#This Row],[Unit Price]]-cleaneddata[[#This Row],[Discount]]</f>
        <v>8.27</v>
      </c>
      <c r="Z634" t="str">
        <f>_xlfn.IFS(cleaneddata[[#This Row],[Region]]="Central","Chris",cleaneddata[[#This Row],[Region]]="East","Erin",cleaneddata[[#This Row],[Region]]="South","Sam",cleaneddata[[#This Row],[Region]]="West","William")</f>
        <v>Sam</v>
      </c>
    </row>
    <row r="635" spans="1:26" x14ac:dyDescent="0.2">
      <c r="A635">
        <v>851</v>
      </c>
      <c r="B635" t="s">
        <v>1366</v>
      </c>
      <c r="C635" t="s">
        <v>49</v>
      </c>
      <c r="D635">
        <v>0.1</v>
      </c>
      <c r="E635">
        <v>50.98</v>
      </c>
      <c r="F635">
        <v>22.24</v>
      </c>
      <c r="G635" t="s">
        <v>40</v>
      </c>
      <c r="H635" t="s">
        <v>96</v>
      </c>
      <c r="I635" t="s">
        <v>30</v>
      </c>
      <c r="J635" t="s">
        <v>128</v>
      </c>
      <c r="K635" t="s">
        <v>66</v>
      </c>
      <c r="L635" t="s">
        <v>1367</v>
      </c>
      <c r="M635">
        <v>0.55000000000000004</v>
      </c>
      <c r="N635" t="s">
        <v>34</v>
      </c>
      <c r="O635" t="s">
        <v>61</v>
      </c>
      <c r="P635" t="s">
        <v>92</v>
      </c>
      <c r="Q635" t="s">
        <v>1368</v>
      </c>
      <c r="R635">
        <v>91745</v>
      </c>
      <c r="S635" s="1">
        <v>42060</v>
      </c>
      <c r="T635" s="1">
        <v>42062</v>
      </c>
      <c r="U635">
        <v>98.12</v>
      </c>
      <c r="V635">
        <v>6</v>
      </c>
      <c r="W635">
        <v>300.63</v>
      </c>
      <c r="X635">
        <v>88568</v>
      </c>
      <c r="Y635">
        <f>cleaneddata[[#This Row],[Unit Price]]-cleaneddata[[#This Row],[Discount]]</f>
        <v>50.879999999999995</v>
      </c>
      <c r="Z635" t="str">
        <f>_xlfn.IFS(cleaneddata[[#This Row],[Region]]="Central","Chris",cleaneddata[[#This Row],[Region]]="East","Erin",cleaneddata[[#This Row],[Region]]="South","Sam",cleaneddata[[#This Row],[Region]]="West","William")</f>
        <v>William</v>
      </c>
    </row>
    <row r="636" spans="1:26" x14ac:dyDescent="0.2">
      <c r="A636">
        <v>2980</v>
      </c>
      <c r="B636" t="s">
        <v>823</v>
      </c>
      <c r="C636" t="s">
        <v>118</v>
      </c>
      <c r="D636">
        <v>7.0000000000000007E-2</v>
      </c>
      <c r="E636">
        <v>2.61</v>
      </c>
      <c r="F636">
        <v>0.5</v>
      </c>
      <c r="G636" t="s">
        <v>40</v>
      </c>
      <c r="H636" t="s">
        <v>96</v>
      </c>
      <c r="I636" t="s">
        <v>50</v>
      </c>
      <c r="J636" t="s">
        <v>154</v>
      </c>
      <c r="K636" t="s">
        <v>75</v>
      </c>
      <c r="L636" t="s">
        <v>1369</v>
      </c>
      <c r="M636">
        <v>0.39</v>
      </c>
      <c r="N636" t="s">
        <v>34</v>
      </c>
      <c r="O636" t="s">
        <v>113</v>
      </c>
      <c r="P636" t="s">
        <v>319</v>
      </c>
      <c r="Q636" t="s">
        <v>825</v>
      </c>
      <c r="R636">
        <v>44870</v>
      </c>
      <c r="S636" s="1">
        <v>42060</v>
      </c>
      <c r="T636" s="1">
        <v>42062</v>
      </c>
      <c r="U636">
        <v>10.798500000000001</v>
      </c>
      <c r="V636">
        <v>6</v>
      </c>
      <c r="W636">
        <v>15.65</v>
      </c>
      <c r="X636">
        <v>86547</v>
      </c>
      <c r="Y636">
        <f>cleaneddata[[#This Row],[Unit Price]]-cleaneddata[[#This Row],[Discount]]</f>
        <v>2.54</v>
      </c>
      <c r="Z636" t="str">
        <f>_xlfn.IFS(cleaneddata[[#This Row],[Region]]="Central","Chris",cleaneddata[[#This Row],[Region]]="East","Erin",cleaneddata[[#This Row],[Region]]="South","Sam",cleaneddata[[#This Row],[Region]]="West","William")</f>
        <v>Erin</v>
      </c>
    </row>
    <row r="637" spans="1:26" x14ac:dyDescent="0.2">
      <c r="A637">
        <v>868</v>
      </c>
      <c r="B637" t="s">
        <v>1370</v>
      </c>
      <c r="C637" t="s">
        <v>72</v>
      </c>
      <c r="D637">
        <v>0.04</v>
      </c>
      <c r="E637">
        <v>29.18</v>
      </c>
      <c r="F637">
        <v>8.5500000000000007</v>
      </c>
      <c r="G637" t="s">
        <v>89</v>
      </c>
      <c r="H637" t="s">
        <v>96</v>
      </c>
      <c r="I637" t="s">
        <v>30</v>
      </c>
      <c r="J637" t="s">
        <v>128</v>
      </c>
      <c r="K637" t="s">
        <v>75</v>
      </c>
      <c r="L637" t="s">
        <v>1371</v>
      </c>
      <c r="M637">
        <v>0.42</v>
      </c>
      <c r="N637" t="s">
        <v>34</v>
      </c>
      <c r="O637" t="s">
        <v>54</v>
      </c>
      <c r="P637" t="s">
        <v>86</v>
      </c>
      <c r="Q637" t="s">
        <v>1372</v>
      </c>
      <c r="R637">
        <v>55126</v>
      </c>
      <c r="S637" s="1">
        <v>42060</v>
      </c>
      <c r="T637" s="1">
        <v>42062</v>
      </c>
      <c r="U637">
        <v>201.7353</v>
      </c>
      <c r="V637">
        <v>10</v>
      </c>
      <c r="W637">
        <v>292.37</v>
      </c>
      <c r="X637">
        <v>91194</v>
      </c>
      <c r="Y637">
        <f>cleaneddata[[#This Row],[Unit Price]]-cleaneddata[[#This Row],[Discount]]</f>
        <v>29.14</v>
      </c>
      <c r="Z637" t="str">
        <f>_xlfn.IFS(cleaneddata[[#This Row],[Region]]="Central","Chris",cleaneddata[[#This Row],[Region]]="East","Erin",cleaneddata[[#This Row],[Region]]="South","Sam",cleaneddata[[#This Row],[Region]]="West","William")</f>
        <v>Chris</v>
      </c>
    </row>
    <row r="638" spans="1:26" x14ac:dyDescent="0.2">
      <c r="A638">
        <v>868</v>
      </c>
      <c r="B638" t="s">
        <v>1370</v>
      </c>
      <c r="C638" t="s">
        <v>72</v>
      </c>
      <c r="D638">
        <v>0</v>
      </c>
      <c r="E638">
        <v>80.98</v>
      </c>
      <c r="F638">
        <v>35</v>
      </c>
      <c r="G638" t="s">
        <v>40</v>
      </c>
      <c r="H638" t="s">
        <v>96</v>
      </c>
      <c r="I638" t="s">
        <v>50</v>
      </c>
      <c r="J638" t="s">
        <v>80</v>
      </c>
      <c r="K638" t="s">
        <v>66</v>
      </c>
      <c r="L638" t="s">
        <v>709</v>
      </c>
      <c r="M638">
        <v>0.83</v>
      </c>
      <c r="N638" t="s">
        <v>34</v>
      </c>
      <c r="O638" t="s">
        <v>54</v>
      </c>
      <c r="P638" t="s">
        <v>86</v>
      </c>
      <c r="Q638" t="s">
        <v>1372</v>
      </c>
      <c r="R638">
        <v>55126</v>
      </c>
      <c r="S638" s="1">
        <v>42060</v>
      </c>
      <c r="T638" s="1">
        <v>42062</v>
      </c>
      <c r="U638">
        <v>-684.78</v>
      </c>
      <c r="V638">
        <v>8</v>
      </c>
      <c r="W638">
        <v>682.79</v>
      </c>
      <c r="X638">
        <v>91194</v>
      </c>
      <c r="Y638">
        <f>cleaneddata[[#This Row],[Unit Price]]-cleaneddata[[#This Row],[Discount]]</f>
        <v>80.98</v>
      </c>
      <c r="Z638" t="str">
        <f>_xlfn.IFS(cleaneddata[[#This Row],[Region]]="Central","Chris",cleaneddata[[#This Row],[Region]]="East","Erin",cleaneddata[[#This Row],[Region]]="South","Sam",cleaneddata[[#This Row],[Region]]="West","William")</f>
        <v>Chris</v>
      </c>
    </row>
    <row r="639" spans="1:26" x14ac:dyDescent="0.2">
      <c r="A639">
        <v>907</v>
      </c>
      <c r="B639" t="s">
        <v>1373</v>
      </c>
      <c r="C639" t="s">
        <v>27</v>
      </c>
      <c r="D639">
        <v>0.09</v>
      </c>
      <c r="E639">
        <v>35.99</v>
      </c>
      <c r="F639">
        <v>5.99</v>
      </c>
      <c r="G639" t="s">
        <v>40</v>
      </c>
      <c r="H639" t="s">
        <v>73</v>
      </c>
      <c r="I639" t="s">
        <v>42</v>
      </c>
      <c r="J639" t="s">
        <v>137</v>
      </c>
      <c r="K639" t="s">
        <v>52</v>
      </c>
      <c r="L639" t="s">
        <v>1374</v>
      </c>
      <c r="M639">
        <v>0.38</v>
      </c>
      <c r="N639" t="s">
        <v>34</v>
      </c>
      <c r="O639" t="s">
        <v>35</v>
      </c>
      <c r="P639" t="s">
        <v>390</v>
      </c>
      <c r="Q639" t="s">
        <v>468</v>
      </c>
      <c r="R639">
        <v>42420</v>
      </c>
      <c r="S639" s="1">
        <v>42061</v>
      </c>
      <c r="T639" s="1">
        <v>42062</v>
      </c>
      <c r="U639">
        <v>114.3165</v>
      </c>
      <c r="V639">
        <v>5</v>
      </c>
      <c r="W639">
        <v>151.6</v>
      </c>
      <c r="X639">
        <v>86459</v>
      </c>
      <c r="Y639">
        <f>cleaneddata[[#This Row],[Unit Price]]-cleaneddata[[#This Row],[Discount]]</f>
        <v>35.9</v>
      </c>
      <c r="Z639" t="str">
        <f>_xlfn.IFS(cleaneddata[[#This Row],[Region]]="Central","Chris",cleaneddata[[#This Row],[Region]]="East","Erin",cleaneddata[[#This Row],[Region]]="South","Sam",cleaneddata[[#This Row],[Region]]="West","William")</f>
        <v>Sam</v>
      </c>
    </row>
    <row r="640" spans="1:26" x14ac:dyDescent="0.2">
      <c r="A640">
        <v>1639</v>
      </c>
      <c r="B640" t="s">
        <v>1375</v>
      </c>
      <c r="C640" t="s">
        <v>27</v>
      </c>
      <c r="D640">
        <v>0.08</v>
      </c>
      <c r="E640">
        <v>55.48</v>
      </c>
      <c r="F640">
        <v>6.79</v>
      </c>
      <c r="G640" t="s">
        <v>40</v>
      </c>
      <c r="H640" t="s">
        <v>73</v>
      </c>
      <c r="I640" t="s">
        <v>50</v>
      </c>
      <c r="J640" t="s">
        <v>90</v>
      </c>
      <c r="K640" t="s">
        <v>75</v>
      </c>
      <c r="L640" t="s">
        <v>1308</v>
      </c>
      <c r="M640">
        <v>0.37</v>
      </c>
      <c r="N640" t="s">
        <v>34</v>
      </c>
      <c r="O640" t="s">
        <v>113</v>
      </c>
      <c r="P640" t="s">
        <v>250</v>
      </c>
      <c r="Q640" t="s">
        <v>1376</v>
      </c>
      <c r="R640">
        <v>6901</v>
      </c>
      <c r="S640" s="1">
        <v>42061</v>
      </c>
      <c r="T640" s="1">
        <v>42063</v>
      </c>
      <c r="U640">
        <v>147.75659999999999</v>
      </c>
      <c r="V640">
        <v>4</v>
      </c>
      <c r="W640">
        <v>214.14</v>
      </c>
      <c r="X640">
        <v>89705</v>
      </c>
      <c r="Y640">
        <f>cleaneddata[[#This Row],[Unit Price]]-cleaneddata[[#This Row],[Discount]]</f>
        <v>55.4</v>
      </c>
      <c r="Z640" t="str">
        <f>_xlfn.IFS(cleaneddata[[#This Row],[Region]]="Central","Chris",cleaneddata[[#This Row],[Region]]="East","Erin",cleaneddata[[#This Row],[Region]]="South","Sam",cleaneddata[[#This Row],[Region]]="West","William")</f>
        <v>Erin</v>
      </c>
    </row>
    <row r="641" spans="1:26" x14ac:dyDescent="0.2">
      <c r="A641">
        <v>2114</v>
      </c>
      <c r="B641" t="s">
        <v>1377</v>
      </c>
      <c r="C641" t="s">
        <v>27</v>
      </c>
      <c r="D641">
        <v>7.0000000000000007E-2</v>
      </c>
      <c r="E641">
        <v>226.67</v>
      </c>
      <c r="F641">
        <v>28.16</v>
      </c>
      <c r="G641" t="s">
        <v>28</v>
      </c>
      <c r="H641" t="s">
        <v>96</v>
      </c>
      <c r="I641" t="s">
        <v>30</v>
      </c>
      <c r="J641" t="s">
        <v>111</v>
      </c>
      <c r="K641" t="s">
        <v>59</v>
      </c>
      <c r="L641" t="s">
        <v>1378</v>
      </c>
      <c r="M641">
        <v>0.59</v>
      </c>
      <c r="N641" t="s">
        <v>34</v>
      </c>
      <c r="O641" t="s">
        <v>35</v>
      </c>
      <c r="P641" t="s">
        <v>244</v>
      </c>
      <c r="Q641" t="s">
        <v>1379</v>
      </c>
      <c r="R641">
        <v>23518</v>
      </c>
      <c r="S641" s="1">
        <v>42061</v>
      </c>
      <c r="T641" s="1">
        <v>42062</v>
      </c>
      <c r="U641">
        <v>53.114400000000003</v>
      </c>
      <c r="V641">
        <v>1</v>
      </c>
      <c r="W641">
        <v>255.83</v>
      </c>
      <c r="X641">
        <v>88405</v>
      </c>
      <c r="Y641">
        <f>cleaneddata[[#This Row],[Unit Price]]-cleaneddata[[#This Row],[Discount]]</f>
        <v>226.6</v>
      </c>
      <c r="Z641" t="str">
        <f>_xlfn.IFS(cleaneddata[[#This Row],[Region]]="Central","Chris",cleaneddata[[#This Row],[Region]]="East","Erin",cleaneddata[[#This Row],[Region]]="South","Sam",cleaneddata[[#This Row],[Region]]="West","William")</f>
        <v>Sam</v>
      </c>
    </row>
    <row r="642" spans="1:26" x14ac:dyDescent="0.2">
      <c r="A642">
        <v>2114</v>
      </c>
      <c r="B642" t="s">
        <v>1377</v>
      </c>
      <c r="C642" t="s">
        <v>27</v>
      </c>
      <c r="D642">
        <v>0.08</v>
      </c>
      <c r="E642">
        <v>20.98</v>
      </c>
      <c r="F642">
        <v>53.03</v>
      </c>
      <c r="G642" t="s">
        <v>28</v>
      </c>
      <c r="H642" t="s">
        <v>96</v>
      </c>
      <c r="I642" t="s">
        <v>50</v>
      </c>
      <c r="J642" t="s">
        <v>80</v>
      </c>
      <c r="K642" t="s">
        <v>59</v>
      </c>
      <c r="L642" t="s">
        <v>1092</v>
      </c>
      <c r="M642">
        <v>0.78</v>
      </c>
      <c r="N642" t="s">
        <v>34</v>
      </c>
      <c r="O642" t="s">
        <v>35</v>
      </c>
      <c r="P642" t="s">
        <v>244</v>
      </c>
      <c r="Q642" t="s">
        <v>1379</v>
      </c>
      <c r="R642">
        <v>23518</v>
      </c>
      <c r="S642" s="1">
        <v>42061</v>
      </c>
      <c r="T642" s="1">
        <v>42063</v>
      </c>
      <c r="U642">
        <v>8.7420000000000009</v>
      </c>
      <c r="V642">
        <v>20</v>
      </c>
      <c r="W642">
        <v>421.18</v>
      </c>
      <c r="X642">
        <v>88405</v>
      </c>
      <c r="Y642">
        <f>cleaneddata[[#This Row],[Unit Price]]-cleaneddata[[#This Row],[Discount]]</f>
        <v>20.900000000000002</v>
      </c>
      <c r="Z642" t="str">
        <f>_xlfn.IFS(cleaneddata[[#This Row],[Region]]="Central","Chris",cleaneddata[[#This Row],[Region]]="East","Erin",cleaneddata[[#This Row],[Region]]="South","Sam",cleaneddata[[#This Row],[Region]]="West","William")</f>
        <v>Sam</v>
      </c>
    </row>
    <row r="643" spans="1:26" x14ac:dyDescent="0.2">
      <c r="A643">
        <v>2979</v>
      </c>
      <c r="B643" t="s">
        <v>820</v>
      </c>
      <c r="C643" t="s">
        <v>27</v>
      </c>
      <c r="D643">
        <v>0.02</v>
      </c>
      <c r="E643">
        <v>5.34</v>
      </c>
      <c r="F643">
        <v>2.99</v>
      </c>
      <c r="G643" t="s">
        <v>40</v>
      </c>
      <c r="H643" t="s">
        <v>96</v>
      </c>
      <c r="I643" t="s">
        <v>50</v>
      </c>
      <c r="J643" t="s">
        <v>74</v>
      </c>
      <c r="K643" t="s">
        <v>75</v>
      </c>
      <c r="L643" t="s">
        <v>1380</v>
      </c>
      <c r="M643">
        <v>0.38</v>
      </c>
      <c r="N643" t="s">
        <v>34</v>
      </c>
      <c r="O643" t="s">
        <v>54</v>
      </c>
      <c r="P643" t="s">
        <v>567</v>
      </c>
      <c r="Q643" t="s">
        <v>822</v>
      </c>
      <c r="R643">
        <v>58601</v>
      </c>
      <c r="S643" s="1">
        <v>42061</v>
      </c>
      <c r="T643" s="1">
        <v>42063</v>
      </c>
      <c r="U643">
        <v>5.2954999999999997</v>
      </c>
      <c r="V643">
        <v>6</v>
      </c>
      <c r="W643">
        <v>34.729999999999997</v>
      </c>
      <c r="X643">
        <v>86545</v>
      </c>
      <c r="Y643">
        <f>cleaneddata[[#This Row],[Unit Price]]-cleaneddata[[#This Row],[Discount]]</f>
        <v>5.32</v>
      </c>
      <c r="Z643" t="str">
        <f>_xlfn.IFS(cleaneddata[[#This Row],[Region]]="Central","Chris",cleaneddata[[#This Row],[Region]]="East","Erin",cleaneddata[[#This Row],[Region]]="South","Sam",cleaneddata[[#This Row],[Region]]="West","William")</f>
        <v>Chris</v>
      </c>
    </row>
    <row r="644" spans="1:26" x14ac:dyDescent="0.2">
      <c r="A644">
        <v>2979</v>
      </c>
      <c r="B644" t="s">
        <v>820</v>
      </c>
      <c r="C644" t="s">
        <v>27</v>
      </c>
      <c r="D644">
        <v>0.03</v>
      </c>
      <c r="E644">
        <v>40.98</v>
      </c>
      <c r="F644">
        <v>7.47</v>
      </c>
      <c r="G644" t="s">
        <v>40</v>
      </c>
      <c r="H644" t="s">
        <v>96</v>
      </c>
      <c r="I644" t="s">
        <v>50</v>
      </c>
      <c r="J644" t="s">
        <v>74</v>
      </c>
      <c r="K644" t="s">
        <v>75</v>
      </c>
      <c r="L644" t="s">
        <v>1381</v>
      </c>
      <c r="M644">
        <v>0.37</v>
      </c>
      <c r="N644" t="s">
        <v>34</v>
      </c>
      <c r="O644" t="s">
        <v>54</v>
      </c>
      <c r="P644" t="s">
        <v>567</v>
      </c>
      <c r="Q644" t="s">
        <v>822</v>
      </c>
      <c r="R644">
        <v>58601</v>
      </c>
      <c r="S644" s="1">
        <v>42061</v>
      </c>
      <c r="T644" s="1">
        <v>42062</v>
      </c>
      <c r="U644">
        <v>170.79570000000001</v>
      </c>
      <c r="V644">
        <v>6</v>
      </c>
      <c r="W644">
        <v>247.53</v>
      </c>
      <c r="X644">
        <v>86545</v>
      </c>
      <c r="Y644">
        <f>cleaneddata[[#This Row],[Unit Price]]-cleaneddata[[#This Row],[Discount]]</f>
        <v>40.949999999999996</v>
      </c>
      <c r="Z644" t="str">
        <f>_xlfn.IFS(cleaneddata[[#This Row],[Region]]="Central","Chris",cleaneddata[[#This Row],[Region]]="East","Erin",cleaneddata[[#This Row],[Region]]="South","Sam",cleaneddata[[#This Row],[Region]]="West","William")</f>
        <v>Chris</v>
      </c>
    </row>
    <row r="645" spans="1:26" x14ac:dyDescent="0.2">
      <c r="A645">
        <v>573</v>
      </c>
      <c r="B645" t="s">
        <v>1382</v>
      </c>
      <c r="C645" t="s">
        <v>39</v>
      </c>
      <c r="D645">
        <v>0.08</v>
      </c>
      <c r="E645">
        <v>415.88</v>
      </c>
      <c r="F645">
        <v>11.37</v>
      </c>
      <c r="G645" t="s">
        <v>40</v>
      </c>
      <c r="H645" t="s">
        <v>96</v>
      </c>
      <c r="I645" t="s">
        <v>50</v>
      </c>
      <c r="J645" t="s">
        <v>80</v>
      </c>
      <c r="K645" t="s">
        <v>75</v>
      </c>
      <c r="L645" t="s">
        <v>1383</v>
      </c>
      <c r="M645">
        <v>0.56999999999999995</v>
      </c>
      <c r="N645" t="s">
        <v>34</v>
      </c>
      <c r="O645" t="s">
        <v>54</v>
      </c>
      <c r="P645" t="s">
        <v>105</v>
      </c>
      <c r="Q645" t="s">
        <v>1384</v>
      </c>
      <c r="R645">
        <v>61554</v>
      </c>
      <c r="S645" s="1">
        <v>42061</v>
      </c>
      <c r="T645" s="1">
        <v>42062</v>
      </c>
      <c r="U645">
        <v>-269.08440000000002</v>
      </c>
      <c r="V645">
        <v>1</v>
      </c>
      <c r="W645">
        <v>405.57</v>
      </c>
      <c r="X645">
        <v>86556</v>
      </c>
      <c r="Y645">
        <f>cleaneddata[[#This Row],[Unit Price]]-cleaneddata[[#This Row],[Discount]]</f>
        <v>415.8</v>
      </c>
      <c r="Z645" t="str">
        <f>_xlfn.IFS(cleaneddata[[#This Row],[Region]]="Central","Chris",cleaneddata[[#This Row],[Region]]="East","Erin",cleaneddata[[#This Row],[Region]]="South","Sam",cleaneddata[[#This Row],[Region]]="West","William")</f>
        <v>Chris</v>
      </c>
    </row>
    <row r="646" spans="1:26" x14ac:dyDescent="0.2">
      <c r="A646">
        <v>1665</v>
      </c>
      <c r="B646" t="s">
        <v>1385</v>
      </c>
      <c r="C646" t="s">
        <v>39</v>
      </c>
      <c r="D646">
        <v>0.1</v>
      </c>
      <c r="E646">
        <v>3.6</v>
      </c>
      <c r="F646">
        <v>2.2000000000000002</v>
      </c>
      <c r="G646" t="s">
        <v>40</v>
      </c>
      <c r="H646" t="s">
        <v>41</v>
      </c>
      <c r="I646" t="s">
        <v>50</v>
      </c>
      <c r="J646" t="s">
        <v>90</v>
      </c>
      <c r="K646" t="s">
        <v>52</v>
      </c>
      <c r="L646" t="s">
        <v>1386</v>
      </c>
      <c r="M646">
        <v>0.39</v>
      </c>
      <c r="N646" t="s">
        <v>34</v>
      </c>
      <c r="O646" t="s">
        <v>61</v>
      </c>
      <c r="P646" t="s">
        <v>92</v>
      </c>
      <c r="Q646" t="s">
        <v>1387</v>
      </c>
      <c r="R646">
        <v>92653</v>
      </c>
      <c r="S646" s="1">
        <v>42061</v>
      </c>
      <c r="T646" s="1">
        <v>42062</v>
      </c>
      <c r="U646">
        <v>-8.2799999999999994</v>
      </c>
      <c r="V646">
        <v>2</v>
      </c>
      <c r="W646">
        <v>6.97</v>
      </c>
      <c r="X646">
        <v>90678</v>
      </c>
      <c r="Y646">
        <f>cleaneddata[[#This Row],[Unit Price]]-cleaneddata[[#This Row],[Discount]]</f>
        <v>3.5</v>
      </c>
      <c r="Z646" t="str">
        <f>_xlfn.IFS(cleaneddata[[#This Row],[Region]]="Central","Chris",cleaneddata[[#This Row],[Region]]="East","Erin",cleaneddata[[#This Row],[Region]]="South","Sam",cleaneddata[[#This Row],[Region]]="West","William")</f>
        <v>William</v>
      </c>
    </row>
    <row r="647" spans="1:26" x14ac:dyDescent="0.2">
      <c r="A647">
        <v>865</v>
      </c>
      <c r="B647" t="s">
        <v>1388</v>
      </c>
      <c r="C647" t="s">
        <v>49</v>
      </c>
      <c r="D647">
        <v>0.04</v>
      </c>
      <c r="E647">
        <v>6.48</v>
      </c>
      <c r="F647">
        <v>5.16</v>
      </c>
      <c r="G647" t="s">
        <v>89</v>
      </c>
      <c r="H647" t="s">
        <v>96</v>
      </c>
      <c r="I647" t="s">
        <v>50</v>
      </c>
      <c r="J647" t="s">
        <v>90</v>
      </c>
      <c r="K647" t="s">
        <v>75</v>
      </c>
      <c r="L647" t="s">
        <v>1389</v>
      </c>
      <c r="M647">
        <v>0.37</v>
      </c>
      <c r="N647" t="s">
        <v>34</v>
      </c>
      <c r="O647" t="s">
        <v>54</v>
      </c>
      <c r="P647" t="s">
        <v>55</v>
      </c>
      <c r="Q647" t="s">
        <v>1044</v>
      </c>
      <c r="R647">
        <v>46312</v>
      </c>
      <c r="S647" s="1">
        <v>42061</v>
      </c>
      <c r="T647" s="1">
        <v>42065</v>
      </c>
      <c r="U647">
        <v>-11.1332</v>
      </c>
      <c r="V647">
        <v>12</v>
      </c>
      <c r="W647">
        <v>86.79</v>
      </c>
      <c r="X647">
        <v>90675</v>
      </c>
      <c r="Y647">
        <f>cleaneddata[[#This Row],[Unit Price]]-cleaneddata[[#This Row],[Discount]]</f>
        <v>6.44</v>
      </c>
      <c r="Z647" t="str">
        <f>_xlfn.IFS(cleaneddata[[#This Row],[Region]]="Central","Chris",cleaneddata[[#This Row],[Region]]="East","Erin",cleaneddata[[#This Row],[Region]]="South","Sam",cleaneddata[[#This Row],[Region]]="West","William")</f>
        <v>Chris</v>
      </c>
    </row>
    <row r="648" spans="1:26" x14ac:dyDescent="0.2">
      <c r="A648">
        <v>621</v>
      </c>
      <c r="B648" t="s">
        <v>1390</v>
      </c>
      <c r="C648" t="s">
        <v>118</v>
      </c>
      <c r="D648">
        <v>0.1</v>
      </c>
      <c r="E648">
        <v>6.88</v>
      </c>
      <c r="F648">
        <v>2</v>
      </c>
      <c r="G648" t="s">
        <v>40</v>
      </c>
      <c r="H648" t="s">
        <v>73</v>
      </c>
      <c r="I648" t="s">
        <v>50</v>
      </c>
      <c r="J648" t="s">
        <v>90</v>
      </c>
      <c r="K648" t="s">
        <v>52</v>
      </c>
      <c r="L648" t="s">
        <v>854</v>
      </c>
      <c r="M648">
        <v>0.39</v>
      </c>
      <c r="N648" t="s">
        <v>34</v>
      </c>
      <c r="O648" t="s">
        <v>113</v>
      </c>
      <c r="P648" t="s">
        <v>250</v>
      </c>
      <c r="Q648" t="s">
        <v>1391</v>
      </c>
      <c r="R648">
        <v>6111</v>
      </c>
      <c r="S648" s="1">
        <v>42061</v>
      </c>
      <c r="T648" s="1">
        <v>42062</v>
      </c>
      <c r="U648">
        <v>18.420000000000002</v>
      </c>
      <c r="V648">
        <v>5</v>
      </c>
      <c r="W648">
        <v>31.46</v>
      </c>
      <c r="X648">
        <v>91432</v>
      </c>
      <c r="Y648">
        <f>cleaneddata[[#This Row],[Unit Price]]-cleaneddata[[#This Row],[Discount]]</f>
        <v>6.78</v>
      </c>
      <c r="Z648" t="str">
        <f>_xlfn.IFS(cleaneddata[[#This Row],[Region]]="Central","Chris",cleaneddata[[#This Row],[Region]]="East","Erin",cleaneddata[[#This Row],[Region]]="South","Sam",cleaneddata[[#This Row],[Region]]="West","William")</f>
        <v>Erin</v>
      </c>
    </row>
    <row r="649" spans="1:26" x14ac:dyDescent="0.2">
      <c r="A649">
        <v>622</v>
      </c>
      <c r="B649" t="s">
        <v>1392</v>
      </c>
      <c r="C649" t="s">
        <v>118</v>
      </c>
      <c r="D649">
        <v>0.06</v>
      </c>
      <c r="E649">
        <v>195.99</v>
      </c>
      <c r="F649">
        <v>8.99</v>
      </c>
      <c r="G649" t="s">
        <v>40</v>
      </c>
      <c r="H649" t="s">
        <v>73</v>
      </c>
      <c r="I649" t="s">
        <v>42</v>
      </c>
      <c r="J649" t="s">
        <v>137</v>
      </c>
      <c r="K649" t="s">
        <v>75</v>
      </c>
      <c r="L649" t="s">
        <v>1345</v>
      </c>
      <c r="M649">
        <v>0.6</v>
      </c>
      <c r="N649" t="s">
        <v>34</v>
      </c>
      <c r="O649" t="s">
        <v>113</v>
      </c>
      <c r="P649" t="s">
        <v>333</v>
      </c>
      <c r="Q649" t="s">
        <v>1206</v>
      </c>
      <c r="R649">
        <v>4210</v>
      </c>
      <c r="S649" s="1">
        <v>42061</v>
      </c>
      <c r="T649" s="1">
        <v>42063</v>
      </c>
      <c r="U649">
        <v>349.47</v>
      </c>
      <c r="V649">
        <v>6</v>
      </c>
      <c r="W649">
        <v>948.97</v>
      </c>
      <c r="X649">
        <v>91432</v>
      </c>
      <c r="Y649">
        <f>cleaneddata[[#This Row],[Unit Price]]-cleaneddata[[#This Row],[Discount]]</f>
        <v>195.93</v>
      </c>
      <c r="Z649" t="str">
        <f>_xlfn.IFS(cleaneddata[[#This Row],[Region]]="Central","Chris",cleaneddata[[#This Row],[Region]]="East","Erin",cleaneddata[[#This Row],[Region]]="South","Sam",cleaneddata[[#This Row],[Region]]="West","William")</f>
        <v>Erin</v>
      </c>
    </row>
    <row r="650" spans="1:26" x14ac:dyDescent="0.2">
      <c r="A650">
        <v>3063</v>
      </c>
      <c r="B650" t="s">
        <v>1393</v>
      </c>
      <c r="C650" t="s">
        <v>118</v>
      </c>
      <c r="D650">
        <v>7.0000000000000007E-2</v>
      </c>
      <c r="E650">
        <v>8.33</v>
      </c>
      <c r="F650">
        <v>1.99</v>
      </c>
      <c r="G650" t="s">
        <v>40</v>
      </c>
      <c r="H650" t="s">
        <v>41</v>
      </c>
      <c r="I650" t="s">
        <v>42</v>
      </c>
      <c r="J650" t="s">
        <v>43</v>
      </c>
      <c r="K650" t="s">
        <v>44</v>
      </c>
      <c r="L650" t="s">
        <v>1176</v>
      </c>
      <c r="M650">
        <v>0.52</v>
      </c>
      <c r="N650" t="s">
        <v>34</v>
      </c>
      <c r="O650" t="s">
        <v>61</v>
      </c>
      <c r="P650" t="s">
        <v>68</v>
      </c>
      <c r="Q650" t="s">
        <v>1394</v>
      </c>
      <c r="R650">
        <v>98034</v>
      </c>
      <c r="S650" s="1">
        <v>42061</v>
      </c>
      <c r="T650" s="1">
        <v>42063</v>
      </c>
      <c r="U650">
        <v>11.95</v>
      </c>
      <c r="V650">
        <v>6</v>
      </c>
      <c r="W650">
        <v>50.28</v>
      </c>
      <c r="X650">
        <v>88447</v>
      </c>
      <c r="Y650">
        <f>cleaneddata[[#This Row],[Unit Price]]-cleaneddata[[#This Row],[Discount]]</f>
        <v>8.26</v>
      </c>
      <c r="Z650" t="str">
        <f>_xlfn.IFS(cleaneddata[[#This Row],[Region]]="Central","Chris",cleaneddata[[#This Row],[Region]]="East","Erin",cleaneddata[[#This Row],[Region]]="South","Sam",cleaneddata[[#This Row],[Region]]="West","William")</f>
        <v>William</v>
      </c>
    </row>
    <row r="651" spans="1:26" x14ac:dyDescent="0.2">
      <c r="A651">
        <v>3063</v>
      </c>
      <c r="B651" t="s">
        <v>1393</v>
      </c>
      <c r="C651" t="s">
        <v>118</v>
      </c>
      <c r="D651">
        <v>0.03</v>
      </c>
      <c r="E651">
        <v>499.99</v>
      </c>
      <c r="F651">
        <v>24.49</v>
      </c>
      <c r="G651" t="s">
        <v>40</v>
      </c>
      <c r="H651" t="s">
        <v>41</v>
      </c>
      <c r="I651" t="s">
        <v>42</v>
      </c>
      <c r="J651" t="s">
        <v>65</v>
      </c>
      <c r="K651" t="s">
        <v>66</v>
      </c>
      <c r="L651" t="s">
        <v>1395</v>
      </c>
      <c r="M651">
        <v>0.36</v>
      </c>
      <c r="N651" t="s">
        <v>34</v>
      </c>
      <c r="O651" t="s">
        <v>61</v>
      </c>
      <c r="P651" t="s">
        <v>68</v>
      </c>
      <c r="Q651" t="s">
        <v>1394</v>
      </c>
      <c r="R651">
        <v>98034</v>
      </c>
      <c r="S651" s="1">
        <v>42061</v>
      </c>
      <c r="T651" s="1">
        <v>42062</v>
      </c>
      <c r="U651">
        <v>1773.6105</v>
      </c>
      <c r="V651">
        <v>5</v>
      </c>
      <c r="W651">
        <v>2570.4499999999998</v>
      </c>
      <c r="X651">
        <v>88447</v>
      </c>
      <c r="Y651">
        <f>cleaneddata[[#This Row],[Unit Price]]-cleaneddata[[#This Row],[Discount]]</f>
        <v>499.96000000000004</v>
      </c>
      <c r="Z651" t="str">
        <f>_xlfn.IFS(cleaneddata[[#This Row],[Region]]="Central","Chris",cleaneddata[[#This Row],[Region]]="East","Erin",cleaneddata[[#This Row],[Region]]="South","Sam",cleaneddata[[#This Row],[Region]]="West","William")</f>
        <v>William</v>
      </c>
    </row>
    <row r="652" spans="1:26" x14ac:dyDescent="0.2">
      <c r="A652">
        <v>1916</v>
      </c>
      <c r="B652" t="s">
        <v>1396</v>
      </c>
      <c r="C652" t="s">
        <v>27</v>
      </c>
      <c r="D652">
        <v>0.03</v>
      </c>
      <c r="E652">
        <v>11.99</v>
      </c>
      <c r="F652">
        <v>5.99</v>
      </c>
      <c r="G652" t="s">
        <v>40</v>
      </c>
      <c r="H652" t="s">
        <v>73</v>
      </c>
      <c r="I652" t="s">
        <v>42</v>
      </c>
      <c r="J652" t="s">
        <v>58</v>
      </c>
      <c r="K652" t="s">
        <v>146</v>
      </c>
      <c r="L652" t="s">
        <v>1397</v>
      </c>
      <c r="M652">
        <v>0.36</v>
      </c>
      <c r="N652" t="s">
        <v>34</v>
      </c>
      <c r="O652" t="s">
        <v>35</v>
      </c>
      <c r="P652" t="s">
        <v>46</v>
      </c>
      <c r="Q652" t="s">
        <v>1398</v>
      </c>
      <c r="R652">
        <v>72209</v>
      </c>
      <c r="S652" s="1">
        <v>42062</v>
      </c>
      <c r="T652" s="1">
        <v>42063</v>
      </c>
      <c r="U652">
        <v>-216.02979999999999</v>
      </c>
      <c r="V652">
        <v>7</v>
      </c>
      <c r="W652">
        <v>83.72</v>
      </c>
      <c r="X652">
        <v>85893</v>
      </c>
      <c r="Y652">
        <f>cleaneddata[[#This Row],[Unit Price]]-cleaneddata[[#This Row],[Discount]]</f>
        <v>11.96</v>
      </c>
      <c r="Z652" t="str">
        <f>_xlfn.IFS(cleaneddata[[#This Row],[Region]]="Central","Chris",cleaneddata[[#This Row],[Region]]="East","Erin",cleaneddata[[#This Row],[Region]]="South","Sam",cleaneddata[[#This Row],[Region]]="West","William")</f>
        <v>Sam</v>
      </c>
    </row>
    <row r="653" spans="1:26" x14ac:dyDescent="0.2">
      <c r="A653">
        <v>1005</v>
      </c>
      <c r="B653" t="s">
        <v>1399</v>
      </c>
      <c r="C653" t="s">
        <v>39</v>
      </c>
      <c r="D653">
        <v>0.02</v>
      </c>
      <c r="E653">
        <v>40.99</v>
      </c>
      <c r="F653">
        <v>17.48</v>
      </c>
      <c r="G653" t="s">
        <v>40</v>
      </c>
      <c r="H653" t="s">
        <v>29</v>
      </c>
      <c r="I653" t="s">
        <v>50</v>
      </c>
      <c r="J653" t="s">
        <v>90</v>
      </c>
      <c r="K653" t="s">
        <v>75</v>
      </c>
      <c r="L653" t="s">
        <v>1400</v>
      </c>
      <c r="M653">
        <v>0.36</v>
      </c>
      <c r="N653" t="s">
        <v>34</v>
      </c>
      <c r="O653" t="s">
        <v>54</v>
      </c>
      <c r="P653" t="s">
        <v>105</v>
      </c>
      <c r="Q653" t="s">
        <v>1401</v>
      </c>
      <c r="R653">
        <v>60089</v>
      </c>
      <c r="S653" s="1">
        <v>42062</v>
      </c>
      <c r="T653" s="1">
        <v>42063</v>
      </c>
      <c r="U653">
        <v>551.09280000000001</v>
      </c>
      <c r="V653">
        <v>23</v>
      </c>
      <c r="W653">
        <v>950.43</v>
      </c>
      <c r="X653">
        <v>90044</v>
      </c>
      <c r="Y653">
        <f>cleaneddata[[#This Row],[Unit Price]]-cleaneddata[[#This Row],[Discount]]</f>
        <v>40.97</v>
      </c>
      <c r="Z653" t="str">
        <f>_xlfn.IFS(cleaneddata[[#This Row],[Region]]="Central","Chris",cleaneddata[[#This Row],[Region]]="East","Erin",cleaneddata[[#This Row],[Region]]="South","Sam",cleaneddata[[#This Row],[Region]]="West","William")</f>
        <v>Chris</v>
      </c>
    </row>
    <row r="654" spans="1:26" x14ac:dyDescent="0.2">
      <c r="A654">
        <v>1044</v>
      </c>
      <c r="B654" t="s">
        <v>1402</v>
      </c>
      <c r="C654" t="s">
        <v>39</v>
      </c>
      <c r="D654">
        <v>0</v>
      </c>
      <c r="E654">
        <v>6.68</v>
      </c>
      <c r="F654">
        <v>5.66</v>
      </c>
      <c r="G654" t="s">
        <v>40</v>
      </c>
      <c r="H654" t="s">
        <v>73</v>
      </c>
      <c r="I654" t="s">
        <v>50</v>
      </c>
      <c r="J654" t="s">
        <v>90</v>
      </c>
      <c r="K654" t="s">
        <v>75</v>
      </c>
      <c r="L654" t="s">
        <v>1052</v>
      </c>
      <c r="M654">
        <v>0.37</v>
      </c>
      <c r="N654" t="s">
        <v>34</v>
      </c>
      <c r="O654" t="s">
        <v>61</v>
      </c>
      <c r="P654" t="s">
        <v>92</v>
      </c>
      <c r="Q654" t="s">
        <v>102</v>
      </c>
      <c r="R654">
        <v>90004</v>
      </c>
      <c r="S654" s="1">
        <v>42062</v>
      </c>
      <c r="T654" s="1">
        <v>42063</v>
      </c>
      <c r="U654">
        <v>-76.94</v>
      </c>
      <c r="V654">
        <v>90</v>
      </c>
      <c r="W654">
        <v>617.4</v>
      </c>
      <c r="X654">
        <v>47813</v>
      </c>
      <c r="Y654">
        <f>cleaneddata[[#This Row],[Unit Price]]-cleaneddata[[#This Row],[Discount]]</f>
        <v>6.68</v>
      </c>
      <c r="Z654" t="str">
        <f>_xlfn.IFS(cleaneddata[[#This Row],[Region]]="Central","Chris",cleaneddata[[#This Row],[Region]]="East","Erin",cleaneddata[[#This Row],[Region]]="South","Sam",cleaneddata[[#This Row],[Region]]="West","William")</f>
        <v>William</v>
      </c>
    </row>
    <row r="655" spans="1:26" x14ac:dyDescent="0.2">
      <c r="A655">
        <v>1047</v>
      </c>
      <c r="B655" t="s">
        <v>1403</v>
      </c>
      <c r="C655" t="s">
        <v>39</v>
      </c>
      <c r="D655">
        <v>0</v>
      </c>
      <c r="E655">
        <v>6.68</v>
      </c>
      <c r="F655">
        <v>5.66</v>
      </c>
      <c r="G655" t="s">
        <v>40</v>
      </c>
      <c r="H655" t="s">
        <v>73</v>
      </c>
      <c r="I655" t="s">
        <v>50</v>
      </c>
      <c r="J655" t="s">
        <v>90</v>
      </c>
      <c r="K655" t="s">
        <v>75</v>
      </c>
      <c r="L655" t="s">
        <v>1052</v>
      </c>
      <c r="M655">
        <v>0.37</v>
      </c>
      <c r="N655" t="s">
        <v>34</v>
      </c>
      <c r="O655" t="s">
        <v>113</v>
      </c>
      <c r="P655" t="s">
        <v>405</v>
      </c>
      <c r="Q655" t="s">
        <v>790</v>
      </c>
      <c r="R655">
        <v>2109</v>
      </c>
      <c r="S655" s="1">
        <v>42062</v>
      </c>
      <c r="T655" s="1">
        <v>42063</v>
      </c>
      <c r="U655">
        <v>-40.008800000000001</v>
      </c>
      <c r="V655">
        <v>23</v>
      </c>
      <c r="W655">
        <v>157.78</v>
      </c>
      <c r="X655">
        <v>89389</v>
      </c>
      <c r="Y655">
        <f>cleaneddata[[#This Row],[Unit Price]]-cleaneddata[[#This Row],[Discount]]</f>
        <v>6.68</v>
      </c>
      <c r="Z655" t="str">
        <f>_xlfn.IFS(cleaneddata[[#This Row],[Region]]="Central","Chris",cleaneddata[[#This Row],[Region]]="East","Erin",cleaneddata[[#This Row],[Region]]="South","Sam",cleaneddata[[#This Row],[Region]]="West","William")</f>
        <v>Erin</v>
      </c>
    </row>
    <row r="656" spans="1:26" x14ac:dyDescent="0.2">
      <c r="A656">
        <v>751</v>
      </c>
      <c r="B656" t="s">
        <v>1404</v>
      </c>
      <c r="C656" t="s">
        <v>49</v>
      </c>
      <c r="D656">
        <v>0.06</v>
      </c>
      <c r="E656">
        <v>130.97999999999999</v>
      </c>
      <c r="F656">
        <v>54.74</v>
      </c>
      <c r="G656" t="s">
        <v>28</v>
      </c>
      <c r="H656" t="s">
        <v>96</v>
      </c>
      <c r="I656" t="s">
        <v>30</v>
      </c>
      <c r="J656" t="s">
        <v>119</v>
      </c>
      <c r="K656" t="s">
        <v>32</v>
      </c>
      <c r="L656" t="s">
        <v>1405</v>
      </c>
      <c r="M656">
        <v>0.69</v>
      </c>
      <c r="N656" t="s">
        <v>34</v>
      </c>
      <c r="O656" t="s">
        <v>35</v>
      </c>
      <c r="P656" t="s">
        <v>390</v>
      </c>
      <c r="Q656" t="s">
        <v>1406</v>
      </c>
      <c r="R656">
        <v>40324</v>
      </c>
      <c r="S656" s="1">
        <v>42062</v>
      </c>
      <c r="T656" s="1">
        <v>42069</v>
      </c>
      <c r="U656">
        <v>14.76</v>
      </c>
      <c r="V656">
        <v>3</v>
      </c>
      <c r="W656">
        <v>411.64</v>
      </c>
      <c r="X656">
        <v>91201</v>
      </c>
      <c r="Y656">
        <f>cleaneddata[[#This Row],[Unit Price]]-cleaneddata[[#This Row],[Discount]]</f>
        <v>130.91999999999999</v>
      </c>
      <c r="Z656" t="str">
        <f>_xlfn.IFS(cleaneddata[[#This Row],[Region]]="Central","Chris",cleaneddata[[#This Row],[Region]]="East","Erin",cleaneddata[[#This Row],[Region]]="South","Sam",cleaneddata[[#This Row],[Region]]="West","William")</f>
        <v>Sam</v>
      </c>
    </row>
    <row r="657" spans="1:26" x14ac:dyDescent="0.2">
      <c r="A657">
        <v>1754</v>
      </c>
      <c r="B657" t="s">
        <v>1407</v>
      </c>
      <c r="C657" t="s">
        <v>49</v>
      </c>
      <c r="D657">
        <v>0.04</v>
      </c>
      <c r="E657">
        <v>8.5</v>
      </c>
      <c r="F657">
        <v>1.99</v>
      </c>
      <c r="G657" t="s">
        <v>40</v>
      </c>
      <c r="H657" t="s">
        <v>41</v>
      </c>
      <c r="I657" t="s">
        <v>42</v>
      </c>
      <c r="J657" t="s">
        <v>43</v>
      </c>
      <c r="K657" t="s">
        <v>44</v>
      </c>
      <c r="L657" t="s">
        <v>1408</v>
      </c>
      <c r="M657">
        <v>0.49</v>
      </c>
      <c r="N657" t="s">
        <v>34</v>
      </c>
      <c r="O657" t="s">
        <v>61</v>
      </c>
      <c r="P657" t="s">
        <v>92</v>
      </c>
      <c r="Q657" t="s">
        <v>1409</v>
      </c>
      <c r="R657">
        <v>90503</v>
      </c>
      <c r="S657" s="1">
        <v>42062</v>
      </c>
      <c r="T657" s="1">
        <v>42063</v>
      </c>
      <c r="U657">
        <v>43.275199999999998</v>
      </c>
      <c r="V657">
        <v>14</v>
      </c>
      <c r="W657">
        <v>118.57</v>
      </c>
      <c r="X657">
        <v>90178</v>
      </c>
      <c r="Y657">
        <f>cleaneddata[[#This Row],[Unit Price]]-cleaneddata[[#This Row],[Discount]]</f>
        <v>8.4600000000000009</v>
      </c>
      <c r="Z657" t="str">
        <f>_xlfn.IFS(cleaneddata[[#This Row],[Region]]="Central","Chris",cleaneddata[[#This Row],[Region]]="East","Erin",cleaneddata[[#This Row],[Region]]="South","Sam",cleaneddata[[#This Row],[Region]]="West","William")</f>
        <v>William</v>
      </c>
    </row>
    <row r="658" spans="1:26" x14ac:dyDescent="0.2">
      <c r="A658">
        <v>1754</v>
      </c>
      <c r="B658" t="s">
        <v>1407</v>
      </c>
      <c r="C658" t="s">
        <v>49</v>
      </c>
      <c r="D658">
        <v>0.1</v>
      </c>
      <c r="E658">
        <v>15.99</v>
      </c>
      <c r="F658">
        <v>9.4</v>
      </c>
      <c r="G658" t="s">
        <v>40</v>
      </c>
      <c r="H658" t="s">
        <v>41</v>
      </c>
      <c r="I658" t="s">
        <v>42</v>
      </c>
      <c r="J658" t="s">
        <v>58</v>
      </c>
      <c r="K658" t="s">
        <v>75</v>
      </c>
      <c r="L658" t="s">
        <v>630</v>
      </c>
      <c r="M658">
        <v>0.49</v>
      </c>
      <c r="N658" t="s">
        <v>34</v>
      </c>
      <c r="O658" t="s">
        <v>61</v>
      </c>
      <c r="P658" t="s">
        <v>92</v>
      </c>
      <c r="Q658" t="s">
        <v>1409</v>
      </c>
      <c r="R658">
        <v>90503</v>
      </c>
      <c r="S658" s="1">
        <v>42062</v>
      </c>
      <c r="T658" s="1">
        <v>42062</v>
      </c>
      <c r="U658">
        <v>-36.214619999999996</v>
      </c>
      <c r="V658">
        <v>5</v>
      </c>
      <c r="W658">
        <v>79.47</v>
      </c>
      <c r="X658">
        <v>90178</v>
      </c>
      <c r="Y658">
        <f>cleaneddata[[#This Row],[Unit Price]]-cleaneddata[[#This Row],[Discount]]</f>
        <v>15.89</v>
      </c>
      <c r="Z658" t="str">
        <f>_xlfn.IFS(cleaneddata[[#This Row],[Region]]="Central","Chris",cleaneddata[[#This Row],[Region]]="East","Erin",cleaneddata[[#This Row],[Region]]="South","Sam",cleaneddata[[#This Row],[Region]]="West","William")</f>
        <v>William</v>
      </c>
    </row>
    <row r="659" spans="1:26" x14ac:dyDescent="0.2">
      <c r="A659">
        <v>1754</v>
      </c>
      <c r="B659" t="s">
        <v>1407</v>
      </c>
      <c r="C659" t="s">
        <v>49</v>
      </c>
      <c r="D659">
        <v>0.09</v>
      </c>
      <c r="E659">
        <v>95.99</v>
      </c>
      <c r="F659">
        <v>8.99</v>
      </c>
      <c r="G659" t="s">
        <v>40</v>
      </c>
      <c r="H659" t="s">
        <v>41</v>
      </c>
      <c r="I659" t="s">
        <v>42</v>
      </c>
      <c r="J659" t="s">
        <v>137</v>
      </c>
      <c r="K659" t="s">
        <v>75</v>
      </c>
      <c r="L659" t="s">
        <v>1410</v>
      </c>
      <c r="M659">
        <v>0.56999999999999995</v>
      </c>
      <c r="N659" t="s">
        <v>34</v>
      </c>
      <c r="O659" t="s">
        <v>61</v>
      </c>
      <c r="P659" t="s">
        <v>92</v>
      </c>
      <c r="Q659" t="s">
        <v>1409</v>
      </c>
      <c r="R659">
        <v>90503</v>
      </c>
      <c r="S659" s="1">
        <v>42062</v>
      </c>
      <c r="T659" s="1">
        <v>42066</v>
      </c>
      <c r="U659">
        <v>7.0329600000000001</v>
      </c>
      <c r="V659">
        <v>8</v>
      </c>
      <c r="W659">
        <v>627.28</v>
      </c>
      <c r="X659">
        <v>90178</v>
      </c>
      <c r="Y659">
        <f>cleaneddata[[#This Row],[Unit Price]]-cleaneddata[[#This Row],[Discount]]</f>
        <v>95.899999999999991</v>
      </c>
      <c r="Z659" t="str">
        <f>_xlfn.IFS(cleaneddata[[#This Row],[Region]]="Central","Chris",cleaneddata[[#This Row],[Region]]="East","Erin",cleaneddata[[#This Row],[Region]]="South","Sam",cleaneddata[[#This Row],[Region]]="West","William")</f>
        <v>William</v>
      </c>
    </row>
    <row r="660" spans="1:26" x14ac:dyDescent="0.2">
      <c r="A660">
        <v>2466</v>
      </c>
      <c r="B660" t="s">
        <v>1411</v>
      </c>
      <c r="C660" t="s">
        <v>118</v>
      </c>
      <c r="D660">
        <v>0.04</v>
      </c>
      <c r="E660">
        <v>2.08</v>
      </c>
      <c r="F660">
        <v>1.49</v>
      </c>
      <c r="G660" t="s">
        <v>40</v>
      </c>
      <c r="H660" t="s">
        <v>96</v>
      </c>
      <c r="I660" t="s">
        <v>50</v>
      </c>
      <c r="J660" t="s">
        <v>74</v>
      </c>
      <c r="K660" t="s">
        <v>75</v>
      </c>
      <c r="L660" t="s">
        <v>1412</v>
      </c>
      <c r="M660">
        <v>0.36</v>
      </c>
      <c r="N660" t="s">
        <v>34</v>
      </c>
      <c r="O660" t="s">
        <v>54</v>
      </c>
      <c r="P660" t="s">
        <v>291</v>
      </c>
      <c r="Q660" t="s">
        <v>1413</v>
      </c>
      <c r="R660">
        <v>49783</v>
      </c>
      <c r="S660" s="1">
        <v>42062</v>
      </c>
      <c r="T660" s="1">
        <v>42063</v>
      </c>
      <c r="U660">
        <v>-3.71956</v>
      </c>
      <c r="V660">
        <v>7</v>
      </c>
      <c r="W660">
        <v>14.77</v>
      </c>
      <c r="X660">
        <v>88136</v>
      </c>
      <c r="Y660">
        <f>cleaneddata[[#This Row],[Unit Price]]-cleaneddata[[#This Row],[Discount]]</f>
        <v>2.04</v>
      </c>
      <c r="Z660" t="str">
        <f>_xlfn.IFS(cleaneddata[[#This Row],[Region]]="Central","Chris",cleaneddata[[#This Row],[Region]]="East","Erin",cleaneddata[[#This Row],[Region]]="South","Sam",cleaneddata[[#This Row],[Region]]="West","William")</f>
        <v>Chris</v>
      </c>
    </row>
    <row r="661" spans="1:26" x14ac:dyDescent="0.2">
      <c r="A661">
        <v>2466</v>
      </c>
      <c r="B661" t="s">
        <v>1411</v>
      </c>
      <c r="C661" t="s">
        <v>118</v>
      </c>
      <c r="D661">
        <v>0.02</v>
      </c>
      <c r="E661">
        <v>53.98</v>
      </c>
      <c r="F661">
        <v>5.5</v>
      </c>
      <c r="G661" t="s">
        <v>89</v>
      </c>
      <c r="H661" t="s">
        <v>96</v>
      </c>
      <c r="I661" t="s">
        <v>42</v>
      </c>
      <c r="J661" t="s">
        <v>43</v>
      </c>
      <c r="K661" t="s">
        <v>75</v>
      </c>
      <c r="L661" t="s">
        <v>1414</v>
      </c>
      <c r="M661">
        <v>0.62</v>
      </c>
      <c r="N661" t="s">
        <v>34</v>
      </c>
      <c r="O661" t="s">
        <v>54</v>
      </c>
      <c r="P661" t="s">
        <v>291</v>
      </c>
      <c r="Q661" t="s">
        <v>1413</v>
      </c>
      <c r="R661">
        <v>49783</v>
      </c>
      <c r="S661" s="1">
        <v>42062</v>
      </c>
      <c r="T661" s="1">
        <v>42063</v>
      </c>
      <c r="U661">
        <v>101.97199999999999</v>
      </c>
      <c r="V661">
        <v>8</v>
      </c>
      <c r="W661">
        <v>438.33</v>
      </c>
      <c r="X661">
        <v>88136</v>
      </c>
      <c r="Y661">
        <f>cleaneddata[[#This Row],[Unit Price]]-cleaneddata[[#This Row],[Discount]]</f>
        <v>53.959999999999994</v>
      </c>
      <c r="Z661" t="str">
        <f>_xlfn.IFS(cleaneddata[[#This Row],[Region]]="Central","Chris",cleaneddata[[#This Row],[Region]]="East","Erin",cleaneddata[[#This Row],[Region]]="South","Sam",cleaneddata[[#This Row],[Region]]="West","William")</f>
        <v>Chris</v>
      </c>
    </row>
    <row r="662" spans="1:26" x14ac:dyDescent="0.2">
      <c r="A662">
        <v>2466</v>
      </c>
      <c r="B662" t="s">
        <v>1411</v>
      </c>
      <c r="C662" t="s">
        <v>118</v>
      </c>
      <c r="D662">
        <v>0.05</v>
      </c>
      <c r="E662">
        <v>4.9800000000000004</v>
      </c>
      <c r="F662">
        <v>5.0199999999999996</v>
      </c>
      <c r="G662" t="s">
        <v>40</v>
      </c>
      <c r="H662" t="s">
        <v>96</v>
      </c>
      <c r="I662" t="s">
        <v>50</v>
      </c>
      <c r="J662" t="s">
        <v>90</v>
      </c>
      <c r="K662" t="s">
        <v>75</v>
      </c>
      <c r="L662" t="s">
        <v>1415</v>
      </c>
      <c r="M662">
        <v>0.38</v>
      </c>
      <c r="N662" t="s">
        <v>34</v>
      </c>
      <c r="O662" t="s">
        <v>54</v>
      </c>
      <c r="P662" t="s">
        <v>291</v>
      </c>
      <c r="Q662" t="s">
        <v>1413</v>
      </c>
      <c r="R662">
        <v>49783</v>
      </c>
      <c r="S662" s="1">
        <v>42062</v>
      </c>
      <c r="T662" s="1">
        <v>42062</v>
      </c>
      <c r="U662">
        <v>-16.634799999999998</v>
      </c>
      <c r="V662">
        <v>7</v>
      </c>
      <c r="W662">
        <v>38.11</v>
      </c>
      <c r="X662">
        <v>88136</v>
      </c>
      <c r="Y662">
        <f>cleaneddata[[#This Row],[Unit Price]]-cleaneddata[[#This Row],[Discount]]</f>
        <v>4.9300000000000006</v>
      </c>
      <c r="Z662" t="str">
        <f>_xlfn.IFS(cleaneddata[[#This Row],[Region]]="Central","Chris",cleaneddata[[#This Row],[Region]]="East","Erin",cleaneddata[[#This Row],[Region]]="South","Sam",cleaneddata[[#This Row],[Region]]="West","William")</f>
        <v>Chris</v>
      </c>
    </row>
    <row r="663" spans="1:26" x14ac:dyDescent="0.2">
      <c r="A663">
        <v>972</v>
      </c>
      <c r="B663" t="s">
        <v>1416</v>
      </c>
      <c r="C663" t="s">
        <v>49</v>
      </c>
      <c r="D663">
        <v>0.03</v>
      </c>
      <c r="E663">
        <v>284.98</v>
      </c>
      <c r="F663">
        <v>69.55</v>
      </c>
      <c r="G663" t="s">
        <v>28</v>
      </c>
      <c r="H663" t="s">
        <v>96</v>
      </c>
      <c r="I663" t="s">
        <v>30</v>
      </c>
      <c r="J663" t="s">
        <v>111</v>
      </c>
      <c r="K663" t="s">
        <v>59</v>
      </c>
      <c r="L663" t="s">
        <v>1417</v>
      </c>
      <c r="M663">
        <v>0.6</v>
      </c>
      <c r="N663" t="s">
        <v>34</v>
      </c>
      <c r="O663" t="s">
        <v>61</v>
      </c>
      <c r="P663" t="s">
        <v>92</v>
      </c>
      <c r="Q663" t="s">
        <v>1418</v>
      </c>
      <c r="R663">
        <v>92503</v>
      </c>
      <c r="S663" s="1">
        <v>42063</v>
      </c>
      <c r="T663" s="1">
        <v>42068</v>
      </c>
      <c r="U663">
        <v>-116.584</v>
      </c>
      <c r="V663">
        <v>2</v>
      </c>
      <c r="W663">
        <v>619.38</v>
      </c>
      <c r="X663">
        <v>87259</v>
      </c>
      <c r="Y663">
        <f>cleaneddata[[#This Row],[Unit Price]]-cleaneddata[[#This Row],[Discount]]</f>
        <v>284.95000000000005</v>
      </c>
      <c r="Z663" t="str">
        <f>_xlfn.IFS(cleaneddata[[#This Row],[Region]]="Central","Chris",cleaneddata[[#This Row],[Region]]="East","Erin",cleaneddata[[#This Row],[Region]]="South","Sam",cleaneddata[[#This Row],[Region]]="West","William")</f>
        <v>William</v>
      </c>
    </row>
    <row r="664" spans="1:26" x14ac:dyDescent="0.2">
      <c r="A664">
        <v>972</v>
      </c>
      <c r="B664" t="s">
        <v>1416</v>
      </c>
      <c r="C664" t="s">
        <v>49</v>
      </c>
      <c r="D664">
        <v>0</v>
      </c>
      <c r="E664">
        <v>12.99</v>
      </c>
      <c r="F664">
        <v>14.37</v>
      </c>
      <c r="G664" t="s">
        <v>40</v>
      </c>
      <c r="H664" t="s">
        <v>96</v>
      </c>
      <c r="I664" t="s">
        <v>30</v>
      </c>
      <c r="J664" t="s">
        <v>128</v>
      </c>
      <c r="K664" t="s">
        <v>66</v>
      </c>
      <c r="L664" t="s">
        <v>408</v>
      </c>
      <c r="M664">
        <v>0.73</v>
      </c>
      <c r="N664" t="s">
        <v>34</v>
      </c>
      <c r="O664" t="s">
        <v>61</v>
      </c>
      <c r="P664" t="s">
        <v>92</v>
      </c>
      <c r="Q664" t="s">
        <v>1418</v>
      </c>
      <c r="R664">
        <v>92503</v>
      </c>
      <c r="S664" s="1">
        <v>42063</v>
      </c>
      <c r="T664" s="1">
        <v>42063</v>
      </c>
      <c r="U664">
        <v>12.896100000000001</v>
      </c>
      <c r="V664">
        <v>1</v>
      </c>
      <c r="W664">
        <v>18.690000000000001</v>
      </c>
      <c r="X664">
        <v>87259</v>
      </c>
      <c r="Y664">
        <f>cleaneddata[[#This Row],[Unit Price]]-cleaneddata[[#This Row],[Discount]]</f>
        <v>12.99</v>
      </c>
      <c r="Z664" t="str">
        <f>_xlfn.IFS(cleaneddata[[#This Row],[Region]]="Central","Chris",cleaneddata[[#This Row],[Region]]="East","Erin",cleaneddata[[#This Row],[Region]]="South","Sam",cleaneddata[[#This Row],[Region]]="West","William")</f>
        <v>William</v>
      </c>
    </row>
    <row r="665" spans="1:26" x14ac:dyDescent="0.2">
      <c r="A665">
        <v>2220</v>
      </c>
      <c r="B665" t="s">
        <v>1419</v>
      </c>
      <c r="C665" t="s">
        <v>49</v>
      </c>
      <c r="D665">
        <v>0.09</v>
      </c>
      <c r="E665">
        <v>14.2</v>
      </c>
      <c r="F665">
        <v>5.3</v>
      </c>
      <c r="G665" t="s">
        <v>40</v>
      </c>
      <c r="H665" t="s">
        <v>41</v>
      </c>
      <c r="I665" t="s">
        <v>30</v>
      </c>
      <c r="J665" t="s">
        <v>128</v>
      </c>
      <c r="K665" t="s">
        <v>52</v>
      </c>
      <c r="L665" t="s">
        <v>290</v>
      </c>
      <c r="M665">
        <v>0.46</v>
      </c>
      <c r="N665" t="s">
        <v>34</v>
      </c>
      <c r="O665" t="s">
        <v>35</v>
      </c>
      <c r="P665" t="s">
        <v>125</v>
      </c>
      <c r="Q665" t="s">
        <v>1420</v>
      </c>
      <c r="R665">
        <v>34787</v>
      </c>
      <c r="S665" s="1">
        <v>42063</v>
      </c>
      <c r="T665" s="1">
        <v>42064</v>
      </c>
      <c r="U665">
        <v>-324.73</v>
      </c>
      <c r="V665">
        <v>4</v>
      </c>
      <c r="W665">
        <v>55.08</v>
      </c>
      <c r="X665">
        <v>91036</v>
      </c>
      <c r="Y665">
        <f>cleaneddata[[#This Row],[Unit Price]]-cleaneddata[[#This Row],[Discount]]</f>
        <v>14.11</v>
      </c>
      <c r="Z665" t="str">
        <f>_xlfn.IFS(cleaneddata[[#This Row],[Region]]="Central","Chris",cleaneddata[[#This Row],[Region]]="East","Erin",cleaneddata[[#This Row],[Region]]="South","Sam",cleaneddata[[#This Row],[Region]]="West","William")</f>
        <v>Sam</v>
      </c>
    </row>
    <row r="666" spans="1:26" x14ac:dyDescent="0.2">
      <c r="A666">
        <v>3075</v>
      </c>
      <c r="B666" t="s">
        <v>1421</v>
      </c>
      <c r="C666" t="s">
        <v>49</v>
      </c>
      <c r="D666">
        <v>0.06</v>
      </c>
      <c r="E666">
        <v>19.23</v>
      </c>
      <c r="F666">
        <v>6.15</v>
      </c>
      <c r="G666" t="s">
        <v>40</v>
      </c>
      <c r="H666" t="s">
        <v>96</v>
      </c>
      <c r="I666" t="s">
        <v>30</v>
      </c>
      <c r="J666" t="s">
        <v>128</v>
      </c>
      <c r="K666" t="s">
        <v>44</v>
      </c>
      <c r="L666" t="s">
        <v>1279</v>
      </c>
      <c r="M666">
        <v>0.44</v>
      </c>
      <c r="N666" t="s">
        <v>34</v>
      </c>
      <c r="O666" t="s">
        <v>61</v>
      </c>
      <c r="P666" t="s">
        <v>92</v>
      </c>
      <c r="Q666" t="s">
        <v>102</v>
      </c>
      <c r="R666">
        <v>90061</v>
      </c>
      <c r="S666" s="1">
        <v>42063</v>
      </c>
      <c r="T666" s="1">
        <v>42063</v>
      </c>
      <c r="U666">
        <v>-25.38</v>
      </c>
      <c r="V666">
        <v>4</v>
      </c>
      <c r="W666">
        <v>84.6</v>
      </c>
      <c r="X666">
        <v>14756</v>
      </c>
      <c r="Y666">
        <f>cleaneddata[[#This Row],[Unit Price]]-cleaneddata[[#This Row],[Discount]]</f>
        <v>19.170000000000002</v>
      </c>
      <c r="Z666" t="str">
        <f>_xlfn.IFS(cleaneddata[[#This Row],[Region]]="Central","Chris",cleaneddata[[#This Row],[Region]]="East","Erin",cleaneddata[[#This Row],[Region]]="South","Sam",cleaneddata[[#This Row],[Region]]="West","William")</f>
        <v>William</v>
      </c>
    </row>
    <row r="667" spans="1:26" x14ac:dyDescent="0.2">
      <c r="A667">
        <v>3098</v>
      </c>
      <c r="B667" t="s">
        <v>1422</v>
      </c>
      <c r="C667" t="s">
        <v>49</v>
      </c>
      <c r="D667">
        <v>0.06</v>
      </c>
      <c r="E667">
        <v>2.89</v>
      </c>
      <c r="F667">
        <v>0.5</v>
      </c>
      <c r="G667" t="s">
        <v>40</v>
      </c>
      <c r="H667" t="s">
        <v>41</v>
      </c>
      <c r="I667" t="s">
        <v>50</v>
      </c>
      <c r="J667" t="s">
        <v>154</v>
      </c>
      <c r="K667" t="s">
        <v>75</v>
      </c>
      <c r="L667" t="s">
        <v>731</v>
      </c>
      <c r="M667">
        <v>0.38</v>
      </c>
      <c r="N667" t="s">
        <v>34</v>
      </c>
      <c r="O667" t="s">
        <v>113</v>
      </c>
      <c r="P667" t="s">
        <v>114</v>
      </c>
      <c r="Q667" t="s">
        <v>1423</v>
      </c>
      <c r="R667">
        <v>11967</v>
      </c>
      <c r="S667" s="1">
        <v>42063</v>
      </c>
      <c r="T667" s="1">
        <v>42063</v>
      </c>
      <c r="U667">
        <v>9.6117000000000008</v>
      </c>
      <c r="V667">
        <v>5</v>
      </c>
      <c r="W667">
        <v>13.93</v>
      </c>
      <c r="X667">
        <v>89316</v>
      </c>
      <c r="Y667">
        <f>cleaneddata[[#This Row],[Unit Price]]-cleaneddata[[#This Row],[Discount]]</f>
        <v>2.83</v>
      </c>
      <c r="Z667" t="str">
        <f>_xlfn.IFS(cleaneddata[[#This Row],[Region]]="Central","Chris",cleaneddata[[#This Row],[Region]]="East","Erin",cleaneddata[[#This Row],[Region]]="South","Sam",cleaneddata[[#This Row],[Region]]="West","William")</f>
        <v>Erin</v>
      </c>
    </row>
    <row r="668" spans="1:26" x14ac:dyDescent="0.2">
      <c r="A668">
        <v>3355</v>
      </c>
      <c r="B668" t="s">
        <v>1424</v>
      </c>
      <c r="C668" t="s">
        <v>49</v>
      </c>
      <c r="D668">
        <v>0.1</v>
      </c>
      <c r="E668">
        <v>120.98</v>
      </c>
      <c r="F668">
        <v>9.07</v>
      </c>
      <c r="G668" t="s">
        <v>40</v>
      </c>
      <c r="H668" t="s">
        <v>96</v>
      </c>
      <c r="I668" t="s">
        <v>50</v>
      </c>
      <c r="J668" t="s">
        <v>74</v>
      </c>
      <c r="K668" t="s">
        <v>75</v>
      </c>
      <c r="L668" t="s">
        <v>1425</v>
      </c>
      <c r="M668">
        <v>0.35</v>
      </c>
      <c r="N668" t="s">
        <v>34</v>
      </c>
      <c r="O668" t="s">
        <v>61</v>
      </c>
      <c r="P668" t="s">
        <v>92</v>
      </c>
      <c r="Q668" t="s">
        <v>1426</v>
      </c>
      <c r="R668">
        <v>93010</v>
      </c>
      <c r="S668" s="1">
        <v>42063</v>
      </c>
      <c r="T668" s="1">
        <v>42072</v>
      </c>
      <c r="U668">
        <v>379.3965</v>
      </c>
      <c r="V668">
        <v>5</v>
      </c>
      <c r="W668">
        <v>549.85</v>
      </c>
      <c r="X668">
        <v>88587</v>
      </c>
      <c r="Y668">
        <f>cleaneddata[[#This Row],[Unit Price]]-cleaneddata[[#This Row],[Discount]]</f>
        <v>120.88000000000001</v>
      </c>
      <c r="Z668" t="str">
        <f>_xlfn.IFS(cleaneddata[[#This Row],[Region]]="Central","Chris",cleaneddata[[#This Row],[Region]]="East","Erin",cleaneddata[[#This Row],[Region]]="South","Sam",cleaneddata[[#This Row],[Region]]="West","William")</f>
        <v>William</v>
      </c>
    </row>
    <row r="669" spans="1:26" x14ac:dyDescent="0.2">
      <c r="A669">
        <v>3355</v>
      </c>
      <c r="B669" t="s">
        <v>1424</v>
      </c>
      <c r="C669" t="s">
        <v>49</v>
      </c>
      <c r="D669">
        <v>0.08</v>
      </c>
      <c r="E669">
        <v>8.32</v>
      </c>
      <c r="F669">
        <v>2.38</v>
      </c>
      <c r="G669" t="s">
        <v>89</v>
      </c>
      <c r="H669" t="s">
        <v>96</v>
      </c>
      <c r="I669" t="s">
        <v>42</v>
      </c>
      <c r="J669" t="s">
        <v>43</v>
      </c>
      <c r="K669" t="s">
        <v>44</v>
      </c>
      <c r="L669" t="s">
        <v>1427</v>
      </c>
      <c r="M669">
        <v>0.74</v>
      </c>
      <c r="N669" t="s">
        <v>34</v>
      </c>
      <c r="O669" t="s">
        <v>61</v>
      </c>
      <c r="P669" t="s">
        <v>92</v>
      </c>
      <c r="Q669" t="s">
        <v>1426</v>
      </c>
      <c r="R669">
        <v>93010</v>
      </c>
      <c r="S669" s="1">
        <v>42063</v>
      </c>
      <c r="T669" s="1">
        <v>42067</v>
      </c>
      <c r="U669">
        <v>-41.83</v>
      </c>
      <c r="V669">
        <v>6</v>
      </c>
      <c r="W669">
        <v>48.99</v>
      </c>
      <c r="X669">
        <v>88587</v>
      </c>
      <c r="Y669">
        <f>cleaneddata[[#This Row],[Unit Price]]-cleaneddata[[#This Row],[Discount]]</f>
        <v>8.24</v>
      </c>
      <c r="Z669" t="str">
        <f>_xlfn.IFS(cleaneddata[[#This Row],[Region]]="Central","Chris",cleaneddata[[#This Row],[Region]]="East","Erin",cleaneddata[[#This Row],[Region]]="South","Sam",cleaneddata[[#This Row],[Region]]="West","William")</f>
        <v>William</v>
      </c>
    </row>
    <row r="670" spans="1:26" x14ac:dyDescent="0.2">
      <c r="A670">
        <v>3355</v>
      </c>
      <c r="B670" t="s">
        <v>1424</v>
      </c>
      <c r="C670" t="s">
        <v>49</v>
      </c>
      <c r="D670">
        <v>0.1</v>
      </c>
      <c r="E670">
        <v>125.99</v>
      </c>
      <c r="F670">
        <v>4.2</v>
      </c>
      <c r="G670" t="s">
        <v>40</v>
      </c>
      <c r="H670" t="s">
        <v>96</v>
      </c>
      <c r="I670" t="s">
        <v>42</v>
      </c>
      <c r="J670" t="s">
        <v>137</v>
      </c>
      <c r="K670" t="s">
        <v>75</v>
      </c>
      <c r="L670" t="s">
        <v>1428</v>
      </c>
      <c r="M670">
        <v>0.59</v>
      </c>
      <c r="N670" t="s">
        <v>34</v>
      </c>
      <c r="O670" t="s">
        <v>61</v>
      </c>
      <c r="P670" t="s">
        <v>92</v>
      </c>
      <c r="Q670" t="s">
        <v>1426</v>
      </c>
      <c r="R670">
        <v>93010</v>
      </c>
      <c r="S670" s="1">
        <v>42063</v>
      </c>
      <c r="T670" s="1">
        <v>42063</v>
      </c>
      <c r="U670">
        <v>372.40199999999999</v>
      </c>
      <c r="V670">
        <v>7</v>
      </c>
      <c r="W670">
        <v>681.42</v>
      </c>
      <c r="X670">
        <v>88587</v>
      </c>
      <c r="Y670">
        <f>cleaneddata[[#This Row],[Unit Price]]-cleaneddata[[#This Row],[Discount]]</f>
        <v>125.89</v>
      </c>
      <c r="Z670" t="str">
        <f>_xlfn.IFS(cleaneddata[[#This Row],[Region]]="Central","Chris",cleaneddata[[#This Row],[Region]]="East","Erin",cleaneddata[[#This Row],[Region]]="South","Sam",cleaneddata[[#This Row],[Region]]="West","William")</f>
        <v>William</v>
      </c>
    </row>
    <row r="671" spans="1:26" x14ac:dyDescent="0.2">
      <c r="A671">
        <v>2587</v>
      </c>
      <c r="B671" t="s">
        <v>1429</v>
      </c>
      <c r="C671" t="s">
        <v>118</v>
      </c>
      <c r="D671">
        <v>0.01</v>
      </c>
      <c r="E671">
        <v>6.48</v>
      </c>
      <c r="F671">
        <v>6.57</v>
      </c>
      <c r="G671" t="s">
        <v>89</v>
      </c>
      <c r="H671" t="s">
        <v>73</v>
      </c>
      <c r="I671" t="s">
        <v>50</v>
      </c>
      <c r="J671" t="s">
        <v>90</v>
      </c>
      <c r="K671" t="s">
        <v>75</v>
      </c>
      <c r="L671" t="s">
        <v>1430</v>
      </c>
      <c r="M671">
        <v>0.37</v>
      </c>
      <c r="N671" t="s">
        <v>34</v>
      </c>
      <c r="O671" t="s">
        <v>54</v>
      </c>
      <c r="P671" t="s">
        <v>359</v>
      </c>
      <c r="Q671" t="s">
        <v>1431</v>
      </c>
      <c r="R671">
        <v>54220</v>
      </c>
      <c r="S671" s="1">
        <v>42063</v>
      </c>
      <c r="T671" s="1">
        <v>42063</v>
      </c>
      <c r="U671">
        <v>-46.5244</v>
      </c>
      <c r="V671">
        <v>18</v>
      </c>
      <c r="W671">
        <v>127.83</v>
      </c>
      <c r="X671">
        <v>91166</v>
      </c>
      <c r="Y671">
        <f>cleaneddata[[#This Row],[Unit Price]]-cleaneddata[[#This Row],[Discount]]</f>
        <v>6.4700000000000006</v>
      </c>
      <c r="Z671" t="str">
        <f>_xlfn.IFS(cleaneddata[[#This Row],[Region]]="Central","Chris",cleaneddata[[#This Row],[Region]]="East","Erin",cleaneddata[[#This Row],[Region]]="South","Sam",cleaneddata[[#This Row],[Region]]="West","William")</f>
        <v>Chris</v>
      </c>
    </row>
    <row r="672" spans="1:26" x14ac:dyDescent="0.2">
      <c r="A672">
        <v>2861</v>
      </c>
      <c r="B672" t="s">
        <v>1432</v>
      </c>
      <c r="C672" t="s">
        <v>118</v>
      </c>
      <c r="D672">
        <v>0.05</v>
      </c>
      <c r="E672">
        <v>20.99</v>
      </c>
      <c r="F672">
        <v>4.8099999999999996</v>
      </c>
      <c r="G672" t="s">
        <v>40</v>
      </c>
      <c r="H672" t="s">
        <v>96</v>
      </c>
      <c r="I672" t="s">
        <v>42</v>
      </c>
      <c r="J672" t="s">
        <v>137</v>
      </c>
      <c r="K672" t="s">
        <v>146</v>
      </c>
      <c r="L672" t="s">
        <v>1433</v>
      </c>
      <c r="M672">
        <v>0.57999999999999996</v>
      </c>
      <c r="N672" t="s">
        <v>34</v>
      </c>
      <c r="O672" t="s">
        <v>54</v>
      </c>
      <c r="P672" t="s">
        <v>539</v>
      </c>
      <c r="Q672" t="s">
        <v>1212</v>
      </c>
      <c r="R672">
        <v>67601</v>
      </c>
      <c r="S672" s="1">
        <v>42063</v>
      </c>
      <c r="T672" s="1">
        <v>42063</v>
      </c>
      <c r="U672">
        <v>4.9017600000000003</v>
      </c>
      <c r="V672">
        <v>11</v>
      </c>
      <c r="W672">
        <v>199.43</v>
      </c>
      <c r="X672">
        <v>88280</v>
      </c>
      <c r="Y672">
        <f>cleaneddata[[#This Row],[Unit Price]]-cleaneddata[[#This Row],[Discount]]</f>
        <v>20.939999999999998</v>
      </c>
      <c r="Z672" t="str">
        <f>_xlfn.IFS(cleaneddata[[#This Row],[Region]]="Central","Chris",cleaneddata[[#This Row],[Region]]="East","Erin",cleaneddata[[#This Row],[Region]]="South","Sam",cleaneddata[[#This Row],[Region]]="West","William")</f>
        <v>Chris</v>
      </c>
    </row>
    <row r="673" spans="1:26" x14ac:dyDescent="0.2">
      <c r="A673">
        <v>2923</v>
      </c>
      <c r="B673" t="s">
        <v>1434</v>
      </c>
      <c r="C673" t="s">
        <v>118</v>
      </c>
      <c r="D673">
        <v>0</v>
      </c>
      <c r="E673">
        <v>6.37</v>
      </c>
      <c r="F673">
        <v>5.19</v>
      </c>
      <c r="G673" t="s">
        <v>40</v>
      </c>
      <c r="H673" t="s">
        <v>41</v>
      </c>
      <c r="I673" t="s">
        <v>50</v>
      </c>
      <c r="J673" t="s">
        <v>74</v>
      </c>
      <c r="K673" t="s">
        <v>75</v>
      </c>
      <c r="L673" t="s">
        <v>909</v>
      </c>
      <c r="M673">
        <v>0.38</v>
      </c>
      <c r="N673" t="s">
        <v>34</v>
      </c>
      <c r="O673" t="s">
        <v>113</v>
      </c>
      <c r="P673" t="s">
        <v>420</v>
      </c>
      <c r="Q673" t="s">
        <v>1435</v>
      </c>
      <c r="R673">
        <v>21740</v>
      </c>
      <c r="S673" s="1">
        <v>42063</v>
      </c>
      <c r="T673" s="1">
        <v>42065</v>
      </c>
      <c r="U673">
        <v>-27.1492</v>
      </c>
      <c r="V673">
        <v>15</v>
      </c>
      <c r="W673">
        <v>99.75</v>
      </c>
      <c r="X673">
        <v>86592</v>
      </c>
      <c r="Y673">
        <f>cleaneddata[[#This Row],[Unit Price]]-cleaneddata[[#This Row],[Discount]]</f>
        <v>6.37</v>
      </c>
      <c r="Z673" t="str">
        <f>_xlfn.IFS(cleaneddata[[#This Row],[Region]]="Central","Chris",cleaneddata[[#This Row],[Region]]="East","Erin",cleaneddata[[#This Row],[Region]]="South","Sam",cleaneddata[[#This Row],[Region]]="West","William")</f>
        <v>Erin</v>
      </c>
    </row>
    <row r="674" spans="1:26" x14ac:dyDescent="0.2">
      <c r="A674">
        <v>3151</v>
      </c>
      <c r="B674" t="s">
        <v>955</v>
      </c>
      <c r="C674" t="s">
        <v>118</v>
      </c>
      <c r="D674">
        <v>0.04</v>
      </c>
      <c r="E674">
        <v>17.239999999999998</v>
      </c>
      <c r="F674">
        <v>3.26</v>
      </c>
      <c r="G674" t="s">
        <v>40</v>
      </c>
      <c r="H674" t="s">
        <v>73</v>
      </c>
      <c r="I674" t="s">
        <v>50</v>
      </c>
      <c r="J674" t="s">
        <v>570</v>
      </c>
      <c r="K674" t="s">
        <v>44</v>
      </c>
      <c r="L674" t="s">
        <v>1436</v>
      </c>
      <c r="M674">
        <v>0.56000000000000005</v>
      </c>
      <c r="N674" t="s">
        <v>34</v>
      </c>
      <c r="O674" t="s">
        <v>61</v>
      </c>
      <c r="P674" t="s">
        <v>92</v>
      </c>
      <c r="Q674" t="s">
        <v>956</v>
      </c>
      <c r="R674">
        <v>92277</v>
      </c>
      <c r="S674" s="1">
        <v>42063</v>
      </c>
      <c r="T674" s="1">
        <v>42063</v>
      </c>
      <c r="U674">
        <v>47.73</v>
      </c>
      <c r="V674">
        <v>7</v>
      </c>
      <c r="W674">
        <v>119.6</v>
      </c>
      <c r="X674">
        <v>88546</v>
      </c>
      <c r="Y674">
        <f>cleaneddata[[#This Row],[Unit Price]]-cleaneddata[[#This Row],[Discount]]</f>
        <v>17.2</v>
      </c>
      <c r="Z674" t="str">
        <f>_xlfn.IFS(cleaneddata[[#This Row],[Region]]="Central","Chris",cleaneddata[[#This Row],[Region]]="East","Erin",cleaneddata[[#This Row],[Region]]="South","Sam",cleaneddata[[#This Row],[Region]]="West","William")</f>
        <v>William</v>
      </c>
    </row>
    <row r="675" spans="1:26" x14ac:dyDescent="0.2">
      <c r="A675">
        <v>719</v>
      </c>
      <c r="B675" t="s">
        <v>1437</v>
      </c>
      <c r="C675" t="s">
        <v>72</v>
      </c>
      <c r="D675">
        <v>0</v>
      </c>
      <c r="E675">
        <v>8.5</v>
      </c>
      <c r="F675">
        <v>1.99</v>
      </c>
      <c r="G675" t="s">
        <v>40</v>
      </c>
      <c r="H675" t="s">
        <v>96</v>
      </c>
      <c r="I675" t="s">
        <v>42</v>
      </c>
      <c r="J675" t="s">
        <v>43</v>
      </c>
      <c r="K675" t="s">
        <v>44</v>
      </c>
      <c r="L675" t="s">
        <v>1408</v>
      </c>
      <c r="M675">
        <v>0.49</v>
      </c>
      <c r="N675" t="s">
        <v>34</v>
      </c>
      <c r="O675" t="s">
        <v>61</v>
      </c>
      <c r="P675" t="s">
        <v>298</v>
      </c>
      <c r="Q675" t="s">
        <v>1438</v>
      </c>
      <c r="R675">
        <v>89041</v>
      </c>
      <c r="S675" s="1">
        <v>42063</v>
      </c>
      <c r="T675" s="1">
        <v>42065</v>
      </c>
      <c r="U675">
        <v>71.735600000000005</v>
      </c>
      <c r="V675">
        <v>14</v>
      </c>
      <c r="W675">
        <v>122.25</v>
      </c>
      <c r="X675">
        <v>89344</v>
      </c>
      <c r="Y675">
        <f>cleaneddata[[#This Row],[Unit Price]]-cleaneddata[[#This Row],[Discount]]</f>
        <v>8.5</v>
      </c>
      <c r="Z675" t="str">
        <f>_xlfn.IFS(cleaneddata[[#This Row],[Region]]="Central","Chris",cleaneddata[[#This Row],[Region]]="East","Erin",cleaneddata[[#This Row],[Region]]="South","Sam",cleaneddata[[#This Row],[Region]]="West","William")</f>
        <v>William</v>
      </c>
    </row>
    <row r="676" spans="1:26" x14ac:dyDescent="0.2">
      <c r="A676">
        <v>719</v>
      </c>
      <c r="B676" t="s">
        <v>1437</v>
      </c>
      <c r="C676" t="s">
        <v>72</v>
      </c>
      <c r="D676">
        <v>0.03</v>
      </c>
      <c r="E676">
        <v>95.43</v>
      </c>
      <c r="F676">
        <v>19.989999999999998</v>
      </c>
      <c r="G676" t="s">
        <v>40</v>
      </c>
      <c r="H676" t="s">
        <v>96</v>
      </c>
      <c r="I676" t="s">
        <v>50</v>
      </c>
      <c r="J676" t="s">
        <v>80</v>
      </c>
      <c r="K676" t="s">
        <v>75</v>
      </c>
      <c r="L676" t="s">
        <v>1439</v>
      </c>
      <c r="M676">
        <v>0.79</v>
      </c>
      <c r="N676" t="s">
        <v>34</v>
      </c>
      <c r="O676" t="s">
        <v>61</v>
      </c>
      <c r="P676" t="s">
        <v>298</v>
      </c>
      <c r="Q676" t="s">
        <v>1438</v>
      </c>
      <c r="R676">
        <v>89041</v>
      </c>
      <c r="S676" s="1">
        <v>42063</v>
      </c>
      <c r="T676" s="1">
        <v>42065</v>
      </c>
      <c r="U676">
        <v>-79.320800000000006</v>
      </c>
      <c r="V676">
        <v>2</v>
      </c>
      <c r="W676">
        <v>206.09</v>
      </c>
      <c r="X676">
        <v>89344</v>
      </c>
      <c r="Y676">
        <f>cleaneddata[[#This Row],[Unit Price]]-cleaneddata[[#This Row],[Discount]]</f>
        <v>95.4</v>
      </c>
      <c r="Z676" t="str">
        <f>_xlfn.IFS(cleaneddata[[#This Row],[Region]]="Central","Chris",cleaneddata[[#This Row],[Region]]="East","Erin",cleaneddata[[#This Row],[Region]]="South","Sam",cleaneddata[[#This Row],[Region]]="West","William")</f>
        <v>William</v>
      </c>
    </row>
    <row r="677" spans="1:26" x14ac:dyDescent="0.2">
      <c r="A677">
        <v>1482</v>
      </c>
      <c r="B677" t="s">
        <v>1440</v>
      </c>
      <c r="C677" t="s">
        <v>72</v>
      </c>
      <c r="D677">
        <v>0.05</v>
      </c>
      <c r="E677">
        <v>9.65</v>
      </c>
      <c r="F677">
        <v>6.22</v>
      </c>
      <c r="G677" t="s">
        <v>40</v>
      </c>
      <c r="H677" t="s">
        <v>96</v>
      </c>
      <c r="I677" t="s">
        <v>30</v>
      </c>
      <c r="J677" t="s">
        <v>128</v>
      </c>
      <c r="K677" t="s">
        <v>75</v>
      </c>
      <c r="L677" t="s">
        <v>1283</v>
      </c>
      <c r="M677">
        <v>0.55000000000000004</v>
      </c>
      <c r="N677" t="s">
        <v>34</v>
      </c>
      <c r="O677" t="s">
        <v>54</v>
      </c>
      <c r="P677" t="s">
        <v>291</v>
      </c>
      <c r="Q677" t="s">
        <v>996</v>
      </c>
      <c r="R677">
        <v>48708</v>
      </c>
      <c r="S677" s="1">
        <v>42063</v>
      </c>
      <c r="T677" s="1">
        <v>42063</v>
      </c>
      <c r="U677">
        <v>-14.6432</v>
      </c>
      <c r="V677">
        <v>15</v>
      </c>
      <c r="W677">
        <v>151.34</v>
      </c>
      <c r="X677">
        <v>91363</v>
      </c>
      <c r="Y677">
        <f>cleaneddata[[#This Row],[Unit Price]]-cleaneddata[[#This Row],[Discount]]</f>
        <v>9.6</v>
      </c>
      <c r="Z677" t="str">
        <f>_xlfn.IFS(cleaneddata[[#This Row],[Region]]="Central","Chris",cleaneddata[[#This Row],[Region]]="East","Erin",cleaneddata[[#This Row],[Region]]="South","Sam",cleaneddata[[#This Row],[Region]]="West","William")</f>
        <v>Chris</v>
      </c>
    </row>
    <row r="678" spans="1:26" x14ac:dyDescent="0.2">
      <c r="A678">
        <v>2908</v>
      </c>
      <c r="B678" t="s">
        <v>327</v>
      </c>
      <c r="C678" t="s">
        <v>72</v>
      </c>
      <c r="D678">
        <v>0.05</v>
      </c>
      <c r="E678">
        <v>34.979999999999997</v>
      </c>
      <c r="F678">
        <v>7.53</v>
      </c>
      <c r="G678" t="s">
        <v>89</v>
      </c>
      <c r="H678" t="s">
        <v>73</v>
      </c>
      <c r="I678" t="s">
        <v>42</v>
      </c>
      <c r="J678" t="s">
        <v>43</v>
      </c>
      <c r="K678" t="s">
        <v>75</v>
      </c>
      <c r="L678" t="s">
        <v>1441</v>
      </c>
      <c r="M678">
        <v>0.76</v>
      </c>
      <c r="N678" t="s">
        <v>34</v>
      </c>
      <c r="O678" t="s">
        <v>113</v>
      </c>
      <c r="P678" t="s">
        <v>319</v>
      </c>
      <c r="Q678" t="s">
        <v>329</v>
      </c>
      <c r="R678">
        <v>44125</v>
      </c>
      <c r="S678" s="1">
        <v>42063</v>
      </c>
      <c r="T678" s="1">
        <v>42066</v>
      </c>
      <c r="U678">
        <v>-32.666400000000003</v>
      </c>
      <c r="V678">
        <v>16</v>
      </c>
      <c r="W678">
        <v>581.08000000000004</v>
      </c>
      <c r="X678">
        <v>88157</v>
      </c>
      <c r="Y678">
        <f>cleaneddata[[#This Row],[Unit Price]]-cleaneddata[[#This Row],[Discount]]</f>
        <v>34.93</v>
      </c>
      <c r="Z678" t="str">
        <f>_xlfn.IFS(cleaneddata[[#This Row],[Region]]="Central","Chris",cleaneddata[[#This Row],[Region]]="East","Erin",cleaneddata[[#This Row],[Region]]="South","Sam",cleaneddata[[#This Row],[Region]]="West","William")</f>
        <v>Erin</v>
      </c>
    </row>
    <row r="679" spans="1:26" x14ac:dyDescent="0.2">
      <c r="A679">
        <v>2908</v>
      </c>
      <c r="B679" t="s">
        <v>327</v>
      </c>
      <c r="C679" t="s">
        <v>72</v>
      </c>
      <c r="D679">
        <v>0</v>
      </c>
      <c r="E679">
        <v>3.14</v>
      </c>
      <c r="F679">
        <v>1.92</v>
      </c>
      <c r="G679" t="s">
        <v>40</v>
      </c>
      <c r="H679" t="s">
        <v>73</v>
      </c>
      <c r="I679" t="s">
        <v>50</v>
      </c>
      <c r="J679" t="s">
        <v>570</v>
      </c>
      <c r="K679" t="s">
        <v>52</v>
      </c>
      <c r="L679" t="s">
        <v>1442</v>
      </c>
      <c r="M679">
        <v>0.84</v>
      </c>
      <c r="N679" t="s">
        <v>34</v>
      </c>
      <c r="O679" t="s">
        <v>113</v>
      </c>
      <c r="P679" t="s">
        <v>319</v>
      </c>
      <c r="Q679" t="s">
        <v>329</v>
      </c>
      <c r="R679">
        <v>44125</v>
      </c>
      <c r="S679" s="1">
        <v>42063</v>
      </c>
      <c r="T679" s="1">
        <v>42065</v>
      </c>
      <c r="U679">
        <v>-13.135199999999999</v>
      </c>
      <c r="V679">
        <v>8</v>
      </c>
      <c r="W679">
        <v>27.53</v>
      </c>
      <c r="X679">
        <v>88157</v>
      </c>
      <c r="Y679">
        <f>cleaneddata[[#This Row],[Unit Price]]-cleaneddata[[#This Row],[Discount]]</f>
        <v>3.14</v>
      </c>
      <c r="Z679" t="str">
        <f>_xlfn.IFS(cleaneddata[[#This Row],[Region]]="Central","Chris",cleaneddata[[#This Row],[Region]]="East","Erin",cleaneddata[[#This Row],[Region]]="South","Sam",cleaneddata[[#This Row],[Region]]="West","William")</f>
        <v>Erin</v>
      </c>
    </row>
    <row r="680" spans="1:26" x14ac:dyDescent="0.2">
      <c r="A680">
        <v>2931</v>
      </c>
      <c r="B680" t="s">
        <v>1443</v>
      </c>
      <c r="C680" t="s">
        <v>72</v>
      </c>
      <c r="D680">
        <v>0.1</v>
      </c>
      <c r="E680">
        <v>11.55</v>
      </c>
      <c r="F680">
        <v>2.36</v>
      </c>
      <c r="G680" t="s">
        <v>40</v>
      </c>
      <c r="H680" t="s">
        <v>29</v>
      </c>
      <c r="I680" t="s">
        <v>50</v>
      </c>
      <c r="J680" t="s">
        <v>51</v>
      </c>
      <c r="K680" t="s">
        <v>52</v>
      </c>
      <c r="L680" t="s">
        <v>382</v>
      </c>
      <c r="M680">
        <v>0.55000000000000004</v>
      </c>
      <c r="N680" t="s">
        <v>34</v>
      </c>
      <c r="O680" t="s">
        <v>61</v>
      </c>
      <c r="P680" t="s">
        <v>92</v>
      </c>
      <c r="Q680" t="s">
        <v>1444</v>
      </c>
      <c r="R680">
        <v>95630</v>
      </c>
      <c r="S680" s="1">
        <v>42063</v>
      </c>
      <c r="T680" s="1">
        <v>42063</v>
      </c>
      <c r="U680">
        <v>69.767200000000003</v>
      </c>
      <c r="V680">
        <v>12</v>
      </c>
      <c r="W680">
        <v>135.77000000000001</v>
      </c>
      <c r="X680">
        <v>87619</v>
      </c>
      <c r="Y680">
        <f>cleaneddata[[#This Row],[Unit Price]]-cleaneddata[[#This Row],[Discount]]</f>
        <v>11.450000000000001</v>
      </c>
      <c r="Z680" t="str">
        <f>_xlfn.IFS(cleaneddata[[#This Row],[Region]]="Central","Chris",cleaneddata[[#This Row],[Region]]="East","Erin",cleaneddata[[#This Row],[Region]]="South","Sam",cleaneddata[[#This Row],[Region]]="West","William")</f>
        <v>William</v>
      </c>
    </row>
    <row r="681" spans="1:26" x14ac:dyDescent="0.2">
      <c r="A681">
        <v>946</v>
      </c>
      <c r="B681" t="s">
        <v>1445</v>
      </c>
      <c r="C681" t="s">
        <v>27</v>
      </c>
      <c r="D681">
        <v>0.09</v>
      </c>
      <c r="E681">
        <v>90.98</v>
      </c>
      <c r="F681">
        <v>56.2</v>
      </c>
      <c r="G681" t="s">
        <v>89</v>
      </c>
      <c r="H681" t="s">
        <v>73</v>
      </c>
      <c r="I681" t="s">
        <v>30</v>
      </c>
      <c r="J681" t="s">
        <v>128</v>
      </c>
      <c r="K681" t="s">
        <v>146</v>
      </c>
      <c r="L681" t="s">
        <v>809</v>
      </c>
      <c r="M681">
        <v>0.74</v>
      </c>
      <c r="N681" t="s">
        <v>34</v>
      </c>
      <c r="O681" t="s">
        <v>113</v>
      </c>
      <c r="P681" t="s">
        <v>333</v>
      </c>
      <c r="Q681" t="s">
        <v>1206</v>
      </c>
      <c r="R681">
        <v>4210</v>
      </c>
      <c r="S681" s="1">
        <v>42064</v>
      </c>
      <c r="T681" s="1">
        <v>42065</v>
      </c>
      <c r="U681">
        <v>-1570.32</v>
      </c>
      <c r="V681">
        <v>20</v>
      </c>
      <c r="W681">
        <v>1782.44</v>
      </c>
      <c r="X681">
        <v>86566</v>
      </c>
      <c r="Y681">
        <f>cleaneddata[[#This Row],[Unit Price]]-cleaneddata[[#This Row],[Discount]]</f>
        <v>90.89</v>
      </c>
      <c r="Z681" t="str">
        <f>_xlfn.IFS(cleaneddata[[#This Row],[Region]]="Central","Chris",cleaneddata[[#This Row],[Region]]="East","Erin",cleaneddata[[#This Row],[Region]]="South","Sam",cleaneddata[[#This Row],[Region]]="West","William")</f>
        <v>Erin</v>
      </c>
    </row>
    <row r="682" spans="1:26" x14ac:dyDescent="0.2">
      <c r="A682">
        <v>1014</v>
      </c>
      <c r="B682" t="s">
        <v>1446</v>
      </c>
      <c r="C682" t="s">
        <v>27</v>
      </c>
      <c r="D682">
        <v>0.09</v>
      </c>
      <c r="E682">
        <v>28.48</v>
      </c>
      <c r="F682">
        <v>1.99</v>
      </c>
      <c r="G682" t="s">
        <v>40</v>
      </c>
      <c r="H682" t="s">
        <v>73</v>
      </c>
      <c r="I682" t="s">
        <v>42</v>
      </c>
      <c r="J682" t="s">
        <v>43</v>
      </c>
      <c r="K682" t="s">
        <v>44</v>
      </c>
      <c r="L682" t="s">
        <v>214</v>
      </c>
      <c r="M682">
        <v>0.4</v>
      </c>
      <c r="N682" t="s">
        <v>34</v>
      </c>
      <c r="O682" t="s">
        <v>35</v>
      </c>
      <c r="P682" t="s">
        <v>46</v>
      </c>
      <c r="Q682" t="s">
        <v>1447</v>
      </c>
      <c r="R682">
        <v>72022</v>
      </c>
      <c r="S682" s="1">
        <v>42064</v>
      </c>
      <c r="T682" s="1">
        <v>42065</v>
      </c>
      <c r="U682">
        <v>-17.149999999999999</v>
      </c>
      <c r="V682">
        <v>6</v>
      </c>
      <c r="W682">
        <v>160.16999999999999</v>
      </c>
      <c r="X682">
        <v>88387</v>
      </c>
      <c r="Y682">
        <f>cleaneddata[[#This Row],[Unit Price]]-cleaneddata[[#This Row],[Discount]]</f>
        <v>28.39</v>
      </c>
      <c r="Z682" t="str">
        <f>_xlfn.IFS(cleaneddata[[#This Row],[Region]]="Central","Chris",cleaneddata[[#This Row],[Region]]="East","Erin",cleaneddata[[#This Row],[Region]]="South","Sam",cleaneddata[[#This Row],[Region]]="West","William")</f>
        <v>Sam</v>
      </c>
    </row>
    <row r="683" spans="1:26" x14ac:dyDescent="0.2">
      <c r="A683">
        <v>1014</v>
      </c>
      <c r="B683" t="s">
        <v>1446</v>
      </c>
      <c r="C683" t="s">
        <v>27</v>
      </c>
      <c r="D683">
        <v>0</v>
      </c>
      <c r="E683">
        <v>2.08</v>
      </c>
      <c r="F683">
        <v>5.33</v>
      </c>
      <c r="G683" t="s">
        <v>40</v>
      </c>
      <c r="H683" t="s">
        <v>73</v>
      </c>
      <c r="I683" t="s">
        <v>30</v>
      </c>
      <c r="J683" t="s">
        <v>128</v>
      </c>
      <c r="K683" t="s">
        <v>75</v>
      </c>
      <c r="L683" t="s">
        <v>461</v>
      </c>
      <c r="M683">
        <v>0.43</v>
      </c>
      <c r="N683" t="s">
        <v>34</v>
      </c>
      <c r="O683" t="s">
        <v>35</v>
      </c>
      <c r="P683" t="s">
        <v>46</v>
      </c>
      <c r="Q683" t="s">
        <v>1447</v>
      </c>
      <c r="R683">
        <v>72022</v>
      </c>
      <c r="S683" s="1">
        <v>42064</v>
      </c>
      <c r="T683" s="1">
        <v>42066</v>
      </c>
      <c r="U683">
        <v>-29.54</v>
      </c>
      <c r="V683">
        <v>3</v>
      </c>
      <c r="W683">
        <v>7.47</v>
      </c>
      <c r="X683">
        <v>88387</v>
      </c>
      <c r="Y683">
        <f>cleaneddata[[#This Row],[Unit Price]]-cleaneddata[[#This Row],[Discount]]</f>
        <v>2.08</v>
      </c>
      <c r="Z683" t="str">
        <f>_xlfn.IFS(cleaneddata[[#This Row],[Region]]="Central","Chris",cleaneddata[[#This Row],[Region]]="East","Erin",cleaneddata[[#This Row],[Region]]="South","Sam",cleaneddata[[#This Row],[Region]]="West","William")</f>
        <v>Sam</v>
      </c>
    </row>
    <row r="684" spans="1:26" x14ac:dyDescent="0.2">
      <c r="A684">
        <v>1014</v>
      </c>
      <c r="B684" t="s">
        <v>1446</v>
      </c>
      <c r="C684" t="s">
        <v>27</v>
      </c>
      <c r="D684">
        <v>0.06</v>
      </c>
      <c r="E684">
        <v>45.99</v>
      </c>
      <c r="F684">
        <v>4.99</v>
      </c>
      <c r="G684" t="s">
        <v>89</v>
      </c>
      <c r="H684" t="s">
        <v>73</v>
      </c>
      <c r="I684" t="s">
        <v>42</v>
      </c>
      <c r="J684" t="s">
        <v>137</v>
      </c>
      <c r="K684" t="s">
        <v>75</v>
      </c>
      <c r="L684" t="s">
        <v>1448</v>
      </c>
      <c r="M684">
        <v>0.56000000000000005</v>
      </c>
      <c r="N684" t="s">
        <v>34</v>
      </c>
      <c r="O684" t="s">
        <v>35</v>
      </c>
      <c r="P684" t="s">
        <v>46</v>
      </c>
      <c r="Q684" t="s">
        <v>1447</v>
      </c>
      <c r="R684">
        <v>72022</v>
      </c>
      <c r="S684" s="1">
        <v>42064</v>
      </c>
      <c r="T684" s="1">
        <v>42065</v>
      </c>
      <c r="U684">
        <v>-329.78399999999999</v>
      </c>
      <c r="V684">
        <v>10</v>
      </c>
      <c r="W684">
        <v>370.81</v>
      </c>
      <c r="X684">
        <v>88387</v>
      </c>
      <c r="Y684">
        <f>cleaneddata[[#This Row],[Unit Price]]-cleaneddata[[#This Row],[Discount]]</f>
        <v>45.93</v>
      </c>
      <c r="Z684" t="str">
        <f>_xlfn.IFS(cleaneddata[[#This Row],[Region]]="Central","Chris",cleaneddata[[#This Row],[Region]]="East","Erin",cleaneddata[[#This Row],[Region]]="South","Sam",cleaneddata[[#This Row],[Region]]="West","William")</f>
        <v>Sam</v>
      </c>
    </row>
    <row r="685" spans="1:26" x14ac:dyDescent="0.2">
      <c r="A685">
        <v>1279</v>
      </c>
      <c r="B685" t="s">
        <v>1449</v>
      </c>
      <c r="C685" t="s">
        <v>27</v>
      </c>
      <c r="D685">
        <v>7.0000000000000007E-2</v>
      </c>
      <c r="E685">
        <v>40.98</v>
      </c>
      <c r="F685">
        <v>7.47</v>
      </c>
      <c r="G685" t="s">
        <v>40</v>
      </c>
      <c r="H685" t="s">
        <v>96</v>
      </c>
      <c r="I685" t="s">
        <v>50</v>
      </c>
      <c r="J685" t="s">
        <v>74</v>
      </c>
      <c r="K685" t="s">
        <v>75</v>
      </c>
      <c r="L685" t="s">
        <v>1381</v>
      </c>
      <c r="M685">
        <v>0.37</v>
      </c>
      <c r="N685" t="s">
        <v>34</v>
      </c>
      <c r="O685" t="s">
        <v>54</v>
      </c>
      <c r="P685" t="s">
        <v>55</v>
      </c>
      <c r="Q685" t="s">
        <v>1450</v>
      </c>
      <c r="R685">
        <v>46324</v>
      </c>
      <c r="S685" s="1">
        <v>42064</v>
      </c>
      <c r="T685" s="1">
        <v>42065</v>
      </c>
      <c r="U685">
        <v>54.901499999999999</v>
      </c>
      <c r="V685">
        <v>2</v>
      </c>
      <c r="W685">
        <v>81.900000000000006</v>
      </c>
      <c r="X685">
        <v>90114</v>
      </c>
      <c r="Y685">
        <f>cleaneddata[[#This Row],[Unit Price]]-cleaneddata[[#This Row],[Discount]]</f>
        <v>40.909999999999997</v>
      </c>
      <c r="Z685" t="str">
        <f>_xlfn.IFS(cleaneddata[[#This Row],[Region]]="Central","Chris",cleaneddata[[#This Row],[Region]]="East","Erin",cleaneddata[[#This Row],[Region]]="South","Sam",cleaneddata[[#This Row],[Region]]="West","William")</f>
        <v>Chris</v>
      </c>
    </row>
    <row r="686" spans="1:26" x14ac:dyDescent="0.2">
      <c r="A686">
        <v>1280</v>
      </c>
      <c r="B686" t="s">
        <v>1451</v>
      </c>
      <c r="C686" t="s">
        <v>27</v>
      </c>
      <c r="D686">
        <v>7.0000000000000007E-2</v>
      </c>
      <c r="E686">
        <v>40.98</v>
      </c>
      <c r="F686">
        <v>7.47</v>
      </c>
      <c r="G686" t="s">
        <v>40</v>
      </c>
      <c r="H686" t="s">
        <v>96</v>
      </c>
      <c r="I686" t="s">
        <v>50</v>
      </c>
      <c r="J686" t="s">
        <v>74</v>
      </c>
      <c r="K686" t="s">
        <v>75</v>
      </c>
      <c r="L686" t="s">
        <v>1381</v>
      </c>
      <c r="M686">
        <v>0.37</v>
      </c>
      <c r="N686" t="s">
        <v>34</v>
      </c>
      <c r="O686" t="s">
        <v>61</v>
      </c>
      <c r="P686" t="s">
        <v>68</v>
      </c>
      <c r="Q686" t="s">
        <v>144</v>
      </c>
      <c r="R686">
        <v>98119</v>
      </c>
      <c r="S686" s="1">
        <v>42064</v>
      </c>
      <c r="T686" s="1">
        <v>42065</v>
      </c>
      <c r="U686">
        <v>54.901499999999999</v>
      </c>
      <c r="V686">
        <v>8</v>
      </c>
      <c r="W686">
        <v>327.61</v>
      </c>
      <c r="X686">
        <v>19042</v>
      </c>
      <c r="Y686">
        <f>cleaneddata[[#This Row],[Unit Price]]-cleaneddata[[#This Row],[Discount]]</f>
        <v>40.909999999999997</v>
      </c>
      <c r="Z686" t="str">
        <f>_xlfn.IFS(cleaneddata[[#This Row],[Region]]="Central","Chris",cleaneddata[[#This Row],[Region]]="East","Erin",cleaneddata[[#This Row],[Region]]="South","Sam",cleaneddata[[#This Row],[Region]]="West","William")</f>
        <v>William</v>
      </c>
    </row>
    <row r="687" spans="1:26" x14ac:dyDescent="0.2">
      <c r="A687">
        <v>2718</v>
      </c>
      <c r="B687" t="s">
        <v>1452</v>
      </c>
      <c r="C687" t="s">
        <v>27</v>
      </c>
      <c r="D687">
        <v>0.1</v>
      </c>
      <c r="E687">
        <v>6.74</v>
      </c>
      <c r="F687">
        <v>1.72</v>
      </c>
      <c r="G687" t="s">
        <v>40</v>
      </c>
      <c r="H687" t="s">
        <v>41</v>
      </c>
      <c r="I687" t="s">
        <v>50</v>
      </c>
      <c r="J687" t="s">
        <v>90</v>
      </c>
      <c r="K687" t="s">
        <v>52</v>
      </c>
      <c r="L687" t="s">
        <v>1453</v>
      </c>
      <c r="M687">
        <v>0.35</v>
      </c>
      <c r="N687" t="s">
        <v>34</v>
      </c>
      <c r="O687" t="s">
        <v>54</v>
      </c>
      <c r="P687" t="s">
        <v>105</v>
      </c>
      <c r="Q687" t="s">
        <v>446</v>
      </c>
      <c r="R687">
        <v>60438</v>
      </c>
      <c r="S687" s="1">
        <v>42064</v>
      </c>
      <c r="T687" s="1">
        <v>42066</v>
      </c>
      <c r="U687">
        <v>65.41</v>
      </c>
      <c r="V687">
        <v>15</v>
      </c>
      <c r="W687">
        <v>98.17</v>
      </c>
      <c r="X687">
        <v>89394</v>
      </c>
      <c r="Y687">
        <f>cleaneddata[[#This Row],[Unit Price]]-cleaneddata[[#This Row],[Discount]]</f>
        <v>6.6400000000000006</v>
      </c>
      <c r="Z687" t="str">
        <f>_xlfn.IFS(cleaneddata[[#This Row],[Region]]="Central","Chris",cleaneddata[[#This Row],[Region]]="East","Erin",cleaneddata[[#This Row],[Region]]="South","Sam",cleaneddata[[#This Row],[Region]]="West","William")</f>
        <v>Chris</v>
      </c>
    </row>
    <row r="688" spans="1:26" x14ac:dyDescent="0.2">
      <c r="A688">
        <v>1561</v>
      </c>
      <c r="B688" t="s">
        <v>1454</v>
      </c>
      <c r="C688" t="s">
        <v>39</v>
      </c>
      <c r="D688">
        <v>0.02</v>
      </c>
      <c r="E688">
        <v>11.34</v>
      </c>
      <c r="F688">
        <v>11.25</v>
      </c>
      <c r="G688" t="s">
        <v>40</v>
      </c>
      <c r="H688" t="s">
        <v>96</v>
      </c>
      <c r="I688" t="s">
        <v>50</v>
      </c>
      <c r="J688" t="s">
        <v>90</v>
      </c>
      <c r="K688" t="s">
        <v>75</v>
      </c>
      <c r="L688" t="s">
        <v>1455</v>
      </c>
      <c r="M688">
        <v>0.36</v>
      </c>
      <c r="N688" t="s">
        <v>34</v>
      </c>
      <c r="O688" t="s">
        <v>54</v>
      </c>
      <c r="P688" t="s">
        <v>189</v>
      </c>
      <c r="Q688" t="s">
        <v>1456</v>
      </c>
      <c r="R688">
        <v>76063</v>
      </c>
      <c r="S688" s="1">
        <v>42064</v>
      </c>
      <c r="T688" s="1">
        <v>42065</v>
      </c>
      <c r="U688">
        <v>-155.21</v>
      </c>
      <c r="V688">
        <v>9</v>
      </c>
      <c r="W688">
        <v>105.75</v>
      </c>
      <c r="X688">
        <v>88093</v>
      </c>
      <c r="Y688">
        <f>cleaneddata[[#This Row],[Unit Price]]-cleaneddata[[#This Row],[Discount]]</f>
        <v>11.32</v>
      </c>
      <c r="Z688" t="str">
        <f>_xlfn.IFS(cleaneddata[[#This Row],[Region]]="Central","Chris",cleaneddata[[#This Row],[Region]]="East","Erin",cleaneddata[[#This Row],[Region]]="South","Sam",cleaneddata[[#This Row],[Region]]="West","William")</f>
        <v>Chris</v>
      </c>
    </row>
    <row r="689" spans="1:26" x14ac:dyDescent="0.2">
      <c r="A689">
        <v>1764</v>
      </c>
      <c r="B689" t="s">
        <v>713</v>
      </c>
      <c r="C689" t="s">
        <v>39</v>
      </c>
      <c r="D689">
        <v>0.06</v>
      </c>
      <c r="E689">
        <v>19.98</v>
      </c>
      <c r="F689">
        <v>10.49</v>
      </c>
      <c r="G689" t="s">
        <v>40</v>
      </c>
      <c r="H689" t="s">
        <v>41</v>
      </c>
      <c r="I689" t="s">
        <v>30</v>
      </c>
      <c r="J689" t="s">
        <v>128</v>
      </c>
      <c r="K689" t="s">
        <v>75</v>
      </c>
      <c r="L689" t="s">
        <v>1457</v>
      </c>
      <c r="M689">
        <v>0.49</v>
      </c>
      <c r="N689" t="s">
        <v>34</v>
      </c>
      <c r="O689" t="s">
        <v>35</v>
      </c>
      <c r="P689" t="s">
        <v>125</v>
      </c>
      <c r="Q689" t="s">
        <v>715</v>
      </c>
      <c r="R689">
        <v>34698</v>
      </c>
      <c r="S689" s="1">
        <v>42064</v>
      </c>
      <c r="T689" s="1">
        <v>42066</v>
      </c>
      <c r="U689">
        <v>514.17719999999997</v>
      </c>
      <c r="V689">
        <v>5</v>
      </c>
      <c r="W689">
        <v>103.37</v>
      </c>
      <c r="X689">
        <v>89776</v>
      </c>
      <c r="Y689">
        <f>cleaneddata[[#This Row],[Unit Price]]-cleaneddata[[#This Row],[Discount]]</f>
        <v>19.920000000000002</v>
      </c>
      <c r="Z689" t="str">
        <f>_xlfn.IFS(cleaneddata[[#This Row],[Region]]="Central","Chris",cleaneddata[[#This Row],[Region]]="East","Erin",cleaneddata[[#This Row],[Region]]="South","Sam",cleaneddata[[#This Row],[Region]]="West","William")</f>
        <v>Sam</v>
      </c>
    </row>
    <row r="690" spans="1:26" x14ac:dyDescent="0.2">
      <c r="A690">
        <v>1764</v>
      </c>
      <c r="B690" t="s">
        <v>713</v>
      </c>
      <c r="C690" t="s">
        <v>39</v>
      </c>
      <c r="D690">
        <v>0.08</v>
      </c>
      <c r="E690">
        <v>1.76</v>
      </c>
      <c r="F690">
        <v>4.8600000000000003</v>
      </c>
      <c r="G690" t="s">
        <v>40</v>
      </c>
      <c r="H690" t="s">
        <v>41</v>
      </c>
      <c r="I690" t="s">
        <v>30</v>
      </c>
      <c r="J690" t="s">
        <v>128</v>
      </c>
      <c r="K690" t="s">
        <v>75</v>
      </c>
      <c r="L690" t="s">
        <v>608</v>
      </c>
      <c r="M690">
        <v>0.41</v>
      </c>
      <c r="N690" t="s">
        <v>34</v>
      </c>
      <c r="O690" t="s">
        <v>35</v>
      </c>
      <c r="P690" t="s">
        <v>125</v>
      </c>
      <c r="Q690" t="s">
        <v>715</v>
      </c>
      <c r="R690">
        <v>34698</v>
      </c>
      <c r="S690" s="1">
        <v>42064</v>
      </c>
      <c r="T690" s="1">
        <v>42065</v>
      </c>
      <c r="U690">
        <v>235.65600000000001</v>
      </c>
      <c r="V690">
        <v>23</v>
      </c>
      <c r="W690">
        <v>40.22</v>
      </c>
      <c r="X690">
        <v>89776</v>
      </c>
      <c r="Y690">
        <f>cleaneddata[[#This Row],[Unit Price]]-cleaneddata[[#This Row],[Discount]]</f>
        <v>1.68</v>
      </c>
      <c r="Z690" t="str">
        <f>_xlfn.IFS(cleaneddata[[#This Row],[Region]]="Central","Chris",cleaneddata[[#This Row],[Region]]="East","Erin",cleaneddata[[#This Row],[Region]]="South","Sam",cleaneddata[[#This Row],[Region]]="West","William")</f>
        <v>Sam</v>
      </c>
    </row>
    <row r="691" spans="1:26" x14ac:dyDescent="0.2">
      <c r="A691">
        <v>1917</v>
      </c>
      <c r="B691" t="s">
        <v>1458</v>
      </c>
      <c r="C691" t="s">
        <v>39</v>
      </c>
      <c r="D691">
        <v>0.08</v>
      </c>
      <c r="E691">
        <v>22.23</v>
      </c>
      <c r="F691">
        <v>3.63</v>
      </c>
      <c r="G691" t="s">
        <v>40</v>
      </c>
      <c r="H691" t="s">
        <v>73</v>
      </c>
      <c r="I691" t="s">
        <v>30</v>
      </c>
      <c r="J691" t="s">
        <v>128</v>
      </c>
      <c r="K691" t="s">
        <v>44</v>
      </c>
      <c r="L691" t="s">
        <v>1459</v>
      </c>
      <c r="M691">
        <v>0.52</v>
      </c>
      <c r="N691" t="s">
        <v>34</v>
      </c>
      <c r="O691" t="s">
        <v>35</v>
      </c>
      <c r="P691" t="s">
        <v>46</v>
      </c>
      <c r="Q691" t="s">
        <v>1460</v>
      </c>
      <c r="R691">
        <v>72113</v>
      </c>
      <c r="S691" s="1">
        <v>42064</v>
      </c>
      <c r="T691" s="1">
        <v>42066</v>
      </c>
      <c r="U691">
        <v>-29.61</v>
      </c>
      <c r="V691">
        <v>10</v>
      </c>
      <c r="W691">
        <v>210.33</v>
      </c>
      <c r="X691">
        <v>85897</v>
      </c>
      <c r="Y691">
        <f>cleaneddata[[#This Row],[Unit Price]]-cleaneddata[[#This Row],[Discount]]</f>
        <v>22.150000000000002</v>
      </c>
      <c r="Z691" t="str">
        <f>_xlfn.IFS(cleaneddata[[#This Row],[Region]]="Central","Chris",cleaneddata[[#This Row],[Region]]="East","Erin",cleaneddata[[#This Row],[Region]]="South","Sam",cleaneddata[[#This Row],[Region]]="West","William")</f>
        <v>Sam</v>
      </c>
    </row>
    <row r="692" spans="1:26" x14ac:dyDescent="0.2">
      <c r="A692">
        <v>2437</v>
      </c>
      <c r="B692" t="s">
        <v>1461</v>
      </c>
      <c r="C692" t="s">
        <v>49</v>
      </c>
      <c r="D692">
        <v>0.09</v>
      </c>
      <c r="E692">
        <v>90.97</v>
      </c>
      <c r="F692">
        <v>14</v>
      </c>
      <c r="G692" t="s">
        <v>28</v>
      </c>
      <c r="H692" t="s">
        <v>73</v>
      </c>
      <c r="I692" t="s">
        <v>42</v>
      </c>
      <c r="J692" t="s">
        <v>58</v>
      </c>
      <c r="K692" t="s">
        <v>59</v>
      </c>
      <c r="L692" t="s">
        <v>1112</v>
      </c>
      <c r="M692">
        <v>0.36</v>
      </c>
      <c r="N692" t="s">
        <v>34</v>
      </c>
      <c r="O692" t="s">
        <v>54</v>
      </c>
      <c r="P692" t="s">
        <v>359</v>
      </c>
      <c r="Q692" t="s">
        <v>1462</v>
      </c>
      <c r="R692">
        <v>53150</v>
      </c>
      <c r="S692" s="1">
        <v>42064</v>
      </c>
      <c r="T692" s="1">
        <v>42066</v>
      </c>
      <c r="U692">
        <v>35.29</v>
      </c>
      <c r="V692">
        <v>3</v>
      </c>
      <c r="W692">
        <v>260</v>
      </c>
      <c r="X692">
        <v>90301</v>
      </c>
      <c r="Y692">
        <f>cleaneddata[[#This Row],[Unit Price]]-cleaneddata[[#This Row],[Discount]]</f>
        <v>90.88</v>
      </c>
      <c r="Z692" t="str">
        <f>_xlfn.IFS(cleaneddata[[#This Row],[Region]]="Central","Chris",cleaneddata[[#This Row],[Region]]="East","Erin",cleaneddata[[#This Row],[Region]]="South","Sam",cleaneddata[[#This Row],[Region]]="West","William")</f>
        <v>Chris</v>
      </c>
    </row>
    <row r="693" spans="1:26" x14ac:dyDescent="0.2">
      <c r="A693">
        <v>2454</v>
      </c>
      <c r="B693" t="s">
        <v>1463</v>
      </c>
      <c r="C693" t="s">
        <v>118</v>
      </c>
      <c r="D693">
        <v>0.06</v>
      </c>
      <c r="E693">
        <v>3499.99</v>
      </c>
      <c r="F693">
        <v>24.49</v>
      </c>
      <c r="G693" t="s">
        <v>89</v>
      </c>
      <c r="H693" t="s">
        <v>96</v>
      </c>
      <c r="I693" t="s">
        <v>42</v>
      </c>
      <c r="J693" t="s">
        <v>65</v>
      </c>
      <c r="K693" t="s">
        <v>66</v>
      </c>
      <c r="L693" t="s">
        <v>520</v>
      </c>
      <c r="M693">
        <v>0.37</v>
      </c>
      <c r="N693" t="s">
        <v>34</v>
      </c>
      <c r="O693" t="s">
        <v>35</v>
      </c>
      <c r="P693" t="s">
        <v>166</v>
      </c>
      <c r="Q693" t="s">
        <v>1464</v>
      </c>
      <c r="R693">
        <v>35244</v>
      </c>
      <c r="S693" s="1">
        <v>42064</v>
      </c>
      <c r="T693" s="1">
        <v>42067</v>
      </c>
      <c r="U693">
        <v>-68.432000000000002</v>
      </c>
      <c r="V693">
        <v>1</v>
      </c>
      <c r="W693">
        <v>3550.28</v>
      </c>
      <c r="X693">
        <v>89219</v>
      </c>
      <c r="Y693">
        <f>cleaneddata[[#This Row],[Unit Price]]-cleaneddata[[#This Row],[Discount]]</f>
        <v>3499.93</v>
      </c>
      <c r="Z693" t="str">
        <f>_xlfn.IFS(cleaneddata[[#This Row],[Region]]="Central","Chris",cleaneddata[[#This Row],[Region]]="East","Erin",cleaneddata[[#This Row],[Region]]="South","Sam",cleaneddata[[#This Row],[Region]]="West","William")</f>
        <v>Sam</v>
      </c>
    </row>
    <row r="694" spans="1:26" x14ac:dyDescent="0.2">
      <c r="A694">
        <v>1882</v>
      </c>
      <c r="B694" t="s">
        <v>1465</v>
      </c>
      <c r="C694" t="s">
        <v>72</v>
      </c>
      <c r="D694">
        <v>0.09</v>
      </c>
      <c r="E694">
        <v>5.78</v>
      </c>
      <c r="F694">
        <v>5.67</v>
      </c>
      <c r="G694" t="s">
        <v>40</v>
      </c>
      <c r="H694" t="s">
        <v>73</v>
      </c>
      <c r="I694" t="s">
        <v>50</v>
      </c>
      <c r="J694" t="s">
        <v>90</v>
      </c>
      <c r="K694" t="s">
        <v>75</v>
      </c>
      <c r="L694" t="s">
        <v>617</v>
      </c>
      <c r="M694">
        <v>0.36</v>
      </c>
      <c r="N694" t="s">
        <v>34</v>
      </c>
      <c r="O694" t="s">
        <v>113</v>
      </c>
      <c r="P694" t="s">
        <v>399</v>
      </c>
      <c r="Q694" t="s">
        <v>1466</v>
      </c>
      <c r="R694">
        <v>7036</v>
      </c>
      <c r="S694" s="1">
        <v>42064</v>
      </c>
      <c r="T694" s="1">
        <v>42066</v>
      </c>
      <c r="U694">
        <v>-7.96</v>
      </c>
      <c r="V694">
        <v>1</v>
      </c>
      <c r="W694">
        <v>11.35</v>
      </c>
      <c r="X694">
        <v>87378</v>
      </c>
      <c r="Y694">
        <f>cleaneddata[[#This Row],[Unit Price]]-cleaneddata[[#This Row],[Discount]]</f>
        <v>5.69</v>
      </c>
      <c r="Z694" t="str">
        <f>_xlfn.IFS(cleaneddata[[#This Row],[Region]]="Central","Chris",cleaneddata[[#This Row],[Region]]="East","Erin",cleaneddata[[#This Row],[Region]]="South","Sam",cleaneddata[[#This Row],[Region]]="West","William")</f>
        <v>Erin</v>
      </c>
    </row>
    <row r="695" spans="1:26" x14ac:dyDescent="0.2">
      <c r="A695">
        <v>1885</v>
      </c>
      <c r="B695" t="s">
        <v>1467</v>
      </c>
      <c r="C695" t="s">
        <v>72</v>
      </c>
      <c r="D695">
        <v>0.05</v>
      </c>
      <c r="E695">
        <v>535.64</v>
      </c>
      <c r="F695">
        <v>14.7</v>
      </c>
      <c r="G695" t="s">
        <v>28</v>
      </c>
      <c r="H695" t="s">
        <v>73</v>
      </c>
      <c r="I695" t="s">
        <v>42</v>
      </c>
      <c r="J695" t="s">
        <v>58</v>
      </c>
      <c r="K695" t="s">
        <v>59</v>
      </c>
      <c r="L695" t="s">
        <v>1468</v>
      </c>
      <c r="M695">
        <v>0.59</v>
      </c>
      <c r="N695" t="s">
        <v>34</v>
      </c>
      <c r="O695" t="s">
        <v>113</v>
      </c>
      <c r="P695" t="s">
        <v>586</v>
      </c>
      <c r="Q695" t="s">
        <v>1469</v>
      </c>
      <c r="R695">
        <v>2806</v>
      </c>
      <c r="S695" s="1">
        <v>42064</v>
      </c>
      <c r="T695" s="1">
        <v>42066</v>
      </c>
      <c r="U695">
        <v>4407.4399999999996</v>
      </c>
      <c r="V695">
        <v>15</v>
      </c>
      <c r="W695">
        <v>7029.1</v>
      </c>
      <c r="X695">
        <v>87378</v>
      </c>
      <c r="Y695">
        <f>cleaneddata[[#This Row],[Unit Price]]-cleaneddata[[#This Row],[Discount]]</f>
        <v>535.59</v>
      </c>
      <c r="Z695" t="str">
        <f>_xlfn.IFS(cleaneddata[[#This Row],[Region]]="Central","Chris",cleaneddata[[#This Row],[Region]]="East","Erin",cleaneddata[[#This Row],[Region]]="South","Sam",cleaneddata[[#This Row],[Region]]="West","William")</f>
        <v>Erin</v>
      </c>
    </row>
    <row r="696" spans="1:26" x14ac:dyDescent="0.2">
      <c r="A696">
        <v>3187</v>
      </c>
      <c r="B696" t="s">
        <v>1470</v>
      </c>
      <c r="C696" t="s">
        <v>39</v>
      </c>
      <c r="D696">
        <v>0.08</v>
      </c>
      <c r="E696">
        <v>170.98</v>
      </c>
      <c r="F696">
        <v>35.89</v>
      </c>
      <c r="G696" t="s">
        <v>28</v>
      </c>
      <c r="H696" t="s">
        <v>29</v>
      </c>
      <c r="I696" t="s">
        <v>30</v>
      </c>
      <c r="J696" t="s">
        <v>119</v>
      </c>
      <c r="K696" t="s">
        <v>32</v>
      </c>
      <c r="L696" t="s">
        <v>1471</v>
      </c>
      <c r="M696">
        <v>0.66</v>
      </c>
      <c r="N696" t="s">
        <v>34</v>
      </c>
      <c r="O696" t="s">
        <v>35</v>
      </c>
      <c r="P696" t="s">
        <v>125</v>
      </c>
      <c r="Q696" t="s">
        <v>1472</v>
      </c>
      <c r="R696">
        <v>33569</v>
      </c>
      <c r="S696" s="1">
        <v>42065</v>
      </c>
      <c r="T696" s="1">
        <v>42067</v>
      </c>
      <c r="U696">
        <v>-119.812</v>
      </c>
      <c r="V696">
        <v>1</v>
      </c>
      <c r="W696">
        <v>199.48</v>
      </c>
      <c r="X696">
        <v>89025</v>
      </c>
      <c r="Y696">
        <f>cleaneddata[[#This Row],[Unit Price]]-cleaneddata[[#This Row],[Discount]]</f>
        <v>170.89999999999998</v>
      </c>
      <c r="Z696" t="str">
        <f>_xlfn.IFS(cleaneddata[[#This Row],[Region]]="Central","Chris",cleaneddata[[#This Row],[Region]]="East","Erin",cleaneddata[[#This Row],[Region]]="South","Sam",cleaneddata[[#This Row],[Region]]="West","William")</f>
        <v>Sam</v>
      </c>
    </row>
    <row r="697" spans="1:26" x14ac:dyDescent="0.2">
      <c r="A697">
        <v>64</v>
      </c>
      <c r="B697" t="s">
        <v>1473</v>
      </c>
      <c r="C697" t="s">
        <v>72</v>
      </c>
      <c r="D697">
        <v>0</v>
      </c>
      <c r="E697">
        <v>3.69</v>
      </c>
      <c r="F697">
        <v>0.5</v>
      </c>
      <c r="G697" t="s">
        <v>40</v>
      </c>
      <c r="H697" t="s">
        <v>29</v>
      </c>
      <c r="I697" t="s">
        <v>50</v>
      </c>
      <c r="J697" t="s">
        <v>154</v>
      </c>
      <c r="K697" t="s">
        <v>75</v>
      </c>
      <c r="L697" t="s">
        <v>1474</v>
      </c>
      <c r="M697">
        <v>0.38</v>
      </c>
      <c r="N697" t="s">
        <v>34</v>
      </c>
      <c r="O697" t="s">
        <v>35</v>
      </c>
      <c r="P697" t="s">
        <v>244</v>
      </c>
      <c r="Q697" t="s">
        <v>1475</v>
      </c>
      <c r="R697">
        <v>24153</v>
      </c>
      <c r="S697" s="1">
        <v>42065</v>
      </c>
      <c r="T697" s="1">
        <v>42067</v>
      </c>
      <c r="U697">
        <v>-37.5291</v>
      </c>
      <c r="V697">
        <v>1</v>
      </c>
      <c r="W697">
        <v>4</v>
      </c>
      <c r="X697">
        <v>87406</v>
      </c>
      <c r="Y697">
        <f>cleaneddata[[#This Row],[Unit Price]]-cleaneddata[[#This Row],[Discount]]</f>
        <v>3.69</v>
      </c>
      <c r="Z697" t="str">
        <f>_xlfn.IFS(cleaneddata[[#This Row],[Region]]="Central","Chris",cleaneddata[[#This Row],[Region]]="East","Erin",cleaneddata[[#This Row],[Region]]="South","Sam",cleaneddata[[#This Row],[Region]]="West","William")</f>
        <v>Sam</v>
      </c>
    </row>
    <row r="698" spans="1:26" x14ac:dyDescent="0.2">
      <c r="A698">
        <v>64</v>
      </c>
      <c r="B698" t="s">
        <v>1473</v>
      </c>
      <c r="C698" t="s">
        <v>72</v>
      </c>
      <c r="D698">
        <v>0.02</v>
      </c>
      <c r="E698">
        <v>175.99</v>
      </c>
      <c r="F698">
        <v>4.99</v>
      </c>
      <c r="G698" t="s">
        <v>89</v>
      </c>
      <c r="H698" t="s">
        <v>29</v>
      </c>
      <c r="I698" t="s">
        <v>42</v>
      </c>
      <c r="J698" t="s">
        <v>137</v>
      </c>
      <c r="K698" t="s">
        <v>75</v>
      </c>
      <c r="L698" t="s">
        <v>1251</v>
      </c>
      <c r="M698">
        <v>0.59</v>
      </c>
      <c r="N698" t="s">
        <v>34</v>
      </c>
      <c r="O698" t="s">
        <v>35</v>
      </c>
      <c r="P698" t="s">
        <v>244</v>
      </c>
      <c r="Q698" t="s">
        <v>1475</v>
      </c>
      <c r="R698">
        <v>24153</v>
      </c>
      <c r="S698" s="1">
        <v>42065</v>
      </c>
      <c r="T698" s="1">
        <v>42065</v>
      </c>
      <c r="U698">
        <v>101.49</v>
      </c>
      <c r="V698">
        <v>4</v>
      </c>
      <c r="W698">
        <v>589.79999999999995</v>
      </c>
      <c r="X698">
        <v>87406</v>
      </c>
      <c r="Y698">
        <f>cleaneddata[[#This Row],[Unit Price]]-cleaneddata[[#This Row],[Discount]]</f>
        <v>175.97</v>
      </c>
      <c r="Z698" t="str">
        <f>_xlfn.IFS(cleaneddata[[#This Row],[Region]]="Central","Chris",cleaneddata[[#This Row],[Region]]="East","Erin",cleaneddata[[#This Row],[Region]]="South","Sam",cleaneddata[[#This Row],[Region]]="West","William")</f>
        <v>Sam</v>
      </c>
    </row>
    <row r="699" spans="1:26" x14ac:dyDescent="0.2">
      <c r="A699">
        <v>2877</v>
      </c>
      <c r="B699" t="s">
        <v>1476</v>
      </c>
      <c r="C699" t="s">
        <v>72</v>
      </c>
      <c r="D699">
        <v>0</v>
      </c>
      <c r="E699">
        <v>8.33</v>
      </c>
      <c r="F699">
        <v>1.99</v>
      </c>
      <c r="G699" t="s">
        <v>89</v>
      </c>
      <c r="H699" t="s">
        <v>41</v>
      </c>
      <c r="I699" t="s">
        <v>42</v>
      </c>
      <c r="J699" t="s">
        <v>43</v>
      </c>
      <c r="K699" t="s">
        <v>44</v>
      </c>
      <c r="L699" t="s">
        <v>1176</v>
      </c>
      <c r="M699">
        <v>0.52</v>
      </c>
      <c r="N699" t="s">
        <v>34</v>
      </c>
      <c r="O699" t="s">
        <v>113</v>
      </c>
      <c r="P699" t="s">
        <v>319</v>
      </c>
      <c r="Q699" t="s">
        <v>1477</v>
      </c>
      <c r="R699">
        <v>44070</v>
      </c>
      <c r="S699" s="1">
        <v>42065</v>
      </c>
      <c r="T699" s="1">
        <v>42067</v>
      </c>
      <c r="U699">
        <v>74.181899999999999</v>
      </c>
      <c r="V699">
        <v>12</v>
      </c>
      <c r="W699">
        <v>107.51</v>
      </c>
      <c r="X699">
        <v>91492</v>
      </c>
      <c r="Y699">
        <f>cleaneddata[[#This Row],[Unit Price]]-cleaneddata[[#This Row],[Discount]]</f>
        <v>8.33</v>
      </c>
      <c r="Z699" t="str">
        <f>_xlfn.IFS(cleaneddata[[#This Row],[Region]]="Central","Chris",cleaneddata[[#This Row],[Region]]="East","Erin",cleaneddata[[#This Row],[Region]]="South","Sam",cleaneddata[[#This Row],[Region]]="West","William")</f>
        <v>Erin</v>
      </c>
    </row>
    <row r="700" spans="1:26" x14ac:dyDescent="0.2">
      <c r="A700">
        <v>2878</v>
      </c>
      <c r="B700" t="s">
        <v>1478</v>
      </c>
      <c r="C700" t="s">
        <v>72</v>
      </c>
      <c r="D700">
        <v>0</v>
      </c>
      <c r="E700">
        <v>8.33</v>
      </c>
      <c r="F700">
        <v>1.99</v>
      </c>
      <c r="G700" t="s">
        <v>89</v>
      </c>
      <c r="H700" t="s">
        <v>41</v>
      </c>
      <c r="I700" t="s">
        <v>42</v>
      </c>
      <c r="J700" t="s">
        <v>43</v>
      </c>
      <c r="K700" t="s">
        <v>44</v>
      </c>
      <c r="L700" t="s">
        <v>1176</v>
      </c>
      <c r="M700">
        <v>0.52</v>
      </c>
      <c r="N700" t="s">
        <v>34</v>
      </c>
      <c r="O700" t="s">
        <v>61</v>
      </c>
      <c r="P700" t="s">
        <v>68</v>
      </c>
      <c r="Q700" t="s">
        <v>144</v>
      </c>
      <c r="R700">
        <v>98107</v>
      </c>
      <c r="S700" s="1">
        <v>42065</v>
      </c>
      <c r="T700" s="1">
        <v>42067</v>
      </c>
      <c r="U700">
        <v>82.31</v>
      </c>
      <c r="V700">
        <v>47</v>
      </c>
      <c r="W700">
        <v>421.08</v>
      </c>
      <c r="X700">
        <v>54369</v>
      </c>
      <c r="Y700">
        <f>cleaneddata[[#This Row],[Unit Price]]-cleaneddata[[#This Row],[Discount]]</f>
        <v>8.33</v>
      </c>
      <c r="Z700" t="str">
        <f>_xlfn.IFS(cleaneddata[[#This Row],[Region]]="Central","Chris",cleaneddata[[#This Row],[Region]]="East","Erin",cleaneddata[[#This Row],[Region]]="South","Sam",cleaneddata[[#This Row],[Region]]="West","William")</f>
        <v>William</v>
      </c>
    </row>
    <row r="701" spans="1:26" x14ac:dyDescent="0.2">
      <c r="A701">
        <v>3067</v>
      </c>
      <c r="B701" t="s">
        <v>1479</v>
      </c>
      <c r="C701" t="s">
        <v>72</v>
      </c>
      <c r="D701">
        <v>0.06</v>
      </c>
      <c r="E701">
        <v>355.98</v>
      </c>
      <c r="F701">
        <v>58.92</v>
      </c>
      <c r="G701" t="s">
        <v>28</v>
      </c>
      <c r="H701" t="s">
        <v>41</v>
      </c>
      <c r="I701" t="s">
        <v>30</v>
      </c>
      <c r="J701" t="s">
        <v>111</v>
      </c>
      <c r="K701" t="s">
        <v>59</v>
      </c>
      <c r="L701" t="s">
        <v>696</v>
      </c>
      <c r="M701">
        <v>0.64</v>
      </c>
      <c r="N701" t="s">
        <v>34</v>
      </c>
      <c r="O701" t="s">
        <v>113</v>
      </c>
      <c r="P701" t="s">
        <v>319</v>
      </c>
      <c r="Q701" t="s">
        <v>1480</v>
      </c>
      <c r="R701">
        <v>44515</v>
      </c>
      <c r="S701" s="1">
        <v>42065</v>
      </c>
      <c r="T701" s="1">
        <v>42066</v>
      </c>
      <c r="U701">
        <v>1660.92</v>
      </c>
      <c r="V701">
        <v>14</v>
      </c>
      <c r="W701">
        <v>5086.08</v>
      </c>
      <c r="X701">
        <v>91376</v>
      </c>
      <c r="Y701">
        <f>cleaneddata[[#This Row],[Unit Price]]-cleaneddata[[#This Row],[Discount]]</f>
        <v>355.92</v>
      </c>
      <c r="Z701" t="str">
        <f>_xlfn.IFS(cleaneddata[[#This Row],[Region]]="Central","Chris",cleaneddata[[#This Row],[Region]]="East","Erin",cleaneddata[[#This Row],[Region]]="South","Sam",cleaneddata[[#This Row],[Region]]="West","William")</f>
        <v>Erin</v>
      </c>
    </row>
    <row r="702" spans="1:26" x14ac:dyDescent="0.2">
      <c r="A702">
        <v>1686</v>
      </c>
      <c r="B702" t="s">
        <v>1481</v>
      </c>
      <c r="C702" t="s">
        <v>49</v>
      </c>
      <c r="D702">
        <v>0.08</v>
      </c>
      <c r="E702">
        <v>2.08</v>
      </c>
      <c r="F702">
        <v>5.33</v>
      </c>
      <c r="G702" t="s">
        <v>40</v>
      </c>
      <c r="H702" t="s">
        <v>96</v>
      </c>
      <c r="I702" t="s">
        <v>30</v>
      </c>
      <c r="J702" t="s">
        <v>128</v>
      </c>
      <c r="K702" t="s">
        <v>75</v>
      </c>
      <c r="L702" t="s">
        <v>461</v>
      </c>
      <c r="M702">
        <v>0.43</v>
      </c>
      <c r="N702" t="s">
        <v>34</v>
      </c>
      <c r="O702" t="s">
        <v>54</v>
      </c>
      <c r="P702" t="s">
        <v>105</v>
      </c>
      <c r="Q702" t="s">
        <v>1482</v>
      </c>
      <c r="R702">
        <v>60123</v>
      </c>
      <c r="S702" s="1">
        <v>42066</v>
      </c>
      <c r="T702" s="1">
        <v>42073</v>
      </c>
      <c r="U702">
        <v>-129.01</v>
      </c>
      <c r="V702">
        <v>9</v>
      </c>
      <c r="W702">
        <v>19.670000000000002</v>
      </c>
      <c r="X702">
        <v>86973</v>
      </c>
      <c r="Y702">
        <f>cleaneddata[[#This Row],[Unit Price]]-cleaneddata[[#This Row],[Discount]]</f>
        <v>2</v>
      </c>
      <c r="Z702" t="str">
        <f>_xlfn.IFS(cleaneddata[[#This Row],[Region]]="Central","Chris",cleaneddata[[#This Row],[Region]]="East","Erin",cleaneddata[[#This Row],[Region]]="South","Sam",cleaneddata[[#This Row],[Region]]="West","William")</f>
        <v>Chris</v>
      </c>
    </row>
    <row r="703" spans="1:26" x14ac:dyDescent="0.2">
      <c r="A703">
        <v>428</v>
      </c>
      <c r="B703" t="s">
        <v>513</v>
      </c>
      <c r="C703" t="s">
        <v>72</v>
      </c>
      <c r="D703">
        <v>0.05</v>
      </c>
      <c r="E703">
        <v>10.98</v>
      </c>
      <c r="F703">
        <v>4.8</v>
      </c>
      <c r="G703" t="s">
        <v>40</v>
      </c>
      <c r="H703" t="s">
        <v>96</v>
      </c>
      <c r="I703" t="s">
        <v>50</v>
      </c>
      <c r="J703" t="s">
        <v>347</v>
      </c>
      <c r="K703" t="s">
        <v>75</v>
      </c>
      <c r="L703" t="s">
        <v>1483</v>
      </c>
      <c r="M703">
        <v>0.36</v>
      </c>
      <c r="N703" t="s">
        <v>34</v>
      </c>
      <c r="O703" t="s">
        <v>61</v>
      </c>
      <c r="P703" t="s">
        <v>298</v>
      </c>
      <c r="Q703" t="s">
        <v>515</v>
      </c>
      <c r="R703">
        <v>89701</v>
      </c>
      <c r="S703" s="1">
        <v>42066</v>
      </c>
      <c r="T703" s="1">
        <v>42068</v>
      </c>
      <c r="U703">
        <v>90.62</v>
      </c>
      <c r="V703">
        <v>22</v>
      </c>
      <c r="W703">
        <v>243.11</v>
      </c>
      <c r="X703">
        <v>88480</v>
      </c>
      <c r="Y703">
        <f>cleaneddata[[#This Row],[Unit Price]]-cleaneddata[[#This Row],[Discount]]</f>
        <v>10.93</v>
      </c>
      <c r="Z703" t="str">
        <f>_xlfn.IFS(cleaneddata[[#This Row],[Region]]="Central","Chris",cleaneddata[[#This Row],[Region]]="East","Erin",cleaneddata[[#This Row],[Region]]="South","Sam",cleaneddata[[#This Row],[Region]]="West","William")</f>
        <v>William</v>
      </c>
    </row>
    <row r="704" spans="1:26" x14ac:dyDescent="0.2">
      <c r="A704">
        <v>568</v>
      </c>
      <c r="B704" t="s">
        <v>1484</v>
      </c>
      <c r="C704" t="s">
        <v>27</v>
      </c>
      <c r="D704">
        <v>0.02</v>
      </c>
      <c r="E704">
        <v>280.98</v>
      </c>
      <c r="F704">
        <v>57</v>
      </c>
      <c r="G704" t="s">
        <v>28</v>
      </c>
      <c r="H704" t="s">
        <v>41</v>
      </c>
      <c r="I704" t="s">
        <v>30</v>
      </c>
      <c r="J704" t="s">
        <v>111</v>
      </c>
      <c r="K704" t="s">
        <v>59</v>
      </c>
      <c r="L704" t="s">
        <v>864</v>
      </c>
      <c r="M704">
        <v>0.78</v>
      </c>
      <c r="N704" t="s">
        <v>34</v>
      </c>
      <c r="O704" t="s">
        <v>35</v>
      </c>
      <c r="P704" t="s">
        <v>36</v>
      </c>
      <c r="Q704" t="s">
        <v>1485</v>
      </c>
      <c r="R704">
        <v>39701</v>
      </c>
      <c r="S704" s="1">
        <v>42067</v>
      </c>
      <c r="T704" s="1">
        <v>42068</v>
      </c>
      <c r="U704">
        <v>1141.7940000000001</v>
      </c>
      <c r="V704">
        <v>4</v>
      </c>
      <c r="W704">
        <v>1128.74</v>
      </c>
      <c r="X704">
        <v>88879</v>
      </c>
      <c r="Y704">
        <f>cleaneddata[[#This Row],[Unit Price]]-cleaneddata[[#This Row],[Discount]]</f>
        <v>280.96000000000004</v>
      </c>
      <c r="Z704" t="str">
        <f>_xlfn.IFS(cleaneddata[[#This Row],[Region]]="Central","Chris",cleaneddata[[#This Row],[Region]]="East","Erin",cleaneddata[[#This Row],[Region]]="South","Sam",cleaneddata[[#This Row],[Region]]="West","William")</f>
        <v>Sam</v>
      </c>
    </row>
    <row r="705" spans="1:26" x14ac:dyDescent="0.2">
      <c r="A705">
        <v>3133</v>
      </c>
      <c r="B705" t="s">
        <v>563</v>
      </c>
      <c r="C705" t="s">
        <v>27</v>
      </c>
      <c r="D705">
        <v>0.08</v>
      </c>
      <c r="E705">
        <v>5.4</v>
      </c>
      <c r="F705">
        <v>7.78</v>
      </c>
      <c r="G705" t="s">
        <v>40</v>
      </c>
      <c r="H705" t="s">
        <v>96</v>
      </c>
      <c r="I705" t="s">
        <v>50</v>
      </c>
      <c r="J705" t="s">
        <v>74</v>
      </c>
      <c r="K705" t="s">
        <v>75</v>
      </c>
      <c r="L705" t="s">
        <v>1486</v>
      </c>
      <c r="M705">
        <v>0.37</v>
      </c>
      <c r="N705" t="s">
        <v>34</v>
      </c>
      <c r="O705" t="s">
        <v>54</v>
      </c>
      <c r="P705" t="s">
        <v>105</v>
      </c>
      <c r="Q705" t="s">
        <v>564</v>
      </c>
      <c r="R705">
        <v>60540</v>
      </c>
      <c r="S705" s="1">
        <v>42067</v>
      </c>
      <c r="T705" s="1">
        <v>42067</v>
      </c>
      <c r="U705">
        <v>-44.067999999999998</v>
      </c>
      <c r="V705">
        <v>4</v>
      </c>
      <c r="W705">
        <v>25.35</v>
      </c>
      <c r="X705">
        <v>86792</v>
      </c>
      <c r="Y705">
        <f>cleaneddata[[#This Row],[Unit Price]]-cleaneddata[[#This Row],[Discount]]</f>
        <v>5.32</v>
      </c>
      <c r="Z705" t="str">
        <f>_xlfn.IFS(cleaneddata[[#This Row],[Region]]="Central","Chris",cleaneddata[[#This Row],[Region]]="East","Erin",cleaneddata[[#This Row],[Region]]="South","Sam",cleaneddata[[#This Row],[Region]]="West","William")</f>
        <v>Chris</v>
      </c>
    </row>
    <row r="706" spans="1:26" x14ac:dyDescent="0.2">
      <c r="A706">
        <v>3133</v>
      </c>
      <c r="B706" t="s">
        <v>563</v>
      </c>
      <c r="C706" t="s">
        <v>27</v>
      </c>
      <c r="D706">
        <v>0.09</v>
      </c>
      <c r="E706">
        <v>8.4600000000000009</v>
      </c>
      <c r="F706">
        <v>8.99</v>
      </c>
      <c r="G706" t="s">
        <v>89</v>
      </c>
      <c r="H706" t="s">
        <v>96</v>
      </c>
      <c r="I706" t="s">
        <v>42</v>
      </c>
      <c r="J706" t="s">
        <v>43</v>
      </c>
      <c r="K706" t="s">
        <v>44</v>
      </c>
      <c r="L706" t="s">
        <v>1487</v>
      </c>
      <c r="M706">
        <v>0.79</v>
      </c>
      <c r="N706" t="s">
        <v>34</v>
      </c>
      <c r="O706" t="s">
        <v>54</v>
      </c>
      <c r="P706" t="s">
        <v>105</v>
      </c>
      <c r="Q706" t="s">
        <v>564</v>
      </c>
      <c r="R706">
        <v>60540</v>
      </c>
      <c r="S706" s="1">
        <v>42067</v>
      </c>
      <c r="T706" s="1">
        <v>42070</v>
      </c>
      <c r="U706">
        <v>-100.51</v>
      </c>
      <c r="V706">
        <v>5</v>
      </c>
      <c r="W706">
        <v>45.03</v>
      </c>
      <c r="X706">
        <v>86792</v>
      </c>
      <c r="Y706">
        <f>cleaneddata[[#This Row],[Unit Price]]-cleaneddata[[#This Row],[Discount]]</f>
        <v>8.370000000000001</v>
      </c>
      <c r="Z706" t="str">
        <f>_xlfn.IFS(cleaneddata[[#This Row],[Region]]="Central","Chris",cleaneddata[[#This Row],[Region]]="East","Erin",cleaneddata[[#This Row],[Region]]="South","Sam",cleaneddata[[#This Row],[Region]]="West","William")</f>
        <v>Chris</v>
      </c>
    </row>
    <row r="707" spans="1:26" x14ac:dyDescent="0.2">
      <c r="A707">
        <v>3133</v>
      </c>
      <c r="B707" t="s">
        <v>563</v>
      </c>
      <c r="C707" t="s">
        <v>27</v>
      </c>
      <c r="D707">
        <v>0.21</v>
      </c>
      <c r="E707">
        <v>14.98</v>
      </c>
      <c r="F707">
        <v>8.99</v>
      </c>
      <c r="G707" t="s">
        <v>40</v>
      </c>
      <c r="H707" t="s">
        <v>96</v>
      </c>
      <c r="I707" t="s">
        <v>30</v>
      </c>
      <c r="J707" t="s">
        <v>128</v>
      </c>
      <c r="K707" t="s">
        <v>44</v>
      </c>
      <c r="L707" t="s">
        <v>1488</v>
      </c>
      <c r="M707">
        <v>0.39</v>
      </c>
      <c r="N707" t="s">
        <v>34</v>
      </c>
      <c r="O707" t="s">
        <v>54</v>
      </c>
      <c r="P707" t="s">
        <v>105</v>
      </c>
      <c r="Q707" t="s">
        <v>564</v>
      </c>
      <c r="R707">
        <v>60540</v>
      </c>
      <c r="S707" s="1">
        <v>42067</v>
      </c>
      <c r="T707" s="1">
        <v>42068</v>
      </c>
      <c r="U707">
        <v>-17.75</v>
      </c>
      <c r="V707">
        <v>10</v>
      </c>
      <c r="W707">
        <v>153.87</v>
      </c>
      <c r="X707">
        <v>86792</v>
      </c>
      <c r="Y707">
        <f>cleaneddata[[#This Row],[Unit Price]]-cleaneddata[[#This Row],[Discount]]</f>
        <v>14.77</v>
      </c>
      <c r="Z707" t="str">
        <f>_xlfn.IFS(cleaneddata[[#This Row],[Region]]="Central","Chris",cleaneddata[[#This Row],[Region]]="East","Erin",cleaneddata[[#This Row],[Region]]="South","Sam",cleaneddata[[#This Row],[Region]]="West","William")</f>
        <v>Chris</v>
      </c>
    </row>
    <row r="708" spans="1:26" x14ac:dyDescent="0.2">
      <c r="A708">
        <v>3133</v>
      </c>
      <c r="B708" t="s">
        <v>563</v>
      </c>
      <c r="C708" t="s">
        <v>27</v>
      </c>
      <c r="D708">
        <v>0.04</v>
      </c>
      <c r="E708">
        <v>155.99</v>
      </c>
      <c r="F708">
        <v>8.08</v>
      </c>
      <c r="G708" t="s">
        <v>40</v>
      </c>
      <c r="H708" t="s">
        <v>96</v>
      </c>
      <c r="I708" t="s">
        <v>42</v>
      </c>
      <c r="J708" t="s">
        <v>137</v>
      </c>
      <c r="K708" t="s">
        <v>75</v>
      </c>
      <c r="L708" t="s">
        <v>1489</v>
      </c>
      <c r="M708">
        <v>0.6</v>
      </c>
      <c r="N708" t="s">
        <v>34</v>
      </c>
      <c r="O708" t="s">
        <v>54</v>
      </c>
      <c r="P708" t="s">
        <v>105</v>
      </c>
      <c r="Q708" t="s">
        <v>564</v>
      </c>
      <c r="R708">
        <v>60540</v>
      </c>
      <c r="S708" s="1">
        <v>42067</v>
      </c>
      <c r="T708" s="1">
        <v>42068</v>
      </c>
      <c r="U708">
        <v>1374.9480000000001</v>
      </c>
      <c r="V708">
        <v>22</v>
      </c>
      <c r="W708">
        <v>2800.33</v>
      </c>
      <c r="X708">
        <v>86792</v>
      </c>
      <c r="Y708">
        <f>cleaneddata[[#This Row],[Unit Price]]-cleaneddata[[#This Row],[Discount]]</f>
        <v>155.95000000000002</v>
      </c>
      <c r="Z708" t="str">
        <f>_xlfn.IFS(cleaneddata[[#This Row],[Region]]="Central","Chris",cleaneddata[[#This Row],[Region]]="East","Erin",cleaneddata[[#This Row],[Region]]="South","Sam",cleaneddata[[#This Row],[Region]]="West","William")</f>
        <v>Chris</v>
      </c>
    </row>
    <row r="709" spans="1:26" x14ac:dyDescent="0.2">
      <c r="A709">
        <v>1005</v>
      </c>
      <c r="B709" t="s">
        <v>1399</v>
      </c>
      <c r="C709" t="s">
        <v>49</v>
      </c>
      <c r="D709">
        <v>0.06</v>
      </c>
      <c r="E709">
        <v>10.14</v>
      </c>
      <c r="F709">
        <v>2.27</v>
      </c>
      <c r="G709" t="s">
        <v>40</v>
      </c>
      <c r="H709" t="s">
        <v>29</v>
      </c>
      <c r="I709" t="s">
        <v>50</v>
      </c>
      <c r="J709" t="s">
        <v>90</v>
      </c>
      <c r="K709" t="s">
        <v>52</v>
      </c>
      <c r="L709" t="s">
        <v>173</v>
      </c>
      <c r="M709">
        <v>0.36</v>
      </c>
      <c r="N709" t="s">
        <v>34</v>
      </c>
      <c r="O709" t="s">
        <v>54</v>
      </c>
      <c r="P709" t="s">
        <v>105</v>
      </c>
      <c r="Q709" t="s">
        <v>1401</v>
      </c>
      <c r="R709">
        <v>60089</v>
      </c>
      <c r="S709" s="1">
        <v>42067</v>
      </c>
      <c r="T709" s="1">
        <v>42067</v>
      </c>
      <c r="U709">
        <v>-3.88</v>
      </c>
      <c r="V709">
        <v>1</v>
      </c>
      <c r="W709">
        <v>12.18</v>
      </c>
      <c r="X709">
        <v>90043</v>
      </c>
      <c r="Y709">
        <f>cleaneddata[[#This Row],[Unit Price]]-cleaneddata[[#This Row],[Discount]]</f>
        <v>10.08</v>
      </c>
      <c r="Z709" t="str">
        <f>_xlfn.IFS(cleaneddata[[#This Row],[Region]]="Central","Chris",cleaneddata[[#This Row],[Region]]="East","Erin",cleaneddata[[#This Row],[Region]]="South","Sam",cleaneddata[[#This Row],[Region]]="West","William")</f>
        <v>Chris</v>
      </c>
    </row>
    <row r="710" spans="1:26" x14ac:dyDescent="0.2">
      <c r="A710">
        <v>2358</v>
      </c>
      <c r="B710" t="s">
        <v>1168</v>
      </c>
      <c r="C710" t="s">
        <v>49</v>
      </c>
      <c r="D710">
        <v>0.1</v>
      </c>
      <c r="E710">
        <v>205.99</v>
      </c>
      <c r="F710">
        <v>8.99</v>
      </c>
      <c r="G710" t="s">
        <v>40</v>
      </c>
      <c r="H710" t="s">
        <v>96</v>
      </c>
      <c r="I710" t="s">
        <v>42</v>
      </c>
      <c r="J710" t="s">
        <v>137</v>
      </c>
      <c r="K710" t="s">
        <v>75</v>
      </c>
      <c r="L710" t="s">
        <v>665</v>
      </c>
      <c r="M710">
        <v>0.56000000000000005</v>
      </c>
      <c r="N710" t="s">
        <v>34</v>
      </c>
      <c r="O710" t="s">
        <v>35</v>
      </c>
      <c r="P710" t="s">
        <v>125</v>
      </c>
      <c r="Q710" t="s">
        <v>1098</v>
      </c>
      <c r="R710">
        <v>33311</v>
      </c>
      <c r="S710" s="1">
        <v>42067</v>
      </c>
      <c r="T710" s="1">
        <v>42071</v>
      </c>
      <c r="U710">
        <v>147</v>
      </c>
      <c r="V710">
        <v>2</v>
      </c>
      <c r="W710">
        <v>324.62</v>
      </c>
      <c r="X710">
        <v>88267</v>
      </c>
      <c r="Y710">
        <f>cleaneddata[[#This Row],[Unit Price]]-cleaneddata[[#This Row],[Discount]]</f>
        <v>205.89000000000001</v>
      </c>
      <c r="Z710" t="str">
        <f>_xlfn.IFS(cleaneddata[[#This Row],[Region]]="Central","Chris",cleaneddata[[#This Row],[Region]]="East","Erin",cleaneddata[[#This Row],[Region]]="South","Sam",cleaneddata[[#This Row],[Region]]="West","William")</f>
        <v>Sam</v>
      </c>
    </row>
    <row r="711" spans="1:26" x14ac:dyDescent="0.2">
      <c r="A711">
        <v>91</v>
      </c>
      <c r="B711" t="s">
        <v>1248</v>
      </c>
      <c r="C711" t="s">
        <v>118</v>
      </c>
      <c r="D711">
        <v>0.06</v>
      </c>
      <c r="E711">
        <v>175.99</v>
      </c>
      <c r="F711">
        <v>8.99</v>
      </c>
      <c r="G711" t="s">
        <v>40</v>
      </c>
      <c r="H711" t="s">
        <v>96</v>
      </c>
      <c r="I711" t="s">
        <v>42</v>
      </c>
      <c r="J711" t="s">
        <v>137</v>
      </c>
      <c r="K711" t="s">
        <v>75</v>
      </c>
      <c r="L711" t="s">
        <v>1181</v>
      </c>
      <c r="M711">
        <v>0.56999999999999995</v>
      </c>
      <c r="N711" t="s">
        <v>34</v>
      </c>
      <c r="O711" t="s">
        <v>61</v>
      </c>
      <c r="P711" t="s">
        <v>92</v>
      </c>
      <c r="Q711" t="s">
        <v>1249</v>
      </c>
      <c r="R711">
        <v>94591</v>
      </c>
      <c r="S711" s="1">
        <v>42067</v>
      </c>
      <c r="T711" s="1">
        <v>42069</v>
      </c>
      <c r="U711">
        <v>2031.5070000000001</v>
      </c>
      <c r="V711">
        <v>23</v>
      </c>
      <c r="W711">
        <v>3363.53</v>
      </c>
      <c r="X711">
        <v>87177</v>
      </c>
      <c r="Y711">
        <f>cleaneddata[[#This Row],[Unit Price]]-cleaneddata[[#This Row],[Discount]]</f>
        <v>175.93</v>
      </c>
      <c r="Z711" t="str">
        <f>_xlfn.IFS(cleaneddata[[#This Row],[Region]]="Central","Chris",cleaneddata[[#This Row],[Region]]="East","Erin",cleaneddata[[#This Row],[Region]]="South","Sam",cleaneddata[[#This Row],[Region]]="West","William")</f>
        <v>William</v>
      </c>
    </row>
    <row r="712" spans="1:26" x14ac:dyDescent="0.2">
      <c r="A712">
        <v>679</v>
      </c>
      <c r="B712" t="s">
        <v>1490</v>
      </c>
      <c r="C712" t="s">
        <v>118</v>
      </c>
      <c r="D712">
        <v>0.01</v>
      </c>
      <c r="E712">
        <v>3.95</v>
      </c>
      <c r="F712">
        <v>5.13</v>
      </c>
      <c r="G712" t="s">
        <v>40</v>
      </c>
      <c r="H712" t="s">
        <v>96</v>
      </c>
      <c r="I712" t="s">
        <v>50</v>
      </c>
      <c r="J712" t="s">
        <v>97</v>
      </c>
      <c r="K712" t="s">
        <v>75</v>
      </c>
      <c r="L712" t="s">
        <v>1491</v>
      </c>
      <c r="M712">
        <v>0.59</v>
      </c>
      <c r="N712" t="s">
        <v>34</v>
      </c>
      <c r="O712" t="s">
        <v>61</v>
      </c>
      <c r="P712" t="s">
        <v>68</v>
      </c>
      <c r="Q712" t="s">
        <v>1492</v>
      </c>
      <c r="R712">
        <v>98387</v>
      </c>
      <c r="S712" s="1">
        <v>42067</v>
      </c>
      <c r="T712" s="1">
        <v>42068</v>
      </c>
      <c r="U712">
        <v>-19.93</v>
      </c>
      <c r="V712">
        <v>2</v>
      </c>
      <c r="W712">
        <v>10.11</v>
      </c>
      <c r="X712">
        <v>88890</v>
      </c>
      <c r="Y712">
        <f>cleaneddata[[#This Row],[Unit Price]]-cleaneddata[[#This Row],[Discount]]</f>
        <v>3.9400000000000004</v>
      </c>
      <c r="Z712" t="str">
        <f>_xlfn.IFS(cleaneddata[[#This Row],[Region]]="Central","Chris",cleaneddata[[#This Row],[Region]]="East","Erin",cleaneddata[[#This Row],[Region]]="South","Sam",cleaneddata[[#This Row],[Region]]="West","William")</f>
        <v>William</v>
      </c>
    </row>
    <row r="713" spans="1:26" x14ac:dyDescent="0.2">
      <c r="A713">
        <v>679</v>
      </c>
      <c r="B713" t="s">
        <v>1490</v>
      </c>
      <c r="C713" t="s">
        <v>118</v>
      </c>
      <c r="D713">
        <v>0.02</v>
      </c>
      <c r="E713">
        <v>367.99</v>
      </c>
      <c r="F713">
        <v>19.989999999999998</v>
      </c>
      <c r="G713" t="s">
        <v>40</v>
      </c>
      <c r="H713" t="s">
        <v>96</v>
      </c>
      <c r="I713" t="s">
        <v>50</v>
      </c>
      <c r="J713" t="s">
        <v>74</v>
      </c>
      <c r="K713" t="s">
        <v>75</v>
      </c>
      <c r="L713" t="s">
        <v>1493</v>
      </c>
      <c r="M713">
        <v>0.4</v>
      </c>
      <c r="N713" t="s">
        <v>34</v>
      </c>
      <c r="O713" t="s">
        <v>61</v>
      </c>
      <c r="P713" t="s">
        <v>68</v>
      </c>
      <c r="Q713" t="s">
        <v>1492</v>
      </c>
      <c r="R713">
        <v>98387</v>
      </c>
      <c r="S713" s="1">
        <v>42067</v>
      </c>
      <c r="T713" s="1">
        <v>42068</v>
      </c>
      <c r="U713">
        <v>4568.6072999999997</v>
      </c>
      <c r="V713">
        <v>17</v>
      </c>
      <c r="W713">
        <v>6621.17</v>
      </c>
      <c r="X713">
        <v>88890</v>
      </c>
      <c r="Y713">
        <f>cleaneddata[[#This Row],[Unit Price]]-cleaneddata[[#This Row],[Discount]]</f>
        <v>367.97</v>
      </c>
      <c r="Z713" t="str">
        <f>_xlfn.IFS(cleaneddata[[#This Row],[Region]]="Central","Chris",cleaneddata[[#This Row],[Region]]="East","Erin",cleaneddata[[#This Row],[Region]]="South","Sam",cleaneddata[[#This Row],[Region]]="West","William")</f>
        <v>William</v>
      </c>
    </row>
    <row r="714" spans="1:26" x14ac:dyDescent="0.2">
      <c r="A714">
        <v>680</v>
      </c>
      <c r="B714" t="s">
        <v>1494</v>
      </c>
      <c r="C714" t="s">
        <v>118</v>
      </c>
      <c r="D714">
        <v>0.04</v>
      </c>
      <c r="E714">
        <v>95.99</v>
      </c>
      <c r="F714">
        <v>4.9000000000000004</v>
      </c>
      <c r="G714" t="s">
        <v>40</v>
      </c>
      <c r="H714" t="s">
        <v>96</v>
      </c>
      <c r="I714" t="s">
        <v>42</v>
      </c>
      <c r="J714" t="s">
        <v>137</v>
      </c>
      <c r="K714" t="s">
        <v>75</v>
      </c>
      <c r="L714" t="s">
        <v>770</v>
      </c>
      <c r="M714">
        <v>0.56000000000000005</v>
      </c>
      <c r="N714" t="s">
        <v>34</v>
      </c>
      <c r="O714" t="s">
        <v>61</v>
      </c>
      <c r="P714" t="s">
        <v>68</v>
      </c>
      <c r="Q714" t="s">
        <v>1495</v>
      </c>
      <c r="R714">
        <v>99207</v>
      </c>
      <c r="S714" s="1">
        <v>42067</v>
      </c>
      <c r="T714" s="1">
        <v>42069</v>
      </c>
      <c r="U714">
        <v>-258.22500000000002</v>
      </c>
      <c r="V714">
        <v>3</v>
      </c>
      <c r="W714">
        <v>253.78</v>
      </c>
      <c r="X714">
        <v>88890</v>
      </c>
      <c r="Y714">
        <f>cleaneddata[[#This Row],[Unit Price]]-cleaneddata[[#This Row],[Discount]]</f>
        <v>95.949999999999989</v>
      </c>
      <c r="Z714" t="str">
        <f>_xlfn.IFS(cleaneddata[[#This Row],[Region]]="Central","Chris",cleaneddata[[#This Row],[Region]]="East","Erin",cleaneddata[[#This Row],[Region]]="South","Sam",cleaneddata[[#This Row],[Region]]="West","William")</f>
        <v>William</v>
      </c>
    </row>
    <row r="715" spans="1:26" x14ac:dyDescent="0.2">
      <c r="A715">
        <v>2696</v>
      </c>
      <c r="B715" t="s">
        <v>1496</v>
      </c>
      <c r="C715" t="s">
        <v>27</v>
      </c>
      <c r="D715">
        <v>0.05</v>
      </c>
      <c r="E715">
        <v>107.53</v>
      </c>
      <c r="F715">
        <v>5.81</v>
      </c>
      <c r="G715" t="s">
        <v>40</v>
      </c>
      <c r="H715" t="s">
        <v>73</v>
      </c>
      <c r="I715" t="s">
        <v>30</v>
      </c>
      <c r="J715" t="s">
        <v>128</v>
      </c>
      <c r="K715" t="s">
        <v>146</v>
      </c>
      <c r="L715" t="s">
        <v>1497</v>
      </c>
      <c r="M715">
        <v>0.65</v>
      </c>
      <c r="N715" t="s">
        <v>34</v>
      </c>
      <c r="O715" t="s">
        <v>35</v>
      </c>
      <c r="P715" t="s">
        <v>166</v>
      </c>
      <c r="Q715" t="s">
        <v>1498</v>
      </c>
      <c r="R715">
        <v>35401</v>
      </c>
      <c r="S715" s="1">
        <v>42068</v>
      </c>
      <c r="T715" s="1">
        <v>42069</v>
      </c>
      <c r="U715">
        <v>-89.418000000000006</v>
      </c>
      <c r="V715">
        <v>6</v>
      </c>
      <c r="W715">
        <v>612.91999999999996</v>
      </c>
      <c r="X715">
        <v>87676</v>
      </c>
      <c r="Y715">
        <f>cleaneddata[[#This Row],[Unit Price]]-cleaneddata[[#This Row],[Discount]]</f>
        <v>107.48</v>
      </c>
      <c r="Z715" t="str">
        <f>_xlfn.IFS(cleaneddata[[#This Row],[Region]]="Central","Chris",cleaneddata[[#This Row],[Region]]="East","Erin",cleaneddata[[#This Row],[Region]]="South","Sam",cleaneddata[[#This Row],[Region]]="West","William")</f>
        <v>Sam</v>
      </c>
    </row>
    <row r="716" spans="1:26" x14ac:dyDescent="0.2">
      <c r="A716">
        <v>2376</v>
      </c>
      <c r="B716" t="s">
        <v>1499</v>
      </c>
      <c r="C716" t="s">
        <v>39</v>
      </c>
      <c r="D716">
        <v>0.05</v>
      </c>
      <c r="E716">
        <v>3.28</v>
      </c>
      <c r="F716">
        <v>3.97</v>
      </c>
      <c r="G716" t="s">
        <v>40</v>
      </c>
      <c r="H716" t="s">
        <v>96</v>
      </c>
      <c r="I716" t="s">
        <v>50</v>
      </c>
      <c r="J716" t="s">
        <v>51</v>
      </c>
      <c r="K716" t="s">
        <v>52</v>
      </c>
      <c r="L716" t="s">
        <v>247</v>
      </c>
      <c r="M716">
        <v>0.56000000000000005</v>
      </c>
      <c r="N716" t="s">
        <v>34</v>
      </c>
      <c r="O716" t="s">
        <v>61</v>
      </c>
      <c r="P716" t="s">
        <v>492</v>
      </c>
      <c r="Q716" t="s">
        <v>1500</v>
      </c>
      <c r="R716">
        <v>83843</v>
      </c>
      <c r="S716" s="1">
        <v>42068</v>
      </c>
      <c r="T716" s="1">
        <v>42069</v>
      </c>
      <c r="U716">
        <v>-100.24</v>
      </c>
      <c r="V716">
        <v>18</v>
      </c>
      <c r="W716">
        <v>61.29</v>
      </c>
      <c r="X716">
        <v>91321</v>
      </c>
      <c r="Y716">
        <f>cleaneddata[[#This Row],[Unit Price]]-cleaneddata[[#This Row],[Discount]]</f>
        <v>3.23</v>
      </c>
      <c r="Z716" t="str">
        <f>_xlfn.IFS(cleaneddata[[#This Row],[Region]]="Central","Chris",cleaneddata[[#This Row],[Region]]="East","Erin",cleaneddata[[#This Row],[Region]]="South","Sam",cleaneddata[[#This Row],[Region]]="West","William")</f>
        <v>William</v>
      </c>
    </row>
    <row r="717" spans="1:26" x14ac:dyDescent="0.2">
      <c r="A717">
        <v>2376</v>
      </c>
      <c r="B717" t="s">
        <v>1499</v>
      </c>
      <c r="C717" t="s">
        <v>39</v>
      </c>
      <c r="D717">
        <v>0.03</v>
      </c>
      <c r="E717">
        <v>6.98</v>
      </c>
      <c r="F717">
        <v>9.69</v>
      </c>
      <c r="G717" t="s">
        <v>40</v>
      </c>
      <c r="H717" t="s">
        <v>96</v>
      </c>
      <c r="I717" t="s">
        <v>50</v>
      </c>
      <c r="J717" t="s">
        <v>80</v>
      </c>
      <c r="K717" t="s">
        <v>75</v>
      </c>
      <c r="L717" t="s">
        <v>1501</v>
      </c>
      <c r="M717">
        <v>0.83</v>
      </c>
      <c r="N717" t="s">
        <v>34</v>
      </c>
      <c r="O717" t="s">
        <v>61</v>
      </c>
      <c r="P717" t="s">
        <v>492</v>
      </c>
      <c r="Q717" t="s">
        <v>1500</v>
      </c>
      <c r="R717">
        <v>83843</v>
      </c>
      <c r="S717" s="1">
        <v>42068</v>
      </c>
      <c r="T717" s="1">
        <v>42070</v>
      </c>
      <c r="U717">
        <v>-262.62</v>
      </c>
      <c r="V717">
        <v>15</v>
      </c>
      <c r="W717">
        <v>109.15</v>
      </c>
      <c r="X717">
        <v>91321</v>
      </c>
      <c r="Y717">
        <f>cleaneddata[[#This Row],[Unit Price]]-cleaneddata[[#This Row],[Discount]]</f>
        <v>6.95</v>
      </c>
      <c r="Z717" t="str">
        <f>_xlfn.IFS(cleaneddata[[#This Row],[Region]]="Central","Chris",cleaneddata[[#This Row],[Region]]="East","Erin",cleaneddata[[#This Row],[Region]]="South","Sam",cleaneddata[[#This Row],[Region]]="West","William")</f>
        <v>William</v>
      </c>
    </row>
    <row r="718" spans="1:26" x14ac:dyDescent="0.2">
      <c r="A718">
        <v>670</v>
      </c>
      <c r="B718" t="s">
        <v>1502</v>
      </c>
      <c r="C718" t="s">
        <v>49</v>
      </c>
      <c r="D718">
        <v>0.08</v>
      </c>
      <c r="E718">
        <v>296.18</v>
      </c>
      <c r="F718">
        <v>54.12</v>
      </c>
      <c r="G718" t="s">
        <v>28</v>
      </c>
      <c r="H718" t="s">
        <v>73</v>
      </c>
      <c r="I718" t="s">
        <v>30</v>
      </c>
      <c r="J718" t="s">
        <v>31</v>
      </c>
      <c r="K718" t="s">
        <v>32</v>
      </c>
      <c r="L718" t="s">
        <v>1081</v>
      </c>
      <c r="M718">
        <v>0.76</v>
      </c>
      <c r="N718" t="s">
        <v>34</v>
      </c>
      <c r="O718" t="s">
        <v>35</v>
      </c>
      <c r="P718" t="s">
        <v>244</v>
      </c>
      <c r="Q718" t="s">
        <v>1503</v>
      </c>
      <c r="R718">
        <v>22025</v>
      </c>
      <c r="S718" s="1">
        <v>42068</v>
      </c>
      <c r="T718" s="1">
        <v>42075</v>
      </c>
      <c r="U718">
        <v>-187.22200000000001</v>
      </c>
      <c r="V718">
        <v>5</v>
      </c>
      <c r="W718">
        <v>1429.81</v>
      </c>
      <c r="X718">
        <v>88474</v>
      </c>
      <c r="Y718">
        <f>cleaneddata[[#This Row],[Unit Price]]-cleaneddata[[#This Row],[Discount]]</f>
        <v>296.10000000000002</v>
      </c>
      <c r="Z718" t="str">
        <f>_xlfn.IFS(cleaneddata[[#This Row],[Region]]="Central","Chris",cleaneddata[[#This Row],[Region]]="East","Erin",cleaneddata[[#This Row],[Region]]="South","Sam",cleaneddata[[#This Row],[Region]]="West","William")</f>
        <v>Sam</v>
      </c>
    </row>
    <row r="719" spans="1:26" x14ac:dyDescent="0.2">
      <c r="A719">
        <v>2944</v>
      </c>
      <c r="B719" t="s">
        <v>1504</v>
      </c>
      <c r="C719" t="s">
        <v>49</v>
      </c>
      <c r="D719">
        <v>0.04</v>
      </c>
      <c r="E719">
        <v>4.55</v>
      </c>
      <c r="F719">
        <v>1.49</v>
      </c>
      <c r="G719" t="s">
        <v>40</v>
      </c>
      <c r="H719" t="s">
        <v>96</v>
      </c>
      <c r="I719" t="s">
        <v>50</v>
      </c>
      <c r="J719" t="s">
        <v>74</v>
      </c>
      <c r="K719" t="s">
        <v>75</v>
      </c>
      <c r="L719" t="s">
        <v>1505</v>
      </c>
      <c r="M719">
        <v>0.35</v>
      </c>
      <c r="N719" t="s">
        <v>34</v>
      </c>
      <c r="O719" t="s">
        <v>54</v>
      </c>
      <c r="P719" t="s">
        <v>291</v>
      </c>
      <c r="Q719" t="s">
        <v>1506</v>
      </c>
      <c r="R719">
        <v>48640</v>
      </c>
      <c r="S719" s="1">
        <v>42068</v>
      </c>
      <c r="T719" s="1">
        <v>42070</v>
      </c>
      <c r="U719">
        <v>28.288</v>
      </c>
      <c r="V719">
        <v>13</v>
      </c>
      <c r="W719">
        <v>59.75</v>
      </c>
      <c r="X719">
        <v>90309</v>
      </c>
      <c r="Y719">
        <f>cleaneddata[[#This Row],[Unit Price]]-cleaneddata[[#This Row],[Discount]]</f>
        <v>4.51</v>
      </c>
      <c r="Z719" t="str">
        <f>_xlfn.IFS(cleaneddata[[#This Row],[Region]]="Central","Chris",cleaneddata[[#This Row],[Region]]="East","Erin",cleaneddata[[#This Row],[Region]]="South","Sam",cleaneddata[[#This Row],[Region]]="West","William")</f>
        <v>Chris</v>
      </c>
    </row>
    <row r="720" spans="1:26" x14ac:dyDescent="0.2">
      <c r="A720">
        <v>392</v>
      </c>
      <c r="B720" t="s">
        <v>1507</v>
      </c>
      <c r="C720" t="s">
        <v>118</v>
      </c>
      <c r="D720">
        <v>0.02</v>
      </c>
      <c r="E720">
        <v>34.979999999999997</v>
      </c>
      <c r="F720">
        <v>7.53</v>
      </c>
      <c r="G720" t="s">
        <v>40</v>
      </c>
      <c r="H720" t="s">
        <v>96</v>
      </c>
      <c r="I720" t="s">
        <v>42</v>
      </c>
      <c r="J720" t="s">
        <v>43</v>
      </c>
      <c r="K720" t="s">
        <v>75</v>
      </c>
      <c r="L720" t="s">
        <v>1441</v>
      </c>
      <c r="M720">
        <v>0.76</v>
      </c>
      <c r="N720" t="s">
        <v>34</v>
      </c>
      <c r="O720" t="s">
        <v>54</v>
      </c>
      <c r="P720" t="s">
        <v>82</v>
      </c>
      <c r="Q720" t="s">
        <v>1508</v>
      </c>
      <c r="R720">
        <v>63105</v>
      </c>
      <c r="S720" s="1">
        <v>42068</v>
      </c>
      <c r="T720" s="1">
        <v>42070</v>
      </c>
      <c r="U720">
        <v>-159.68</v>
      </c>
      <c r="V720">
        <v>1</v>
      </c>
      <c r="W720">
        <v>37.159999999999997</v>
      </c>
      <c r="X720">
        <v>86383</v>
      </c>
      <c r="Y720">
        <f>cleaneddata[[#This Row],[Unit Price]]-cleaneddata[[#This Row],[Discount]]</f>
        <v>34.959999999999994</v>
      </c>
      <c r="Z720" t="str">
        <f>_xlfn.IFS(cleaneddata[[#This Row],[Region]]="Central","Chris",cleaneddata[[#This Row],[Region]]="East","Erin",cleaneddata[[#This Row],[Region]]="South","Sam",cleaneddata[[#This Row],[Region]]="West","William")</f>
        <v>Chris</v>
      </c>
    </row>
    <row r="721" spans="1:26" x14ac:dyDescent="0.2">
      <c r="A721">
        <v>392</v>
      </c>
      <c r="B721" t="s">
        <v>1507</v>
      </c>
      <c r="C721" t="s">
        <v>118</v>
      </c>
      <c r="D721">
        <v>0.01</v>
      </c>
      <c r="E721">
        <v>19.989999999999998</v>
      </c>
      <c r="F721">
        <v>11.17</v>
      </c>
      <c r="G721" t="s">
        <v>40</v>
      </c>
      <c r="H721" t="s">
        <v>96</v>
      </c>
      <c r="I721" t="s">
        <v>30</v>
      </c>
      <c r="J721" t="s">
        <v>128</v>
      </c>
      <c r="K721" t="s">
        <v>66</v>
      </c>
      <c r="L721" t="s">
        <v>491</v>
      </c>
      <c r="M721">
        <v>0.6</v>
      </c>
      <c r="N721" t="s">
        <v>34</v>
      </c>
      <c r="O721" t="s">
        <v>54</v>
      </c>
      <c r="P721" t="s">
        <v>82</v>
      </c>
      <c r="Q721" t="s">
        <v>1508</v>
      </c>
      <c r="R721">
        <v>63105</v>
      </c>
      <c r="S721" s="1">
        <v>42068</v>
      </c>
      <c r="T721" s="1">
        <v>42071</v>
      </c>
      <c r="U721">
        <v>27.91</v>
      </c>
      <c r="V721">
        <v>2</v>
      </c>
      <c r="W721">
        <v>43.65</v>
      </c>
      <c r="X721">
        <v>86383</v>
      </c>
      <c r="Y721">
        <f>cleaneddata[[#This Row],[Unit Price]]-cleaneddata[[#This Row],[Discount]]</f>
        <v>19.979999999999997</v>
      </c>
      <c r="Z721" t="str">
        <f>_xlfn.IFS(cleaneddata[[#This Row],[Region]]="Central","Chris",cleaneddata[[#This Row],[Region]]="East","Erin",cleaneddata[[#This Row],[Region]]="South","Sam",cleaneddata[[#This Row],[Region]]="West","William")</f>
        <v>Chris</v>
      </c>
    </row>
    <row r="722" spans="1:26" x14ac:dyDescent="0.2">
      <c r="A722">
        <v>3003</v>
      </c>
      <c r="B722" t="s">
        <v>1509</v>
      </c>
      <c r="C722" t="s">
        <v>118</v>
      </c>
      <c r="D722">
        <v>0.03</v>
      </c>
      <c r="E722">
        <v>85.99</v>
      </c>
      <c r="F722">
        <v>0.99</v>
      </c>
      <c r="G722" t="s">
        <v>40</v>
      </c>
      <c r="H722" t="s">
        <v>73</v>
      </c>
      <c r="I722" t="s">
        <v>42</v>
      </c>
      <c r="J722" t="s">
        <v>137</v>
      </c>
      <c r="K722" t="s">
        <v>52</v>
      </c>
      <c r="L722" t="s">
        <v>1178</v>
      </c>
      <c r="M722">
        <v>0.55000000000000004</v>
      </c>
      <c r="N722" t="s">
        <v>34</v>
      </c>
      <c r="O722" t="s">
        <v>61</v>
      </c>
      <c r="P722" t="s">
        <v>492</v>
      </c>
      <c r="Q722" t="s">
        <v>1510</v>
      </c>
      <c r="R722">
        <v>83814</v>
      </c>
      <c r="S722" s="1">
        <v>42068</v>
      </c>
      <c r="T722" s="1">
        <v>42069</v>
      </c>
      <c r="U722">
        <v>1037.1044999999999</v>
      </c>
      <c r="V722">
        <v>20</v>
      </c>
      <c r="W722">
        <v>1503.05</v>
      </c>
      <c r="X722">
        <v>91586</v>
      </c>
      <c r="Y722">
        <f>cleaneddata[[#This Row],[Unit Price]]-cleaneddata[[#This Row],[Discount]]</f>
        <v>85.96</v>
      </c>
      <c r="Z722" t="str">
        <f>_xlfn.IFS(cleaneddata[[#This Row],[Region]]="Central","Chris",cleaneddata[[#This Row],[Region]]="East","Erin",cleaneddata[[#This Row],[Region]]="South","Sam",cleaneddata[[#This Row],[Region]]="West","William")</f>
        <v>William</v>
      </c>
    </row>
    <row r="723" spans="1:26" x14ac:dyDescent="0.2">
      <c r="A723">
        <v>1014</v>
      </c>
      <c r="B723" t="s">
        <v>1446</v>
      </c>
      <c r="C723" t="s">
        <v>72</v>
      </c>
      <c r="D723">
        <v>0.08</v>
      </c>
      <c r="E723">
        <v>10.91</v>
      </c>
      <c r="F723">
        <v>2.99</v>
      </c>
      <c r="G723" t="s">
        <v>40</v>
      </c>
      <c r="H723" t="s">
        <v>73</v>
      </c>
      <c r="I723" t="s">
        <v>50</v>
      </c>
      <c r="J723" t="s">
        <v>74</v>
      </c>
      <c r="K723" t="s">
        <v>75</v>
      </c>
      <c r="L723" t="s">
        <v>1511</v>
      </c>
      <c r="M723">
        <v>0.38</v>
      </c>
      <c r="N723" t="s">
        <v>34</v>
      </c>
      <c r="O723" t="s">
        <v>35</v>
      </c>
      <c r="P723" t="s">
        <v>46</v>
      </c>
      <c r="Q723" t="s">
        <v>1447</v>
      </c>
      <c r="R723">
        <v>72022</v>
      </c>
      <c r="S723" s="1">
        <v>42068</v>
      </c>
      <c r="T723" s="1">
        <v>42069</v>
      </c>
      <c r="U723">
        <v>-2.1</v>
      </c>
      <c r="V723">
        <v>11</v>
      </c>
      <c r="W723">
        <v>119.99</v>
      </c>
      <c r="X723">
        <v>88388</v>
      </c>
      <c r="Y723">
        <f>cleaneddata[[#This Row],[Unit Price]]-cleaneddata[[#This Row],[Discount]]</f>
        <v>10.83</v>
      </c>
      <c r="Z723" t="str">
        <f>_xlfn.IFS(cleaneddata[[#This Row],[Region]]="Central","Chris",cleaneddata[[#This Row],[Region]]="East","Erin",cleaneddata[[#This Row],[Region]]="South","Sam",cleaneddata[[#This Row],[Region]]="West","William")</f>
        <v>Sam</v>
      </c>
    </row>
    <row r="724" spans="1:26" x14ac:dyDescent="0.2">
      <c r="A724">
        <v>1279</v>
      </c>
      <c r="B724" t="s">
        <v>1449</v>
      </c>
      <c r="C724" t="s">
        <v>72</v>
      </c>
      <c r="D724">
        <v>0</v>
      </c>
      <c r="E724">
        <v>442.14</v>
      </c>
      <c r="F724">
        <v>14.7</v>
      </c>
      <c r="G724" t="s">
        <v>28</v>
      </c>
      <c r="H724" t="s">
        <v>96</v>
      </c>
      <c r="I724" t="s">
        <v>42</v>
      </c>
      <c r="J724" t="s">
        <v>58</v>
      </c>
      <c r="K724" t="s">
        <v>59</v>
      </c>
      <c r="L724" t="s">
        <v>1314</v>
      </c>
      <c r="M724">
        <v>0.56000000000000005</v>
      </c>
      <c r="N724" t="s">
        <v>34</v>
      </c>
      <c r="O724" t="s">
        <v>54</v>
      </c>
      <c r="P724" t="s">
        <v>55</v>
      </c>
      <c r="Q724" t="s">
        <v>1450</v>
      </c>
      <c r="R724">
        <v>46324</v>
      </c>
      <c r="S724" s="1">
        <v>42068</v>
      </c>
      <c r="T724" s="1">
        <v>42068</v>
      </c>
      <c r="U724">
        <v>501.51</v>
      </c>
      <c r="V724">
        <v>5</v>
      </c>
      <c r="W724">
        <v>2343.34</v>
      </c>
      <c r="X724">
        <v>90115</v>
      </c>
      <c r="Y724">
        <f>cleaneddata[[#This Row],[Unit Price]]-cleaneddata[[#This Row],[Discount]]</f>
        <v>442.14</v>
      </c>
      <c r="Z724" t="str">
        <f>_xlfn.IFS(cleaneddata[[#This Row],[Region]]="Central","Chris",cleaneddata[[#This Row],[Region]]="East","Erin",cleaneddata[[#This Row],[Region]]="South","Sam",cleaneddata[[#This Row],[Region]]="West","William")</f>
        <v>Chris</v>
      </c>
    </row>
    <row r="725" spans="1:26" x14ac:dyDescent="0.2">
      <c r="A725">
        <v>1432</v>
      </c>
      <c r="B725" t="s">
        <v>1512</v>
      </c>
      <c r="C725" t="s">
        <v>72</v>
      </c>
      <c r="D725">
        <v>0.05</v>
      </c>
      <c r="E725">
        <v>9.7799999999999994</v>
      </c>
      <c r="F725">
        <v>1.39</v>
      </c>
      <c r="G725" t="s">
        <v>40</v>
      </c>
      <c r="H725" t="s">
        <v>96</v>
      </c>
      <c r="I725" t="s">
        <v>50</v>
      </c>
      <c r="J725" t="s">
        <v>347</v>
      </c>
      <c r="K725" t="s">
        <v>75</v>
      </c>
      <c r="L725" t="s">
        <v>1513</v>
      </c>
      <c r="M725">
        <v>0.39</v>
      </c>
      <c r="N725" t="s">
        <v>34</v>
      </c>
      <c r="O725" t="s">
        <v>54</v>
      </c>
      <c r="P725" t="s">
        <v>55</v>
      </c>
      <c r="Q725" t="s">
        <v>1514</v>
      </c>
      <c r="R725">
        <v>46203</v>
      </c>
      <c r="S725" s="1">
        <v>42068</v>
      </c>
      <c r="T725" s="1">
        <v>42069</v>
      </c>
      <c r="U725">
        <v>74.278499999999994</v>
      </c>
      <c r="V725">
        <v>11</v>
      </c>
      <c r="W725">
        <v>107.65</v>
      </c>
      <c r="X725">
        <v>86826</v>
      </c>
      <c r="Y725">
        <f>cleaneddata[[#This Row],[Unit Price]]-cleaneddata[[#This Row],[Discount]]</f>
        <v>9.7299999999999986</v>
      </c>
      <c r="Z725" t="str">
        <f>_xlfn.IFS(cleaneddata[[#This Row],[Region]]="Central","Chris",cleaneddata[[#This Row],[Region]]="East","Erin",cleaneddata[[#This Row],[Region]]="South","Sam",cleaneddata[[#This Row],[Region]]="West","William")</f>
        <v>Chris</v>
      </c>
    </row>
    <row r="726" spans="1:26" x14ac:dyDescent="0.2">
      <c r="A726">
        <v>1433</v>
      </c>
      <c r="B726" t="s">
        <v>1515</v>
      </c>
      <c r="C726" t="s">
        <v>72</v>
      </c>
      <c r="D726">
        <v>0.02</v>
      </c>
      <c r="E726">
        <v>3.28</v>
      </c>
      <c r="F726">
        <v>3.97</v>
      </c>
      <c r="G726" t="s">
        <v>89</v>
      </c>
      <c r="H726" t="s">
        <v>96</v>
      </c>
      <c r="I726" t="s">
        <v>50</v>
      </c>
      <c r="J726" t="s">
        <v>51</v>
      </c>
      <c r="K726" t="s">
        <v>52</v>
      </c>
      <c r="L726" t="s">
        <v>369</v>
      </c>
      <c r="M726">
        <v>0.56000000000000005</v>
      </c>
      <c r="N726" t="s">
        <v>34</v>
      </c>
      <c r="O726" t="s">
        <v>54</v>
      </c>
      <c r="P726" t="s">
        <v>55</v>
      </c>
      <c r="Q726" t="s">
        <v>1516</v>
      </c>
      <c r="R726">
        <v>47130</v>
      </c>
      <c r="S726" s="1">
        <v>42068</v>
      </c>
      <c r="T726" s="1">
        <v>42069</v>
      </c>
      <c r="U726">
        <v>-66.349999999999994</v>
      </c>
      <c r="V726">
        <v>7</v>
      </c>
      <c r="W726">
        <v>25.15</v>
      </c>
      <c r="X726">
        <v>86826</v>
      </c>
      <c r="Y726">
        <f>cleaneddata[[#This Row],[Unit Price]]-cleaneddata[[#This Row],[Discount]]</f>
        <v>3.26</v>
      </c>
      <c r="Z726" t="str">
        <f>_xlfn.IFS(cleaneddata[[#This Row],[Region]]="Central","Chris",cleaneddata[[#This Row],[Region]]="East","Erin",cleaneddata[[#This Row],[Region]]="South","Sam",cleaneddata[[#This Row],[Region]]="West","William")</f>
        <v>Chris</v>
      </c>
    </row>
    <row r="727" spans="1:26" x14ac:dyDescent="0.2">
      <c r="A727">
        <v>2006</v>
      </c>
      <c r="B727" t="s">
        <v>1517</v>
      </c>
      <c r="C727" t="s">
        <v>72</v>
      </c>
      <c r="D727">
        <v>0.03</v>
      </c>
      <c r="E727">
        <v>5.78</v>
      </c>
      <c r="F727">
        <v>5.37</v>
      </c>
      <c r="G727" t="s">
        <v>40</v>
      </c>
      <c r="H727" t="s">
        <v>73</v>
      </c>
      <c r="I727" t="s">
        <v>50</v>
      </c>
      <c r="J727" t="s">
        <v>90</v>
      </c>
      <c r="K727" t="s">
        <v>75</v>
      </c>
      <c r="L727" t="s">
        <v>1518</v>
      </c>
      <c r="M727">
        <v>0.36</v>
      </c>
      <c r="N727" t="s">
        <v>34</v>
      </c>
      <c r="O727" t="s">
        <v>61</v>
      </c>
      <c r="P727" t="s">
        <v>62</v>
      </c>
      <c r="Q727" t="s">
        <v>1245</v>
      </c>
      <c r="R727">
        <v>81301</v>
      </c>
      <c r="S727" s="1">
        <v>42068</v>
      </c>
      <c r="T727" s="1">
        <v>42069</v>
      </c>
      <c r="U727">
        <v>-63.35</v>
      </c>
      <c r="V727">
        <v>15</v>
      </c>
      <c r="W727">
        <v>88.22</v>
      </c>
      <c r="X727">
        <v>88798</v>
      </c>
      <c r="Y727">
        <f>cleaneddata[[#This Row],[Unit Price]]-cleaneddata[[#This Row],[Discount]]</f>
        <v>5.75</v>
      </c>
      <c r="Z727" t="str">
        <f>_xlfn.IFS(cleaneddata[[#This Row],[Region]]="Central","Chris",cleaneddata[[#This Row],[Region]]="East","Erin",cleaneddata[[#This Row],[Region]]="South","Sam",cleaneddata[[#This Row],[Region]]="West","William")</f>
        <v>William</v>
      </c>
    </row>
    <row r="728" spans="1:26" x14ac:dyDescent="0.2">
      <c r="A728">
        <v>868</v>
      </c>
      <c r="B728" t="s">
        <v>1370</v>
      </c>
      <c r="C728" t="s">
        <v>27</v>
      </c>
      <c r="D728">
        <v>0.06</v>
      </c>
      <c r="E728">
        <v>6.48</v>
      </c>
      <c r="F728">
        <v>8.8800000000000008</v>
      </c>
      <c r="G728" t="s">
        <v>40</v>
      </c>
      <c r="H728" t="s">
        <v>96</v>
      </c>
      <c r="I728" t="s">
        <v>50</v>
      </c>
      <c r="J728" t="s">
        <v>90</v>
      </c>
      <c r="K728" t="s">
        <v>75</v>
      </c>
      <c r="L728" t="s">
        <v>1519</v>
      </c>
      <c r="M728">
        <v>0.37</v>
      </c>
      <c r="N728" t="s">
        <v>34</v>
      </c>
      <c r="O728" t="s">
        <v>54</v>
      </c>
      <c r="P728" t="s">
        <v>86</v>
      </c>
      <c r="Q728" t="s">
        <v>1372</v>
      </c>
      <c r="R728">
        <v>55126</v>
      </c>
      <c r="S728" s="1">
        <v>42069</v>
      </c>
      <c r="T728" s="1">
        <v>42070</v>
      </c>
      <c r="U728">
        <v>-237.47</v>
      </c>
      <c r="V728">
        <v>20</v>
      </c>
      <c r="W728">
        <v>125.77</v>
      </c>
      <c r="X728">
        <v>91195</v>
      </c>
      <c r="Y728">
        <f>cleaneddata[[#This Row],[Unit Price]]-cleaneddata[[#This Row],[Discount]]</f>
        <v>6.4200000000000008</v>
      </c>
      <c r="Z728" t="str">
        <f>_xlfn.IFS(cleaneddata[[#This Row],[Region]]="Central","Chris",cleaneddata[[#This Row],[Region]]="East","Erin",cleaneddata[[#This Row],[Region]]="South","Sam",cleaneddata[[#This Row],[Region]]="West","William")</f>
        <v>Chris</v>
      </c>
    </row>
    <row r="729" spans="1:26" x14ac:dyDescent="0.2">
      <c r="A729">
        <v>3008</v>
      </c>
      <c r="B729" t="s">
        <v>1520</v>
      </c>
      <c r="C729" t="s">
        <v>27</v>
      </c>
      <c r="D729">
        <v>0.05</v>
      </c>
      <c r="E729">
        <v>9.99</v>
      </c>
      <c r="F729">
        <v>4.78</v>
      </c>
      <c r="G729" t="s">
        <v>40</v>
      </c>
      <c r="H729" t="s">
        <v>73</v>
      </c>
      <c r="I729" t="s">
        <v>50</v>
      </c>
      <c r="J729" t="s">
        <v>90</v>
      </c>
      <c r="K729" t="s">
        <v>75</v>
      </c>
      <c r="L729" t="s">
        <v>1521</v>
      </c>
      <c r="M729">
        <v>0.4</v>
      </c>
      <c r="N729" t="s">
        <v>34</v>
      </c>
      <c r="O729" t="s">
        <v>54</v>
      </c>
      <c r="P729" t="s">
        <v>86</v>
      </c>
      <c r="Q729" t="s">
        <v>1522</v>
      </c>
      <c r="R729">
        <v>55343</v>
      </c>
      <c r="S729" s="1">
        <v>42069</v>
      </c>
      <c r="T729" s="1">
        <v>42070</v>
      </c>
      <c r="U729">
        <v>41.3</v>
      </c>
      <c r="V729">
        <v>20</v>
      </c>
      <c r="W729">
        <v>203.37</v>
      </c>
      <c r="X729">
        <v>89414</v>
      </c>
      <c r="Y729">
        <f>cleaneddata[[#This Row],[Unit Price]]-cleaneddata[[#This Row],[Discount]]</f>
        <v>9.94</v>
      </c>
      <c r="Z729" t="str">
        <f>_xlfn.IFS(cleaneddata[[#This Row],[Region]]="Central","Chris",cleaneddata[[#This Row],[Region]]="East","Erin",cleaneddata[[#This Row],[Region]]="South","Sam",cleaneddata[[#This Row],[Region]]="West","William")</f>
        <v>Chris</v>
      </c>
    </row>
    <row r="730" spans="1:26" x14ac:dyDescent="0.2">
      <c r="A730">
        <v>688</v>
      </c>
      <c r="B730" t="s">
        <v>1523</v>
      </c>
      <c r="C730" t="s">
        <v>49</v>
      </c>
      <c r="D730">
        <v>0.06</v>
      </c>
      <c r="E730">
        <v>4.18</v>
      </c>
      <c r="F730">
        <v>2.99</v>
      </c>
      <c r="G730" t="s">
        <v>40</v>
      </c>
      <c r="H730" t="s">
        <v>29</v>
      </c>
      <c r="I730" t="s">
        <v>50</v>
      </c>
      <c r="J730" t="s">
        <v>74</v>
      </c>
      <c r="K730" t="s">
        <v>75</v>
      </c>
      <c r="L730" t="s">
        <v>1524</v>
      </c>
      <c r="M730">
        <v>0.37</v>
      </c>
      <c r="N730" t="s">
        <v>34</v>
      </c>
      <c r="O730" t="s">
        <v>54</v>
      </c>
      <c r="P730" t="s">
        <v>82</v>
      </c>
      <c r="Q730" t="s">
        <v>1525</v>
      </c>
      <c r="R730">
        <v>63116</v>
      </c>
      <c r="S730" s="1">
        <v>42069</v>
      </c>
      <c r="T730" s="1">
        <v>42071</v>
      </c>
      <c r="U730">
        <v>-12.718999999999999</v>
      </c>
      <c r="V730">
        <v>5</v>
      </c>
      <c r="W730">
        <v>21.34</v>
      </c>
      <c r="X730">
        <v>88504</v>
      </c>
      <c r="Y730">
        <f>cleaneddata[[#This Row],[Unit Price]]-cleaneddata[[#This Row],[Discount]]</f>
        <v>4.12</v>
      </c>
      <c r="Z730" t="str">
        <f>_xlfn.IFS(cleaneddata[[#This Row],[Region]]="Central","Chris",cleaneddata[[#This Row],[Region]]="East","Erin",cleaneddata[[#This Row],[Region]]="South","Sam",cleaneddata[[#This Row],[Region]]="West","William")</f>
        <v>Chris</v>
      </c>
    </row>
    <row r="731" spans="1:26" x14ac:dyDescent="0.2">
      <c r="A731">
        <v>797</v>
      </c>
      <c r="B731" t="s">
        <v>1526</v>
      </c>
      <c r="C731" t="s">
        <v>49</v>
      </c>
      <c r="D731">
        <v>0.09</v>
      </c>
      <c r="E731">
        <v>6.48</v>
      </c>
      <c r="F731">
        <v>6.86</v>
      </c>
      <c r="G731" t="s">
        <v>40</v>
      </c>
      <c r="H731" t="s">
        <v>96</v>
      </c>
      <c r="I731" t="s">
        <v>50</v>
      </c>
      <c r="J731" t="s">
        <v>90</v>
      </c>
      <c r="K731" t="s">
        <v>75</v>
      </c>
      <c r="L731" t="s">
        <v>1527</v>
      </c>
      <c r="M731">
        <v>0.37</v>
      </c>
      <c r="N731" t="s">
        <v>34</v>
      </c>
      <c r="O731" t="s">
        <v>61</v>
      </c>
      <c r="P731" t="s">
        <v>148</v>
      </c>
      <c r="Q731" t="s">
        <v>1528</v>
      </c>
      <c r="R731">
        <v>84067</v>
      </c>
      <c r="S731" s="1">
        <v>42069</v>
      </c>
      <c r="T731" s="1">
        <v>42071</v>
      </c>
      <c r="U731">
        <v>-62.23</v>
      </c>
      <c r="V731">
        <v>8</v>
      </c>
      <c r="W731">
        <v>50.88</v>
      </c>
      <c r="X731">
        <v>86870</v>
      </c>
      <c r="Y731">
        <f>cleaneddata[[#This Row],[Unit Price]]-cleaneddata[[#This Row],[Discount]]</f>
        <v>6.3900000000000006</v>
      </c>
      <c r="Z731" t="str">
        <f>_xlfn.IFS(cleaneddata[[#This Row],[Region]]="Central","Chris",cleaneddata[[#This Row],[Region]]="East","Erin",cleaneddata[[#This Row],[Region]]="South","Sam",cleaneddata[[#This Row],[Region]]="West","William")</f>
        <v>William</v>
      </c>
    </row>
    <row r="732" spans="1:26" x14ac:dyDescent="0.2">
      <c r="A732">
        <v>2729</v>
      </c>
      <c r="B732" t="s">
        <v>1529</v>
      </c>
      <c r="C732" t="s">
        <v>49</v>
      </c>
      <c r="D732">
        <v>0.08</v>
      </c>
      <c r="E732">
        <v>230.98</v>
      </c>
      <c r="F732">
        <v>23.78</v>
      </c>
      <c r="G732" t="s">
        <v>28</v>
      </c>
      <c r="H732" t="s">
        <v>41</v>
      </c>
      <c r="I732" t="s">
        <v>30</v>
      </c>
      <c r="J732" t="s">
        <v>31</v>
      </c>
      <c r="K732" t="s">
        <v>32</v>
      </c>
      <c r="L732" t="s">
        <v>1530</v>
      </c>
      <c r="M732">
        <v>0.6</v>
      </c>
      <c r="N732" t="s">
        <v>34</v>
      </c>
      <c r="O732" t="s">
        <v>61</v>
      </c>
      <c r="P732" t="s">
        <v>68</v>
      </c>
      <c r="Q732" t="s">
        <v>406</v>
      </c>
      <c r="R732">
        <v>98226</v>
      </c>
      <c r="S732" s="1">
        <v>42069</v>
      </c>
      <c r="T732" s="1">
        <v>42073</v>
      </c>
      <c r="U732">
        <v>501.69</v>
      </c>
      <c r="V732">
        <v>4</v>
      </c>
      <c r="W732">
        <v>924.8</v>
      </c>
      <c r="X732">
        <v>88114</v>
      </c>
      <c r="Y732">
        <f>cleaneddata[[#This Row],[Unit Price]]-cleaneddata[[#This Row],[Discount]]</f>
        <v>230.89999999999998</v>
      </c>
      <c r="Z732" t="str">
        <f>_xlfn.IFS(cleaneddata[[#This Row],[Region]]="Central","Chris",cleaneddata[[#This Row],[Region]]="East","Erin",cleaneddata[[#This Row],[Region]]="South","Sam",cleaneddata[[#This Row],[Region]]="West","William")</f>
        <v>William</v>
      </c>
    </row>
    <row r="733" spans="1:26" x14ac:dyDescent="0.2">
      <c r="A733">
        <v>1771</v>
      </c>
      <c r="B733" t="s">
        <v>1531</v>
      </c>
      <c r="C733" t="s">
        <v>118</v>
      </c>
      <c r="D733">
        <v>7.0000000000000007E-2</v>
      </c>
      <c r="E733">
        <v>60.98</v>
      </c>
      <c r="F733">
        <v>49</v>
      </c>
      <c r="G733" t="s">
        <v>40</v>
      </c>
      <c r="H733" t="s">
        <v>73</v>
      </c>
      <c r="I733" t="s">
        <v>50</v>
      </c>
      <c r="J733" t="s">
        <v>97</v>
      </c>
      <c r="K733" t="s">
        <v>66</v>
      </c>
      <c r="L733" t="s">
        <v>1532</v>
      </c>
      <c r="M733">
        <v>0.59</v>
      </c>
      <c r="N733" t="s">
        <v>34</v>
      </c>
      <c r="O733" t="s">
        <v>54</v>
      </c>
      <c r="P733" t="s">
        <v>105</v>
      </c>
      <c r="Q733" t="s">
        <v>1039</v>
      </c>
      <c r="R733">
        <v>61032</v>
      </c>
      <c r="S733" s="1">
        <v>42069</v>
      </c>
      <c r="T733" s="1">
        <v>42070</v>
      </c>
      <c r="U733">
        <v>-807.89</v>
      </c>
      <c r="V733">
        <v>7</v>
      </c>
      <c r="W733">
        <v>410.17</v>
      </c>
      <c r="X733">
        <v>89106</v>
      </c>
      <c r="Y733">
        <f>cleaneddata[[#This Row],[Unit Price]]-cleaneddata[[#This Row],[Discount]]</f>
        <v>60.91</v>
      </c>
      <c r="Z733" t="str">
        <f>_xlfn.IFS(cleaneddata[[#This Row],[Region]]="Central","Chris",cleaneddata[[#This Row],[Region]]="East","Erin",cleaneddata[[#This Row],[Region]]="South","Sam",cleaneddata[[#This Row],[Region]]="West","William")</f>
        <v>Chris</v>
      </c>
    </row>
    <row r="734" spans="1:26" x14ac:dyDescent="0.2">
      <c r="A734">
        <v>945</v>
      </c>
      <c r="B734" t="s">
        <v>1533</v>
      </c>
      <c r="C734" t="s">
        <v>72</v>
      </c>
      <c r="D734">
        <v>0.03</v>
      </c>
      <c r="E734">
        <v>31.74</v>
      </c>
      <c r="F734">
        <v>12.62</v>
      </c>
      <c r="G734" t="s">
        <v>40</v>
      </c>
      <c r="H734" t="s">
        <v>73</v>
      </c>
      <c r="I734" t="s">
        <v>50</v>
      </c>
      <c r="J734" t="s">
        <v>74</v>
      </c>
      <c r="K734" t="s">
        <v>75</v>
      </c>
      <c r="L734" t="s">
        <v>1534</v>
      </c>
      <c r="M734">
        <v>0.37</v>
      </c>
      <c r="N734" t="s">
        <v>34</v>
      </c>
      <c r="O734" t="s">
        <v>61</v>
      </c>
      <c r="P734" t="s">
        <v>92</v>
      </c>
      <c r="Q734" t="s">
        <v>1535</v>
      </c>
      <c r="R734">
        <v>95070</v>
      </c>
      <c r="S734" s="1">
        <v>42069</v>
      </c>
      <c r="T734" s="1">
        <v>42069</v>
      </c>
      <c r="U734">
        <v>-4.3010000000000002</v>
      </c>
      <c r="V734">
        <v>3</v>
      </c>
      <c r="W734">
        <v>98.7</v>
      </c>
      <c r="X734">
        <v>86567</v>
      </c>
      <c r="Y734">
        <f>cleaneddata[[#This Row],[Unit Price]]-cleaneddata[[#This Row],[Discount]]</f>
        <v>31.709999999999997</v>
      </c>
      <c r="Z734" t="str">
        <f>_xlfn.IFS(cleaneddata[[#This Row],[Region]]="Central","Chris",cleaneddata[[#This Row],[Region]]="East","Erin",cleaneddata[[#This Row],[Region]]="South","Sam",cleaneddata[[#This Row],[Region]]="West","William")</f>
        <v>William</v>
      </c>
    </row>
    <row r="735" spans="1:26" x14ac:dyDescent="0.2">
      <c r="A735">
        <v>3327</v>
      </c>
      <c r="B735" t="s">
        <v>1536</v>
      </c>
      <c r="C735" t="s">
        <v>72</v>
      </c>
      <c r="D735">
        <v>0.06</v>
      </c>
      <c r="E735">
        <v>113.98</v>
      </c>
      <c r="F735">
        <v>30</v>
      </c>
      <c r="G735" t="s">
        <v>28</v>
      </c>
      <c r="H735" t="s">
        <v>29</v>
      </c>
      <c r="I735" t="s">
        <v>30</v>
      </c>
      <c r="J735" t="s">
        <v>111</v>
      </c>
      <c r="K735" t="s">
        <v>59</v>
      </c>
      <c r="L735" t="s">
        <v>1537</v>
      </c>
      <c r="M735">
        <v>0.69</v>
      </c>
      <c r="N735" t="s">
        <v>34</v>
      </c>
      <c r="O735" t="s">
        <v>54</v>
      </c>
      <c r="P735" t="s">
        <v>291</v>
      </c>
      <c r="Q735" t="s">
        <v>1538</v>
      </c>
      <c r="R735">
        <v>48060</v>
      </c>
      <c r="S735" s="1">
        <v>42069</v>
      </c>
      <c r="T735" s="1">
        <v>42071</v>
      </c>
      <c r="U735">
        <v>-127.3</v>
      </c>
      <c r="V735">
        <v>3</v>
      </c>
      <c r="W735">
        <v>356.14</v>
      </c>
      <c r="X735">
        <v>87272</v>
      </c>
      <c r="Y735">
        <f>cleaneddata[[#This Row],[Unit Price]]-cleaneddata[[#This Row],[Discount]]</f>
        <v>113.92</v>
      </c>
      <c r="Z735" t="str">
        <f>_xlfn.IFS(cleaneddata[[#This Row],[Region]]="Central","Chris",cleaneddata[[#This Row],[Region]]="East","Erin",cleaneddata[[#This Row],[Region]]="South","Sam",cleaneddata[[#This Row],[Region]]="West","William")</f>
        <v>Chris</v>
      </c>
    </row>
    <row r="736" spans="1:26" x14ac:dyDescent="0.2">
      <c r="A736">
        <v>3327</v>
      </c>
      <c r="B736" t="s">
        <v>1536</v>
      </c>
      <c r="C736" t="s">
        <v>72</v>
      </c>
      <c r="D736">
        <v>0.05</v>
      </c>
      <c r="E736">
        <v>6.48</v>
      </c>
      <c r="F736">
        <v>6.86</v>
      </c>
      <c r="G736" t="s">
        <v>40</v>
      </c>
      <c r="H736" t="s">
        <v>29</v>
      </c>
      <c r="I736" t="s">
        <v>50</v>
      </c>
      <c r="J736" t="s">
        <v>90</v>
      </c>
      <c r="K736" t="s">
        <v>75</v>
      </c>
      <c r="L736" t="s">
        <v>1527</v>
      </c>
      <c r="M736">
        <v>0.37</v>
      </c>
      <c r="N736" t="s">
        <v>34</v>
      </c>
      <c r="O736" t="s">
        <v>54</v>
      </c>
      <c r="P736" t="s">
        <v>291</v>
      </c>
      <c r="Q736" t="s">
        <v>1538</v>
      </c>
      <c r="R736">
        <v>48060</v>
      </c>
      <c r="S736" s="1">
        <v>42069</v>
      </c>
      <c r="T736" s="1">
        <v>42071</v>
      </c>
      <c r="U736">
        <v>-52.77</v>
      </c>
      <c r="V736">
        <v>4</v>
      </c>
      <c r="W736">
        <v>27.08</v>
      </c>
      <c r="X736">
        <v>87272</v>
      </c>
      <c r="Y736">
        <f>cleaneddata[[#This Row],[Unit Price]]-cleaneddata[[#This Row],[Discount]]</f>
        <v>6.4300000000000006</v>
      </c>
      <c r="Z736" t="str">
        <f>_xlfn.IFS(cleaneddata[[#This Row],[Region]]="Central","Chris",cleaneddata[[#This Row],[Region]]="East","Erin",cleaneddata[[#This Row],[Region]]="South","Sam",cleaneddata[[#This Row],[Region]]="West","William")</f>
        <v>Chris</v>
      </c>
    </row>
    <row r="737" spans="1:26" x14ac:dyDescent="0.2">
      <c r="A737">
        <v>1020</v>
      </c>
      <c r="B737" t="s">
        <v>1020</v>
      </c>
      <c r="C737" t="s">
        <v>27</v>
      </c>
      <c r="D737">
        <v>0.09</v>
      </c>
      <c r="E737">
        <v>517.48</v>
      </c>
      <c r="F737">
        <v>16.63</v>
      </c>
      <c r="G737" t="s">
        <v>28</v>
      </c>
      <c r="H737" t="s">
        <v>29</v>
      </c>
      <c r="I737" t="s">
        <v>42</v>
      </c>
      <c r="J737" t="s">
        <v>58</v>
      </c>
      <c r="K737" t="s">
        <v>32</v>
      </c>
      <c r="L737" t="s">
        <v>1539</v>
      </c>
      <c r="M737">
        <v>0.59</v>
      </c>
      <c r="N737" t="s">
        <v>34</v>
      </c>
      <c r="O737" t="s">
        <v>54</v>
      </c>
      <c r="P737" t="s">
        <v>539</v>
      </c>
      <c r="Q737" t="s">
        <v>1022</v>
      </c>
      <c r="R737">
        <v>66762</v>
      </c>
      <c r="S737" s="1">
        <v>42070</v>
      </c>
      <c r="T737" s="1">
        <v>42070</v>
      </c>
      <c r="U737">
        <v>909.36</v>
      </c>
      <c r="V737">
        <v>5</v>
      </c>
      <c r="W737">
        <v>2354.54</v>
      </c>
      <c r="X737">
        <v>88632</v>
      </c>
      <c r="Y737">
        <f>cleaneddata[[#This Row],[Unit Price]]-cleaneddata[[#This Row],[Discount]]</f>
        <v>517.39</v>
      </c>
      <c r="Z737" t="str">
        <f>_xlfn.IFS(cleaneddata[[#This Row],[Region]]="Central","Chris",cleaneddata[[#This Row],[Region]]="East","Erin",cleaneddata[[#This Row],[Region]]="South","Sam",cleaneddata[[#This Row],[Region]]="West","William")</f>
        <v>Chris</v>
      </c>
    </row>
    <row r="738" spans="1:26" x14ac:dyDescent="0.2">
      <c r="A738">
        <v>850</v>
      </c>
      <c r="B738" t="s">
        <v>1540</v>
      </c>
      <c r="C738" t="s">
        <v>72</v>
      </c>
      <c r="D738">
        <v>7.0000000000000007E-2</v>
      </c>
      <c r="E738">
        <v>6.08</v>
      </c>
      <c r="F738">
        <v>0.91</v>
      </c>
      <c r="G738" t="s">
        <v>40</v>
      </c>
      <c r="H738" t="s">
        <v>96</v>
      </c>
      <c r="I738" t="s">
        <v>50</v>
      </c>
      <c r="J738" t="s">
        <v>51</v>
      </c>
      <c r="K738" t="s">
        <v>52</v>
      </c>
      <c r="L738" t="s">
        <v>1541</v>
      </c>
      <c r="M738">
        <v>0.51</v>
      </c>
      <c r="N738" t="s">
        <v>34</v>
      </c>
      <c r="O738" t="s">
        <v>61</v>
      </c>
      <c r="P738" t="s">
        <v>92</v>
      </c>
      <c r="Q738" t="s">
        <v>1542</v>
      </c>
      <c r="R738">
        <v>93117</v>
      </c>
      <c r="S738" s="1">
        <v>42070</v>
      </c>
      <c r="T738" s="1">
        <v>42071</v>
      </c>
      <c r="U738">
        <v>19.57</v>
      </c>
      <c r="V738">
        <v>7</v>
      </c>
      <c r="W738">
        <v>41.96</v>
      </c>
      <c r="X738">
        <v>88569</v>
      </c>
      <c r="Y738">
        <f>cleaneddata[[#This Row],[Unit Price]]-cleaneddata[[#This Row],[Discount]]</f>
        <v>6.01</v>
      </c>
      <c r="Z738" t="str">
        <f>_xlfn.IFS(cleaneddata[[#This Row],[Region]]="Central","Chris",cleaneddata[[#This Row],[Region]]="East","Erin",cleaneddata[[#This Row],[Region]]="South","Sam",cleaneddata[[#This Row],[Region]]="West","William")</f>
        <v>William</v>
      </c>
    </row>
    <row r="739" spans="1:26" x14ac:dyDescent="0.2">
      <c r="A739">
        <v>851</v>
      </c>
      <c r="B739" t="s">
        <v>1366</v>
      </c>
      <c r="C739" t="s">
        <v>72</v>
      </c>
      <c r="D739">
        <v>0.08</v>
      </c>
      <c r="E739">
        <v>19.899999999999999</v>
      </c>
      <c r="F739">
        <v>5.29</v>
      </c>
      <c r="G739" t="s">
        <v>40</v>
      </c>
      <c r="H739" t="s">
        <v>96</v>
      </c>
      <c r="I739" t="s">
        <v>50</v>
      </c>
      <c r="J739" t="s">
        <v>97</v>
      </c>
      <c r="K739" t="s">
        <v>146</v>
      </c>
      <c r="L739" t="s">
        <v>1543</v>
      </c>
      <c r="M739">
        <v>0.4</v>
      </c>
      <c r="N739" t="s">
        <v>34</v>
      </c>
      <c r="O739" t="s">
        <v>61</v>
      </c>
      <c r="P739" t="s">
        <v>92</v>
      </c>
      <c r="Q739" t="s">
        <v>1368</v>
      </c>
      <c r="R739">
        <v>91745</v>
      </c>
      <c r="S739" s="1">
        <v>42070</v>
      </c>
      <c r="T739" s="1">
        <v>42072</v>
      </c>
      <c r="U739">
        <v>107.11</v>
      </c>
      <c r="V739">
        <v>13</v>
      </c>
      <c r="W739">
        <v>240.46</v>
      </c>
      <c r="X739">
        <v>88569</v>
      </c>
      <c r="Y739">
        <f>cleaneddata[[#This Row],[Unit Price]]-cleaneddata[[#This Row],[Discount]]</f>
        <v>19.82</v>
      </c>
      <c r="Z739" t="str">
        <f>_xlfn.IFS(cleaneddata[[#This Row],[Region]]="Central","Chris",cleaneddata[[#This Row],[Region]]="East","Erin",cleaneddata[[#This Row],[Region]]="South","Sam",cleaneddata[[#This Row],[Region]]="West","William")</f>
        <v>William</v>
      </c>
    </row>
    <row r="740" spans="1:26" x14ac:dyDescent="0.2">
      <c r="A740">
        <v>851</v>
      </c>
      <c r="B740" t="s">
        <v>1366</v>
      </c>
      <c r="C740" t="s">
        <v>72</v>
      </c>
      <c r="D740">
        <v>0.02</v>
      </c>
      <c r="E740">
        <v>3.36</v>
      </c>
      <c r="F740">
        <v>6.27</v>
      </c>
      <c r="G740" t="s">
        <v>40</v>
      </c>
      <c r="H740" t="s">
        <v>96</v>
      </c>
      <c r="I740" t="s">
        <v>50</v>
      </c>
      <c r="J740" t="s">
        <v>74</v>
      </c>
      <c r="K740" t="s">
        <v>75</v>
      </c>
      <c r="L740" t="s">
        <v>188</v>
      </c>
      <c r="M740">
        <v>0.4</v>
      </c>
      <c r="N740" t="s">
        <v>34</v>
      </c>
      <c r="O740" t="s">
        <v>61</v>
      </c>
      <c r="P740" t="s">
        <v>92</v>
      </c>
      <c r="Q740" t="s">
        <v>1368</v>
      </c>
      <c r="R740">
        <v>91745</v>
      </c>
      <c r="S740" s="1">
        <v>42070</v>
      </c>
      <c r="T740" s="1">
        <v>42072</v>
      </c>
      <c r="U740">
        <v>-216.154</v>
      </c>
      <c r="V740">
        <v>21</v>
      </c>
      <c r="W740">
        <v>74.08</v>
      </c>
      <c r="X740">
        <v>88569</v>
      </c>
      <c r="Y740">
        <f>cleaneddata[[#This Row],[Unit Price]]-cleaneddata[[#This Row],[Discount]]</f>
        <v>3.34</v>
      </c>
      <c r="Z740" t="str">
        <f>_xlfn.IFS(cleaneddata[[#This Row],[Region]]="Central","Chris",cleaneddata[[#This Row],[Region]]="East","Erin",cleaneddata[[#This Row],[Region]]="South","Sam",cleaneddata[[#This Row],[Region]]="West","William")</f>
        <v>William</v>
      </c>
    </row>
    <row r="741" spans="1:26" x14ac:dyDescent="0.2">
      <c r="A741">
        <v>2750</v>
      </c>
      <c r="B741" t="s">
        <v>1544</v>
      </c>
      <c r="C741" t="s">
        <v>27</v>
      </c>
      <c r="D741">
        <v>0.02</v>
      </c>
      <c r="E741">
        <v>161.55000000000001</v>
      </c>
      <c r="F741">
        <v>19.989999999999998</v>
      </c>
      <c r="G741" t="s">
        <v>40</v>
      </c>
      <c r="H741" t="s">
        <v>29</v>
      </c>
      <c r="I741" t="s">
        <v>50</v>
      </c>
      <c r="J741" t="s">
        <v>80</v>
      </c>
      <c r="K741" t="s">
        <v>75</v>
      </c>
      <c r="L741" t="s">
        <v>81</v>
      </c>
      <c r="M741">
        <v>0.66</v>
      </c>
      <c r="N741" t="s">
        <v>34</v>
      </c>
      <c r="O741" t="s">
        <v>35</v>
      </c>
      <c r="P741" t="s">
        <v>244</v>
      </c>
      <c r="Q741" t="s">
        <v>1545</v>
      </c>
      <c r="R741">
        <v>22980</v>
      </c>
      <c r="S741" s="1">
        <v>42071</v>
      </c>
      <c r="T741" s="1">
        <v>42071</v>
      </c>
      <c r="U741">
        <v>664.51800000000003</v>
      </c>
      <c r="V741">
        <v>4</v>
      </c>
      <c r="W741">
        <v>657.61</v>
      </c>
      <c r="X741">
        <v>91424</v>
      </c>
      <c r="Y741">
        <f>cleaneddata[[#This Row],[Unit Price]]-cleaneddata[[#This Row],[Discount]]</f>
        <v>161.53</v>
      </c>
      <c r="Z741" t="str">
        <f>_xlfn.IFS(cleaneddata[[#This Row],[Region]]="Central","Chris",cleaneddata[[#This Row],[Region]]="East","Erin",cleaneddata[[#This Row],[Region]]="South","Sam",cleaneddata[[#This Row],[Region]]="West","William")</f>
        <v>Sam</v>
      </c>
    </row>
    <row r="742" spans="1:26" x14ac:dyDescent="0.2">
      <c r="A742">
        <v>2770</v>
      </c>
      <c r="B742" t="s">
        <v>1546</v>
      </c>
      <c r="C742" t="s">
        <v>27</v>
      </c>
      <c r="D742">
        <v>0.02</v>
      </c>
      <c r="E742">
        <v>11.55</v>
      </c>
      <c r="F742">
        <v>2.36</v>
      </c>
      <c r="G742" t="s">
        <v>40</v>
      </c>
      <c r="H742" t="s">
        <v>96</v>
      </c>
      <c r="I742" t="s">
        <v>50</v>
      </c>
      <c r="J742" t="s">
        <v>51</v>
      </c>
      <c r="K742" t="s">
        <v>52</v>
      </c>
      <c r="L742" t="s">
        <v>382</v>
      </c>
      <c r="M742">
        <v>0.55000000000000004</v>
      </c>
      <c r="N742" t="s">
        <v>34</v>
      </c>
      <c r="O742" t="s">
        <v>35</v>
      </c>
      <c r="P742" t="s">
        <v>77</v>
      </c>
      <c r="Q742" t="s">
        <v>1547</v>
      </c>
      <c r="R742">
        <v>30338</v>
      </c>
      <c r="S742" s="1">
        <v>42071</v>
      </c>
      <c r="T742" s="1">
        <v>42073</v>
      </c>
      <c r="U742">
        <v>1289.3820000000001</v>
      </c>
      <c r="V742">
        <v>14</v>
      </c>
      <c r="W742">
        <v>159.53</v>
      </c>
      <c r="X742">
        <v>88975</v>
      </c>
      <c r="Y742">
        <f>cleaneddata[[#This Row],[Unit Price]]-cleaneddata[[#This Row],[Discount]]</f>
        <v>11.530000000000001</v>
      </c>
      <c r="Z742" t="str">
        <f>_xlfn.IFS(cleaneddata[[#This Row],[Region]]="Central","Chris",cleaneddata[[#This Row],[Region]]="East","Erin",cleaneddata[[#This Row],[Region]]="South","Sam",cleaneddata[[#This Row],[Region]]="West","William")</f>
        <v>Sam</v>
      </c>
    </row>
    <row r="743" spans="1:26" x14ac:dyDescent="0.2">
      <c r="A743">
        <v>2837</v>
      </c>
      <c r="B743" t="s">
        <v>1548</v>
      </c>
      <c r="C743" t="s">
        <v>39</v>
      </c>
      <c r="D743">
        <v>7.0000000000000007E-2</v>
      </c>
      <c r="E743">
        <v>51.98</v>
      </c>
      <c r="F743">
        <v>10.17</v>
      </c>
      <c r="G743" t="s">
        <v>40</v>
      </c>
      <c r="H743" t="s">
        <v>73</v>
      </c>
      <c r="I743" t="s">
        <v>42</v>
      </c>
      <c r="J743" t="s">
        <v>58</v>
      </c>
      <c r="K743" t="s">
        <v>146</v>
      </c>
      <c r="L743" t="s">
        <v>1549</v>
      </c>
      <c r="M743">
        <v>0.37</v>
      </c>
      <c r="N743" t="s">
        <v>34</v>
      </c>
      <c r="O743" t="s">
        <v>54</v>
      </c>
      <c r="P743" t="s">
        <v>209</v>
      </c>
      <c r="Q743" t="s">
        <v>1550</v>
      </c>
      <c r="R743">
        <v>74133</v>
      </c>
      <c r="S743" s="1">
        <v>42071</v>
      </c>
      <c r="T743" s="1">
        <v>42073</v>
      </c>
      <c r="U743">
        <v>439.78530000000001</v>
      </c>
      <c r="V743">
        <v>13</v>
      </c>
      <c r="W743">
        <v>637.37</v>
      </c>
      <c r="X743">
        <v>89801</v>
      </c>
      <c r="Y743">
        <f>cleaneddata[[#This Row],[Unit Price]]-cleaneddata[[#This Row],[Discount]]</f>
        <v>51.91</v>
      </c>
      <c r="Z743" t="str">
        <f>_xlfn.IFS(cleaneddata[[#This Row],[Region]]="Central","Chris",cleaneddata[[#This Row],[Region]]="East","Erin",cleaneddata[[#This Row],[Region]]="South","Sam",cleaneddata[[#This Row],[Region]]="West","William")</f>
        <v>Chris</v>
      </c>
    </row>
    <row r="744" spans="1:26" x14ac:dyDescent="0.2">
      <c r="A744">
        <v>2837</v>
      </c>
      <c r="B744" t="s">
        <v>1548</v>
      </c>
      <c r="C744" t="s">
        <v>39</v>
      </c>
      <c r="D744">
        <v>0.1</v>
      </c>
      <c r="E744">
        <v>80.97</v>
      </c>
      <c r="F744">
        <v>33.6</v>
      </c>
      <c r="G744" t="s">
        <v>28</v>
      </c>
      <c r="H744" t="s">
        <v>73</v>
      </c>
      <c r="I744" t="s">
        <v>42</v>
      </c>
      <c r="J744" t="s">
        <v>58</v>
      </c>
      <c r="K744" t="s">
        <v>59</v>
      </c>
      <c r="L744" t="s">
        <v>911</v>
      </c>
      <c r="M744">
        <v>0.37</v>
      </c>
      <c r="N744" t="s">
        <v>34</v>
      </c>
      <c r="O744" t="s">
        <v>54</v>
      </c>
      <c r="P744" t="s">
        <v>209</v>
      </c>
      <c r="Q744" t="s">
        <v>1550</v>
      </c>
      <c r="R744">
        <v>74133</v>
      </c>
      <c r="S744" s="1">
        <v>42071</v>
      </c>
      <c r="T744" s="1">
        <v>42074</v>
      </c>
      <c r="U744">
        <v>-149.4573</v>
      </c>
      <c r="V744">
        <v>3</v>
      </c>
      <c r="W744">
        <v>232.16</v>
      </c>
      <c r="X744">
        <v>89801</v>
      </c>
      <c r="Y744">
        <f>cleaneddata[[#This Row],[Unit Price]]-cleaneddata[[#This Row],[Discount]]</f>
        <v>80.87</v>
      </c>
      <c r="Z744" t="str">
        <f>_xlfn.IFS(cleaneddata[[#This Row],[Region]]="Central","Chris",cleaneddata[[#This Row],[Region]]="East","Erin",cleaneddata[[#This Row],[Region]]="South","Sam",cleaneddata[[#This Row],[Region]]="West","William")</f>
        <v>Chris</v>
      </c>
    </row>
    <row r="745" spans="1:26" x14ac:dyDescent="0.2">
      <c r="A745">
        <v>693</v>
      </c>
      <c r="B745" t="s">
        <v>1551</v>
      </c>
      <c r="C745" t="s">
        <v>49</v>
      </c>
      <c r="D745">
        <v>0.09</v>
      </c>
      <c r="E745">
        <v>5.34</v>
      </c>
      <c r="F745">
        <v>2.99</v>
      </c>
      <c r="G745" t="s">
        <v>89</v>
      </c>
      <c r="H745" t="s">
        <v>29</v>
      </c>
      <c r="I745" t="s">
        <v>50</v>
      </c>
      <c r="J745" t="s">
        <v>74</v>
      </c>
      <c r="K745" t="s">
        <v>75</v>
      </c>
      <c r="L745" t="s">
        <v>1380</v>
      </c>
      <c r="M745">
        <v>0.38</v>
      </c>
      <c r="N745" t="s">
        <v>34</v>
      </c>
      <c r="O745" t="s">
        <v>61</v>
      </c>
      <c r="P745" t="s">
        <v>62</v>
      </c>
      <c r="Q745" t="s">
        <v>1552</v>
      </c>
      <c r="R745">
        <v>80229</v>
      </c>
      <c r="S745" s="1">
        <v>42071</v>
      </c>
      <c r="T745" s="1">
        <v>42078</v>
      </c>
      <c r="U745">
        <v>9.4860000000000007</v>
      </c>
      <c r="V745">
        <v>17</v>
      </c>
      <c r="W745">
        <v>95.1</v>
      </c>
      <c r="X745">
        <v>87812</v>
      </c>
      <c r="Y745">
        <f>cleaneddata[[#This Row],[Unit Price]]-cleaneddata[[#This Row],[Discount]]</f>
        <v>5.25</v>
      </c>
      <c r="Z745" t="str">
        <f>_xlfn.IFS(cleaneddata[[#This Row],[Region]]="Central","Chris",cleaneddata[[#This Row],[Region]]="East","Erin",cleaneddata[[#This Row],[Region]]="South","Sam",cleaneddata[[#This Row],[Region]]="West","William")</f>
        <v>William</v>
      </c>
    </row>
    <row r="746" spans="1:26" x14ac:dyDescent="0.2">
      <c r="A746">
        <v>693</v>
      </c>
      <c r="B746" t="s">
        <v>1551</v>
      </c>
      <c r="C746" t="s">
        <v>49</v>
      </c>
      <c r="D746">
        <v>7.0000000000000007E-2</v>
      </c>
      <c r="E746">
        <v>140.97999999999999</v>
      </c>
      <c r="F746">
        <v>53.48</v>
      </c>
      <c r="G746" t="s">
        <v>28</v>
      </c>
      <c r="H746" t="s">
        <v>29</v>
      </c>
      <c r="I746" t="s">
        <v>30</v>
      </c>
      <c r="J746" t="s">
        <v>119</v>
      </c>
      <c r="K746" t="s">
        <v>32</v>
      </c>
      <c r="L746" t="s">
        <v>1553</v>
      </c>
      <c r="M746">
        <v>0.65</v>
      </c>
      <c r="N746" t="s">
        <v>34</v>
      </c>
      <c r="O746" t="s">
        <v>61</v>
      </c>
      <c r="P746" t="s">
        <v>62</v>
      </c>
      <c r="Q746" t="s">
        <v>1552</v>
      </c>
      <c r="R746">
        <v>80229</v>
      </c>
      <c r="S746" s="1">
        <v>42071</v>
      </c>
      <c r="T746" s="1">
        <v>42078</v>
      </c>
      <c r="U746">
        <v>-263.64999999999998</v>
      </c>
      <c r="V746">
        <v>5</v>
      </c>
      <c r="W746">
        <v>734.74</v>
      </c>
      <c r="X746">
        <v>87812</v>
      </c>
      <c r="Y746">
        <f>cleaneddata[[#This Row],[Unit Price]]-cleaneddata[[#This Row],[Discount]]</f>
        <v>140.91</v>
      </c>
      <c r="Z746" t="str">
        <f>_xlfn.IFS(cleaneddata[[#This Row],[Region]]="Central","Chris",cleaneddata[[#This Row],[Region]]="East","Erin",cleaneddata[[#This Row],[Region]]="South","Sam",cleaneddata[[#This Row],[Region]]="West","William")</f>
        <v>William</v>
      </c>
    </row>
    <row r="747" spans="1:26" x14ac:dyDescent="0.2">
      <c r="A747">
        <v>693</v>
      </c>
      <c r="B747" t="s">
        <v>1551</v>
      </c>
      <c r="C747" t="s">
        <v>49</v>
      </c>
      <c r="D747">
        <v>0.06</v>
      </c>
      <c r="E747">
        <v>205.99</v>
      </c>
      <c r="F747">
        <v>5.26</v>
      </c>
      <c r="G747" t="s">
        <v>40</v>
      </c>
      <c r="H747" t="s">
        <v>29</v>
      </c>
      <c r="I747" t="s">
        <v>42</v>
      </c>
      <c r="J747" t="s">
        <v>137</v>
      </c>
      <c r="K747" t="s">
        <v>75</v>
      </c>
      <c r="L747" t="s">
        <v>1554</v>
      </c>
      <c r="M747">
        <v>0.56000000000000005</v>
      </c>
      <c r="N747" t="s">
        <v>34</v>
      </c>
      <c r="O747" t="s">
        <v>61</v>
      </c>
      <c r="P747" t="s">
        <v>62</v>
      </c>
      <c r="Q747" t="s">
        <v>1552</v>
      </c>
      <c r="R747">
        <v>80229</v>
      </c>
      <c r="S747" s="1">
        <v>42071</v>
      </c>
      <c r="T747" s="1">
        <v>42078</v>
      </c>
      <c r="U747">
        <v>890.18100000000004</v>
      </c>
      <c r="V747">
        <v>11</v>
      </c>
      <c r="W747">
        <v>1882.87</v>
      </c>
      <c r="X747">
        <v>87812</v>
      </c>
      <c r="Y747">
        <f>cleaneddata[[#This Row],[Unit Price]]-cleaneddata[[#This Row],[Discount]]</f>
        <v>205.93</v>
      </c>
      <c r="Z747" t="str">
        <f>_xlfn.IFS(cleaneddata[[#This Row],[Region]]="Central","Chris",cleaneddata[[#This Row],[Region]]="East","Erin",cleaneddata[[#This Row],[Region]]="South","Sam",cleaneddata[[#This Row],[Region]]="West","William")</f>
        <v>William</v>
      </c>
    </row>
    <row r="748" spans="1:26" x14ac:dyDescent="0.2">
      <c r="A748">
        <v>1718</v>
      </c>
      <c r="B748" t="s">
        <v>1555</v>
      </c>
      <c r="C748" t="s">
        <v>49</v>
      </c>
      <c r="D748">
        <v>0.01</v>
      </c>
      <c r="E748">
        <v>300.98</v>
      </c>
      <c r="F748">
        <v>64.73</v>
      </c>
      <c r="G748" t="s">
        <v>28</v>
      </c>
      <c r="H748" t="s">
        <v>41</v>
      </c>
      <c r="I748" t="s">
        <v>30</v>
      </c>
      <c r="J748" t="s">
        <v>111</v>
      </c>
      <c r="K748" t="s">
        <v>59</v>
      </c>
      <c r="L748" t="s">
        <v>1342</v>
      </c>
      <c r="M748">
        <v>0.56000000000000005</v>
      </c>
      <c r="N748" t="s">
        <v>34</v>
      </c>
      <c r="O748" t="s">
        <v>35</v>
      </c>
      <c r="P748" t="s">
        <v>99</v>
      </c>
      <c r="Q748" t="s">
        <v>1556</v>
      </c>
      <c r="R748">
        <v>27529</v>
      </c>
      <c r="S748" s="1">
        <v>42071</v>
      </c>
      <c r="T748" s="1">
        <v>42078</v>
      </c>
      <c r="U748">
        <v>-48.874000000000002</v>
      </c>
      <c r="V748">
        <v>3</v>
      </c>
      <c r="W748">
        <v>974.14</v>
      </c>
      <c r="X748">
        <v>90621</v>
      </c>
      <c r="Y748">
        <f>cleaneddata[[#This Row],[Unit Price]]-cleaneddata[[#This Row],[Discount]]</f>
        <v>300.97000000000003</v>
      </c>
      <c r="Z748" t="str">
        <f>_xlfn.IFS(cleaneddata[[#This Row],[Region]]="Central","Chris",cleaneddata[[#This Row],[Region]]="East","Erin",cleaneddata[[#This Row],[Region]]="South","Sam",cleaneddata[[#This Row],[Region]]="West","William")</f>
        <v>Sam</v>
      </c>
    </row>
    <row r="749" spans="1:26" x14ac:dyDescent="0.2">
      <c r="A749">
        <v>1075</v>
      </c>
      <c r="B749" t="s">
        <v>1557</v>
      </c>
      <c r="C749" t="s">
        <v>39</v>
      </c>
      <c r="D749">
        <v>0.04</v>
      </c>
      <c r="E749">
        <v>19.23</v>
      </c>
      <c r="F749">
        <v>6.15</v>
      </c>
      <c r="G749" t="s">
        <v>40</v>
      </c>
      <c r="H749" t="s">
        <v>73</v>
      </c>
      <c r="I749" t="s">
        <v>30</v>
      </c>
      <c r="J749" t="s">
        <v>128</v>
      </c>
      <c r="K749" t="s">
        <v>44</v>
      </c>
      <c r="L749" t="s">
        <v>1279</v>
      </c>
      <c r="M749">
        <v>0.44</v>
      </c>
      <c r="N749" t="s">
        <v>34</v>
      </c>
      <c r="O749" t="s">
        <v>54</v>
      </c>
      <c r="P749" t="s">
        <v>105</v>
      </c>
      <c r="Q749" t="s">
        <v>1558</v>
      </c>
      <c r="R749">
        <v>60441</v>
      </c>
      <c r="S749" s="1">
        <v>42072</v>
      </c>
      <c r="T749" s="1">
        <v>42073</v>
      </c>
      <c r="U749">
        <v>152.4348</v>
      </c>
      <c r="V749">
        <v>11</v>
      </c>
      <c r="W749">
        <v>220.92</v>
      </c>
      <c r="X749">
        <v>86422</v>
      </c>
      <c r="Y749">
        <f>cleaneddata[[#This Row],[Unit Price]]-cleaneddata[[#This Row],[Discount]]</f>
        <v>19.190000000000001</v>
      </c>
      <c r="Z749" t="str">
        <f>_xlfn.IFS(cleaneddata[[#This Row],[Region]]="Central","Chris",cleaneddata[[#This Row],[Region]]="East","Erin",cleaneddata[[#This Row],[Region]]="South","Sam",cleaneddata[[#This Row],[Region]]="West","William")</f>
        <v>Chris</v>
      </c>
    </row>
    <row r="750" spans="1:26" x14ac:dyDescent="0.2">
      <c r="A750">
        <v>2258</v>
      </c>
      <c r="B750" t="s">
        <v>1559</v>
      </c>
      <c r="C750" t="s">
        <v>49</v>
      </c>
      <c r="D750">
        <v>0.01</v>
      </c>
      <c r="E750">
        <v>7.64</v>
      </c>
      <c r="F750">
        <v>1.39</v>
      </c>
      <c r="G750" t="s">
        <v>89</v>
      </c>
      <c r="H750" t="s">
        <v>96</v>
      </c>
      <c r="I750" t="s">
        <v>50</v>
      </c>
      <c r="J750" t="s">
        <v>347</v>
      </c>
      <c r="K750" t="s">
        <v>75</v>
      </c>
      <c r="L750" t="s">
        <v>1560</v>
      </c>
      <c r="M750">
        <v>0.36</v>
      </c>
      <c r="N750" t="s">
        <v>34</v>
      </c>
      <c r="O750" t="s">
        <v>35</v>
      </c>
      <c r="P750" t="s">
        <v>99</v>
      </c>
      <c r="Q750" t="s">
        <v>1561</v>
      </c>
      <c r="R750">
        <v>27801</v>
      </c>
      <c r="S750" s="1">
        <v>42072</v>
      </c>
      <c r="T750" s="1">
        <v>42076</v>
      </c>
      <c r="U750">
        <v>-1676.6120000000001</v>
      </c>
      <c r="V750">
        <v>9</v>
      </c>
      <c r="W750">
        <v>73.290000000000006</v>
      </c>
      <c r="X750">
        <v>87962</v>
      </c>
      <c r="Y750">
        <f>cleaneddata[[#This Row],[Unit Price]]-cleaneddata[[#This Row],[Discount]]</f>
        <v>7.63</v>
      </c>
      <c r="Z750" t="str">
        <f>_xlfn.IFS(cleaneddata[[#This Row],[Region]]="Central","Chris",cleaneddata[[#This Row],[Region]]="East","Erin",cleaneddata[[#This Row],[Region]]="South","Sam",cleaneddata[[#This Row],[Region]]="West","William")</f>
        <v>Sam</v>
      </c>
    </row>
    <row r="751" spans="1:26" x14ac:dyDescent="0.2">
      <c r="A751">
        <v>2258</v>
      </c>
      <c r="B751" t="s">
        <v>1559</v>
      </c>
      <c r="C751" t="s">
        <v>49</v>
      </c>
      <c r="D751">
        <v>7.0000000000000007E-2</v>
      </c>
      <c r="E751">
        <v>400.97</v>
      </c>
      <c r="F751">
        <v>48.26</v>
      </c>
      <c r="G751" t="s">
        <v>28</v>
      </c>
      <c r="H751" t="s">
        <v>96</v>
      </c>
      <c r="I751" t="s">
        <v>42</v>
      </c>
      <c r="J751" t="s">
        <v>58</v>
      </c>
      <c r="K751" t="s">
        <v>32</v>
      </c>
      <c r="L751" t="s">
        <v>1562</v>
      </c>
      <c r="M751">
        <v>0.36</v>
      </c>
      <c r="N751" t="s">
        <v>34</v>
      </c>
      <c r="O751" t="s">
        <v>35</v>
      </c>
      <c r="P751" t="s">
        <v>99</v>
      </c>
      <c r="Q751" t="s">
        <v>1561</v>
      </c>
      <c r="R751">
        <v>27801</v>
      </c>
      <c r="S751" s="1">
        <v>42072</v>
      </c>
      <c r="T751" s="1">
        <v>42076</v>
      </c>
      <c r="U751">
        <v>45.127800000000001</v>
      </c>
      <c r="V751">
        <v>8</v>
      </c>
      <c r="W751">
        <v>2961.32</v>
      </c>
      <c r="X751">
        <v>87962</v>
      </c>
      <c r="Y751">
        <f>cleaneddata[[#This Row],[Unit Price]]-cleaneddata[[#This Row],[Discount]]</f>
        <v>400.90000000000003</v>
      </c>
      <c r="Z751" t="str">
        <f>_xlfn.IFS(cleaneddata[[#This Row],[Region]]="Central","Chris",cleaneddata[[#This Row],[Region]]="East","Erin",cleaneddata[[#This Row],[Region]]="South","Sam",cleaneddata[[#This Row],[Region]]="West","William")</f>
        <v>Sam</v>
      </c>
    </row>
    <row r="752" spans="1:26" x14ac:dyDescent="0.2">
      <c r="A752">
        <v>2855</v>
      </c>
      <c r="B752" t="s">
        <v>680</v>
      </c>
      <c r="C752" t="s">
        <v>49</v>
      </c>
      <c r="D752">
        <v>0.09</v>
      </c>
      <c r="E752">
        <v>6783.02</v>
      </c>
      <c r="F752">
        <v>24.49</v>
      </c>
      <c r="G752" t="s">
        <v>40</v>
      </c>
      <c r="H752" t="s">
        <v>41</v>
      </c>
      <c r="I752" t="s">
        <v>42</v>
      </c>
      <c r="J752" t="s">
        <v>58</v>
      </c>
      <c r="K752" t="s">
        <v>66</v>
      </c>
      <c r="L752" t="s">
        <v>316</v>
      </c>
      <c r="M752">
        <v>0.39</v>
      </c>
      <c r="N752" t="s">
        <v>34</v>
      </c>
      <c r="O752" t="s">
        <v>61</v>
      </c>
      <c r="P752" t="s">
        <v>68</v>
      </c>
      <c r="Q752" t="s">
        <v>682</v>
      </c>
      <c r="R752">
        <v>98198</v>
      </c>
      <c r="S752" s="1">
        <v>42073</v>
      </c>
      <c r="T752" s="1">
        <v>42077</v>
      </c>
      <c r="U752">
        <v>-14140.7016</v>
      </c>
      <c r="V752">
        <v>1</v>
      </c>
      <c r="W752">
        <v>6296</v>
      </c>
      <c r="X752">
        <v>87317</v>
      </c>
      <c r="Y752">
        <f>cleaneddata[[#This Row],[Unit Price]]-cleaneddata[[#This Row],[Discount]]</f>
        <v>6782.93</v>
      </c>
      <c r="Z752" t="str">
        <f>_xlfn.IFS(cleaneddata[[#This Row],[Region]]="Central","Chris",cleaneddata[[#This Row],[Region]]="East","Erin",cleaneddata[[#This Row],[Region]]="South","Sam",cleaneddata[[#This Row],[Region]]="West","William")</f>
        <v>William</v>
      </c>
    </row>
    <row r="753" spans="1:26" x14ac:dyDescent="0.2">
      <c r="A753">
        <v>2545</v>
      </c>
      <c r="B753" t="s">
        <v>1563</v>
      </c>
      <c r="C753" t="s">
        <v>118</v>
      </c>
      <c r="D753">
        <v>0.01</v>
      </c>
      <c r="E753">
        <v>99.99</v>
      </c>
      <c r="F753">
        <v>19.989999999999998</v>
      </c>
      <c r="G753" t="s">
        <v>89</v>
      </c>
      <c r="H753" t="s">
        <v>73</v>
      </c>
      <c r="I753" t="s">
        <v>42</v>
      </c>
      <c r="J753" t="s">
        <v>58</v>
      </c>
      <c r="K753" t="s">
        <v>75</v>
      </c>
      <c r="L753" t="s">
        <v>1564</v>
      </c>
      <c r="M753">
        <v>0.52</v>
      </c>
      <c r="N753" t="s">
        <v>34</v>
      </c>
      <c r="O753" t="s">
        <v>35</v>
      </c>
      <c r="P753" t="s">
        <v>244</v>
      </c>
      <c r="Q753" t="s">
        <v>880</v>
      </c>
      <c r="R753">
        <v>22153</v>
      </c>
      <c r="S753" s="1">
        <v>42073</v>
      </c>
      <c r="T753" s="1">
        <v>42075</v>
      </c>
      <c r="U753">
        <v>90.024000000000001</v>
      </c>
      <c r="V753">
        <v>2</v>
      </c>
      <c r="W753">
        <v>202.98</v>
      </c>
      <c r="X753">
        <v>87915</v>
      </c>
      <c r="Y753">
        <f>cleaneddata[[#This Row],[Unit Price]]-cleaneddata[[#This Row],[Discount]]</f>
        <v>99.97999999999999</v>
      </c>
      <c r="Z753" t="str">
        <f>_xlfn.IFS(cleaneddata[[#This Row],[Region]]="Central","Chris",cleaneddata[[#This Row],[Region]]="East","Erin",cleaneddata[[#This Row],[Region]]="South","Sam",cleaneddata[[#This Row],[Region]]="West","William")</f>
        <v>Sam</v>
      </c>
    </row>
    <row r="754" spans="1:26" x14ac:dyDescent="0.2">
      <c r="A754">
        <v>3194</v>
      </c>
      <c r="B754" t="s">
        <v>1565</v>
      </c>
      <c r="C754" t="s">
        <v>118</v>
      </c>
      <c r="D754">
        <v>0.1</v>
      </c>
      <c r="E754">
        <v>4.9800000000000004</v>
      </c>
      <c r="F754">
        <v>7.54</v>
      </c>
      <c r="G754" t="s">
        <v>40</v>
      </c>
      <c r="H754" t="s">
        <v>41</v>
      </c>
      <c r="I754" t="s">
        <v>50</v>
      </c>
      <c r="J754" t="s">
        <v>90</v>
      </c>
      <c r="K754" t="s">
        <v>75</v>
      </c>
      <c r="L754" t="s">
        <v>1566</v>
      </c>
      <c r="M754">
        <v>0.38</v>
      </c>
      <c r="N754" t="s">
        <v>34</v>
      </c>
      <c r="O754" t="s">
        <v>35</v>
      </c>
      <c r="P754" t="s">
        <v>125</v>
      </c>
      <c r="Q754" t="s">
        <v>438</v>
      </c>
      <c r="R754">
        <v>34609</v>
      </c>
      <c r="S754" s="1">
        <v>42073</v>
      </c>
      <c r="T754" s="1">
        <v>42074</v>
      </c>
      <c r="U754">
        <v>45.078000000000003</v>
      </c>
      <c r="V754">
        <v>9</v>
      </c>
      <c r="W754">
        <v>43.84</v>
      </c>
      <c r="X754">
        <v>89805</v>
      </c>
      <c r="Y754">
        <f>cleaneddata[[#This Row],[Unit Price]]-cleaneddata[[#This Row],[Discount]]</f>
        <v>4.8800000000000008</v>
      </c>
      <c r="Z754" t="str">
        <f>_xlfn.IFS(cleaneddata[[#This Row],[Region]]="Central","Chris",cleaneddata[[#This Row],[Region]]="East","Erin",cleaneddata[[#This Row],[Region]]="South","Sam",cleaneddata[[#This Row],[Region]]="West","William")</f>
        <v>Sam</v>
      </c>
    </row>
    <row r="755" spans="1:26" x14ac:dyDescent="0.2">
      <c r="A755">
        <v>3194</v>
      </c>
      <c r="B755" t="s">
        <v>1565</v>
      </c>
      <c r="C755" t="s">
        <v>118</v>
      </c>
      <c r="D755">
        <v>0</v>
      </c>
      <c r="E755">
        <v>22.84</v>
      </c>
      <c r="F755">
        <v>8.18</v>
      </c>
      <c r="G755" t="s">
        <v>40</v>
      </c>
      <c r="H755" t="s">
        <v>41</v>
      </c>
      <c r="I755" t="s">
        <v>50</v>
      </c>
      <c r="J755" t="s">
        <v>90</v>
      </c>
      <c r="K755" t="s">
        <v>75</v>
      </c>
      <c r="L755" t="s">
        <v>607</v>
      </c>
      <c r="M755">
        <v>0.39</v>
      </c>
      <c r="N755" t="s">
        <v>34</v>
      </c>
      <c r="O755" t="s">
        <v>35</v>
      </c>
      <c r="P755" t="s">
        <v>125</v>
      </c>
      <c r="Q755" t="s">
        <v>438</v>
      </c>
      <c r="R755">
        <v>34609</v>
      </c>
      <c r="S755" s="1">
        <v>42073</v>
      </c>
      <c r="T755" s="1">
        <v>42075</v>
      </c>
      <c r="U755">
        <v>-110.376</v>
      </c>
      <c r="V755">
        <v>6</v>
      </c>
      <c r="W755">
        <v>141.74</v>
      </c>
      <c r="X755">
        <v>89805</v>
      </c>
      <c r="Y755">
        <f>cleaneddata[[#This Row],[Unit Price]]-cleaneddata[[#This Row],[Discount]]</f>
        <v>22.84</v>
      </c>
      <c r="Z755" t="str">
        <f>_xlfn.IFS(cleaneddata[[#This Row],[Region]]="Central","Chris",cleaneddata[[#This Row],[Region]]="East","Erin",cleaneddata[[#This Row],[Region]]="South","Sam",cleaneddata[[#This Row],[Region]]="West","William")</f>
        <v>Sam</v>
      </c>
    </row>
    <row r="756" spans="1:26" x14ac:dyDescent="0.2">
      <c r="A756">
        <v>52</v>
      </c>
      <c r="B756" t="s">
        <v>1567</v>
      </c>
      <c r="C756" t="s">
        <v>72</v>
      </c>
      <c r="D756">
        <v>0</v>
      </c>
      <c r="E756">
        <v>115.99</v>
      </c>
      <c r="F756">
        <v>2.5</v>
      </c>
      <c r="G756" t="s">
        <v>40</v>
      </c>
      <c r="H756" t="s">
        <v>96</v>
      </c>
      <c r="I756" t="s">
        <v>42</v>
      </c>
      <c r="J756" t="s">
        <v>137</v>
      </c>
      <c r="K756" t="s">
        <v>75</v>
      </c>
      <c r="L756" t="s">
        <v>1568</v>
      </c>
      <c r="M756">
        <v>0.56999999999999995</v>
      </c>
      <c r="N756" t="s">
        <v>34</v>
      </c>
      <c r="O756" t="s">
        <v>61</v>
      </c>
      <c r="P756" t="s">
        <v>68</v>
      </c>
      <c r="Q756" t="s">
        <v>1569</v>
      </c>
      <c r="R756">
        <v>98373</v>
      </c>
      <c r="S756" s="1">
        <v>42073</v>
      </c>
      <c r="T756" s="1">
        <v>42073</v>
      </c>
      <c r="U756">
        <v>162.666</v>
      </c>
      <c r="V756">
        <v>6</v>
      </c>
      <c r="W756">
        <v>627.04</v>
      </c>
      <c r="X756">
        <v>88426</v>
      </c>
      <c r="Y756">
        <f>cleaneddata[[#This Row],[Unit Price]]-cleaneddata[[#This Row],[Discount]]</f>
        <v>115.99</v>
      </c>
      <c r="Z756" t="str">
        <f>_xlfn.IFS(cleaneddata[[#This Row],[Region]]="Central","Chris",cleaneddata[[#This Row],[Region]]="East","Erin",cleaneddata[[#This Row],[Region]]="South","Sam",cleaneddata[[#This Row],[Region]]="West","William")</f>
        <v>William</v>
      </c>
    </row>
    <row r="757" spans="1:26" x14ac:dyDescent="0.2">
      <c r="A757">
        <v>53</v>
      </c>
      <c r="B757" t="s">
        <v>842</v>
      </c>
      <c r="C757" t="s">
        <v>72</v>
      </c>
      <c r="D757">
        <v>0.02</v>
      </c>
      <c r="E757">
        <v>5.98</v>
      </c>
      <c r="F757">
        <v>5.79</v>
      </c>
      <c r="G757" t="s">
        <v>40</v>
      </c>
      <c r="H757" t="s">
        <v>96</v>
      </c>
      <c r="I757" t="s">
        <v>50</v>
      </c>
      <c r="J757" t="s">
        <v>90</v>
      </c>
      <c r="K757" t="s">
        <v>75</v>
      </c>
      <c r="L757" t="s">
        <v>473</v>
      </c>
      <c r="M757">
        <v>0.36</v>
      </c>
      <c r="N757" t="s">
        <v>34</v>
      </c>
      <c r="O757" t="s">
        <v>61</v>
      </c>
      <c r="P757" t="s">
        <v>68</v>
      </c>
      <c r="Q757" t="s">
        <v>844</v>
      </c>
      <c r="R757">
        <v>98052</v>
      </c>
      <c r="S757" s="1">
        <v>42073</v>
      </c>
      <c r="T757" s="1">
        <v>42074</v>
      </c>
      <c r="U757">
        <v>-67.489999999999995</v>
      </c>
      <c r="V757">
        <v>17</v>
      </c>
      <c r="W757">
        <v>110.19</v>
      </c>
      <c r="X757">
        <v>88426</v>
      </c>
      <c r="Y757">
        <f>cleaneddata[[#This Row],[Unit Price]]-cleaneddata[[#This Row],[Discount]]</f>
        <v>5.9600000000000009</v>
      </c>
      <c r="Z757" t="str">
        <f>_xlfn.IFS(cleaneddata[[#This Row],[Region]]="Central","Chris",cleaneddata[[#This Row],[Region]]="East","Erin",cleaneddata[[#This Row],[Region]]="South","Sam",cleaneddata[[#This Row],[Region]]="West","William")</f>
        <v>William</v>
      </c>
    </row>
    <row r="758" spans="1:26" x14ac:dyDescent="0.2">
      <c r="A758">
        <v>753</v>
      </c>
      <c r="B758" t="s">
        <v>1570</v>
      </c>
      <c r="C758" t="s">
        <v>27</v>
      </c>
      <c r="D758">
        <v>0.06</v>
      </c>
      <c r="E758">
        <v>2.61</v>
      </c>
      <c r="F758">
        <v>0.5</v>
      </c>
      <c r="G758" t="s">
        <v>89</v>
      </c>
      <c r="H758" t="s">
        <v>96</v>
      </c>
      <c r="I758" t="s">
        <v>50</v>
      </c>
      <c r="J758" t="s">
        <v>154</v>
      </c>
      <c r="K758" t="s">
        <v>75</v>
      </c>
      <c r="L758" t="s">
        <v>1571</v>
      </c>
      <c r="M758">
        <v>0.39</v>
      </c>
      <c r="N758" t="s">
        <v>34</v>
      </c>
      <c r="O758" t="s">
        <v>61</v>
      </c>
      <c r="P758" t="s">
        <v>590</v>
      </c>
      <c r="Q758" t="s">
        <v>1572</v>
      </c>
      <c r="R758">
        <v>86301</v>
      </c>
      <c r="S758" s="1">
        <v>42074</v>
      </c>
      <c r="T758" s="1">
        <v>42074</v>
      </c>
      <c r="U758">
        <v>10.85</v>
      </c>
      <c r="V758">
        <v>1</v>
      </c>
      <c r="W758">
        <v>17.59</v>
      </c>
      <c r="X758">
        <v>90438</v>
      </c>
      <c r="Y758">
        <f>cleaneddata[[#This Row],[Unit Price]]-cleaneddata[[#This Row],[Discount]]</f>
        <v>2.5499999999999998</v>
      </c>
      <c r="Z758" t="str">
        <f>_xlfn.IFS(cleaneddata[[#This Row],[Region]]="Central","Chris",cleaneddata[[#This Row],[Region]]="East","Erin",cleaneddata[[#This Row],[Region]]="South","Sam",cleaneddata[[#This Row],[Region]]="West","William")</f>
        <v>William</v>
      </c>
    </row>
    <row r="759" spans="1:26" x14ac:dyDescent="0.2">
      <c r="A759">
        <v>753</v>
      </c>
      <c r="B759" t="s">
        <v>1570</v>
      </c>
      <c r="C759" t="s">
        <v>27</v>
      </c>
      <c r="D759">
        <v>0.01</v>
      </c>
      <c r="E759">
        <v>6.35</v>
      </c>
      <c r="F759">
        <v>1.02</v>
      </c>
      <c r="G759" t="s">
        <v>40</v>
      </c>
      <c r="H759" t="s">
        <v>96</v>
      </c>
      <c r="I759" t="s">
        <v>50</v>
      </c>
      <c r="J759" t="s">
        <v>90</v>
      </c>
      <c r="K759" t="s">
        <v>52</v>
      </c>
      <c r="L759" t="s">
        <v>529</v>
      </c>
      <c r="M759">
        <v>0.39</v>
      </c>
      <c r="N759" t="s">
        <v>34</v>
      </c>
      <c r="O759" t="s">
        <v>61</v>
      </c>
      <c r="P759" t="s">
        <v>590</v>
      </c>
      <c r="Q759" t="s">
        <v>1572</v>
      </c>
      <c r="R759">
        <v>86301</v>
      </c>
      <c r="S759" s="1">
        <v>42074</v>
      </c>
      <c r="T759" s="1">
        <v>42076</v>
      </c>
      <c r="U759">
        <v>97.662599999999998</v>
      </c>
      <c r="V759">
        <v>22</v>
      </c>
      <c r="W759">
        <v>141.54</v>
      </c>
      <c r="X759">
        <v>90438</v>
      </c>
      <c r="Y759">
        <f>cleaneddata[[#This Row],[Unit Price]]-cleaneddata[[#This Row],[Discount]]</f>
        <v>6.34</v>
      </c>
      <c r="Z759" t="str">
        <f>_xlfn.IFS(cleaneddata[[#This Row],[Region]]="Central","Chris",cleaneddata[[#This Row],[Region]]="East","Erin",cleaneddata[[#This Row],[Region]]="South","Sam",cleaneddata[[#This Row],[Region]]="West","William")</f>
        <v>William</v>
      </c>
    </row>
    <row r="760" spans="1:26" x14ac:dyDescent="0.2">
      <c r="A760">
        <v>1494</v>
      </c>
      <c r="B760" t="s">
        <v>1573</v>
      </c>
      <c r="C760" t="s">
        <v>27</v>
      </c>
      <c r="D760">
        <v>0.06</v>
      </c>
      <c r="E760">
        <v>8.3699999999999992</v>
      </c>
      <c r="F760">
        <v>10.16</v>
      </c>
      <c r="G760" t="s">
        <v>40</v>
      </c>
      <c r="H760" t="s">
        <v>96</v>
      </c>
      <c r="I760" t="s">
        <v>30</v>
      </c>
      <c r="J760" t="s">
        <v>128</v>
      </c>
      <c r="K760" t="s">
        <v>66</v>
      </c>
      <c r="L760" t="s">
        <v>1574</v>
      </c>
      <c r="M760">
        <v>0.59</v>
      </c>
      <c r="N760" t="s">
        <v>34</v>
      </c>
      <c r="O760" t="s">
        <v>113</v>
      </c>
      <c r="P760" t="s">
        <v>420</v>
      </c>
      <c r="Q760" t="s">
        <v>1575</v>
      </c>
      <c r="R760">
        <v>21222</v>
      </c>
      <c r="S760" s="1">
        <v>42074</v>
      </c>
      <c r="T760" s="1">
        <v>42076</v>
      </c>
      <c r="U760">
        <v>-255.65</v>
      </c>
      <c r="V760">
        <v>18</v>
      </c>
      <c r="W760">
        <v>157.63999999999999</v>
      </c>
      <c r="X760">
        <v>85880</v>
      </c>
      <c r="Y760">
        <f>cleaneddata[[#This Row],[Unit Price]]-cleaneddata[[#This Row],[Discount]]</f>
        <v>8.3099999999999987</v>
      </c>
      <c r="Z760" t="str">
        <f>_xlfn.IFS(cleaneddata[[#This Row],[Region]]="Central","Chris",cleaneddata[[#This Row],[Region]]="East","Erin",cleaneddata[[#This Row],[Region]]="South","Sam",cleaneddata[[#This Row],[Region]]="West","William")</f>
        <v>Erin</v>
      </c>
    </row>
    <row r="761" spans="1:26" x14ac:dyDescent="0.2">
      <c r="A761">
        <v>1494</v>
      </c>
      <c r="B761" t="s">
        <v>1573</v>
      </c>
      <c r="C761" t="s">
        <v>27</v>
      </c>
      <c r="D761">
        <v>0.09</v>
      </c>
      <c r="E761">
        <v>6.48</v>
      </c>
      <c r="F761">
        <v>9.17</v>
      </c>
      <c r="G761" t="s">
        <v>89</v>
      </c>
      <c r="H761" t="s">
        <v>96</v>
      </c>
      <c r="I761" t="s">
        <v>50</v>
      </c>
      <c r="J761" t="s">
        <v>90</v>
      </c>
      <c r="K761" t="s">
        <v>75</v>
      </c>
      <c r="L761" t="s">
        <v>396</v>
      </c>
      <c r="M761">
        <v>0.37</v>
      </c>
      <c r="N761" t="s">
        <v>34</v>
      </c>
      <c r="O761" t="s">
        <v>113</v>
      </c>
      <c r="P761" t="s">
        <v>420</v>
      </c>
      <c r="Q761" t="s">
        <v>1575</v>
      </c>
      <c r="R761">
        <v>21222</v>
      </c>
      <c r="S761" s="1">
        <v>42074</v>
      </c>
      <c r="T761" s="1">
        <v>42076</v>
      </c>
      <c r="U761">
        <v>-76.540000000000006</v>
      </c>
      <c r="V761">
        <v>6</v>
      </c>
      <c r="W761">
        <v>42.16</v>
      </c>
      <c r="X761">
        <v>85880</v>
      </c>
      <c r="Y761">
        <f>cleaneddata[[#This Row],[Unit Price]]-cleaneddata[[#This Row],[Discount]]</f>
        <v>6.3900000000000006</v>
      </c>
      <c r="Z761" t="str">
        <f>_xlfn.IFS(cleaneddata[[#This Row],[Region]]="Central","Chris",cleaneddata[[#This Row],[Region]]="East","Erin",cleaneddata[[#This Row],[Region]]="South","Sam",cleaneddata[[#This Row],[Region]]="West","William")</f>
        <v>Erin</v>
      </c>
    </row>
    <row r="762" spans="1:26" x14ac:dyDescent="0.2">
      <c r="A762">
        <v>1497</v>
      </c>
      <c r="B762" t="s">
        <v>1576</v>
      </c>
      <c r="C762" t="s">
        <v>27</v>
      </c>
      <c r="D762">
        <v>0.09</v>
      </c>
      <c r="E762">
        <v>6.28</v>
      </c>
      <c r="F762">
        <v>5.29</v>
      </c>
      <c r="G762" t="s">
        <v>40</v>
      </c>
      <c r="H762" t="s">
        <v>96</v>
      </c>
      <c r="I762" t="s">
        <v>30</v>
      </c>
      <c r="J762" t="s">
        <v>128</v>
      </c>
      <c r="K762" t="s">
        <v>75</v>
      </c>
      <c r="L762" t="s">
        <v>1577</v>
      </c>
      <c r="M762">
        <v>0.43</v>
      </c>
      <c r="N762" t="s">
        <v>34</v>
      </c>
      <c r="O762" t="s">
        <v>113</v>
      </c>
      <c r="P762" t="s">
        <v>114</v>
      </c>
      <c r="Q762" t="s">
        <v>1578</v>
      </c>
      <c r="R762">
        <v>14901</v>
      </c>
      <c r="S762" s="1">
        <v>42074</v>
      </c>
      <c r="T762" s="1">
        <v>42075</v>
      </c>
      <c r="U762">
        <v>-10.09</v>
      </c>
      <c r="V762">
        <v>2</v>
      </c>
      <c r="W762">
        <v>14.08</v>
      </c>
      <c r="X762">
        <v>85880</v>
      </c>
      <c r="Y762">
        <f>cleaneddata[[#This Row],[Unit Price]]-cleaneddata[[#This Row],[Discount]]</f>
        <v>6.19</v>
      </c>
      <c r="Z762" t="str">
        <f>_xlfn.IFS(cleaneddata[[#This Row],[Region]]="Central","Chris",cleaneddata[[#This Row],[Region]]="East","Erin",cleaneddata[[#This Row],[Region]]="South","Sam",cleaneddata[[#This Row],[Region]]="West","William")</f>
        <v>Erin</v>
      </c>
    </row>
    <row r="763" spans="1:26" x14ac:dyDescent="0.2">
      <c r="A763">
        <v>1497</v>
      </c>
      <c r="B763" t="s">
        <v>1576</v>
      </c>
      <c r="C763" t="s">
        <v>27</v>
      </c>
      <c r="D763">
        <v>0.03</v>
      </c>
      <c r="E763">
        <v>15.14</v>
      </c>
      <c r="F763">
        <v>4.53</v>
      </c>
      <c r="G763" t="s">
        <v>40</v>
      </c>
      <c r="H763" t="s">
        <v>96</v>
      </c>
      <c r="I763" t="s">
        <v>50</v>
      </c>
      <c r="J763" t="s">
        <v>80</v>
      </c>
      <c r="K763" t="s">
        <v>75</v>
      </c>
      <c r="L763" t="s">
        <v>1357</v>
      </c>
      <c r="M763">
        <v>0.81</v>
      </c>
      <c r="N763" t="s">
        <v>34</v>
      </c>
      <c r="O763" t="s">
        <v>113</v>
      </c>
      <c r="P763" t="s">
        <v>114</v>
      </c>
      <c r="Q763" t="s">
        <v>1578</v>
      </c>
      <c r="R763">
        <v>14901</v>
      </c>
      <c r="S763" s="1">
        <v>42074</v>
      </c>
      <c r="T763" s="1">
        <v>42076</v>
      </c>
      <c r="U763">
        <v>-92.87</v>
      </c>
      <c r="V763">
        <v>17</v>
      </c>
      <c r="W763">
        <v>256.73</v>
      </c>
      <c r="X763">
        <v>85880</v>
      </c>
      <c r="Y763">
        <f>cleaneddata[[#This Row],[Unit Price]]-cleaneddata[[#This Row],[Discount]]</f>
        <v>15.110000000000001</v>
      </c>
      <c r="Z763" t="str">
        <f>_xlfn.IFS(cleaneddata[[#This Row],[Region]]="Central","Chris",cleaneddata[[#This Row],[Region]]="East","Erin",cleaneddata[[#This Row],[Region]]="South","Sam",cleaneddata[[#This Row],[Region]]="West","William")</f>
        <v>Erin</v>
      </c>
    </row>
    <row r="764" spans="1:26" x14ac:dyDescent="0.2">
      <c r="A764">
        <v>2616</v>
      </c>
      <c r="B764" t="s">
        <v>1579</v>
      </c>
      <c r="C764" t="s">
        <v>27</v>
      </c>
      <c r="D764">
        <v>0</v>
      </c>
      <c r="E764">
        <v>2.6</v>
      </c>
      <c r="F764">
        <v>2.4</v>
      </c>
      <c r="G764" t="s">
        <v>40</v>
      </c>
      <c r="H764" t="s">
        <v>96</v>
      </c>
      <c r="I764" t="s">
        <v>50</v>
      </c>
      <c r="J764" t="s">
        <v>51</v>
      </c>
      <c r="K764" t="s">
        <v>52</v>
      </c>
      <c r="L764" t="s">
        <v>358</v>
      </c>
      <c r="M764">
        <v>0.57999999999999996</v>
      </c>
      <c r="N764" t="s">
        <v>34</v>
      </c>
      <c r="O764" t="s">
        <v>54</v>
      </c>
      <c r="P764" t="s">
        <v>291</v>
      </c>
      <c r="Q764" t="s">
        <v>1580</v>
      </c>
      <c r="R764">
        <v>49002</v>
      </c>
      <c r="S764" s="1">
        <v>42074</v>
      </c>
      <c r="T764" s="1">
        <v>42076</v>
      </c>
      <c r="U764">
        <v>-45.21</v>
      </c>
      <c r="V764">
        <v>16</v>
      </c>
      <c r="W764">
        <v>44.75</v>
      </c>
      <c r="X764">
        <v>91495</v>
      </c>
      <c r="Y764">
        <f>cleaneddata[[#This Row],[Unit Price]]-cleaneddata[[#This Row],[Discount]]</f>
        <v>2.6</v>
      </c>
      <c r="Z764" t="str">
        <f>_xlfn.IFS(cleaneddata[[#This Row],[Region]]="Central","Chris",cleaneddata[[#This Row],[Region]]="East","Erin",cleaneddata[[#This Row],[Region]]="South","Sam",cleaneddata[[#This Row],[Region]]="West","William")</f>
        <v>Chris</v>
      </c>
    </row>
    <row r="765" spans="1:26" x14ac:dyDescent="0.2">
      <c r="A765">
        <v>1484</v>
      </c>
      <c r="B765" t="s">
        <v>1581</v>
      </c>
      <c r="C765" t="s">
        <v>39</v>
      </c>
      <c r="D765">
        <v>0.06</v>
      </c>
      <c r="E765">
        <v>99.99</v>
      </c>
      <c r="F765">
        <v>19.989999999999998</v>
      </c>
      <c r="G765" t="s">
        <v>40</v>
      </c>
      <c r="H765" t="s">
        <v>73</v>
      </c>
      <c r="I765" t="s">
        <v>42</v>
      </c>
      <c r="J765" t="s">
        <v>43</v>
      </c>
      <c r="K765" t="s">
        <v>75</v>
      </c>
      <c r="L765" t="s">
        <v>1582</v>
      </c>
      <c r="M765">
        <v>0.52</v>
      </c>
      <c r="N765" t="s">
        <v>34</v>
      </c>
      <c r="O765" t="s">
        <v>54</v>
      </c>
      <c r="P765" t="s">
        <v>105</v>
      </c>
      <c r="Q765" t="s">
        <v>1583</v>
      </c>
      <c r="R765">
        <v>60016</v>
      </c>
      <c r="S765" s="1">
        <v>42074</v>
      </c>
      <c r="T765" s="1">
        <v>42077</v>
      </c>
      <c r="U765">
        <v>-127.56</v>
      </c>
      <c r="V765">
        <v>3</v>
      </c>
      <c r="W765">
        <v>290.24</v>
      </c>
      <c r="X765">
        <v>91235</v>
      </c>
      <c r="Y765">
        <f>cleaneddata[[#This Row],[Unit Price]]-cleaneddata[[#This Row],[Discount]]</f>
        <v>99.929999999999993</v>
      </c>
      <c r="Z765" t="str">
        <f>_xlfn.IFS(cleaneddata[[#This Row],[Region]]="Central","Chris",cleaneddata[[#This Row],[Region]]="East","Erin",cleaneddata[[#This Row],[Region]]="South","Sam",cleaneddata[[#This Row],[Region]]="West","William")</f>
        <v>Chris</v>
      </c>
    </row>
    <row r="766" spans="1:26" x14ac:dyDescent="0.2">
      <c r="A766">
        <v>1484</v>
      </c>
      <c r="B766" t="s">
        <v>1581</v>
      </c>
      <c r="C766" t="s">
        <v>39</v>
      </c>
      <c r="D766">
        <v>0</v>
      </c>
      <c r="E766">
        <v>193.17</v>
      </c>
      <c r="F766">
        <v>19.989999999999998</v>
      </c>
      <c r="G766" t="s">
        <v>40</v>
      </c>
      <c r="H766" t="s">
        <v>73</v>
      </c>
      <c r="I766" t="s">
        <v>50</v>
      </c>
      <c r="J766" t="s">
        <v>80</v>
      </c>
      <c r="K766" t="s">
        <v>75</v>
      </c>
      <c r="L766" t="s">
        <v>1584</v>
      </c>
      <c r="M766">
        <v>0.71</v>
      </c>
      <c r="N766" t="s">
        <v>34</v>
      </c>
      <c r="O766" t="s">
        <v>54</v>
      </c>
      <c r="P766" t="s">
        <v>105</v>
      </c>
      <c r="Q766" t="s">
        <v>1583</v>
      </c>
      <c r="R766">
        <v>60016</v>
      </c>
      <c r="S766" s="1">
        <v>42074</v>
      </c>
      <c r="T766" s="1">
        <v>42075</v>
      </c>
      <c r="U766">
        <v>282.18</v>
      </c>
      <c r="V766">
        <v>5</v>
      </c>
      <c r="W766">
        <v>971.4</v>
      </c>
      <c r="X766">
        <v>91235</v>
      </c>
      <c r="Y766">
        <f>cleaneddata[[#This Row],[Unit Price]]-cleaneddata[[#This Row],[Discount]]</f>
        <v>193.17</v>
      </c>
      <c r="Z766" t="str">
        <f>_xlfn.IFS(cleaneddata[[#This Row],[Region]]="Central","Chris",cleaneddata[[#This Row],[Region]]="East","Erin",cleaneddata[[#This Row],[Region]]="South","Sam",cleaneddata[[#This Row],[Region]]="West","William")</f>
        <v>Chris</v>
      </c>
    </row>
    <row r="767" spans="1:26" x14ac:dyDescent="0.2">
      <c r="A767">
        <v>1484</v>
      </c>
      <c r="B767" t="s">
        <v>1581</v>
      </c>
      <c r="C767" t="s">
        <v>39</v>
      </c>
      <c r="D767">
        <v>0.08</v>
      </c>
      <c r="E767">
        <v>20.99</v>
      </c>
      <c r="F767">
        <v>3.3</v>
      </c>
      <c r="G767" t="s">
        <v>89</v>
      </c>
      <c r="H767" t="s">
        <v>73</v>
      </c>
      <c r="I767" t="s">
        <v>42</v>
      </c>
      <c r="J767" t="s">
        <v>137</v>
      </c>
      <c r="K767" t="s">
        <v>44</v>
      </c>
      <c r="L767" t="s">
        <v>1585</v>
      </c>
      <c r="M767">
        <v>0.81</v>
      </c>
      <c r="N767" t="s">
        <v>34</v>
      </c>
      <c r="O767" t="s">
        <v>54</v>
      </c>
      <c r="P767" t="s">
        <v>105</v>
      </c>
      <c r="Q767" t="s">
        <v>1583</v>
      </c>
      <c r="R767">
        <v>60016</v>
      </c>
      <c r="S767" s="1">
        <v>42074</v>
      </c>
      <c r="T767" s="1">
        <v>42074</v>
      </c>
      <c r="U767">
        <v>-96.337999999999994</v>
      </c>
      <c r="V767">
        <v>11</v>
      </c>
      <c r="W767">
        <v>193.51</v>
      </c>
      <c r="X767">
        <v>91235</v>
      </c>
      <c r="Y767">
        <f>cleaneddata[[#This Row],[Unit Price]]-cleaneddata[[#This Row],[Discount]]</f>
        <v>20.91</v>
      </c>
      <c r="Z767" t="str">
        <f>_xlfn.IFS(cleaneddata[[#This Row],[Region]]="Central","Chris",cleaneddata[[#This Row],[Region]]="East","Erin",cleaneddata[[#This Row],[Region]]="South","Sam",cleaneddata[[#This Row],[Region]]="West","William")</f>
        <v>Chris</v>
      </c>
    </row>
    <row r="768" spans="1:26" x14ac:dyDescent="0.2">
      <c r="A768">
        <v>3397</v>
      </c>
      <c r="B768" t="s">
        <v>1586</v>
      </c>
      <c r="C768" t="s">
        <v>39</v>
      </c>
      <c r="D768">
        <v>0.01</v>
      </c>
      <c r="E768">
        <v>10.9</v>
      </c>
      <c r="F768">
        <v>7.46</v>
      </c>
      <c r="G768" t="s">
        <v>40</v>
      </c>
      <c r="H768" t="s">
        <v>29</v>
      </c>
      <c r="I768" t="s">
        <v>50</v>
      </c>
      <c r="J768" t="s">
        <v>80</v>
      </c>
      <c r="K768" t="s">
        <v>75</v>
      </c>
      <c r="L768" t="s">
        <v>1587</v>
      </c>
      <c r="M768">
        <v>0.59</v>
      </c>
      <c r="N768" t="s">
        <v>34</v>
      </c>
      <c r="O768" t="s">
        <v>54</v>
      </c>
      <c r="P768" t="s">
        <v>105</v>
      </c>
      <c r="Q768" t="s">
        <v>1588</v>
      </c>
      <c r="R768">
        <v>61832</v>
      </c>
      <c r="S768" s="1">
        <v>42074</v>
      </c>
      <c r="T768" s="1">
        <v>42075</v>
      </c>
      <c r="U768">
        <v>-116.76</v>
      </c>
      <c r="V768">
        <v>18</v>
      </c>
      <c r="W768">
        <v>207.31</v>
      </c>
      <c r="X768">
        <v>87536</v>
      </c>
      <c r="Y768">
        <f>cleaneddata[[#This Row],[Unit Price]]-cleaneddata[[#This Row],[Discount]]</f>
        <v>10.89</v>
      </c>
      <c r="Z768" t="str">
        <f>_xlfn.IFS(cleaneddata[[#This Row],[Region]]="Central","Chris",cleaneddata[[#This Row],[Region]]="East","Erin",cleaneddata[[#This Row],[Region]]="South","Sam",cleaneddata[[#This Row],[Region]]="West","William")</f>
        <v>Chris</v>
      </c>
    </row>
    <row r="769" spans="1:26" x14ac:dyDescent="0.2">
      <c r="A769">
        <v>3397</v>
      </c>
      <c r="B769" t="s">
        <v>1586</v>
      </c>
      <c r="C769" t="s">
        <v>39</v>
      </c>
      <c r="D769">
        <v>0.1</v>
      </c>
      <c r="E769">
        <v>7.99</v>
      </c>
      <c r="F769">
        <v>5.03</v>
      </c>
      <c r="G769" t="s">
        <v>40</v>
      </c>
      <c r="H769" t="s">
        <v>29</v>
      </c>
      <c r="I769" t="s">
        <v>42</v>
      </c>
      <c r="J769" t="s">
        <v>137</v>
      </c>
      <c r="K769" t="s">
        <v>146</v>
      </c>
      <c r="L769" t="s">
        <v>467</v>
      </c>
      <c r="M769">
        <v>0.6</v>
      </c>
      <c r="N769" t="s">
        <v>34</v>
      </c>
      <c r="O769" t="s">
        <v>54</v>
      </c>
      <c r="P769" t="s">
        <v>105</v>
      </c>
      <c r="Q769" t="s">
        <v>1588</v>
      </c>
      <c r="R769">
        <v>61832</v>
      </c>
      <c r="S769" s="1">
        <v>42074</v>
      </c>
      <c r="T769" s="1">
        <v>42075</v>
      </c>
      <c r="U769">
        <v>-160.952</v>
      </c>
      <c r="V769">
        <v>22</v>
      </c>
      <c r="W769">
        <v>143.12</v>
      </c>
      <c r="X769">
        <v>87536</v>
      </c>
      <c r="Y769">
        <f>cleaneddata[[#This Row],[Unit Price]]-cleaneddata[[#This Row],[Discount]]</f>
        <v>7.8900000000000006</v>
      </c>
      <c r="Z769" t="str">
        <f>_xlfn.IFS(cleaneddata[[#This Row],[Region]]="Central","Chris",cleaneddata[[#This Row],[Region]]="East","Erin",cleaneddata[[#This Row],[Region]]="South","Sam",cleaneddata[[#This Row],[Region]]="West","William")</f>
        <v>Chris</v>
      </c>
    </row>
    <row r="770" spans="1:26" x14ac:dyDescent="0.2">
      <c r="A770">
        <v>3151</v>
      </c>
      <c r="B770" t="s">
        <v>955</v>
      </c>
      <c r="C770" t="s">
        <v>118</v>
      </c>
      <c r="D770">
        <v>0.02</v>
      </c>
      <c r="E770">
        <v>5.98</v>
      </c>
      <c r="F770">
        <v>1.49</v>
      </c>
      <c r="G770" t="s">
        <v>40</v>
      </c>
      <c r="H770" t="s">
        <v>96</v>
      </c>
      <c r="I770" t="s">
        <v>50</v>
      </c>
      <c r="J770" t="s">
        <v>74</v>
      </c>
      <c r="K770" t="s">
        <v>75</v>
      </c>
      <c r="L770" t="s">
        <v>1589</v>
      </c>
      <c r="M770">
        <v>0.39</v>
      </c>
      <c r="N770" t="s">
        <v>34</v>
      </c>
      <c r="O770" t="s">
        <v>61</v>
      </c>
      <c r="P770" t="s">
        <v>92</v>
      </c>
      <c r="Q770" t="s">
        <v>956</v>
      </c>
      <c r="R770">
        <v>92277</v>
      </c>
      <c r="S770" s="1">
        <v>42074</v>
      </c>
      <c r="T770" s="1">
        <v>42075</v>
      </c>
      <c r="U770">
        <v>28.526</v>
      </c>
      <c r="V770">
        <v>10</v>
      </c>
      <c r="W770">
        <v>59.9</v>
      </c>
      <c r="X770">
        <v>88547</v>
      </c>
      <c r="Y770">
        <f>cleaneddata[[#This Row],[Unit Price]]-cleaneddata[[#This Row],[Discount]]</f>
        <v>5.9600000000000009</v>
      </c>
      <c r="Z770" t="str">
        <f>_xlfn.IFS(cleaneddata[[#This Row],[Region]]="Central","Chris",cleaneddata[[#This Row],[Region]]="East","Erin",cleaneddata[[#This Row],[Region]]="South","Sam",cleaneddata[[#This Row],[Region]]="West","William")</f>
        <v>William</v>
      </c>
    </row>
    <row r="771" spans="1:26" x14ac:dyDescent="0.2">
      <c r="A771">
        <v>796</v>
      </c>
      <c r="B771" t="s">
        <v>1590</v>
      </c>
      <c r="C771" t="s">
        <v>72</v>
      </c>
      <c r="D771">
        <v>0.06</v>
      </c>
      <c r="E771">
        <v>8.6</v>
      </c>
      <c r="F771">
        <v>6.19</v>
      </c>
      <c r="G771" t="s">
        <v>40</v>
      </c>
      <c r="H771" t="s">
        <v>96</v>
      </c>
      <c r="I771" t="s">
        <v>50</v>
      </c>
      <c r="J771" t="s">
        <v>74</v>
      </c>
      <c r="K771" t="s">
        <v>75</v>
      </c>
      <c r="L771" t="s">
        <v>534</v>
      </c>
      <c r="M771">
        <v>0.38</v>
      </c>
      <c r="N771" t="s">
        <v>34</v>
      </c>
      <c r="O771" t="s">
        <v>54</v>
      </c>
      <c r="P771" t="s">
        <v>135</v>
      </c>
      <c r="Q771" t="s">
        <v>1591</v>
      </c>
      <c r="R771">
        <v>68046</v>
      </c>
      <c r="S771" s="1">
        <v>42074</v>
      </c>
      <c r="T771" s="1">
        <v>42075</v>
      </c>
      <c r="U771">
        <v>-46.115000000000002</v>
      </c>
      <c r="V771">
        <v>9</v>
      </c>
      <c r="W771">
        <v>79.400000000000006</v>
      </c>
      <c r="X771">
        <v>86867</v>
      </c>
      <c r="Y771">
        <f>cleaneddata[[#This Row],[Unit Price]]-cleaneddata[[#This Row],[Discount]]</f>
        <v>8.5399999999999991</v>
      </c>
      <c r="Z771" t="str">
        <f>_xlfn.IFS(cleaneddata[[#This Row],[Region]]="Central","Chris",cleaneddata[[#This Row],[Region]]="East","Erin",cleaneddata[[#This Row],[Region]]="South","Sam",cleaneddata[[#This Row],[Region]]="West","William")</f>
        <v>Chris</v>
      </c>
    </row>
    <row r="772" spans="1:26" x14ac:dyDescent="0.2">
      <c r="A772">
        <v>1254</v>
      </c>
      <c r="B772" t="s">
        <v>1592</v>
      </c>
      <c r="C772" t="s">
        <v>27</v>
      </c>
      <c r="D772">
        <v>0.06</v>
      </c>
      <c r="E772">
        <v>80.98</v>
      </c>
      <c r="F772">
        <v>35</v>
      </c>
      <c r="G772" t="s">
        <v>40</v>
      </c>
      <c r="H772" t="s">
        <v>73</v>
      </c>
      <c r="I772" t="s">
        <v>50</v>
      </c>
      <c r="J772" t="s">
        <v>80</v>
      </c>
      <c r="K772" t="s">
        <v>66</v>
      </c>
      <c r="L772" t="s">
        <v>226</v>
      </c>
      <c r="M772">
        <v>0.81</v>
      </c>
      <c r="N772" t="s">
        <v>34</v>
      </c>
      <c r="O772" t="s">
        <v>54</v>
      </c>
      <c r="P772" t="s">
        <v>189</v>
      </c>
      <c r="Q772" t="s">
        <v>1593</v>
      </c>
      <c r="R772">
        <v>77530</v>
      </c>
      <c r="S772" s="1">
        <v>42075</v>
      </c>
      <c r="T772" s="1">
        <v>42076</v>
      </c>
      <c r="U772">
        <v>-218.77</v>
      </c>
      <c r="V772">
        <v>2</v>
      </c>
      <c r="W772">
        <v>172.79</v>
      </c>
      <c r="X772">
        <v>89983</v>
      </c>
      <c r="Y772">
        <f>cleaneddata[[#This Row],[Unit Price]]-cleaneddata[[#This Row],[Discount]]</f>
        <v>80.92</v>
      </c>
      <c r="Z772" t="str">
        <f>_xlfn.IFS(cleaneddata[[#This Row],[Region]]="Central","Chris",cleaneddata[[#This Row],[Region]]="East","Erin",cleaneddata[[#This Row],[Region]]="South","Sam",cleaneddata[[#This Row],[Region]]="West","William")</f>
        <v>Chris</v>
      </c>
    </row>
    <row r="773" spans="1:26" x14ac:dyDescent="0.2">
      <c r="A773">
        <v>2896</v>
      </c>
      <c r="B773" t="s">
        <v>725</v>
      </c>
      <c r="C773" t="s">
        <v>27</v>
      </c>
      <c r="D773">
        <v>0</v>
      </c>
      <c r="E773">
        <v>22.84</v>
      </c>
      <c r="F773">
        <v>16.920000000000002</v>
      </c>
      <c r="G773" t="s">
        <v>40</v>
      </c>
      <c r="H773" t="s">
        <v>73</v>
      </c>
      <c r="I773" t="s">
        <v>50</v>
      </c>
      <c r="J773" t="s">
        <v>90</v>
      </c>
      <c r="K773" t="s">
        <v>75</v>
      </c>
      <c r="L773" t="s">
        <v>1594</v>
      </c>
      <c r="M773">
        <v>0.39</v>
      </c>
      <c r="N773" t="s">
        <v>34</v>
      </c>
      <c r="O773" t="s">
        <v>54</v>
      </c>
      <c r="P773" t="s">
        <v>86</v>
      </c>
      <c r="Q773" t="s">
        <v>726</v>
      </c>
      <c r="R773">
        <v>56001</v>
      </c>
      <c r="S773" s="1">
        <v>42075</v>
      </c>
      <c r="T773" s="1">
        <v>42077</v>
      </c>
      <c r="U773">
        <v>-83.75</v>
      </c>
      <c r="V773">
        <v>15</v>
      </c>
      <c r="W773">
        <v>370.62</v>
      </c>
      <c r="X773">
        <v>86927</v>
      </c>
      <c r="Y773">
        <f>cleaneddata[[#This Row],[Unit Price]]-cleaneddata[[#This Row],[Discount]]</f>
        <v>22.84</v>
      </c>
      <c r="Z773" t="str">
        <f>_xlfn.IFS(cleaneddata[[#This Row],[Region]]="Central","Chris",cleaneddata[[#This Row],[Region]]="East","Erin",cleaneddata[[#This Row],[Region]]="South","Sam",cleaneddata[[#This Row],[Region]]="West","William")</f>
        <v>Chris</v>
      </c>
    </row>
    <row r="774" spans="1:26" x14ac:dyDescent="0.2">
      <c r="A774">
        <v>1027</v>
      </c>
      <c r="B774" t="s">
        <v>1595</v>
      </c>
      <c r="C774" t="s">
        <v>39</v>
      </c>
      <c r="D774">
        <v>0.1</v>
      </c>
      <c r="E774">
        <v>73.98</v>
      </c>
      <c r="F774">
        <v>4</v>
      </c>
      <c r="G774" t="s">
        <v>40</v>
      </c>
      <c r="H774" t="s">
        <v>29</v>
      </c>
      <c r="I774" t="s">
        <v>42</v>
      </c>
      <c r="J774" t="s">
        <v>43</v>
      </c>
      <c r="K774" t="s">
        <v>75</v>
      </c>
      <c r="L774" t="s">
        <v>310</v>
      </c>
      <c r="M774">
        <v>0.79</v>
      </c>
      <c r="N774" t="s">
        <v>34</v>
      </c>
      <c r="O774" t="s">
        <v>113</v>
      </c>
      <c r="P774" t="s">
        <v>114</v>
      </c>
      <c r="Q774" t="s">
        <v>1596</v>
      </c>
      <c r="R774">
        <v>14225</v>
      </c>
      <c r="S774" s="1">
        <v>42075</v>
      </c>
      <c r="T774" s="1">
        <v>42076</v>
      </c>
      <c r="U774">
        <v>-229.87</v>
      </c>
      <c r="V774">
        <v>5</v>
      </c>
      <c r="W774">
        <v>347.23</v>
      </c>
      <c r="X774">
        <v>89004</v>
      </c>
      <c r="Y774">
        <f>cleaneddata[[#This Row],[Unit Price]]-cleaneddata[[#This Row],[Discount]]</f>
        <v>73.88000000000001</v>
      </c>
      <c r="Z774" t="str">
        <f>_xlfn.IFS(cleaneddata[[#This Row],[Region]]="Central","Chris",cleaneddata[[#This Row],[Region]]="East","Erin",cleaneddata[[#This Row],[Region]]="South","Sam",cleaneddata[[#This Row],[Region]]="West","William")</f>
        <v>Erin</v>
      </c>
    </row>
    <row r="775" spans="1:26" x14ac:dyDescent="0.2">
      <c r="A775">
        <v>1027</v>
      </c>
      <c r="B775" t="s">
        <v>1595</v>
      </c>
      <c r="C775" t="s">
        <v>39</v>
      </c>
      <c r="D775">
        <v>0.05</v>
      </c>
      <c r="E775">
        <v>51.98</v>
      </c>
      <c r="F775">
        <v>10.17</v>
      </c>
      <c r="G775" t="s">
        <v>40</v>
      </c>
      <c r="H775" t="s">
        <v>29</v>
      </c>
      <c r="I775" t="s">
        <v>42</v>
      </c>
      <c r="J775" t="s">
        <v>58</v>
      </c>
      <c r="K775" t="s">
        <v>146</v>
      </c>
      <c r="L775" t="s">
        <v>1549</v>
      </c>
      <c r="M775">
        <v>0.37</v>
      </c>
      <c r="N775" t="s">
        <v>34</v>
      </c>
      <c r="O775" t="s">
        <v>113</v>
      </c>
      <c r="P775" t="s">
        <v>114</v>
      </c>
      <c r="Q775" t="s">
        <v>1596</v>
      </c>
      <c r="R775">
        <v>14225</v>
      </c>
      <c r="S775" s="1">
        <v>42075</v>
      </c>
      <c r="T775" s="1">
        <v>42076</v>
      </c>
      <c r="U775">
        <v>329.9787</v>
      </c>
      <c r="V775">
        <v>9</v>
      </c>
      <c r="W775">
        <v>478.23</v>
      </c>
      <c r="X775">
        <v>89004</v>
      </c>
      <c r="Y775">
        <f>cleaneddata[[#This Row],[Unit Price]]-cleaneddata[[#This Row],[Discount]]</f>
        <v>51.93</v>
      </c>
      <c r="Z775" t="str">
        <f>_xlfn.IFS(cleaneddata[[#This Row],[Region]]="Central","Chris",cleaneddata[[#This Row],[Region]]="East","Erin",cleaneddata[[#This Row],[Region]]="South","Sam",cleaneddata[[#This Row],[Region]]="West","William")</f>
        <v>Erin</v>
      </c>
    </row>
    <row r="776" spans="1:26" x14ac:dyDescent="0.2">
      <c r="A776">
        <v>32</v>
      </c>
      <c r="B776" t="s">
        <v>646</v>
      </c>
      <c r="C776" t="s">
        <v>49</v>
      </c>
      <c r="D776">
        <v>0.06</v>
      </c>
      <c r="E776">
        <v>205.99</v>
      </c>
      <c r="F776">
        <v>8.99</v>
      </c>
      <c r="G776" t="s">
        <v>40</v>
      </c>
      <c r="H776" t="s">
        <v>96</v>
      </c>
      <c r="I776" t="s">
        <v>42</v>
      </c>
      <c r="J776" t="s">
        <v>137</v>
      </c>
      <c r="K776" t="s">
        <v>75</v>
      </c>
      <c r="L776" t="s">
        <v>665</v>
      </c>
      <c r="M776">
        <v>0.56000000000000005</v>
      </c>
      <c r="N776" t="s">
        <v>34</v>
      </c>
      <c r="O776" t="s">
        <v>61</v>
      </c>
      <c r="P776" t="s">
        <v>141</v>
      </c>
      <c r="Q776" t="s">
        <v>648</v>
      </c>
      <c r="R776">
        <v>97526</v>
      </c>
      <c r="S776" s="1">
        <v>42075</v>
      </c>
      <c r="T776" s="1">
        <v>42082</v>
      </c>
      <c r="U776">
        <v>3568.096</v>
      </c>
      <c r="V776">
        <v>22</v>
      </c>
      <c r="W776">
        <v>3838.14</v>
      </c>
      <c r="X776">
        <v>89203</v>
      </c>
      <c r="Y776">
        <f>cleaneddata[[#This Row],[Unit Price]]-cleaneddata[[#This Row],[Discount]]</f>
        <v>205.93</v>
      </c>
      <c r="Z776" t="str">
        <f>_xlfn.IFS(cleaneddata[[#This Row],[Region]]="Central","Chris",cleaneddata[[#This Row],[Region]]="East","Erin",cleaneddata[[#This Row],[Region]]="South","Sam",cleaneddata[[#This Row],[Region]]="West","William")</f>
        <v>William</v>
      </c>
    </row>
    <row r="777" spans="1:26" x14ac:dyDescent="0.2">
      <c r="A777">
        <v>2593</v>
      </c>
      <c r="B777" t="s">
        <v>1597</v>
      </c>
      <c r="C777" t="s">
        <v>49</v>
      </c>
      <c r="D777">
        <v>0.01</v>
      </c>
      <c r="E777">
        <v>85.99</v>
      </c>
      <c r="F777">
        <v>0.99</v>
      </c>
      <c r="G777" t="s">
        <v>40</v>
      </c>
      <c r="H777" t="s">
        <v>96</v>
      </c>
      <c r="I777" t="s">
        <v>42</v>
      </c>
      <c r="J777" t="s">
        <v>137</v>
      </c>
      <c r="K777" t="s">
        <v>52</v>
      </c>
      <c r="L777" t="s">
        <v>1598</v>
      </c>
      <c r="M777">
        <v>0.85</v>
      </c>
      <c r="N777" t="s">
        <v>34</v>
      </c>
      <c r="O777" t="s">
        <v>35</v>
      </c>
      <c r="P777" t="s">
        <v>77</v>
      </c>
      <c r="Q777" t="s">
        <v>1599</v>
      </c>
      <c r="R777">
        <v>30605</v>
      </c>
      <c r="S777" s="1">
        <v>42075</v>
      </c>
      <c r="T777" s="1">
        <v>42080</v>
      </c>
      <c r="U777">
        <v>311.73</v>
      </c>
      <c r="V777">
        <v>2</v>
      </c>
      <c r="W777">
        <v>146.16999999999999</v>
      </c>
      <c r="X777">
        <v>87773</v>
      </c>
      <c r="Y777">
        <f>cleaneddata[[#This Row],[Unit Price]]-cleaneddata[[#This Row],[Discount]]</f>
        <v>85.97999999999999</v>
      </c>
      <c r="Z777" t="str">
        <f>_xlfn.IFS(cleaneddata[[#This Row],[Region]]="Central","Chris",cleaneddata[[#This Row],[Region]]="East","Erin",cleaneddata[[#This Row],[Region]]="South","Sam",cleaneddata[[#This Row],[Region]]="West","William")</f>
        <v>Sam</v>
      </c>
    </row>
    <row r="778" spans="1:26" x14ac:dyDescent="0.2">
      <c r="A778">
        <v>2741</v>
      </c>
      <c r="B778" t="s">
        <v>1600</v>
      </c>
      <c r="C778" t="s">
        <v>49</v>
      </c>
      <c r="D778">
        <v>0.01</v>
      </c>
      <c r="E778">
        <v>35.99</v>
      </c>
      <c r="F778">
        <v>5.99</v>
      </c>
      <c r="G778" t="s">
        <v>40</v>
      </c>
      <c r="H778" t="s">
        <v>29</v>
      </c>
      <c r="I778" t="s">
        <v>42</v>
      </c>
      <c r="J778" t="s">
        <v>137</v>
      </c>
      <c r="K778" t="s">
        <v>52</v>
      </c>
      <c r="L778" t="s">
        <v>1374</v>
      </c>
      <c r="M778">
        <v>0.38</v>
      </c>
      <c r="N778" t="s">
        <v>34</v>
      </c>
      <c r="O778" t="s">
        <v>61</v>
      </c>
      <c r="P778" t="s">
        <v>492</v>
      </c>
      <c r="Q778" t="s">
        <v>1601</v>
      </c>
      <c r="R778">
        <v>83605</v>
      </c>
      <c r="S778" s="1">
        <v>42075</v>
      </c>
      <c r="T778" s="1">
        <v>42082</v>
      </c>
      <c r="U778">
        <v>218.23320000000001</v>
      </c>
      <c r="V778">
        <v>10</v>
      </c>
      <c r="W778">
        <v>316.27999999999997</v>
      </c>
      <c r="X778">
        <v>89481</v>
      </c>
      <c r="Y778">
        <f>cleaneddata[[#This Row],[Unit Price]]-cleaneddata[[#This Row],[Discount]]</f>
        <v>35.980000000000004</v>
      </c>
      <c r="Z778" t="str">
        <f>_xlfn.IFS(cleaneddata[[#This Row],[Region]]="Central","Chris",cleaneddata[[#This Row],[Region]]="East","Erin",cleaneddata[[#This Row],[Region]]="South","Sam",cleaneddata[[#This Row],[Region]]="West","William")</f>
        <v>William</v>
      </c>
    </row>
    <row r="779" spans="1:26" x14ac:dyDescent="0.2">
      <c r="A779">
        <v>146</v>
      </c>
      <c r="B779" t="s">
        <v>1602</v>
      </c>
      <c r="C779" t="s">
        <v>72</v>
      </c>
      <c r="D779">
        <v>0.01</v>
      </c>
      <c r="E779">
        <v>45.98</v>
      </c>
      <c r="F779">
        <v>4.8</v>
      </c>
      <c r="G779" t="s">
        <v>40</v>
      </c>
      <c r="H779" t="s">
        <v>29</v>
      </c>
      <c r="I779" t="s">
        <v>30</v>
      </c>
      <c r="J779" t="s">
        <v>128</v>
      </c>
      <c r="K779" t="s">
        <v>52</v>
      </c>
      <c r="L779" t="s">
        <v>1603</v>
      </c>
      <c r="M779">
        <v>0.68</v>
      </c>
      <c r="N779" t="s">
        <v>34</v>
      </c>
      <c r="O779" t="s">
        <v>54</v>
      </c>
      <c r="P779" t="s">
        <v>189</v>
      </c>
      <c r="Q779" t="s">
        <v>1604</v>
      </c>
      <c r="R779">
        <v>76148</v>
      </c>
      <c r="S779" s="1">
        <v>42075</v>
      </c>
      <c r="T779" s="1">
        <v>42076</v>
      </c>
      <c r="U779">
        <v>133.5771</v>
      </c>
      <c r="V779">
        <v>4</v>
      </c>
      <c r="W779">
        <v>193.59</v>
      </c>
      <c r="X779">
        <v>91088</v>
      </c>
      <c r="Y779">
        <f>cleaneddata[[#This Row],[Unit Price]]-cleaneddata[[#This Row],[Discount]]</f>
        <v>45.97</v>
      </c>
      <c r="Z779" t="str">
        <f>_xlfn.IFS(cleaneddata[[#This Row],[Region]]="Central","Chris",cleaneddata[[#This Row],[Region]]="East","Erin",cleaneddata[[#This Row],[Region]]="South","Sam",cleaneddata[[#This Row],[Region]]="West","William")</f>
        <v>Chris</v>
      </c>
    </row>
    <row r="780" spans="1:26" x14ac:dyDescent="0.2">
      <c r="A780">
        <v>903</v>
      </c>
      <c r="B780" t="s">
        <v>1605</v>
      </c>
      <c r="C780" t="s">
        <v>72</v>
      </c>
      <c r="D780">
        <v>0</v>
      </c>
      <c r="E780">
        <v>5.98</v>
      </c>
      <c r="F780">
        <v>1.49</v>
      </c>
      <c r="G780" t="s">
        <v>40</v>
      </c>
      <c r="H780" t="s">
        <v>41</v>
      </c>
      <c r="I780" t="s">
        <v>50</v>
      </c>
      <c r="J780" t="s">
        <v>74</v>
      </c>
      <c r="K780" t="s">
        <v>75</v>
      </c>
      <c r="L780" t="s">
        <v>1589</v>
      </c>
      <c r="M780">
        <v>0.39</v>
      </c>
      <c r="N780" t="s">
        <v>34</v>
      </c>
      <c r="O780" t="s">
        <v>113</v>
      </c>
      <c r="P780" t="s">
        <v>405</v>
      </c>
      <c r="Q780" t="s">
        <v>1110</v>
      </c>
      <c r="R780">
        <v>1887</v>
      </c>
      <c r="S780" s="1">
        <v>42075</v>
      </c>
      <c r="T780" s="1">
        <v>42077</v>
      </c>
      <c r="U780">
        <v>80.674800000000005</v>
      </c>
      <c r="V780">
        <v>18</v>
      </c>
      <c r="W780">
        <v>116.92</v>
      </c>
      <c r="X780">
        <v>90806</v>
      </c>
      <c r="Y780">
        <f>cleaneddata[[#This Row],[Unit Price]]-cleaneddata[[#This Row],[Discount]]</f>
        <v>5.98</v>
      </c>
      <c r="Z780" t="str">
        <f>_xlfn.IFS(cleaneddata[[#This Row],[Region]]="Central","Chris",cleaneddata[[#This Row],[Region]]="East","Erin",cleaneddata[[#This Row],[Region]]="South","Sam",cleaneddata[[#This Row],[Region]]="West","William")</f>
        <v>Erin</v>
      </c>
    </row>
    <row r="781" spans="1:26" x14ac:dyDescent="0.2">
      <c r="A781">
        <v>2037</v>
      </c>
      <c r="B781" t="s">
        <v>1606</v>
      </c>
      <c r="C781" t="s">
        <v>72</v>
      </c>
      <c r="D781">
        <v>0</v>
      </c>
      <c r="E781">
        <v>73.98</v>
      </c>
      <c r="F781">
        <v>14.52</v>
      </c>
      <c r="G781" t="s">
        <v>40</v>
      </c>
      <c r="H781" t="s">
        <v>29</v>
      </c>
      <c r="I781" t="s">
        <v>42</v>
      </c>
      <c r="J781" t="s">
        <v>43</v>
      </c>
      <c r="K781" t="s">
        <v>75</v>
      </c>
      <c r="L781" t="s">
        <v>310</v>
      </c>
      <c r="M781">
        <v>0.65</v>
      </c>
      <c r="N781" t="s">
        <v>34</v>
      </c>
      <c r="O781" t="s">
        <v>61</v>
      </c>
      <c r="P781" t="s">
        <v>279</v>
      </c>
      <c r="Q781" t="s">
        <v>918</v>
      </c>
      <c r="R781">
        <v>59715</v>
      </c>
      <c r="S781" s="1">
        <v>42075</v>
      </c>
      <c r="T781" s="1">
        <v>42077</v>
      </c>
      <c r="U781">
        <v>-88.61</v>
      </c>
      <c r="V781">
        <v>4</v>
      </c>
      <c r="W781">
        <v>305.70999999999998</v>
      </c>
      <c r="X781">
        <v>89333</v>
      </c>
      <c r="Y781">
        <f>cleaneddata[[#This Row],[Unit Price]]-cleaneddata[[#This Row],[Discount]]</f>
        <v>73.98</v>
      </c>
      <c r="Z781" t="str">
        <f>_xlfn.IFS(cleaneddata[[#This Row],[Region]]="Central","Chris",cleaneddata[[#This Row],[Region]]="East","Erin",cleaneddata[[#This Row],[Region]]="South","Sam",cleaneddata[[#This Row],[Region]]="West","William")</f>
        <v>William</v>
      </c>
    </row>
    <row r="782" spans="1:26" x14ac:dyDescent="0.2">
      <c r="A782">
        <v>2787</v>
      </c>
      <c r="B782" t="s">
        <v>1607</v>
      </c>
      <c r="C782" t="s">
        <v>72</v>
      </c>
      <c r="D782">
        <v>0.01</v>
      </c>
      <c r="E782">
        <v>47.98</v>
      </c>
      <c r="F782">
        <v>3.61</v>
      </c>
      <c r="G782" t="s">
        <v>89</v>
      </c>
      <c r="H782" t="s">
        <v>41</v>
      </c>
      <c r="I782" t="s">
        <v>42</v>
      </c>
      <c r="J782" t="s">
        <v>43</v>
      </c>
      <c r="K782" t="s">
        <v>44</v>
      </c>
      <c r="L782" t="s">
        <v>1241</v>
      </c>
      <c r="M782">
        <v>0.71</v>
      </c>
      <c r="N782" t="s">
        <v>34</v>
      </c>
      <c r="O782" t="s">
        <v>35</v>
      </c>
      <c r="P782" t="s">
        <v>170</v>
      </c>
      <c r="Q782" t="s">
        <v>1608</v>
      </c>
      <c r="R782">
        <v>70003</v>
      </c>
      <c r="S782" s="1">
        <v>42075</v>
      </c>
      <c r="T782" s="1">
        <v>42076</v>
      </c>
      <c r="U782">
        <v>-44.436</v>
      </c>
      <c r="V782">
        <v>8</v>
      </c>
      <c r="W782">
        <v>393.98</v>
      </c>
      <c r="X782">
        <v>91316</v>
      </c>
      <c r="Y782">
        <f>cleaneddata[[#This Row],[Unit Price]]-cleaneddata[[#This Row],[Discount]]</f>
        <v>47.97</v>
      </c>
      <c r="Z782" t="str">
        <f>_xlfn.IFS(cleaneddata[[#This Row],[Region]]="Central","Chris",cleaneddata[[#This Row],[Region]]="East","Erin",cleaneddata[[#This Row],[Region]]="South","Sam",cleaneddata[[#This Row],[Region]]="West","William")</f>
        <v>Sam</v>
      </c>
    </row>
    <row r="783" spans="1:26" x14ac:dyDescent="0.2">
      <c r="A783">
        <v>573</v>
      </c>
      <c r="B783" t="s">
        <v>1382</v>
      </c>
      <c r="C783" t="s">
        <v>27</v>
      </c>
      <c r="D783">
        <v>0.05</v>
      </c>
      <c r="E783">
        <v>4.13</v>
      </c>
      <c r="F783">
        <v>5.04</v>
      </c>
      <c r="G783" t="s">
        <v>40</v>
      </c>
      <c r="H783" t="s">
        <v>73</v>
      </c>
      <c r="I783" t="s">
        <v>50</v>
      </c>
      <c r="J783" t="s">
        <v>74</v>
      </c>
      <c r="K783" t="s">
        <v>75</v>
      </c>
      <c r="L783" t="s">
        <v>1021</v>
      </c>
      <c r="M783">
        <v>0.38</v>
      </c>
      <c r="N783" t="s">
        <v>34</v>
      </c>
      <c r="O783" t="s">
        <v>54</v>
      </c>
      <c r="P783" t="s">
        <v>105</v>
      </c>
      <c r="Q783" t="s">
        <v>1384</v>
      </c>
      <c r="R783">
        <v>61554</v>
      </c>
      <c r="S783" s="1">
        <v>42076</v>
      </c>
      <c r="T783" s="1">
        <v>42077</v>
      </c>
      <c r="U783">
        <v>-12.1555</v>
      </c>
      <c r="V783">
        <v>1</v>
      </c>
      <c r="W783">
        <v>5.84</v>
      </c>
      <c r="X783">
        <v>86555</v>
      </c>
      <c r="Y783">
        <f>cleaneddata[[#This Row],[Unit Price]]-cleaneddata[[#This Row],[Discount]]</f>
        <v>4.08</v>
      </c>
      <c r="Z783" t="str">
        <f>_xlfn.IFS(cleaneddata[[#This Row],[Region]]="Central","Chris",cleaneddata[[#This Row],[Region]]="East","Erin",cleaneddata[[#This Row],[Region]]="South","Sam",cleaneddata[[#This Row],[Region]]="West","William")</f>
        <v>Chris</v>
      </c>
    </row>
    <row r="784" spans="1:26" x14ac:dyDescent="0.2">
      <c r="A784">
        <v>1035</v>
      </c>
      <c r="B784" t="s">
        <v>1609</v>
      </c>
      <c r="C784" t="s">
        <v>27</v>
      </c>
      <c r="D784">
        <v>7.0000000000000007E-2</v>
      </c>
      <c r="E784">
        <v>125.99</v>
      </c>
      <c r="F784">
        <v>2.5</v>
      </c>
      <c r="G784" t="s">
        <v>40</v>
      </c>
      <c r="H784" t="s">
        <v>73</v>
      </c>
      <c r="I784" t="s">
        <v>42</v>
      </c>
      <c r="J784" t="s">
        <v>137</v>
      </c>
      <c r="K784" t="s">
        <v>75</v>
      </c>
      <c r="L784" t="s">
        <v>950</v>
      </c>
      <c r="M784">
        <v>0.6</v>
      </c>
      <c r="N784" t="s">
        <v>34</v>
      </c>
      <c r="O784" t="s">
        <v>113</v>
      </c>
      <c r="P784" t="s">
        <v>319</v>
      </c>
      <c r="Q784" t="s">
        <v>1610</v>
      </c>
      <c r="R784">
        <v>43015</v>
      </c>
      <c r="S784" s="1">
        <v>42076</v>
      </c>
      <c r="T784" s="1">
        <v>42076</v>
      </c>
      <c r="U784">
        <v>-604.40599999999995</v>
      </c>
      <c r="V784">
        <v>1</v>
      </c>
      <c r="W784">
        <v>100.59</v>
      </c>
      <c r="X784">
        <v>90710</v>
      </c>
      <c r="Y784">
        <f>cleaneddata[[#This Row],[Unit Price]]-cleaneddata[[#This Row],[Discount]]</f>
        <v>125.92</v>
      </c>
      <c r="Z784" t="str">
        <f>_xlfn.IFS(cleaneddata[[#This Row],[Region]]="Central","Chris",cleaneddata[[#This Row],[Region]]="East","Erin",cleaneddata[[#This Row],[Region]]="South","Sam",cleaneddata[[#This Row],[Region]]="West","William")</f>
        <v>Erin</v>
      </c>
    </row>
    <row r="785" spans="1:26" x14ac:dyDescent="0.2">
      <c r="A785">
        <v>1036</v>
      </c>
      <c r="B785" t="s">
        <v>1611</v>
      </c>
      <c r="C785" t="s">
        <v>27</v>
      </c>
      <c r="D785">
        <v>0.03</v>
      </c>
      <c r="E785">
        <v>99.99</v>
      </c>
      <c r="F785">
        <v>19.989999999999998</v>
      </c>
      <c r="G785" t="s">
        <v>40</v>
      </c>
      <c r="H785" t="s">
        <v>73</v>
      </c>
      <c r="I785" t="s">
        <v>42</v>
      </c>
      <c r="J785" t="s">
        <v>43</v>
      </c>
      <c r="K785" t="s">
        <v>75</v>
      </c>
      <c r="L785" t="s">
        <v>1582</v>
      </c>
      <c r="M785">
        <v>0.52</v>
      </c>
      <c r="N785" t="s">
        <v>34</v>
      </c>
      <c r="O785" t="s">
        <v>113</v>
      </c>
      <c r="P785" t="s">
        <v>319</v>
      </c>
      <c r="Q785" t="s">
        <v>1612</v>
      </c>
      <c r="R785">
        <v>43017</v>
      </c>
      <c r="S785" s="1">
        <v>42076</v>
      </c>
      <c r="T785" s="1">
        <v>42077</v>
      </c>
      <c r="U785">
        <v>293.66000000000003</v>
      </c>
      <c r="V785">
        <v>6</v>
      </c>
      <c r="W785">
        <v>598.38</v>
      </c>
      <c r="X785">
        <v>90710</v>
      </c>
      <c r="Y785">
        <f>cleaneddata[[#This Row],[Unit Price]]-cleaneddata[[#This Row],[Discount]]</f>
        <v>99.96</v>
      </c>
      <c r="Z785" t="str">
        <f>_xlfn.IFS(cleaneddata[[#This Row],[Region]]="Central","Chris",cleaneddata[[#This Row],[Region]]="East","Erin",cleaneddata[[#This Row],[Region]]="South","Sam",cleaneddata[[#This Row],[Region]]="West","William")</f>
        <v>Erin</v>
      </c>
    </row>
    <row r="786" spans="1:26" x14ac:dyDescent="0.2">
      <c r="A786">
        <v>2468</v>
      </c>
      <c r="B786" t="s">
        <v>1613</v>
      </c>
      <c r="C786" t="s">
        <v>27</v>
      </c>
      <c r="D786">
        <v>0.04</v>
      </c>
      <c r="E786">
        <v>65.989999999999995</v>
      </c>
      <c r="F786">
        <v>8.99</v>
      </c>
      <c r="G786" t="s">
        <v>40</v>
      </c>
      <c r="H786" t="s">
        <v>96</v>
      </c>
      <c r="I786" t="s">
        <v>42</v>
      </c>
      <c r="J786" t="s">
        <v>137</v>
      </c>
      <c r="K786" t="s">
        <v>75</v>
      </c>
      <c r="L786" t="s">
        <v>1614</v>
      </c>
      <c r="M786">
        <v>0.55000000000000004</v>
      </c>
      <c r="N786" t="s">
        <v>34</v>
      </c>
      <c r="O786" t="s">
        <v>35</v>
      </c>
      <c r="P786" t="s">
        <v>99</v>
      </c>
      <c r="Q786" t="s">
        <v>1615</v>
      </c>
      <c r="R786">
        <v>28144</v>
      </c>
      <c r="S786" s="1">
        <v>42076</v>
      </c>
      <c r="T786" s="1">
        <v>42077</v>
      </c>
      <c r="U786">
        <v>-335.041</v>
      </c>
      <c r="V786">
        <v>13</v>
      </c>
      <c r="W786">
        <v>724.57</v>
      </c>
      <c r="X786">
        <v>88137</v>
      </c>
      <c r="Y786">
        <f>cleaneddata[[#This Row],[Unit Price]]-cleaneddata[[#This Row],[Discount]]</f>
        <v>65.949999999999989</v>
      </c>
      <c r="Z786" t="str">
        <f>_xlfn.IFS(cleaneddata[[#This Row],[Region]]="Central","Chris",cleaneddata[[#This Row],[Region]]="East","Erin",cleaneddata[[#This Row],[Region]]="South","Sam",cleaneddata[[#This Row],[Region]]="West","William")</f>
        <v>Sam</v>
      </c>
    </row>
    <row r="787" spans="1:26" x14ac:dyDescent="0.2">
      <c r="A787">
        <v>3036</v>
      </c>
      <c r="B787" t="s">
        <v>566</v>
      </c>
      <c r="C787" t="s">
        <v>27</v>
      </c>
      <c r="D787">
        <v>0.08</v>
      </c>
      <c r="E787">
        <v>178.47</v>
      </c>
      <c r="F787">
        <v>19.989999999999998</v>
      </c>
      <c r="G787" t="s">
        <v>40</v>
      </c>
      <c r="H787" t="s">
        <v>73</v>
      </c>
      <c r="I787" t="s">
        <v>50</v>
      </c>
      <c r="J787" t="s">
        <v>80</v>
      </c>
      <c r="K787" t="s">
        <v>75</v>
      </c>
      <c r="L787" t="s">
        <v>1013</v>
      </c>
      <c r="M787">
        <v>0.55000000000000004</v>
      </c>
      <c r="N787" t="s">
        <v>34</v>
      </c>
      <c r="O787" t="s">
        <v>54</v>
      </c>
      <c r="P787" t="s">
        <v>567</v>
      </c>
      <c r="Q787" t="s">
        <v>568</v>
      </c>
      <c r="R787">
        <v>58554</v>
      </c>
      <c r="S787" s="1">
        <v>42076</v>
      </c>
      <c r="T787" s="1">
        <v>42079</v>
      </c>
      <c r="U787">
        <v>2267.2199999999998</v>
      </c>
      <c r="V787">
        <v>22</v>
      </c>
      <c r="W787">
        <v>3802.01</v>
      </c>
      <c r="X787">
        <v>89130</v>
      </c>
      <c r="Y787">
        <f>cleaneddata[[#This Row],[Unit Price]]-cleaneddata[[#This Row],[Discount]]</f>
        <v>178.39</v>
      </c>
      <c r="Z787" t="str">
        <f>_xlfn.IFS(cleaneddata[[#This Row],[Region]]="Central","Chris",cleaneddata[[#This Row],[Region]]="East","Erin",cleaneddata[[#This Row],[Region]]="South","Sam",cleaneddata[[#This Row],[Region]]="West","William")</f>
        <v>Chris</v>
      </c>
    </row>
    <row r="788" spans="1:26" x14ac:dyDescent="0.2">
      <c r="A788">
        <v>600</v>
      </c>
      <c r="B788" t="s">
        <v>1616</v>
      </c>
      <c r="C788" t="s">
        <v>118</v>
      </c>
      <c r="D788">
        <v>0.06</v>
      </c>
      <c r="E788">
        <v>6.48</v>
      </c>
      <c r="F788">
        <v>7.37</v>
      </c>
      <c r="G788" t="s">
        <v>40</v>
      </c>
      <c r="H788" t="s">
        <v>96</v>
      </c>
      <c r="I788" t="s">
        <v>50</v>
      </c>
      <c r="J788" t="s">
        <v>90</v>
      </c>
      <c r="K788" t="s">
        <v>75</v>
      </c>
      <c r="L788" t="s">
        <v>1617</v>
      </c>
      <c r="M788">
        <v>0.37</v>
      </c>
      <c r="N788" t="s">
        <v>34</v>
      </c>
      <c r="O788" t="s">
        <v>113</v>
      </c>
      <c r="P788" t="s">
        <v>420</v>
      </c>
      <c r="Q788" t="s">
        <v>1618</v>
      </c>
      <c r="R788">
        <v>21136</v>
      </c>
      <c r="S788" s="1">
        <v>42076</v>
      </c>
      <c r="T788" s="1">
        <v>42077</v>
      </c>
      <c r="U788">
        <v>-75.44</v>
      </c>
      <c r="V788">
        <v>5</v>
      </c>
      <c r="W788">
        <v>32.39</v>
      </c>
      <c r="X788">
        <v>87579</v>
      </c>
      <c r="Y788">
        <f>cleaneddata[[#This Row],[Unit Price]]-cleaneddata[[#This Row],[Discount]]</f>
        <v>6.4200000000000008</v>
      </c>
      <c r="Z788" t="str">
        <f>_xlfn.IFS(cleaneddata[[#This Row],[Region]]="Central","Chris",cleaneddata[[#This Row],[Region]]="East","Erin",cleaneddata[[#This Row],[Region]]="South","Sam",cleaneddata[[#This Row],[Region]]="West","William")</f>
        <v>Erin</v>
      </c>
    </row>
    <row r="789" spans="1:26" x14ac:dyDescent="0.2">
      <c r="A789">
        <v>2285</v>
      </c>
      <c r="B789" t="s">
        <v>1619</v>
      </c>
      <c r="C789" t="s">
        <v>118</v>
      </c>
      <c r="D789">
        <v>0.02</v>
      </c>
      <c r="E789">
        <v>17.7</v>
      </c>
      <c r="F789">
        <v>9.4700000000000006</v>
      </c>
      <c r="G789" t="s">
        <v>89</v>
      </c>
      <c r="H789" t="s">
        <v>96</v>
      </c>
      <c r="I789" t="s">
        <v>50</v>
      </c>
      <c r="J789" t="s">
        <v>80</v>
      </c>
      <c r="K789" t="s">
        <v>75</v>
      </c>
      <c r="L789" t="s">
        <v>1053</v>
      </c>
      <c r="M789">
        <v>0.59</v>
      </c>
      <c r="N789" t="s">
        <v>34</v>
      </c>
      <c r="O789" t="s">
        <v>35</v>
      </c>
      <c r="P789" t="s">
        <v>273</v>
      </c>
      <c r="Q789" t="s">
        <v>1620</v>
      </c>
      <c r="R789">
        <v>29730</v>
      </c>
      <c r="S789" s="1">
        <v>42076</v>
      </c>
      <c r="T789" s="1">
        <v>42078</v>
      </c>
      <c r="U789">
        <v>-85.022000000000006</v>
      </c>
      <c r="V789">
        <v>21</v>
      </c>
      <c r="W789">
        <v>374.6</v>
      </c>
      <c r="X789">
        <v>90148</v>
      </c>
      <c r="Y789">
        <f>cleaneddata[[#This Row],[Unit Price]]-cleaneddata[[#This Row],[Discount]]</f>
        <v>17.68</v>
      </c>
      <c r="Z789" t="str">
        <f>_xlfn.IFS(cleaneddata[[#This Row],[Region]]="Central","Chris",cleaneddata[[#This Row],[Region]]="East","Erin",cleaneddata[[#This Row],[Region]]="South","Sam",cleaneddata[[#This Row],[Region]]="West","William")</f>
        <v>Sam</v>
      </c>
    </row>
    <row r="790" spans="1:26" x14ac:dyDescent="0.2">
      <c r="A790">
        <v>2484</v>
      </c>
      <c r="B790" t="s">
        <v>1621</v>
      </c>
      <c r="C790" t="s">
        <v>118</v>
      </c>
      <c r="D790">
        <v>0.05</v>
      </c>
      <c r="E790">
        <v>6.48</v>
      </c>
      <c r="F790">
        <v>7.91</v>
      </c>
      <c r="G790" t="s">
        <v>40</v>
      </c>
      <c r="H790" t="s">
        <v>96</v>
      </c>
      <c r="I790" t="s">
        <v>50</v>
      </c>
      <c r="J790" t="s">
        <v>90</v>
      </c>
      <c r="K790" t="s">
        <v>75</v>
      </c>
      <c r="L790" t="s">
        <v>1622</v>
      </c>
      <c r="M790">
        <v>0.37</v>
      </c>
      <c r="N790" t="s">
        <v>34</v>
      </c>
      <c r="O790" t="s">
        <v>35</v>
      </c>
      <c r="P790" t="s">
        <v>125</v>
      </c>
      <c r="Q790" t="s">
        <v>1623</v>
      </c>
      <c r="R790">
        <v>33881</v>
      </c>
      <c r="S790" s="1">
        <v>42076</v>
      </c>
      <c r="T790" s="1">
        <v>42077</v>
      </c>
      <c r="U790">
        <v>322.12200000000001</v>
      </c>
      <c r="V790">
        <v>16</v>
      </c>
      <c r="W790">
        <v>109.99</v>
      </c>
      <c r="X790">
        <v>88998</v>
      </c>
      <c r="Y790">
        <f>cleaneddata[[#This Row],[Unit Price]]-cleaneddata[[#This Row],[Discount]]</f>
        <v>6.4300000000000006</v>
      </c>
      <c r="Z790" t="str">
        <f>_xlfn.IFS(cleaneddata[[#This Row],[Region]]="Central","Chris",cleaneddata[[#This Row],[Region]]="East","Erin",cleaneddata[[#This Row],[Region]]="South","Sam",cleaneddata[[#This Row],[Region]]="West","William")</f>
        <v>Sam</v>
      </c>
    </row>
    <row r="791" spans="1:26" x14ac:dyDescent="0.2">
      <c r="A791">
        <v>2484</v>
      </c>
      <c r="B791" t="s">
        <v>1621</v>
      </c>
      <c r="C791" t="s">
        <v>118</v>
      </c>
      <c r="D791">
        <v>0.03</v>
      </c>
      <c r="E791">
        <v>111.03</v>
      </c>
      <c r="F791">
        <v>8.64</v>
      </c>
      <c r="G791" t="s">
        <v>40</v>
      </c>
      <c r="H791" t="s">
        <v>96</v>
      </c>
      <c r="I791" t="s">
        <v>50</v>
      </c>
      <c r="J791" t="s">
        <v>80</v>
      </c>
      <c r="K791" t="s">
        <v>75</v>
      </c>
      <c r="L791" t="s">
        <v>1624</v>
      </c>
      <c r="M791">
        <v>0.78</v>
      </c>
      <c r="N791" t="s">
        <v>34</v>
      </c>
      <c r="O791" t="s">
        <v>35</v>
      </c>
      <c r="P791" t="s">
        <v>125</v>
      </c>
      <c r="Q791" t="s">
        <v>1623</v>
      </c>
      <c r="R791">
        <v>33881</v>
      </c>
      <c r="S791" s="1">
        <v>42076</v>
      </c>
      <c r="T791" s="1">
        <v>42077</v>
      </c>
      <c r="U791">
        <v>366.54</v>
      </c>
      <c r="V791">
        <v>8</v>
      </c>
      <c r="W791">
        <v>900.12</v>
      </c>
      <c r="X791">
        <v>88998</v>
      </c>
      <c r="Y791">
        <f>cleaneddata[[#This Row],[Unit Price]]-cleaneddata[[#This Row],[Discount]]</f>
        <v>111</v>
      </c>
      <c r="Z791" t="str">
        <f>_xlfn.IFS(cleaneddata[[#This Row],[Region]]="Central","Chris",cleaneddata[[#This Row],[Region]]="East","Erin",cleaneddata[[#This Row],[Region]]="South","Sam",cleaneddata[[#This Row],[Region]]="West","William")</f>
        <v>Sam</v>
      </c>
    </row>
    <row r="792" spans="1:26" x14ac:dyDescent="0.2">
      <c r="A792">
        <v>604</v>
      </c>
      <c r="B792" t="s">
        <v>743</v>
      </c>
      <c r="C792" t="s">
        <v>27</v>
      </c>
      <c r="D792">
        <v>0.09</v>
      </c>
      <c r="E792">
        <v>154.13</v>
      </c>
      <c r="F792">
        <v>69</v>
      </c>
      <c r="G792" t="s">
        <v>89</v>
      </c>
      <c r="H792" t="s">
        <v>96</v>
      </c>
      <c r="I792" t="s">
        <v>30</v>
      </c>
      <c r="J792" t="s">
        <v>31</v>
      </c>
      <c r="K792" t="s">
        <v>66</v>
      </c>
      <c r="L792" t="s">
        <v>926</v>
      </c>
      <c r="M792">
        <v>0.68</v>
      </c>
      <c r="N792" t="s">
        <v>34</v>
      </c>
      <c r="O792" t="s">
        <v>61</v>
      </c>
      <c r="P792" t="s">
        <v>92</v>
      </c>
      <c r="Q792" t="s">
        <v>102</v>
      </c>
      <c r="R792">
        <v>90045</v>
      </c>
      <c r="S792" s="1">
        <v>42077</v>
      </c>
      <c r="T792" s="1">
        <v>42078</v>
      </c>
      <c r="U792">
        <v>-1763.7476999999999</v>
      </c>
      <c r="V792">
        <v>38</v>
      </c>
      <c r="W792">
        <v>5679.59</v>
      </c>
      <c r="X792">
        <v>28647</v>
      </c>
      <c r="Y792">
        <f>cleaneddata[[#This Row],[Unit Price]]-cleaneddata[[#This Row],[Discount]]</f>
        <v>154.04</v>
      </c>
      <c r="Z792" t="str">
        <f>_xlfn.IFS(cleaneddata[[#This Row],[Region]]="Central","Chris",cleaneddata[[#This Row],[Region]]="East","Erin",cleaneddata[[#This Row],[Region]]="South","Sam",cleaneddata[[#This Row],[Region]]="West","William")</f>
        <v>William</v>
      </c>
    </row>
    <row r="793" spans="1:26" x14ac:dyDescent="0.2">
      <c r="A793">
        <v>605</v>
      </c>
      <c r="B793" t="s">
        <v>1625</v>
      </c>
      <c r="C793" t="s">
        <v>27</v>
      </c>
      <c r="D793">
        <v>0.09</v>
      </c>
      <c r="E793">
        <v>154.13</v>
      </c>
      <c r="F793">
        <v>69</v>
      </c>
      <c r="G793" t="s">
        <v>89</v>
      </c>
      <c r="H793" t="s">
        <v>96</v>
      </c>
      <c r="I793" t="s">
        <v>30</v>
      </c>
      <c r="J793" t="s">
        <v>31</v>
      </c>
      <c r="K793" t="s">
        <v>66</v>
      </c>
      <c r="L793" t="s">
        <v>926</v>
      </c>
      <c r="M793">
        <v>0.68</v>
      </c>
      <c r="N793" t="s">
        <v>34</v>
      </c>
      <c r="O793" t="s">
        <v>113</v>
      </c>
      <c r="P793" t="s">
        <v>114</v>
      </c>
      <c r="Q793" t="s">
        <v>1626</v>
      </c>
      <c r="R793">
        <v>11795</v>
      </c>
      <c r="S793" s="1">
        <v>42077</v>
      </c>
      <c r="T793" s="1">
        <v>42078</v>
      </c>
      <c r="U793">
        <v>-1763.7476999999999</v>
      </c>
      <c r="V793">
        <v>10</v>
      </c>
      <c r="W793">
        <v>1494.63</v>
      </c>
      <c r="X793">
        <v>91144</v>
      </c>
      <c r="Y793">
        <f>cleaneddata[[#This Row],[Unit Price]]-cleaneddata[[#This Row],[Discount]]</f>
        <v>154.04</v>
      </c>
      <c r="Z793" t="str">
        <f>_xlfn.IFS(cleaneddata[[#This Row],[Region]]="Central","Chris",cleaneddata[[#This Row],[Region]]="East","Erin",cleaneddata[[#This Row],[Region]]="South","Sam",cleaneddata[[#This Row],[Region]]="West","William")</f>
        <v>Erin</v>
      </c>
    </row>
    <row r="794" spans="1:26" x14ac:dyDescent="0.2">
      <c r="A794">
        <v>994</v>
      </c>
      <c r="B794" t="s">
        <v>1627</v>
      </c>
      <c r="C794" t="s">
        <v>39</v>
      </c>
      <c r="D794">
        <v>0.1</v>
      </c>
      <c r="E794">
        <v>400.98</v>
      </c>
      <c r="F794">
        <v>76.37</v>
      </c>
      <c r="G794" t="s">
        <v>28</v>
      </c>
      <c r="H794" t="s">
        <v>29</v>
      </c>
      <c r="I794" t="s">
        <v>30</v>
      </c>
      <c r="J794" t="s">
        <v>31</v>
      </c>
      <c r="K794" t="s">
        <v>32</v>
      </c>
      <c r="L794" t="s">
        <v>1004</v>
      </c>
      <c r="M794">
        <v>0.6</v>
      </c>
      <c r="N794" t="s">
        <v>34</v>
      </c>
      <c r="O794" t="s">
        <v>113</v>
      </c>
      <c r="P794" t="s">
        <v>333</v>
      </c>
      <c r="Q794" t="s">
        <v>334</v>
      </c>
      <c r="R794">
        <v>4073</v>
      </c>
      <c r="S794" s="1">
        <v>42077</v>
      </c>
      <c r="T794" s="1">
        <v>42078</v>
      </c>
      <c r="U794">
        <v>-969.04836599999999</v>
      </c>
      <c r="V794">
        <v>2</v>
      </c>
      <c r="W794">
        <v>810.47</v>
      </c>
      <c r="X794">
        <v>89433</v>
      </c>
      <c r="Y794">
        <f>cleaneddata[[#This Row],[Unit Price]]-cleaneddata[[#This Row],[Discount]]</f>
        <v>400.88</v>
      </c>
      <c r="Z794" t="str">
        <f>_xlfn.IFS(cleaneddata[[#This Row],[Region]]="Central","Chris",cleaneddata[[#This Row],[Region]]="East","Erin",cleaneddata[[#This Row],[Region]]="South","Sam",cleaneddata[[#This Row],[Region]]="West","William")</f>
        <v>Erin</v>
      </c>
    </row>
    <row r="795" spans="1:26" x14ac:dyDescent="0.2">
      <c r="A795">
        <v>999</v>
      </c>
      <c r="B795" t="s">
        <v>1628</v>
      </c>
      <c r="C795" t="s">
        <v>39</v>
      </c>
      <c r="D795">
        <v>0.08</v>
      </c>
      <c r="E795">
        <v>45.19</v>
      </c>
      <c r="F795">
        <v>1.99</v>
      </c>
      <c r="G795" t="s">
        <v>40</v>
      </c>
      <c r="H795" t="s">
        <v>29</v>
      </c>
      <c r="I795" t="s">
        <v>42</v>
      </c>
      <c r="J795" t="s">
        <v>43</v>
      </c>
      <c r="K795" t="s">
        <v>44</v>
      </c>
      <c r="L795" t="s">
        <v>45</v>
      </c>
      <c r="M795">
        <v>0.55000000000000004</v>
      </c>
      <c r="N795" t="s">
        <v>34</v>
      </c>
      <c r="O795" t="s">
        <v>113</v>
      </c>
      <c r="P795" t="s">
        <v>399</v>
      </c>
      <c r="Q795" t="s">
        <v>1629</v>
      </c>
      <c r="R795">
        <v>7450</v>
      </c>
      <c r="S795" s="1">
        <v>42077</v>
      </c>
      <c r="T795" s="1">
        <v>42078</v>
      </c>
      <c r="U795">
        <v>-71.83</v>
      </c>
      <c r="V795">
        <v>3</v>
      </c>
      <c r="W795">
        <v>127.22</v>
      </c>
      <c r="X795">
        <v>89433</v>
      </c>
      <c r="Y795">
        <f>cleaneddata[[#This Row],[Unit Price]]-cleaneddata[[#This Row],[Discount]]</f>
        <v>45.11</v>
      </c>
      <c r="Z795" t="str">
        <f>_xlfn.IFS(cleaneddata[[#This Row],[Region]]="Central","Chris",cleaneddata[[#This Row],[Region]]="East","Erin",cleaneddata[[#This Row],[Region]]="South","Sam",cleaneddata[[#This Row],[Region]]="West","William")</f>
        <v>Erin</v>
      </c>
    </row>
    <row r="796" spans="1:26" x14ac:dyDescent="0.2">
      <c r="A796">
        <v>1000</v>
      </c>
      <c r="B796" t="s">
        <v>1630</v>
      </c>
      <c r="C796" t="s">
        <v>39</v>
      </c>
      <c r="D796">
        <v>0.03</v>
      </c>
      <c r="E796">
        <v>33.979999999999997</v>
      </c>
      <c r="F796">
        <v>19.989999999999998</v>
      </c>
      <c r="G796" t="s">
        <v>40</v>
      </c>
      <c r="H796" t="s">
        <v>29</v>
      </c>
      <c r="I796" t="s">
        <v>30</v>
      </c>
      <c r="J796" t="s">
        <v>128</v>
      </c>
      <c r="K796" t="s">
        <v>75</v>
      </c>
      <c r="L796" t="s">
        <v>1631</v>
      </c>
      <c r="M796">
        <v>0.55000000000000004</v>
      </c>
      <c r="N796" t="s">
        <v>34</v>
      </c>
      <c r="O796" t="s">
        <v>113</v>
      </c>
      <c r="P796" t="s">
        <v>635</v>
      </c>
      <c r="Q796" t="s">
        <v>1632</v>
      </c>
      <c r="R796">
        <v>5201</v>
      </c>
      <c r="S796" s="1">
        <v>42077</v>
      </c>
      <c r="T796" s="1">
        <v>42078</v>
      </c>
      <c r="U796">
        <v>-0.74</v>
      </c>
      <c r="V796">
        <v>12</v>
      </c>
      <c r="W796">
        <v>432.44</v>
      </c>
      <c r="X796">
        <v>89433</v>
      </c>
      <c r="Y796">
        <f>cleaneddata[[#This Row],[Unit Price]]-cleaneddata[[#This Row],[Discount]]</f>
        <v>33.949999999999996</v>
      </c>
      <c r="Z796" t="str">
        <f>_xlfn.IFS(cleaneddata[[#This Row],[Region]]="Central","Chris",cleaneddata[[#This Row],[Region]]="East","Erin",cleaneddata[[#This Row],[Region]]="South","Sam",cleaneddata[[#This Row],[Region]]="West","William")</f>
        <v>Erin</v>
      </c>
    </row>
    <row r="797" spans="1:26" x14ac:dyDescent="0.2">
      <c r="A797">
        <v>2345</v>
      </c>
      <c r="B797" t="s">
        <v>1633</v>
      </c>
      <c r="C797" t="s">
        <v>118</v>
      </c>
      <c r="D797">
        <v>7.0000000000000007E-2</v>
      </c>
      <c r="E797">
        <v>200.98</v>
      </c>
      <c r="F797">
        <v>23.76</v>
      </c>
      <c r="G797" t="s">
        <v>28</v>
      </c>
      <c r="H797" t="s">
        <v>96</v>
      </c>
      <c r="I797" t="s">
        <v>30</v>
      </c>
      <c r="J797" t="s">
        <v>111</v>
      </c>
      <c r="K797" t="s">
        <v>59</v>
      </c>
      <c r="L797" t="s">
        <v>1634</v>
      </c>
      <c r="M797">
        <v>0.57999999999999996</v>
      </c>
      <c r="N797" t="s">
        <v>34</v>
      </c>
      <c r="O797" t="s">
        <v>35</v>
      </c>
      <c r="P797" t="s">
        <v>390</v>
      </c>
      <c r="Q797" t="s">
        <v>829</v>
      </c>
      <c r="R797">
        <v>42003</v>
      </c>
      <c r="S797" s="1">
        <v>42077</v>
      </c>
      <c r="T797" s="1">
        <v>42078</v>
      </c>
      <c r="U797">
        <v>-132.42599999999999</v>
      </c>
      <c r="V797">
        <v>9</v>
      </c>
      <c r="W797">
        <v>1805.9</v>
      </c>
      <c r="X797">
        <v>89504</v>
      </c>
      <c r="Y797">
        <f>cleaneddata[[#This Row],[Unit Price]]-cleaneddata[[#This Row],[Discount]]</f>
        <v>200.91</v>
      </c>
      <c r="Z797" t="str">
        <f>_xlfn.IFS(cleaneddata[[#This Row],[Region]]="Central","Chris",cleaneddata[[#This Row],[Region]]="East","Erin",cleaneddata[[#This Row],[Region]]="South","Sam",cleaneddata[[#This Row],[Region]]="West","William")</f>
        <v>Sam</v>
      </c>
    </row>
    <row r="798" spans="1:26" x14ac:dyDescent="0.2">
      <c r="A798">
        <v>2345</v>
      </c>
      <c r="B798" t="s">
        <v>1633</v>
      </c>
      <c r="C798" t="s">
        <v>118</v>
      </c>
      <c r="D798">
        <v>0.02</v>
      </c>
      <c r="E798">
        <v>179.29</v>
      </c>
      <c r="F798">
        <v>29.21</v>
      </c>
      <c r="G798" t="s">
        <v>28</v>
      </c>
      <c r="H798" t="s">
        <v>96</v>
      </c>
      <c r="I798" t="s">
        <v>30</v>
      </c>
      <c r="J798" t="s">
        <v>31</v>
      </c>
      <c r="K798" t="s">
        <v>32</v>
      </c>
      <c r="L798" t="s">
        <v>545</v>
      </c>
      <c r="M798">
        <v>0.76</v>
      </c>
      <c r="N798" t="s">
        <v>34</v>
      </c>
      <c r="O798" t="s">
        <v>35</v>
      </c>
      <c r="P798" t="s">
        <v>390</v>
      </c>
      <c r="Q798" t="s">
        <v>829</v>
      </c>
      <c r="R798">
        <v>42003</v>
      </c>
      <c r="S798" s="1">
        <v>42077</v>
      </c>
      <c r="T798" s="1">
        <v>42077</v>
      </c>
      <c r="U798">
        <v>-411.23599999999999</v>
      </c>
      <c r="V798">
        <v>2</v>
      </c>
      <c r="W798">
        <v>311.41000000000003</v>
      </c>
      <c r="X798">
        <v>89504</v>
      </c>
      <c r="Y798">
        <f>cleaneddata[[#This Row],[Unit Price]]-cleaneddata[[#This Row],[Discount]]</f>
        <v>179.26999999999998</v>
      </c>
      <c r="Z798" t="str">
        <f>_xlfn.IFS(cleaneddata[[#This Row],[Region]]="Central","Chris",cleaneddata[[#This Row],[Region]]="East","Erin",cleaneddata[[#This Row],[Region]]="South","Sam",cleaneddata[[#This Row],[Region]]="West","William")</f>
        <v>Sam</v>
      </c>
    </row>
    <row r="799" spans="1:26" x14ac:dyDescent="0.2">
      <c r="A799">
        <v>2417</v>
      </c>
      <c r="B799" t="s">
        <v>1635</v>
      </c>
      <c r="C799" t="s">
        <v>118</v>
      </c>
      <c r="D799">
        <v>0</v>
      </c>
      <c r="E799">
        <v>65.989999999999995</v>
      </c>
      <c r="F799">
        <v>3.99</v>
      </c>
      <c r="G799" t="s">
        <v>40</v>
      </c>
      <c r="H799" t="s">
        <v>41</v>
      </c>
      <c r="I799" t="s">
        <v>42</v>
      </c>
      <c r="J799" t="s">
        <v>137</v>
      </c>
      <c r="K799" t="s">
        <v>75</v>
      </c>
      <c r="L799" t="s">
        <v>1636</v>
      </c>
      <c r="M799">
        <v>0.59</v>
      </c>
      <c r="N799" t="s">
        <v>34</v>
      </c>
      <c r="O799" t="s">
        <v>35</v>
      </c>
      <c r="P799" t="s">
        <v>244</v>
      </c>
      <c r="Q799" t="s">
        <v>1637</v>
      </c>
      <c r="R799">
        <v>22124</v>
      </c>
      <c r="S799" s="1">
        <v>42077</v>
      </c>
      <c r="T799" s="1">
        <v>42078</v>
      </c>
      <c r="U799">
        <v>-60.564</v>
      </c>
      <c r="V799">
        <v>13</v>
      </c>
      <c r="W799">
        <v>765.65</v>
      </c>
      <c r="X799">
        <v>86754</v>
      </c>
      <c r="Y799">
        <f>cleaneddata[[#This Row],[Unit Price]]-cleaneddata[[#This Row],[Discount]]</f>
        <v>65.989999999999995</v>
      </c>
      <c r="Z799" t="str">
        <f>_xlfn.IFS(cleaneddata[[#This Row],[Region]]="Central","Chris",cleaneddata[[#This Row],[Region]]="East","Erin",cleaneddata[[#This Row],[Region]]="South","Sam",cleaneddata[[#This Row],[Region]]="West","William")</f>
        <v>Sam</v>
      </c>
    </row>
    <row r="800" spans="1:26" x14ac:dyDescent="0.2">
      <c r="A800">
        <v>3279</v>
      </c>
      <c r="B800" t="s">
        <v>1638</v>
      </c>
      <c r="C800" t="s">
        <v>118</v>
      </c>
      <c r="D800">
        <v>0.01</v>
      </c>
      <c r="E800">
        <v>45.99</v>
      </c>
      <c r="F800">
        <v>4.99</v>
      </c>
      <c r="G800" t="s">
        <v>40</v>
      </c>
      <c r="H800" t="s">
        <v>73</v>
      </c>
      <c r="I800" t="s">
        <v>42</v>
      </c>
      <c r="J800" t="s">
        <v>137</v>
      </c>
      <c r="K800" t="s">
        <v>75</v>
      </c>
      <c r="L800" t="s">
        <v>1448</v>
      </c>
      <c r="M800">
        <v>0.56000000000000005</v>
      </c>
      <c r="N800" t="s">
        <v>34</v>
      </c>
      <c r="O800" t="s">
        <v>35</v>
      </c>
      <c r="P800" t="s">
        <v>273</v>
      </c>
      <c r="Q800" t="s">
        <v>1639</v>
      </c>
      <c r="R800">
        <v>29203</v>
      </c>
      <c r="S800" s="1">
        <v>42077</v>
      </c>
      <c r="T800" s="1">
        <v>42079</v>
      </c>
      <c r="U800">
        <v>24.018000000000001</v>
      </c>
      <c r="V800">
        <v>3</v>
      </c>
      <c r="W800">
        <v>125.19</v>
      </c>
      <c r="X800">
        <v>90767</v>
      </c>
      <c r="Y800">
        <f>cleaneddata[[#This Row],[Unit Price]]-cleaneddata[[#This Row],[Discount]]</f>
        <v>45.980000000000004</v>
      </c>
      <c r="Z800" t="str">
        <f>_xlfn.IFS(cleaneddata[[#This Row],[Region]]="Central","Chris",cleaneddata[[#This Row],[Region]]="East","Erin",cleaneddata[[#This Row],[Region]]="South","Sam",cleaneddata[[#This Row],[Region]]="West","William")</f>
        <v>Sam</v>
      </c>
    </row>
    <row r="801" spans="1:26" x14ac:dyDescent="0.2">
      <c r="A801">
        <v>373</v>
      </c>
      <c r="B801" t="s">
        <v>1640</v>
      </c>
      <c r="C801" t="s">
        <v>72</v>
      </c>
      <c r="D801">
        <v>0.02</v>
      </c>
      <c r="E801">
        <v>200.98</v>
      </c>
      <c r="F801">
        <v>55.96</v>
      </c>
      <c r="G801" t="s">
        <v>28</v>
      </c>
      <c r="H801" t="s">
        <v>29</v>
      </c>
      <c r="I801" t="s">
        <v>30</v>
      </c>
      <c r="J801" t="s">
        <v>119</v>
      </c>
      <c r="K801" t="s">
        <v>32</v>
      </c>
      <c r="L801" t="s">
        <v>1641</v>
      </c>
      <c r="M801">
        <v>0.75</v>
      </c>
      <c r="N801" t="s">
        <v>34</v>
      </c>
      <c r="O801" t="s">
        <v>54</v>
      </c>
      <c r="P801" t="s">
        <v>291</v>
      </c>
      <c r="Q801" t="s">
        <v>1165</v>
      </c>
      <c r="R801">
        <v>48234</v>
      </c>
      <c r="S801" s="1">
        <v>42077</v>
      </c>
      <c r="T801" s="1">
        <v>42079</v>
      </c>
      <c r="U801">
        <v>-163.63</v>
      </c>
      <c r="V801">
        <v>45</v>
      </c>
      <c r="W801">
        <v>9539.6</v>
      </c>
      <c r="X801">
        <v>24193</v>
      </c>
      <c r="Y801">
        <f>cleaneddata[[#This Row],[Unit Price]]-cleaneddata[[#This Row],[Discount]]</f>
        <v>200.95999999999998</v>
      </c>
      <c r="Z801" t="str">
        <f>_xlfn.IFS(cleaneddata[[#This Row],[Region]]="Central","Chris",cleaneddata[[#This Row],[Region]]="East","Erin",cleaneddata[[#This Row],[Region]]="South","Sam",cleaneddata[[#This Row],[Region]]="West","William")</f>
        <v>Chris</v>
      </c>
    </row>
    <row r="802" spans="1:26" x14ac:dyDescent="0.2">
      <c r="A802">
        <v>373</v>
      </c>
      <c r="B802" t="s">
        <v>1640</v>
      </c>
      <c r="C802" t="s">
        <v>72</v>
      </c>
      <c r="D802">
        <v>0.02</v>
      </c>
      <c r="E802">
        <v>4.28</v>
      </c>
      <c r="F802">
        <v>5.17</v>
      </c>
      <c r="G802" t="s">
        <v>40</v>
      </c>
      <c r="H802" t="s">
        <v>29</v>
      </c>
      <c r="I802" t="s">
        <v>50</v>
      </c>
      <c r="J802" t="s">
        <v>90</v>
      </c>
      <c r="K802" t="s">
        <v>75</v>
      </c>
      <c r="L802" t="s">
        <v>1256</v>
      </c>
      <c r="M802">
        <v>0.4</v>
      </c>
      <c r="N802" t="s">
        <v>34</v>
      </c>
      <c r="O802" t="s">
        <v>54</v>
      </c>
      <c r="P802" t="s">
        <v>291</v>
      </c>
      <c r="Q802" t="s">
        <v>1165</v>
      </c>
      <c r="R802">
        <v>48234</v>
      </c>
      <c r="S802" s="1">
        <v>42077</v>
      </c>
      <c r="T802" s="1">
        <v>42078</v>
      </c>
      <c r="U802">
        <v>-63.87</v>
      </c>
      <c r="V802">
        <v>24</v>
      </c>
      <c r="W802">
        <v>109.86</v>
      </c>
      <c r="X802">
        <v>24193</v>
      </c>
      <c r="Y802">
        <f>cleaneddata[[#This Row],[Unit Price]]-cleaneddata[[#This Row],[Discount]]</f>
        <v>4.2600000000000007</v>
      </c>
      <c r="Z802" t="str">
        <f>_xlfn.IFS(cleaneddata[[#This Row],[Region]]="Central","Chris",cleaneddata[[#This Row],[Region]]="East","Erin",cleaneddata[[#This Row],[Region]]="South","Sam",cleaneddata[[#This Row],[Region]]="West","William")</f>
        <v>Chris</v>
      </c>
    </row>
    <row r="803" spans="1:26" x14ac:dyDescent="0.2">
      <c r="A803">
        <v>373</v>
      </c>
      <c r="B803" t="s">
        <v>1640</v>
      </c>
      <c r="C803" t="s">
        <v>72</v>
      </c>
      <c r="D803">
        <v>0.04</v>
      </c>
      <c r="E803">
        <v>85.99</v>
      </c>
      <c r="F803">
        <v>0.99</v>
      </c>
      <c r="G803" t="s">
        <v>40</v>
      </c>
      <c r="H803" t="s">
        <v>29</v>
      </c>
      <c r="I803" t="s">
        <v>42</v>
      </c>
      <c r="J803" t="s">
        <v>137</v>
      </c>
      <c r="K803" t="s">
        <v>52</v>
      </c>
      <c r="L803" t="s">
        <v>1598</v>
      </c>
      <c r="M803">
        <v>0.85</v>
      </c>
      <c r="N803" t="s">
        <v>34</v>
      </c>
      <c r="O803" t="s">
        <v>54</v>
      </c>
      <c r="P803" t="s">
        <v>291</v>
      </c>
      <c r="Q803" t="s">
        <v>1165</v>
      </c>
      <c r="R803">
        <v>48234</v>
      </c>
      <c r="S803" s="1">
        <v>42077</v>
      </c>
      <c r="T803" s="1">
        <v>42079</v>
      </c>
      <c r="U803">
        <v>-175.17500000000001</v>
      </c>
      <c r="V803">
        <v>19</v>
      </c>
      <c r="W803">
        <v>1426.51</v>
      </c>
      <c r="X803">
        <v>24193</v>
      </c>
      <c r="Y803">
        <f>cleaneddata[[#This Row],[Unit Price]]-cleaneddata[[#This Row],[Discount]]</f>
        <v>85.949999999999989</v>
      </c>
      <c r="Z803" t="str">
        <f>_xlfn.IFS(cleaneddata[[#This Row],[Region]]="Central","Chris",cleaneddata[[#This Row],[Region]]="East","Erin",cleaneddata[[#This Row],[Region]]="South","Sam",cleaneddata[[#This Row],[Region]]="West","William")</f>
        <v>Chris</v>
      </c>
    </row>
    <row r="804" spans="1:26" x14ac:dyDescent="0.2">
      <c r="A804">
        <v>375</v>
      </c>
      <c r="B804" t="s">
        <v>1642</v>
      </c>
      <c r="C804" t="s">
        <v>72</v>
      </c>
      <c r="D804">
        <v>0.02</v>
      </c>
      <c r="E804">
        <v>200.98</v>
      </c>
      <c r="F804">
        <v>55.96</v>
      </c>
      <c r="G804" t="s">
        <v>28</v>
      </c>
      <c r="H804" t="s">
        <v>29</v>
      </c>
      <c r="I804" t="s">
        <v>30</v>
      </c>
      <c r="J804" t="s">
        <v>119</v>
      </c>
      <c r="K804" t="s">
        <v>32</v>
      </c>
      <c r="L804" t="s">
        <v>1641</v>
      </c>
      <c r="M804">
        <v>0.75</v>
      </c>
      <c r="N804" t="s">
        <v>34</v>
      </c>
      <c r="O804" t="s">
        <v>35</v>
      </c>
      <c r="P804" t="s">
        <v>402</v>
      </c>
      <c r="Q804" t="s">
        <v>1643</v>
      </c>
      <c r="R804">
        <v>37814</v>
      </c>
      <c r="S804" s="1">
        <v>42077</v>
      </c>
      <c r="T804" s="1">
        <v>42079</v>
      </c>
      <c r="U804">
        <v>-224.9478</v>
      </c>
      <c r="V804">
        <v>11</v>
      </c>
      <c r="W804">
        <v>2331.9</v>
      </c>
      <c r="X804">
        <v>90917</v>
      </c>
      <c r="Y804">
        <f>cleaneddata[[#This Row],[Unit Price]]-cleaneddata[[#This Row],[Discount]]</f>
        <v>200.95999999999998</v>
      </c>
      <c r="Z804" t="str">
        <f>_xlfn.IFS(cleaneddata[[#This Row],[Region]]="Central","Chris",cleaneddata[[#This Row],[Region]]="East","Erin",cleaneddata[[#This Row],[Region]]="South","Sam",cleaneddata[[#This Row],[Region]]="West","William")</f>
        <v>Sam</v>
      </c>
    </row>
    <row r="805" spans="1:26" x14ac:dyDescent="0.2">
      <c r="A805">
        <v>375</v>
      </c>
      <c r="B805" t="s">
        <v>1642</v>
      </c>
      <c r="C805" t="s">
        <v>72</v>
      </c>
      <c r="D805">
        <v>0.02</v>
      </c>
      <c r="E805">
        <v>4.28</v>
      </c>
      <c r="F805">
        <v>5.17</v>
      </c>
      <c r="G805" t="s">
        <v>40</v>
      </c>
      <c r="H805" t="s">
        <v>29</v>
      </c>
      <c r="I805" t="s">
        <v>50</v>
      </c>
      <c r="J805" t="s">
        <v>90</v>
      </c>
      <c r="K805" t="s">
        <v>75</v>
      </c>
      <c r="L805" t="s">
        <v>1256</v>
      </c>
      <c r="M805">
        <v>0.4</v>
      </c>
      <c r="N805" t="s">
        <v>34</v>
      </c>
      <c r="O805" t="s">
        <v>35</v>
      </c>
      <c r="P805" t="s">
        <v>402</v>
      </c>
      <c r="Q805" t="s">
        <v>1643</v>
      </c>
      <c r="R805">
        <v>37814</v>
      </c>
      <c r="S805" s="1">
        <v>42077</v>
      </c>
      <c r="T805" s="1">
        <v>42078</v>
      </c>
      <c r="U805">
        <v>196.8</v>
      </c>
      <c r="V805">
        <v>6</v>
      </c>
      <c r="W805">
        <v>27.47</v>
      </c>
      <c r="X805">
        <v>90917</v>
      </c>
      <c r="Y805">
        <f>cleaneddata[[#This Row],[Unit Price]]-cleaneddata[[#This Row],[Discount]]</f>
        <v>4.2600000000000007</v>
      </c>
      <c r="Z805" t="str">
        <f>_xlfn.IFS(cleaneddata[[#This Row],[Region]]="Central","Chris",cleaneddata[[#This Row],[Region]]="East","Erin",cleaneddata[[#This Row],[Region]]="South","Sam",cleaneddata[[#This Row],[Region]]="West","William")</f>
        <v>Sam</v>
      </c>
    </row>
    <row r="806" spans="1:26" x14ac:dyDescent="0.2">
      <c r="A806">
        <v>1682</v>
      </c>
      <c r="B806" t="s">
        <v>1188</v>
      </c>
      <c r="C806" t="s">
        <v>72</v>
      </c>
      <c r="D806">
        <v>0.08</v>
      </c>
      <c r="E806">
        <v>4.9800000000000004</v>
      </c>
      <c r="F806">
        <v>4.7</v>
      </c>
      <c r="G806" t="s">
        <v>40</v>
      </c>
      <c r="H806" t="s">
        <v>41</v>
      </c>
      <c r="I806" t="s">
        <v>50</v>
      </c>
      <c r="J806" t="s">
        <v>90</v>
      </c>
      <c r="K806" t="s">
        <v>75</v>
      </c>
      <c r="L806" t="s">
        <v>1336</v>
      </c>
      <c r="M806">
        <v>0.38</v>
      </c>
      <c r="N806" t="s">
        <v>34</v>
      </c>
      <c r="O806" t="s">
        <v>54</v>
      </c>
      <c r="P806" t="s">
        <v>105</v>
      </c>
      <c r="Q806" t="s">
        <v>535</v>
      </c>
      <c r="R806">
        <v>60611</v>
      </c>
      <c r="S806" s="1">
        <v>42077</v>
      </c>
      <c r="T806" s="1">
        <v>42078</v>
      </c>
      <c r="U806">
        <v>-56.35</v>
      </c>
      <c r="V806">
        <v>47</v>
      </c>
      <c r="W806">
        <v>225.98</v>
      </c>
      <c r="X806">
        <v>38080</v>
      </c>
      <c r="Y806">
        <f>cleaneddata[[#This Row],[Unit Price]]-cleaneddata[[#This Row],[Discount]]</f>
        <v>4.9000000000000004</v>
      </c>
      <c r="Z806" t="str">
        <f>_xlfn.IFS(cleaneddata[[#This Row],[Region]]="Central","Chris",cleaneddata[[#This Row],[Region]]="East","Erin",cleaneddata[[#This Row],[Region]]="South","Sam",cleaneddata[[#This Row],[Region]]="West","William")</f>
        <v>Chris</v>
      </c>
    </row>
    <row r="807" spans="1:26" x14ac:dyDescent="0.2">
      <c r="A807">
        <v>1683</v>
      </c>
      <c r="B807" t="s">
        <v>1189</v>
      </c>
      <c r="C807" t="s">
        <v>72</v>
      </c>
      <c r="D807">
        <v>0.08</v>
      </c>
      <c r="E807">
        <v>4.9800000000000004</v>
      </c>
      <c r="F807">
        <v>4.7</v>
      </c>
      <c r="G807" t="s">
        <v>40</v>
      </c>
      <c r="H807" t="s">
        <v>41</v>
      </c>
      <c r="I807" t="s">
        <v>50</v>
      </c>
      <c r="J807" t="s">
        <v>90</v>
      </c>
      <c r="K807" t="s">
        <v>75</v>
      </c>
      <c r="L807" t="s">
        <v>1336</v>
      </c>
      <c r="M807">
        <v>0.38</v>
      </c>
      <c r="N807" t="s">
        <v>34</v>
      </c>
      <c r="O807" t="s">
        <v>54</v>
      </c>
      <c r="P807" t="s">
        <v>189</v>
      </c>
      <c r="Q807" t="s">
        <v>1190</v>
      </c>
      <c r="R807">
        <v>77301</v>
      </c>
      <c r="S807" s="1">
        <v>42077</v>
      </c>
      <c r="T807" s="1">
        <v>42078</v>
      </c>
      <c r="U807">
        <v>-56.35</v>
      </c>
      <c r="V807">
        <v>12</v>
      </c>
      <c r="W807">
        <v>57.7</v>
      </c>
      <c r="X807">
        <v>90613</v>
      </c>
      <c r="Y807">
        <f>cleaneddata[[#This Row],[Unit Price]]-cleaneddata[[#This Row],[Discount]]</f>
        <v>4.9000000000000004</v>
      </c>
      <c r="Z807" t="str">
        <f>_xlfn.IFS(cleaneddata[[#This Row],[Region]]="Central","Chris",cleaneddata[[#This Row],[Region]]="East","Erin",cleaneddata[[#This Row],[Region]]="South","Sam",cleaneddata[[#This Row],[Region]]="West","William")</f>
        <v>Chris</v>
      </c>
    </row>
    <row r="808" spans="1:26" x14ac:dyDescent="0.2">
      <c r="A808">
        <v>3177</v>
      </c>
      <c r="B808" t="s">
        <v>1644</v>
      </c>
      <c r="C808" t="s">
        <v>72</v>
      </c>
      <c r="D808">
        <v>0.1</v>
      </c>
      <c r="E808">
        <v>62.18</v>
      </c>
      <c r="F808">
        <v>10.84</v>
      </c>
      <c r="G808" t="s">
        <v>40</v>
      </c>
      <c r="H808" t="s">
        <v>41</v>
      </c>
      <c r="I808" t="s">
        <v>30</v>
      </c>
      <c r="J808" t="s">
        <v>128</v>
      </c>
      <c r="K808" t="s">
        <v>146</v>
      </c>
      <c r="L808" t="s">
        <v>1233</v>
      </c>
      <c r="M808">
        <v>0.63</v>
      </c>
      <c r="N808" t="s">
        <v>34</v>
      </c>
      <c r="O808" t="s">
        <v>35</v>
      </c>
      <c r="P808" t="s">
        <v>125</v>
      </c>
      <c r="Q808" t="s">
        <v>1645</v>
      </c>
      <c r="R808">
        <v>33458</v>
      </c>
      <c r="S808" s="1">
        <v>42077</v>
      </c>
      <c r="T808" s="1">
        <v>42079</v>
      </c>
      <c r="U808">
        <v>-29.666</v>
      </c>
      <c r="V808">
        <v>9</v>
      </c>
      <c r="W808">
        <v>511.57</v>
      </c>
      <c r="X808">
        <v>90818</v>
      </c>
      <c r="Y808">
        <f>cleaneddata[[#This Row],[Unit Price]]-cleaneddata[[#This Row],[Discount]]</f>
        <v>62.08</v>
      </c>
      <c r="Z808" t="str">
        <f>_xlfn.IFS(cleaneddata[[#This Row],[Region]]="Central","Chris",cleaneddata[[#This Row],[Region]]="East","Erin",cleaneddata[[#This Row],[Region]]="South","Sam",cleaneddata[[#This Row],[Region]]="West","William")</f>
        <v>Sam</v>
      </c>
    </row>
    <row r="809" spans="1:26" x14ac:dyDescent="0.2">
      <c r="A809">
        <v>594</v>
      </c>
      <c r="B809" t="s">
        <v>1646</v>
      </c>
      <c r="C809" t="s">
        <v>27</v>
      </c>
      <c r="D809">
        <v>0.09</v>
      </c>
      <c r="E809">
        <v>13.79</v>
      </c>
      <c r="F809">
        <v>8.7799999999999994</v>
      </c>
      <c r="G809" t="s">
        <v>40</v>
      </c>
      <c r="H809" t="s">
        <v>41</v>
      </c>
      <c r="I809" t="s">
        <v>30</v>
      </c>
      <c r="J809" t="s">
        <v>128</v>
      </c>
      <c r="K809" t="s">
        <v>75</v>
      </c>
      <c r="L809" t="s">
        <v>1328</v>
      </c>
      <c r="M809">
        <v>0.43</v>
      </c>
      <c r="N809" t="s">
        <v>34</v>
      </c>
      <c r="O809" t="s">
        <v>54</v>
      </c>
      <c r="P809" t="s">
        <v>55</v>
      </c>
      <c r="Q809" t="s">
        <v>1647</v>
      </c>
      <c r="R809">
        <v>46016</v>
      </c>
      <c r="S809" s="1">
        <v>42078</v>
      </c>
      <c r="T809" s="1">
        <v>42080</v>
      </c>
      <c r="U809">
        <v>-22.12</v>
      </c>
      <c r="V809">
        <v>1</v>
      </c>
      <c r="W809">
        <v>17.440000000000001</v>
      </c>
      <c r="X809">
        <v>86309</v>
      </c>
      <c r="Y809">
        <f>cleaneddata[[#This Row],[Unit Price]]-cleaneddata[[#This Row],[Discount]]</f>
        <v>13.7</v>
      </c>
      <c r="Z809" t="str">
        <f>_xlfn.IFS(cleaneddata[[#This Row],[Region]]="Central","Chris",cleaneddata[[#This Row],[Region]]="East","Erin",cleaneddata[[#This Row],[Region]]="South","Sam",cleaneddata[[#This Row],[Region]]="West","William")</f>
        <v>Chris</v>
      </c>
    </row>
    <row r="810" spans="1:26" x14ac:dyDescent="0.2">
      <c r="A810">
        <v>83</v>
      </c>
      <c r="B810" t="s">
        <v>1648</v>
      </c>
      <c r="C810" t="s">
        <v>39</v>
      </c>
      <c r="D810">
        <v>0.04</v>
      </c>
      <c r="E810">
        <v>296.18</v>
      </c>
      <c r="F810">
        <v>54.12</v>
      </c>
      <c r="G810" t="s">
        <v>28</v>
      </c>
      <c r="H810" t="s">
        <v>96</v>
      </c>
      <c r="I810" t="s">
        <v>30</v>
      </c>
      <c r="J810" t="s">
        <v>31</v>
      </c>
      <c r="K810" t="s">
        <v>32</v>
      </c>
      <c r="L810" t="s">
        <v>1081</v>
      </c>
      <c r="M810">
        <v>0.76</v>
      </c>
      <c r="N810" t="s">
        <v>34</v>
      </c>
      <c r="O810" t="s">
        <v>113</v>
      </c>
      <c r="P810" t="s">
        <v>319</v>
      </c>
      <c r="Q810" t="s">
        <v>999</v>
      </c>
      <c r="R810">
        <v>44708</v>
      </c>
      <c r="S810" s="1">
        <v>42078</v>
      </c>
      <c r="T810" s="1">
        <v>42078</v>
      </c>
      <c r="U810">
        <v>-715.77820599999995</v>
      </c>
      <c r="V810">
        <v>6</v>
      </c>
      <c r="W810">
        <v>1821.89</v>
      </c>
      <c r="X810">
        <v>87365</v>
      </c>
      <c r="Y810">
        <f>cleaneddata[[#This Row],[Unit Price]]-cleaneddata[[#This Row],[Discount]]</f>
        <v>296.14</v>
      </c>
      <c r="Z810" t="str">
        <f>_xlfn.IFS(cleaneddata[[#This Row],[Region]]="Central","Chris",cleaneddata[[#This Row],[Region]]="East","Erin",cleaneddata[[#This Row],[Region]]="South","Sam",cleaneddata[[#This Row],[Region]]="West","William")</f>
        <v>Erin</v>
      </c>
    </row>
    <row r="811" spans="1:26" x14ac:dyDescent="0.2">
      <c r="A811">
        <v>1123</v>
      </c>
      <c r="B811" t="s">
        <v>1649</v>
      </c>
      <c r="C811" t="s">
        <v>39</v>
      </c>
      <c r="D811">
        <v>0.03</v>
      </c>
      <c r="E811">
        <v>7.3</v>
      </c>
      <c r="F811">
        <v>7.72</v>
      </c>
      <c r="G811" t="s">
        <v>40</v>
      </c>
      <c r="H811" t="s">
        <v>29</v>
      </c>
      <c r="I811" t="s">
        <v>50</v>
      </c>
      <c r="J811" t="s">
        <v>74</v>
      </c>
      <c r="K811" t="s">
        <v>75</v>
      </c>
      <c r="L811" t="s">
        <v>1650</v>
      </c>
      <c r="M811">
        <v>0.38</v>
      </c>
      <c r="N811" t="s">
        <v>34</v>
      </c>
      <c r="O811" t="s">
        <v>61</v>
      </c>
      <c r="P811" t="s">
        <v>92</v>
      </c>
      <c r="Q811" t="s">
        <v>1651</v>
      </c>
      <c r="R811">
        <v>95661</v>
      </c>
      <c r="S811" s="1">
        <v>42078</v>
      </c>
      <c r="T811" s="1">
        <v>42081</v>
      </c>
      <c r="U811">
        <v>-127.05200000000001</v>
      </c>
      <c r="V811">
        <v>14</v>
      </c>
      <c r="W811">
        <v>103.61</v>
      </c>
      <c r="X811">
        <v>87015</v>
      </c>
      <c r="Y811">
        <f>cleaneddata[[#This Row],[Unit Price]]-cleaneddata[[#This Row],[Discount]]</f>
        <v>7.27</v>
      </c>
      <c r="Z811" t="str">
        <f>_xlfn.IFS(cleaneddata[[#This Row],[Region]]="Central","Chris",cleaneddata[[#This Row],[Region]]="East","Erin",cleaneddata[[#This Row],[Region]]="South","Sam",cleaneddata[[#This Row],[Region]]="West","William")</f>
        <v>William</v>
      </c>
    </row>
    <row r="812" spans="1:26" x14ac:dyDescent="0.2">
      <c r="A812">
        <v>2426</v>
      </c>
      <c r="B812" t="s">
        <v>1652</v>
      </c>
      <c r="C812" t="s">
        <v>39</v>
      </c>
      <c r="D812">
        <v>0.08</v>
      </c>
      <c r="E812">
        <v>30.93</v>
      </c>
      <c r="F812">
        <v>3.92</v>
      </c>
      <c r="G812" t="s">
        <v>40</v>
      </c>
      <c r="H812" t="s">
        <v>29</v>
      </c>
      <c r="I812" t="s">
        <v>30</v>
      </c>
      <c r="J812" t="s">
        <v>128</v>
      </c>
      <c r="K812" t="s">
        <v>44</v>
      </c>
      <c r="L812" t="s">
        <v>1653</v>
      </c>
      <c r="M812">
        <v>0.44</v>
      </c>
      <c r="N812" t="s">
        <v>34</v>
      </c>
      <c r="O812" t="s">
        <v>54</v>
      </c>
      <c r="P812" t="s">
        <v>189</v>
      </c>
      <c r="Q812" t="s">
        <v>1654</v>
      </c>
      <c r="R812">
        <v>75061</v>
      </c>
      <c r="S812" s="1">
        <v>42078</v>
      </c>
      <c r="T812" s="1">
        <v>42079</v>
      </c>
      <c r="U812">
        <v>63.059100000000001</v>
      </c>
      <c r="V812">
        <v>3</v>
      </c>
      <c r="W812">
        <v>91.39</v>
      </c>
      <c r="X812">
        <v>90859</v>
      </c>
      <c r="Y812">
        <f>cleaneddata[[#This Row],[Unit Price]]-cleaneddata[[#This Row],[Discount]]</f>
        <v>30.85</v>
      </c>
      <c r="Z812" t="str">
        <f>_xlfn.IFS(cleaneddata[[#This Row],[Region]]="Central","Chris",cleaneddata[[#This Row],[Region]]="East","Erin",cleaneddata[[#This Row],[Region]]="South","Sam",cleaneddata[[#This Row],[Region]]="West","William")</f>
        <v>Chris</v>
      </c>
    </row>
    <row r="813" spans="1:26" x14ac:dyDescent="0.2">
      <c r="A813">
        <v>724</v>
      </c>
      <c r="B813" t="s">
        <v>1655</v>
      </c>
      <c r="C813" t="s">
        <v>118</v>
      </c>
      <c r="D813">
        <v>0.09</v>
      </c>
      <c r="E813">
        <v>125.99</v>
      </c>
      <c r="F813">
        <v>8.99</v>
      </c>
      <c r="G813" t="s">
        <v>40</v>
      </c>
      <c r="H813" t="s">
        <v>41</v>
      </c>
      <c r="I813" t="s">
        <v>42</v>
      </c>
      <c r="J813" t="s">
        <v>137</v>
      </c>
      <c r="K813" t="s">
        <v>75</v>
      </c>
      <c r="L813" t="s">
        <v>1656</v>
      </c>
      <c r="M813">
        <v>0.55000000000000004</v>
      </c>
      <c r="N813" t="s">
        <v>34</v>
      </c>
      <c r="O813" t="s">
        <v>113</v>
      </c>
      <c r="P813" t="s">
        <v>250</v>
      </c>
      <c r="Q813" t="s">
        <v>1657</v>
      </c>
      <c r="R813">
        <v>6614</v>
      </c>
      <c r="S813" s="1">
        <v>42078</v>
      </c>
      <c r="T813" s="1">
        <v>42079</v>
      </c>
      <c r="U813">
        <v>-605.37400000000002</v>
      </c>
      <c r="V813">
        <v>1</v>
      </c>
      <c r="W813">
        <v>100.38</v>
      </c>
      <c r="X813">
        <v>90359</v>
      </c>
      <c r="Y813">
        <f>cleaneddata[[#This Row],[Unit Price]]-cleaneddata[[#This Row],[Discount]]</f>
        <v>125.89999999999999</v>
      </c>
      <c r="Z813" t="str">
        <f>_xlfn.IFS(cleaneddata[[#This Row],[Region]]="Central","Chris",cleaneddata[[#This Row],[Region]]="East","Erin",cleaneddata[[#This Row],[Region]]="South","Sam",cleaneddata[[#This Row],[Region]]="West","William")</f>
        <v>Erin</v>
      </c>
    </row>
    <row r="814" spans="1:26" x14ac:dyDescent="0.2">
      <c r="A814">
        <v>727</v>
      </c>
      <c r="B814" t="s">
        <v>1658</v>
      </c>
      <c r="C814" t="s">
        <v>118</v>
      </c>
      <c r="D814">
        <v>0.1</v>
      </c>
      <c r="E814">
        <v>17.98</v>
      </c>
      <c r="F814">
        <v>4</v>
      </c>
      <c r="G814" t="s">
        <v>40</v>
      </c>
      <c r="H814" t="s">
        <v>41</v>
      </c>
      <c r="I814" t="s">
        <v>42</v>
      </c>
      <c r="J814" t="s">
        <v>43</v>
      </c>
      <c r="K814" t="s">
        <v>75</v>
      </c>
      <c r="L814" t="s">
        <v>1659</v>
      </c>
      <c r="M814">
        <v>0.79</v>
      </c>
      <c r="N814" t="s">
        <v>34</v>
      </c>
      <c r="O814" t="s">
        <v>113</v>
      </c>
      <c r="P814" t="s">
        <v>333</v>
      </c>
      <c r="Q814" t="s">
        <v>1660</v>
      </c>
      <c r="R814">
        <v>4240</v>
      </c>
      <c r="S814" s="1">
        <v>42078</v>
      </c>
      <c r="T814" s="1">
        <v>42079</v>
      </c>
      <c r="U814">
        <v>-99.55</v>
      </c>
      <c r="V814">
        <v>4</v>
      </c>
      <c r="W814">
        <v>66.319999999999993</v>
      </c>
      <c r="X814">
        <v>90359</v>
      </c>
      <c r="Y814">
        <f>cleaneddata[[#This Row],[Unit Price]]-cleaneddata[[#This Row],[Discount]]</f>
        <v>17.88</v>
      </c>
      <c r="Z814" t="str">
        <f>_xlfn.IFS(cleaneddata[[#This Row],[Region]]="Central","Chris",cleaneddata[[#This Row],[Region]]="East","Erin",cleaneddata[[#This Row],[Region]]="South","Sam",cleaneddata[[#This Row],[Region]]="West","William")</f>
        <v>Erin</v>
      </c>
    </row>
    <row r="815" spans="1:26" x14ac:dyDescent="0.2">
      <c r="A815">
        <v>2356</v>
      </c>
      <c r="B815" t="s">
        <v>1661</v>
      </c>
      <c r="C815" t="s">
        <v>118</v>
      </c>
      <c r="D815">
        <v>0</v>
      </c>
      <c r="E815">
        <v>29.34</v>
      </c>
      <c r="F815">
        <v>7.87</v>
      </c>
      <c r="G815" t="s">
        <v>40</v>
      </c>
      <c r="H815" t="s">
        <v>41</v>
      </c>
      <c r="I815" t="s">
        <v>30</v>
      </c>
      <c r="J815" t="s">
        <v>128</v>
      </c>
      <c r="K815" t="s">
        <v>75</v>
      </c>
      <c r="L815" t="s">
        <v>1662</v>
      </c>
      <c r="M815">
        <v>0.54</v>
      </c>
      <c r="N815" t="s">
        <v>34</v>
      </c>
      <c r="O815" t="s">
        <v>61</v>
      </c>
      <c r="P815" t="s">
        <v>1062</v>
      </c>
      <c r="Q815" t="s">
        <v>1663</v>
      </c>
      <c r="R815">
        <v>82901</v>
      </c>
      <c r="S815" s="1">
        <v>42078</v>
      </c>
      <c r="T815" s="1">
        <v>42080</v>
      </c>
      <c r="U815">
        <v>385.37</v>
      </c>
      <c r="V815">
        <v>22</v>
      </c>
      <c r="W815">
        <v>668.38</v>
      </c>
      <c r="X815">
        <v>91305</v>
      </c>
      <c r="Y815">
        <f>cleaneddata[[#This Row],[Unit Price]]-cleaneddata[[#This Row],[Discount]]</f>
        <v>29.34</v>
      </c>
      <c r="Z815" t="str">
        <f>_xlfn.IFS(cleaneddata[[#This Row],[Region]]="Central","Chris",cleaneddata[[#This Row],[Region]]="East","Erin",cleaneddata[[#This Row],[Region]]="South","Sam",cleaneddata[[#This Row],[Region]]="West","William")</f>
        <v>William</v>
      </c>
    </row>
    <row r="816" spans="1:26" x14ac:dyDescent="0.2">
      <c r="A816">
        <v>2372</v>
      </c>
      <c r="B816" t="s">
        <v>1664</v>
      </c>
      <c r="C816" t="s">
        <v>118</v>
      </c>
      <c r="D816">
        <v>0.01</v>
      </c>
      <c r="E816">
        <v>1.76</v>
      </c>
      <c r="F816">
        <v>0.7</v>
      </c>
      <c r="G816" t="s">
        <v>40</v>
      </c>
      <c r="H816" t="s">
        <v>96</v>
      </c>
      <c r="I816" t="s">
        <v>50</v>
      </c>
      <c r="J816" t="s">
        <v>51</v>
      </c>
      <c r="K816" t="s">
        <v>52</v>
      </c>
      <c r="L816" t="s">
        <v>1665</v>
      </c>
      <c r="M816">
        <v>0.56000000000000005</v>
      </c>
      <c r="N816" t="s">
        <v>34</v>
      </c>
      <c r="O816" t="s">
        <v>54</v>
      </c>
      <c r="P816" t="s">
        <v>86</v>
      </c>
      <c r="Q816" t="s">
        <v>1666</v>
      </c>
      <c r="R816">
        <v>55803</v>
      </c>
      <c r="S816" s="1">
        <v>42078</v>
      </c>
      <c r="T816" s="1">
        <v>42079</v>
      </c>
      <c r="U816">
        <v>-1.56</v>
      </c>
      <c r="V816">
        <v>4</v>
      </c>
      <c r="W816">
        <v>7.2</v>
      </c>
      <c r="X816">
        <v>90714</v>
      </c>
      <c r="Y816">
        <f>cleaneddata[[#This Row],[Unit Price]]-cleaneddata[[#This Row],[Discount]]</f>
        <v>1.75</v>
      </c>
      <c r="Z816" t="str">
        <f>_xlfn.IFS(cleaneddata[[#This Row],[Region]]="Central","Chris",cleaneddata[[#This Row],[Region]]="East","Erin",cleaneddata[[#This Row],[Region]]="South","Sam",cleaneddata[[#This Row],[Region]]="West","William")</f>
        <v>Chris</v>
      </c>
    </row>
    <row r="817" spans="1:26" x14ac:dyDescent="0.2">
      <c r="A817">
        <v>871</v>
      </c>
      <c r="B817" t="s">
        <v>1667</v>
      </c>
      <c r="C817" t="s">
        <v>72</v>
      </c>
      <c r="D817">
        <v>0.03</v>
      </c>
      <c r="E817">
        <v>14.2</v>
      </c>
      <c r="F817">
        <v>5.3</v>
      </c>
      <c r="G817" t="s">
        <v>40</v>
      </c>
      <c r="H817" t="s">
        <v>73</v>
      </c>
      <c r="I817" t="s">
        <v>30</v>
      </c>
      <c r="J817" t="s">
        <v>128</v>
      </c>
      <c r="K817" t="s">
        <v>52</v>
      </c>
      <c r="L817" t="s">
        <v>290</v>
      </c>
      <c r="M817">
        <v>0.46</v>
      </c>
      <c r="N817" t="s">
        <v>34</v>
      </c>
      <c r="O817" t="s">
        <v>61</v>
      </c>
      <c r="P817" t="s">
        <v>298</v>
      </c>
      <c r="Q817" t="s">
        <v>1668</v>
      </c>
      <c r="R817">
        <v>89502</v>
      </c>
      <c r="S817" s="1">
        <v>42078</v>
      </c>
      <c r="T817" s="1">
        <v>42080</v>
      </c>
      <c r="U817">
        <v>21.555599999999998</v>
      </c>
      <c r="V817">
        <v>2</v>
      </c>
      <c r="W817">
        <v>31.24</v>
      </c>
      <c r="X817">
        <v>90577</v>
      </c>
      <c r="Y817">
        <f>cleaneddata[[#This Row],[Unit Price]]-cleaneddata[[#This Row],[Discount]]</f>
        <v>14.17</v>
      </c>
      <c r="Z817" t="str">
        <f>_xlfn.IFS(cleaneddata[[#This Row],[Region]]="Central","Chris",cleaneddata[[#This Row],[Region]]="East","Erin",cleaneddata[[#This Row],[Region]]="South","Sam",cleaneddata[[#This Row],[Region]]="West","William")</f>
        <v>William</v>
      </c>
    </row>
    <row r="818" spans="1:26" x14ac:dyDescent="0.2">
      <c r="A818">
        <v>1646</v>
      </c>
      <c r="B818" t="s">
        <v>1669</v>
      </c>
      <c r="C818" t="s">
        <v>72</v>
      </c>
      <c r="D818">
        <v>0.06</v>
      </c>
      <c r="E818">
        <v>3.29</v>
      </c>
      <c r="F818">
        <v>1.35</v>
      </c>
      <c r="G818" t="s">
        <v>40</v>
      </c>
      <c r="H818" t="s">
        <v>29</v>
      </c>
      <c r="I818" t="s">
        <v>50</v>
      </c>
      <c r="J818" t="s">
        <v>178</v>
      </c>
      <c r="K818" t="s">
        <v>52</v>
      </c>
      <c r="L818" t="s">
        <v>1670</v>
      </c>
      <c r="M818">
        <v>0.4</v>
      </c>
      <c r="N818" t="s">
        <v>34</v>
      </c>
      <c r="O818" t="s">
        <v>113</v>
      </c>
      <c r="P818" t="s">
        <v>114</v>
      </c>
      <c r="Q818" t="s">
        <v>1671</v>
      </c>
      <c r="R818">
        <v>11714</v>
      </c>
      <c r="S818" s="1">
        <v>42078</v>
      </c>
      <c r="T818" s="1">
        <v>42080</v>
      </c>
      <c r="U818">
        <v>8.5299999999999994</v>
      </c>
      <c r="V818">
        <v>11</v>
      </c>
      <c r="W818">
        <v>35.97</v>
      </c>
      <c r="X818">
        <v>90932</v>
      </c>
      <c r="Y818">
        <f>cleaneddata[[#This Row],[Unit Price]]-cleaneddata[[#This Row],[Discount]]</f>
        <v>3.23</v>
      </c>
      <c r="Z818" t="str">
        <f>_xlfn.IFS(cleaneddata[[#This Row],[Region]]="Central","Chris",cleaneddata[[#This Row],[Region]]="East","Erin",cleaneddata[[#This Row],[Region]]="South","Sam",cleaneddata[[#This Row],[Region]]="West","William")</f>
        <v>Erin</v>
      </c>
    </row>
    <row r="819" spans="1:26" x14ac:dyDescent="0.2">
      <c r="A819">
        <v>853</v>
      </c>
      <c r="B819" t="s">
        <v>1672</v>
      </c>
      <c r="C819" t="s">
        <v>39</v>
      </c>
      <c r="D819">
        <v>0.05</v>
      </c>
      <c r="E819">
        <v>4.24</v>
      </c>
      <c r="F819">
        <v>5.41</v>
      </c>
      <c r="G819" t="s">
        <v>40</v>
      </c>
      <c r="H819" t="s">
        <v>29</v>
      </c>
      <c r="I819" t="s">
        <v>50</v>
      </c>
      <c r="J819" t="s">
        <v>74</v>
      </c>
      <c r="K819" t="s">
        <v>75</v>
      </c>
      <c r="L819" t="s">
        <v>1673</v>
      </c>
      <c r="M819">
        <v>0.35</v>
      </c>
      <c r="N819" t="s">
        <v>34</v>
      </c>
      <c r="O819" t="s">
        <v>61</v>
      </c>
      <c r="P819" t="s">
        <v>92</v>
      </c>
      <c r="Q819" t="s">
        <v>1674</v>
      </c>
      <c r="R819">
        <v>92345</v>
      </c>
      <c r="S819" s="1">
        <v>42079</v>
      </c>
      <c r="T819" s="1">
        <v>42081</v>
      </c>
      <c r="U819">
        <v>-89.216999999999999</v>
      </c>
      <c r="V819">
        <v>12</v>
      </c>
      <c r="W819">
        <v>50.83</v>
      </c>
      <c r="X819">
        <v>88570</v>
      </c>
      <c r="Y819">
        <f>cleaneddata[[#This Row],[Unit Price]]-cleaneddata[[#This Row],[Discount]]</f>
        <v>4.1900000000000004</v>
      </c>
      <c r="Z819" t="str">
        <f>_xlfn.IFS(cleaneddata[[#This Row],[Region]]="Central","Chris",cleaneddata[[#This Row],[Region]]="East","Erin",cleaneddata[[#This Row],[Region]]="South","Sam",cleaneddata[[#This Row],[Region]]="West","William")</f>
        <v>William</v>
      </c>
    </row>
    <row r="820" spans="1:26" x14ac:dyDescent="0.2">
      <c r="A820">
        <v>2272</v>
      </c>
      <c r="B820" t="s">
        <v>1675</v>
      </c>
      <c r="C820" t="s">
        <v>39</v>
      </c>
      <c r="D820">
        <v>0.08</v>
      </c>
      <c r="E820">
        <v>15.73</v>
      </c>
      <c r="F820">
        <v>7.42</v>
      </c>
      <c r="G820" t="s">
        <v>89</v>
      </c>
      <c r="H820" t="s">
        <v>96</v>
      </c>
      <c r="I820" t="s">
        <v>50</v>
      </c>
      <c r="J820" t="s">
        <v>570</v>
      </c>
      <c r="K820" t="s">
        <v>44</v>
      </c>
      <c r="L820" t="s">
        <v>957</v>
      </c>
      <c r="M820">
        <v>0.56000000000000005</v>
      </c>
      <c r="N820" t="s">
        <v>34</v>
      </c>
      <c r="O820" t="s">
        <v>54</v>
      </c>
      <c r="P820" t="s">
        <v>189</v>
      </c>
      <c r="Q820" t="s">
        <v>1676</v>
      </c>
      <c r="R820">
        <v>76543</v>
      </c>
      <c r="S820" s="1">
        <v>42079</v>
      </c>
      <c r="T820" s="1">
        <v>42081</v>
      </c>
      <c r="U820">
        <v>-37.6</v>
      </c>
      <c r="V820">
        <v>5</v>
      </c>
      <c r="W820">
        <v>78.08</v>
      </c>
      <c r="X820">
        <v>90110</v>
      </c>
      <c r="Y820">
        <f>cleaneddata[[#This Row],[Unit Price]]-cleaneddata[[#This Row],[Discount]]</f>
        <v>15.65</v>
      </c>
      <c r="Z820" t="str">
        <f>_xlfn.IFS(cleaneddata[[#This Row],[Region]]="Central","Chris",cleaneddata[[#This Row],[Region]]="East","Erin",cleaneddata[[#This Row],[Region]]="South","Sam",cleaneddata[[#This Row],[Region]]="West","William")</f>
        <v>Chris</v>
      </c>
    </row>
    <row r="821" spans="1:26" x14ac:dyDescent="0.2">
      <c r="A821">
        <v>2323</v>
      </c>
      <c r="B821" t="s">
        <v>1677</v>
      </c>
      <c r="C821" t="s">
        <v>39</v>
      </c>
      <c r="D821">
        <v>0.08</v>
      </c>
      <c r="E821">
        <v>68.81</v>
      </c>
      <c r="F821">
        <v>60</v>
      </c>
      <c r="G821" t="s">
        <v>28</v>
      </c>
      <c r="H821" t="s">
        <v>29</v>
      </c>
      <c r="I821" t="s">
        <v>50</v>
      </c>
      <c r="J821" t="s">
        <v>97</v>
      </c>
      <c r="K821" t="s">
        <v>59</v>
      </c>
      <c r="L821" t="s">
        <v>1678</v>
      </c>
      <c r="M821">
        <v>0.41</v>
      </c>
      <c r="N821" t="s">
        <v>34</v>
      </c>
      <c r="O821" t="s">
        <v>61</v>
      </c>
      <c r="P821" t="s">
        <v>92</v>
      </c>
      <c r="Q821" t="s">
        <v>1216</v>
      </c>
      <c r="R821">
        <v>92236</v>
      </c>
      <c r="S821" s="1">
        <v>42079</v>
      </c>
      <c r="T821" s="1">
        <v>42080</v>
      </c>
      <c r="U821">
        <v>-550.42999999999995</v>
      </c>
      <c r="V821">
        <v>5</v>
      </c>
      <c r="W821">
        <v>337.86</v>
      </c>
      <c r="X821">
        <v>88721</v>
      </c>
      <c r="Y821">
        <f>cleaneddata[[#This Row],[Unit Price]]-cleaneddata[[#This Row],[Discount]]</f>
        <v>68.73</v>
      </c>
      <c r="Z821" t="str">
        <f>_xlfn.IFS(cleaneddata[[#This Row],[Region]]="Central","Chris",cleaneddata[[#This Row],[Region]]="East","Erin",cleaneddata[[#This Row],[Region]]="South","Sam",cleaneddata[[#This Row],[Region]]="West","William")</f>
        <v>William</v>
      </c>
    </row>
    <row r="822" spans="1:26" x14ac:dyDescent="0.2">
      <c r="A822">
        <v>2323</v>
      </c>
      <c r="B822" t="s">
        <v>1677</v>
      </c>
      <c r="C822" t="s">
        <v>39</v>
      </c>
      <c r="D822">
        <v>0.04</v>
      </c>
      <c r="E822">
        <v>21.38</v>
      </c>
      <c r="F822">
        <v>8.99</v>
      </c>
      <c r="G822" t="s">
        <v>40</v>
      </c>
      <c r="H822" t="s">
        <v>29</v>
      </c>
      <c r="I822" t="s">
        <v>50</v>
      </c>
      <c r="J822" t="s">
        <v>51</v>
      </c>
      <c r="K822" t="s">
        <v>44</v>
      </c>
      <c r="L822" t="s">
        <v>1679</v>
      </c>
      <c r="M822">
        <v>0.59</v>
      </c>
      <c r="N822" t="s">
        <v>34</v>
      </c>
      <c r="O822" t="s">
        <v>61</v>
      </c>
      <c r="P822" t="s">
        <v>92</v>
      </c>
      <c r="Q822" t="s">
        <v>1216</v>
      </c>
      <c r="R822">
        <v>92236</v>
      </c>
      <c r="S822" s="1">
        <v>42079</v>
      </c>
      <c r="T822" s="1">
        <v>42081</v>
      </c>
      <c r="U822">
        <v>-52.12</v>
      </c>
      <c r="V822">
        <v>4</v>
      </c>
      <c r="W822">
        <v>84.21</v>
      </c>
      <c r="X822">
        <v>88721</v>
      </c>
      <c r="Y822">
        <f>cleaneddata[[#This Row],[Unit Price]]-cleaneddata[[#This Row],[Discount]]</f>
        <v>21.34</v>
      </c>
      <c r="Z822" t="str">
        <f>_xlfn.IFS(cleaneddata[[#This Row],[Region]]="Central","Chris",cleaneddata[[#This Row],[Region]]="East","Erin",cleaneddata[[#This Row],[Region]]="South","Sam",cleaneddata[[#This Row],[Region]]="West","William")</f>
        <v>William</v>
      </c>
    </row>
    <row r="823" spans="1:26" x14ac:dyDescent="0.2">
      <c r="A823">
        <v>145</v>
      </c>
      <c r="B823" t="s">
        <v>530</v>
      </c>
      <c r="C823" t="s">
        <v>49</v>
      </c>
      <c r="D823">
        <v>7.0000000000000007E-2</v>
      </c>
      <c r="E823">
        <v>154.13</v>
      </c>
      <c r="F823">
        <v>69</v>
      </c>
      <c r="G823" t="s">
        <v>89</v>
      </c>
      <c r="H823" t="s">
        <v>73</v>
      </c>
      <c r="I823" t="s">
        <v>30</v>
      </c>
      <c r="J823" t="s">
        <v>31</v>
      </c>
      <c r="K823" t="s">
        <v>66</v>
      </c>
      <c r="L823" t="s">
        <v>926</v>
      </c>
      <c r="M823">
        <v>0.68</v>
      </c>
      <c r="N823" t="s">
        <v>34</v>
      </c>
      <c r="O823" t="s">
        <v>113</v>
      </c>
      <c r="P823" t="s">
        <v>322</v>
      </c>
      <c r="Q823" t="s">
        <v>532</v>
      </c>
      <c r="R823">
        <v>15122</v>
      </c>
      <c r="S823" s="1">
        <v>42079</v>
      </c>
      <c r="T823" s="1">
        <v>42079</v>
      </c>
      <c r="U823">
        <v>-634.73410000000001</v>
      </c>
      <c r="V823">
        <v>3</v>
      </c>
      <c r="W823">
        <v>453.62</v>
      </c>
      <c r="X823">
        <v>91089</v>
      </c>
      <c r="Y823">
        <f>cleaneddata[[#This Row],[Unit Price]]-cleaneddata[[#This Row],[Discount]]</f>
        <v>154.06</v>
      </c>
      <c r="Z823" t="str">
        <f>_xlfn.IFS(cleaneddata[[#This Row],[Region]]="Central","Chris",cleaneddata[[#This Row],[Region]]="East","Erin",cleaneddata[[#This Row],[Region]]="South","Sam",cleaneddata[[#This Row],[Region]]="West","William")</f>
        <v>Erin</v>
      </c>
    </row>
    <row r="824" spans="1:26" x14ac:dyDescent="0.2">
      <c r="A824">
        <v>1068</v>
      </c>
      <c r="B824" t="s">
        <v>1680</v>
      </c>
      <c r="C824" t="s">
        <v>49</v>
      </c>
      <c r="D824">
        <v>0.04</v>
      </c>
      <c r="E824">
        <v>22.84</v>
      </c>
      <c r="F824">
        <v>16.87</v>
      </c>
      <c r="G824" t="s">
        <v>40</v>
      </c>
      <c r="H824" t="s">
        <v>73</v>
      </c>
      <c r="I824" t="s">
        <v>50</v>
      </c>
      <c r="J824" t="s">
        <v>90</v>
      </c>
      <c r="K824" t="s">
        <v>75</v>
      </c>
      <c r="L824" t="s">
        <v>1681</v>
      </c>
      <c r="M824">
        <v>0.39</v>
      </c>
      <c r="N824" t="s">
        <v>34</v>
      </c>
      <c r="O824" t="s">
        <v>54</v>
      </c>
      <c r="P824" t="s">
        <v>105</v>
      </c>
      <c r="Q824" t="s">
        <v>1682</v>
      </c>
      <c r="R824">
        <v>60409</v>
      </c>
      <c r="S824" s="1">
        <v>42079</v>
      </c>
      <c r="T824" s="1">
        <v>42079</v>
      </c>
      <c r="U824">
        <v>-97.28</v>
      </c>
      <c r="V824">
        <v>12</v>
      </c>
      <c r="W824">
        <v>286.39999999999998</v>
      </c>
      <c r="X824">
        <v>87109</v>
      </c>
      <c r="Y824">
        <f>cleaneddata[[#This Row],[Unit Price]]-cleaneddata[[#This Row],[Discount]]</f>
        <v>22.8</v>
      </c>
      <c r="Z824" t="str">
        <f>_xlfn.IFS(cleaneddata[[#This Row],[Region]]="Central","Chris",cleaneddata[[#This Row],[Region]]="East","Erin",cleaneddata[[#This Row],[Region]]="South","Sam",cleaneddata[[#This Row],[Region]]="West","William")</f>
        <v>Chris</v>
      </c>
    </row>
    <row r="825" spans="1:26" x14ac:dyDescent="0.2">
      <c r="A825">
        <v>2157</v>
      </c>
      <c r="B825" t="s">
        <v>1683</v>
      </c>
      <c r="C825" t="s">
        <v>49</v>
      </c>
      <c r="D825">
        <v>0.05</v>
      </c>
      <c r="E825">
        <v>55.5</v>
      </c>
      <c r="F825">
        <v>52.2</v>
      </c>
      <c r="G825" t="s">
        <v>40</v>
      </c>
      <c r="H825" t="s">
        <v>73</v>
      </c>
      <c r="I825" t="s">
        <v>30</v>
      </c>
      <c r="J825" t="s">
        <v>128</v>
      </c>
      <c r="K825" t="s">
        <v>146</v>
      </c>
      <c r="L825" t="s">
        <v>1684</v>
      </c>
      <c r="M825">
        <v>0.72</v>
      </c>
      <c r="N825" t="s">
        <v>34</v>
      </c>
      <c r="O825" t="s">
        <v>54</v>
      </c>
      <c r="P825" t="s">
        <v>291</v>
      </c>
      <c r="Q825" t="s">
        <v>1685</v>
      </c>
      <c r="R825">
        <v>48093</v>
      </c>
      <c r="S825" s="1">
        <v>42079</v>
      </c>
      <c r="T825" s="1">
        <v>42079</v>
      </c>
      <c r="U825">
        <v>-118.54</v>
      </c>
      <c r="V825">
        <v>4</v>
      </c>
      <c r="W825">
        <v>253.87</v>
      </c>
      <c r="X825">
        <v>90385</v>
      </c>
      <c r="Y825">
        <f>cleaneddata[[#This Row],[Unit Price]]-cleaneddata[[#This Row],[Discount]]</f>
        <v>55.45</v>
      </c>
      <c r="Z825" t="str">
        <f>_xlfn.IFS(cleaneddata[[#This Row],[Region]]="Central","Chris",cleaneddata[[#This Row],[Region]]="East","Erin",cleaneddata[[#This Row],[Region]]="South","Sam",cleaneddata[[#This Row],[Region]]="West","William")</f>
        <v>Chris</v>
      </c>
    </row>
    <row r="826" spans="1:26" x14ac:dyDescent="0.2">
      <c r="A826">
        <v>2157</v>
      </c>
      <c r="B826" t="s">
        <v>1683</v>
      </c>
      <c r="C826" t="s">
        <v>49</v>
      </c>
      <c r="D826">
        <v>0.05</v>
      </c>
      <c r="E826">
        <v>442.14</v>
      </c>
      <c r="F826">
        <v>14.7</v>
      </c>
      <c r="G826" t="s">
        <v>28</v>
      </c>
      <c r="H826" t="s">
        <v>73</v>
      </c>
      <c r="I826" t="s">
        <v>42</v>
      </c>
      <c r="J826" t="s">
        <v>58</v>
      </c>
      <c r="K826" t="s">
        <v>59</v>
      </c>
      <c r="L826" t="s">
        <v>1314</v>
      </c>
      <c r="M826">
        <v>0.56000000000000005</v>
      </c>
      <c r="N826" t="s">
        <v>34</v>
      </c>
      <c r="O826" t="s">
        <v>54</v>
      </c>
      <c r="P826" t="s">
        <v>291</v>
      </c>
      <c r="Q826" t="s">
        <v>1685</v>
      </c>
      <c r="R826">
        <v>48093</v>
      </c>
      <c r="S826" s="1">
        <v>42079</v>
      </c>
      <c r="T826" s="1">
        <v>42088</v>
      </c>
      <c r="U826">
        <v>2963.48</v>
      </c>
      <c r="V826">
        <v>14</v>
      </c>
      <c r="W826">
        <v>5880.46</v>
      </c>
      <c r="X826">
        <v>90385</v>
      </c>
      <c r="Y826">
        <f>cleaneddata[[#This Row],[Unit Price]]-cleaneddata[[#This Row],[Discount]]</f>
        <v>442.09</v>
      </c>
      <c r="Z826" t="str">
        <f>_xlfn.IFS(cleaneddata[[#This Row],[Region]]="Central","Chris",cleaneddata[[#This Row],[Region]]="East","Erin",cleaneddata[[#This Row],[Region]]="South","Sam",cleaneddata[[#This Row],[Region]]="West","William")</f>
        <v>Chris</v>
      </c>
    </row>
    <row r="827" spans="1:26" x14ac:dyDescent="0.2">
      <c r="A827">
        <v>1241</v>
      </c>
      <c r="B827" t="s">
        <v>1686</v>
      </c>
      <c r="C827" t="s">
        <v>72</v>
      </c>
      <c r="D827">
        <v>0</v>
      </c>
      <c r="E827">
        <v>387.99</v>
      </c>
      <c r="F827">
        <v>19.989999999999998</v>
      </c>
      <c r="G827" t="s">
        <v>40</v>
      </c>
      <c r="H827" t="s">
        <v>96</v>
      </c>
      <c r="I827" t="s">
        <v>50</v>
      </c>
      <c r="J827" t="s">
        <v>74</v>
      </c>
      <c r="K827" t="s">
        <v>75</v>
      </c>
      <c r="L827" t="s">
        <v>1687</v>
      </c>
      <c r="M827">
        <v>0.38</v>
      </c>
      <c r="N827" t="s">
        <v>34</v>
      </c>
      <c r="O827" t="s">
        <v>35</v>
      </c>
      <c r="P827" t="s">
        <v>166</v>
      </c>
      <c r="Q827" t="s">
        <v>1206</v>
      </c>
      <c r="R827">
        <v>36830</v>
      </c>
      <c r="S827" s="1">
        <v>42079</v>
      </c>
      <c r="T827" s="1">
        <v>42080</v>
      </c>
      <c r="U827">
        <v>-70.14</v>
      </c>
      <c r="V827">
        <v>23</v>
      </c>
      <c r="W827">
        <v>9280.7199999999993</v>
      </c>
      <c r="X827">
        <v>90880</v>
      </c>
      <c r="Y827">
        <f>cleaneddata[[#This Row],[Unit Price]]-cleaneddata[[#This Row],[Discount]]</f>
        <v>387.99</v>
      </c>
      <c r="Z827" t="str">
        <f>_xlfn.IFS(cleaneddata[[#This Row],[Region]]="Central","Chris",cleaneddata[[#This Row],[Region]]="East","Erin",cleaneddata[[#This Row],[Region]]="South","Sam",cleaneddata[[#This Row],[Region]]="West","William")</f>
        <v>Sam</v>
      </c>
    </row>
    <row r="828" spans="1:26" x14ac:dyDescent="0.2">
      <c r="A828">
        <v>1711</v>
      </c>
      <c r="B828" t="s">
        <v>1688</v>
      </c>
      <c r="C828" t="s">
        <v>72</v>
      </c>
      <c r="D828">
        <v>7.0000000000000007E-2</v>
      </c>
      <c r="E828">
        <v>7.59</v>
      </c>
      <c r="F828">
        <v>4</v>
      </c>
      <c r="G828" t="s">
        <v>40</v>
      </c>
      <c r="H828" t="s">
        <v>96</v>
      </c>
      <c r="I828" t="s">
        <v>30</v>
      </c>
      <c r="J828" t="s">
        <v>128</v>
      </c>
      <c r="K828" t="s">
        <v>52</v>
      </c>
      <c r="L828" t="s">
        <v>1689</v>
      </c>
      <c r="M828">
        <v>0.42</v>
      </c>
      <c r="N828" t="s">
        <v>34</v>
      </c>
      <c r="O828" t="s">
        <v>35</v>
      </c>
      <c r="P828" t="s">
        <v>77</v>
      </c>
      <c r="Q828" t="s">
        <v>1690</v>
      </c>
      <c r="R828">
        <v>30062</v>
      </c>
      <c r="S828" s="1">
        <v>42079</v>
      </c>
      <c r="T828" s="1">
        <v>42081</v>
      </c>
      <c r="U828">
        <v>-167.048</v>
      </c>
      <c r="V828">
        <v>3</v>
      </c>
      <c r="W828">
        <v>22.48</v>
      </c>
      <c r="X828">
        <v>87747</v>
      </c>
      <c r="Y828">
        <f>cleaneddata[[#This Row],[Unit Price]]-cleaneddata[[#This Row],[Discount]]</f>
        <v>7.52</v>
      </c>
      <c r="Z828" t="str">
        <f>_xlfn.IFS(cleaneddata[[#This Row],[Region]]="Central","Chris",cleaneddata[[#This Row],[Region]]="East","Erin",cleaneddata[[#This Row],[Region]]="South","Sam",cleaneddata[[#This Row],[Region]]="West","William")</f>
        <v>Sam</v>
      </c>
    </row>
    <row r="829" spans="1:26" x14ac:dyDescent="0.2">
      <c r="A829">
        <v>2030</v>
      </c>
      <c r="B829" t="s">
        <v>1691</v>
      </c>
      <c r="C829" t="s">
        <v>27</v>
      </c>
      <c r="D829">
        <v>0.04</v>
      </c>
      <c r="E829">
        <v>120.97</v>
      </c>
      <c r="F829">
        <v>7.11</v>
      </c>
      <c r="G829" t="s">
        <v>40</v>
      </c>
      <c r="H829" t="s">
        <v>96</v>
      </c>
      <c r="I829" t="s">
        <v>42</v>
      </c>
      <c r="J829" t="s">
        <v>58</v>
      </c>
      <c r="K829" t="s">
        <v>146</v>
      </c>
      <c r="L829" t="s">
        <v>1692</v>
      </c>
      <c r="M829">
        <v>0.36</v>
      </c>
      <c r="N829" t="s">
        <v>34</v>
      </c>
      <c r="O829" t="s">
        <v>54</v>
      </c>
      <c r="P829" t="s">
        <v>189</v>
      </c>
      <c r="Q829" t="s">
        <v>1029</v>
      </c>
      <c r="R829">
        <v>75401</v>
      </c>
      <c r="S829" s="1">
        <v>42080</v>
      </c>
      <c r="T829" s="1">
        <v>42080</v>
      </c>
      <c r="U829">
        <v>1320.5496000000001</v>
      </c>
      <c r="V829">
        <v>16</v>
      </c>
      <c r="W829">
        <v>1913.84</v>
      </c>
      <c r="X829">
        <v>91059</v>
      </c>
      <c r="Y829">
        <f>cleaneddata[[#This Row],[Unit Price]]-cleaneddata[[#This Row],[Discount]]</f>
        <v>120.92999999999999</v>
      </c>
      <c r="Z829" t="str">
        <f>_xlfn.IFS(cleaneddata[[#This Row],[Region]]="Central","Chris",cleaneddata[[#This Row],[Region]]="East","Erin",cleaneddata[[#This Row],[Region]]="South","Sam",cleaneddata[[#This Row],[Region]]="West","William")</f>
        <v>Chris</v>
      </c>
    </row>
    <row r="830" spans="1:26" x14ac:dyDescent="0.2">
      <c r="A830">
        <v>2030</v>
      </c>
      <c r="B830" t="s">
        <v>1691</v>
      </c>
      <c r="C830" t="s">
        <v>27</v>
      </c>
      <c r="D830">
        <v>0</v>
      </c>
      <c r="E830">
        <v>195.99</v>
      </c>
      <c r="F830">
        <v>4.2</v>
      </c>
      <c r="G830" t="s">
        <v>40</v>
      </c>
      <c r="H830" t="s">
        <v>96</v>
      </c>
      <c r="I830" t="s">
        <v>42</v>
      </c>
      <c r="J830" t="s">
        <v>137</v>
      </c>
      <c r="K830" t="s">
        <v>75</v>
      </c>
      <c r="L830" t="s">
        <v>1693</v>
      </c>
      <c r="M830">
        <v>0.6</v>
      </c>
      <c r="N830" t="s">
        <v>34</v>
      </c>
      <c r="O830" t="s">
        <v>54</v>
      </c>
      <c r="P830" t="s">
        <v>189</v>
      </c>
      <c r="Q830" t="s">
        <v>1029</v>
      </c>
      <c r="R830">
        <v>75401</v>
      </c>
      <c r="S830" s="1">
        <v>42080</v>
      </c>
      <c r="T830" s="1">
        <v>42082</v>
      </c>
      <c r="U830">
        <v>1585.5029999999999</v>
      </c>
      <c r="V830">
        <v>16</v>
      </c>
      <c r="W830">
        <v>2692.12</v>
      </c>
      <c r="X830">
        <v>91059</v>
      </c>
      <c r="Y830">
        <f>cleaneddata[[#This Row],[Unit Price]]-cleaneddata[[#This Row],[Discount]]</f>
        <v>195.99</v>
      </c>
      <c r="Z830" t="str">
        <f>_xlfn.IFS(cleaneddata[[#This Row],[Region]]="Central","Chris",cleaneddata[[#This Row],[Region]]="East","Erin",cleaneddata[[#This Row],[Region]]="South","Sam",cleaneddata[[#This Row],[Region]]="West","William")</f>
        <v>Chris</v>
      </c>
    </row>
    <row r="831" spans="1:26" x14ac:dyDescent="0.2">
      <c r="A831">
        <v>2647</v>
      </c>
      <c r="B831" t="s">
        <v>1694</v>
      </c>
      <c r="C831" t="s">
        <v>49</v>
      </c>
      <c r="D831">
        <v>0.1</v>
      </c>
      <c r="E831">
        <v>10.98</v>
      </c>
      <c r="F831">
        <v>3.99</v>
      </c>
      <c r="G831" t="s">
        <v>40</v>
      </c>
      <c r="H831" t="s">
        <v>96</v>
      </c>
      <c r="I831" t="s">
        <v>50</v>
      </c>
      <c r="J831" t="s">
        <v>97</v>
      </c>
      <c r="K831" t="s">
        <v>75</v>
      </c>
      <c r="L831" t="s">
        <v>1695</v>
      </c>
      <c r="M831">
        <v>0.57999999999999996</v>
      </c>
      <c r="N831" t="s">
        <v>34</v>
      </c>
      <c r="O831" t="s">
        <v>61</v>
      </c>
      <c r="P831" t="s">
        <v>92</v>
      </c>
      <c r="Q831" t="s">
        <v>1696</v>
      </c>
      <c r="R831">
        <v>93309</v>
      </c>
      <c r="S831" s="1">
        <v>42080</v>
      </c>
      <c r="T831" s="1">
        <v>42087</v>
      </c>
      <c r="U831">
        <v>-21.03</v>
      </c>
      <c r="V831">
        <v>5</v>
      </c>
      <c r="W831">
        <v>52.21</v>
      </c>
      <c r="X831">
        <v>91386</v>
      </c>
      <c r="Y831">
        <f>cleaneddata[[#This Row],[Unit Price]]-cleaneddata[[#This Row],[Discount]]</f>
        <v>10.88</v>
      </c>
      <c r="Z831" t="str">
        <f>_xlfn.IFS(cleaneddata[[#This Row],[Region]]="Central","Chris",cleaneddata[[#This Row],[Region]]="East","Erin",cleaneddata[[#This Row],[Region]]="South","Sam",cleaneddata[[#This Row],[Region]]="West","William")</f>
        <v>William</v>
      </c>
    </row>
    <row r="832" spans="1:26" x14ac:dyDescent="0.2">
      <c r="A832">
        <v>2647</v>
      </c>
      <c r="B832" t="s">
        <v>1694</v>
      </c>
      <c r="C832" t="s">
        <v>49</v>
      </c>
      <c r="D832">
        <v>0.01</v>
      </c>
      <c r="E832">
        <v>39.979999999999997</v>
      </c>
      <c r="F832">
        <v>9.1999999999999993</v>
      </c>
      <c r="G832" t="s">
        <v>40</v>
      </c>
      <c r="H832" t="s">
        <v>96</v>
      </c>
      <c r="I832" t="s">
        <v>30</v>
      </c>
      <c r="J832" t="s">
        <v>128</v>
      </c>
      <c r="K832" t="s">
        <v>52</v>
      </c>
      <c r="L832" t="s">
        <v>1697</v>
      </c>
      <c r="M832">
        <v>0.65</v>
      </c>
      <c r="N832" t="s">
        <v>34</v>
      </c>
      <c r="O832" t="s">
        <v>61</v>
      </c>
      <c r="P832" t="s">
        <v>92</v>
      </c>
      <c r="Q832" t="s">
        <v>1696</v>
      </c>
      <c r="R832">
        <v>93309</v>
      </c>
      <c r="S832" s="1">
        <v>42080</v>
      </c>
      <c r="T832" s="1">
        <v>42082</v>
      </c>
      <c r="U832">
        <v>117.52079999999999</v>
      </c>
      <c r="V832">
        <v>4</v>
      </c>
      <c r="W832">
        <v>170.32</v>
      </c>
      <c r="X832">
        <v>91386</v>
      </c>
      <c r="Y832">
        <f>cleaneddata[[#This Row],[Unit Price]]-cleaneddata[[#This Row],[Discount]]</f>
        <v>39.97</v>
      </c>
      <c r="Z832" t="str">
        <f>_xlfn.IFS(cleaneddata[[#This Row],[Region]]="Central","Chris",cleaneddata[[#This Row],[Region]]="East","Erin",cleaneddata[[#This Row],[Region]]="South","Sam",cleaneddata[[#This Row],[Region]]="West","William")</f>
        <v>William</v>
      </c>
    </row>
    <row r="833" spans="1:26" x14ac:dyDescent="0.2">
      <c r="A833">
        <v>339</v>
      </c>
      <c r="B833" t="s">
        <v>1698</v>
      </c>
      <c r="C833" t="s">
        <v>118</v>
      </c>
      <c r="D833">
        <v>0.08</v>
      </c>
      <c r="E833">
        <v>7.77</v>
      </c>
      <c r="F833">
        <v>9.23</v>
      </c>
      <c r="G833" t="s">
        <v>40</v>
      </c>
      <c r="H833" t="s">
        <v>96</v>
      </c>
      <c r="I833" t="s">
        <v>50</v>
      </c>
      <c r="J833" t="s">
        <v>97</v>
      </c>
      <c r="K833" t="s">
        <v>75</v>
      </c>
      <c r="L833" t="s">
        <v>479</v>
      </c>
      <c r="M833">
        <v>0.57999999999999996</v>
      </c>
      <c r="N833" t="s">
        <v>34</v>
      </c>
      <c r="O833" t="s">
        <v>113</v>
      </c>
      <c r="P833" t="s">
        <v>319</v>
      </c>
      <c r="Q833" t="s">
        <v>1485</v>
      </c>
      <c r="R833">
        <v>43229</v>
      </c>
      <c r="S833" s="1">
        <v>42080</v>
      </c>
      <c r="T833" s="1">
        <v>42081</v>
      </c>
      <c r="U833">
        <v>-83.65</v>
      </c>
      <c r="V833">
        <v>5</v>
      </c>
      <c r="W833">
        <v>40.299999999999997</v>
      </c>
      <c r="X833">
        <v>90583</v>
      </c>
      <c r="Y833">
        <f>cleaneddata[[#This Row],[Unit Price]]-cleaneddata[[#This Row],[Discount]]</f>
        <v>7.6899999999999995</v>
      </c>
      <c r="Z833" t="str">
        <f>_xlfn.IFS(cleaneddata[[#This Row],[Region]]="Central","Chris",cleaneddata[[#This Row],[Region]]="East","Erin",cleaneddata[[#This Row],[Region]]="South","Sam",cleaneddata[[#This Row],[Region]]="West","William")</f>
        <v>Erin</v>
      </c>
    </row>
    <row r="834" spans="1:26" x14ac:dyDescent="0.2">
      <c r="A834">
        <v>339</v>
      </c>
      <c r="B834" t="s">
        <v>1698</v>
      </c>
      <c r="C834" t="s">
        <v>118</v>
      </c>
      <c r="D834">
        <v>7.0000000000000007E-2</v>
      </c>
      <c r="E834">
        <v>7.59</v>
      </c>
      <c r="F834">
        <v>4</v>
      </c>
      <c r="G834" t="s">
        <v>40</v>
      </c>
      <c r="H834" t="s">
        <v>96</v>
      </c>
      <c r="I834" t="s">
        <v>30</v>
      </c>
      <c r="J834" t="s">
        <v>128</v>
      </c>
      <c r="K834" t="s">
        <v>52</v>
      </c>
      <c r="L834" t="s">
        <v>1689</v>
      </c>
      <c r="M834">
        <v>0.42</v>
      </c>
      <c r="N834" t="s">
        <v>34</v>
      </c>
      <c r="O834" t="s">
        <v>113</v>
      </c>
      <c r="P834" t="s">
        <v>319</v>
      </c>
      <c r="Q834" t="s">
        <v>1485</v>
      </c>
      <c r="R834">
        <v>43229</v>
      </c>
      <c r="S834" s="1">
        <v>42080</v>
      </c>
      <c r="T834" s="1">
        <v>42082</v>
      </c>
      <c r="U834">
        <v>24.39</v>
      </c>
      <c r="V834">
        <v>15</v>
      </c>
      <c r="W834">
        <v>111.88</v>
      </c>
      <c r="X834">
        <v>90583</v>
      </c>
      <c r="Y834">
        <f>cleaneddata[[#This Row],[Unit Price]]-cleaneddata[[#This Row],[Discount]]</f>
        <v>7.52</v>
      </c>
      <c r="Z834" t="str">
        <f>_xlfn.IFS(cleaneddata[[#This Row],[Region]]="Central","Chris",cleaneddata[[#This Row],[Region]]="East","Erin",cleaneddata[[#This Row],[Region]]="South","Sam",cleaneddata[[#This Row],[Region]]="West","William")</f>
        <v>Erin</v>
      </c>
    </row>
    <row r="835" spans="1:26" x14ac:dyDescent="0.2">
      <c r="A835">
        <v>1808</v>
      </c>
      <c r="B835" t="s">
        <v>1699</v>
      </c>
      <c r="C835" t="s">
        <v>118</v>
      </c>
      <c r="D835">
        <v>0.01</v>
      </c>
      <c r="E835">
        <v>8.1199999999999992</v>
      </c>
      <c r="F835">
        <v>2.83</v>
      </c>
      <c r="G835" t="s">
        <v>89</v>
      </c>
      <c r="H835" t="s">
        <v>73</v>
      </c>
      <c r="I835" t="s">
        <v>42</v>
      </c>
      <c r="J835" t="s">
        <v>43</v>
      </c>
      <c r="K835" t="s">
        <v>44</v>
      </c>
      <c r="L835" t="s">
        <v>1700</v>
      </c>
      <c r="M835">
        <v>0.77</v>
      </c>
      <c r="N835" t="s">
        <v>34</v>
      </c>
      <c r="O835" t="s">
        <v>113</v>
      </c>
      <c r="P835" t="s">
        <v>905</v>
      </c>
      <c r="Q835" t="s">
        <v>1701</v>
      </c>
      <c r="R835">
        <v>26101</v>
      </c>
      <c r="S835" s="1">
        <v>42080</v>
      </c>
      <c r="T835" s="1">
        <v>42081</v>
      </c>
      <c r="U835">
        <v>-40.76</v>
      </c>
      <c r="V835">
        <v>10</v>
      </c>
      <c r="W835">
        <v>88.64</v>
      </c>
      <c r="X835">
        <v>89251</v>
      </c>
      <c r="Y835">
        <f>cleaneddata[[#This Row],[Unit Price]]-cleaneddata[[#This Row],[Discount]]</f>
        <v>8.11</v>
      </c>
      <c r="Z835" t="str">
        <f>_xlfn.IFS(cleaneddata[[#This Row],[Region]]="Central","Chris",cleaneddata[[#This Row],[Region]]="East","Erin",cleaneddata[[#This Row],[Region]]="South","Sam",cleaneddata[[#This Row],[Region]]="West","William")</f>
        <v>Erin</v>
      </c>
    </row>
    <row r="836" spans="1:26" x14ac:dyDescent="0.2">
      <c r="A836">
        <v>1364</v>
      </c>
      <c r="B836" t="s">
        <v>1702</v>
      </c>
      <c r="C836" t="s">
        <v>72</v>
      </c>
      <c r="D836">
        <v>0.1</v>
      </c>
      <c r="E836">
        <v>5.98</v>
      </c>
      <c r="F836">
        <v>5.35</v>
      </c>
      <c r="G836" t="s">
        <v>40</v>
      </c>
      <c r="H836" t="s">
        <v>73</v>
      </c>
      <c r="I836" t="s">
        <v>50</v>
      </c>
      <c r="J836" t="s">
        <v>90</v>
      </c>
      <c r="K836" t="s">
        <v>75</v>
      </c>
      <c r="L836" t="s">
        <v>811</v>
      </c>
      <c r="M836">
        <v>0.4</v>
      </c>
      <c r="N836" t="s">
        <v>34</v>
      </c>
      <c r="O836" t="s">
        <v>113</v>
      </c>
      <c r="P836" t="s">
        <v>420</v>
      </c>
      <c r="Q836" t="s">
        <v>1703</v>
      </c>
      <c r="R836">
        <v>20746</v>
      </c>
      <c r="S836" s="1">
        <v>42080</v>
      </c>
      <c r="T836" s="1">
        <v>42080</v>
      </c>
      <c r="U836">
        <v>-90.26</v>
      </c>
      <c r="V836">
        <v>10</v>
      </c>
      <c r="W836">
        <v>57.34</v>
      </c>
      <c r="X836">
        <v>89994</v>
      </c>
      <c r="Y836">
        <f>cleaneddata[[#This Row],[Unit Price]]-cleaneddata[[#This Row],[Discount]]</f>
        <v>5.8800000000000008</v>
      </c>
      <c r="Z836" t="str">
        <f>_xlfn.IFS(cleaneddata[[#This Row],[Region]]="Central","Chris",cleaneddata[[#This Row],[Region]]="East","Erin",cleaneddata[[#This Row],[Region]]="South","Sam",cleaneddata[[#This Row],[Region]]="West","William")</f>
        <v>Erin</v>
      </c>
    </row>
    <row r="837" spans="1:26" x14ac:dyDescent="0.2">
      <c r="A837">
        <v>3001</v>
      </c>
      <c r="B837" t="s">
        <v>1704</v>
      </c>
      <c r="C837" t="s">
        <v>72</v>
      </c>
      <c r="D837">
        <v>0.03</v>
      </c>
      <c r="E837">
        <v>5.4</v>
      </c>
      <c r="F837">
        <v>7.78</v>
      </c>
      <c r="G837" t="s">
        <v>40</v>
      </c>
      <c r="H837" t="s">
        <v>41</v>
      </c>
      <c r="I837" t="s">
        <v>50</v>
      </c>
      <c r="J837" t="s">
        <v>74</v>
      </c>
      <c r="K837" t="s">
        <v>75</v>
      </c>
      <c r="L837" t="s">
        <v>1486</v>
      </c>
      <c r="M837">
        <v>0.37</v>
      </c>
      <c r="N837" t="s">
        <v>34</v>
      </c>
      <c r="O837" t="s">
        <v>54</v>
      </c>
      <c r="P837" t="s">
        <v>291</v>
      </c>
      <c r="Q837" t="s">
        <v>1538</v>
      </c>
      <c r="R837">
        <v>48060</v>
      </c>
      <c r="S837" s="1">
        <v>42080</v>
      </c>
      <c r="T837" s="1">
        <v>42082</v>
      </c>
      <c r="U837">
        <v>-237.54400000000001</v>
      </c>
      <c r="V837">
        <v>21</v>
      </c>
      <c r="W837">
        <v>117.87</v>
      </c>
      <c r="X837">
        <v>87043</v>
      </c>
      <c r="Y837">
        <f>cleaneddata[[#This Row],[Unit Price]]-cleaneddata[[#This Row],[Discount]]</f>
        <v>5.37</v>
      </c>
      <c r="Z837" t="str">
        <f>_xlfn.IFS(cleaneddata[[#This Row],[Region]]="Central","Chris",cleaneddata[[#This Row],[Region]]="East","Erin",cleaneddata[[#This Row],[Region]]="South","Sam",cleaneddata[[#This Row],[Region]]="West","William")</f>
        <v>Chris</v>
      </c>
    </row>
    <row r="838" spans="1:26" x14ac:dyDescent="0.2">
      <c r="A838">
        <v>2127</v>
      </c>
      <c r="B838" t="s">
        <v>1705</v>
      </c>
      <c r="C838" t="s">
        <v>27</v>
      </c>
      <c r="D838">
        <v>0.1</v>
      </c>
      <c r="E838">
        <v>5.98</v>
      </c>
      <c r="F838">
        <v>5.14</v>
      </c>
      <c r="G838" t="s">
        <v>40</v>
      </c>
      <c r="H838" t="s">
        <v>73</v>
      </c>
      <c r="I838" t="s">
        <v>50</v>
      </c>
      <c r="J838" t="s">
        <v>90</v>
      </c>
      <c r="K838" t="s">
        <v>75</v>
      </c>
      <c r="L838" t="s">
        <v>1706</v>
      </c>
      <c r="M838">
        <v>0.36</v>
      </c>
      <c r="N838" t="s">
        <v>34</v>
      </c>
      <c r="O838" t="s">
        <v>54</v>
      </c>
      <c r="P838" t="s">
        <v>291</v>
      </c>
      <c r="Q838" t="s">
        <v>1707</v>
      </c>
      <c r="R838">
        <v>48310</v>
      </c>
      <c r="S838" s="1">
        <v>42081</v>
      </c>
      <c r="T838" s="1">
        <v>42083</v>
      </c>
      <c r="U838">
        <v>-49.53</v>
      </c>
      <c r="V838">
        <v>6</v>
      </c>
      <c r="W838">
        <v>33.950000000000003</v>
      </c>
      <c r="X838">
        <v>88418</v>
      </c>
      <c r="Y838">
        <f>cleaneddata[[#This Row],[Unit Price]]-cleaneddata[[#This Row],[Discount]]</f>
        <v>5.8800000000000008</v>
      </c>
      <c r="Z838" t="str">
        <f>_xlfn.IFS(cleaneddata[[#This Row],[Region]]="Central","Chris",cleaneddata[[#This Row],[Region]]="East","Erin",cleaneddata[[#This Row],[Region]]="South","Sam",cleaneddata[[#This Row],[Region]]="West","William")</f>
        <v>Chris</v>
      </c>
    </row>
    <row r="839" spans="1:26" x14ac:dyDescent="0.2">
      <c r="A839">
        <v>3191</v>
      </c>
      <c r="B839" t="s">
        <v>1708</v>
      </c>
      <c r="C839" t="s">
        <v>27</v>
      </c>
      <c r="D839">
        <v>0.01</v>
      </c>
      <c r="E839">
        <v>20.99</v>
      </c>
      <c r="F839">
        <v>4.8099999999999996</v>
      </c>
      <c r="G839" t="s">
        <v>40</v>
      </c>
      <c r="H839" t="s">
        <v>96</v>
      </c>
      <c r="I839" t="s">
        <v>42</v>
      </c>
      <c r="J839" t="s">
        <v>137</v>
      </c>
      <c r="K839" t="s">
        <v>146</v>
      </c>
      <c r="L839" t="s">
        <v>1433</v>
      </c>
      <c r="M839">
        <v>0.57999999999999996</v>
      </c>
      <c r="N839" t="s">
        <v>34</v>
      </c>
      <c r="O839" t="s">
        <v>54</v>
      </c>
      <c r="P839" t="s">
        <v>359</v>
      </c>
      <c r="Q839" t="s">
        <v>1709</v>
      </c>
      <c r="R839">
        <v>54481</v>
      </c>
      <c r="S839" s="1">
        <v>42081</v>
      </c>
      <c r="T839" s="1">
        <v>42081</v>
      </c>
      <c r="U839">
        <v>-9.1080000000000005</v>
      </c>
      <c r="V839">
        <v>5</v>
      </c>
      <c r="W839">
        <v>93.81</v>
      </c>
      <c r="X839">
        <v>86447</v>
      </c>
      <c r="Y839">
        <f>cleaneddata[[#This Row],[Unit Price]]-cleaneddata[[#This Row],[Discount]]</f>
        <v>20.979999999999997</v>
      </c>
      <c r="Z839" t="str">
        <f>_xlfn.IFS(cleaneddata[[#This Row],[Region]]="Central","Chris",cleaneddata[[#This Row],[Region]]="East","Erin",cleaneddata[[#This Row],[Region]]="South","Sam",cleaneddata[[#This Row],[Region]]="West","William")</f>
        <v>Chris</v>
      </c>
    </row>
    <row r="840" spans="1:26" x14ac:dyDescent="0.2">
      <c r="A840">
        <v>1197</v>
      </c>
      <c r="B840" t="s">
        <v>1710</v>
      </c>
      <c r="C840" t="s">
        <v>39</v>
      </c>
      <c r="D840">
        <v>0.08</v>
      </c>
      <c r="E840">
        <v>355.98</v>
      </c>
      <c r="F840">
        <v>58.92</v>
      </c>
      <c r="G840" t="s">
        <v>28</v>
      </c>
      <c r="H840" t="s">
        <v>29</v>
      </c>
      <c r="I840" t="s">
        <v>30</v>
      </c>
      <c r="J840" t="s">
        <v>111</v>
      </c>
      <c r="K840" t="s">
        <v>59</v>
      </c>
      <c r="L840" t="s">
        <v>696</v>
      </c>
      <c r="M840">
        <v>0.64</v>
      </c>
      <c r="N840" t="s">
        <v>34</v>
      </c>
      <c r="O840" t="s">
        <v>113</v>
      </c>
      <c r="P840" t="s">
        <v>405</v>
      </c>
      <c r="Q840" t="s">
        <v>1711</v>
      </c>
      <c r="R840">
        <v>1776</v>
      </c>
      <c r="S840" s="1">
        <v>42081</v>
      </c>
      <c r="T840" s="1">
        <v>42083</v>
      </c>
      <c r="U840">
        <v>103.83</v>
      </c>
      <c r="V840">
        <v>4</v>
      </c>
      <c r="W840">
        <v>1350.94</v>
      </c>
      <c r="X840">
        <v>87583</v>
      </c>
      <c r="Y840">
        <f>cleaneddata[[#This Row],[Unit Price]]-cleaneddata[[#This Row],[Discount]]</f>
        <v>355.90000000000003</v>
      </c>
      <c r="Z840" t="str">
        <f>_xlfn.IFS(cleaneddata[[#This Row],[Region]]="Central","Chris",cleaneddata[[#This Row],[Region]]="East","Erin",cleaneddata[[#This Row],[Region]]="South","Sam",cleaneddata[[#This Row],[Region]]="West","William")</f>
        <v>Erin</v>
      </c>
    </row>
    <row r="841" spans="1:26" x14ac:dyDescent="0.2">
      <c r="A841">
        <v>1894</v>
      </c>
      <c r="B841" t="s">
        <v>1341</v>
      </c>
      <c r="C841" t="s">
        <v>39</v>
      </c>
      <c r="D841">
        <v>0.01</v>
      </c>
      <c r="E841">
        <v>26.17</v>
      </c>
      <c r="F841">
        <v>1.39</v>
      </c>
      <c r="G841" t="s">
        <v>40</v>
      </c>
      <c r="H841" t="s">
        <v>41</v>
      </c>
      <c r="I841" t="s">
        <v>50</v>
      </c>
      <c r="J841" t="s">
        <v>347</v>
      </c>
      <c r="K841" t="s">
        <v>75</v>
      </c>
      <c r="L841" t="s">
        <v>1712</v>
      </c>
      <c r="M841">
        <v>0.38</v>
      </c>
      <c r="N841" t="s">
        <v>34</v>
      </c>
      <c r="O841" t="s">
        <v>54</v>
      </c>
      <c r="P841" t="s">
        <v>359</v>
      </c>
      <c r="Q841" t="s">
        <v>1343</v>
      </c>
      <c r="R841">
        <v>54915</v>
      </c>
      <c r="S841" s="1">
        <v>42081</v>
      </c>
      <c r="T841" s="1">
        <v>42082</v>
      </c>
      <c r="U841">
        <v>237.04259999999999</v>
      </c>
      <c r="V841">
        <v>13</v>
      </c>
      <c r="W841">
        <v>343.54</v>
      </c>
      <c r="X841">
        <v>91263</v>
      </c>
      <c r="Y841">
        <f>cleaneddata[[#This Row],[Unit Price]]-cleaneddata[[#This Row],[Discount]]</f>
        <v>26.16</v>
      </c>
      <c r="Z841" t="str">
        <f>_xlfn.IFS(cleaneddata[[#This Row],[Region]]="Central","Chris",cleaneddata[[#This Row],[Region]]="East","Erin",cleaneddata[[#This Row],[Region]]="South","Sam",cleaneddata[[#This Row],[Region]]="West","William")</f>
        <v>Chris</v>
      </c>
    </row>
    <row r="842" spans="1:26" x14ac:dyDescent="0.2">
      <c r="A842">
        <v>1015</v>
      </c>
      <c r="B842" t="s">
        <v>1713</v>
      </c>
      <c r="C842" t="s">
        <v>118</v>
      </c>
      <c r="D842">
        <v>0</v>
      </c>
      <c r="E842">
        <v>43.98</v>
      </c>
      <c r="F842">
        <v>8.99</v>
      </c>
      <c r="G842" t="s">
        <v>40</v>
      </c>
      <c r="H842" t="s">
        <v>73</v>
      </c>
      <c r="I842" t="s">
        <v>50</v>
      </c>
      <c r="J842" t="s">
        <v>51</v>
      </c>
      <c r="K842" t="s">
        <v>44</v>
      </c>
      <c r="L842" t="s">
        <v>824</v>
      </c>
      <c r="M842">
        <v>0.57999999999999996</v>
      </c>
      <c r="N842" t="s">
        <v>34</v>
      </c>
      <c r="O842" t="s">
        <v>35</v>
      </c>
      <c r="P842" t="s">
        <v>99</v>
      </c>
      <c r="Q842" t="s">
        <v>1714</v>
      </c>
      <c r="R842">
        <v>27502</v>
      </c>
      <c r="S842" s="1">
        <v>42081</v>
      </c>
      <c r="T842" s="1">
        <v>42081</v>
      </c>
      <c r="U842">
        <v>829.46699999999998</v>
      </c>
      <c r="V842">
        <v>14</v>
      </c>
      <c r="W842">
        <v>650.70000000000005</v>
      </c>
      <c r="X842">
        <v>88390</v>
      </c>
      <c r="Y842">
        <f>cleaneddata[[#This Row],[Unit Price]]-cleaneddata[[#This Row],[Discount]]</f>
        <v>43.98</v>
      </c>
      <c r="Z842" t="str">
        <f>_xlfn.IFS(cleaneddata[[#This Row],[Region]]="Central","Chris",cleaneddata[[#This Row],[Region]]="East","Erin",cleaneddata[[#This Row],[Region]]="South","Sam",cleaneddata[[#This Row],[Region]]="West","William")</f>
        <v>Sam</v>
      </c>
    </row>
    <row r="843" spans="1:26" x14ac:dyDescent="0.2">
      <c r="A843">
        <v>1967</v>
      </c>
      <c r="B843" t="s">
        <v>1715</v>
      </c>
      <c r="C843" t="s">
        <v>118</v>
      </c>
      <c r="D843">
        <v>0.01</v>
      </c>
      <c r="E843">
        <v>78.650000000000006</v>
      </c>
      <c r="F843">
        <v>13.99</v>
      </c>
      <c r="G843" t="s">
        <v>89</v>
      </c>
      <c r="H843" t="s">
        <v>29</v>
      </c>
      <c r="I843" t="s">
        <v>50</v>
      </c>
      <c r="J843" t="s">
        <v>97</v>
      </c>
      <c r="K843" t="s">
        <v>146</v>
      </c>
      <c r="L843" t="s">
        <v>1716</v>
      </c>
      <c r="M843">
        <v>0.52</v>
      </c>
      <c r="N843" t="s">
        <v>34</v>
      </c>
      <c r="O843" t="s">
        <v>54</v>
      </c>
      <c r="P843" t="s">
        <v>215</v>
      </c>
      <c r="Q843" t="s">
        <v>37</v>
      </c>
      <c r="R843">
        <v>52732</v>
      </c>
      <c r="S843" s="1">
        <v>42081</v>
      </c>
      <c r="T843" s="1">
        <v>42082</v>
      </c>
      <c r="U843">
        <v>442.36590000000001</v>
      </c>
      <c r="V843">
        <v>8</v>
      </c>
      <c r="W843">
        <v>641.11</v>
      </c>
      <c r="X843">
        <v>89456</v>
      </c>
      <c r="Y843">
        <f>cleaneddata[[#This Row],[Unit Price]]-cleaneddata[[#This Row],[Discount]]</f>
        <v>78.64</v>
      </c>
      <c r="Z843" t="str">
        <f>_xlfn.IFS(cleaneddata[[#This Row],[Region]]="Central","Chris",cleaneddata[[#This Row],[Region]]="East","Erin",cleaneddata[[#This Row],[Region]]="South","Sam",cleaneddata[[#This Row],[Region]]="West","William")</f>
        <v>Chris</v>
      </c>
    </row>
    <row r="844" spans="1:26" x14ac:dyDescent="0.2">
      <c r="A844">
        <v>2030</v>
      </c>
      <c r="B844" t="s">
        <v>1691</v>
      </c>
      <c r="C844" t="s">
        <v>118</v>
      </c>
      <c r="D844">
        <v>0.03</v>
      </c>
      <c r="E844">
        <v>55.98</v>
      </c>
      <c r="F844">
        <v>4.8600000000000003</v>
      </c>
      <c r="G844" t="s">
        <v>40</v>
      </c>
      <c r="H844" t="s">
        <v>96</v>
      </c>
      <c r="I844" t="s">
        <v>50</v>
      </c>
      <c r="J844" t="s">
        <v>90</v>
      </c>
      <c r="K844" t="s">
        <v>75</v>
      </c>
      <c r="L844" t="s">
        <v>1717</v>
      </c>
      <c r="M844">
        <v>0.36</v>
      </c>
      <c r="N844" t="s">
        <v>34</v>
      </c>
      <c r="O844" t="s">
        <v>54</v>
      </c>
      <c r="P844" t="s">
        <v>189</v>
      </c>
      <c r="Q844" t="s">
        <v>1029</v>
      </c>
      <c r="R844">
        <v>75401</v>
      </c>
      <c r="S844" s="1">
        <v>42081</v>
      </c>
      <c r="T844" s="1">
        <v>42083</v>
      </c>
      <c r="U844">
        <v>526.04219999999998</v>
      </c>
      <c r="V844">
        <v>13</v>
      </c>
      <c r="W844">
        <v>762.38</v>
      </c>
      <c r="X844">
        <v>91060</v>
      </c>
      <c r="Y844">
        <f>cleaneddata[[#This Row],[Unit Price]]-cleaneddata[[#This Row],[Discount]]</f>
        <v>55.949999999999996</v>
      </c>
      <c r="Z844" t="str">
        <f>_xlfn.IFS(cleaneddata[[#This Row],[Region]]="Central","Chris",cleaneddata[[#This Row],[Region]]="East","Erin",cleaneddata[[#This Row],[Region]]="South","Sam",cleaneddata[[#This Row],[Region]]="West","William")</f>
        <v>Chris</v>
      </c>
    </row>
    <row r="845" spans="1:26" x14ac:dyDescent="0.2">
      <c r="A845">
        <v>2745</v>
      </c>
      <c r="B845" t="s">
        <v>1718</v>
      </c>
      <c r="C845" t="s">
        <v>118</v>
      </c>
      <c r="D845">
        <v>0.01</v>
      </c>
      <c r="E845">
        <v>220.98</v>
      </c>
      <c r="F845">
        <v>64.66</v>
      </c>
      <c r="G845" t="s">
        <v>28</v>
      </c>
      <c r="H845" t="s">
        <v>96</v>
      </c>
      <c r="I845" t="s">
        <v>30</v>
      </c>
      <c r="J845" t="s">
        <v>119</v>
      </c>
      <c r="K845" t="s">
        <v>32</v>
      </c>
      <c r="L845" t="s">
        <v>1719</v>
      </c>
      <c r="M845">
        <v>0.62</v>
      </c>
      <c r="N845" t="s">
        <v>34</v>
      </c>
      <c r="O845" t="s">
        <v>61</v>
      </c>
      <c r="P845" t="s">
        <v>590</v>
      </c>
      <c r="Q845" t="s">
        <v>1720</v>
      </c>
      <c r="R845">
        <v>85224</v>
      </c>
      <c r="S845" s="1">
        <v>42081</v>
      </c>
      <c r="T845" s="1">
        <v>42082</v>
      </c>
      <c r="U845">
        <v>1049.03</v>
      </c>
      <c r="V845">
        <v>11</v>
      </c>
      <c r="W845">
        <v>2591.09</v>
      </c>
      <c r="X845">
        <v>86184</v>
      </c>
      <c r="Y845">
        <f>cleaneddata[[#This Row],[Unit Price]]-cleaneddata[[#This Row],[Discount]]</f>
        <v>220.97</v>
      </c>
      <c r="Z845" t="str">
        <f>_xlfn.IFS(cleaneddata[[#This Row],[Region]]="Central","Chris",cleaneddata[[#This Row],[Region]]="East","Erin",cleaneddata[[#This Row],[Region]]="South","Sam",cleaneddata[[#This Row],[Region]]="West","William")</f>
        <v>William</v>
      </c>
    </row>
    <row r="846" spans="1:26" x14ac:dyDescent="0.2">
      <c r="A846">
        <v>2747</v>
      </c>
      <c r="B846" t="s">
        <v>1008</v>
      </c>
      <c r="C846" t="s">
        <v>118</v>
      </c>
      <c r="D846">
        <v>0.01</v>
      </c>
      <c r="E846">
        <v>220.98</v>
      </c>
      <c r="F846">
        <v>64.66</v>
      </c>
      <c r="G846" t="s">
        <v>28</v>
      </c>
      <c r="H846" t="s">
        <v>96</v>
      </c>
      <c r="I846" t="s">
        <v>30</v>
      </c>
      <c r="J846" t="s">
        <v>119</v>
      </c>
      <c r="K846" t="s">
        <v>32</v>
      </c>
      <c r="L846" t="s">
        <v>1719</v>
      </c>
      <c r="M846">
        <v>0.62</v>
      </c>
      <c r="N846" t="s">
        <v>34</v>
      </c>
      <c r="O846" t="s">
        <v>113</v>
      </c>
      <c r="P846" t="s">
        <v>114</v>
      </c>
      <c r="Q846" t="s">
        <v>115</v>
      </c>
      <c r="R846">
        <v>10115</v>
      </c>
      <c r="S846" s="1">
        <v>42081</v>
      </c>
      <c r="T846" s="1">
        <v>42082</v>
      </c>
      <c r="U846">
        <v>1049.03</v>
      </c>
      <c r="V846">
        <v>44</v>
      </c>
      <c r="W846">
        <v>10364.36</v>
      </c>
      <c r="X846">
        <v>23751</v>
      </c>
      <c r="Y846">
        <f>cleaneddata[[#This Row],[Unit Price]]-cleaneddata[[#This Row],[Discount]]</f>
        <v>220.97</v>
      </c>
      <c r="Z846" t="str">
        <f>_xlfn.IFS(cleaneddata[[#This Row],[Region]]="Central","Chris",cleaneddata[[#This Row],[Region]]="East","Erin",cleaneddata[[#This Row],[Region]]="South","Sam",cleaneddata[[#This Row],[Region]]="West","William")</f>
        <v>Erin</v>
      </c>
    </row>
    <row r="847" spans="1:26" x14ac:dyDescent="0.2">
      <c r="A847">
        <v>485</v>
      </c>
      <c r="B847" t="s">
        <v>1721</v>
      </c>
      <c r="C847" t="s">
        <v>72</v>
      </c>
      <c r="D847">
        <v>0.05</v>
      </c>
      <c r="E847">
        <v>2.88</v>
      </c>
      <c r="F847">
        <v>0.5</v>
      </c>
      <c r="G847" t="s">
        <v>40</v>
      </c>
      <c r="H847" t="s">
        <v>96</v>
      </c>
      <c r="I847" t="s">
        <v>50</v>
      </c>
      <c r="J847" t="s">
        <v>154</v>
      </c>
      <c r="K847" t="s">
        <v>75</v>
      </c>
      <c r="L847" t="s">
        <v>1722</v>
      </c>
      <c r="M847">
        <v>0.36</v>
      </c>
      <c r="N847" t="s">
        <v>34</v>
      </c>
      <c r="O847" t="s">
        <v>61</v>
      </c>
      <c r="P847" t="s">
        <v>92</v>
      </c>
      <c r="Q847" t="s">
        <v>1723</v>
      </c>
      <c r="R847">
        <v>93727</v>
      </c>
      <c r="S847" s="1">
        <v>42081</v>
      </c>
      <c r="T847" s="1">
        <v>42083</v>
      </c>
      <c r="U847">
        <v>6.0513000000000003</v>
      </c>
      <c r="V847">
        <v>3</v>
      </c>
      <c r="W847">
        <v>8.77</v>
      </c>
      <c r="X847">
        <v>91062</v>
      </c>
      <c r="Y847">
        <f>cleaneddata[[#This Row],[Unit Price]]-cleaneddata[[#This Row],[Discount]]</f>
        <v>2.83</v>
      </c>
      <c r="Z847" t="str">
        <f>_xlfn.IFS(cleaneddata[[#This Row],[Region]]="Central","Chris",cleaneddata[[#This Row],[Region]]="East","Erin",cleaneddata[[#This Row],[Region]]="South","Sam",cleaneddata[[#This Row],[Region]]="West","William")</f>
        <v>William</v>
      </c>
    </row>
    <row r="848" spans="1:26" x14ac:dyDescent="0.2">
      <c r="A848">
        <v>383</v>
      </c>
      <c r="B848" t="s">
        <v>1724</v>
      </c>
      <c r="C848" t="s">
        <v>27</v>
      </c>
      <c r="D848">
        <v>0.06</v>
      </c>
      <c r="E848">
        <v>5.34</v>
      </c>
      <c r="F848">
        <v>5.63</v>
      </c>
      <c r="G848" t="s">
        <v>40</v>
      </c>
      <c r="H848" t="s">
        <v>96</v>
      </c>
      <c r="I848" t="s">
        <v>50</v>
      </c>
      <c r="J848" t="s">
        <v>74</v>
      </c>
      <c r="K848" t="s">
        <v>75</v>
      </c>
      <c r="L848" t="s">
        <v>1725</v>
      </c>
      <c r="M848">
        <v>0.39</v>
      </c>
      <c r="N848" t="s">
        <v>34</v>
      </c>
      <c r="O848" t="s">
        <v>113</v>
      </c>
      <c r="P848" t="s">
        <v>322</v>
      </c>
      <c r="Q848" t="s">
        <v>1726</v>
      </c>
      <c r="R848">
        <v>19026</v>
      </c>
      <c r="S848" s="1">
        <v>42082</v>
      </c>
      <c r="T848" s="1">
        <v>42082</v>
      </c>
      <c r="U848">
        <v>-82.822999999999993</v>
      </c>
      <c r="V848">
        <v>7</v>
      </c>
      <c r="W848">
        <v>38.65</v>
      </c>
      <c r="X848">
        <v>88928</v>
      </c>
      <c r="Y848">
        <f>cleaneddata[[#This Row],[Unit Price]]-cleaneddata[[#This Row],[Discount]]</f>
        <v>5.28</v>
      </c>
      <c r="Z848" t="str">
        <f>_xlfn.IFS(cleaneddata[[#This Row],[Region]]="Central","Chris",cleaneddata[[#This Row],[Region]]="East","Erin",cleaneddata[[#This Row],[Region]]="South","Sam",cleaneddata[[#This Row],[Region]]="West","William")</f>
        <v>Erin</v>
      </c>
    </row>
    <row r="849" spans="1:26" x14ac:dyDescent="0.2">
      <c r="A849">
        <v>383</v>
      </c>
      <c r="B849" t="s">
        <v>1724</v>
      </c>
      <c r="C849" t="s">
        <v>27</v>
      </c>
      <c r="D849">
        <v>7.0000000000000007E-2</v>
      </c>
      <c r="E849">
        <v>65.989999999999995</v>
      </c>
      <c r="F849">
        <v>5.26</v>
      </c>
      <c r="G849" t="s">
        <v>89</v>
      </c>
      <c r="H849" t="s">
        <v>96</v>
      </c>
      <c r="I849" t="s">
        <v>42</v>
      </c>
      <c r="J849" t="s">
        <v>137</v>
      </c>
      <c r="K849" t="s">
        <v>75</v>
      </c>
      <c r="L849" t="s">
        <v>1727</v>
      </c>
      <c r="M849">
        <v>0.56000000000000005</v>
      </c>
      <c r="N849" t="s">
        <v>34</v>
      </c>
      <c r="O849" t="s">
        <v>113</v>
      </c>
      <c r="P849" t="s">
        <v>322</v>
      </c>
      <c r="Q849" t="s">
        <v>1726</v>
      </c>
      <c r="R849">
        <v>19026</v>
      </c>
      <c r="S849" s="1">
        <v>42082</v>
      </c>
      <c r="T849" s="1">
        <v>42084</v>
      </c>
      <c r="U849">
        <v>107.08199999999999</v>
      </c>
      <c r="V849">
        <v>5</v>
      </c>
      <c r="W849">
        <v>279.83</v>
      </c>
      <c r="X849">
        <v>88928</v>
      </c>
      <c r="Y849">
        <f>cleaneddata[[#This Row],[Unit Price]]-cleaneddata[[#This Row],[Discount]]</f>
        <v>65.92</v>
      </c>
      <c r="Z849" t="str">
        <f>_xlfn.IFS(cleaneddata[[#This Row],[Region]]="Central","Chris",cleaneddata[[#This Row],[Region]]="East","Erin",cleaneddata[[#This Row],[Region]]="South","Sam",cleaneddata[[#This Row],[Region]]="West","William")</f>
        <v>Erin</v>
      </c>
    </row>
    <row r="850" spans="1:26" x14ac:dyDescent="0.2">
      <c r="A850">
        <v>770</v>
      </c>
      <c r="B850" t="s">
        <v>1728</v>
      </c>
      <c r="C850" t="s">
        <v>27</v>
      </c>
      <c r="D850">
        <v>0.08</v>
      </c>
      <c r="E850">
        <v>30.73</v>
      </c>
      <c r="F850">
        <v>4</v>
      </c>
      <c r="G850" t="s">
        <v>40</v>
      </c>
      <c r="H850" t="s">
        <v>29</v>
      </c>
      <c r="I850" t="s">
        <v>42</v>
      </c>
      <c r="J850" t="s">
        <v>43</v>
      </c>
      <c r="K850" t="s">
        <v>75</v>
      </c>
      <c r="L850" t="s">
        <v>676</v>
      </c>
      <c r="M850">
        <v>0.75</v>
      </c>
      <c r="N850" t="s">
        <v>34</v>
      </c>
      <c r="O850" t="s">
        <v>61</v>
      </c>
      <c r="P850" t="s">
        <v>141</v>
      </c>
      <c r="Q850" t="s">
        <v>1116</v>
      </c>
      <c r="R850">
        <v>97062</v>
      </c>
      <c r="S850" s="1">
        <v>42082</v>
      </c>
      <c r="T850" s="1">
        <v>42082</v>
      </c>
      <c r="U850">
        <v>-45.07</v>
      </c>
      <c r="V850">
        <v>14</v>
      </c>
      <c r="W850">
        <v>429.33</v>
      </c>
      <c r="X850">
        <v>88667</v>
      </c>
      <c r="Y850">
        <f>cleaneddata[[#This Row],[Unit Price]]-cleaneddata[[#This Row],[Discount]]</f>
        <v>30.650000000000002</v>
      </c>
      <c r="Z850" t="str">
        <f>_xlfn.IFS(cleaneddata[[#This Row],[Region]]="Central","Chris",cleaneddata[[#This Row],[Region]]="East","Erin",cleaneddata[[#This Row],[Region]]="South","Sam",cleaneddata[[#This Row],[Region]]="West","William")</f>
        <v>William</v>
      </c>
    </row>
    <row r="851" spans="1:26" x14ac:dyDescent="0.2">
      <c r="A851">
        <v>771</v>
      </c>
      <c r="B851" t="s">
        <v>1729</v>
      </c>
      <c r="C851" t="s">
        <v>27</v>
      </c>
      <c r="D851">
        <v>0.05</v>
      </c>
      <c r="E851">
        <v>14.56</v>
      </c>
      <c r="F851">
        <v>3.5</v>
      </c>
      <c r="G851" t="s">
        <v>40</v>
      </c>
      <c r="H851" t="s">
        <v>29</v>
      </c>
      <c r="I851" t="s">
        <v>50</v>
      </c>
      <c r="J851" t="s">
        <v>97</v>
      </c>
      <c r="K851" t="s">
        <v>75</v>
      </c>
      <c r="L851" t="s">
        <v>336</v>
      </c>
      <c r="M851">
        <v>0.57999999999999996</v>
      </c>
      <c r="N851" t="s">
        <v>34</v>
      </c>
      <c r="O851" t="s">
        <v>61</v>
      </c>
      <c r="P851" t="s">
        <v>141</v>
      </c>
      <c r="Q851" t="s">
        <v>1730</v>
      </c>
      <c r="R851">
        <v>97068</v>
      </c>
      <c r="S851" s="1">
        <v>42082</v>
      </c>
      <c r="T851" s="1">
        <v>42084</v>
      </c>
      <c r="U851">
        <v>-8.5299999999999994</v>
      </c>
      <c r="V851">
        <v>3</v>
      </c>
      <c r="W851">
        <v>44.66</v>
      </c>
      <c r="X851">
        <v>88667</v>
      </c>
      <c r="Y851">
        <f>cleaneddata[[#This Row],[Unit Price]]-cleaneddata[[#This Row],[Discount]]</f>
        <v>14.51</v>
      </c>
      <c r="Z851" t="str">
        <f>_xlfn.IFS(cleaneddata[[#This Row],[Region]]="Central","Chris",cleaneddata[[#This Row],[Region]]="East","Erin",cleaneddata[[#This Row],[Region]]="South","Sam",cleaneddata[[#This Row],[Region]]="West","William")</f>
        <v>William</v>
      </c>
    </row>
    <row r="852" spans="1:26" x14ac:dyDescent="0.2">
      <c r="A852">
        <v>771</v>
      </c>
      <c r="B852" t="s">
        <v>1729</v>
      </c>
      <c r="C852" t="s">
        <v>27</v>
      </c>
      <c r="D852">
        <v>0</v>
      </c>
      <c r="E852">
        <v>299.99</v>
      </c>
      <c r="F852">
        <v>11.64</v>
      </c>
      <c r="G852" t="s">
        <v>40</v>
      </c>
      <c r="H852" t="s">
        <v>29</v>
      </c>
      <c r="I852" t="s">
        <v>42</v>
      </c>
      <c r="J852" t="s">
        <v>65</v>
      </c>
      <c r="K852" t="s">
        <v>66</v>
      </c>
      <c r="L852" t="s">
        <v>1731</v>
      </c>
      <c r="M852">
        <v>0.5</v>
      </c>
      <c r="N852" t="s">
        <v>34</v>
      </c>
      <c r="O852" t="s">
        <v>61</v>
      </c>
      <c r="P852" t="s">
        <v>141</v>
      </c>
      <c r="Q852" t="s">
        <v>1730</v>
      </c>
      <c r="R852">
        <v>97068</v>
      </c>
      <c r="S852" s="1">
        <v>42082</v>
      </c>
      <c r="T852" s="1">
        <v>42084</v>
      </c>
      <c r="U852">
        <v>285.95</v>
      </c>
      <c r="V852">
        <v>5</v>
      </c>
      <c r="W852">
        <v>1619.95</v>
      </c>
      <c r="X852">
        <v>88667</v>
      </c>
      <c r="Y852">
        <f>cleaneddata[[#This Row],[Unit Price]]-cleaneddata[[#This Row],[Discount]]</f>
        <v>299.99</v>
      </c>
      <c r="Z852" t="str">
        <f>_xlfn.IFS(cleaneddata[[#This Row],[Region]]="Central","Chris",cleaneddata[[#This Row],[Region]]="East","Erin",cleaneddata[[#This Row],[Region]]="South","Sam",cleaneddata[[#This Row],[Region]]="West","William")</f>
        <v>William</v>
      </c>
    </row>
    <row r="853" spans="1:26" x14ac:dyDescent="0.2">
      <c r="A853">
        <v>2502</v>
      </c>
      <c r="B853" t="s">
        <v>1732</v>
      </c>
      <c r="C853" t="s">
        <v>39</v>
      </c>
      <c r="D853">
        <v>0.1</v>
      </c>
      <c r="E853">
        <v>24.92</v>
      </c>
      <c r="F853">
        <v>12.98</v>
      </c>
      <c r="G853" t="s">
        <v>40</v>
      </c>
      <c r="H853" t="s">
        <v>73</v>
      </c>
      <c r="I853" t="s">
        <v>50</v>
      </c>
      <c r="J853" t="s">
        <v>74</v>
      </c>
      <c r="K853" t="s">
        <v>75</v>
      </c>
      <c r="L853" t="s">
        <v>1733</v>
      </c>
      <c r="M853">
        <v>0.39</v>
      </c>
      <c r="N853" t="s">
        <v>34</v>
      </c>
      <c r="O853" t="s">
        <v>54</v>
      </c>
      <c r="P853" t="s">
        <v>55</v>
      </c>
      <c r="Q853" t="s">
        <v>1734</v>
      </c>
      <c r="R853">
        <v>46321</v>
      </c>
      <c r="S853" s="1">
        <v>42082</v>
      </c>
      <c r="T853" s="1">
        <v>42082</v>
      </c>
      <c r="U853">
        <v>-45.816000000000003</v>
      </c>
      <c r="V853">
        <v>3</v>
      </c>
      <c r="W853">
        <v>70.819999999999993</v>
      </c>
      <c r="X853">
        <v>91310</v>
      </c>
      <c r="Y853">
        <f>cleaneddata[[#This Row],[Unit Price]]-cleaneddata[[#This Row],[Discount]]</f>
        <v>24.82</v>
      </c>
      <c r="Z853" t="str">
        <f>_xlfn.IFS(cleaneddata[[#This Row],[Region]]="Central","Chris",cleaneddata[[#This Row],[Region]]="East","Erin",cleaneddata[[#This Row],[Region]]="South","Sam",cleaneddata[[#This Row],[Region]]="West","William")</f>
        <v>Chris</v>
      </c>
    </row>
    <row r="854" spans="1:26" x14ac:dyDescent="0.2">
      <c r="A854">
        <v>2502</v>
      </c>
      <c r="B854" t="s">
        <v>1732</v>
      </c>
      <c r="C854" t="s">
        <v>39</v>
      </c>
      <c r="D854">
        <v>0</v>
      </c>
      <c r="E854">
        <v>12.28</v>
      </c>
      <c r="F854">
        <v>6.35</v>
      </c>
      <c r="G854" t="s">
        <v>89</v>
      </c>
      <c r="H854" t="s">
        <v>73</v>
      </c>
      <c r="I854" t="s">
        <v>50</v>
      </c>
      <c r="J854" t="s">
        <v>90</v>
      </c>
      <c r="K854" t="s">
        <v>75</v>
      </c>
      <c r="L854" t="s">
        <v>1735</v>
      </c>
      <c r="M854">
        <v>0.38</v>
      </c>
      <c r="N854" t="s">
        <v>34</v>
      </c>
      <c r="O854" t="s">
        <v>54</v>
      </c>
      <c r="P854" t="s">
        <v>55</v>
      </c>
      <c r="Q854" t="s">
        <v>1734</v>
      </c>
      <c r="R854">
        <v>46321</v>
      </c>
      <c r="S854" s="1">
        <v>42082</v>
      </c>
      <c r="T854" s="1">
        <v>42083</v>
      </c>
      <c r="U854">
        <v>30.63</v>
      </c>
      <c r="V854">
        <v>7</v>
      </c>
      <c r="W854">
        <v>90.44</v>
      </c>
      <c r="X854">
        <v>91310</v>
      </c>
      <c r="Y854">
        <f>cleaneddata[[#This Row],[Unit Price]]-cleaneddata[[#This Row],[Discount]]</f>
        <v>12.28</v>
      </c>
      <c r="Z854" t="str">
        <f>_xlfn.IFS(cleaneddata[[#This Row],[Region]]="Central","Chris",cleaneddata[[#This Row],[Region]]="East","Erin",cleaneddata[[#This Row],[Region]]="South","Sam",cleaneddata[[#This Row],[Region]]="West","William")</f>
        <v>Chris</v>
      </c>
    </row>
    <row r="855" spans="1:26" x14ac:dyDescent="0.2">
      <c r="A855">
        <v>2621</v>
      </c>
      <c r="B855" t="s">
        <v>1736</v>
      </c>
      <c r="C855" t="s">
        <v>39</v>
      </c>
      <c r="D855">
        <v>0.03</v>
      </c>
      <c r="E855">
        <v>40.97</v>
      </c>
      <c r="F855">
        <v>8.99</v>
      </c>
      <c r="G855" t="s">
        <v>89</v>
      </c>
      <c r="H855" t="s">
        <v>96</v>
      </c>
      <c r="I855" t="s">
        <v>50</v>
      </c>
      <c r="J855" t="s">
        <v>51</v>
      </c>
      <c r="K855" t="s">
        <v>44</v>
      </c>
      <c r="L855" t="s">
        <v>1737</v>
      </c>
      <c r="M855">
        <v>0.59</v>
      </c>
      <c r="N855" t="s">
        <v>34</v>
      </c>
      <c r="O855" t="s">
        <v>35</v>
      </c>
      <c r="P855" t="s">
        <v>402</v>
      </c>
      <c r="Q855" t="s">
        <v>1738</v>
      </c>
      <c r="R855">
        <v>37027</v>
      </c>
      <c r="S855" s="1">
        <v>42082</v>
      </c>
      <c r="T855" s="1">
        <v>42083</v>
      </c>
      <c r="U855">
        <v>-177.05799999999999</v>
      </c>
      <c r="V855">
        <v>5</v>
      </c>
      <c r="W855">
        <v>207.22</v>
      </c>
      <c r="X855">
        <v>88016</v>
      </c>
      <c r="Y855">
        <f>cleaneddata[[#This Row],[Unit Price]]-cleaneddata[[#This Row],[Discount]]</f>
        <v>40.94</v>
      </c>
      <c r="Z855" t="str">
        <f>_xlfn.IFS(cleaneddata[[#This Row],[Region]]="Central","Chris",cleaneddata[[#This Row],[Region]]="East","Erin",cleaneddata[[#This Row],[Region]]="South","Sam",cleaneddata[[#This Row],[Region]]="West","William")</f>
        <v>Sam</v>
      </c>
    </row>
    <row r="856" spans="1:26" x14ac:dyDescent="0.2">
      <c r="A856">
        <v>2840</v>
      </c>
      <c r="B856" t="s">
        <v>1739</v>
      </c>
      <c r="C856" t="s">
        <v>39</v>
      </c>
      <c r="D856">
        <v>0</v>
      </c>
      <c r="E856">
        <v>21.98</v>
      </c>
      <c r="F856">
        <v>2.87</v>
      </c>
      <c r="G856" t="s">
        <v>40</v>
      </c>
      <c r="H856" t="s">
        <v>96</v>
      </c>
      <c r="I856" t="s">
        <v>50</v>
      </c>
      <c r="J856" t="s">
        <v>51</v>
      </c>
      <c r="K856" t="s">
        <v>44</v>
      </c>
      <c r="L856" t="s">
        <v>1740</v>
      </c>
      <c r="M856">
        <v>0.55000000000000004</v>
      </c>
      <c r="N856" t="s">
        <v>34</v>
      </c>
      <c r="O856" t="s">
        <v>35</v>
      </c>
      <c r="P856" t="s">
        <v>125</v>
      </c>
      <c r="Q856" t="s">
        <v>1741</v>
      </c>
      <c r="R856">
        <v>33161</v>
      </c>
      <c r="S856" s="1">
        <v>42082</v>
      </c>
      <c r="T856" s="1">
        <v>42083</v>
      </c>
      <c r="U856">
        <v>21.096</v>
      </c>
      <c r="V856">
        <v>16</v>
      </c>
      <c r="W856">
        <v>360.03</v>
      </c>
      <c r="X856">
        <v>87884</v>
      </c>
      <c r="Y856">
        <f>cleaneddata[[#This Row],[Unit Price]]-cleaneddata[[#This Row],[Discount]]</f>
        <v>21.98</v>
      </c>
      <c r="Z856" t="str">
        <f>_xlfn.IFS(cleaneddata[[#This Row],[Region]]="Central","Chris",cleaneddata[[#This Row],[Region]]="East","Erin",cleaneddata[[#This Row],[Region]]="South","Sam",cleaneddata[[#This Row],[Region]]="West","William")</f>
        <v>Sam</v>
      </c>
    </row>
    <row r="857" spans="1:26" x14ac:dyDescent="0.2">
      <c r="A857">
        <v>2882</v>
      </c>
      <c r="B857" t="s">
        <v>673</v>
      </c>
      <c r="C857" t="s">
        <v>39</v>
      </c>
      <c r="D857">
        <v>7.0000000000000007E-2</v>
      </c>
      <c r="E857">
        <v>28.99</v>
      </c>
      <c r="F857">
        <v>8.59</v>
      </c>
      <c r="G857" t="s">
        <v>40</v>
      </c>
      <c r="H857" t="s">
        <v>41</v>
      </c>
      <c r="I857" t="s">
        <v>42</v>
      </c>
      <c r="J857" t="s">
        <v>137</v>
      </c>
      <c r="K857" t="s">
        <v>146</v>
      </c>
      <c r="L857" t="s">
        <v>1031</v>
      </c>
      <c r="M857">
        <v>0.56000000000000005</v>
      </c>
      <c r="N857" t="s">
        <v>34</v>
      </c>
      <c r="O857" t="s">
        <v>35</v>
      </c>
      <c r="P857" t="s">
        <v>99</v>
      </c>
      <c r="Q857" t="s">
        <v>675</v>
      </c>
      <c r="R857">
        <v>28206</v>
      </c>
      <c r="S857" s="1">
        <v>42082</v>
      </c>
      <c r="T857" s="1">
        <v>42082</v>
      </c>
      <c r="U857">
        <v>-16.063739999999999</v>
      </c>
      <c r="V857">
        <v>39</v>
      </c>
      <c r="W857">
        <v>936.8</v>
      </c>
      <c r="X857">
        <v>16676</v>
      </c>
      <c r="Y857">
        <f>cleaneddata[[#This Row],[Unit Price]]-cleaneddata[[#This Row],[Discount]]</f>
        <v>28.919999999999998</v>
      </c>
      <c r="Z857" t="str">
        <f>_xlfn.IFS(cleaneddata[[#This Row],[Region]]="Central","Chris",cleaneddata[[#This Row],[Region]]="East","Erin",cleaneddata[[#This Row],[Region]]="South","Sam",cleaneddata[[#This Row],[Region]]="West","William")</f>
        <v>Sam</v>
      </c>
    </row>
    <row r="858" spans="1:26" x14ac:dyDescent="0.2">
      <c r="A858">
        <v>2884</v>
      </c>
      <c r="B858" t="s">
        <v>1742</v>
      </c>
      <c r="C858" t="s">
        <v>39</v>
      </c>
      <c r="D858">
        <v>7.0000000000000007E-2</v>
      </c>
      <c r="E858">
        <v>28.99</v>
      </c>
      <c r="F858">
        <v>8.59</v>
      </c>
      <c r="G858" t="s">
        <v>40</v>
      </c>
      <c r="H858" t="s">
        <v>41</v>
      </c>
      <c r="I858" t="s">
        <v>42</v>
      </c>
      <c r="J858" t="s">
        <v>137</v>
      </c>
      <c r="K858" t="s">
        <v>146</v>
      </c>
      <c r="L858" t="s">
        <v>1031</v>
      </c>
      <c r="M858">
        <v>0.56000000000000005</v>
      </c>
      <c r="N858" t="s">
        <v>34</v>
      </c>
      <c r="O858" t="s">
        <v>113</v>
      </c>
      <c r="P858" t="s">
        <v>319</v>
      </c>
      <c r="Q858" t="s">
        <v>1743</v>
      </c>
      <c r="R858">
        <v>44039</v>
      </c>
      <c r="S858" s="1">
        <v>42082</v>
      </c>
      <c r="T858" s="1">
        <v>42082</v>
      </c>
      <c r="U858">
        <v>-12.077999999999999</v>
      </c>
      <c r="V858">
        <v>10</v>
      </c>
      <c r="W858">
        <v>240.21</v>
      </c>
      <c r="X858">
        <v>87631</v>
      </c>
      <c r="Y858">
        <f>cleaneddata[[#This Row],[Unit Price]]-cleaneddata[[#This Row],[Discount]]</f>
        <v>28.919999999999998</v>
      </c>
      <c r="Z858" t="str">
        <f>_xlfn.IFS(cleaneddata[[#This Row],[Region]]="Central","Chris",cleaneddata[[#This Row],[Region]]="East","Erin",cleaneddata[[#This Row],[Region]]="South","Sam",cleaneddata[[#This Row],[Region]]="West","William")</f>
        <v>Erin</v>
      </c>
    </row>
    <row r="859" spans="1:26" x14ac:dyDescent="0.2">
      <c r="A859">
        <v>3222</v>
      </c>
      <c r="B859" t="s">
        <v>1744</v>
      </c>
      <c r="C859" t="s">
        <v>39</v>
      </c>
      <c r="D859">
        <v>0.04</v>
      </c>
      <c r="E859">
        <v>39.479999999999997</v>
      </c>
      <c r="F859">
        <v>1.99</v>
      </c>
      <c r="G859" t="s">
        <v>89</v>
      </c>
      <c r="H859" t="s">
        <v>96</v>
      </c>
      <c r="I859" t="s">
        <v>42</v>
      </c>
      <c r="J859" t="s">
        <v>43</v>
      </c>
      <c r="K859" t="s">
        <v>44</v>
      </c>
      <c r="L859" t="s">
        <v>1259</v>
      </c>
      <c r="M859">
        <v>0.54</v>
      </c>
      <c r="N859" t="s">
        <v>34</v>
      </c>
      <c r="O859" t="s">
        <v>35</v>
      </c>
      <c r="P859" t="s">
        <v>125</v>
      </c>
      <c r="Q859" t="s">
        <v>1745</v>
      </c>
      <c r="R859">
        <v>32303</v>
      </c>
      <c r="S859" s="1">
        <v>42082</v>
      </c>
      <c r="T859" s="1">
        <v>42082</v>
      </c>
      <c r="U859">
        <v>-1535.4864</v>
      </c>
      <c r="V859">
        <v>8</v>
      </c>
      <c r="W859">
        <v>332.16</v>
      </c>
      <c r="X859">
        <v>90814</v>
      </c>
      <c r="Y859">
        <f>cleaneddata[[#This Row],[Unit Price]]-cleaneddata[[#This Row],[Discount]]</f>
        <v>39.44</v>
      </c>
      <c r="Z859" t="str">
        <f>_xlfn.IFS(cleaneddata[[#This Row],[Region]]="Central","Chris",cleaneddata[[#This Row],[Region]]="East","Erin",cleaneddata[[#This Row],[Region]]="South","Sam",cleaneddata[[#This Row],[Region]]="West","William")</f>
        <v>Sam</v>
      </c>
    </row>
    <row r="860" spans="1:26" x14ac:dyDescent="0.2">
      <c r="A860">
        <v>3222</v>
      </c>
      <c r="B860" t="s">
        <v>1744</v>
      </c>
      <c r="C860" t="s">
        <v>39</v>
      </c>
      <c r="D860">
        <v>0</v>
      </c>
      <c r="E860">
        <v>8.1199999999999992</v>
      </c>
      <c r="F860">
        <v>2.83</v>
      </c>
      <c r="G860" t="s">
        <v>40</v>
      </c>
      <c r="H860" t="s">
        <v>96</v>
      </c>
      <c r="I860" t="s">
        <v>42</v>
      </c>
      <c r="J860" t="s">
        <v>43</v>
      </c>
      <c r="K860" t="s">
        <v>44</v>
      </c>
      <c r="L860" t="s">
        <v>1700</v>
      </c>
      <c r="M860">
        <v>0.77</v>
      </c>
      <c r="N860" t="s">
        <v>34</v>
      </c>
      <c r="O860" t="s">
        <v>35</v>
      </c>
      <c r="P860" t="s">
        <v>125</v>
      </c>
      <c r="Q860" t="s">
        <v>1745</v>
      </c>
      <c r="R860">
        <v>32303</v>
      </c>
      <c r="S860" s="1">
        <v>42082</v>
      </c>
      <c r="T860" s="1">
        <v>42083</v>
      </c>
      <c r="U860">
        <v>-159.32</v>
      </c>
      <c r="V860">
        <v>17</v>
      </c>
      <c r="W860">
        <v>147.62</v>
      </c>
      <c r="X860">
        <v>90814</v>
      </c>
      <c r="Y860">
        <f>cleaneddata[[#This Row],[Unit Price]]-cleaneddata[[#This Row],[Discount]]</f>
        <v>8.1199999999999992</v>
      </c>
      <c r="Z860" t="str">
        <f>_xlfn.IFS(cleaneddata[[#This Row],[Region]]="Central","Chris",cleaneddata[[#This Row],[Region]]="East","Erin",cleaneddata[[#This Row],[Region]]="South","Sam",cleaneddata[[#This Row],[Region]]="West","William")</f>
        <v>Sam</v>
      </c>
    </row>
    <row r="861" spans="1:26" x14ac:dyDescent="0.2">
      <c r="A861">
        <v>1852</v>
      </c>
      <c r="B861" t="s">
        <v>1746</v>
      </c>
      <c r="C861" t="s">
        <v>72</v>
      </c>
      <c r="D861">
        <v>0.06</v>
      </c>
      <c r="E861">
        <v>6.48</v>
      </c>
      <c r="F861">
        <v>5.14</v>
      </c>
      <c r="G861" t="s">
        <v>89</v>
      </c>
      <c r="H861" t="s">
        <v>73</v>
      </c>
      <c r="I861" t="s">
        <v>50</v>
      </c>
      <c r="J861" t="s">
        <v>90</v>
      </c>
      <c r="K861" t="s">
        <v>75</v>
      </c>
      <c r="L861" t="s">
        <v>1747</v>
      </c>
      <c r="M861">
        <v>0.37</v>
      </c>
      <c r="N861" t="s">
        <v>34</v>
      </c>
      <c r="O861" t="s">
        <v>61</v>
      </c>
      <c r="P861" t="s">
        <v>92</v>
      </c>
      <c r="Q861" t="s">
        <v>1748</v>
      </c>
      <c r="R861">
        <v>92008</v>
      </c>
      <c r="S861" s="1">
        <v>42082</v>
      </c>
      <c r="T861" s="1">
        <v>42084</v>
      </c>
      <c r="U861">
        <v>-28.45</v>
      </c>
      <c r="V861">
        <v>10</v>
      </c>
      <c r="W861">
        <v>68.34</v>
      </c>
      <c r="X861">
        <v>86847</v>
      </c>
      <c r="Y861">
        <f>cleaneddata[[#This Row],[Unit Price]]-cleaneddata[[#This Row],[Discount]]</f>
        <v>6.4200000000000008</v>
      </c>
      <c r="Z861" t="str">
        <f>_xlfn.IFS(cleaneddata[[#This Row],[Region]]="Central","Chris",cleaneddata[[#This Row],[Region]]="East","Erin",cleaneddata[[#This Row],[Region]]="South","Sam",cleaneddata[[#This Row],[Region]]="West","William")</f>
        <v>William</v>
      </c>
    </row>
    <row r="862" spans="1:26" x14ac:dyDescent="0.2">
      <c r="A862">
        <v>1854</v>
      </c>
      <c r="B862" t="s">
        <v>1749</v>
      </c>
      <c r="C862" t="s">
        <v>72</v>
      </c>
      <c r="D862">
        <v>0.02</v>
      </c>
      <c r="E862">
        <v>30.73</v>
      </c>
      <c r="F862">
        <v>4</v>
      </c>
      <c r="G862" t="s">
        <v>40</v>
      </c>
      <c r="H862" t="s">
        <v>73</v>
      </c>
      <c r="I862" t="s">
        <v>42</v>
      </c>
      <c r="J862" t="s">
        <v>43</v>
      </c>
      <c r="K862" t="s">
        <v>75</v>
      </c>
      <c r="L862" t="s">
        <v>676</v>
      </c>
      <c r="M862">
        <v>0.75</v>
      </c>
      <c r="N862" t="s">
        <v>34</v>
      </c>
      <c r="O862" t="s">
        <v>113</v>
      </c>
      <c r="P862" t="s">
        <v>250</v>
      </c>
      <c r="Q862" t="s">
        <v>1750</v>
      </c>
      <c r="R862">
        <v>6478</v>
      </c>
      <c r="S862" s="1">
        <v>42082</v>
      </c>
      <c r="T862" s="1">
        <v>42085</v>
      </c>
      <c r="U862">
        <v>72.78</v>
      </c>
      <c r="V862">
        <v>16</v>
      </c>
      <c r="W862">
        <v>522.22</v>
      </c>
      <c r="X862">
        <v>86847</v>
      </c>
      <c r="Y862">
        <f>cleaneddata[[#This Row],[Unit Price]]-cleaneddata[[#This Row],[Discount]]</f>
        <v>30.71</v>
      </c>
      <c r="Z862" t="str">
        <f>_xlfn.IFS(cleaneddata[[#This Row],[Region]]="Central","Chris",cleaneddata[[#This Row],[Region]]="East","Erin",cleaneddata[[#This Row],[Region]]="South","Sam",cleaneddata[[#This Row],[Region]]="West","William")</f>
        <v>Erin</v>
      </c>
    </row>
    <row r="863" spans="1:26" x14ac:dyDescent="0.2">
      <c r="A863">
        <v>2639</v>
      </c>
      <c r="B863" t="s">
        <v>1751</v>
      </c>
      <c r="C863" t="s">
        <v>72</v>
      </c>
      <c r="D863">
        <v>0.05</v>
      </c>
      <c r="E863">
        <v>4.9800000000000004</v>
      </c>
      <c r="F863">
        <v>0.49</v>
      </c>
      <c r="G863" t="s">
        <v>40</v>
      </c>
      <c r="H863" t="s">
        <v>41</v>
      </c>
      <c r="I863" t="s">
        <v>50</v>
      </c>
      <c r="J863" t="s">
        <v>154</v>
      </c>
      <c r="K863" t="s">
        <v>75</v>
      </c>
      <c r="L863" t="s">
        <v>1105</v>
      </c>
      <c r="M863">
        <v>0.39</v>
      </c>
      <c r="N863" t="s">
        <v>34</v>
      </c>
      <c r="O863" t="s">
        <v>61</v>
      </c>
      <c r="P863" t="s">
        <v>642</v>
      </c>
      <c r="Q863" t="s">
        <v>197</v>
      </c>
      <c r="R863">
        <v>88201</v>
      </c>
      <c r="S863" s="1">
        <v>42082</v>
      </c>
      <c r="T863" s="1">
        <v>42082</v>
      </c>
      <c r="U863">
        <v>3.84</v>
      </c>
      <c r="V863">
        <v>3</v>
      </c>
      <c r="W863">
        <v>14.2</v>
      </c>
      <c r="X863">
        <v>90952</v>
      </c>
      <c r="Y863">
        <f>cleaneddata[[#This Row],[Unit Price]]-cleaneddata[[#This Row],[Discount]]</f>
        <v>4.9300000000000006</v>
      </c>
      <c r="Z863" t="str">
        <f>_xlfn.IFS(cleaneddata[[#This Row],[Region]]="Central","Chris",cleaneddata[[#This Row],[Region]]="East","Erin",cleaneddata[[#This Row],[Region]]="South","Sam",cleaneddata[[#This Row],[Region]]="West","William")</f>
        <v>William</v>
      </c>
    </row>
    <row r="864" spans="1:26" x14ac:dyDescent="0.2">
      <c r="A864">
        <v>3105</v>
      </c>
      <c r="B864" t="s">
        <v>1752</v>
      </c>
      <c r="C864" t="s">
        <v>27</v>
      </c>
      <c r="D864">
        <v>0.04</v>
      </c>
      <c r="E864">
        <v>3.08</v>
      </c>
      <c r="F864">
        <v>0.99</v>
      </c>
      <c r="G864" t="s">
        <v>40</v>
      </c>
      <c r="H864" t="s">
        <v>73</v>
      </c>
      <c r="I864" t="s">
        <v>50</v>
      </c>
      <c r="J864" t="s">
        <v>154</v>
      </c>
      <c r="K864" t="s">
        <v>75</v>
      </c>
      <c r="L864" t="s">
        <v>660</v>
      </c>
      <c r="M864">
        <v>0.37</v>
      </c>
      <c r="N864" t="s">
        <v>34</v>
      </c>
      <c r="O864" t="s">
        <v>35</v>
      </c>
      <c r="P864" t="s">
        <v>390</v>
      </c>
      <c r="Q864" t="s">
        <v>951</v>
      </c>
      <c r="R864">
        <v>42071</v>
      </c>
      <c r="S864" s="1">
        <v>42083</v>
      </c>
      <c r="T864" s="1">
        <v>42084</v>
      </c>
      <c r="U864">
        <v>13.8</v>
      </c>
      <c r="V864">
        <v>19</v>
      </c>
      <c r="W864">
        <v>60.01</v>
      </c>
      <c r="X864">
        <v>86327</v>
      </c>
      <c r="Y864">
        <f>cleaneddata[[#This Row],[Unit Price]]-cleaneddata[[#This Row],[Discount]]</f>
        <v>3.04</v>
      </c>
      <c r="Z864" t="str">
        <f>_xlfn.IFS(cleaneddata[[#This Row],[Region]]="Central","Chris",cleaneddata[[#This Row],[Region]]="East","Erin",cleaneddata[[#This Row],[Region]]="South","Sam",cleaneddata[[#This Row],[Region]]="West","William")</f>
        <v>Sam</v>
      </c>
    </row>
    <row r="865" spans="1:26" x14ac:dyDescent="0.2">
      <c r="A865">
        <v>3105</v>
      </c>
      <c r="B865" t="s">
        <v>1752</v>
      </c>
      <c r="C865" t="s">
        <v>27</v>
      </c>
      <c r="D865">
        <v>0.02</v>
      </c>
      <c r="E865">
        <v>6.48</v>
      </c>
      <c r="F865">
        <v>5.9</v>
      </c>
      <c r="G865" t="s">
        <v>40</v>
      </c>
      <c r="H865" t="s">
        <v>73</v>
      </c>
      <c r="I865" t="s">
        <v>50</v>
      </c>
      <c r="J865" t="s">
        <v>90</v>
      </c>
      <c r="K865" t="s">
        <v>75</v>
      </c>
      <c r="L865" t="s">
        <v>1753</v>
      </c>
      <c r="M865">
        <v>0.37</v>
      </c>
      <c r="N865" t="s">
        <v>34</v>
      </c>
      <c r="O865" t="s">
        <v>35</v>
      </c>
      <c r="P865" t="s">
        <v>390</v>
      </c>
      <c r="Q865" t="s">
        <v>951</v>
      </c>
      <c r="R865">
        <v>42071</v>
      </c>
      <c r="S865" s="1">
        <v>42083</v>
      </c>
      <c r="T865" s="1">
        <v>42084</v>
      </c>
      <c r="U865">
        <v>4.3920000000000003</v>
      </c>
      <c r="V865">
        <v>13</v>
      </c>
      <c r="W865">
        <v>90.98</v>
      </c>
      <c r="X865">
        <v>86327</v>
      </c>
      <c r="Y865">
        <f>cleaneddata[[#This Row],[Unit Price]]-cleaneddata[[#This Row],[Discount]]</f>
        <v>6.4600000000000009</v>
      </c>
      <c r="Z865" t="str">
        <f>_xlfn.IFS(cleaneddata[[#This Row],[Region]]="Central","Chris",cleaneddata[[#This Row],[Region]]="East","Erin",cleaneddata[[#This Row],[Region]]="South","Sam",cleaneddata[[#This Row],[Region]]="West","William")</f>
        <v>Sam</v>
      </c>
    </row>
    <row r="866" spans="1:26" x14ac:dyDescent="0.2">
      <c r="A866">
        <v>3105</v>
      </c>
      <c r="B866" t="s">
        <v>1752</v>
      </c>
      <c r="C866" t="s">
        <v>27</v>
      </c>
      <c r="D866">
        <v>0.04</v>
      </c>
      <c r="E866">
        <v>125.99</v>
      </c>
      <c r="F866">
        <v>4.2</v>
      </c>
      <c r="G866" t="s">
        <v>40</v>
      </c>
      <c r="H866" t="s">
        <v>73</v>
      </c>
      <c r="I866" t="s">
        <v>42</v>
      </c>
      <c r="J866" t="s">
        <v>137</v>
      </c>
      <c r="K866" t="s">
        <v>75</v>
      </c>
      <c r="L866" t="s">
        <v>1428</v>
      </c>
      <c r="M866">
        <v>0.59</v>
      </c>
      <c r="N866" t="s">
        <v>34</v>
      </c>
      <c r="O866" t="s">
        <v>35</v>
      </c>
      <c r="P866" t="s">
        <v>390</v>
      </c>
      <c r="Q866" t="s">
        <v>951</v>
      </c>
      <c r="R866">
        <v>42071</v>
      </c>
      <c r="S866" s="1">
        <v>42083</v>
      </c>
      <c r="T866" s="1">
        <v>42085</v>
      </c>
      <c r="U866">
        <v>-236.25</v>
      </c>
      <c r="V866">
        <v>12</v>
      </c>
      <c r="W866">
        <v>1270.7</v>
      </c>
      <c r="X866">
        <v>86327</v>
      </c>
      <c r="Y866">
        <f>cleaneddata[[#This Row],[Unit Price]]-cleaneddata[[#This Row],[Discount]]</f>
        <v>125.94999999999999</v>
      </c>
      <c r="Z866" t="str">
        <f>_xlfn.IFS(cleaneddata[[#This Row],[Region]]="Central","Chris",cleaneddata[[#This Row],[Region]]="East","Erin",cleaneddata[[#This Row],[Region]]="South","Sam",cleaneddata[[#This Row],[Region]]="West","William")</f>
        <v>Sam</v>
      </c>
    </row>
    <row r="867" spans="1:26" x14ac:dyDescent="0.2">
      <c r="A867">
        <v>3106</v>
      </c>
      <c r="B867" t="s">
        <v>1754</v>
      </c>
      <c r="C867" t="s">
        <v>27</v>
      </c>
      <c r="D867">
        <v>0.04</v>
      </c>
      <c r="E867">
        <v>3.08</v>
      </c>
      <c r="F867">
        <v>0.99</v>
      </c>
      <c r="G867" t="s">
        <v>40</v>
      </c>
      <c r="H867" t="s">
        <v>73</v>
      </c>
      <c r="I867" t="s">
        <v>50</v>
      </c>
      <c r="J867" t="s">
        <v>154</v>
      </c>
      <c r="K867" t="s">
        <v>75</v>
      </c>
      <c r="L867" t="s">
        <v>660</v>
      </c>
      <c r="M867">
        <v>0.37</v>
      </c>
      <c r="N867" t="s">
        <v>34</v>
      </c>
      <c r="O867" t="s">
        <v>54</v>
      </c>
      <c r="P867" t="s">
        <v>189</v>
      </c>
      <c r="Q867" t="s">
        <v>1755</v>
      </c>
      <c r="R867">
        <v>77041</v>
      </c>
      <c r="S867" s="1">
        <v>42083</v>
      </c>
      <c r="T867" s="1">
        <v>42084</v>
      </c>
      <c r="U867">
        <v>36.020000000000003</v>
      </c>
      <c r="V867">
        <v>75</v>
      </c>
      <c r="W867">
        <v>236.87</v>
      </c>
      <c r="X867">
        <v>548</v>
      </c>
      <c r="Y867">
        <f>cleaneddata[[#This Row],[Unit Price]]-cleaneddata[[#This Row],[Discount]]</f>
        <v>3.04</v>
      </c>
      <c r="Z867" t="str">
        <f>_xlfn.IFS(cleaneddata[[#This Row],[Region]]="Central","Chris",cleaneddata[[#This Row],[Region]]="East","Erin",cleaneddata[[#This Row],[Region]]="South","Sam",cleaneddata[[#This Row],[Region]]="West","William")</f>
        <v>Chris</v>
      </c>
    </row>
    <row r="868" spans="1:26" x14ac:dyDescent="0.2">
      <c r="A868">
        <v>3106</v>
      </c>
      <c r="B868" t="s">
        <v>1754</v>
      </c>
      <c r="C868" t="s">
        <v>27</v>
      </c>
      <c r="D868">
        <v>0.02</v>
      </c>
      <c r="E868">
        <v>6.48</v>
      </c>
      <c r="F868">
        <v>5.9</v>
      </c>
      <c r="G868" t="s">
        <v>40</v>
      </c>
      <c r="H868" t="s">
        <v>73</v>
      </c>
      <c r="I868" t="s">
        <v>50</v>
      </c>
      <c r="J868" t="s">
        <v>90</v>
      </c>
      <c r="K868" t="s">
        <v>75</v>
      </c>
      <c r="L868" t="s">
        <v>1753</v>
      </c>
      <c r="M868">
        <v>0.37</v>
      </c>
      <c r="N868" t="s">
        <v>34</v>
      </c>
      <c r="O868" t="s">
        <v>54</v>
      </c>
      <c r="P868" t="s">
        <v>189</v>
      </c>
      <c r="Q868" t="s">
        <v>1755</v>
      </c>
      <c r="R868">
        <v>77041</v>
      </c>
      <c r="S868" s="1">
        <v>42083</v>
      </c>
      <c r="T868" s="1">
        <v>42084</v>
      </c>
      <c r="U868">
        <v>-50.64</v>
      </c>
      <c r="V868">
        <v>53</v>
      </c>
      <c r="W868">
        <v>370.91</v>
      </c>
      <c r="X868">
        <v>548</v>
      </c>
      <c r="Y868">
        <f>cleaneddata[[#This Row],[Unit Price]]-cleaneddata[[#This Row],[Discount]]</f>
        <v>6.4600000000000009</v>
      </c>
      <c r="Z868" t="str">
        <f>_xlfn.IFS(cleaneddata[[#This Row],[Region]]="Central","Chris",cleaneddata[[#This Row],[Region]]="East","Erin",cleaneddata[[#This Row],[Region]]="South","Sam",cleaneddata[[#This Row],[Region]]="West","William")</f>
        <v>Chris</v>
      </c>
    </row>
    <row r="869" spans="1:26" x14ac:dyDescent="0.2">
      <c r="A869">
        <v>3106</v>
      </c>
      <c r="B869" t="s">
        <v>1754</v>
      </c>
      <c r="C869" t="s">
        <v>27</v>
      </c>
      <c r="D869">
        <v>0.04</v>
      </c>
      <c r="E869">
        <v>125.99</v>
      </c>
      <c r="F869">
        <v>4.2</v>
      </c>
      <c r="G869" t="s">
        <v>40</v>
      </c>
      <c r="H869" t="s">
        <v>73</v>
      </c>
      <c r="I869" t="s">
        <v>42</v>
      </c>
      <c r="J869" t="s">
        <v>137</v>
      </c>
      <c r="K869" t="s">
        <v>75</v>
      </c>
      <c r="L869" t="s">
        <v>1428</v>
      </c>
      <c r="M869">
        <v>0.59</v>
      </c>
      <c r="N869" t="s">
        <v>34</v>
      </c>
      <c r="O869" t="s">
        <v>54</v>
      </c>
      <c r="P869" t="s">
        <v>189</v>
      </c>
      <c r="Q869" t="s">
        <v>1755</v>
      </c>
      <c r="R869">
        <v>77041</v>
      </c>
      <c r="S869" s="1">
        <v>42083</v>
      </c>
      <c r="T869" s="1">
        <v>42085</v>
      </c>
      <c r="U869">
        <v>510.48899999999998</v>
      </c>
      <c r="V869">
        <v>47</v>
      </c>
      <c r="W869">
        <v>4976.92</v>
      </c>
      <c r="X869">
        <v>548</v>
      </c>
      <c r="Y869">
        <f>cleaneddata[[#This Row],[Unit Price]]-cleaneddata[[#This Row],[Discount]]</f>
        <v>125.94999999999999</v>
      </c>
      <c r="Z869" t="str">
        <f>_xlfn.IFS(cleaneddata[[#This Row],[Region]]="Central","Chris",cleaneddata[[#This Row],[Region]]="East","Erin",cleaneddata[[#This Row],[Region]]="South","Sam",cleaneddata[[#This Row],[Region]]="West","William")</f>
        <v>Chris</v>
      </c>
    </row>
    <row r="870" spans="1:26" x14ac:dyDescent="0.2">
      <c r="A870">
        <v>637</v>
      </c>
      <c r="B870" t="s">
        <v>1756</v>
      </c>
      <c r="C870" t="s">
        <v>49</v>
      </c>
      <c r="D870">
        <v>0.06</v>
      </c>
      <c r="E870">
        <v>160.97999999999999</v>
      </c>
      <c r="F870">
        <v>35.020000000000003</v>
      </c>
      <c r="G870" t="s">
        <v>28</v>
      </c>
      <c r="H870" t="s">
        <v>41</v>
      </c>
      <c r="I870" t="s">
        <v>30</v>
      </c>
      <c r="J870" t="s">
        <v>119</v>
      </c>
      <c r="K870" t="s">
        <v>32</v>
      </c>
      <c r="L870" t="s">
        <v>1757</v>
      </c>
      <c r="M870">
        <v>0.72</v>
      </c>
      <c r="N870" t="s">
        <v>34</v>
      </c>
      <c r="O870" t="s">
        <v>61</v>
      </c>
      <c r="P870" t="s">
        <v>92</v>
      </c>
      <c r="Q870" t="s">
        <v>1758</v>
      </c>
      <c r="R870">
        <v>95051</v>
      </c>
      <c r="S870" s="1">
        <v>42083</v>
      </c>
      <c r="T870" s="1">
        <v>42087</v>
      </c>
      <c r="U870">
        <v>-229.68</v>
      </c>
      <c r="V870">
        <v>8</v>
      </c>
      <c r="W870">
        <v>1232.01</v>
      </c>
      <c r="X870">
        <v>87953</v>
      </c>
      <c r="Y870">
        <f>cleaneddata[[#This Row],[Unit Price]]-cleaneddata[[#This Row],[Discount]]</f>
        <v>160.91999999999999</v>
      </c>
      <c r="Z870" t="str">
        <f>_xlfn.IFS(cleaneddata[[#This Row],[Region]]="Central","Chris",cleaneddata[[#This Row],[Region]]="East","Erin",cleaneddata[[#This Row],[Region]]="South","Sam",cleaneddata[[#This Row],[Region]]="West","William")</f>
        <v>William</v>
      </c>
    </row>
    <row r="871" spans="1:26" x14ac:dyDescent="0.2">
      <c r="A871">
        <v>640</v>
      </c>
      <c r="B871" t="s">
        <v>1187</v>
      </c>
      <c r="C871" t="s">
        <v>49</v>
      </c>
      <c r="D871">
        <v>0.06</v>
      </c>
      <c r="E871">
        <v>160.97999999999999</v>
      </c>
      <c r="F871">
        <v>35.020000000000003</v>
      </c>
      <c r="G871" t="s">
        <v>28</v>
      </c>
      <c r="H871" t="s">
        <v>41</v>
      </c>
      <c r="I871" t="s">
        <v>30</v>
      </c>
      <c r="J871" t="s">
        <v>119</v>
      </c>
      <c r="K871" t="s">
        <v>32</v>
      </c>
      <c r="L871" t="s">
        <v>1757</v>
      </c>
      <c r="M871">
        <v>0.72</v>
      </c>
      <c r="N871" t="s">
        <v>34</v>
      </c>
      <c r="O871" t="s">
        <v>61</v>
      </c>
      <c r="P871" t="s">
        <v>68</v>
      </c>
      <c r="Q871" t="s">
        <v>144</v>
      </c>
      <c r="R871">
        <v>98119</v>
      </c>
      <c r="S871" s="1">
        <v>42083</v>
      </c>
      <c r="T871" s="1">
        <v>42087</v>
      </c>
      <c r="U871">
        <v>-229.68</v>
      </c>
      <c r="V871">
        <v>30</v>
      </c>
      <c r="W871">
        <v>4620.05</v>
      </c>
      <c r="X871">
        <v>11077</v>
      </c>
      <c r="Y871">
        <f>cleaneddata[[#This Row],[Unit Price]]-cleaneddata[[#This Row],[Discount]]</f>
        <v>160.91999999999999</v>
      </c>
      <c r="Z871" t="str">
        <f>_xlfn.IFS(cleaneddata[[#This Row],[Region]]="Central","Chris",cleaneddata[[#This Row],[Region]]="East","Erin",cleaneddata[[#This Row],[Region]]="South","Sam",cleaneddata[[#This Row],[Region]]="West","William")</f>
        <v>William</v>
      </c>
    </row>
    <row r="872" spans="1:26" x14ac:dyDescent="0.2">
      <c r="A872">
        <v>314</v>
      </c>
      <c r="B872" t="s">
        <v>1759</v>
      </c>
      <c r="C872" t="s">
        <v>118</v>
      </c>
      <c r="D872">
        <v>0.04</v>
      </c>
      <c r="E872">
        <v>1637.53</v>
      </c>
      <c r="F872">
        <v>24.49</v>
      </c>
      <c r="G872" t="s">
        <v>40</v>
      </c>
      <c r="H872" t="s">
        <v>96</v>
      </c>
      <c r="I872" t="s">
        <v>50</v>
      </c>
      <c r="J872" t="s">
        <v>570</v>
      </c>
      <c r="K872" t="s">
        <v>146</v>
      </c>
      <c r="L872" t="s">
        <v>1760</v>
      </c>
      <c r="M872">
        <v>0.81</v>
      </c>
      <c r="N872" t="s">
        <v>34</v>
      </c>
      <c r="O872" t="s">
        <v>54</v>
      </c>
      <c r="P872" t="s">
        <v>105</v>
      </c>
      <c r="Q872" t="s">
        <v>1761</v>
      </c>
      <c r="R872">
        <v>60130</v>
      </c>
      <c r="S872" s="1">
        <v>42083</v>
      </c>
      <c r="T872" s="1">
        <v>42085</v>
      </c>
      <c r="U872">
        <v>-1759.58</v>
      </c>
      <c r="V872">
        <v>2</v>
      </c>
      <c r="W872">
        <v>3206.94</v>
      </c>
      <c r="X872">
        <v>89166</v>
      </c>
      <c r="Y872">
        <f>cleaneddata[[#This Row],[Unit Price]]-cleaneddata[[#This Row],[Discount]]</f>
        <v>1637.49</v>
      </c>
      <c r="Z872" t="str">
        <f>_xlfn.IFS(cleaneddata[[#This Row],[Region]]="Central","Chris",cleaneddata[[#This Row],[Region]]="East","Erin",cleaneddata[[#This Row],[Region]]="South","Sam",cleaneddata[[#This Row],[Region]]="West","William")</f>
        <v>Chris</v>
      </c>
    </row>
    <row r="873" spans="1:26" x14ac:dyDescent="0.2">
      <c r="A873">
        <v>315</v>
      </c>
      <c r="B873" t="s">
        <v>1762</v>
      </c>
      <c r="C873" t="s">
        <v>118</v>
      </c>
      <c r="D873">
        <v>0.01</v>
      </c>
      <c r="E873">
        <v>19.98</v>
      </c>
      <c r="F873">
        <v>4</v>
      </c>
      <c r="G873" t="s">
        <v>40</v>
      </c>
      <c r="H873" t="s">
        <v>96</v>
      </c>
      <c r="I873" t="s">
        <v>42</v>
      </c>
      <c r="J873" t="s">
        <v>43</v>
      </c>
      <c r="K873" t="s">
        <v>75</v>
      </c>
      <c r="L873" t="s">
        <v>1763</v>
      </c>
      <c r="M873">
        <v>0.68</v>
      </c>
      <c r="N873" t="s">
        <v>34</v>
      </c>
      <c r="O873" t="s">
        <v>113</v>
      </c>
      <c r="P873" t="s">
        <v>405</v>
      </c>
      <c r="Q873" t="s">
        <v>1764</v>
      </c>
      <c r="R873">
        <v>1007</v>
      </c>
      <c r="S873" s="1">
        <v>42083</v>
      </c>
      <c r="T873" s="1">
        <v>42083</v>
      </c>
      <c r="U873">
        <v>-72.23</v>
      </c>
      <c r="V873">
        <v>2</v>
      </c>
      <c r="W873">
        <v>43.08</v>
      </c>
      <c r="X873">
        <v>89166</v>
      </c>
      <c r="Y873">
        <f>cleaneddata[[#This Row],[Unit Price]]-cleaneddata[[#This Row],[Discount]]</f>
        <v>19.97</v>
      </c>
      <c r="Z873" t="str">
        <f>_xlfn.IFS(cleaneddata[[#This Row],[Region]]="Central","Chris",cleaneddata[[#This Row],[Region]]="East","Erin",cleaneddata[[#This Row],[Region]]="South","Sam",cleaneddata[[#This Row],[Region]]="West","William")</f>
        <v>Erin</v>
      </c>
    </row>
    <row r="874" spans="1:26" x14ac:dyDescent="0.2">
      <c r="A874">
        <v>669</v>
      </c>
      <c r="B874" t="s">
        <v>1765</v>
      </c>
      <c r="C874" t="s">
        <v>118</v>
      </c>
      <c r="D874">
        <v>0.09</v>
      </c>
      <c r="E874">
        <v>2.89</v>
      </c>
      <c r="F874">
        <v>0.5</v>
      </c>
      <c r="G874" t="s">
        <v>40</v>
      </c>
      <c r="H874" t="s">
        <v>73</v>
      </c>
      <c r="I874" t="s">
        <v>50</v>
      </c>
      <c r="J874" t="s">
        <v>154</v>
      </c>
      <c r="K874" t="s">
        <v>75</v>
      </c>
      <c r="L874" t="s">
        <v>731</v>
      </c>
      <c r="M874">
        <v>0.38</v>
      </c>
      <c r="N874" t="s">
        <v>34</v>
      </c>
      <c r="O874" t="s">
        <v>54</v>
      </c>
      <c r="P874" t="s">
        <v>215</v>
      </c>
      <c r="Q874" t="s">
        <v>1766</v>
      </c>
      <c r="R874">
        <v>52501</v>
      </c>
      <c r="S874" s="1">
        <v>42083</v>
      </c>
      <c r="T874" s="1">
        <v>42085</v>
      </c>
      <c r="U874">
        <v>40.482300000000002</v>
      </c>
      <c r="V874">
        <v>22</v>
      </c>
      <c r="W874">
        <v>58.67</v>
      </c>
      <c r="X874">
        <v>88475</v>
      </c>
      <c r="Y874">
        <f>cleaneddata[[#This Row],[Unit Price]]-cleaneddata[[#This Row],[Discount]]</f>
        <v>2.8000000000000003</v>
      </c>
      <c r="Z874" t="str">
        <f>_xlfn.IFS(cleaneddata[[#This Row],[Region]]="Central","Chris",cleaneddata[[#This Row],[Region]]="East","Erin",cleaneddata[[#This Row],[Region]]="South","Sam",cleaneddata[[#This Row],[Region]]="West","William")</f>
        <v>Chris</v>
      </c>
    </row>
    <row r="875" spans="1:26" x14ac:dyDescent="0.2">
      <c r="A875">
        <v>669</v>
      </c>
      <c r="B875" t="s">
        <v>1765</v>
      </c>
      <c r="C875" t="s">
        <v>118</v>
      </c>
      <c r="D875">
        <v>0.02</v>
      </c>
      <c r="E875">
        <v>48.91</v>
      </c>
      <c r="F875">
        <v>5.81</v>
      </c>
      <c r="G875" t="s">
        <v>40</v>
      </c>
      <c r="H875" t="s">
        <v>73</v>
      </c>
      <c r="I875" t="s">
        <v>50</v>
      </c>
      <c r="J875" t="s">
        <v>90</v>
      </c>
      <c r="K875" t="s">
        <v>75</v>
      </c>
      <c r="L875" t="s">
        <v>1767</v>
      </c>
      <c r="M875">
        <v>0.38</v>
      </c>
      <c r="N875" t="s">
        <v>34</v>
      </c>
      <c r="O875" t="s">
        <v>54</v>
      </c>
      <c r="P875" t="s">
        <v>215</v>
      </c>
      <c r="Q875" t="s">
        <v>1766</v>
      </c>
      <c r="R875">
        <v>52501</v>
      </c>
      <c r="S875" s="1">
        <v>42083</v>
      </c>
      <c r="T875" s="1">
        <v>42084</v>
      </c>
      <c r="U875">
        <v>32.86</v>
      </c>
      <c r="V875">
        <v>2</v>
      </c>
      <c r="W875">
        <v>101.06</v>
      </c>
      <c r="X875">
        <v>88475</v>
      </c>
      <c r="Y875">
        <f>cleaneddata[[#This Row],[Unit Price]]-cleaneddata[[#This Row],[Discount]]</f>
        <v>48.889999999999993</v>
      </c>
      <c r="Z875" t="str">
        <f>_xlfn.IFS(cleaneddata[[#This Row],[Region]]="Central","Chris",cleaneddata[[#This Row],[Region]]="East","Erin",cleaneddata[[#This Row],[Region]]="South","Sam",cleaneddata[[#This Row],[Region]]="West","William")</f>
        <v>Chris</v>
      </c>
    </row>
    <row r="876" spans="1:26" x14ac:dyDescent="0.2">
      <c r="A876">
        <v>1679</v>
      </c>
      <c r="B876" t="s">
        <v>1768</v>
      </c>
      <c r="C876" t="s">
        <v>118</v>
      </c>
      <c r="D876">
        <v>7.0000000000000007E-2</v>
      </c>
      <c r="E876">
        <v>13.73</v>
      </c>
      <c r="F876">
        <v>6.85</v>
      </c>
      <c r="G876" t="s">
        <v>40</v>
      </c>
      <c r="H876" t="s">
        <v>41</v>
      </c>
      <c r="I876" t="s">
        <v>30</v>
      </c>
      <c r="J876" t="s">
        <v>128</v>
      </c>
      <c r="K876" t="s">
        <v>52</v>
      </c>
      <c r="L876" t="s">
        <v>1769</v>
      </c>
      <c r="M876">
        <v>0.54</v>
      </c>
      <c r="N876" t="s">
        <v>34</v>
      </c>
      <c r="O876" t="s">
        <v>113</v>
      </c>
      <c r="P876" t="s">
        <v>319</v>
      </c>
      <c r="Q876" t="s">
        <v>1770</v>
      </c>
      <c r="R876">
        <v>45324</v>
      </c>
      <c r="S876" s="1">
        <v>42083</v>
      </c>
      <c r="T876" s="1">
        <v>42084</v>
      </c>
      <c r="U876">
        <v>-22.72</v>
      </c>
      <c r="V876">
        <v>21</v>
      </c>
      <c r="W876">
        <v>276.64</v>
      </c>
      <c r="X876">
        <v>86646</v>
      </c>
      <c r="Y876">
        <f>cleaneddata[[#This Row],[Unit Price]]-cleaneddata[[#This Row],[Discount]]</f>
        <v>13.66</v>
      </c>
      <c r="Z876" t="str">
        <f>_xlfn.IFS(cleaneddata[[#This Row],[Region]]="Central","Chris",cleaneddata[[#This Row],[Region]]="East","Erin",cleaneddata[[#This Row],[Region]]="South","Sam",cleaneddata[[#This Row],[Region]]="West","William")</f>
        <v>Erin</v>
      </c>
    </row>
    <row r="877" spans="1:26" x14ac:dyDescent="0.2">
      <c r="A877">
        <v>2794</v>
      </c>
      <c r="B877" t="s">
        <v>1771</v>
      </c>
      <c r="C877" t="s">
        <v>118</v>
      </c>
      <c r="D877">
        <v>0.06</v>
      </c>
      <c r="E877">
        <v>2.61</v>
      </c>
      <c r="F877">
        <v>0.5</v>
      </c>
      <c r="G877" t="s">
        <v>40</v>
      </c>
      <c r="H877" t="s">
        <v>96</v>
      </c>
      <c r="I877" t="s">
        <v>50</v>
      </c>
      <c r="J877" t="s">
        <v>154</v>
      </c>
      <c r="K877" t="s">
        <v>75</v>
      </c>
      <c r="L877" t="s">
        <v>1571</v>
      </c>
      <c r="M877">
        <v>0.39</v>
      </c>
      <c r="N877" t="s">
        <v>34</v>
      </c>
      <c r="O877" t="s">
        <v>54</v>
      </c>
      <c r="P877" t="s">
        <v>215</v>
      </c>
      <c r="Q877" t="s">
        <v>1772</v>
      </c>
      <c r="R877">
        <v>50158</v>
      </c>
      <c r="S877" s="1">
        <v>42083</v>
      </c>
      <c r="T877" s="1">
        <v>42085</v>
      </c>
      <c r="U877">
        <v>3.5949</v>
      </c>
      <c r="V877">
        <v>2</v>
      </c>
      <c r="W877">
        <v>5.21</v>
      </c>
      <c r="X877">
        <v>87554</v>
      </c>
      <c r="Y877">
        <f>cleaneddata[[#This Row],[Unit Price]]-cleaneddata[[#This Row],[Discount]]</f>
        <v>2.5499999999999998</v>
      </c>
      <c r="Z877" t="str">
        <f>_xlfn.IFS(cleaneddata[[#This Row],[Region]]="Central","Chris",cleaneddata[[#This Row],[Region]]="East","Erin",cleaneddata[[#This Row],[Region]]="South","Sam",cleaneddata[[#This Row],[Region]]="West","William")</f>
        <v>Chris</v>
      </c>
    </row>
    <row r="878" spans="1:26" x14ac:dyDescent="0.2">
      <c r="A878">
        <v>3360</v>
      </c>
      <c r="B878" t="s">
        <v>1773</v>
      </c>
      <c r="C878" t="s">
        <v>72</v>
      </c>
      <c r="D878">
        <v>0.02</v>
      </c>
      <c r="E878">
        <v>9.11</v>
      </c>
      <c r="F878">
        <v>2.15</v>
      </c>
      <c r="G878" t="s">
        <v>40</v>
      </c>
      <c r="H878" t="s">
        <v>73</v>
      </c>
      <c r="I878" t="s">
        <v>50</v>
      </c>
      <c r="J878" t="s">
        <v>90</v>
      </c>
      <c r="K878" t="s">
        <v>52</v>
      </c>
      <c r="L878" t="s">
        <v>91</v>
      </c>
      <c r="M878">
        <v>0.4</v>
      </c>
      <c r="N878" t="s">
        <v>34</v>
      </c>
      <c r="O878" t="s">
        <v>54</v>
      </c>
      <c r="P878" t="s">
        <v>359</v>
      </c>
      <c r="Q878" t="s">
        <v>1774</v>
      </c>
      <c r="R878">
        <v>53214</v>
      </c>
      <c r="S878" s="1">
        <v>42083</v>
      </c>
      <c r="T878" s="1">
        <v>42085</v>
      </c>
      <c r="U878">
        <v>18.41</v>
      </c>
      <c r="V878">
        <v>3</v>
      </c>
      <c r="W878">
        <v>27.37</v>
      </c>
      <c r="X878">
        <v>91435</v>
      </c>
      <c r="Y878">
        <f>cleaneddata[[#This Row],[Unit Price]]-cleaneddata[[#This Row],[Discount]]</f>
        <v>9.09</v>
      </c>
      <c r="Z878" t="str">
        <f>_xlfn.IFS(cleaneddata[[#This Row],[Region]]="Central","Chris",cleaneddata[[#This Row],[Region]]="East","Erin",cleaneddata[[#This Row],[Region]]="South","Sam",cleaneddata[[#This Row],[Region]]="West","William")</f>
        <v>Chris</v>
      </c>
    </row>
    <row r="879" spans="1:26" x14ac:dyDescent="0.2">
      <c r="A879">
        <v>3361</v>
      </c>
      <c r="B879" t="s">
        <v>812</v>
      </c>
      <c r="C879" t="s">
        <v>72</v>
      </c>
      <c r="D879">
        <v>0.06</v>
      </c>
      <c r="E879">
        <v>12.64</v>
      </c>
      <c r="F879">
        <v>4.9800000000000004</v>
      </c>
      <c r="G879" t="s">
        <v>40</v>
      </c>
      <c r="H879" t="s">
        <v>73</v>
      </c>
      <c r="I879" t="s">
        <v>30</v>
      </c>
      <c r="J879" t="s">
        <v>128</v>
      </c>
      <c r="K879" t="s">
        <v>44</v>
      </c>
      <c r="L879" t="s">
        <v>1775</v>
      </c>
      <c r="M879">
        <v>0.48</v>
      </c>
      <c r="N879" t="s">
        <v>34</v>
      </c>
      <c r="O879" t="s">
        <v>54</v>
      </c>
      <c r="P879" t="s">
        <v>359</v>
      </c>
      <c r="Q879" t="s">
        <v>814</v>
      </c>
      <c r="R879">
        <v>53095</v>
      </c>
      <c r="S879" s="1">
        <v>42083</v>
      </c>
      <c r="T879" s="1">
        <v>42085</v>
      </c>
      <c r="U879">
        <v>65.63</v>
      </c>
      <c r="V879">
        <v>8</v>
      </c>
      <c r="W879">
        <v>98.16</v>
      </c>
      <c r="X879">
        <v>91435</v>
      </c>
      <c r="Y879">
        <f>cleaneddata[[#This Row],[Unit Price]]-cleaneddata[[#This Row],[Discount]]</f>
        <v>12.58</v>
      </c>
      <c r="Z879" t="str">
        <f>_xlfn.IFS(cleaneddata[[#This Row],[Region]]="Central","Chris",cleaneddata[[#This Row],[Region]]="East","Erin",cleaneddata[[#This Row],[Region]]="South","Sam",cleaneddata[[#This Row],[Region]]="West","William")</f>
        <v>Chris</v>
      </c>
    </row>
    <row r="880" spans="1:26" x14ac:dyDescent="0.2">
      <c r="A880">
        <v>691</v>
      </c>
      <c r="B880" t="s">
        <v>1776</v>
      </c>
      <c r="C880" t="s">
        <v>39</v>
      </c>
      <c r="D880">
        <v>0.09</v>
      </c>
      <c r="E880">
        <v>6.48</v>
      </c>
      <c r="F880">
        <v>6.35</v>
      </c>
      <c r="G880" t="s">
        <v>40</v>
      </c>
      <c r="H880" t="s">
        <v>73</v>
      </c>
      <c r="I880" t="s">
        <v>50</v>
      </c>
      <c r="J880" t="s">
        <v>90</v>
      </c>
      <c r="K880" t="s">
        <v>75</v>
      </c>
      <c r="L880" t="s">
        <v>1777</v>
      </c>
      <c r="M880">
        <v>0.37</v>
      </c>
      <c r="N880" t="s">
        <v>34</v>
      </c>
      <c r="O880" t="s">
        <v>61</v>
      </c>
      <c r="P880" t="s">
        <v>68</v>
      </c>
      <c r="Q880" t="s">
        <v>1778</v>
      </c>
      <c r="R880">
        <v>98408</v>
      </c>
      <c r="S880" s="1">
        <v>42084</v>
      </c>
      <c r="T880" s="1">
        <v>42085</v>
      </c>
      <c r="U880">
        <v>-88.6</v>
      </c>
      <c r="V880">
        <v>8</v>
      </c>
      <c r="W880">
        <v>49.81</v>
      </c>
      <c r="X880">
        <v>89915</v>
      </c>
      <c r="Y880">
        <f>cleaneddata[[#This Row],[Unit Price]]-cleaneddata[[#This Row],[Discount]]</f>
        <v>6.3900000000000006</v>
      </c>
      <c r="Z880" t="str">
        <f>_xlfn.IFS(cleaneddata[[#This Row],[Region]]="Central","Chris",cleaneddata[[#This Row],[Region]]="East","Erin",cleaneddata[[#This Row],[Region]]="South","Sam",cleaneddata[[#This Row],[Region]]="West","William")</f>
        <v>William</v>
      </c>
    </row>
    <row r="881" spans="1:26" x14ac:dyDescent="0.2">
      <c r="A881">
        <v>1471</v>
      </c>
      <c r="B881" t="s">
        <v>1779</v>
      </c>
      <c r="C881" t="s">
        <v>39</v>
      </c>
      <c r="D881">
        <v>0.03</v>
      </c>
      <c r="E881">
        <v>420.98</v>
      </c>
      <c r="F881">
        <v>19.989999999999998</v>
      </c>
      <c r="G881" t="s">
        <v>40</v>
      </c>
      <c r="H881" t="s">
        <v>73</v>
      </c>
      <c r="I881" t="s">
        <v>50</v>
      </c>
      <c r="J881" t="s">
        <v>74</v>
      </c>
      <c r="K881" t="s">
        <v>75</v>
      </c>
      <c r="L881" t="s">
        <v>869</v>
      </c>
      <c r="M881">
        <v>0.35</v>
      </c>
      <c r="N881" t="s">
        <v>34</v>
      </c>
      <c r="O881" t="s">
        <v>113</v>
      </c>
      <c r="P881" t="s">
        <v>319</v>
      </c>
      <c r="Q881" t="s">
        <v>1140</v>
      </c>
      <c r="R881">
        <v>43081</v>
      </c>
      <c r="S881" s="1">
        <v>42084</v>
      </c>
      <c r="T881" s="1">
        <v>42085</v>
      </c>
      <c r="U881">
        <v>3043.0311000000002</v>
      </c>
      <c r="V881">
        <v>10</v>
      </c>
      <c r="W881">
        <v>4410.1899999999996</v>
      </c>
      <c r="X881">
        <v>87077</v>
      </c>
      <c r="Y881">
        <f>cleaneddata[[#This Row],[Unit Price]]-cleaneddata[[#This Row],[Discount]]</f>
        <v>420.95000000000005</v>
      </c>
      <c r="Z881" t="str">
        <f>_xlfn.IFS(cleaneddata[[#This Row],[Region]]="Central","Chris",cleaneddata[[#This Row],[Region]]="East","Erin",cleaneddata[[#This Row],[Region]]="South","Sam",cleaneddata[[#This Row],[Region]]="West","William")</f>
        <v>Erin</v>
      </c>
    </row>
    <row r="882" spans="1:26" x14ac:dyDescent="0.2">
      <c r="A882">
        <v>2601</v>
      </c>
      <c r="B882" t="s">
        <v>1780</v>
      </c>
      <c r="C882" t="s">
        <v>49</v>
      </c>
      <c r="D882">
        <v>0.05</v>
      </c>
      <c r="E882">
        <v>5.74</v>
      </c>
      <c r="F882">
        <v>5.3</v>
      </c>
      <c r="G882" t="s">
        <v>40</v>
      </c>
      <c r="H882" t="s">
        <v>96</v>
      </c>
      <c r="I882" t="s">
        <v>50</v>
      </c>
      <c r="J882" t="s">
        <v>570</v>
      </c>
      <c r="K882" t="s">
        <v>44</v>
      </c>
      <c r="L882" t="s">
        <v>1781</v>
      </c>
      <c r="M882">
        <v>0.55000000000000004</v>
      </c>
      <c r="N882" t="s">
        <v>34</v>
      </c>
      <c r="O882" t="s">
        <v>113</v>
      </c>
      <c r="P882" t="s">
        <v>1358</v>
      </c>
      <c r="Q882" t="s">
        <v>1782</v>
      </c>
      <c r="R882">
        <v>3054</v>
      </c>
      <c r="S882" s="1">
        <v>42084</v>
      </c>
      <c r="T882" s="1">
        <v>42089</v>
      </c>
      <c r="U882">
        <v>-50.75</v>
      </c>
      <c r="V882">
        <v>7</v>
      </c>
      <c r="W882">
        <v>42.02</v>
      </c>
      <c r="X882">
        <v>87382</v>
      </c>
      <c r="Y882">
        <f>cleaneddata[[#This Row],[Unit Price]]-cleaneddata[[#This Row],[Discount]]</f>
        <v>5.69</v>
      </c>
      <c r="Z882" t="str">
        <f>_xlfn.IFS(cleaneddata[[#This Row],[Region]]="Central","Chris",cleaneddata[[#This Row],[Region]]="East","Erin",cleaneddata[[#This Row],[Region]]="South","Sam",cleaneddata[[#This Row],[Region]]="West","William")</f>
        <v>Erin</v>
      </c>
    </row>
    <row r="883" spans="1:26" x14ac:dyDescent="0.2">
      <c r="A883">
        <v>3275</v>
      </c>
      <c r="B883" t="s">
        <v>64</v>
      </c>
      <c r="C883" t="s">
        <v>49</v>
      </c>
      <c r="D883">
        <v>0.02</v>
      </c>
      <c r="E883">
        <v>13.48</v>
      </c>
      <c r="F883">
        <v>4.51</v>
      </c>
      <c r="G883" t="s">
        <v>40</v>
      </c>
      <c r="H883" t="s">
        <v>73</v>
      </c>
      <c r="I883" t="s">
        <v>50</v>
      </c>
      <c r="J883" t="s">
        <v>80</v>
      </c>
      <c r="K883" t="s">
        <v>75</v>
      </c>
      <c r="L883" t="s">
        <v>1783</v>
      </c>
      <c r="M883">
        <v>0.59</v>
      </c>
      <c r="N883" t="s">
        <v>34</v>
      </c>
      <c r="O883" t="s">
        <v>61</v>
      </c>
      <c r="P883" t="s">
        <v>68</v>
      </c>
      <c r="Q883" t="s">
        <v>69</v>
      </c>
      <c r="R883">
        <v>98273</v>
      </c>
      <c r="S883" s="1">
        <v>42084</v>
      </c>
      <c r="T883" s="1">
        <v>42086</v>
      </c>
      <c r="U883">
        <v>34.520000000000003</v>
      </c>
      <c r="V883">
        <v>9</v>
      </c>
      <c r="W883">
        <v>127.12</v>
      </c>
      <c r="X883">
        <v>86233</v>
      </c>
      <c r="Y883">
        <f>cleaneddata[[#This Row],[Unit Price]]-cleaneddata[[#This Row],[Discount]]</f>
        <v>13.46</v>
      </c>
      <c r="Z883" t="str">
        <f>_xlfn.IFS(cleaneddata[[#This Row],[Region]]="Central","Chris",cleaneddata[[#This Row],[Region]]="East","Erin",cleaneddata[[#This Row],[Region]]="South","Sam",cleaneddata[[#This Row],[Region]]="West","William")</f>
        <v>William</v>
      </c>
    </row>
    <row r="884" spans="1:26" x14ac:dyDescent="0.2">
      <c r="A884">
        <v>247</v>
      </c>
      <c r="B884" t="s">
        <v>1337</v>
      </c>
      <c r="C884" t="s">
        <v>118</v>
      </c>
      <c r="D884">
        <v>0.09</v>
      </c>
      <c r="E884">
        <v>2.88</v>
      </c>
      <c r="F884">
        <v>0.99</v>
      </c>
      <c r="G884" t="s">
        <v>40</v>
      </c>
      <c r="H884" t="s">
        <v>96</v>
      </c>
      <c r="I884" t="s">
        <v>50</v>
      </c>
      <c r="J884" t="s">
        <v>154</v>
      </c>
      <c r="K884" t="s">
        <v>75</v>
      </c>
      <c r="L884" t="s">
        <v>224</v>
      </c>
      <c r="M884">
        <v>0.36</v>
      </c>
      <c r="N884" t="s">
        <v>34</v>
      </c>
      <c r="O884" t="s">
        <v>35</v>
      </c>
      <c r="P884" t="s">
        <v>402</v>
      </c>
      <c r="Q884" t="s">
        <v>1338</v>
      </c>
      <c r="R884">
        <v>37804</v>
      </c>
      <c r="S884" s="1">
        <v>42084</v>
      </c>
      <c r="T884" s="1">
        <v>42086</v>
      </c>
      <c r="U884">
        <v>-145.08199999999999</v>
      </c>
      <c r="V884">
        <v>10</v>
      </c>
      <c r="W884">
        <v>28.73</v>
      </c>
      <c r="X884">
        <v>89140</v>
      </c>
      <c r="Y884">
        <f>cleaneddata[[#This Row],[Unit Price]]-cleaneddata[[#This Row],[Discount]]</f>
        <v>2.79</v>
      </c>
      <c r="Z884" t="str">
        <f>_xlfn.IFS(cleaneddata[[#This Row],[Region]]="Central","Chris",cleaneddata[[#This Row],[Region]]="East","Erin",cleaneddata[[#This Row],[Region]]="South","Sam",cleaneddata[[#This Row],[Region]]="West","William")</f>
        <v>Sam</v>
      </c>
    </row>
    <row r="885" spans="1:26" x14ac:dyDescent="0.2">
      <c r="A885">
        <v>1185</v>
      </c>
      <c r="B885" t="s">
        <v>1784</v>
      </c>
      <c r="C885" t="s">
        <v>118</v>
      </c>
      <c r="D885">
        <v>0</v>
      </c>
      <c r="E885">
        <v>6783.02</v>
      </c>
      <c r="F885">
        <v>24.49</v>
      </c>
      <c r="G885" t="s">
        <v>40</v>
      </c>
      <c r="H885" t="s">
        <v>41</v>
      </c>
      <c r="I885" t="s">
        <v>42</v>
      </c>
      <c r="J885" t="s">
        <v>58</v>
      </c>
      <c r="K885" t="s">
        <v>66</v>
      </c>
      <c r="L885" t="s">
        <v>316</v>
      </c>
      <c r="M885">
        <v>0.39</v>
      </c>
      <c r="N885" t="s">
        <v>34</v>
      </c>
      <c r="O885" t="s">
        <v>35</v>
      </c>
      <c r="P885" t="s">
        <v>166</v>
      </c>
      <c r="Q885" t="s">
        <v>360</v>
      </c>
      <c r="R885">
        <v>35756</v>
      </c>
      <c r="S885" s="1">
        <v>42084</v>
      </c>
      <c r="T885" s="1">
        <v>42085</v>
      </c>
      <c r="U885">
        <v>4.1100000000000003</v>
      </c>
      <c r="V885">
        <v>3</v>
      </c>
      <c r="W885">
        <v>20552.55</v>
      </c>
      <c r="X885">
        <v>85938</v>
      </c>
      <c r="Y885">
        <f>cleaneddata[[#This Row],[Unit Price]]-cleaneddata[[#This Row],[Discount]]</f>
        <v>6783.02</v>
      </c>
      <c r="Z885" t="str">
        <f>_xlfn.IFS(cleaneddata[[#This Row],[Region]]="Central","Chris",cleaneddata[[#This Row],[Region]]="East","Erin",cleaneddata[[#This Row],[Region]]="South","Sam",cleaneddata[[#This Row],[Region]]="West","William")</f>
        <v>Sam</v>
      </c>
    </row>
    <row r="886" spans="1:26" x14ac:dyDescent="0.2">
      <c r="A886">
        <v>3258</v>
      </c>
      <c r="B886" t="s">
        <v>1785</v>
      </c>
      <c r="C886" t="s">
        <v>72</v>
      </c>
      <c r="D886">
        <v>0.02</v>
      </c>
      <c r="E886">
        <v>55.94</v>
      </c>
      <c r="F886">
        <v>6.55</v>
      </c>
      <c r="G886" t="s">
        <v>40</v>
      </c>
      <c r="H886" t="s">
        <v>41</v>
      </c>
      <c r="I886" t="s">
        <v>42</v>
      </c>
      <c r="J886" t="s">
        <v>43</v>
      </c>
      <c r="K886" t="s">
        <v>75</v>
      </c>
      <c r="L886" t="s">
        <v>1786</v>
      </c>
      <c r="M886">
        <v>0.68</v>
      </c>
      <c r="N886" t="s">
        <v>34</v>
      </c>
      <c r="O886" t="s">
        <v>61</v>
      </c>
      <c r="P886" t="s">
        <v>68</v>
      </c>
      <c r="Q886" t="s">
        <v>1787</v>
      </c>
      <c r="R886">
        <v>98037</v>
      </c>
      <c r="S886" s="1">
        <v>42084</v>
      </c>
      <c r="T886" s="1">
        <v>42086</v>
      </c>
      <c r="U886">
        <v>401.85</v>
      </c>
      <c r="V886">
        <v>11</v>
      </c>
      <c r="W886">
        <v>646.88</v>
      </c>
      <c r="X886">
        <v>88824</v>
      </c>
      <c r="Y886">
        <f>cleaneddata[[#This Row],[Unit Price]]-cleaneddata[[#This Row],[Discount]]</f>
        <v>55.919999999999995</v>
      </c>
      <c r="Z886" t="str">
        <f>_xlfn.IFS(cleaneddata[[#This Row],[Region]]="Central","Chris",cleaneddata[[#This Row],[Region]]="East","Erin",cleaneddata[[#This Row],[Region]]="South","Sam",cleaneddata[[#This Row],[Region]]="West","William")</f>
        <v>William</v>
      </c>
    </row>
    <row r="887" spans="1:26" x14ac:dyDescent="0.2">
      <c r="A887">
        <v>87</v>
      </c>
      <c r="B887" t="s">
        <v>1788</v>
      </c>
      <c r="C887" t="s">
        <v>39</v>
      </c>
      <c r="D887">
        <v>0.09</v>
      </c>
      <c r="E887">
        <v>4.91</v>
      </c>
      <c r="F887">
        <v>0.5</v>
      </c>
      <c r="G887" t="s">
        <v>40</v>
      </c>
      <c r="H887" t="s">
        <v>96</v>
      </c>
      <c r="I887" t="s">
        <v>50</v>
      </c>
      <c r="J887" t="s">
        <v>154</v>
      </c>
      <c r="K887" t="s">
        <v>75</v>
      </c>
      <c r="L887" t="s">
        <v>975</v>
      </c>
      <c r="M887">
        <v>0.36</v>
      </c>
      <c r="N887" t="s">
        <v>34</v>
      </c>
      <c r="O887" t="s">
        <v>61</v>
      </c>
      <c r="P887" t="s">
        <v>92</v>
      </c>
      <c r="Q887" t="s">
        <v>1789</v>
      </c>
      <c r="R887">
        <v>95687</v>
      </c>
      <c r="S887" s="1">
        <v>42085</v>
      </c>
      <c r="T887" s="1">
        <v>42086</v>
      </c>
      <c r="U887">
        <v>28.855799999999999</v>
      </c>
      <c r="V887">
        <v>9</v>
      </c>
      <c r="W887">
        <v>41.82</v>
      </c>
      <c r="X887">
        <v>90597</v>
      </c>
      <c r="Y887">
        <f>cleaneddata[[#This Row],[Unit Price]]-cleaneddata[[#This Row],[Discount]]</f>
        <v>4.82</v>
      </c>
      <c r="Z887" t="str">
        <f>_xlfn.IFS(cleaneddata[[#This Row],[Region]]="Central","Chris",cleaneddata[[#This Row],[Region]]="East","Erin",cleaneddata[[#This Row],[Region]]="South","Sam",cleaneddata[[#This Row],[Region]]="West","William")</f>
        <v>William</v>
      </c>
    </row>
    <row r="888" spans="1:26" x14ac:dyDescent="0.2">
      <c r="A888">
        <v>87</v>
      </c>
      <c r="B888" t="s">
        <v>1788</v>
      </c>
      <c r="C888" t="s">
        <v>39</v>
      </c>
      <c r="D888">
        <v>0.01</v>
      </c>
      <c r="E888">
        <v>296.18</v>
      </c>
      <c r="F888">
        <v>54.12</v>
      </c>
      <c r="G888" t="s">
        <v>28</v>
      </c>
      <c r="H888" t="s">
        <v>96</v>
      </c>
      <c r="I888" t="s">
        <v>30</v>
      </c>
      <c r="J888" t="s">
        <v>31</v>
      </c>
      <c r="K888" t="s">
        <v>32</v>
      </c>
      <c r="L888" t="s">
        <v>1081</v>
      </c>
      <c r="M888">
        <v>0.76</v>
      </c>
      <c r="N888" t="s">
        <v>34</v>
      </c>
      <c r="O888" t="s">
        <v>61</v>
      </c>
      <c r="P888" t="s">
        <v>92</v>
      </c>
      <c r="Q888" t="s">
        <v>1789</v>
      </c>
      <c r="R888">
        <v>95687</v>
      </c>
      <c r="S888" s="1">
        <v>42085</v>
      </c>
      <c r="T888" s="1">
        <v>42088</v>
      </c>
      <c r="U888">
        <v>173.48</v>
      </c>
      <c r="V888">
        <v>9</v>
      </c>
      <c r="W888">
        <v>2875.72</v>
      </c>
      <c r="X888">
        <v>90597</v>
      </c>
      <c r="Y888">
        <f>cleaneddata[[#This Row],[Unit Price]]-cleaneddata[[#This Row],[Discount]]</f>
        <v>296.17</v>
      </c>
      <c r="Z888" t="str">
        <f>_xlfn.IFS(cleaneddata[[#This Row],[Region]]="Central","Chris",cleaneddata[[#This Row],[Region]]="East","Erin",cleaneddata[[#This Row],[Region]]="South","Sam",cleaneddata[[#This Row],[Region]]="West","William")</f>
        <v>William</v>
      </c>
    </row>
    <row r="889" spans="1:26" x14ac:dyDescent="0.2">
      <c r="A889">
        <v>2014</v>
      </c>
      <c r="B889" t="s">
        <v>1790</v>
      </c>
      <c r="C889" t="s">
        <v>39</v>
      </c>
      <c r="D889">
        <v>7.0000000000000007E-2</v>
      </c>
      <c r="E889">
        <v>39.479999999999997</v>
      </c>
      <c r="F889">
        <v>1.99</v>
      </c>
      <c r="G889" t="s">
        <v>40</v>
      </c>
      <c r="H889" t="s">
        <v>73</v>
      </c>
      <c r="I889" t="s">
        <v>42</v>
      </c>
      <c r="J889" t="s">
        <v>43</v>
      </c>
      <c r="K889" t="s">
        <v>44</v>
      </c>
      <c r="L889" t="s">
        <v>1259</v>
      </c>
      <c r="M889">
        <v>0.54</v>
      </c>
      <c r="N889" t="s">
        <v>34</v>
      </c>
      <c r="O889" t="s">
        <v>54</v>
      </c>
      <c r="P889" t="s">
        <v>215</v>
      </c>
      <c r="Q889" t="s">
        <v>1791</v>
      </c>
      <c r="R889">
        <v>51503</v>
      </c>
      <c r="S889" s="1">
        <v>42085</v>
      </c>
      <c r="T889" s="1">
        <v>42087</v>
      </c>
      <c r="U889">
        <v>88.72</v>
      </c>
      <c r="V889">
        <v>4</v>
      </c>
      <c r="W889">
        <v>151.27000000000001</v>
      </c>
      <c r="X889">
        <v>88367</v>
      </c>
      <c r="Y889">
        <f>cleaneddata[[#This Row],[Unit Price]]-cleaneddata[[#This Row],[Discount]]</f>
        <v>39.409999999999997</v>
      </c>
      <c r="Z889" t="str">
        <f>_xlfn.IFS(cleaneddata[[#This Row],[Region]]="Central","Chris",cleaneddata[[#This Row],[Region]]="East","Erin",cleaneddata[[#This Row],[Region]]="South","Sam",cleaneddata[[#This Row],[Region]]="West","William")</f>
        <v>Chris</v>
      </c>
    </row>
    <row r="890" spans="1:26" x14ac:dyDescent="0.2">
      <c r="A890">
        <v>2014</v>
      </c>
      <c r="B890" t="s">
        <v>1790</v>
      </c>
      <c r="C890" t="s">
        <v>39</v>
      </c>
      <c r="D890">
        <v>0</v>
      </c>
      <c r="E890">
        <v>4.91</v>
      </c>
      <c r="F890">
        <v>0.5</v>
      </c>
      <c r="G890" t="s">
        <v>40</v>
      </c>
      <c r="H890" t="s">
        <v>73</v>
      </c>
      <c r="I890" t="s">
        <v>50</v>
      </c>
      <c r="J890" t="s">
        <v>154</v>
      </c>
      <c r="K890" t="s">
        <v>75</v>
      </c>
      <c r="L890" t="s">
        <v>975</v>
      </c>
      <c r="M890">
        <v>0.36</v>
      </c>
      <c r="N890" t="s">
        <v>34</v>
      </c>
      <c r="O890" t="s">
        <v>54</v>
      </c>
      <c r="P890" t="s">
        <v>215</v>
      </c>
      <c r="Q890" t="s">
        <v>1791</v>
      </c>
      <c r="R890">
        <v>51503</v>
      </c>
      <c r="S890" s="1">
        <v>42085</v>
      </c>
      <c r="T890" s="1">
        <v>42087</v>
      </c>
      <c r="U890">
        <v>7.2519</v>
      </c>
      <c r="V890">
        <v>2</v>
      </c>
      <c r="W890">
        <v>10.51</v>
      </c>
      <c r="X890">
        <v>88367</v>
      </c>
      <c r="Y890">
        <f>cleaneddata[[#This Row],[Unit Price]]-cleaneddata[[#This Row],[Discount]]</f>
        <v>4.91</v>
      </c>
      <c r="Z890" t="str">
        <f>_xlfn.IFS(cleaneddata[[#This Row],[Region]]="Central","Chris",cleaneddata[[#This Row],[Region]]="East","Erin",cleaneddata[[#This Row],[Region]]="South","Sam",cleaneddata[[#This Row],[Region]]="West","William")</f>
        <v>Chris</v>
      </c>
    </row>
    <row r="891" spans="1:26" x14ac:dyDescent="0.2">
      <c r="A891">
        <v>949</v>
      </c>
      <c r="B891" t="s">
        <v>101</v>
      </c>
      <c r="C891" t="s">
        <v>49</v>
      </c>
      <c r="D891">
        <v>0.02</v>
      </c>
      <c r="E891">
        <v>48.04</v>
      </c>
      <c r="F891">
        <v>5.09</v>
      </c>
      <c r="G891" t="s">
        <v>40</v>
      </c>
      <c r="H891" t="s">
        <v>41</v>
      </c>
      <c r="I891" t="s">
        <v>50</v>
      </c>
      <c r="J891" t="s">
        <v>90</v>
      </c>
      <c r="K891" t="s">
        <v>75</v>
      </c>
      <c r="L891" t="s">
        <v>464</v>
      </c>
      <c r="M891">
        <v>0.37</v>
      </c>
      <c r="N891" t="s">
        <v>34</v>
      </c>
      <c r="O891" t="s">
        <v>61</v>
      </c>
      <c r="P891" t="s">
        <v>92</v>
      </c>
      <c r="Q891" t="s">
        <v>102</v>
      </c>
      <c r="R891">
        <v>90049</v>
      </c>
      <c r="S891" s="1">
        <v>42085</v>
      </c>
      <c r="T891" s="1">
        <v>42089</v>
      </c>
      <c r="U891">
        <v>373.67</v>
      </c>
      <c r="V891">
        <v>18</v>
      </c>
      <c r="W891">
        <v>881.32</v>
      </c>
      <c r="X891">
        <v>8257</v>
      </c>
      <c r="Y891">
        <f>cleaneddata[[#This Row],[Unit Price]]-cleaneddata[[#This Row],[Discount]]</f>
        <v>48.019999999999996</v>
      </c>
      <c r="Z891" t="str">
        <f>_xlfn.IFS(cleaneddata[[#This Row],[Region]]="Central","Chris",cleaneddata[[#This Row],[Region]]="East","Erin",cleaneddata[[#This Row],[Region]]="South","Sam",cleaneddata[[#This Row],[Region]]="West","William")</f>
        <v>William</v>
      </c>
    </row>
    <row r="892" spans="1:26" x14ac:dyDescent="0.2">
      <c r="A892">
        <v>950</v>
      </c>
      <c r="B892" t="s">
        <v>84</v>
      </c>
      <c r="C892" t="s">
        <v>49</v>
      </c>
      <c r="D892">
        <v>0.05</v>
      </c>
      <c r="E892">
        <v>1500.97</v>
      </c>
      <c r="F892">
        <v>29.7</v>
      </c>
      <c r="G892" t="s">
        <v>28</v>
      </c>
      <c r="H892" t="s">
        <v>41</v>
      </c>
      <c r="I892" t="s">
        <v>42</v>
      </c>
      <c r="J892" t="s">
        <v>58</v>
      </c>
      <c r="K892" t="s">
        <v>59</v>
      </c>
      <c r="L892" t="s">
        <v>1792</v>
      </c>
      <c r="M892">
        <v>0.56999999999999995</v>
      </c>
      <c r="N892" t="s">
        <v>34</v>
      </c>
      <c r="O892" t="s">
        <v>54</v>
      </c>
      <c r="P892" t="s">
        <v>86</v>
      </c>
      <c r="Q892" t="s">
        <v>87</v>
      </c>
      <c r="R892">
        <v>55372</v>
      </c>
      <c r="S892" s="1">
        <v>42085</v>
      </c>
      <c r="T892" s="1">
        <v>42085</v>
      </c>
      <c r="U892">
        <v>-2561.3235</v>
      </c>
      <c r="V892">
        <v>1</v>
      </c>
      <c r="W892">
        <v>1497.22</v>
      </c>
      <c r="X892">
        <v>89084</v>
      </c>
      <c r="Y892">
        <f>cleaneddata[[#This Row],[Unit Price]]-cleaneddata[[#This Row],[Discount]]</f>
        <v>1500.92</v>
      </c>
      <c r="Z892" t="str">
        <f>_xlfn.IFS(cleaneddata[[#This Row],[Region]]="Central","Chris",cleaneddata[[#This Row],[Region]]="East","Erin",cleaneddata[[#This Row],[Region]]="South","Sam",cleaneddata[[#This Row],[Region]]="West","William")</f>
        <v>Chris</v>
      </c>
    </row>
    <row r="893" spans="1:26" x14ac:dyDescent="0.2">
      <c r="A893">
        <v>950</v>
      </c>
      <c r="B893" t="s">
        <v>84</v>
      </c>
      <c r="C893" t="s">
        <v>49</v>
      </c>
      <c r="D893">
        <v>0.02</v>
      </c>
      <c r="E893">
        <v>48.04</v>
      </c>
      <c r="F893">
        <v>5.09</v>
      </c>
      <c r="G893" t="s">
        <v>40</v>
      </c>
      <c r="H893" t="s">
        <v>41</v>
      </c>
      <c r="I893" t="s">
        <v>50</v>
      </c>
      <c r="J893" t="s">
        <v>90</v>
      </c>
      <c r="K893" t="s">
        <v>75</v>
      </c>
      <c r="L893" t="s">
        <v>464</v>
      </c>
      <c r="M893">
        <v>0.37</v>
      </c>
      <c r="N893" t="s">
        <v>34</v>
      </c>
      <c r="O893" t="s">
        <v>54</v>
      </c>
      <c r="P893" t="s">
        <v>86</v>
      </c>
      <c r="Q893" t="s">
        <v>87</v>
      </c>
      <c r="R893">
        <v>55372</v>
      </c>
      <c r="S893" s="1">
        <v>42085</v>
      </c>
      <c r="T893" s="1">
        <v>42089</v>
      </c>
      <c r="U893">
        <v>168.91890000000001</v>
      </c>
      <c r="V893">
        <v>5</v>
      </c>
      <c r="W893">
        <v>244.81</v>
      </c>
      <c r="X893">
        <v>89084</v>
      </c>
      <c r="Y893">
        <f>cleaneddata[[#This Row],[Unit Price]]-cleaneddata[[#This Row],[Discount]]</f>
        <v>48.019999999999996</v>
      </c>
      <c r="Z893" t="str">
        <f>_xlfn.IFS(cleaneddata[[#This Row],[Region]]="Central","Chris",cleaneddata[[#This Row],[Region]]="East","Erin",cleaneddata[[#This Row],[Region]]="South","Sam",cleaneddata[[#This Row],[Region]]="West","William")</f>
        <v>Chris</v>
      </c>
    </row>
    <row r="894" spans="1:26" x14ac:dyDescent="0.2">
      <c r="A894">
        <v>950</v>
      </c>
      <c r="B894" t="s">
        <v>84</v>
      </c>
      <c r="C894" t="s">
        <v>49</v>
      </c>
      <c r="D894">
        <v>0.03</v>
      </c>
      <c r="E894">
        <v>4.28</v>
      </c>
      <c r="F894">
        <v>1.6</v>
      </c>
      <c r="G894" t="s">
        <v>40</v>
      </c>
      <c r="H894" t="s">
        <v>41</v>
      </c>
      <c r="I894" t="s">
        <v>50</v>
      </c>
      <c r="J894" t="s">
        <v>51</v>
      </c>
      <c r="K894" t="s">
        <v>52</v>
      </c>
      <c r="L894" t="s">
        <v>1793</v>
      </c>
      <c r="M894">
        <v>0.57999999999999996</v>
      </c>
      <c r="N894" t="s">
        <v>34</v>
      </c>
      <c r="O894" t="s">
        <v>54</v>
      </c>
      <c r="P894" t="s">
        <v>86</v>
      </c>
      <c r="Q894" t="s">
        <v>87</v>
      </c>
      <c r="R894">
        <v>55372</v>
      </c>
      <c r="S894" s="1">
        <v>42085</v>
      </c>
      <c r="T894" s="1">
        <v>42092</v>
      </c>
      <c r="U894">
        <v>-6.2</v>
      </c>
      <c r="V894">
        <v>1</v>
      </c>
      <c r="W894">
        <v>4.55</v>
      </c>
      <c r="X894">
        <v>89084</v>
      </c>
      <c r="Y894">
        <f>cleaneddata[[#This Row],[Unit Price]]-cleaneddata[[#This Row],[Discount]]</f>
        <v>4.25</v>
      </c>
      <c r="Z894" t="str">
        <f>_xlfn.IFS(cleaneddata[[#This Row],[Region]]="Central","Chris",cleaneddata[[#This Row],[Region]]="East","Erin",cleaneddata[[#This Row],[Region]]="South","Sam",cleaneddata[[#This Row],[Region]]="West","William")</f>
        <v>Chris</v>
      </c>
    </row>
    <row r="895" spans="1:26" x14ac:dyDescent="0.2">
      <c r="A895">
        <v>1938</v>
      </c>
      <c r="B895" t="s">
        <v>1794</v>
      </c>
      <c r="C895" t="s">
        <v>118</v>
      </c>
      <c r="D895">
        <v>0.1</v>
      </c>
      <c r="E895">
        <v>152.47999999999999</v>
      </c>
      <c r="F895">
        <v>4</v>
      </c>
      <c r="G895" t="s">
        <v>89</v>
      </c>
      <c r="H895" t="s">
        <v>96</v>
      </c>
      <c r="I895" t="s">
        <v>42</v>
      </c>
      <c r="J895" t="s">
        <v>43</v>
      </c>
      <c r="K895" t="s">
        <v>75</v>
      </c>
      <c r="L895" t="s">
        <v>1795</v>
      </c>
      <c r="M895">
        <v>0.79</v>
      </c>
      <c r="N895" t="s">
        <v>34</v>
      </c>
      <c r="O895" t="s">
        <v>54</v>
      </c>
      <c r="P895" t="s">
        <v>539</v>
      </c>
      <c r="Q895" t="s">
        <v>1796</v>
      </c>
      <c r="R895">
        <v>66801</v>
      </c>
      <c r="S895" s="1">
        <v>42085</v>
      </c>
      <c r="T895" s="1">
        <v>42086</v>
      </c>
      <c r="U895">
        <v>-521.09</v>
      </c>
      <c r="V895">
        <v>4</v>
      </c>
      <c r="W895">
        <v>558.16999999999996</v>
      </c>
      <c r="X895">
        <v>88870</v>
      </c>
      <c r="Y895">
        <f>cleaneddata[[#This Row],[Unit Price]]-cleaneddata[[#This Row],[Discount]]</f>
        <v>152.38</v>
      </c>
      <c r="Z895" t="str">
        <f>_xlfn.IFS(cleaneddata[[#This Row],[Region]]="Central","Chris",cleaneddata[[#This Row],[Region]]="East","Erin",cleaneddata[[#This Row],[Region]]="South","Sam",cleaneddata[[#This Row],[Region]]="West","William")</f>
        <v>Chris</v>
      </c>
    </row>
    <row r="896" spans="1:26" x14ac:dyDescent="0.2">
      <c r="A896">
        <v>1940</v>
      </c>
      <c r="B896" t="s">
        <v>1797</v>
      </c>
      <c r="C896" t="s">
        <v>118</v>
      </c>
      <c r="D896">
        <v>0.08</v>
      </c>
      <c r="E896">
        <v>6.84</v>
      </c>
      <c r="F896">
        <v>8.3699999999999992</v>
      </c>
      <c r="G896" t="s">
        <v>40</v>
      </c>
      <c r="H896" t="s">
        <v>96</v>
      </c>
      <c r="I896" t="s">
        <v>50</v>
      </c>
      <c r="J896" t="s">
        <v>570</v>
      </c>
      <c r="K896" t="s">
        <v>44</v>
      </c>
      <c r="L896" t="s">
        <v>738</v>
      </c>
      <c r="M896">
        <v>0.57999999999999996</v>
      </c>
      <c r="N896" t="s">
        <v>34</v>
      </c>
      <c r="O896" t="s">
        <v>61</v>
      </c>
      <c r="P896" t="s">
        <v>148</v>
      </c>
      <c r="Q896" t="s">
        <v>149</v>
      </c>
      <c r="R896">
        <v>84020</v>
      </c>
      <c r="S896" s="1">
        <v>42085</v>
      </c>
      <c r="T896" s="1">
        <v>42087</v>
      </c>
      <c r="U896">
        <v>-29.49</v>
      </c>
      <c r="V896">
        <v>1</v>
      </c>
      <c r="W896">
        <v>8.39</v>
      </c>
      <c r="X896">
        <v>88870</v>
      </c>
      <c r="Y896">
        <f>cleaneddata[[#This Row],[Unit Price]]-cleaneddata[[#This Row],[Discount]]</f>
        <v>6.76</v>
      </c>
      <c r="Z896" t="str">
        <f>_xlfn.IFS(cleaneddata[[#This Row],[Region]]="Central","Chris",cleaneddata[[#This Row],[Region]]="East","Erin",cleaneddata[[#This Row],[Region]]="South","Sam",cleaneddata[[#This Row],[Region]]="West","William")</f>
        <v>William</v>
      </c>
    </row>
    <row r="897" spans="1:26" x14ac:dyDescent="0.2">
      <c r="A897">
        <v>959</v>
      </c>
      <c r="B897" t="s">
        <v>1798</v>
      </c>
      <c r="C897" t="s">
        <v>72</v>
      </c>
      <c r="D897">
        <v>0.01</v>
      </c>
      <c r="E897">
        <v>145.44999999999999</v>
      </c>
      <c r="F897">
        <v>17.850000000000001</v>
      </c>
      <c r="G897" t="s">
        <v>28</v>
      </c>
      <c r="H897" t="s">
        <v>96</v>
      </c>
      <c r="I897" t="s">
        <v>42</v>
      </c>
      <c r="J897" t="s">
        <v>58</v>
      </c>
      <c r="K897" t="s">
        <v>59</v>
      </c>
      <c r="L897" t="s">
        <v>212</v>
      </c>
      <c r="M897">
        <v>0.56000000000000005</v>
      </c>
      <c r="N897" t="s">
        <v>34</v>
      </c>
      <c r="O897" t="s">
        <v>54</v>
      </c>
      <c r="P897" t="s">
        <v>189</v>
      </c>
      <c r="Q897" t="s">
        <v>199</v>
      </c>
      <c r="R897">
        <v>76028</v>
      </c>
      <c r="S897" s="1">
        <v>42085</v>
      </c>
      <c r="T897" s="1">
        <v>42086</v>
      </c>
      <c r="U897">
        <v>837.6807</v>
      </c>
      <c r="V897">
        <v>8</v>
      </c>
      <c r="W897">
        <v>1214.03</v>
      </c>
      <c r="X897">
        <v>91581</v>
      </c>
      <c r="Y897">
        <f>cleaneddata[[#This Row],[Unit Price]]-cleaneddata[[#This Row],[Discount]]</f>
        <v>145.44</v>
      </c>
      <c r="Z897" t="str">
        <f>_xlfn.IFS(cleaneddata[[#This Row],[Region]]="Central","Chris",cleaneddata[[#This Row],[Region]]="East","Erin",cleaneddata[[#This Row],[Region]]="South","Sam",cleaneddata[[#This Row],[Region]]="West","William")</f>
        <v>Chris</v>
      </c>
    </row>
    <row r="898" spans="1:26" x14ac:dyDescent="0.2">
      <c r="A898">
        <v>1553</v>
      </c>
      <c r="B898" t="s">
        <v>1799</v>
      </c>
      <c r="C898" t="s">
        <v>72</v>
      </c>
      <c r="D898">
        <v>0.03</v>
      </c>
      <c r="E898">
        <v>12.28</v>
      </c>
      <c r="F898">
        <v>6.35</v>
      </c>
      <c r="G898" t="s">
        <v>40</v>
      </c>
      <c r="H898" t="s">
        <v>29</v>
      </c>
      <c r="I898" t="s">
        <v>50</v>
      </c>
      <c r="J898" t="s">
        <v>90</v>
      </c>
      <c r="K898" t="s">
        <v>75</v>
      </c>
      <c r="L898" t="s">
        <v>1735</v>
      </c>
      <c r="M898">
        <v>0.38</v>
      </c>
      <c r="N898" t="s">
        <v>34</v>
      </c>
      <c r="O898" t="s">
        <v>35</v>
      </c>
      <c r="P898" t="s">
        <v>36</v>
      </c>
      <c r="Q898" t="s">
        <v>1029</v>
      </c>
      <c r="R898">
        <v>38701</v>
      </c>
      <c r="S898" s="1">
        <v>42085</v>
      </c>
      <c r="T898" s="1">
        <v>42087</v>
      </c>
      <c r="U898">
        <v>68.676000000000002</v>
      </c>
      <c r="V898">
        <v>7</v>
      </c>
      <c r="W898">
        <v>87.53</v>
      </c>
      <c r="X898">
        <v>87484</v>
      </c>
      <c r="Y898">
        <f>cleaneddata[[#This Row],[Unit Price]]-cleaneddata[[#This Row],[Discount]]</f>
        <v>12.25</v>
      </c>
      <c r="Z898" t="str">
        <f>_xlfn.IFS(cleaneddata[[#This Row],[Region]]="Central","Chris",cleaneddata[[#This Row],[Region]]="East","Erin",cleaneddata[[#This Row],[Region]]="South","Sam",cleaneddata[[#This Row],[Region]]="West","William")</f>
        <v>Sam</v>
      </c>
    </row>
    <row r="899" spans="1:26" x14ac:dyDescent="0.2">
      <c r="A899">
        <v>2561</v>
      </c>
      <c r="B899" t="s">
        <v>1800</v>
      </c>
      <c r="C899" t="s">
        <v>72</v>
      </c>
      <c r="D899">
        <v>0.03</v>
      </c>
      <c r="E899">
        <v>160.97999999999999</v>
      </c>
      <c r="F899">
        <v>30</v>
      </c>
      <c r="G899" t="s">
        <v>28</v>
      </c>
      <c r="H899" t="s">
        <v>41</v>
      </c>
      <c r="I899" t="s">
        <v>30</v>
      </c>
      <c r="J899" t="s">
        <v>111</v>
      </c>
      <c r="K899" t="s">
        <v>59</v>
      </c>
      <c r="L899" t="s">
        <v>894</v>
      </c>
      <c r="M899">
        <v>0.62</v>
      </c>
      <c r="N899" t="s">
        <v>34</v>
      </c>
      <c r="O899" t="s">
        <v>113</v>
      </c>
      <c r="P899" t="s">
        <v>114</v>
      </c>
      <c r="Q899" t="s">
        <v>1801</v>
      </c>
      <c r="R899">
        <v>10562</v>
      </c>
      <c r="S899" s="1">
        <v>42085</v>
      </c>
      <c r="T899" s="1">
        <v>42088</v>
      </c>
      <c r="U899">
        <v>1261.4718</v>
      </c>
      <c r="V899">
        <v>11</v>
      </c>
      <c r="W899">
        <v>1828.22</v>
      </c>
      <c r="X899">
        <v>86465</v>
      </c>
      <c r="Y899">
        <f>cleaneddata[[#This Row],[Unit Price]]-cleaneddata[[#This Row],[Discount]]</f>
        <v>160.94999999999999</v>
      </c>
      <c r="Z899" t="str">
        <f>_xlfn.IFS(cleaneddata[[#This Row],[Region]]="Central","Chris",cleaneddata[[#This Row],[Region]]="East","Erin",cleaneddata[[#This Row],[Region]]="South","Sam",cleaneddata[[#This Row],[Region]]="West","William")</f>
        <v>Erin</v>
      </c>
    </row>
    <row r="900" spans="1:26" x14ac:dyDescent="0.2">
      <c r="A900">
        <v>1976</v>
      </c>
      <c r="B900" t="s">
        <v>379</v>
      </c>
      <c r="C900" t="s">
        <v>27</v>
      </c>
      <c r="D900">
        <v>0.06</v>
      </c>
      <c r="E900">
        <v>40.99</v>
      </c>
      <c r="F900">
        <v>17.48</v>
      </c>
      <c r="G900" t="s">
        <v>40</v>
      </c>
      <c r="H900" t="s">
        <v>41</v>
      </c>
      <c r="I900" t="s">
        <v>50</v>
      </c>
      <c r="J900" t="s">
        <v>90</v>
      </c>
      <c r="K900" t="s">
        <v>75</v>
      </c>
      <c r="L900" t="s">
        <v>1400</v>
      </c>
      <c r="M900">
        <v>0.36</v>
      </c>
      <c r="N900" t="s">
        <v>34</v>
      </c>
      <c r="O900" t="s">
        <v>54</v>
      </c>
      <c r="P900" t="s">
        <v>291</v>
      </c>
      <c r="Q900" t="s">
        <v>381</v>
      </c>
      <c r="R900">
        <v>48823</v>
      </c>
      <c r="S900" s="1">
        <v>42086</v>
      </c>
      <c r="T900" s="1">
        <v>42088</v>
      </c>
      <c r="U900">
        <v>214.23</v>
      </c>
      <c r="V900">
        <v>14</v>
      </c>
      <c r="W900">
        <v>585.08000000000004</v>
      </c>
      <c r="X900">
        <v>89041</v>
      </c>
      <c r="Y900">
        <f>cleaneddata[[#This Row],[Unit Price]]-cleaneddata[[#This Row],[Discount]]</f>
        <v>40.93</v>
      </c>
      <c r="Z900" t="str">
        <f>_xlfn.IFS(cleaneddata[[#This Row],[Region]]="Central","Chris",cleaneddata[[#This Row],[Region]]="East","Erin",cleaneddata[[#This Row],[Region]]="South","Sam",cleaneddata[[#This Row],[Region]]="West","William")</f>
        <v>Chris</v>
      </c>
    </row>
    <row r="901" spans="1:26" x14ac:dyDescent="0.2">
      <c r="A901">
        <v>2618</v>
      </c>
      <c r="B901" t="s">
        <v>609</v>
      </c>
      <c r="C901" t="s">
        <v>27</v>
      </c>
      <c r="D901">
        <v>0.1</v>
      </c>
      <c r="E901">
        <v>20.27</v>
      </c>
      <c r="F901">
        <v>3.99</v>
      </c>
      <c r="G901" t="s">
        <v>40</v>
      </c>
      <c r="H901" t="s">
        <v>96</v>
      </c>
      <c r="I901" t="s">
        <v>50</v>
      </c>
      <c r="J901" t="s">
        <v>97</v>
      </c>
      <c r="K901" t="s">
        <v>75</v>
      </c>
      <c r="L901" t="s">
        <v>1802</v>
      </c>
      <c r="M901">
        <v>0.56999999999999995</v>
      </c>
      <c r="N901" t="s">
        <v>34</v>
      </c>
      <c r="O901" t="s">
        <v>113</v>
      </c>
      <c r="P901" t="s">
        <v>114</v>
      </c>
      <c r="Q901" t="s">
        <v>115</v>
      </c>
      <c r="R901">
        <v>10004</v>
      </c>
      <c r="S901" s="1">
        <v>42086</v>
      </c>
      <c r="T901" s="1">
        <v>42087</v>
      </c>
      <c r="U901">
        <v>84.05</v>
      </c>
      <c r="V901">
        <v>53</v>
      </c>
      <c r="W901">
        <v>1051.52</v>
      </c>
      <c r="X901">
        <v>53153</v>
      </c>
      <c r="Y901">
        <f>cleaneddata[[#This Row],[Unit Price]]-cleaneddata[[#This Row],[Discount]]</f>
        <v>20.169999999999998</v>
      </c>
      <c r="Z901" t="str">
        <f>_xlfn.IFS(cleaneddata[[#This Row],[Region]]="Central","Chris",cleaneddata[[#This Row],[Region]]="East","Erin",cleaneddata[[#This Row],[Region]]="South","Sam",cleaneddata[[#This Row],[Region]]="West","William")</f>
        <v>Erin</v>
      </c>
    </row>
    <row r="902" spans="1:26" x14ac:dyDescent="0.2">
      <c r="A902">
        <v>2620</v>
      </c>
      <c r="B902" t="s">
        <v>1803</v>
      </c>
      <c r="C902" t="s">
        <v>27</v>
      </c>
      <c r="D902">
        <v>0.1</v>
      </c>
      <c r="E902">
        <v>20.27</v>
      </c>
      <c r="F902">
        <v>3.99</v>
      </c>
      <c r="G902" t="s">
        <v>40</v>
      </c>
      <c r="H902" t="s">
        <v>96</v>
      </c>
      <c r="I902" t="s">
        <v>50</v>
      </c>
      <c r="J902" t="s">
        <v>97</v>
      </c>
      <c r="K902" t="s">
        <v>75</v>
      </c>
      <c r="L902" t="s">
        <v>1802</v>
      </c>
      <c r="M902">
        <v>0.56999999999999995</v>
      </c>
      <c r="N902" t="s">
        <v>34</v>
      </c>
      <c r="O902" t="s">
        <v>35</v>
      </c>
      <c r="P902" t="s">
        <v>402</v>
      </c>
      <c r="Q902" t="s">
        <v>1804</v>
      </c>
      <c r="R902">
        <v>38134</v>
      </c>
      <c r="S902" s="1">
        <v>42086</v>
      </c>
      <c r="T902" s="1">
        <v>42087</v>
      </c>
      <c r="U902">
        <v>381.61799999999999</v>
      </c>
      <c r="V902">
        <v>13</v>
      </c>
      <c r="W902">
        <v>257.92</v>
      </c>
      <c r="X902">
        <v>88017</v>
      </c>
      <c r="Y902">
        <f>cleaneddata[[#This Row],[Unit Price]]-cleaneddata[[#This Row],[Discount]]</f>
        <v>20.169999999999998</v>
      </c>
      <c r="Z902" t="str">
        <f>_xlfn.IFS(cleaneddata[[#This Row],[Region]]="Central","Chris",cleaneddata[[#This Row],[Region]]="East","Erin",cleaneddata[[#This Row],[Region]]="South","Sam",cleaneddata[[#This Row],[Region]]="West","William")</f>
        <v>Sam</v>
      </c>
    </row>
    <row r="903" spans="1:26" x14ac:dyDescent="0.2">
      <c r="A903">
        <v>2618</v>
      </c>
      <c r="B903" t="s">
        <v>609</v>
      </c>
      <c r="C903" t="s">
        <v>39</v>
      </c>
      <c r="D903">
        <v>0.05</v>
      </c>
      <c r="E903">
        <v>4.84</v>
      </c>
      <c r="F903">
        <v>0.71</v>
      </c>
      <c r="G903" t="s">
        <v>89</v>
      </c>
      <c r="H903" t="s">
        <v>96</v>
      </c>
      <c r="I903" t="s">
        <v>50</v>
      </c>
      <c r="J903" t="s">
        <v>51</v>
      </c>
      <c r="K903" t="s">
        <v>52</v>
      </c>
      <c r="L903" t="s">
        <v>53</v>
      </c>
      <c r="M903">
        <v>0.52</v>
      </c>
      <c r="N903" t="s">
        <v>34</v>
      </c>
      <c r="O903" t="s">
        <v>113</v>
      </c>
      <c r="P903" t="s">
        <v>114</v>
      </c>
      <c r="Q903" t="s">
        <v>115</v>
      </c>
      <c r="R903">
        <v>10004</v>
      </c>
      <c r="S903" s="1">
        <v>42086</v>
      </c>
      <c r="T903" s="1">
        <v>42086</v>
      </c>
      <c r="U903">
        <v>29.17</v>
      </c>
      <c r="V903">
        <v>20</v>
      </c>
      <c r="W903">
        <v>103.39</v>
      </c>
      <c r="X903">
        <v>34017</v>
      </c>
      <c r="Y903">
        <f>cleaneddata[[#This Row],[Unit Price]]-cleaneddata[[#This Row],[Discount]]</f>
        <v>4.79</v>
      </c>
      <c r="Z903" t="str">
        <f>_xlfn.IFS(cleaneddata[[#This Row],[Region]]="Central","Chris",cleaneddata[[#This Row],[Region]]="East","Erin",cleaneddata[[#This Row],[Region]]="South","Sam",cleaneddata[[#This Row],[Region]]="West","William")</f>
        <v>Erin</v>
      </c>
    </row>
    <row r="904" spans="1:26" x14ac:dyDescent="0.2">
      <c r="A904">
        <v>2618</v>
      </c>
      <c r="B904" t="s">
        <v>609</v>
      </c>
      <c r="C904" t="s">
        <v>39</v>
      </c>
      <c r="D904">
        <v>0.01</v>
      </c>
      <c r="E904">
        <v>14.98</v>
      </c>
      <c r="F904">
        <v>7.69</v>
      </c>
      <c r="G904" t="s">
        <v>40</v>
      </c>
      <c r="H904" t="s">
        <v>96</v>
      </c>
      <c r="I904" t="s">
        <v>50</v>
      </c>
      <c r="J904" t="s">
        <v>80</v>
      </c>
      <c r="K904" t="s">
        <v>75</v>
      </c>
      <c r="L904" t="s">
        <v>690</v>
      </c>
      <c r="M904">
        <v>0.56999999999999995</v>
      </c>
      <c r="N904" t="s">
        <v>34</v>
      </c>
      <c r="O904" t="s">
        <v>113</v>
      </c>
      <c r="P904" t="s">
        <v>114</v>
      </c>
      <c r="Q904" t="s">
        <v>115</v>
      </c>
      <c r="R904">
        <v>10004</v>
      </c>
      <c r="S904" s="1">
        <v>42086</v>
      </c>
      <c r="T904" s="1">
        <v>42088</v>
      </c>
      <c r="U904">
        <v>-48.97</v>
      </c>
      <c r="V904">
        <v>28</v>
      </c>
      <c r="W904">
        <v>435.39</v>
      </c>
      <c r="X904">
        <v>34017</v>
      </c>
      <c r="Y904">
        <f>cleaneddata[[#This Row],[Unit Price]]-cleaneddata[[#This Row],[Discount]]</f>
        <v>14.97</v>
      </c>
      <c r="Z904" t="str">
        <f>_xlfn.IFS(cleaneddata[[#This Row],[Region]]="Central","Chris",cleaneddata[[#This Row],[Region]]="East","Erin",cleaneddata[[#This Row],[Region]]="South","Sam",cleaneddata[[#This Row],[Region]]="West","William")</f>
        <v>Erin</v>
      </c>
    </row>
    <row r="905" spans="1:26" x14ac:dyDescent="0.2">
      <c r="A905">
        <v>2619</v>
      </c>
      <c r="B905" t="s">
        <v>1072</v>
      </c>
      <c r="C905" t="s">
        <v>39</v>
      </c>
      <c r="D905">
        <v>0.05</v>
      </c>
      <c r="E905">
        <v>4.84</v>
      </c>
      <c r="F905">
        <v>0.71</v>
      </c>
      <c r="G905" t="s">
        <v>89</v>
      </c>
      <c r="H905" t="s">
        <v>96</v>
      </c>
      <c r="I905" t="s">
        <v>50</v>
      </c>
      <c r="J905" t="s">
        <v>51</v>
      </c>
      <c r="K905" t="s">
        <v>52</v>
      </c>
      <c r="L905" t="s">
        <v>53</v>
      </c>
      <c r="M905">
        <v>0.52</v>
      </c>
      <c r="N905" t="s">
        <v>34</v>
      </c>
      <c r="O905" t="s">
        <v>54</v>
      </c>
      <c r="P905" t="s">
        <v>1073</v>
      </c>
      <c r="Q905" t="s">
        <v>1074</v>
      </c>
      <c r="R905">
        <v>57103</v>
      </c>
      <c r="S905" s="1">
        <v>42086</v>
      </c>
      <c r="T905" s="1">
        <v>42086</v>
      </c>
      <c r="U905">
        <v>17.836500000000001</v>
      </c>
      <c r="V905">
        <v>5</v>
      </c>
      <c r="W905">
        <v>25.85</v>
      </c>
      <c r="X905">
        <v>88014</v>
      </c>
      <c r="Y905">
        <f>cleaneddata[[#This Row],[Unit Price]]-cleaneddata[[#This Row],[Discount]]</f>
        <v>4.79</v>
      </c>
      <c r="Z905" t="str">
        <f>_xlfn.IFS(cleaneddata[[#This Row],[Region]]="Central","Chris",cleaneddata[[#This Row],[Region]]="East","Erin",cleaneddata[[#This Row],[Region]]="South","Sam",cleaneddata[[#This Row],[Region]]="West","William")</f>
        <v>Chris</v>
      </c>
    </row>
    <row r="906" spans="1:26" x14ac:dyDescent="0.2">
      <c r="A906">
        <v>2958</v>
      </c>
      <c r="B906" t="s">
        <v>1805</v>
      </c>
      <c r="C906" t="s">
        <v>49</v>
      </c>
      <c r="D906">
        <v>0.06</v>
      </c>
      <c r="E906">
        <v>20.99</v>
      </c>
      <c r="F906">
        <v>0.99</v>
      </c>
      <c r="G906" t="s">
        <v>40</v>
      </c>
      <c r="H906" t="s">
        <v>96</v>
      </c>
      <c r="I906" t="s">
        <v>42</v>
      </c>
      <c r="J906" t="s">
        <v>137</v>
      </c>
      <c r="K906" t="s">
        <v>52</v>
      </c>
      <c r="L906" t="s">
        <v>1806</v>
      </c>
      <c r="M906">
        <v>0.37</v>
      </c>
      <c r="N906" t="s">
        <v>34</v>
      </c>
      <c r="O906" t="s">
        <v>54</v>
      </c>
      <c r="P906" t="s">
        <v>359</v>
      </c>
      <c r="Q906" t="s">
        <v>1807</v>
      </c>
      <c r="R906">
        <v>54956</v>
      </c>
      <c r="S906" s="1">
        <v>42086</v>
      </c>
      <c r="T906" s="1">
        <v>42091</v>
      </c>
      <c r="U906">
        <v>224.9607</v>
      </c>
      <c r="V906">
        <v>18</v>
      </c>
      <c r="W906">
        <v>326.02999999999997</v>
      </c>
      <c r="X906">
        <v>90265</v>
      </c>
      <c r="Y906">
        <f>cleaneddata[[#This Row],[Unit Price]]-cleaneddata[[#This Row],[Discount]]</f>
        <v>20.93</v>
      </c>
      <c r="Z906" t="str">
        <f>_xlfn.IFS(cleaneddata[[#This Row],[Region]]="Central","Chris",cleaneddata[[#This Row],[Region]]="East","Erin",cleaneddata[[#This Row],[Region]]="South","Sam",cleaneddata[[#This Row],[Region]]="West","William")</f>
        <v>Chris</v>
      </c>
    </row>
    <row r="907" spans="1:26" x14ac:dyDescent="0.2">
      <c r="A907">
        <v>1368</v>
      </c>
      <c r="B907" t="s">
        <v>1808</v>
      </c>
      <c r="C907" t="s">
        <v>118</v>
      </c>
      <c r="D907">
        <v>0.09</v>
      </c>
      <c r="E907">
        <v>4.55</v>
      </c>
      <c r="F907">
        <v>1.49</v>
      </c>
      <c r="G907" t="s">
        <v>40</v>
      </c>
      <c r="H907" t="s">
        <v>41</v>
      </c>
      <c r="I907" t="s">
        <v>50</v>
      </c>
      <c r="J907" t="s">
        <v>74</v>
      </c>
      <c r="K907" t="s">
        <v>75</v>
      </c>
      <c r="L907" t="s">
        <v>1505</v>
      </c>
      <c r="M907">
        <v>0.35</v>
      </c>
      <c r="N907" t="s">
        <v>34</v>
      </c>
      <c r="O907" t="s">
        <v>54</v>
      </c>
      <c r="P907" t="s">
        <v>189</v>
      </c>
      <c r="Q907" t="s">
        <v>1809</v>
      </c>
      <c r="R907">
        <v>75901</v>
      </c>
      <c r="S907" s="1">
        <v>42086</v>
      </c>
      <c r="T907" s="1">
        <v>42088</v>
      </c>
      <c r="U907">
        <v>16.898</v>
      </c>
      <c r="V907">
        <v>6</v>
      </c>
      <c r="W907">
        <v>25.45</v>
      </c>
      <c r="X907">
        <v>90514</v>
      </c>
      <c r="Y907">
        <f>cleaneddata[[#This Row],[Unit Price]]-cleaneddata[[#This Row],[Discount]]</f>
        <v>4.46</v>
      </c>
      <c r="Z907" t="str">
        <f>_xlfn.IFS(cleaneddata[[#This Row],[Region]]="Central","Chris",cleaneddata[[#This Row],[Region]]="East","Erin",cleaneddata[[#This Row],[Region]]="South","Sam",cleaneddata[[#This Row],[Region]]="West","William")</f>
        <v>Chris</v>
      </c>
    </row>
    <row r="908" spans="1:26" x14ac:dyDescent="0.2">
      <c r="A908">
        <v>1369</v>
      </c>
      <c r="B908" t="s">
        <v>1810</v>
      </c>
      <c r="C908" t="s">
        <v>118</v>
      </c>
      <c r="D908">
        <v>7.0000000000000007E-2</v>
      </c>
      <c r="E908">
        <v>9.7799999999999994</v>
      </c>
      <c r="F908">
        <v>5.76</v>
      </c>
      <c r="G908" t="s">
        <v>89</v>
      </c>
      <c r="H908" t="s">
        <v>41</v>
      </c>
      <c r="I908" t="s">
        <v>50</v>
      </c>
      <c r="J908" t="s">
        <v>347</v>
      </c>
      <c r="K908" t="s">
        <v>75</v>
      </c>
      <c r="L908" t="s">
        <v>1513</v>
      </c>
      <c r="M908">
        <v>0.35</v>
      </c>
      <c r="N908" t="s">
        <v>34</v>
      </c>
      <c r="O908" t="s">
        <v>54</v>
      </c>
      <c r="P908" t="s">
        <v>189</v>
      </c>
      <c r="Q908" t="s">
        <v>1456</v>
      </c>
      <c r="R908">
        <v>76063</v>
      </c>
      <c r="S908" s="1">
        <v>42086</v>
      </c>
      <c r="T908" s="1">
        <v>42088</v>
      </c>
      <c r="U908">
        <v>20.14</v>
      </c>
      <c r="V908">
        <v>11</v>
      </c>
      <c r="W908">
        <v>110.72</v>
      </c>
      <c r="X908">
        <v>90514</v>
      </c>
      <c r="Y908">
        <f>cleaneddata[[#This Row],[Unit Price]]-cleaneddata[[#This Row],[Discount]]</f>
        <v>9.7099999999999991</v>
      </c>
      <c r="Z908" t="str">
        <f>_xlfn.IFS(cleaneddata[[#This Row],[Region]]="Central","Chris",cleaneddata[[#This Row],[Region]]="East","Erin",cleaneddata[[#This Row],[Region]]="South","Sam",cleaneddata[[#This Row],[Region]]="West","William")</f>
        <v>Chris</v>
      </c>
    </row>
    <row r="909" spans="1:26" x14ac:dyDescent="0.2">
      <c r="A909">
        <v>2395</v>
      </c>
      <c r="B909" t="s">
        <v>1811</v>
      </c>
      <c r="C909" t="s">
        <v>72</v>
      </c>
      <c r="D909">
        <v>0.04</v>
      </c>
      <c r="E909">
        <v>60.97</v>
      </c>
      <c r="F909">
        <v>4.5</v>
      </c>
      <c r="G909" t="s">
        <v>40</v>
      </c>
      <c r="H909" t="s">
        <v>96</v>
      </c>
      <c r="I909" t="s">
        <v>50</v>
      </c>
      <c r="J909" t="s">
        <v>97</v>
      </c>
      <c r="K909" t="s">
        <v>75</v>
      </c>
      <c r="L909" t="s">
        <v>98</v>
      </c>
      <c r="M909">
        <v>0.56000000000000005</v>
      </c>
      <c r="N909" t="s">
        <v>34</v>
      </c>
      <c r="O909" t="s">
        <v>35</v>
      </c>
      <c r="P909" t="s">
        <v>77</v>
      </c>
      <c r="Q909" t="s">
        <v>1812</v>
      </c>
      <c r="R909">
        <v>31401</v>
      </c>
      <c r="S909" s="1">
        <v>42086</v>
      </c>
      <c r="T909" s="1">
        <v>42087</v>
      </c>
      <c r="U909">
        <v>79.423199999999994</v>
      </c>
      <c r="V909">
        <v>15</v>
      </c>
      <c r="W909">
        <v>904.31</v>
      </c>
      <c r="X909">
        <v>86952</v>
      </c>
      <c r="Y909">
        <f>cleaneddata[[#This Row],[Unit Price]]-cleaneddata[[#This Row],[Discount]]</f>
        <v>60.93</v>
      </c>
      <c r="Z909" t="str">
        <f>_xlfn.IFS(cleaneddata[[#This Row],[Region]]="Central","Chris",cleaneddata[[#This Row],[Region]]="East","Erin",cleaneddata[[#This Row],[Region]]="South","Sam",cleaneddata[[#This Row],[Region]]="West","William")</f>
        <v>Sam</v>
      </c>
    </row>
    <row r="910" spans="1:26" x14ac:dyDescent="0.2">
      <c r="A910">
        <v>3381</v>
      </c>
      <c r="B910" t="s">
        <v>1813</v>
      </c>
      <c r="C910" t="s">
        <v>72</v>
      </c>
      <c r="D910">
        <v>0.05</v>
      </c>
      <c r="E910">
        <v>11.97</v>
      </c>
      <c r="F910">
        <v>5.81</v>
      </c>
      <c r="G910" t="s">
        <v>40</v>
      </c>
      <c r="H910" t="s">
        <v>96</v>
      </c>
      <c r="I910" t="s">
        <v>50</v>
      </c>
      <c r="J910" t="s">
        <v>51</v>
      </c>
      <c r="K910" t="s">
        <v>44</v>
      </c>
      <c r="L910" t="s">
        <v>1814</v>
      </c>
      <c r="M910">
        <v>0.6</v>
      </c>
      <c r="N910" t="s">
        <v>34</v>
      </c>
      <c r="O910" t="s">
        <v>35</v>
      </c>
      <c r="P910" t="s">
        <v>77</v>
      </c>
      <c r="Q910" t="s">
        <v>1815</v>
      </c>
      <c r="R910">
        <v>31204</v>
      </c>
      <c r="S910" s="1">
        <v>42086</v>
      </c>
      <c r="T910" s="1">
        <v>42088</v>
      </c>
      <c r="U910">
        <v>349.05930000000001</v>
      </c>
      <c r="V910">
        <v>2</v>
      </c>
      <c r="W910">
        <v>25.31</v>
      </c>
      <c r="X910">
        <v>88836</v>
      </c>
      <c r="Y910">
        <f>cleaneddata[[#This Row],[Unit Price]]-cleaneddata[[#This Row],[Discount]]</f>
        <v>11.92</v>
      </c>
      <c r="Z910" t="str">
        <f>_xlfn.IFS(cleaneddata[[#This Row],[Region]]="Central","Chris",cleaneddata[[#This Row],[Region]]="East","Erin",cleaneddata[[#This Row],[Region]]="South","Sam",cleaneddata[[#This Row],[Region]]="West","William")</f>
        <v>Sam</v>
      </c>
    </row>
    <row r="911" spans="1:26" x14ac:dyDescent="0.2">
      <c r="A911">
        <v>618</v>
      </c>
      <c r="B911" t="s">
        <v>1816</v>
      </c>
      <c r="C911" t="s">
        <v>27</v>
      </c>
      <c r="D911">
        <v>0.06</v>
      </c>
      <c r="E911">
        <v>17.98</v>
      </c>
      <c r="F911">
        <v>4</v>
      </c>
      <c r="G911" t="s">
        <v>40</v>
      </c>
      <c r="H911" t="s">
        <v>41</v>
      </c>
      <c r="I911" t="s">
        <v>42</v>
      </c>
      <c r="J911" t="s">
        <v>43</v>
      </c>
      <c r="K911" t="s">
        <v>75</v>
      </c>
      <c r="L911" t="s">
        <v>1659</v>
      </c>
      <c r="M911">
        <v>0.79</v>
      </c>
      <c r="N911" t="s">
        <v>34</v>
      </c>
      <c r="O911" t="s">
        <v>61</v>
      </c>
      <c r="P911" t="s">
        <v>62</v>
      </c>
      <c r="Q911" t="s">
        <v>1817</v>
      </c>
      <c r="R911">
        <v>81007</v>
      </c>
      <c r="S911" s="1">
        <v>42087</v>
      </c>
      <c r="T911" s="1">
        <v>42088</v>
      </c>
      <c r="U911">
        <v>-78.13</v>
      </c>
      <c r="V911">
        <v>4</v>
      </c>
      <c r="W911">
        <v>70.06</v>
      </c>
      <c r="X911">
        <v>88197</v>
      </c>
      <c r="Y911">
        <f>cleaneddata[[#This Row],[Unit Price]]-cleaneddata[[#This Row],[Discount]]</f>
        <v>17.920000000000002</v>
      </c>
      <c r="Z911" t="str">
        <f>_xlfn.IFS(cleaneddata[[#This Row],[Region]]="Central","Chris",cleaneddata[[#This Row],[Region]]="East","Erin",cleaneddata[[#This Row],[Region]]="South","Sam",cleaneddata[[#This Row],[Region]]="West","William")</f>
        <v>William</v>
      </c>
    </row>
    <row r="912" spans="1:26" x14ac:dyDescent="0.2">
      <c r="A912">
        <v>3309</v>
      </c>
      <c r="B912" t="s">
        <v>1818</v>
      </c>
      <c r="C912" t="s">
        <v>27</v>
      </c>
      <c r="D912">
        <v>0.1</v>
      </c>
      <c r="E912">
        <v>6.64</v>
      </c>
      <c r="F912">
        <v>54.95</v>
      </c>
      <c r="G912" t="s">
        <v>40</v>
      </c>
      <c r="H912" t="s">
        <v>29</v>
      </c>
      <c r="I912" t="s">
        <v>30</v>
      </c>
      <c r="J912" t="s">
        <v>128</v>
      </c>
      <c r="K912" t="s">
        <v>44</v>
      </c>
      <c r="L912" t="s">
        <v>270</v>
      </c>
      <c r="M912">
        <v>0.37</v>
      </c>
      <c r="N912" t="s">
        <v>34</v>
      </c>
      <c r="O912" t="s">
        <v>113</v>
      </c>
      <c r="P912" t="s">
        <v>405</v>
      </c>
      <c r="Q912" t="s">
        <v>1819</v>
      </c>
      <c r="R912">
        <v>1760</v>
      </c>
      <c r="S912" s="1">
        <v>42087</v>
      </c>
      <c r="T912" s="1">
        <v>42089</v>
      </c>
      <c r="U912">
        <v>-25</v>
      </c>
      <c r="V912">
        <v>4</v>
      </c>
      <c r="W912">
        <v>25.31</v>
      </c>
      <c r="X912">
        <v>90460</v>
      </c>
      <c r="Y912">
        <f>cleaneddata[[#This Row],[Unit Price]]-cleaneddata[[#This Row],[Discount]]</f>
        <v>6.54</v>
      </c>
      <c r="Z912" t="str">
        <f>_xlfn.IFS(cleaneddata[[#This Row],[Region]]="Central","Chris",cleaneddata[[#This Row],[Region]]="East","Erin",cleaneddata[[#This Row],[Region]]="South","Sam",cleaneddata[[#This Row],[Region]]="West","William")</f>
        <v>Erin</v>
      </c>
    </row>
    <row r="913" spans="1:26" x14ac:dyDescent="0.2">
      <c r="A913">
        <v>3310</v>
      </c>
      <c r="B913" t="s">
        <v>1820</v>
      </c>
      <c r="C913" t="s">
        <v>27</v>
      </c>
      <c r="D913">
        <v>0.05</v>
      </c>
      <c r="E913">
        <v>90.48</v>
      </c>
      <c r="F913">
        <v>19.989999999999998</v>
      </c>
      <c r="G913" t="s">
        <v>40</v>
      </c>
      <c r="H913" t="s">
        <v>29</v>
      </c>
      <c r="I913" t="s">
        <v>50</v>
      </c>
      <c r="J913" t="s">
        <v>347</v>
      </c>
      <c r="K913" t="s">
        <v>75</v>
      </c>
      <c r="L913" t="s">
        <v>504</v>
      </c>
      <c r="M913">
        <v>0.4</v>
      </c>
      <c r="N913" t="s">
        <v>34</v>
      </c>
      <c r="O913" t="s">
        <v>113</v>
      </c>
      <c r="P913" t="s">
        <v>405</v>
      </c>
      <c r="Q913" t="s">
        <v>1821</v>
      </c>
      <c r="R913">
        <v>2563</v>
      </c>
      <c r="S913" s="1">
        <v>42087</v>
      </c>
      <c r="T913" s="1">
        <v>42088</v>
      </c>
      <c r="U913">
        <v>255.1482</v>
      </c>
      <c r="V913">
        <v>4</v>
      </c>
      <c r="W913">
        <v>369.78</v>
      </c>
      <c r="X913">
        <v>90460</v>
      </c>
      <c r="Y913">
        <f>cleaneddata[[#This Row],[Unit Price]]-cleaneddata[[#This Row],[Discount]]</f>
        <v>90.43</v>
      </c>
      <c r="Z913" t="str">
        <f>_xlfn.IFS(cleaneddata[[#This Row],[Region]]="Central","Chris",cleaneddata[[#This Row],[Region]]="East","Erin",cleaneddata[[#This Row],[Region]]="South","Sam",cleaneddata[[#This Row],[Region]]="West","William")</f>
        <v>Erin</v>
      </c>
    </row>
    <row r="914" spans="1:26" x14ac:dyDescent="0.2">
      <c r="A914">
        <v>1689</v>
      </c>
      <c r="B914" t="s">
        <v>1822</v>
      </c>
      <c r="C914" t="s">
        <v>39</v>
      </c>
      <c r="D914">
        <v>0</v>
      </c>
      <c r="E914">
        <v>48.91</v>
      </c>
      <c r="F914">
        <v>35</v>
      </c>
      <c r="G914" t="s">
        <v>40</v>
      </c>
      <c r="H914" t="s">
        <v>96</v>
      </c>
      <c r="I914" t="s">
        <v>50</v>
      </c>
      <c r="J914" t="s">
        <v>80</v>
      </c>
      <c r="K914" t="s">
        <v>66</v>
      </c>
      <c r="L914" t="s">
        <v>1823</v>
      </c>
      <c r="M914">
        <v>0.83</v>
      </c>
      <c r="N914" t="s">
        <v>34</v>
      </c>
      <c r="O914" t="s">
        <v>54</v>
      </c>
      <c r="P914" t="s">
        <v>55</v>
      </c>
      <c r="Q914" t="s">
        <v>1824</v>
      </c>
      <c r="R914">
        <v>46322</v>
      </c>
      <c r="S914" s="1">
        <v>42087</v>
      </c>
      <c r="T914" s="1">
        <v>42088</v>
      </c>
      <c r="U914">
        <v>-628.38</v>
      </c>
      <c r="V914">
        <v>10</v>
      </c>
      <c r="W914">
        <v>514.79</v>
      </c>
      <c r="X914">
        <v>91077</v>
      </c>
      <c r="Y914">
        <f>cleaneddata[[#This Row],[Unit Price]]-cleaneddata[[#This Row],[Discount]]</f>
        <v>48.91</v>
      </c>
      <c r="Z914" t="str">
        <f>_xlfn.IFS(cleaneddata[[#This Row],[Region]]="Central","Chris",cleaneddata[[#This Row],[Region]]="East","Erin",cleaneddata[[#This Row],[Region]]="South","Sam",cleaneddata[[#This Row],[Region]]="West","William")</f>
        <v>Chris</v>
      </c>
    </row>
    <row r="915" spans="1:26" x14ac:dyDescent="0.2">
      <c r="A915">
        <v>2308</v>
      </c>
      <c r="B915" t="s">
        <v>1825</v>
      </c>
      <c r="C915" t="s">
        <v>49</v>
      </c>
      <c r="D915">
        <v>0.08</v>
      </c>
      <c r="E915">
        <v>9.48</v>
      </c>
      <c r="F915">
        <v>7.29</v>
      </c>
      <c r="G915" t="s">
        <v>40</v>
      </c>
      <c r="H915" t="s">
        <v>29</v>
      </c>
      <c r="I915" t="s">
        <v>30</v>
      </c>
      <c r="J915" t="s">
        <v>128</v>
      </c>
      <c r="K915" t="s">
        <v>44</v>
      </c>
      <c r="L915" t="s">
        <v>506</v>
      </c>
      <c r="M915">
        <v>0.45</v>
      </c>
      <c r="N915" t="s">
        <v>34</v>
      </c>
      <c r="O915" t="s">
        <v>35</v>
      </c>
      <c r="P915" t="s">
        <v>125</v>
      </c>
      <c r="Q915" t="s">
        <v>1826</v>
      </c>
      <c r="R915">
        <v>33971</v>
      </c>
      <c r="S915" s="1">
        <v>42087</v>
      </c>
      <c r="T915" s="1">
        <v>42089</v>
      </c>
      <c r="U915">
        <v>-50.4</v>
      </c>
      <c r="V915">
        <v>2</v>
      </c>
      <c r="W915">
        <v>20.22</v>
      </c>
      <c r="X915">
        <v>90557</v>
      </c>
      <c r="Y915">
        <f>cleaneddata[[#This Row],[Unit Price]]-cleaneddata[[#This Row],[Discount]]</f>
        <v>9.4</v>
      </c>
      <c r="Z915" t="str">
        <f>_xlfn.IFS(cleaneddata[[#This Row],[Region]]="Central","Chris",cleaneddata[[#This Row],[Region]]="East","Erin",cleaneddata[[#This Row],[Region]]="South","Sam",cleaneddata[[#This Row],[Region]]="West","William")</f>
        <v>Sam</v>
      </c>
    </row>
    <row r="916" spans="1:26" x14ac:dyDescent="0.2">
      <c r="A916">
        <v>2308</v>
      </c>
      <c r="B916" t="s">
        <v>1825</v>
      </c>
      <c r="C916" t="s">
        <v>49</v>
      </c>
      <c r="D916">
        <v>0.03</v>
      </c>
      <c r="E916">
        <v>193.17</v>
      </c>
      <c r="F916">
        <v>19.989999999999998</v>
      </c>
      <c r="G916" t="s">
        <v>40</v>
      </c>
      <c r="H916" t="s">
        <v>29</v>
      </c>
      <c r="I916" t="s">
        <v>50</v>
      </c>
      <c r="J916" t="s">
        <v>80</v>
      </c>
      <c r="K916" t="s">
        <v>75</v>
      </c>
      <c r="L916" t="s">
        <v>1584</v>
      </c>
      <c r="M916">
        <v>0.71</v>
      </c>
      <c r="N916" t="s">
        <v>34</v>
      </c>
      <c r="O916" t="s">
        <v>35</v>
      </c>
      <c r="P916" t="s">
        <v>125</v>
      </c>
      <c r="Q916" t="s">
        <v>1826</v>
      </c>
      <c r="R916">
        <v>33971</v>
      </c>
      <c r="S916" s="1">
        <v>42087</v>
      </c>
      <c r="T916" s="1">
        <v>42091</v>
      </c>
      <c r="U916">
        <v>-348.75400000000002</v>
      </c>
      <c r="V916">
        <v>8</v>
      </c>
      <c r="W916">
        <v>1548.97</v>
      </c>
      <c r="X916">
        <v>90557</v>
      </c>
      <c r="Y916">
        <f>cleaneddata[[#This Row],[Unit Price]]-cleaneddata[[#This Row],[Discount]]</f>
        <v>193.14</v>
      </c>
      <c r="Z916" t="str">
        <f>_xlfn.IFS(cleaneddata[[#This Row],[Region]]="Central","Chris",cleaneddata[[#This Row],[Region]]="East","Erin",cleaneddata[[#This Row],[Region]]="South","Sam",cleaneddata[[#This Row],[Region]]="West","William")</f>
        <v>Sam</v>
      </c>
    </row>
    <row r="917" spans="1:26" x14ac:dyDescent="0.2">
      <c r="A917">
        <v>1060</v>
      </c>
      <c r="B917" t="s">
        <v>1827</v>
      </c>
      <c r="C917" t="s">
        <v>118</v>
      </c>
      <c r="D917">
        <v>0.09</v>
      </c>
      <c r="E917">
        <v>138.75</v>
      </c>
      <c r="F917">
        <v>52.42</v>
      </c>
      <c r="G917" t="s">
        <v>28</v>
      </c>
      <c r="H917" t="s">
        <v>29</v>
      </c>
      <c r="I917" t="s">
        <v>30</v>
      </c>
      <c r="J917" t="s">
        <v>31</v>
      </c>
      <c r="K917" t="s">
        <v>32</v>
      </c>
      <c r="L917" t="s">
        <v>1828</v>
      </c>
      <c r="M917">
        <v>0.74</v>
      </c>
      <c r="N917" t="s">
        <v>34</v>
      </c>
      <c r="O917" t="s">
        <v>35</v>
      </c>
      <c r="P917" t="s">
        <v>77</v>
      </c>
      <c r="Q917" t="s">
        <v>363</v>
      </c>
      <c r="R917">
        <v>30318</v>
      </c>
      <c r="S917" s="1">
        <v>42087</v>
      </c>
      <c r="T917" s="1">
        <v>42088</v>
      </c>
      <c r="U917">
        <v>-445.97177625</v>
      </c>
      <c r="V917">
        <v>23</v>
      </c>
      <c r="W917">
        <v>2527.79</v>
      </c>
      <c r="X917">
        <v>58628</v>
      </c>
      <c r="Y917">
        <f>cleaneddata[[#This Row],[Unit Price]]-cleaneddata[[#This Row],[Discount]]</f>
        <v>138.66</v>
      </c>
      <c r="Z917" t="str">
        <f>_xlfn.IFS(cleaneddata[[#This Row],[Region]]="Central","Chris",cleaneddata[[#This Row],[Region]]="East","Erin",cleaneddata[[#This Row],[Region]]="South","Sam",cleaneddata[[#This Row],[Region]]="West","William")</f>
        <v>Sam</v>
      </c>
    </row>
    <row r="918" spans="1:26" x14ac:dyDescent="0.2">
      <c r="A918">
        <v>1062</v>
      </c>
      <c r="B918" t="s">
        <v>1829</v>
      </c>
      <c r="C918" t="s">
        <v>118</v>
      </c>
      <c r="D918">
        <v>0.09</v>
      </c>
      <c r="E918">
        <v>138.75</v>
      </c>
      <c r="F918">
        <v>52.42</v>
      </c>
      <c r="G918" t="s">
        <v>28</v>
      </c>
      <c r="H918" t="s">
        <v>29</v>
      </c>
      <c r="I918" t="s">
        <v>30</v>
      </c>
      <c r="J918" t="s">
        <v>31</v>
      </c>
      <c r="K918" t="s">
        <v>32</v>
      </c>
      <c r="L918" t="s">
        <v>1828</v>
      </c>
      <c r="M918">
        <v>0.74</v>
      </c>
      <c r="N918" t="s">
        <v>34</v>
      </c>
      <c r="O918" t="s">
        <v>113</v>
      </c>
      <c r="P918" t="s">
        <v>114</v>
      </c>
      <c r="Q918" t="s">
        <v>1830</v>
      </c>
      <c r="R918">
        <v>11727</v>
      </c>
      <c r="S918" s="1">
        <v>42087</v>
      </c>
      <c r="T918" s="1">
        <v>42088</v>
      </c>
      <c r="U918">
        <v>-335.31712499999998</v>
      </c>
      <c r="V918">
        <v>6</v>
      </c>
      <c r="W918">
        <v>659.42</v>
      </c>
      <c r="X918">
        <v>91354</v>
      </c>
      <c r="Y918">
        <f>cleaneddata[[#This Row],[Unit Price]]-cleaneddata[[#This Row],[Discount]]</f>
        <v>138.66</v>
      </c>
      <c r="Z918" t="str">
        <f>_xlfn.IFS(cleaneddata[[#This Row],[Region]]="Central","Chris",cleaneddata[[#This Row],[Region]]="East","Erin",cleaneddata[[#This Row],[Region]]="South","Sam",cleaneddata[[#This Row],[Region]]="West","William")</f>
        <v>Erin</v>
      </c>
    </row>
    <row r="919" spans="1:26" x14ac:dyDescent="0.2">
      <c r="A919">
        <v>1254</v>
      </c>
      <c r="B919" t="s">
        <v>1592</v>
      </c>
      <c r="C919" t="s">
        <v>118</v>
      </c>
      <c r="D919">
        <v>0.06</v>
      </c>
      <c r="E919">
        <v>3.95</v>
      </c>
      <c r="F919">
        <v>2</v>
      </c>
      <c r="G919" t="s">
        <v>40</v>
      </c>
      <c r="H919" t="s">
        <v>73</v>
      </c>
      <c r="I919" t="s">
        <v>50</v>
      </c>
      <c r="J919" t="s">
        <v>178</v>
      </c>
      <c r="K919" t="s">
        <v>52</v>
      </c>
      <c r="L919" t="s">
        <v>1831</v>
      </c>
      <c r="M919">
        <v>0.53</v>
      </c>
      <c r="N919" t="s">
        <v>34</v>
      </c>
      <c r="O919" t="s">
        <v>54</v>
      </c>
      <c r="P919" t="s">
        <v>189</v>
      </c>
      <c r="Q919" t="s">
        <v>1593</v>
      </c>
      <c r="R919">
        <v>77530</v>
      </c>
      <c r="S919" s="1">
        <v>42087</v>
      </c>
      <c r="T919" s="1">
        <v>42088</v>
      </c>
      <c r="U919">
        <v>-9.68</v>
      </c>
      <c r="V919">
        <v>5</v>
      </c>
      <c r="W919">
        <v>19.66</v>
      </c>
      <c r="X919">
        <v>89984</v>
      </c>
      <c r="Y919">
        <f>cleaneddata[[#This Row],[Unit Price]]-cleaneddata[[#This Row],[Discount]]</f>
        <v>3.89</v>
      </c>
      <c r="Z919" t="str">
        <f>_xlfn.IFS(cleaneddata[[#This Row],[Region]]="Central","Chris",cleaneddata[[#This Row],[Region]]="East","Erin",cleaneddata[[#This Row],[Region]]="South","Sam",cleaneddata[[#This Row],[Region]]="West","William")</f>
        <v>Chris</v>
      </c>
    </row>
    <row r="920" spans="1:26" x14ac:dyDescent="0.2">
      <c r="A920">
        <v>2256</v>
      </c>
      <c r="B920" t="s">
        <v>95</v>
      </c>
      <c r="C920" t="s">
        <v>118</v>
      </c>
      <c r="D920">
        <v>7.0000000000000007E-2</v>
      </c>
      <c r="E920">
        <v>70.98</v>
      </c>
      <c r="F920">
        <v>30</v>
      </c>
      <c r="G920" t="s">
        <v>28</v>
      </c>
      <c r="H920" t="s">
        <v>96</v>
      </c>
      <c r="I920" t="s">
        <v>30</v>
      </c>
      <c r="J920" t="s">
        <v>111</v>
      </c>
      <c r="K920" t="s">
        <v>59</v>
      </c>
      <c r="L920" t="s">
        <v>1832</v>
      </c>
      <c r="M920">
        <v>0.73</v>
      </c>
      <c r="N920" t="s">
        <v>34</v>
      </c>
      <c r="O920" t="s">
        <v>35</v>
      </c>
      <c r="P920" t="s">
        <v>99</v>
      </c>
      <c r="Q920" t="s">
        <v>100</v>
      </c>
      <c r="R920">
        <v>28560</v>
      </c>
      <c r="S920" s="1">
        <v>42087</v>
      </c>
      <c r="T920" s="1">
        <v>42089</v>
      </c>
      <c r="U920">
        <v>-222.95</v>
      </c>
      <c r="V920">
        <v>20</v>
      </c>
      <c r="W920">
        <v>1373.47</v>
      </c>
      <c r="X920">
        <v>87964</v>
      </c>
      <c r="Y920">
        <f>cleaneddata[[#This Row],[Unit Price]]-cleaneddata[[#This Row],[Discount]]</f>
        <v>70.910000000000011</v>
      </c>
      <c r="Z920" t="str">
        <f>_xlfn.IFS(cleaneddata[[#This Row],[Region]]="Central","Chris",cleaneddata[[#This Row],[Region]]="East","Erin",cleaneddata[[#This Row],[Region]]="South","Sam",cleaneddata[[#This Row],[Region]]="West","William")</f>
        <v>Sam</v>
      </c>
    </row>
    <row r="921" spans="1:26" x14ac:dyDescent="0.2">
      <c r="A921">
        <v>2330</v>
      </c>
      <c r="B921" t="s">
        <v>1833</v>
      </c>
      <c r="C921" t="s">
        <v>118</v>
      </c>
      <c r="D921">
        <v>0.06</v>
      </c>
      <c r="E921">
        <v>28.53</v>
      </c>
      <c r="F921">
        <v>1.49</v>
      </c>
      <c r="G921" t="s">
        <v>40</v>
      </c>
      <c r="H921" t="s">
        <v>73</v>
      </c>
      <c r="I921" t="s">
        <v>50</v>
      </c>
      <c r="J921" t="s">
        <v>74</v>
      </c>
      <c r="K921" t="s">
        <v>75</v>
      </c>
      <c r="L921" t="s">
        <v>1834</v>
      </c>
      <c r="M921">
        <v>0.38</v>
      </c>
      <c r="N921" t="s">
        <v>34</v>
      </c>
      <c r="O921" t="s">
        <v>54</v>
      </c>
      <c r="P921" t="s">
        <v>215</v>
      </c>
      <c r="Q921" t="s">
        <v>1835</v>
      </c>
      <c r="R921">
        <v>52302</v>
      </c>
      <c r="S921" s="1">
        <v>42087</v>
      </c>
      <c r="T921" s="1">
        <v>42090</v>
      </c>
      <c r="U921">
        <v>74.638499999999993</v>
      </c>
      <c r="V921">
        <v>5</v>
      </c>
      <c r="W921">
        <v>134.09</v>
      </c>
      <c r="X921">
        <v>90964</v>
      </c>
      <c r="Y921">
        <f>cleaneddata[[#This Row],[Unit Price]]-cleaneddata[[#This Row],[Discount]]</f>
        <v>28.470000000000002</v>
      </c>
      <c r="Z921" t="str">
        <f>_xlfn.IFS(cleaneddata[[#This Row],[Region]]="Central","Chris",cleaneddata[[#This Row],[Region]]="East","Erin",cleaneddata[[#This Row],[Region]]="South","Sam",cleaneddata[[#This Row],[Region]]="West","William")</f>
        <v>Chris</v>
      </c>
    </row>
    <row r="922" spans="1:26" x14ac:dyDescent="0.2">
      <c r="A922">
        <v>3143</v>
      </c>
      <c r="B922" t="s">
        <v>1836</v>
      </c>
      <c r="C922" t="s">
        <v>118</v>
      </c>
      <c r="D922">
        <v>0.02</v>
      </c>
      <c r="E922">
        <v>15.42</v>
      </c>
      <c r="F922">
        <v>5.41</v>
      </c>
      <c r="G922" t="s">
        <v>40</v>
      </c>
      <c r="H922" t="s">
        <v>41</v>
      </c>
      <c r="I922" t="s">
        <v>50</v>
      </c>
      <c r="J922" t="s">
        <v>80</v>
      </c>
      <c r="K922" t="s">
        <v>75</v>
      </c>
      <c r="L922" t="s">
        <v>1837</v>
      </c>
      <c r="M922">
        <v>0.59</v>
      </c>
      <c r="N922" t="s">
        <v>34</v>
      </c>
      <c r="O922" t="s">
        <v>54</v>
      </c>
      <c r="P922" t="s">
        <v>189</v>
      </c>
      <c r="Q922" t="s">
        <v>1838</v>
      </c>
      <c r="R922">
        <v>78660</v>
      </c>
      <c r="S922" s="1">
        <v>42087</v>
      </c>
      <c r="T922" s="1">
        <v>42088</v>
      </c>
      <c r="U922">
        <v>-16.37</v>
      </c>
      <c r="V922">
        <v>2</v>
      </c>
      <c r="W922">
        <v>33.840000000000003</v>
      </c>
      <c r="X922">
        <v>86368</v>
      </c>
      <c r="Y922">
        <f>cleaneddata[[#This Row],[Unit Price]]-cleaneddata[[#This Row],[Discount]]</f>
        <v>15.4</v>
      </c>
      <c r="Z922" t="str">
        <f>_xlfn.IFS(cleaneddata[[#This Row],[Region]]="Central","Chris",cleaneddata[[#This Row],[Region]]="East","Erin",cleaneddata[[#This Row],[Region]]="South","Sam",cleaneddata[[#This Row],[Region]]="West","William")</f>
        <v>Chris</v>
      </c>
    </row>
    <row r="923" spans="1:26" x14ac:dyDescent="0.2">
      <c r="A923">
        <v>2430</v>
      </c>
      <c r="B923" t="s">
        <v>1839</v>
      </c>
      <c r="C923" t="s">
        <v>72</v>
      </c>
      <c r="D923">
        <v>0.1</v>
      </c>
      <c r="E923">
        <v>14.28</v>
      </c>
      <c r="F923">
        <v>2.99</v>
      </c>
      <c r="G923" t="s">
        <v>40</v>
      </c>
      <c r="H923" t="s">
        <v>73</v>
      </c>
      <c r="I923" t="s">
        <v>50</v>
      </c>
      <c r="J923" t="s">
        <v>74</v>
      </c>
      <c r="K923" t="s">
        <v>75</v>
      </c>
      <c r="L923" t="s">
        <v>687</v>
      </c>
      <c r="M923">
        <v>0.39</v>
      </c>
      <c r="N923" t="s">
        <v>34</v>
      </c>
      <c r="O923" t="s">
        <v>54</v>
      </c>
      <c r="P923" t="s">
        <v>189</v>
      </c>
      <c r="Q923" t="s">
        <v>1840</v>
      </c>
      <c r="R923">
        <v>76541</v>
      </c>
      <c r="S923" s="1">
        <v>42087</v>
      </c>
      <c r="T923" s="1">
        <v>42088</v>
      </c>
      <c r="U923">
        <v>104.9145</v>
      </c>
      <c r="V923">
        <v>11</v>
      </c>
      <c r="W923">
        <v>152.05000000000001</v>
      </c>
      <c r="X923">
        <v>91108</v>
      </c>
      <c r="Y923">
        <f>cleaneddata[[#This Row],[Unit Price]]-cleaneddata[[#This Row],[Discount]]</f>
        <v>14.18</v>
      </c>
      <c r="Z923" t="str">
        <f>_xlfn.IFS(cleaneddata[[#This Row],[Region]]="Central","Chris",cleaneddata[[#This Row],[Region]]="East","Erin",cleaneddata[[#This Row],[Region]]="South","Sam",cleaneddata[[#This Row],[Region]]="West","William")</f>
        <v>Chris</v>
      </c>
    </row>
    <row r="924" spans="1:26" x14ac:dyDescent="0.2">
      <c r="A924">
        <v>880</v>
      </c>
      <c r="B924" t="s">
        <v>1841</v>
      </c>
      <c r="C924" t="s">
        <v>27</v>
      </c>
      <c r="D924">
        <v>7.0000000000000007E-2</v>
      </c>
      <c r="E924">
        <v>5.68</v>
      </c>
      <c r="F924">
        <v>1.39</v>
      </c>
      <c r="G924" t="s">
        <v>40</v>
      </c>
      <c r="H924" t="s">
        <v>29</v>
      </c>
      <c r="I924" t="s">
        <v>50</v>
      </c>
      <c r="J924" t="s">
        <v>347</v>
      </c>
      <c r="K924" t="s">
        <v>75</v>
      </c>
      <c r="L924" t="s">
        <v>600</v>
      </c>
      <c r="M924">
        <v>0.38</v>
      </c>
      <c r="N924" t="s">
        <v>34</v>
      </c>
      <c r="O924" t="s">
        <v>61</v>
      </c>
      <c r="P924" t="s">
        <v>590</v>
      </c>
      <c r="Q924" t="s">
        <v>1842</v>
      </c>
      <c r="R924">
        <v>85254</v>
      </c>
      <c r="S924" s="1">
        <v>42088</v>
      </c>
      <c r="T924" s="1">
        <v>42090</v>
      </c>
      <c r="U924">
        <v>18.643799999999999</v>
      </c>
      <c r="V924">
        <v>5</v>
      </c>
      <c r="W924">
        <v>27.02</v>
      </c>
      <c r="X924">
        <v>86153</v>
      </c>
      <c r="Y924">
        <f>cleaneddata[[#This Row],[Unit Price]]-cleaneddata[[#This Row],[Discount]]</f>
        <v>5.6099999999999994</v>
      </c>
      <c r="Z924" t="str">
        <f>_xlfn.IFS(cleaneddata[[#This Row],[Region]]="Central","Chris",cleaneddata[[#This Row],[Region]]="East","Erin",cleaneddata[[#This Row],[Region]]="South","Sam",cleaneddata[[#This Row],[Region]]="West","William")</f>
        <v>William</v>
      </c>
    </row>
    <row r="925" spans="1:26" x14ac:dyDescent="0.2">
      <c r="A925">
        <v>880</v>
      </c>
      <c r="B925" t="s">
        <v>1841</v>
      </c>
      <c r="C925" t="s">
        <v>27</v>
      </c>
      <c r="D925">
        <v>0.06</v>
      </c>
      <c r="E925">
        <v>22.84</v>
      </c>
      <c r="F925">
        <v>11.54</v>
      </c>
      <c r="G925" t="s">
        <v>40</v>
      </c>
      <c r="H925" t="s">
        <v>29</v>
      </c>
      <c r="I925" t="s">
        <v>50</v>
      </c>
      <c r="J925" t="s">
        <v>90</v>
      </c>
      <c r="K925" t="s">
        <v>75</v>
      </c>
      <c r="L925" t="s">
        <v>1843</v>
      </c>
      <c r="M925">
        <v>0.39</v>
      </c>
      <c r="N925" t="s">
        <v>34</v>
      </c>
      <c r="O925" t="s">
        <v>61</v>
      </c>
      <c r="P925" t="s">
        <v>590</v>
      </c>
      <c r="Q925" t="s">
        <v>1842</v>
      </c>
      <c r="R925">
        <v>85254</v>
      </c>
      <c r="S925" s="1">
        <v>42088</v>
      </c>
      <c r="T925" s="1">
        <v>42090</v>
      </c>
      <c r="U925">
        <v>-31.24</v>
      </c>
      <c r="V925">
        <v>1</v>
      </c>
      <c r="W925">
        <v>27.67</v>
      </c>
      <c r="X925">
        <v>86153</v>
      </c>
      <c r="Y925">
        <f>cleaneddata[[#This Row],[Unit Price]]-cleaneddata[[#This Row],[Discount]]</f>
        <v>22.78</v>
      </c>
      <c r="Z925" t="str">
        <f>_xlfn.IFS(cleaneddata[[#This Row],[Region]]="Central","Chris",cleaneddata[[#This Row],[Region]]="East","Erin",cleaneddata[[#This Row],[Region]]="South","Sam",cleaneddata[[#This Row],[Region]]="West","William")</f>
        <v>William</v>
      </c>
    </row>
    <row r="926" spans="1:26" x14ac:dyDescent="0.2">
      <c r="A926">
        <v>1241</v>
      </c>
      <c r="B926" t="s">
        <v>1686</v>
      </c>
      <c r="C926" t="s">
        <v>27</v>
      </c>
      <c r="D926">
        <v>0.06</v>
      </c>
      <c r="E926">
        <v>200.97</v>
      </c>
      <c r="F926">
        <v>15.59</v>
      </c>
      <c r="G926" t="s">
        <v>28</v>
      </c>
      <c r="H926" t="s">
        <v>29</v>
      </c>
      <c r="I926" t="s">
        <v>42</v>
      </c>
      <c r="J926" t="s">
        <v>58</v>
      </c>
      <c r="K926" t="s">
        <v>59</v>
      </c>
      <c r="L926" t="s">
        <v>942</v>
      </c>
      <c r="M926">
        <v>0.36</v>
      </c>
      <c r="N926" t="s">
        <v>34</v>
      </c>
      <c r="O926" t="s">
        <v>35</v>
      </c>
      <c r="P926" t="s">
        <v>166</v>
      </c>
      <c r="Q926" t="s">
        <v>1206</v>
      </c>
      <c r="R926">
        <v>36830</v>
      </c>
      <c r="S926" s="1">
        <v>42088</v>
      </c>
      <c r="T926" s="1">
        <v>42088</v>
      </c>
      <c r="U926">
        <v>531.61800000000005</v>
      </c>
      <c r="V926">
        <v>7</v>
      </c>
      <c r="W926">
        <v>1348.83</v>
      </c>
      <c r="X926">
        <v>90881</v>
      </c>
      <c r="Y926">
        <f>cleaneddata[[#This Row],[Unit Price]]-cleaneddata[[#This Row],[Discount]]</f>
        <v>200.91</v>
      </c>
      <c r="Z926" t="str">
        <f>_xlfn.IFS(cleaneddata[[#This Row],[Region]]="Central","Chris",cleaneddata[[#This Row],[Region]]="East","Erin",cleaneddata[[#This Row],[Region]]="South","Sam",cleaneddata[[#This Row],[Region]]="West","William")</f>
        <v>Sam</v>
      </c>
    </row>
    <row r="927" spans="1:26" x14ac:dyDescent="0.2">
      <c r="A927">
        <v>1648</v>
      </c>
      <c r="B927" t="s">
        <v>1844</v>
      </c>
      <c r="C927" t="s">
        <v>27</v>
      </c>
      <c r="D927">
        <v>0.08</v>
      </c>
      <c r="E927">
        <v>46.89</v>
      </c>
      <c r="F927">
        <v>5.0999999999999996</v>
      </c>
      <c r="G927" t="s">
        <v>40</v>
      </c>
      <c r="H927" t="s">
        <v>96</v>
      </c>
      <c r="I927" t="s">
        <v>50</v>
      </c>
      <c r="J927" t="s">
        <v>97</v>
      </c>
      <c r="K927" t="s">
        <v>146</v>
      </c>
      <c r="L927" t="s">
        <v>1845</v>
      </c>
      <c r="M927">
        <v>0.46</v>
      </c>
      <c r="N927" t="s">
        <v>34</v>
      </c>
      <c r="O927" t="s">
        <v>54</v>
      </c>
      <c r="P927" t="s">
        <v>105</v>
      </c>
      <c r="Q927" t="s">
        <v>666</v>
      </c>
      <c r="R927">
        <v>60098</v>
      </c>
      <c r="S927" s="1">
        <v>42088</v>
      </c>
      <c r="T927" s="1">
        <v>42090</v>
      </c>
      <c r="U927">
        <v>507.63299999999998</v>
      </c>
      <c r="V927">
        <v>17</v>
      </c>
      <c r="W927">
        <v>735.7</v>
      </c>
      <c r="X927">
        <v>91043</v>
      </c>
      <c r="Y927">
        <f>cleaneddata[[#This Row],[Unit Price]]-cleaneddata[[#This Row],[Discount]]</f>
        <v>46.81</v>
      </c>
      <c r="Z927" t="str">
        <f>_xlfn.IFS(cleaneddata[[#This Row],[Region]]="Central","Chris",cleaneddata[[#This Row],[Region]]="East","Erin",cleaneddata[[#This Row],[Region]]="South","Sam",cleaneddata[[#This Row],[Region]]="West","William")</f>
        <v>Chris</v>
      </c>
    </row>
    <row r="928" spans="1:26" x14ac:dyDescent="0.2">
      <c r="A928">
        <v>1648</v>
      </c>
      <c r="B928" t="s">
        <v>1844</v>
      </c>
      <c r="C928" t="s">
        <v>27</v>
      </c>
      <c r="D928">
        <v>0.05</v>
      </c>
      <c r="E928">
        <v>12.98</v>
      </c>
      <c r="F928">
        <v>3.14</v>
      </c>
      <c r="G928" t="s">
        <v>40</v>
      </c>
      <c r="H928" t="s">
        <v>96</v>
      </c>
      <c r="I928" t="s">
        <v>50</v>
      </c>
      <c r="J928" t="s">
        <v>570</v>
      </c>
      <c r="K928" t="s">
        <v>44</v>
      </c>
      <c r="L928" t="s">
        <v>571</v>
      </c>
      <c r="M928">
        <v>0.6</v>
      </c>
      <c r="N928" t="s">
        <v>34</v>
      </c>
      <c r="O928" t="s">
        <v>54</v>
      </c>
      <c r="P928" t="s">
        <v>105</v>
      </c>
      <c r="Q928" t="s">
        <v>666</v>
      </c>
      <c r="R928">
        <v>60098</v>
      </c>
      <c r="S928" s="1">
        <v>42088</v>
      </c>
      <c r="T928" s="1">
        <v>42088</v>
      </c>
      <c r="U928">
        <v>38.229999999999997</v>
      </c>
      <c r="V928">
        <v>18</v>
      </c>
      <c r="W928">
        <v>225.59</v>
      </c>
      <c r="X928">
        <v>91043</v>
      </c>
      <c r="Y928">
        <f>cleaneddata[[#This Row],[Unit Price]]-cleaneddata[[#This Row],[Discount]]</f>
        <v>12.93</v>
      </c>
      <c r="Z928" t="str">
        <f>_xlfn.IFS(cleaneddata[[#This Row],[Region]]="Central","Chris",cleaneddata[[#This Row],[Region]]="East","Erin",cleaneddata[[#This Row],[Region]]="South","Sam",cleaneddata[[#This Row],[Region]]="West","William")</f>
        <v>Chris</v>
      </c>
    </row>
    <row r="929" spans="1:26" x14ac:dyDescent="0.2">
      <c r="A929">
        <v>1829</v>
      </c>
      <c r="B929" t="s">
        <v>256</v>
      </c>
      <c r="C929" t="s">
        <v>27</v>
      </c>
      <c r="D929">
        <v>0.01</v>
      </c>
      <c r="E929">
        <v>10.64</v>
      </c>
      <c r="F929">
        <v>5.16</v>
      </c>
      <c r="G929" t="s">
        <v>89</v>
      </c>
      <c r="H929" t="s">
        <v>96</v>
      </c>
      <c r="I929" t="s">
        <v>30</v>
      </c>
      <c r="J929" t="s">
        <v>128</v>
      </c>
      <c r="K929" t="s">
        <v>75</v>
      </c>
      <c r="L929" t="s">
        <v>1846</v>
      </c>
      <c r="M929">
        <v>0.56999999999999995</v>
      </c>
      <c r="N929" t="s">
        <v>34</v>
      </c>
      <c r="O929" t="s">
        <v>54</v>
      </c>
      <c r="P929" t="s">
        <v>215</v>
      </c>
      <c r="Q929" t="s">
        <v>258</v>
      </c>
      <c r="R929">
        <v>52402</v>
      </c>
      <c r="S929" s="1">
        <v>42088</v>
      </c>
      <c r="T929" s="1">
        <v>42090</v>
      </c>
      <c r="U929">
        <v>-11.69</v>
      </c>
      <c r="V929">
        <v>5</v>
      </c>
      <c r="W929">
        <v>58.52</v>
      </c>
      <c r="X929">
        <v>86957</v>
      </c>
      <c r="Y929">
        <f>cleaneddata[[#This Row],[Unit Price]]-cleaneddata[[#This Row],[Discount]]</f>
        <v>10.63</v>
      </c>
      <c r="Z929" t="str">
        <f>_xlfn.IFS(cleaneddata[[#This Row],[Region]]="Central","Chris",cleaneddata[[#This Row],[Region]]="East","Erin",cleaneddata[[#This Row],[Region]]="South","Sam",cleaneddata[[#This Row],[Region]]="West","William")</f>
        <v>Chris</v>
      </c>
    </row>
    <row r="930" spans="1:26" x14ac:dyDescent="0.2">
      <c r="A930">
        <v>2201</v>
      </c>
      <c r="B930" t="s">
        <v>1847</v>
      </c>
      <c r="C930" t="s">
        <v>27</v>
      </c>
      <c r="D930">
        <v>0.17</v>
      </c>
      <c r="E930">
        <v>14.89</v>
      </c>
      <c r="F930">
        <v>13.56</v>
      </c>
      <c r="G930" t="s">
        <v>40</v>
      </c>
      <c r="H930" t="s">
        <v>29</v>
      </c>
      <c r="I930" t="s">
        <v>30</v>
      </c>
      <c r="J930" t="s">
        <v>128</v>
      </c>
      <c r="K930" t="s">
        <v>66</v>
      </c>
      <c r="L930" t="s">
        <v>1848</v>
      </c>
      <c r="M930">
        <v>0.57999999999999996</v>
      </c>
      <c r="N930" t="s">
        <v>34</v>
      </c>
      <c r="O930" t="s">
        <v>54</v>
      </c>
      <c r="P930" t="s">
        <v>86</v>
      </c>
      <c r="Q930" t="s">
        <v>1849</v>
      </c>
      <c r="R930">
        <v>55420</v>
      </c>
      <c r="S930" s="1">
        <v>42088</v>
      </c>
      <c r="T930" s="1">
        <v>42090</v>
      </c>
      <c r="U930">
        <v>-9.1300000000000008</v>
      </c>
      <c r="V930">
        <v>1</v>
      </c>
      <c r="W930">
        <v>27.96</v>
      </c>
      <c r="X930">
        <v>86054</v>
      </c>
      <c r="Y930">
        <f>cleaneddata[[#This Row],[Unit Price]]-cleaneddata[[#This Row],[Discount]]</f>
        <v>14.72</v>
      </c>
      <c r="Z930" t="str">
        <f>_xlfn.IFS(cleaneddata[[#This Row],[Region]]="Central","Chris",cleaneddata[[#This Row],[Region]]="East","Erin",cleaneddata[[#This Row],[Region]]="South","Sam",cleaneddata[[#This Row],[Region]]="West","William")</f>
        <v>Chris</v>
      </c>
    </row>
    <row r="931" spans="1:26" x14ac:dyDescent="0.2">
      <c r="A931">
        <v>3100</v>
      </c>
      <c r="B931" t="s">
        <v>1850</v>
      </c>
      <c r="C931" t="s">
        <v>27</v>
      </c>
      <c r="D931">
        <v>7.0000000000000007E-2</v>
      </c>
      <c r="E931">
        <v>35.99</v>
      </c>
      <c r="F931">
        <v>5</v>
      </c>
      <c r="G931" t="s">
        <v>40</v>
      </c>
      <c r="H931" t="s">
        <v>41</v>
      </c>
      <c r="I931" t="s">
        <v>42</v>
      </c>
      <c r="J931" t="s">
        <v>137</v>
      </c>
      <c r="K931" t="s">
        <v>52</v>
      </c>
      <c r="L931" t="s">
        <v>1851</v>
      </c>
      <c r="M931">
        <v>0.82</v>
      </c>
      <c r="N931" t="s">
        <v>34</v>
      </c>
      <c r="O931" t="s">
        <v>35</v>
      </c>
      <c r="P931" t="s">
        <v>125</v>
      </c>
      <c r="Q931" t="s">
        <v>1852</v>
      </c>
      <c r="R931">
        <v>33334</v>
      </c>
      <c r="S931" s="1">
        <v>42088</v>
      </c>
      <c r="T931" s="1">
        <v>42090</v>
      </c>
      <c r="U931">
        <v>-299.81420000000003</v>
      </c>
      <c r="V931">
        <v>1</v>
      </c>
      <c r="W931">
        <v>31.71</v>
      </c>
      <c r="X931">
        <v>89988</v>
      </c>
      <c r="Y931">
        <f>cleaneddata[[#This Row],[Unit Price]]-cleaneddata[[#This Row],[Discount]]</f>
        <v>35.92</v>
      </c>
      <c r="Z931" t="str">
        <f>_xlfn.IFS(cleaneddata[[#This Row],[Region]]="Central","Chris",cleaneddata[[#This Row],[Region]]="East","Erin",cleaneddata[[#This Row],[Region]]="South","Sam",cleaneddata[[#This Row],[Region]]="West","William")</f>
        <v>Sam</v>
      </c>
    </row>
    <row r="932" spans="1:26" x14ac:dyDescent="0.2">
      <c r="A932">
        <v>693</v>
      </c>
      <c r="B932" t="s">
        <v>1551</v>
      </c>
      <c r="C932" t="s">
        <v>49</v>
      </c>
      <c r="D932">
        <v>0.02</v>
      </c>
      <c r="E932">
        <v>500.98</v>
      </c>
      <c r="F932">
        <v>41.44</v>
      </c>
      <c r="G932" t="s">
        <v>28</v>
      </c>
      <c r="H932" t="s">
        <v>29</v>
      </c>
      <c r="I932" t="s">
        <v>30</v>
      </c>
      <c r="J932" t="s">
        <v>119</v>
      </c>
      <c r="K932" t="s">
        <v>32</v>
      </c>
      <c r="L932" t="s">
        <v>1853</v>
      </c>
      <c r="M932">
        <v>0.66</v>
      </c>
      <c r="N932" t="s">
        <v>34</v>
      </c>
      <c r="O932" t="s">
        <v>61</v>
      </c>
      <c r="P932" t="s">
        <v>62</v>
      </c>
      <c r="Q932" t="s">
        <v>1552</v>
      </c>
      <c r="R932">
        <v>80229</v>
      </c>
      <c r="S932" s="1">
        <v>42088</v>
      </c>
      <c r="T932" s="1">
        <v>42088</v>
      </c>
      <c r="U932">
        <v>2568.4629</v>
      </c>
      <c r="V932">
        <v>7</v>
      </c>
      <c r="W932">
        <v>3722.41</v>
      </c>
      <c r="X932">
        <v>87811</v>
      </c>
      <c r="Y932">
        <f>cleaneddata[[#This Row],[Unit Price]]-cleaneddata[[#This Row],[Discount]]</f>
        <v>500.96000000000004</v>
      </c>
      <c r="Z932" t="str">
        <f>_xlfn.IFS(cleaneddata[[#This Row],[Region]]="Central","Chris",cleaneddata[[#This Row],[Region]]="East","Erin",cleaneddata[[#This Row],[Region]]="South","Sam",cleaneddata[[#This Row],[Region]]="West","William")</f>
        <v>William</v>
      </c>
    </row>
    <row r="933" spans="1:26" x14ac:dyDescent="0.2">
      <c r="A933">
        <v>1557</v>
      </c>
      <c r="B933" t="s">
        <v>1854</v>
      </c>
      <c r="C933" t="s">
        <v>49</v>
      </c>
      <c r="D933">
        <v>0.09</v>
      </c>
      <c r="E933">
        <v>60.98</v>
      </c>
      <c r="F933">
        <v>49</v>
      </c>
      <c r="G933" t="s">
        <v>40</v>
      </c>
      <c r="H933" t="s">
        <v>41</v>
      </c>
      <c r="I933" t="s">
        <v>50</v>
      </c>
      <c r="J933" t="s">
        <v>97</v>
      </c>
      <c r="K933" t="s">
        <v>66</v>
      </c>
      <c r="L933" t="s">
        <v>1532</v>
      </c>
      <c r="M933">
        <v>0.59</v>
      </c>
      <c r="N933" t="s">
        <v>34</v>
      </c>
      <c r="O933" t="s">
        <v>35</v>
      </c>
      <c r="P933" t="s">
        <v>244</v>
      </c>
      <c r="Q933" t="s">
        <v>1855</v>
      </c>
      <c r="R933">
        <v>22003</v>
      </c>
      <c r="S933" s="1">
        <v>42088</v>
      </c>
      <c r="T933" s="1">
        <v>42096</v>
      </c>
      <c r="U933">
        <v>-954.75800000000004</v>
      </c>
      <c r="V933">
        <v>15</v>
      </c>
      <c r="W933">
        <v>879.62</v>
      </c>
      <c r="X933">
        <v>87426</v>
      </c>
      <c r="Y933">
        <f>cleaneddata[[#This Row],[Unit Price]]-cleaneddata[[#This Row],[Discount]]</f>
        <v>60.889999999999993</v>
      </c>
      <c r="Z933" t="str">
        <f>_xlfn.IFS(cleaneddata[[#This Row],[Region]]="Central","Chris",cleaneddata[[#This Row],[Region]]="East","Erin",cleaneddata[[#This Row],[Region]]="South","Sam",cleaneddata[[#This Row],[Region]]="West","William")</f>
        <v>Sam</v>
      </c>
    </row>
    <row r="934" spans="1:26" x14ac:dyDescent="0.2">
      <c r="A934">
        <v>1557</v>
      </c>
      <c r="B934" t="s">
        <v>1854</v>
      </c>
      <c r="C934" t="s">
        <v>49</v>
      </c>
      <c r="D934">
        <v>0.05</v>
      </c>
      <c r="E934">
        <v>29.89</v>
      </c>
      <c r="F934">
        <v>1.99</v>
      </c>
      <c r="G934" t="s">
        <v>40</v>
      </c>
      <c r="H934" t="s">
        <v>41</v>
      </c>
      <c r="I934" t="s">
        <v>42</v>
      </c>
      <c r="J934" t="s">
        <v>43</v>
      </c>
      <c r="K934" t="s">
        <v>44</v>
      </c>
      <c r="L934" t="s">
        <v>445</v>
      </c>
      <c r="M934">
        <v>0.5</v>
      </c>
      <c r="N934" t="s">
        <v>34</v>
      </c>
      <c r="O934" t="s">
        <v>35</v>
      </c>
      <c r="P934" t="s">
        <v>244</v>
      </c>
      <c r="Q934" t="s">
        <v>1855</v>
      </c>
      <c r="R934">
        <v>22003</v>
      </c>
      <c r="S934" s="1">
        <v>42088</v>
      </c>
      <c r="T934" s="1">
        <v>42090</v>
      </c>
      <c r="U934">
        <v>219.4734</v>
      </c>
      <c r="V934">
        <v>12</v>
      </c>
      <c r="W934">
        <v>361.19</v>
      </c>
      <c r="X934">
        <v>87426</v>
      </c>
      <c r="Y934">
        <f>cleaneddata[[#This Row],[Unit Price]]-cleaneddata[[#This Row],[Discount]]</f>
        <v>29.84</v>
      </c>
      <c r="Z934" t="str">
        <f>_xlfn.IFS(cleaneddata[[#This Row],[Region]]="Central","Chris",cleaneddata[[#This Row],[Region]]="East","Erin",cleaneddata[[#This Row],[Region]]="South","Sam",cleaneddata[[#This Row],[Region]]="West","William")</f>
        <v>Sam</v>
      </c>
    </row>
    <row r="935" spans="1:26" x14ac:dyDescent="0.2">
      <c r="A935">
        <v>1699</v>
      </c>
      <c r="B935" t="s">
        <v>1856</v>
      </c>
      <c r="C935" t="s">
        <v>49</v>
      </c>
      <c r="D935">
        <v>0.05</v>
      </c>
      <c r="E935">
        <v>3.98</v>
      </c>
      <c r="F935">
        <v>5.26</v>
      </c>
      <c r="G935" t="s">
        <v>40</v>
      </c>
      <c r="H935" t="s">
        <v>29</v>
      </c>
      <c r="I935" t="s">
        <v>50</v>
      </c>
      <c r="J935" t="s">
        <v>74</v>
      </c>
      <c r="K935" t="s">
        <v>75</v>
      </c>
      <c r="L935" t="s">
        <v>1857</v>
      </c>
      <c r="M935">
        <v>0.38</v>
      </c>
      <c r="N935" t="s">
        <v>34</v>
      </c>
      <c r="O935" t="s">
        <v>113</v>
      </c>
      <c r="P935" t="s">
        <v>322</v>
      </c>
      <c r="Q935" t="s">
        <v>1858</v>
      </c>
      <c r="R935">
        <v>19057</v>
      </c>
      <c r="S935" s="1">
        <v>42088</v>
      </c>
      <c r="T935" s="1">
        <v>42092</v>
      </c>
      <c r="U935">
        <v>-152.52449999999999</v>
      </c>
      <c r="V935">
        <v>12</v>
      </c>
      <c r="W935">
        <v>49.44</v>
      </c>
      <c r="X935">
        <v>87345</v>
      </c>
      <c r="Y935">
        <f>cleaneddata[[#This Row],[Unit Price]]-cleaneddata[[#This Row],[Discount]]</f>
        <v>3.93</v>
      </c>
      <c r="Z935" t="str">
        <f>_xlfn.IFS(cleaneddata[[#This Row],[Region]]="Central","Chris",cleaneddata[[#This Row],[Region]]="East","Erin",cleaneddata[[#This Row],[Region]]="South","Sam",cleaneddata[[#This Row],[Region]]="West","William")</f>
        <v>Erin</v>
      </c>
    </row>
    <row r="936" spans="1:26" x14ac:dyDescent="0.2">
      <c r="A936">
        <v>1699</v>
      </c>
      <c r="B936" t="s">
        <v>1856</v>
      </c>
      <c r="C936" t="s">
        <v>49</v>
      </c>
      <c r="D936">
        <v>0.01</v>
      </c>
      <c r="E936">
        <v>6.48</v>
      </c>
      <c r="F936">
        <v>5.4</v>
      </c>
      <c r="G936" t="s">
        <v>40</v>
      </c>
      <c r="H936" t="s">
        <v>29</v>
      </c>
      <c r="I936" t="s">
        <v>50</v>
      </c>
      <c r="J936" t="s">
        <v>90</v>
      </c>
      <c r="K936" t="s">
        <v>75</v>
      </c>
      <c r="L936" t="s">
        <v>1859</v>
      </c>
      <c r="M936">
        <v>0.37</v>
      </c>
      <c r="N936" t="s">
        <v>34</v>
      </c>
      <c r="O936" t="s">
        <v>113</v>
      </c>
      <c r="P936" t="s">
        <v>322</v>
      </c>
      <c r="Q936" t="s">
        <v>1858</v>
      </c>
      <c r="R936">
        <v>19057</v>
      </c>
      <c r="S936" s="1">
        <v>42088</v>
      </c>
      <c r="T936" s="1">
        <v>42088</v>
      </c>
      <c r="U936">
        <v>-18.850000000000001</v>
      </c>
      <c r="V936">
        <v>2</v>
      </c>
      <c r="W936">
        <v>14.29</v>
      </c>
      <c r="X936">
        <v>87345</v>
      </c>
      <c r="Y936">
        <f>cleaneddata[[#This Row],[Unit Price]]-cleaneddata[[#This Row],[Discount]]</f>
        <v>6.4700000000000006</v>
      </c>
      <c r="Z936" t="str">
        <f>_xlfn.IFS(cleaneddata[[#This Row],[Region]]="Central","Chris",cleaneddata[[#This Row],[Region]]="East","Erin",cleaneddata[[#This Row],[Region]]="South","Sam",cleaneddata[[#This Row],[Region]]="West","William")</f>
        <v>Erin</v>
      </c>
    </row>
    <row r="937" spans="1:26" x14ac:dyDescent="0.2">
      <c r="A937">
        <v>290</v>
      </c>
      <c r="B937" t="s">
        <v>1860</v>
      </c>
      <c r="C937" t="s">
        <v>72</v>
      </c>
      <c r="D937">
        <v>0.04</v>
      </c>
      <c r="E937">
        <v>4.9800000000000004</v>
      </c>
      <c r="F937">
        <v>4.62</v>
      </c>
      <c r="G937" t="s">
        <v>40</v>
      </c>
      <c r="H937" t="s">
        <v>29</v>
      </c>
      <c r="I937" t="s">
        <v>42</v>
      </c>
      <c r="J937" t="s">
        <v>43</v>
      </c>
      <c r="K937" t="s">
        <v>44</v>
      </c>
      <c r="L937" t="s">
        <v>1223</v>
      </c>
      <c r="M937">
        <v>0.64</v>
      </c>
      <c r="N937" t="s">
        <v>34</v>
      </c>
      <c r="O937" t="s">
        <v>61</v>
      </c>
      <c r="P937" t="s">
        <v>62</v>
      </c>
      <c r="Q937" t="s">
        <v>1861</v>
      </c>
      <c r="R937">
        <v>80538</v>
      </c>
      <c r="S937" s="1">
        <v>42088</v>
      </c>
      <c r="T937" s="1">
        <v>42089</v>
      </c>
      <c r="U937">
        <v>-135.16</v>
      </c>
      <c r="V937">
        <v>20</v>
      </c>
      <c r="W937">
        <v>102.54</v>
      </c>
      <c r="X937">
        <v>90837</v>
      </c>
      <c r="Y937">
        <f>cleaneddata[[#This Row],[Unit Price]]-cleaneddata[[#This Row],[Discount]]</f>
        <v>4.9400000000000004</v>
      </c>
      <c r="Z937" t="str">
        <f>_xlfn.IFS(cleaneddata[[#This Row],[Region]]="Central","Chris",cleaneddata[[#This Row],[Region]]="East","Erin",cleaneddata[[#This Row],[Region]]="South","Sam",cleaneddata[[#This Row],[Region]]="West","William")</f>
        <v>William</v>
      </c>
    </row>
    <row r="938" spans="1:26" x14ac:dyDescent="0.2">
      <c r="A938">
        <v>2287</v>
      </c>
      <c r="B938" t="s">
        <v>1265</v>
      </c>
      <c r="C938" t="s">
        <v>72</v>
      </c>
      <c r="D938">
        <v>0.01</v>
      </c>
      <c r="E938">
        <v>18.97</v>
      </c>
      <c r="F938">
        <v>9.0299999999999994</v>
      </c>
      <c r="G938" t="s">
        <v>40</v>
      </c>
      <c r="H938" t="s">
        <v>96</v>
      </c>
      <c r="I938" t="s">
        <v>50</v>
      </c>
      <c r="J938" t="s">
        <v>90</v>
      </c>
      <c r="K938" t="s">
        <v>75</v>
      </c>
      <c r="L938" t="s">
        <v>632</v>
      </c>
      <c r="M938">
        <v>0.37</v>
      </c>
      <c r="N938" t="s">
        <v>34</v>
      </c>
      <c r="O938" t="s">
        <v>35</v>
      </c>
      <c r="P938" t="s">
        <v>273</v>
      </c>
      <c r="Q938" t="s">
        <v>1267</v>
      </c>
      <c r="R938">
        <v>29483</v>
      </c>
      <c r="S938" s="1">
        <v>42088</v>
      </c>
      <c r="T938" s="1">
        <v>42088</v>
      </c>
      <c r="U938">
        <v>-12.0267</v>
      </c>
      <c r="V938">
        <v>8</v>
      </c>
      <c r="W938">
        <v>164.67</v>
      </c>
      <c r="X938">
        <v>90146</v>
      </c>
      <c r="Y938">
        <f>cleaneddata[[#This Row],[Unit Price]]-cleaneddata[[#This Row],[Discount]]</f>
        <v>18.959999999999997</v>
      </c>
      <c r="Z938" t="str">
        <f>_xlfn.IFS(cleaneddata[[#This Row],[Region]]="Central","Chris",cleaneddata[[#This Row],[Region]]="East","Erin",cleaneddata[[#This Row],[Region]]="South","Sam",cleaneddata[[#This Row],[Region]]="West","William")</f>
        <v>Sam</v>
      </c>
    </row>
    <row r="939" spans="1:26" x14ac:dyDescent="0.2">
      <c r="A939">
        <v>2287</v>
      </c>
      <c r="B939" t="s">
        <v>1265</v>
      </c>
      <c r="C939" t="s">
        <v>72</v>
      </c>
      <c r="D939">
        <v>0.03</v>
      </c>
      <c r="E939">
        <v>12.28</v>
      </c>
      <c r="F939">
        <v>4.8600000000000003</v>
      </c>
      <c r="G939" t="s">
        <v>40</v>
      </c>
      <c r="H939" t="s">
        <v>96</v>
      </c>
      <c r="I939" t="s">
        <v>50</v>
      </c>
      <c r="J939" t="s">
        <v>90</v>
      </c>
      <c r="K939" t="s">
        <v>75</v>
      </c>
      <c r="L939" t="s">
        <v>1862</v>
      </c>
      <c r="M939">
        <v>0.38</v>
      </c>
      <c r="N939" t="s">
        <v>34</v>
      </c>
      <c r="O939" t="s">
        <v>35</v>
      </c>
      <c r="P939" t="s">
        <v>273</v>
      </c>
      <c r="Q939" t="s">
        <v>1267</v>
      </c>
      <c r="R939">
        <v>29483</v>
      </c>
      <c r="S939" s="1">
        <v>42088</v>
      </c>
      <c r="T939" s="1">
        <v>42089</v>
      </c>
      <c r="U939">
        <v>122.508</v>
      </c>
      <c r="V939">
        <v>6</v>
      </c>
      <c r="W939">
        <v>72.739999999999995</v>
      </c>
      <c r="X939">
        <v>90146</v>
      </c>
      <c r="Y939">
        <f>cleaneddata[[#This Row],[Unit Price]]-cleaneddata[[#This Row],[Discount]]</f>
        <v>12.25</v>
      </c>
      <c r="Z939" t="str">
        <f>_xlfn.IFS(cleaneddata[[#This Row],[Region]]="Central","Chris",cleaneddata[[#This Row],[Region]]="East","Erin",cleaneddata[[#This Row],[Region]]="South","Sam",cleaneddata[[#This Row],[Region]]="West","William")</f>
        <v>Sam</v>
      </c>
    </row>
    <row r="940" spans="1:26" x14ac:dyDescent="0.2">
      <c r="A940">
        <v>2287</v>
      </c>
      <c r="B940" t="s">
        <v>1265</v>
      </c>
      <c r="C940" t="s">
        <v>72</v>
      </c>
      <c r="D940">
        <v>0.05</v>
      </c>
      <c r="E940">
        <v>34.99</v>
      </c>
      <c r="F940">
        <v>7.73</v>
      </c>
      <c r="G940" t="s">
        <v>89</v>
      </c>
      <c r="H940" t="s">
        <v>96</v>
      </c>
      <c r="I940" t="s">
        <v>50</v>
      </c>
      <c r="J940" t="s">
        <v>51</v>
      </c>
      <c r="K940" t="s">
        <v>75</v>
      </c>
      <c r="L940" t="s">
        <v>1306</v>
      </c>
      <c r="M940">
        <v>0.59</v>
      </c>
      <c r="N940" t="s">
        <v>34</v>
      </c>
      <c r="O940" t="s">
        <v>35</v>
      </c>
      <c r="P940" t="s">
        <v>273</v>
      </c>
      <c r="Q940" t="s">
        <v>1267</v>
      </c>
      <c r="R940">
        <v>29483</v>
      </c>
      <c r="S940" s="1">
        <v>42088</v>
      </c>
      <c r="T940" s="1">
        <v>42090</v>
      </c>
      <c r="U940">
        <v>-12.0267</v>
      </c>
      <c r="V940">
        <v>12</v>
      </c>
      <c r="W940">
        <v>418.75</v>
      </c>
      <c r="X940">
        <v>90146</v>
      </c>
      <c r="Y940">
        <f>cleaneddata[[#This Row],[Unit Price]]-cleaneddata[[#This Row],[Discount]]</f>
        <v>34.940000000000005</v>
      </c>
      <c r="Z940" t="str">
        <f>_xlfn.IFS(cleaneddata[[#This Row],[Region]]="Central","Chris",cleaneddata[[#This Row],[Region]]="East","Erin",cleaneddata[[#This Row],[Region]]="South","Sam",cleaneddata[[#This Row],[Region]]="West","William")</f>
        <v>Sam</v>
      </c>
    </row>
    <row r="941" spans="1:26" x14ac:dyDescent="0.2">
      <c r="A941">
        <v>2833</v>
      </c>
      <c r="B941" t="s">
        <v>1863</v>
      </c>
      <c r="C941" t="s">
        <v>72</v>
      </c>
      <c r="D941">
        <v>0.03</v>
      </c>
      <c r="E941">
        <v>140.97999999999999</v>
      </c>
      <c r="F941">
        <v>36.090000000000003</v>
      </c>
      <c r="G941" t="s">
        <v>28</v>
      </c>
      <c r="H941" t="s">
        <v>29</v>
      </c>
      <c r="I941" t="s">
        <v>30</v>
      </c>
      <c r="J941" t="s">
        <v>119</v>
      </c>
      <c r="K941" t="s">
        <v>32</v>
      </c>
      <c r="L941" t="s">
        <v>1864</v>
      </c>
      <c r="M941">
        <v>0.77</v>
      </c>
      <c r="N941" t="s">
        <v>34</v>
      </c>
      <c r="O941" t="s">
        <v>54</v>
      </c>
      <c r="P941" t="s">
        <v>86</v>
      </c>
      <c r="Q941" t="s">
        <v>1865</v>
      </c>
      <c r="R941">
        <v>55076</v>
      </c>
      <c r="S941" s="1">
        <v>42088</v>
      </c>
      <c r="T941" s="1">
        <v>42090</v>
      </c>
      <c r="U941">
        <v>-221.5</v>
      </c>
      <c r="V941">
        <v>4</v>
      </c>
      <c r="W941">
        <v>608.80999999999995</v>
      </c>
      <c r="X941">
        <v>91030</v>
      </c>
      <c r="Y941">
        <f>cleaneddata[[#This Row],[Unit Price]]-cleaneddata[[#This Row],[Discount]]</f>
        <v>140.94999999999999</v>
      </c>
      <c r="Z941" t="str">
        <f>_xlfn.IFS(cleaneddata[[#This Row],[Region]]="Central","Chris",cleaneddata[[#This Row],[Region]]="East","Erin",cleaneddata[[#This Row],[Region]]="South","Sam",cleaneddata[[#This Row],[Region]]="West","William")</f>
        <v>Chris</v>
      </c>
    </row>
    <row r="942" spans="1:26" x14ac:dyDescent="0.2">
      <c r="A942">
        <v>2833</v>
      </c>
      <c r="B942" t="s">
        <v>1863</v>
      </c>
      <c r="C942" t="s">
        <v>72</v>
      </c>
      <c r="D942">
        <v>0.08</v>
      </c>
      <c r="E942">
        <v>65.989999999999995</v>
      </c>
      <c r="F942">
        <v>8.99</v>
      </c>
      <c r="G942" t="s">
        <v>40</v>
      </c>
      <c r="H942" t="s">
        <v>29</v>
      </c>
      <c r="I942" t="s">
        <v>42</v>
      </c>
      <c r="J942" t="s">
        <v>137</v>
      </c>
      <c r="K942" t="s">
        <v>75</v>
      </c>
      <c r="L942" t="s">
        <v>1866</v>
      </c>
      <c r="M942">
        <v>0.56000000000000005</v>
      </c>
      <c r="N942" t="s">
        <v>34</v>
      </c>
      <c r="O942" t="s">
        <v>54</v>
      </c>
      <c r="P942" t="s">
        <v>86</v>
      </c>
      <c r="Q942" t="s">
        <v>1865</v>
      </c>
      <c r="R942">
        <v>55076</v>
      </c>
      <c r="S942" s="1">
        <v>42088</v>
      </c>
      <c r="T942" s="1">
        <v>42089</v>
      </c>
      <c r="U942">
        <v>206.352</v>
      </c>
      <c r="V942">
        <v>15</v>
      </c>
      <c r="W942">
        <v>808.61</v>
      </c>
      <c r="X942">
        <v>91030</v>
      </c>
      <c r="Y942">
        <f>cleaneddata[[#This Row],[Unit Price]]-cleaneddata[[#This Row],[Discount]]</f>
        <v>65.91</v>
      </c>
      <c r="Z942" t="str">
        <f>_xlfn.IFS(cleaneddata[[#This Row],[Region]]="Central","Chris",cleaneddata[[#This Row],[Region]]="East","Erin",cleaneddata[[#This Row],[Region]]="South","Sam",cleaneddata[[#This Row],[Region]]="West","William")</f>
        <v>Chris</v>
      </c>
    </row>
    <row r="943" spans="1:26" x14ac:dyDescent="0.2">
      <c r="A943">
        <v>1767</v>
      </c>
      <c r="B943" t="s">
        <v>1867</v>
      </c>
      <c r="C943" t="s">
        <v>27</v>
      </c>
      <c r="D943">
        <v>0.01</v>
      </c>
      <c r="E943">
        <v>50.98</v>
      </c>
      <c r="F943">
        <v>6.5</v>
      </c>
      <c r="G943" t="s">
        <v>40</v>
      </c>
      <c r="H943" t="s">
        <v>73</v>
      </c>
      <c r="I943" t="s">
        <v>42</v>
      </c>
      <c r="J943" t="s">
        <v>43</v>
      </c>
      <c r="K943" t="s">
        <v>75</v>
      </c>
      <c r="L943" t="s">
        <v>1868</v>
      </c>
      <c r="M943">
        <v>0.73</v>
      </c>
      <c r="N943" t="s">
        <v>34</v>
      </c>
      <c r="O943" t="s">
        <v>35</v>
      </c>
      <c r="P943" t="s">
        <v>77</v>
      </c>
      <c r="Q943" t="s">
        <v>1869</v>
      </c>
      <c r="R943">
        <v>30265</v>
      </c>
      <c r="S943" s="1">
        <v>42089</v>
      </c>
      <c r="T943" s="1">
        <v>42090</v>
      </c>
      <c r="U943">
        <v>5.3396999999999997</v>
      </c>
      <c r="V943">
        <v>16</v>
      </c>
      <c r="W943">
        <v>818.49</v>
      </c>
      <c r="X943">
        <v>89211</v>
      </c>
      <c r="Y943">
        <f>cleaneddata[[#This Row],[Unit Price]]-cleaneddata[[#This Row],[Discount]]</f>
        <v>50.97</v>
      </c>
      <c r="Z943" t="str">
        <f>_xlfn.IFS(cleaneddata[[#This Row],[Region]]="Central","Chris",cleaneddata[[#This Row],[Region]]="East","Erin",cleaneddata[[#This Row],[Region]]="South","Sam",cleaneddata[[#This Row],[Region]]="West","William")</f>
        <v>Sam</v>
      </c>
    </row>
    <row r="944" spans="1:26" x14ac:dyDescent="0.2">
      <c r="A944">
        <v>2114</v>
      </c>
      <c r="B944" t="s">
        <v>1377</v>
      </c>
      <c r="C944" t="s">
        <v>27</v>
      </c>
      <c r="D944">
        <v>0.08</v>
      </c>
      <c r="E944">
        <v>6.68</v>
      </c>
      <c r="F944">
        <v>1.5</v>
      </c>
      <c r="G944" t="s">
        <v>40</v>
      </c>
      <c r="H944" t="s">
        <v>96</v>
      </c>
      <c r="I944" t="s">
        <v>50</v>
      </c>
      <c r="J944" t="s">
        <v>51</v>
      </c>
      <c r="K944" t="s">
        <v>52</v>
      </c>
      <c r="L944" t="s">
        <v>1870</v>
      </c>
      <c r="M944">
        <v>0.48</v>
      </c>
      <c r="N944" t="s">
        <v>34</v>
      </c>
      <c r="O944" t="s">
        <v>35</v>
      </c>
      <c r="P944" t="s">
        <v>244</v>
      </c>
      <c r="Q944" t="s">
        <v>1379</v>
      </c>
      <c r="R944">
        <v>23518</v>
      </c>
      <c r="S944" s="1">
        <v>42089</v>
      </c>
      <c r="T944" s="1">
        <v>42091</v>
      </c>
      <c r="U944">
        <v>-601.80399999999997</v>
      </c>
      <c r="V944">
        <v>10</v>
      </c>
      <c r="W944">
        <v>66.12</v>
      </c>
      <c r="X944">
        <v>88403</v>
      </c>
      <c r="Y944">
        <f>cleaneddata[[#This Row],[Unit Price]]-cleaneddata[[#This Row],[Discount]]</f>
        <v>6.6</v>
      </c>
      <c r="Z944" t="str">
        <f>_xlfn.IFS(cleaneddata[[#This Row],[Region]]="Central","Chris",cleaneddata[[#This Row],[Region]]="East","Erin",cleaneddata[[#This Row],[Region]]="South","Sam",cleaneddata[[#This Row],[Region]]="West","William")</f>
        <v>Sam</v>
      </c>
    </row>
    <row r="945" spans="1:26" x14ac:dyDescent="0.2">
      <c r="A945">
        <v>3379</v>
      </c>
      <c r="B945" t="s">
        <v>1871</v>
      </c>
      <c r="C945" t="s">
        <v>27</v>
      </c>
      <c r="D945">
        <v>0</v>
      </c>
      <c r="E945">
        <v>19.98</v>
      </c>
      <c r="F945">
        <v>5.97</v>
      </c>
      <c r="G945" t="s">
        <v>89</v>
      </c>
      <c r="H945" t="s">
        <v>96</v>
      </c>
      <c r="I945" t="s">
        <v>50</v>
      </c>
      <c r="J945" t="s">
        <v>90</v>
      </c>
      <c r="K945" t="s">
        <v>75</v>
      </c>
      <c r="L945" t="s">
        <v>1872</v>
      </c>
      <c r="M945">
        <v>0.38</v>
      </c>
      <c r="N945" t="s">
        <v>34</v>
      </c>
      <c r="O945" t="s">
        <v>35</v>
      </c>
      <c r="P945" t="s">
        <v>77</v>
      </c>
      <c r="Q945" t="s">
        <v>1873</v>
      </c>
      <c r="R945">
        <v>30144</v>
      </c>
      <c r="S945" s="1">
        <v>42089</v>
      </c>
      <c r="T945" s="1">
        <v>42092</v>
      </c>
      <c r="U945">
        <v>-189.714</v>
      </c>
      <c r="V945">
        <v>12</v>
      </c>
      <c r="W945">
        <v>249.07</v>
      </c>
      <c r="X945">
        <v>88837</v>
      </c>
      <c r="Y945">
        <f>cleaneddata[[#This Row],[Unit Price]]-cleaneddata[[#This Row],[Discount]]</f>
        <v>19.98</v>
      </c>
      <c r="Z945" t="str">
        <f>_xlfn.IFS(cleaneddata[[#This Row],[Region]]="Central","Chris",cleaneddata[[#This Row],[Region]]="East","Erin",cleaneddata[[#This Row],[Region]]="South","Sam",cleaneddata[[#This Row],[Region]]="West","William")</f>
        <v>Sam</v>
      </c>
    </row>
    <row r="946" spans="1:26" x14ac:dyDescent="0.2">
      <c r="A946">
        <v>2124</v>
      </c>
      <c r="B946" t="s">
        <v>38</v>
      </c>
      <c r="C946" t="s">
        <v>39</v>
      </c>
      <c r="D946">
        <v>0.03</v>
      </c>
      <c r="E946">
        <v>124.49</v>
      </c>
      <c r="F946">
        <v>51.94</v>
      </c>
      <c r="G946" t="s">
        <v>28</v>
      </c>
      <c r="H946" t="s">
        <v>96</v>
      </c>
      <c r="I946" t="s">
        <v>30</v>
      </c>
      <c r="J946" t="s">
        <v>31</v>
      </c>
      <c r="K946" t="s">
        <v>32</v>
      </c>
      <c r="L946" t="s">
        <v>1151</v>
      </c>
      <c r="M946">
        <v>0.63</v>
      </c>
      <c r="N946" t="s">
        <v>34</v>
      </c>
      <c r="O946" t="s">
        <v>35</v>
      </c>
      <c r="P946" t="s">
        <v>46</v>
      </c>
      <c r="Q946" t="s">
        <v>47</v>
      </c>
      <c r="R946">
        <v>72301</v>
      </c>
      <c r="S946" s="1">
        <v>42089</v>
      </c>
      <c r="T946" s="1">
        <v>42090</v>
      </c>
      <c r="U946">
        <v>18.173999999999999</v>
      </c>
      <c r="V946">
        <v>21</v>
      </c>
      <c r="W946">
        <v>2761.94</v>
      </c>
      <c r="X946">
        <v>89666</v>
      </c>
      <c r="Y946">
        <f>cleaneddata[[#This Row],[Unit Price]]-cleaneddata[[#This Row],[Discount]]</f>
        <v>124.46</v>
      </c>
      <c r="Z946" t="str">
        <f>_xlfn.IFS(cleaneddata[[#This Row],[Region]]="Central","Chris",cleaneddata[[#This Row],[Region]]="East","Erin",cleaneddata[[#This Row],[Region]]="South","Sam",cleaneddata[[#This Row],[Region]]="West","William")</f>
        <v>Sam</v>
      </c>
    </row>
    <row r="947" spans="1:26" x14ac:dyDescent="0.2">
      <c r="A947">
        <v>2066</v>
      </c>
      <c r="B947" t="s">
        <v>1874</v>
      </c>
      <c r="C947" t="s">
        <v>118</v>
      </c>
      <c r="D947">
        <v>0.09</v>
      </c>
      <c r="E947">
        <v>20.89</v>
      </c>
      <c r="F947">
        <v>11.52</v>
      </c>
      <c r="G947" t="s">
        <v>40</v>
      </c>
      <c r="H947" t="s">
        <v>73</v>
      </c>
      <c r="I947" t="s">
        <v>50</v>
      </c>
      <c r="J947" t="s">
        <v>80</v>
      </c>
      <c r="K947" t="s">
        <v>75</v>
      </c>
      <c r="L947" t="s">
        <v>1875</v>
      </c>
      <c r="M947">
        <v>0.83</v>
      </c>
      <c r="N947" t="s">
        <v>34</v>
      </c>
      <c r="O947" t="s">
        <v>35</v>
      </c>
      <c r="P947" t="s">
        <v>99</v>
      </c>
      <c r="Q947" t="s">
        <v>1876</v>
      </c>
      <c r="R947">
        <v>28079</v>
      </c>
      <c r="S947" s="1">
        <v>42089</v>
      </c>
      <c r="T947" s="1">
        <v>42090</v>
      </c>
      <c r="U947">
        <v>-133.54599999999999</v>
      </c>
      <c r="V947">
        <v>7</v>
      </c>
      <c r="W947">
        <v>146.5</v>
      </c>
      <c r="X947">
        <v>85833</v>
      </c>
      <c r="Y947">
        <f>cleaneddata[[#This Row],[Unit Price]]-cleaneddata[[#This Row],[Discount]]</f>
        <v>20.8</v>
      </c>
      <c r="Z947" t="str">
        <f>_xlfn.IFS(cleaneddata[[#This Row],[Region]]="Central","Chris",cleaneddata[[#This Row],[Region]]="East","Erin",cleaneddata[[#This Row],[Region]]="South","Sam",cleaneddata[[#This Row],[Region]]="West","William")</f>
        <v>Sam</v>
      </c>
    </row>
    <row r="948" spans="1:26" x14ac:dyDescent="0.2">
      <c r="A948">
        <v>2419</v>
      </c>
      <c r="B948" t="s">
        <v>1877</v>
      </c>
      <c r="C948" t="s">
        <v>72</v>
      </c>
      <c r="D948">
        <v>7.0000000000000007E-2</v>
      </c>
      <c r="E948">
        <v>225.04</v>
      </c>
      <c r="F948">
        <v>11.79</v>
      </c>
      <c r="G948" t="s">
        <v>40</v>
      </c>
      <c r="H948" t="s">
        <v>41</v>
      </c>
      <c r="I948" t="s">
        <v>50</v>
      </c>
      <c r="J948" t="s">
        <v>97</v>
      </c>
      <c r="K948" t="s">
        <v>146</v>
      </c>
      <c r="L948" t="s">
        <v>1878</v>
      </c>
      <c r="M948">
        <v>0.42</v>
      </c>
      <c r="N948" t="s">
        <v>34</v>
      </c>
      <c r="O948" t="s">
        <v>35</v>
      </c>
      <c r="P948" t="s">
        <v>244</v>
      </c>
      <c r="Q948" t="s">
        <v>1879</v>
      </c>
      <c r="R948">
        <v>23701</v>
      </c>
      <c r="S948" s="1">
        <v>42089</v>
      </c>
      <c r="T948" s="1">
        <v>42089</v>
      </c>
      <c r="U948">
        <v>-162.91800000000001</v>
      </c>
      <c r="V948">
        <v>5</v>
      </c>
      <c r="W948">
        <v>1130.1500000000001</v>
      </c>
      <c r="X948">
        <v>86751</v>
      </c>
      <c r="Y948">
        <f>cleaneddata[[#This Row],[Unit Price]]-cleaneddata[[#This Row],[Discount]]</f>
        <v>224.97</v>
      </c>
      <c r="Z948" t="str">
        <f>_xlfn.IFS(cleaneddata[[#This Row],[Region]]="Central","Chris",cleaneddata[[#This Row],[Region]]="East","Erin",cleaneddata[[#This Row],[Region]]="South","Sam",cleaneddata[[#This Row],[Region]]="West","William")</f>
        <v>Sam</v>
      </c>
    </row>
    <row r="949" spans="1:26" x14ac:dyDescent="0.2">
      <c r="A949">
        <v>2419</v>
      </c>
      <c r="B949" t="s">
        <v>1877</v>
      </c>
      <c r="C949" t="s">
        <v>72</v>
      </c>
      <c r="D949">
        <v>0.03</v>
      </c>
      <c r="E949">
        <v>7.84</v>
      </c>
      <c r="F949">
        <v>4.71</v>
      </c>
      <c r="G949" t="s">
        <v>40</v>
      </c>
      <c r="H949" t="s">
        <v>41</v>
      </c>
      <c r="I949" t="s">
        <v>50</v>
      </c>
      <c r="J949" t="s">
        <v>74</v>
      </c>
      <c r="K949" t="s">
        <v>75</v>
      </c>
      <c r="L949" t="s">
        <v>681</v>
      </c>
      <c r="M949">
        <v>0.35</v>
      </c>
      <c r="N949" t="s">
        <v>34</v>
      </c>
      <c r="O949" t="s">
        <v>35</v>
      </c>
      <c r="P949" t="s">
        <v>244</v>
      </c>
      <c r="Q949" t="s">
        <v>1879</v>
      </c>
      <c r="R949">
        <v>23701</v>
      </c>
      <c r="S949" s="1">
        <v>42089</v>
      </c>
      <c r="T949" s="1">
        <v>42092</v>
      </c>
      <c r="U949">
        <v>859.71780000000001</v>
      </c>
      <c r="V949">
        <v>7</v>
      </c>
      <c r="W949">
        <v>54.37</v>
      </c>
      <c r="X949">
        <v>86751</v>
      </c>
      <c r="Y949">
        <f>cleaneddata[[#This Row],[Unit Price]]-cleaneddata[[#This Row],[Discount]]</f>
        <v>7.81</v>
      </c>
      <c r="Z949" t="str">
        <f>_xlfn.IFS(cleaneddata[[#This Row],[Region]]="Central","Chris",cleaneddata[[#This Row],[Region]]="East","Erin",cleaneddata[[#This Row],[Region]]="South","Sam",cleaneddata[[#This Row],[Region]]="West","William")</f>
        <v>Sam</v>
      </c>
    </row>
    <row r="950" spans="1:26" x14ac:dyDescent="0.2">
      <c r="A950">
        <v>2773</v>
      </c>
      <c r="B950" t="s">
        <v>1880</v>
      </c>
      <c r="C950" t="s">
        <v>72</v>
      </c>
      <c r="D950">
        <v>0.1</v>
      </c>
      <c r="E950">
        <v>5.18</v>
      </c>
      <c r="F950">
        <v>5.74</v>
      </c>
      <c r="G950" t="s">
        <v>40</v>
      </c>
      <c r="H950" t="s">
        <v>96</v>
      </c>
      <c r="I950" t="s">
        <v>50</v>
      </c>
      <c r="J950" t="s">
        <v>74</v>
      </c>
      <c r="K950" t="s">
        <v>75</v>
      </c>
      <c r="L950" t="s">
        <v>852</v>
      </c>
      <c r="M950">
        <v>0.36</v>
      </c>
      <c r="N950" t="s">
        <v>34</v>
      </c>
      <c r="O950" t="s">
        <v>61</v>
      </c>
      <c r="P950" t="s">
        <v>92</v>
      </c>
      <c r="Q950" t="s">
        <v>1612</v>
      </c>
      <c r="R950">
        <v>94568</v>
      </c>
      <c r="S950" s="1">
        <v>42089</v>
      </c>
      <c r="T950" s="1">
        <v>42091</v>
      </c>
      <c r="U950">
        <v>-29.003</v>
      </c>
      <c r="V950">
        <v>2</v>
      </c>
      <c r="W950">
        <v>10.96</v>
      </c>
      <c r="X950">
        <v>91584</v>
      </c>
      <c r="Y950">
        <f>cleaneddata[[#This Row],[Unit Price]]-cleaneddata[[#This Row],[Discount]]</f>
        <v>5.08</v>
      </c>
      <c r="Z950" t="str">
        <f>_xlfn.IFS(cleaneddata[[#This Row],[Region]]="Central","Chris",cleaneddata[[#This Row],[Region]]="East","Erin",cleaneddata[[#This Row],[Region]]="South","Sam",cleaneddata[[#This Row],[Region]]="West","William")</f>
        <v>William</v>
      </c>
    </row>
    <row r="951" spans="1:26" x14ac:dyDescent="0.2">
      <c r="A951">
        <v>2059</v>
      </c>
      <c r="B951" t="s">
        <v>618</v>
      </c>
      <c r="C951" t="s">
        <v>27</v>
      </c>
      <c r="D951">
        <v>0.1</v>
      </c>
      <c r="E951">
        <v>9.85</v>
      </c>
      <c r="F951">
        <v>4.82</v>
      </c>
      <c r="G951" t="s">
        <v>40</v>
      </c>
      <c r="H951" t="s">
        <v>96</v>
      </c>
      <c r="I951" t="s">
        <v>50</v>
      </c>
      <c r="J951" t="s">
        <v>51</v>
      </c>
      <c r="K951" t="s">
        <v>52</v>
      </c>
      <c r="L951" t="s">
        <v>1881</v>
      </c>
      <c r="M951">
        <v>0.47</v>
      </c>
      <c r="N951" t="s">
        <v>34</v>
      </c>
      <c r="O951" t="s">
        <v>35</v>
      </c>
      <c r="P951" t="s">
        <v>99</v>
      </c>
      <c r="Q951" t="s">
        <v>619</v>
      </c>
      <c r="R951">
        <v>27260</v>
      </c>
      <c r="S951" s="1">
        <v>42090</v>
      </c>
      <c r="T951" s="1">
        <v>42091</v>
      </c>
      <c r="U951">
        <v>374.904</v>
      </c>
      <c r="V951">
        <v>12</v>
      </c>
      <c r="W951">
        <v>114.91</v>
      </c>
      <c r="X951">
        <v>88041</v>
      </c>
      <c r="Y951">
        <f>cleaneddata[[#This Row],[Unit Price]]-cleaneddata[[#This Row],[Discount]]</f>
        <v>9.75</v>
      </c>
      <c r="Z951" t="str">
        <f>_xlfn.IFS(cleaneddata[[#This Row],[Region]]="Central","Chris",cleaneddata[[#This Row],[Region]]="East","Erin",cleaneddata[[#This Row],[Region]]="South","Sam",cleaneddata[[#This Row],[Region]]="West","William")</f>
        <v>Sam</v>
      </c>
    </row>
    <row r="952" spans="1:26" x14ac:dyDescent="0.2">
      <c r="A952">
        <v>2059</v>
      </c>
      <c r="B952" t="s">
        <v>618</v>
      </c>
      <c r="C952" t="s">
        <v>27</v>
      </c>
      <c r="D952">
        <v>0.04</v>
      </c>
      <c r="E952">
        <v>125.99</v>
      </c>
      <c r="F952">
        <v>7.69</v>
      </c>
      <c r="G952" t="s">
        <v>40</v>
      </c>
      <c r="H952" t="s">
        <v>96</v>
      </c>
      <c r="I952" t="s">
        <v>42</v>
      </c>
      <c r="J952" t="s">
        <v>137</v>
      </c>
      <c r="K952" t="s">
        <v>75</v>
      </c>
      <c r="L952" t="s">
        <v>1051</v>
      </c>
      <c r="M952">
        <v>0.57999999999999996</v>
      </c>
      <c r="N952" t="s">
        <v>34</v>
      </c>
      <c r="O952" t="s">
        <v>35</v>
      </c>
      <c r="P952" t="s">
        <v>99</v>
      </c>
      <c r="Q952" t="s">
        <v>619</v>
      </c>
      <c r="R952">
        <v>27260</v>
      </c>
      <c r="S952" s="1">
        <v>42090</v>
      </c>
      <c r="T952" s="1">
        <v>42091</v>
      </c>
      <c r="U952">
        <v>-528.83600000000001</v>
      </c>
      <c r="V952">
        <v>9</v>
      </c>
      <c r="W952">
        <v>934.52</v>
      </c>
      <c r="X952">
        <v>88041</v>
      </c>
      <c r="Y952">
        <f>cleaneddata[[#This Row],[Unit Price]]-cleaneddata[[#This Row],[Discount]]</f>
        <v>125.94999999999999</v>
      </c>
      <c r="Z952" t="str">
        <f>_xlfn.IFS(cleaneddata[[#This Row],[Region]]="Central","Chris",cleaneddata[[#This Row],[Region]]="East","Erin",cleaneddata[[#This Row],[Region]]="South","Sam",cleaneddata[[#This Row],[Region]]="West","William")</f>
        <v>Sam</v>
      </c>
    </row>
    <row r="953" spans="1:26" x14ac:dyDescent="0.2">
      <c r="A953">
        <v>32</v>
      </c>
      <c r="B953" t="s">
        <v>646</v>
      </c>
      <c r="C953" t="s">
        <v>39</v>
      </c>
      <c r="D953">
        <v>0.01</v>
      </c>
      <c r="E953">
        <v>17.98</v>
      </c>
      <c r="F953">
        <v>8.51</v>
      </c>
      <c r="G953" t="s">
        <v>40</v>
      </c>
      <c r="H953" t="s">
        <v>96</v>
      </c>
      <c r="I953" t="s">
        <v>42</v>
      </c>
      <c r="J953" t="s">
        <v>58</v>
      </c>
      <c r="K953" t="s">
        <v>146</v>
      </c>
      <c r="L953" t="s">
        <v>1882</v>
      </c>
      <c r="M953">
        <v>0.4</v>
      </c>
      <c r="N953" t="s">
        <v>34</v>
      </c>
      <c r="O953" t="s">
        <v>61</v>
      </c>
      <c r="P953" t="s">
        <v>141</v>
      </c>
      <c r="Q953" t="s">
        <v>648</v>
      </c>
      <c r="R953">
        <v>97526</v>
      </c>
      <c r="S953" s="1">
        <v>42090</v>
      </c>
      <c r="T953" s="1">
        <v>42091</v>
      </c>
      <c r="U953">
        <v>-35.878799999999998</v>
      </c>
      <c r="V953">
        <v>2</v>
      </c>
      <c r="W953">
        <v>40.17</v>
      </c>
      <c r="X953">
        <v>89200</v>
      </c>
      <c r="Y953">
        <f>cleaneddata[[#This Row],[Unit Price]]-cleaneddata[[#This Row],[Discount]]</f>
        <v>17.97</v>
      </c>
      <c r="Z953" t="str">
        <f>_xlfn.IFS(cleaneddata[[#This Row],[Region]]="Central","Chris",cleaneddata[[#This Row],[Region]]="East","Erin",cleaneddata[[#This Row],[Region]]="South","Sam",cleaneddata[[#This Row],[Region]]="West","William")</f>
        <v>William</v>
      </c>
    </row>
    <row r="954" spans="1:26" x14ac:dyDescent="0.2">
      <c r="A954">
        <v>234</v>
      </c>
      <c r="B954" t="s">
        <v>987</v>
      </c>
      <c r="C954" t="s">
        <v>39</v>
      </c>
      <c r="D954">
        <v>0.03</v>
      </c>
      <c r="E954">
        <v>28.53</v>
      </c>
      <c r="F954">
        <v>1.49</v>
      </c>
      <c r="G954" t="s">
        <v>40</v>
      </c>
      <c r="H954" t="s">
        <v>29</v>
      </c>
      <c r="I954" t="s">
        <v>50</v>
      </c>
      <c r="J954" t="s">
        <v>74</v>
      </c>
      <c r="K954" t="s">
        <v>75</v>
      </c>
      <c r="L954" t="s">
        <v>1834</v>
      </c>
      <c r="M954">
        <v>0.38</v>
      </c>
      <c r="N954" t="s">
        <v>34</v>
      </c>
      <c r="O954" t="s">
        <v>54</v>
      </c>
      <c r="P954" t="s">
        <v>215</v>
      </c>
      <c r="Q954" t="s">
        <v>739</v>
      </c>
      <c r="R954">
        <v>50208</v>
      </c>
      <c r="S954" s="1">
        <v>42090</v>
      </c>
      <c r="T954" s="1">
        <v>42092</v>
      </c>
      <c r="U954">
        <v>136.33709999999999</v>
      </c>
      <c r="V954">
        <v>7</v>
      </c>
      <c r="W954">
        <v>197.59</v>
      </c>
      <c r="X954">
        <v>90238</v>
      </c>
      <c r="Y954">
        <f>cleaneddata[[#This Row],[Unit Price]]-cleaneddata[[#This Row],[Discount]]</f>
        <v>28.5</v>
      </c>
      <c r="Z954" t="str">
        <f>_xlfn.IFS(cleaneddata[[#This Row],[Region]]="Central","Chris",cleaneddata[[#This Row],[Region]]="East","Erin",cleaneddata[[#This Row],[Region]]="South","Sam",cleaneddata[[#This Row],[Region]]="West","William")</f>
        <v>Chris</v>
      </c>
    </row>
    <row r="955" spans="1:26" x14ac:dyDescent="0.2">
      <c r="A955">
        <v>234</v>
      </c>
      <c r="B955" t="s">
        <v>987</v>
      </c>
      <c r="C955" t="s">
        <v>39</v>
      </c>
      <c r="D955">
        <v>0.01</v>
      </c>
      <c r="E955">
        <v>15.28</v>
      </c>
      <c r="F955">
        <v>1.99</v>
      </c>
      <c r="G955" t="s">
        <v>40</v>
      </c>
      <c r="H955" t="s">
        <v>29</v>
      </c>
      <c r="I955" t="s">
        <v>42</v>
      </c>
      <c r="J955" t="s">
        <v>43</v>
      </c>
      <c r="K955" t="s">
        <v>44</v>
      </c>
      <c r="L955" t="s">
        <v>514</v>
      </c>
      <c r="M955">
        <v>0.42</v>
      </c>
      <c r="N955" t="s">
        <v>34</v>
      </c>
      <c r="O955" t="s">
        <v>54</v>
      </c>
      <c r="P955" t="s">
        <v>215</v>
      </c>
      <c r="Q955" t="s">
        <v>739</v>
      </c>
      <c r="R955">
        <v>50208</v>
      </c>
      <c r="S955" s="1">
        <v>42090</v>
      </c>
      <c r="T955" s="1">
        <v>42092</v>
      </c>
      <c r="U955">
        <v>-12.46</v>
      </c>
      <c r="V955">
        <v>2</v>
      </c>
      <c r="W955">
        <v>33.04</v>
      </c>
      <c r="X955">
        <v>90238</v>
      </c>
      <c r="Y955">
        <f>cleaneddata[[#This Row],[Unit Price]]-cleaneddata[[#This Row],[Discount]]</f>
        <v>15.27</v>
      </c>
      <c r="Z955" t="str">
        <f>_xlfn.IFS(cleaneddata[[#This Row],[Region]]="Central","Chris",cleaneddata[[#This Row],[Region]]="East","Erin",cleaneddata[[#This Row],[Region]]="South","Sam",cleaneddata[[#This Row],[Region]]="West","William")</f>
        <v>Chris</v>
      </c>
    </row>
    <row r="956" spans="1:26" x14ac:dyDescent="0.2">
      <c r="A956">
        <v>920</v>
      </c>
      <c r="B956" t="s">
        <v>1883</v>
      </c>
      <c r="C956" t="s">
        <v>49</v>
      </c>
      <c r="D956">
        <v>0.1</v>
      </c>
      <c r="E956">
        <v>15.98</v>
      </c>
      <c r="F956">
        <v>4</v>
      </c>
      <c r="G956" t="s">
        <v>40</v>
      </c>
      <c r="H956" t="s">
        <v>96</v>
      </c>
      <c r="I956" t="s">
        <v>42</v>
      </c>
      <c r="J956" t="s">
        <v>43</v>
      </c>
      <c r="K956" t="s">
        <v>75</v>
      </c>
      <c r="L956" t="s">
        <v>1884</v>
      </c>
      <c r="M956">
        <v>0.37</v>
      </c>
      <c r="N956" t="s">
        <v>34</v>
      </c>
      <c r="O956" t="s">
        <v>61</v>
      </c>
      <c r="P956" t="s">
        <v>92</v>
      </c>
      <c r="Q956" t="s">
        <v>1231</v>
      </c>
      <c r="R956">
        <v>92374</v>
      </c>
      <c r="S956" s="1">
        <v>42090</v>
      </c>
      <c r="T956" s="1">
        <v>42095</v>
      </c>
      <c r="U956">
        <v>92.722200000000001</v>
      </c>
      <c r="V956">
        <v>9</v>
      </c>
      <c r="W956">
        <v>134.38</v>
      </c>
      <c r="X956">
        <v>90491</v>
      </c>
      <c r="Y956">
        <f>cleaneddata[[#This Row],[Unit Price]]-cleaneddata[[#This Row],[Discount]]</f>
        <v>15.88</v>
      </c>
      <c r="Z956" t="str">
        <f>_xlfn.IFS(cleaneddata[[#This Row],[Region]]="Central","Chris",cleaneddata[[#This Row],[Region]]="East","Erin",cleaneddata[[#This Row],[Region]]="South","Sam",cleaneddata[[#This Row],[Region]]="West","William")</f>
        <v>William</v>
      </c>
    </row>
    <row r="957" spans="1:26" x14ac:dyDescent="0.2">
      <c r="A957">
        <v>696</v>
      </c>
      <c r="B957" t="s">
        <v>1885</v>
      </c>
      <c r="C957" t="s">
        <v>118</v>
      </c>
      <c r="D957">
        <v>0.06</v>
      </c>
      <c r="E957">
        <v>8.1199999999999992</v>
      </c>
      <c r="F957">
        <v>2.83</v>
      </c>
      <c r="G957" t="s">
        <v>40</v>
      </c>
      <c r="H957" t="s">
        <v>96</v>
      </c>
      <c r="I957" t="s">
        <v>42</v>
      </c>
      <c r="J957" t="s">
        <v>43</v>
      </c>
      <c r="K957" t="s">
        <v>44</v>
      </c>
      <c r="L957" t="s">
        <v>1700</v>
      </c>
      <c r="M957">
        <v>0.77</v>
      </c>
      <c r="N957" t="s">
        <v>34</v>
      </c>
      <c r="O957" t="s">
        <v>54</v>
      </c>
      <c r="P957" t="s">
        <v>55</v>
      </c>
      <c r="Q957" t="s">
        <v>1886</v>
      </c>
      <c r="R957">
        <v>46307</v>
      </c>
      <c r="S957" s="1">
        <v>42090</v>
      </c>
      <c r="T957" s="1">
        <v>42091</v>
      </c>
      <c r="U957">
        <v>-82.83</v>
      </c>
      <c r="V957">
        <v>10</v>
      </c>
      <c r="W957">
        <v>78.540000000000006</v>
      </c>
      <c r="X957">
        <v>89847</v>
      </c>
      <c r="Y957">
        <f>cleaneddata[[#This Row],[Unit Price]]-cleaneddata[[#This Row],[Discount]]</f>
        <v>8.0599999999999987</v>
      </c>
      <c r="Z957" t="str">
        <f>_xlfn.IFS(cleaneddata[[#This Row],[Region]]="Central","Chris",cleaneddata[[#This Row],[Region]]="East","Erin",cleaneddata[[#This Row],[Region]]="South","Sam",cleaneddata[[#This Row],[Region]]="West","William")</f>
        <v>Chris</v>
      </c>
    </row>
    <row r="958" spans="1:26" x14ac:dyDescent="0.2">
      <c r="A958">
        <v>696</v>
      </c>
      <c r="B958" t="s">
        <v>1885</v>
      </c>
      <c r="C958" t="s">
        <v>118</v>
      </c>
      <c r="D958">
        <v>0.05</v>
      </c>
      <c r="E958">
        <v>51.65</v>
      </c>
      <c r="F958">
        <v>18.45</v>
      </c>
      <c r="G958" t="s">
        <v>40</v>
      </c>
      <c r="H958" t="s">
        <v>96</v>
      </c>
      <c r="I958" t="s">
        <v>30</v>
      </c>
      <c r="J958" t="s">
        <v>128</v>
      </c>
      <c r="K958" t="s">
        <v>146</v>
      </c>
      <c r="L958" t="s">
        <v>1887</v>
      </c>
      <c r="M958">
        <v>0.65</v>
      </c>
      <c r="N958" t="s">
        <v>34</v>
      </c>
      <c r="O958" t="s">
        <v>54</v>
      </c>
      <c r="P958" t="s">
        <v>55</v>
      </c>
      <c r="Q958" t="s">
        <v>1886</v>
      </c>
      <c r="R958">
        <v>46307</v>
      </c>
      <c r="S958" s="1">
        <v>42090</v>
      </c>
      <c r="T958" s="1">
        <v>42091</v>
      </c>
      <c r="U958">
        <v>25.04</v>
      </c>
      <c r="V958">
        <v>12</v>
      </c>
      <c r="W958">
        <v>605.1</v>
      </c>
      <c r="X958">
        <v>89847</v>
      </c>
      <c r="Y958">
        <f>cleaneddata[[#This Row],[Unit Price]]-cleaneddata[[#This Row],[Discount]]</f>
        <v>51.6</v>
      </c>
      <c r="Z958" t="str">
        <f>_xlfn.IFS(cleaneddata[[#This Row],[Region]]="Central","Chris",cleaneddata[[#This Row],[Region]]="East","Erin",cleaneddata[[#This Row],[Region]]="South","Sam",cleaneddata[[#This Row],[Region]]="West","William")</f>
        <v>Chris</v>
      </c>
    </row>
    <row r="959" spans="1:26" x14ac:dyDescent="0.2">
      <c r="A959">
        <v>697</v>
      </c>
      <c r="B959" t="s">
        <v>1043</v>
      </c>
      <c r="C959" t="s">
        <v>118</v>
      </c>
      <c r="D959">
        <v>0.1</v>
      </c>
      <c r="E959">
        <v>175.99</v>
      </c>
      <c r="F959">
        <v>8.99</v>
      </c>
      <c r="G959" t="s">
        <v>40</v>
      </c>
      <c r="H959" t="s">
        <v>96</v>
      </c>
      <c r="I959" t="s">
        <v>42</v>
      </c>
      <c r="J959" t="s">
        <v>137</v>
      </c>
      <c r="K959" t="s">
        <v>75</v>
      </c>
      <c r="L959" t="s">
        <v>1181</v>
      </c>
      <c r="M959">
        <v>0.56999999999999995</v>
      </c>
      <c r="N959" t="s">
        <v>34</v>
      </c>
      <c r="O959" t="s">
        <v>54</v>
      </c>
      <c r="P959" t="s">
        <v>55</v>
      </c>
      <c r="Q959" t="s">
        <v>1044</v>
      </c>
      <c r="R959">
        <v>46312</v>
      </c>
      <c r="S959" s="1">
        <v>42090</v>
      </c>
      <c r="T959" s="1">
        <v>42091</v>
      </c>
      <c r="U959">
        <v>928.96079999999995</v>
      </c>
      <c r="V959">
        <v>10</v>
      </c>
      <c r="W959">
        <v>1346.32</v>
      </c>
      <c r="X959">
        <v>89847</v>
      </c>
      <c r="Y959">
        <f>cleaneddata[[#This Row],[Unit Price]]-cleaneddata[[#This Row],[Discount]]</f>
        <v>175.89000000000001</v>
      </c>
      <c r="Z959" t="str">
        <f>_xlfn.IFS(cleaneddata[[#This Row],[Region]]="Central","Chris",cleaneddata[[#This Row],[Region]]="East","Erin",cleaneddata[[#This Row],[Region]]="South","Sam",cleaneddata[[#This Row],[Region]]="West","William")</f>
        <v>Chris</v>
      </c>
    </row>
    <row r="960" spans="1:26" x14ac:dyDescent="0.2">
      <c r="A960">
        <v>698</v>
      </c>
      <c r="B960" t="s">
        <v>1045</v>
      </c>
      <c r="C960" t="s">
        <v>118</v>
      </c>
      <c r="D960">
        <v>0.06</v>
      </c>
      <c r="E960">
        <v>8.1199999999999992</v>
      </c>
      <c r="F960">
        <v>2.83</v>
      </c>
      <c r="G960" t="s">
        <v>40</v>
      </c>
      <c r="H960" t="s">
        <v>96</v>
      </c>
      <c r="I960" t="s">
        <v>42</v>
      </c>
      <c r="J960" t="s">
        <v>43</v>
      </c>
      <c r="K960" t="s">
        <v>44</v>
      </c>
      <c r="L960" t="s">
        <v>1700</v>
      </c>
      <c r="M960">
        <v>0.77</v>
      </c>
      <c r="N960" t="s">
        <v>34</v>
      </c>
      <c r="O960" t="s">
        <v>61</v>
      </c>
      <c r="P960" t="s">
        <v>68</v>
      </c>
      <c r="Q960" t="s">
        <v>144</v>
      </c>
      <c r="R960">
        <v>98105</v>
      </c>
      <c r="S960" s="1">
        <v>42090</v>
      </c>
      <c r="T960" s="1">
        <v>42091</v>
      </c>
      <c r="U960">
        <v>-82.83</v>
      </c>
      <c r="V960">
        <v>41</v>
      </c>
      <c r="W960">
        <v>322.02999999999997</v>
      </c>
      <c r="X960">
        <v>32869</v>
      </c>
      <c r="Y960">
        <f>cleaneddata[[#This Row],[Unit Price]]-cleaneddata[[#This Row],[Discount]]</f>
        <v>8.0599999999999987</v>
      </c>
      <c r="Z960" t="str">
        <f>_xlfn.IFS(cleaneddata[[#This Row],[Region]]="Central","Chris",cleaneddata[[#This Row],[Region]]="East","Erin",cleaneddata[[#This Row],[Region]]="South","Sam",cleaneddata[[#This Row],[Region]]="West","William")</f>
        <v>William</v>
      </c>
    </row>
    <row r="961" spans="1:26" x14ac:dyDescent="0.2">
      <c r="A961">
        <v>698</v>
      </c>
      <c r="B961" t="s">
        <v>1045</v>
      </c>
      <c r="C961" t="s">
        <v>118</v>
      </c>
      <c r="D961">
        <v>0.05</v>
      </c>
      <c r="E961">
        <v>51.65</v>
      </c>
      <c r="F961">
        <v>18.45</v>
      </c>
      <c r="G961" t="s">
        <v>40</v>
      </c>
      <c r="H961" t="s">
        <v>96</v>
      </c>
      <c r="I961" t="s">
        <v>30</v>
      </c>
      <c r="J961" t="s">
        <v>128</v>
      </c>
      <c r="K961" t="s">
        <v>146</v>
      </c>
      <c r="L961" t="s">
        <v>1887</v>
      </c>
      <c r="M961">
        <v>0.65</v>
      </c>
      <c r="N961" t="s">
        <v>34</v>
      </c>
      <c r="O961" t="s">
        <v>61</v>
      </c>
      <c r="P961" t="s">
        <v>68</v>
      </c>
      <c r="Q961" t="s">
        <v>144</v>
      </c>
      <c r="R961">
        <v>98105</v>
      </c>
      <c r="S961" s="1">
        <v>42090</v>
      </c>
      <c r="T961" s="1">
        <v>42091</v>
      </c>
      <c r="U961">
        <v>25.04</v>
      </c>
      <c r="V961">
        <v>49</v>
      </c>
      <c r="W961">
        <v>2470.84</v>
      </c>
      <c r="X961">
        <v>32869</v>
      </c>
      <c r="Y961">
        <f>cleaneddata[[#This Row],[Unit Price]]-cleaneddata[[#This Row],[Discount]]</f>
        <v>51.6</v>
      </c>
      <c r="Z961" t="str">
        <f>_xlfn.IFS(cleaneddata[[#This Row],[Region]]="Central","Chris",cleaneddata[[#This Row],[Region]]="East","Erin",cleaneddata[[#This Row],[Region]]="South","Sam",cleaneddata[[#This Row],[Region]]="West","William")</f>
        <v>William</v>
      </c>
    </row>
    <row r="962" spans="1:26" x14ac:dyDescent="0.2">
      <c r="A962">
        <v>698</v>
      </c>
      <c r="B962" t="s">
        <v>1045</v>
      </c>
      <c r="C962" t="s">
        <v>118</v>
      </c>
      <c r="D962">
        <v>0.1</v>
      </c>
      <c r="E962">
        <v>175.99</v>
      </c>
      <c r="F962">
        <v>8.99</v>
      </c>
      <c r="G962" t="s">
        <v>40</v>
      </c>
      <c r="H962" t="s">
        <v>96</v>
      </c>
      <c r="I962" t="s">
        <v>42</v>
      </c>
      <c r="J962" t="s">
        <v>137</v>
      </c>
      <c r="K962" t="s">
        <v>75</v>
      </c>
      <c r="L962" t="s">
        <v>1181</v>
      </c>
      <c r="M962">
        <v>0.56999999999999995</v>
      </c>
      <c r="N962" t="s">
        <v>34</v>
      </c>
      <c r="O962" t="s">
        <v>61</v>
      </c>
      <c r="P962" t="s">
        <v>68</v>
      </c>
      <c r="Q962" t="s">
        <v>144</v>
      </c>
      <c r="R962">
        <v>98105</v>
      </c>
      <c r="S962" s="1">
        <v>42090</v>
      </c>
      <c r="T962" s="1">
        <v>42091</v>
      </c>
      <c r="U962">
        <v>930.98699999999997</v>
      </c>
      <c r="V962">
        <v>39</v>
      </c>
      <c r="W962">
        <v>5250.66</v>
      </c>
      <c r="X962">
        <v>32869</v>
      </c>
      <c r="Y962">
        <f>cleaneddata[[#This Row],[Unit Price]]-cleaneddata[[#This Row],[Discount]]</f>
        <v>175.89000000000001</v>
      </c>
      <c r="Z962" t="str">
        <f>_xlfn.IFS(cleaneddata[[#This Row],[Region]]="Central","Chris",cleaneddata[[#This Row],[Region]]="East","Erin",cleaneddata[[#This Row],[Region]]="South","Sam",cleaneddata[[#This Row],[Region]]="West","William")</f>
        <v>William</v>
      </c>
    </row>
    <row r="963" spans="1:26" x14ac:dyDescent="0.2">
      <c r="A963">
        <v>1625</v>
      </c>
      <c r="B963" t="s">
        <v>1225</v>
      </c>
      <c r="C963" t="s">
        <v>118</v>
      </c>
      <c r="D963">
        <v>0.08</v>
      </c>
      <c r="E963">
        <v>213.45</v>
      </c>
      <c r="F963">
        <v>14.7</v>
      </c>
      <c r="G963" t="s">
        <v>28</v>
      </c>
      <c r="H963" t="s">
        <v>73</v>
      </c>
      <c r="I963" t="s">
        <v>42</v>
      </c>
      <c r="J963" t="s">
        <v>58</v>
      </c>
      <c r="K963" t="s">
        <v>59</v>
      </c>
      <c r="L963" t="s">
        <v>182</v>
      </c>
      <c r="M963">
        <v>0.59</v>
      </c>
      <c r="N963" t="s">
        <v>34</v>
      </c>
      <c r="O963" t="s">
        <v>113</v>
      </c>
      <c r="P963" t="s">
        <v>114</v>
      </c>
      <c r="Q963" t="s">
        <v>1227</v>
      </c>
      <c r="R963">
        <v>11542</v>
      </c>
      <c r="S963" s="1">
        <v>42090</v>
      </c>
      <c r="T963" s="1">
        <v>42092</v>
      </c>
      <c r="U963">
        <v>1674.7542000000001</v>
      </c>
      <c r="V963">
        <v>12</v>
      </c>
      <c r="W963">
        <v>2427.1799999999998</v>
      </c>
      <c r="X963">
        <v>90600</v>
      </c>
      <c r="Y963">
        <f>cleaneddata[[#This Row],[Unit Price]]-cleaneddata[[#This Row],[Discount]]</f>
        <v>213.36999999999998</v>
      </c>
      <c r="Z963" t="str">
        <f>_xlfn.IFS(cleaneddata[[#This Row],[Region]]="Central","Chris",cleaneddata[[#This Row],[Region]]="East","Erin",cleaneddata[[#This Row],[Region]]="South","Sam",cleaneddata[[#This Row],[Region]]="West","William")</f>
        <v>Erin</v>
      </c>
    </row>
    <row r="964" spans="1:26" x14ac:dyDescent="0.2">
      <c r="A964">
        <v>1625</v>
      </c>
      <c r="B964" t="s">
        <v>1225</v>
      </c>
      <c r="C964" t="s">
        <v>118</v>
      </c>
      <c r="D964">
        <v>0.1</v>
      </c>
      <c r="E964">
        <v>55.98</v>
      </c>
      <c r="F964">
        <v>13.88</v>
      </c>
      <c r="G964" t="s">
        <v>40</v>
      </c>
      <c r="H964" t="s">
        <v>73</v>
      </c>
      <c r="I964" t="s">
        <v>50</v>
      </c>
      <c r="J964" t="s">
        <v>90</v>
      </c>
      <c r="K964" t="s">
        <v>75</v>
      </c>
      <c r="L964" t="s">
        <v>1888</v>
      </c>
      <c r="M964">
        <v>0.36</v>
      </c>
      <c r="N964" t="s">
        <v>34</v>
      </c>
      <c r="O964" t="s">
        <v>113</v>
      </c>
      <c r="P964" t="s">
        <v>114</v>
      </c>
      <c r="Q964" t="s">
        <v>1227</v>
      </c>
      <c r="R964">
        <v>11542</v>
      </c>
      <c r="S964" s="1">
        <v>42090</v>
      </c>
      <c r="T964" s="1">
        <v>42092</v>
      </c>
      <c r="U964">
        <v>300.04649999999998</v>
      </c>
      <c r="V964">
        <v>8</v>
      </c>
      <c r="W964">
        <v>434.85</v>
      </c>
      <c r="X964">
        <v>90600</v>
      </c>
      <c r="Y964">
        <f>cleaneddata[[#This Row],[Unit Price]]-cleaneddata[[#This Row],[Discount]]</f>
        <v>55.879999999999995</v>
      </c>
      <c r="Z964" t="str">
        <f>_xlfn.IFS(cleaneddata[[#This Row],[Region]]="Central","Chris",cleaneddata[[#This Row],[Region]]="East","Erin",cleaneddata[[#This Row],[Region]]="South","Sam",cleaneddata[[#This Row],[Region]]="West","William")</f>
        <v>Erin</v>
      </c>
    </row>
    <row r="965" spans="1:26" x14ac:dyDescent="0.2">
      <c r="A965">
        <v>1625</v>
      </c>
      <c r="B965" t="s">
        <v>1225</v>
      </c>
      <c r="C965" t="s">
        <v>118</v>
      </c>
      <c r="D965">
        <v>0</v>
      </c>
      <c r="E965">
        <v>16.059999999999999</v>
      </c>
      <c r="F965">
        <v>8.34</v>
      </c>
      <c r="G965" t="s">
        <v>40</v>
      </c>
      <c r="H965" t="s">
        <v>73</v>
      </c>
      <c r="I965" t="s">
        <v>50</v>
      </c>
      <c r="J965" t="s">
        <v>80</v>
      </c>
      <c r="K965" t="s">
        <v>75</v>
      </c>
      <c r="L965" t="s">
        <v>1889</v>
      </c>
      <c r="M965">
        <v>0.59</v>
      </c>
      <c r="N965" t="s">
        <v>34</v>
      </c>
      <c r="O965" t="s">
        <v>113</v>
      </c>
      <c r="P965" t="s">
        <v>114</v>
      </c>
      <c r="Q965" t="s">
        <v>1227</v>
      </c>
      <c r="R965">
        <v>11542</v>
      </c>
      <c r="S965" s="1">
        <v>42090</v>
      </c>
      <c r="T965" s="1">
        <v>42091</v>
      </c>
      <c r="U965">
        <v>-28.09</v>
      </c>
      <c r="V965">
        <v>1</v>
      </c>
      <c r="W965">
        <v>19.16</v>
      </c>
      <c r="X965">
        <v>90600</v>
      </c>
      <c r="Y965">
        <f>cleaneddata[[#This Row],[Unit Price]]-cleaneddata[[#This Row],[Discount]]</f>
        <v>16.059999999999999</v>
      </c>
      <c r="Z965" t="str">
        <f>_xlfn.IFS(cleaneddata[[#This Row],[Region]]="Central","Chris",cleaneddata[[#This Row],[Region]]="East","Erin",cleaneddata[[#This Row],[Region]]="South","Sam",cleaneddata[[#This Row],[Region]]="West","William")</f>
        <v>Erin</v>
      </c>
    </row>
    <row r="966" spans="1:26" x14ac:dyDescent="0.2">
      <c r="A966">
        <v>1917</v>
      </c>
      <c r="B966" t="s">
        <v>1458</v>
      </c>
      <c r="C966" t="s">
        <v>118</v>
      </c>
      <c r="D966">
        <v>0.08</v>
      </c>
      <c r="E966">
        <v>18.7</v>
      </c>
      <c r="F966">
        <v>8.99</v>
      </c>
      <c r="G966" t="s">
        <v>40</v>
      </c>
      <c r="H966" t="s">
        <v>73</v>
      </c>
      <c r="I966" t="s">
        <v>30</v>
      </c>
      <c r="J966" t="s">
        <v>128</v>
      </c>
      <c r="K966" t="s">
        <v>44</v>
      </c>
      <c r="L966" t="s">
        <v>1890</v>
      </c>
      <c r="M966">
        <v>0.47</v>
      </c>
      <c r="N966" t="s">
        <v>34</v>
      </c>
      <c r="O966" t="s">
        <v>35</v>
      </c>
      <c r="P966" t="s">
        <v>46</v>
      </c>
      <c r="Q966" t="s">
        <v>1460</v>
      </c>
      <c r="R966">
        <v>72113</v>
      </c>
      <c r="S966" s="1">
        <v>42090</v>
      </c>
      <c r="T966" s="1">
        <v>42091</v>
      </c>
      <c r="U966">
        <v>16.136399999999998</v>
      </c>
      <c r="V966">
        <v>7</v>
      </c>
      <c r="W966">
        <v>132.22999999999999</v>
      </c>
      <c r="X966">
        <v>85894</v>
      </c>
      <c r="Y966">
        <f>cleaneddata[[#This Row],[Unit Price]]-cleaneddata[[#This Row],[Discount]]</f>
        <v>18.62</v>
      </c>
      <c r="Z966" t="str">
        <f>_xlfn.IFS(cleaneddata[[#This Row],[Region]]="Central","Chris",cleaneddata[[#This Row],[Region]]="East","Erin",cleaneddata[[#This Row],[Region]]="South","Sam",cleaneddata[[#This Row],[Region]]="West","William")</f>
        <v>Sam</v>
      </c>
    </row>
    <row r="967" spans="1:26" x14ac:dyDescent="0.2">
      <c r="A967">
        <v>1072</v>
      </c>
      <c r="B967" t="s">
        <v>1891</v>
      </c>
      <c r="C967" t="s">
        <v>72</v>
      </c>
      <c r="D967">
        <v>0.01</v>
      </c>
      <c r="E967">
        <v>150.88999999999999</v>
      </c>
      <c r="F967">
        <v>60.2</v>
      </c>
      <c r="G967" t="s">
        <v>28</v>
      </c>
      <c r="H967" t="s">
        <v>96</v>
      </c>
      <c r="I967" t="s">
        <v>30</v>
      </c>
      <c r="J967" t="s">
        <v>111</v>
      </c>
      <c r="K967" t="s">
        <v>59</v>
      </c>
      <c r="L967" t="s">
        <v>1305</v>
      </c>
      <c r="M967">
        <v>0.77</v>
      </c>
      <c r="N967" t="s">
        <v>34</v>
      </c>
      <c r="O967" t="s">
        <v>113</v>
      </c>
      <c r="P967" t="s">
        <v>322</v>
      </c>
      <c r="Q967" t="s">
        <v>1892</v>
      </c>
      <c r="R967">
        <v>18018</v>
      </c>
      <c r="S967" s="1">
        <v>42090</v>
      </c>
      <c r="T967" s="1">
        <v>42093</v>
      </c>
      <c r="U967">
        <v>-505.76</v>
      </c>
      <c r="V967">
        <v>3</v>
      </c>
      <c r="W967">
        <v>473.53</v>
      </c>
      <c r="X967">
        <v>89631</v>
      </c>
      <c r="Y967">
        <f>cleaneddata[[#This Row],[Unit Price]]-cleaneddata[[#This Row],[Discount]]</f>
        <v>150.88</v>
      </c>
      <c r="Z967" t="str">
        <f>_xlfn.IFS(cleaneddata[[#This Row],[Region]]="Central","Chris",cleaneddata[[#This Row],[Region]]="East","Erin",cleaneddata[[#This Row],[Region]]="South","Sam",cleaneddata[[#This Row],[Region]]="West","William")</f>
        <v>Erin</v>
      </c>
    </row>
    <row r="968" spans="1:26" x14ac:dyDescent="0.2">
      <c r="A968">
        <v>1481</v>
      </c>
      <c r="B968" t="s">
        <v>1893</v>
      </c>
      <c r="C968" t="s">
        <v>72</v>
      </c>
      <c r="D968">
        <v>7.0000000000000007E-2</v>
      </c>
      <c r="E968">
        <v>8.9499999999999993</v>
      </c>
      <c r="F968">
        <v>2.0099999999999998</v>
      </c>
      <c r="G968" t="s">
        <v>40</v>
      </c>
      <c r="H968" t="s">
        <v>96</v>
      </c>
      <c r="I968" t="s">
        <v>50</v>
      </c>
      <c r="J968" t="s">
        <v>90</v>
      </c>
      <c r="K968" t="s">
        <v>52</v>
      </c>
      <c r="L968" t="s">
        <v>1894</v>
      </c>
      <c r="M968">
        <v>0.39</v>
      </c>
      <c r="N968" t="s">
        <v>34</v>
      </c>
      <c r="O968" t="s">
        <v>61</v>
      </c>
      <c r="P968" t="s">
        <v>92</v>
      </c>
      <c r="Q968" t="s">
        <v>102</v>
      </c>
      <c r="R968">
        <v>90049</v>
      </c>
      <c r="S968" s="1">
        <v>42090</v>
      </c>
      <c r="T968" s="1">
        <v>42091</v>
      </c>
      <c r="U968">
        <v>91.73</v>
      </c>
      <c r="V968">
        <v>36</v>
      </c>
      <c r="W968">
        <v>307.64999999999998</v>
      </c>
      <c r="X968">
        <v>53953</v>
      </c>
      <c r="Y968">
        <f>cleaneddata[[#This Row],[Unit Price]]-cleaneddata[[#This Row],[Discount]]</f>
        <v>8.879999999999999</v>
      </c>
      <c r="Z968" t="str">
        <f>_xlfn.IFS(cleaneddata[[#This Row],[Region]]="Central","Chris",cleaneddata[[#This Row],[Region]]="East","Erin",cleaneddata[[#This Row],[Region]]="South","Sam",cleaneddata[[#This Row],[Region]]="West","William")</f>
        <v>William</v>
      </c>
    </row>
    <row r="969" spans="1:26" x14ac:dyDescent="0.2">
      <c r="A969">
        <v>1482</v>
      </c>
      <c r="B969" t="s">
        <v>1440</v>
      </c>
      <c r="C969" t="s">
        <v>72</v>
      </c>
      <c r="D969">
        <v>7.0000000000000007E-2</v>
      </c>
      <c r="E969">
        <v>8.9499999999999993</v>
      </c>
      <c r="F969">
        <v>2.0099999999999998</v>
      </c>
      <c r="G969" t="s">
        <v>40</v>
      </c>
      <c r="H969" t="s">
        <v>96</v>
      </c>
      <c r="I969" t="s">
        <v>50</v>
      </c>
      <c r="J969" t="s">
        <v>90</v>
      </c>
      <c r="K969" t="s">
        <v>52</v>
      </c>
      <c r="L969" t="s">
        <v>1894</v>
      </c>
      <c r="M969">
        <v>0.39</v>
      </c>
      <c r="N969" t="s">
        <v>34</v>
      </c>
      <c r="O969" t="s">
        <v>54</v>
      </c>
      <c r="P969" t="s">
        <v>291</v>
      </c>
      <c r="Q969" t="s">
        <v>996</v>
      </c>
      <c r="R969">
        <v>48708</v>
      </c>
      <c r="S969" s="1">
        <v>42090</v>
      </c>
      <c r="T969" s="1">
        <v>42091</v>
      </c>
      <c r="U969">
        <v>53.067900000000002</v>
      </c>
      <c r="V969">
        <v>9</v>
      </c>
      <c r="W969">
        <v>76.91</v>
      </c>
      <c r="X969">
        <v>91362</v>
      </c>
      <c r="Y969">
        <f>cleaneddata[[#This Row],[Unit Price]]-cleaneddata[[#This Row],[Discount]]</f>
        <v>8.879999999999999</v>
      </c>
      <c r="Z969" t="str">
        <f>_xlfn.IFS(cleaneddata[[#This Row],[Region]]="Central","Chris",cleaneddata[[#This Row],[Region]]="East","Erin",cleaneddata[[#This Row],[Region]]="South","Sam",cleaneddata[[#This Row],[Region]]="West","William")</f>
        <v>Chris</v>
      </c>
    </row>
    <row r="970" spans="1:26" x14ac:dyDescent="0.2">
      <c r="A970">
        <v>3354</v>
      </c>
      <c r="B970" t="s">
        <v>1895</v>
      </c>
      <c r="C970" t="s">
        <v>72</v>
      </c>
      <c r="D970">
        <v>0.04</v>
      </c>
      <c r="E970">
        <v>3.69</v>
      </c>
      <c r="F970">
        <v>0.5</v>
      </c>
      <c r="G970" t="s">
        <v>40</v>
      </c>
      <c r="H970" t="s">
        <v>96</v>
      </c>
      <c r="I970" t="s">
        <v>50</v>
      </c>
      <c r="J970" t="s">
        <v>154</v>
      </c>
      <c r="K970" t="s">
        <v>75</v>
      </c>
      <c r="L970" t="s">
        <v>1896</v>
      </c>
      <c r="M970">
        <v>0.38</v>
      </c>
      <c r="N970" t="s">
        <v>34</v>
      </c>
      <c r="O970" t="s">
        <v>61</v>
      </c>
      <c r="P970" t="s">
        <v>92</v>
      </c>
      <c r="Q970" t="s">
        <v>1897</v>
      </c>
      <c r="R970">
        <v>92231</v>
      </c>
      <c r="S970" s="1">
        <v>42090</v>
      </c>
      <c r="T970" s="1">
        <v>42092</v>
      </c>
      <c r="U970">
        <v>47.527200000000001</v>
      </c>
      <c r="V970">
        <v>19</v>
      </c>
      <c r="W970">
        <v>68.88</v>
      </c>
      <c r="X970">
        <v>88590</v>
      </c>
      <c r="Y970">
        <f>cleaneddata[[#This Row],[Unit Price]]-cleaneddata[[#This Row],[Discount]]</f>
        <v>3.65</v>
      </c>
      <c r="Z970" t="str">
        <f>_xlfn.IFS(cleaneddata[[#This Row],[Region]]="Central","Chris",cleaneddata[[#This Row],[Region]]="East","Erin",cleaneddata[[#This Row],[Region]]="South","Sam",cleaneddata[[#This Row],[Region]]="West","William")</f>
        <v>William</v>
      </c>
    </row>
    <row r="971" spans="1:26" x14ac:dyDescent="0.2">
      <c r="A971">
        <v>2668</v>
      </c>
      <c r="B971" t="s">
        <v>1898</v>
      </c>
      <c r="C971" t="s">
        <v>39</v>
      </c>
      <c r="D971">
        <v>0.04</v>
      </c>
      <c r="E971">
        <v>10.4</v>
      </c>
      <c r="F971">
        <v>5.4</v>
      </c>
      <c r="G971" t="s">
        <v>40</v>
      </c>
      <c r="H971" t="s">
        <v>96</v>
      </c>
      <c r="I971" t="s">
        <v>30</v>
      </c>
      <c r="J971" t="s">
        <v>128</v>
      </c>
      <c r="K971" t="s">
        <v>44</v>
      </c>
      <c r="L971" t="s">
        <v>1899</v>
      </c>
      <c r="M971">
        <v>0.51</v>
      </c>
      <c r="N971" t="s">
        <v>34</v>
      </c>
      <c r="O971" t="s">
        <v>54</v>
      </c>
      <c r="P971" t="s">
        <v>1073</v>
      </c>
      <c r="Q971" t="s">
        <v>1900</v>
      </c>
      <c r="R971">
        <v>57701</v>
      </c>
      <c r="S971" s="1">
        <v>42091</v>
      </c>
      <c r="T971" s="1">
        <v>42092</v>
      </c>
      <c r="U971">
        <v>29.98</v>
      </c>
      <c r="V971">
        <v>12</v>
      </c>
      <c r="W971">
        <v>130.74</v>
      </c>
      <c r="X971">
        <v>87830</v>
      </c>
      <c r="Y971">
        <f>cleaneddata[[#This Row],[Unit Price]]-cleaneddata[[#This Row],[Discount]]</f>
        <v>10.360000000000001</v>
      </c>
      <c r="Z971" t="str">
        <f>_xlfn.IFS(cleaneddata[[#This Row],[Region]]="Central","Chris",cleaneddata[[#This Row],[Region]]="East","Erin",cleaneddata[[#This Row],[Region]]="South","Sam",cleaneddata[[#This Row],[Region]]="West","William")</f>
        <v>Chris</v>
      </c>
    </row>
    <row r="972" spans="1:26" x14ac:dyDescent="0.2">
      <c r="A972">
        <v>2668</v>
      </c>
      <c r="B972" t="s">
        <v>1898</v>
      </c>
      <c r="C972" t="s">
        <v>39</v>
      </c>
      <c r="D972">
        <v>0.08</v>
      </c>
      <c r="E972">
        <v>4.28</v>
      </c>
      <c r="F972">
        <v>4.79</v>
      </c>
      <c r="G972" t="s">
        <v>40</v>
      </c>
      <c r="H972" t="s">
        <v>96</v>
      </c>
      <c r="I972" t="s">
        <v>50</v>
      </c>
      <c r="J972" t="s">
        <v>90</v>
      </c>
      <c r="K972" t="s">
        <v>75</v>
      </c>
      <c r="L972" t="s">
        <v>1901</v>
      </c>
      <c r="M972">
        <v>0.4</v>
      </c>
      <c r="N972" t="s">
        <v>34</v>
      </c>
      <c r="O972" t="s">
        <v>54</v>
      </c>
      <c r="P972" t="s">
        <v>1073</v>
      </c>
      <c r="Q972" t="s">
        <v>1900</v>
      </c>
      <c r="R972">
        <v>57701</v>
      </c>
      <c r="S972" s="1">
        <v>42091</v>
      </c>
      <c r="T972" s="1">
        <v>42093</v>
      </c>
      <c r="U972">
        <v>-121.2</v>
      </c>
      <c r="V972">
        <v>12</v>
      </c>
      <c r="W972">
        <v>49.87</v>
      </c>
      <c r="X972">
        <v>87830</v>
      </c>
      <c r="Y972">
        <f>cleaneddata[[#This Row],[Unit Price]]-cleaneddata[[#This Row],[Discount]]</f>
        <v>4.2</v>
      </c>
      <c r="Z972" t="str">
        <f>_xlfn.IFS(cleaneddata[[#This Row],[Region]]="Central","Chris",cleaneddata[[#This Row],[Region]]="East","Erin",cleaneddata[[#This Row],[Region]]="South","Sam",cleaneddata[[#This Row],[Region]]="West","William")</f>
        <v>Chris</v>
      </c>
    </row>
    <row r="973" spans="1:26" x14ac:dyDescent="0.2">
      <c r="A973">
        <v>2968</v>
      </c>
      <c r="B973" t="s">
        <v>1321</v>
      </c>
      <c r="C973" t="s">
        <v>39</v>
      </c>
      <c r="D973">
        <v>0.06</v>
      </c>
      <c r="E973">
        <v>363.25</v>
      </c>
      <c r="F973">
        <v>19.989999999999998</v>
      </c>
      <c r="G973" t="s">
        <v>40</v>
      </c>
      <c r="H973" t="s">
        <v>29</v>
      </c>
      <c r="I973" t="s">
        <v>50</v>
      </c>
      <c r="J973" t="s">
        <v>97</v>
      </c>
      <c r="K973" t="s">
        <v>75</v>
      </c>
      <c r="L973" t="s">
        <v>201</v>
      </c>
      <c r="M973">
        <v>0.56999999999999995</v>
      </c>
      <c r="N973" t="s">
        <v>34</v>
      </c>
      <c r="O973" t="s">
        <v>35</v>
      </c>
      <c r="P973" t="s">
        <v>125</v>
      </c>
      <c r="Q973" t="s">
        <v>1323</v>
      </c>
      <c r="R973">
        <v>33021</v>
      </c>
      <c r="S973" s="1">
        <v>42091</v>
      </c>
      <c r="T973" s="1">
        <v>42093</v>
      </c>
      <c r="U973">
        <v>36.164099999999998</v>
      </c>
      <c r="V973">
        <v>1</v>
      </c>
      <c r="W973">
        <v>344.87</v>
      </c>
      <c r="X973">
        <v>86086</v>
      </c>
      <c r="Y973">
        <f>cleaneddata[[#This Row],[Unit Price]]-cleaneddata[[#This Row],[Discount]]</f>
        <v>363.19</v>
      </c>
      <c r="Z973" t="str">
        <f>_xlfn.IFS(cleaneddata[[#This Row],[Region]]="Central","Chris",cleaneddata[[#This Row],[Region]]="East","Erin",cleaneddata[[#This Row],[Region]]="South","Sam",cleaneddata[[#This Row],[Region]]="West","William")</f>
        <v>Sam</v>
      </c>
    </row>
    <row r="974" spans="1:26" x14ac:dyDescent="0.2">
      <c r="A974">
        <v>800</v>
      </c>
      <c r="B974" t="s">
        <v>1902</v>
      </c>
      <c r="C974" t="s">
        <v>49</v>
      </c>
      <c r="D974">
        <v>0.04</v>
      </c>
      <c r="E974">
        <v>50.98</v>
      </c>
      <c r="F974">
        <v>6.5</v>
      </c>
      <c r="G974" t="s">
        <v>40</v>
      </c>
      <c r="H974" t="s">
        <v>41</v>
      </c>
      <c r="I974" t="s">
        <v>42</v>
      </c>
      <c r="J974" t="s">
        <v>43</v>
      </c>
      <c r="K974" t="s">
        <v>75</v>
      </c>
      <c r="L974" t="s">
        <v>1868</v>
      </c>
      <c r="M974">
        <v>0.73</v>
      </c>
      <c r="N974" t="s">
        <v>34</v>
      </c>
      <c r="O974" t="s">
        <v>61</v>
      </c>
      <c r="P974" t="s">
        <v>148</v>
      </c>
      <c r="Q974" t="s">
        <v>1528</v>
      </c>
      <c r="R974">
        <v>84067</v>
      </c>
      <c r="S974" s="1">
        <v>42091</v>
      </c>
      <c r="T974" s="1">
        <v>42097</v>
      </c>
      <c r="U974">
        <v>-13.28</v>
      </c>
      <c r="V974">
        <v>11</v>
      </c>
      <c r="W974">
        <v>568.25</v>
      </c>
      <c r="X974">
        <v>89910</v>
      </c>
      <c r="Y974">
        <f>cleaneddata[[#This Row],[Unit Price]]-cleaneddata[[#This Row],[Discount]]</f>
        <v>50.94</v>
      </c>
      <c r="Z974" t="str">
        <f>_xlfn.IFS(cleaneddata[[#This Row],[Region]]="Central","Chris",cleaneddata[[#This Row],[Region]]="East","Erin",cleaneddata[[#This Row],[Region]]="South","Sam",cleaneddata[[#This Row],[Region]]="West","William")</f>
        <v>William</v>
      </c>
    </row>
    <row r="975" spans="1:26" x14ac:dyDescent="0.2">
      <c r="A975">
        <v>800</v>
      </c>
      <c r="B975" t="s">
        <v>1902</v>
      </c>
      <c r="C975" t="s">
        <v>49</v>
      </c>
      <c r="D975">
        <v>0.02</v>
      </c>
      <c r="E975">
        <v>6.48</v>
      </c>
      <c r="F975">
        <v>5.14</v>
      </c>
      <c r="G975" t="s">
        <v>40</v>
      </c>
      <c r="H975" t="s">
        <v>41</v>
      </c>
      <c r="I975" t="s">
        <v>50</v>
      </c>
      <c r="J975" t="s">
        <v>90</v>
      </c>
      <c r="K975" t="s">
        <v>75</v>
      </c>
      <c r="L975" t="s">
        <v>1747</v>
      </c>
      <c r="M975">
        <v>0.37</v>
      </c>
      <c r="N975" t="s">
        <v>34</v>
      </c>
      <c r="O975" t="s">
        <v>61</v>
      </c>
      <c r="P975" t="s">
        <v>148</v>
      </c>
      <c r="Q975" t="s">
        <v>1528</v>
      </c>
      <c r="R975">
        <v>84067</v>
      </c>
      <c r="S975" s="1">
        <v>42091</v>
      </c>
      <c r="T975" s="1">
        <v>42093</v>
      </c>
      <c r="U975">
        <v>-48.68</v>
      </c>
      <c r="V975">
        <v>19</v>
      </c>
      <c r="W975">
        <v>126.66</v>
      </c>
      <c r="X975">
        <v>89910</v>
      </c>
      <c r="Y975">
        <f>cleaneddata[[#This Row],[Unit Price]]-cleaneddata[[#This Row],[Discount]]</f>
        <v>6.4600000000000009</v>
      </c>
      <c r="Z975" t="str">
        <f>_xlfn.IFS(cleaneddata[[#This Row],[Region]]="Central","Chris",cleaneddata[[#This Row],[Region]]="East","Erin",cleaneddata[[#This Row],[Region]]="South","Sam",cleaneddata[[#This Row],[Region]]="West","William")</f>
        <v>William</v>
      </c>
    </row>
    <row r="976" spans="1:26" x14ac:dyDescent="0.2">
      <c r="A976">
        <v>1738</v>
      </c>
      <c r="B976" t="s">
        <v>1903</v>
      </c>
      <c r="C976" t="s">
        <v>118</v>
      </c>
      <c r="D976">
        <v>0.08</v>
      </c>
      <c r="E976">
        <v>175.99</v>
      </c>
      <c r="F976">
        <v>4.99</v>
      </c>
      <c r="G976" t="s">
        <v>40</v>
      </c>
      <c r="H976" t="s">
        <v>96</v>
      </c>
      <c r="I976" t="s">
        <v>42</v>
      </c>
      <c r="J976" t="s">
        <v>137</v>
      </c>
      <c r="K976" t="s">
        <v>75</v>
      </c>
      <c r="L976" t="s">
        <v>1251</v>
      </c>
      <c r="M976">
        <v>0.59</v>
      </c>
      <c r="N976" t="s">
        <v>34</v>
      </c>
      <c r="O976" t="s">
        <v>35</v>
      </c>
      <c r="P976" t="s">
        <v>99</v>
      </c>
      <c r="Q976" t="s">
        <v>1904</v>
      </c>
      <c r="R976">
        <v>28052</v>
      </c>
      <c r="S976" s="1">
        <v>42091</v>
      </c>
      <c r="T976" s="1">
        <v>42091</v>
      </c>
      <c r="U976">
        <v>-16476.838</v>
      </c>
      <c r="V976">
        <v>10</v>
      </c>
      <c r="W976">
        <v>1486.34</v>
      </c>
      <c r="X976">
        <v>85865</v>
      </c>
      <c r="Y976">
        <f>cleaneddata[[#This Row],[Unit Price]]-cleaneddata[[#This Row],[Discount]]</f>
        <v>175.91</v>
      </c>
      <c r="Z976" t="str">
        <f>_xlfn.IFS(cleaneddata[[#This Row],[Region]]="Central","Chris",cleaneddata[[#This Row],[Region]]="East","Erin",cleaneddata[[#This Row],[Region]]="South","Sam",cleaneddata[[#This Row],[Region]]="West","William")</f>
        <v>Sam</v>
      </c>
    </row>
    <row r="977" spans="1:26" x14ac:dyDescent="0.2">
      <c r="A977">
        <v>2880</v>
      </c>
      <c r="B977" t="s">
        <v>1905</v>
      </c>
      <c r="C977" t="s">
        <v>118</v>
      </c>
      <c r="D977">
        <v>0.05</v>
      </c>
      <c r="E977">
        <v>6.68</v>
      </c>
      <c r="F977">
        <v>6.93</v>
      </c>
      <c r="G977" t="s">
        <v>40</v>
      </c>
      <c r="H977" t="s">
        <v>29</v>
      </c>
      <c r="I977" t="s">
        <v>50</v>
      </c>
      <c r="J977" t="s">
        <v>90</v>
      </c>
      <c r="K977" t="s">
        <v>75</v>
      </c>
      <c r="L977" t="s">
        <v>978</v>
      </c>
      <c r="M977">
        <v>0.37</v>
      </c>
      <c r="N977" t="s">
        <v>34</v>
      </c>
      <c r="O977" t="s">
        <v>35</v>
      </c>
      <c r="P977" t="s">
        <v>125</v>
      </c>
      <c r="Q977" t="s">
        <v>1906</v>
      </c>
      <c r="R977">
        <v>33160</v>
      </c>
      <c r="S977" s="1">
        <v>42091</v>
      </c>
      <c r="T977" s="1">
        <v>42092</v>
      </c>
      <c r="U977">
        <v>-2.3519999999999999</v>
      </c>
      <c r="V977">
        <v>11</v>
      </c>
      <c r="W977">
        <v>77.2</v>
      </c>
      <c r="X977">
        <v>88626</v>
      </c>
      <c r="Y977">
        <f>cleaneddata[[#This Row],[Unit Price]]-cleaneddata[[#This Row],[Discount]]</f>
        <v>6.63</v>
      </c>
      <c r="Z977" t="str">
        <f>_xlfn.IFS(cleaneddata[[#This Row],[Region]]="Central","Chris",cleaneddata[[#This Row],[Region]]="East","Erin",cleaneddata[[#This Row],[Region]]="South","Sam",cleaneddata[[#This Row],[Region]]="West","William")</f>
        <v>Sam</v>
      </c>
    </row>
    <row r="978" spans="1:26" x14ac:dyDescent="0.2">
      <c r="A978">
        <v>152</v>
      </c>
      <c r="B978" t="s">
        <v>507</v>
      </c>
      <c r="C978" t="s">
        <v>39</v>
      </c>
      <c r="D978">
        <v>0.01</v>
      </c>
      <c r="E978">
        <v>65.989999999999995</v>
      </c>
      <c r="F978">
        <v>8.99</v>
      </c>
      <c r="G978" t="s">
        <v>40</v>
      </c>
      <c r="H978" t="s">
        <v>41</v>
      </c>
      <c r="I978" t="s">
        <v>42</v>
      </c>
      <c r="J978" t="s">
        <v>137</v>
      </c>
      <c r="K978" t="s">
        <v>75</v>
      </c>
      <c r="L978" t="s">
        <v>1907</v>
      </c>
      <c r="M978">
        <v>0.6</v>
      </c>
      <c r="N978" t="s">
        <v>34</v>
      </c>
      <c r="O978" t="s">
        <v>35</v>
      </c>
      <c r="P978" t="s">
        <v>402</v>
      </c>
      <c r="Q978" t="s">
        <v>509</v>
      </c>
      <c r="R978">
        <v>37918</v>
      </c>
      <c r="S978" s="1">
        <v>42092</v>
      </c>
      <c r="T978" s="1">
        <v>42095</v>
      </c>
      <c r="U978">
        <v>97.86</v>
      </c>
      <c r="V978">
        <v>5</v>
      </c>
      <c r="W978">
        <v>292.23</v>
      </c>
      <c r="X978">
        <v>89524</v>
      </c>
      <c r="Y978">
        <f>cleaneddata[[#This Row],[Unit Price]]-cleaneddata[[#This Row],[Discount]]</f>
        <v>65.97999999999999</v>
      </c>
      <c r="Z978" t="str">
        <f>_xlfn.IFS(cleaneddata[[#This Row],[Region]]="Central","Chris",cleaneddata[[#This Row],[Region]]="East","Erin",cleaneddata[[#This Row],[Region]]="South","Sam",cleaneddata[[#This Row],[Region]]="West","William")</f>
        <v>Sam</v>
      </c>
    </row>
    <row r="979" spans="1:26" x14ac:dyDescent="0.2">
      <c r="A979">
        <v>2338</v>
      </c>
      <c r="B979" t="s">
        <v>460</v>
      </c>
      <c r="C979" t="s">
        <v>39</v>
      </c>
      <c r="D979">
        <v>0.1</v>
      </c>
      <c r="E979">
        <v>6.75</v>
      </c>
      <c r="F979">
        <v>2.99</v>
      </c>
      <c r="G979" t="s">
        <v>40</v>
      </c>
      <c r="H979" t="s">
        <v>73</v>
      </c>
      <c r="I979" t="s">
        <v>50</v>
      </c>
      <c r="J979" t="s">
        <v>74</v>
      </c>
      <c r="K979" t="s">
        <v>75</v>
      </c>
      <c r="L979" t="s">
        <v>1908</v>
      </c>
      <c r="M979">
        <v>0.35</v>
      </c>
      <c r="N979" t="s">
        <v>34</v>
      </c>
      <c r="O979" t="s">
        <v>113</v>
      </c>
      <c r="P979" t="s">
        <v>420</v>
      </c>
      <c r="Q979" t="s">
        <v>462</v>
      </c>
      <c r="R979">
        <v>20740</v>
      </c>
      <c r="S979" s="1">
        <v>42092</v>
      </c>
      <c r="T979" s="1">
        <v>42092</v>
      </c>
      <c r="U979">
        <v>18.147500000000001</v>
      </c>
      <c r="V979">
        <v>15</v>
      </c>
      <c r="W979">
        <v>96.13</v>
      </c>
      <c r="X979">
        <v>91481</v>
      </c>
      <c r="Y979">
        <f>cleaneddata[[#This Row],[Unit Price]]-cleaneddata[[#This Row],[Discount]]</f>
        <v>6.65</v>
      </c>
      <c r="Z979" t="str">
        <f>_xlfn.IFS(cleaneddata[[#This Row],[Region]]="Central","Chris",cleaneddata[[#This Row],[Region]]="East","Erin",cleaneddata[[#This Row],[Region]]="South","Sam",cleaneddata[[#This Row],[Region]]="West","William")</f>
        <v>Erin</v>
      </c>
    </row>
    <row r="980" spans="1:26" x14ac:dyDescent="0.2">
      <c r="A980">
        <v>2530</v>
      </c>
      <c r="B980" t="s">
        <v>1909</v>
      </c>
      <c r="C980" t="s">
        <v>39</v>
      </c>
      <c r="D980">
        <v>0.04</v>
      </c>
      <c r="E980">
        <v>40.98</v>
      </c>
      <c r="F980">
        <v>6.5</v>
      </c>
      <c r="G980" t="s">
        <v>40</v>
      </c>
      <c r="H980" t="s">
        <v>29</v>
      </c>
      <c r="I980" t="s">
        <v>42</v>
      </c>
      <c r="J980" t="s">
        <v>43</v>
      </c>
      <c r="K980" t="s">
        <v>75</v>
      </c>
      <c r="L980" t="s">
        <v>448</v>
      </c>
      <c r="M980">
        <v>0.74</v>
      </c>
      <c r="N980" t="s">
        <v>34</v>
      </c>
      <c r="O980" t="s">
        <v>61</v>
      </c>
      <c r="P980" t="s">
        <v>92</v>
      </c>
      <c r="Q980" t="s">
        <v>1910</v>
      </c>
      <c r="R980">
        <v>92307</v>
      </c>
      <c r="S980" s="1">
        <v>42092</v>
      </c>
      <c r="T980" s="1">
        <v>42093</v>
      </c>
      <c r="U980">
        <v>-89.5</v>
      </c>
      <c r="V980">
        <v>7</v>
      </c>
      <c r="W980">
        <v>277.07</v>
      </c>
      <c r="X980">
        <v>87451</v>
      </c>
      <c r="Y980">
        <f>cleaneddata[[#This Row],[Unit Price]]-cleaneddata[[#This Row],[Discount]]</f>
        <v>40.94</v>
      </c>
      <c r="Z980" t="str">
        <f>_xlfn.IFS(cleaneddata[[#This Row],[Region]]="Central","Chris",cleaneddata[[#This Row],[Region]]="East","Erin",cleaneddata[[#This Row],[Region]]="South","Sam",cleaneddata[[#This Row],[Region]]="West","William")</f>
        <v>William</v>
      </c>
    </row>
    <row r="981" spans="1:26" x14ac:dyDescent="0.2">
      <c r="A981">
        <v>2534</v>
      </c>
      <c r="B981" t="s">
        <v>1911</v>
      </c>
      <c r="C981" t="s">
        <v>39</v>
      </c>
      <c r="D981">
        <v>0.05</v>
      </c>
      <c r="E981">
        <v>35.99</v>
      </c>
      <c r="F981">
        <v>3.3</v>
      </c>
      <c r="G981" t="s">
        <v>40</v>
      </c>
      <c r="H981" t="s">
        <v>29</v>
      </c>
      <c r="I981" t="s">
        <v>42</v>
      </c>
      <c r="J981" t="s">
        <v>137</v>
      </c>
      <c r="K981" t="s">
        <v>44</v>
      </c>
      <c r="L981" t="s">
        <v>1912</v>
      </c>
      <c r="M981">
        <v>0.39</v>
      </c>
      <c r="N981" t="s">
        <v>34</v>
      </c>
      <c r="O981" t="s">
        <v>113</v>
      </c>
      <c r="P981" t="s">
        <v>333</v>
      </c>
      <c r="Q981" t="s">
        <v>889</v>
      </c>
      <c r="R981">
        <v>4401</v>
      </c>
      <c r="S981" s="1">
        <v>42092</v>
      </c>
      <c r="T981" s="1">
        <v>42094</v>
      </c>
      <c r="U981">
        <v>103.2723</v>
      </c>
      <c r="V981">
        <v>5</v>
      </c>
      <c r="W981">
        <v>149.66999999999999</v>
      </c>
      <c r="X981">
        <v>87451</v>
      </c>
      <c r="Y981">
        <f>cleaneddata[[#This Row],[Unit Price]]-cleaneddata[[#This Row],[Discount]]</f>
        <v>35.940000000000005</v>
      </c>
      <c r="Z981" t="str">
        <f>_xlfn.IFS(cleaneddata[[#This Row],[Region]]="Central","Chris",cleaneddata[[#This Row],[Region]]="East","Erin",cleaneddata[[#This Row],[Region]]="South","Sam",cleaneddata[[#This Row],[Region]]="West","William")</f>
        <v>Erin</v>
      </c>
    </row>
    <row r="982" spans="1:26" x14ac:dyDescent="0.2">
      <c r="A982">
        <v>3151</v>
      </c>
      <c r="B982" t="s">
        <v>955</v>
      </c>
      <c r="C982" t="s">
        <v>39</v>
      </c>
      <c r="D982">
        <v>0.01</v>
      </c>
      <c r="E982">
        <v>99.23</v>
      </c>
      <c r="F982">
        <v>8.99</v>
      </c>
      <c r="G982" t="s">
        <v>40</v>
      </c>
      <c r="H982" t="s">
        <v>96</v>
      </c>
      <c r="I982" t="s">
        <v>30</v>
      </c>
      <c r="J982" t="s">
        <v>128</v>
      </c>
      <c r="K982" t="s">
        <v>44</v>
      </c>
      <c r="L982" t="s">
        <v>129</v>
      </c>
      <c r="M982">
        <v>0.35</v>
      </c>
      <c r="N982" t="s">
        <v>34</v>
      </c>
      <c r="O982" t="s">
        <v>61</v>
      </c>
      <c r="P982" t="s">
        <v>92</v>
      </c>
      <c r="Q982" t="s">
        <v>956</v>
      </c>
      <c r="R982">
        <v>92277</v>
      </c>
      <c r="S982" s="1">
        <v>42092</v>
      </c>
      <c r="T982" s="1">
        <v>42096</v>
      </c>
      <c r="U982">
        <v>-87.46</v>
      </c>
      <c r="V982">
        <v>1</v>
      </c>
      <c r="W982">
        <v>99.22</v>
      </c>
      <c r="X982">
        <v>88548</v>
      </c>
      <c r="Y982">
        <f>cleaneddata[[#This Row],[Unit Price]]-cleaneddata[[#This Row],[Discount]]</f>
        <v>99.22</v>
      </c>
      <c r="Z982" t="str">
        <f>_xlfn.IFS(cleaneddata[[#This Row],[Region]]="Central","Chris",cleaneddata[[#This Row],[Region]]="East","Erin",cleaneddata[[#This Row],[Region]]="South","Sam",cleaneddata[[#This Row],[Region]]="West","William")</f>
        <v>William</v>
      </c>
    </row>
    <row r="983" spans="1:26" x14ac:dyDescent="0.2">
      <c r="A983">
        <v>2430</v>
      </c>
      <c r="B983" t="s">
        <v>1839</v>
      </c>
      <c r="C983" t="s">
        <v>49</v>
      </c>
      <c r="D983">
        <v>0.03</v>
      </c>
      <c r="E983">
        <v>140.99</v>
      </c>
      <c r="F983">
        <v>4.2</v>
      </c>
      <c r="G983" t="s">
        <v>40</v>
      </c>
      <c r="H983" t="s">
        <v>73</v>
      </c>
      <c r="I983" t="s">
        <v>42</v>
      </c>
      <c r="J983" t="s">
        <v>137</v>
      </c>
      <c r="K983" t="s">
        <v>75</v>
      </c>
      <c r="L983" t="s">
        <v>1913</v>
      </c>
      <c r="M983">
        <v>0.59</v>
      </c>
      <c r="N983" t="s">
        <v>34</v>
      </c>
      <c r="O983" t="s">
        <v>54</v>
      </c>
      <c r="P983" t="s">
        <v>189</v>
      </c>
      <c r="Q983" t="s">
        <v>1840</v>
      </c>
      <c r="R983">
        <v>76541</v>
      </c>
      <c r="S983" s="1">
        <v>42092</v>
      </c>
      <c r="T983" s="1">
        <v>42100</v>
      </c>
      <c r="U983">
        <v>-458.74400000000003</v>
      </c>
      <c r="V983">
        <v>2</v>
      </c>
      <c r="W983">
        <v>246.44</v>
      </c>
      <c r="X983">
        <v>91110</v>
      </c>
      <c r="Y983">
        <f>cleaneddata[[#This Row],[Unit Price]]-cleaneddata[[#This Row],[Discount]]</f>
        <v>140.96</v>
      </c>
      <c r="Z983" t="str">
        <f>_xlfn.IFS(cleaneddata[[#This Row],[Region]]="Central","Chris",cleaneddata[[#This Row],[Region]]="East","Erin",cleaneddata[[#This Row],[Region]]="South","Sam",cleaneddata[[#This Row],[Region]]="West","William")</f>
        <v>Chris</v>
      </c>
    </row>
    <row r="984" spans="1:26" x14ac:dyDescent="0.2">
      <c r="A984">
        <v>1028</v>
      </c>
      <c r="B984" t="s">
        <v>1914</v>
      </c>
      <c r="C984" t="s">
        <v>118</v>
      </c>
      <c r="D984">
        <v>7.0000000000000007E-2</v>
      </c>
      <c r="E984">
        <v>7.08</v>
      </c>
      <c r="F984">
        <v>2.35</v>
      </c>
      <c r="G984" t="s">
        <v>89</v>
      </c>
      <c r="H984" t="s">
        <v>29</v>
      </c>
      <c r="I984" t="s">
        <v>50</v>
      </c>
      <c r="J984" t="s">
        <v>51</v>
      </c>
      <c r="K984" t="s">
        <v>52</v>
      </c>
      <c r="L984" t="s">
        <v>1915</v>
      </c>
      <c r="M984">
        <v>0.47</v>
      </c>
      <c r="N984" t="s">
        <v>34</v>
      </c>
      <c r="O984" t="s">
        <v>113</v>
      </c>
      <c r="P984" t="s">
        <v>114</v>
      </c>
      <c r="Q984" t="s">
        <v>1916</v>
      </c>
      <c r="R984">
        <v>11725</v>
      </c>
      <c r="S984" s="1">
        <v>42092</v>
      </c>
      <c r="T984" s="1">
        <v>42093</v>
      </c>
      <c r="U984">
        <v>30.49</v>
      </c>
      <c r="V984">
        <v>13</v>
      </c>
      <c r="W984">
        <v>93.82</v>
      </c>
      <c r="X984">
        <v>89006</v>
      </c>
      <c r="Y984">
        <f>cleaneddata[[#This Row],[Unit Price]]-cleaneddata[[#This Row],[Discount]]</f>
        <v>7.01</v>
      </c>
      <c r="Z984" t="str">
        <f>_xlfn.IFS(cleaneddata[[#This Row],[Region]]="Central","Chris",cleaneddata[[#This Row],[Region]]="East","Erin",cleaneddata[[#This Row],[Region]]="South","Sam",cleaneddata[[#This Row],[Region]]="West","William")</f>
        <v>Erin</v>
      </c>
    </row>
    <row r="985" spans="1:26" x14ac:dyDescent="0.2">
      <c r="A985">
        <v>1129</v>
      </c>
      <c r="B985" t="s">
        <v>788</v>
      </c>
      <c r="C985" t="s">
        <v>72</v>
      </c>
      <c r="D985">
        <v>0.05</v>
      </c>
      <c r="E985">
        <v>5.78</v>
      </c>
      <c r="F985">
        <v>7.64</v>
      </c>
      <c r="G985" t="s">
        <v>89</v>
      </c>
      <c r="H985" t="s">
        <v>96</v>
      </c>
      <c r="I985" t="s">
        <v>50</v>
      </c>
      <c r="J985" t="s">
        <v>90</v>
      </c>
      <c r="K985" t="s">
        <v>75</v>
      </c>
      <c r="L985" t="s">
        <v>1917</v>
      </c>
      <c r="M985">
        <v>0.36</v>
      </c>
      <c r="N985" t="s">
        <v>34</v>
      </c>
      <c r="O985" t="s">
        <v>113</v>
      </c>
      <c r="P985" t="s">
        <v>405</v>
      </c>
      <c r="Q985" t="s">
        <v>790</v>
      </c>
      <c r="R985">
        <v>2118</v>
      </c>
      <c r="S985" s="1">
        <v>42092</v>
      </c>
      <c r="T985" s="1">
        <v>42094</v>
      </c>
      <c r="U985">
        <v>-116.05</v>
      </c>
      <c r="V985">
        <v>29</v>
      </c>
      <c r="W985">
        <v>177.41</v>
      </c>
      <c r="X985">
        <v>49125</v>
      </c>
      <c r="Y985">
        <f>cleaneddata[[#This Row],[Unit Price]]-cleaneddata[[#This Row],[Discount]]</f>
        <v>5.73</v>
      </c>
      <c r="Z985" t="str">
        <f>_xlfn.IFS(cleaneddata[[#This Row],[Region]]="Central","Chris",cleaneddata[[#This Row],[Region]]="East","Erin",cleaneddata[[#This Row],[Region]]="South","Sam",cleaneddata[[#This Row],[Region]]="West","William")</f>
        <v>Erin</v>
      </c>
    </row>
    <row r="986" spans="1:26" x14ac:dyDescent="0.2">
      <c r="A986">
        <v>1237</v>
      </c>
      <c r="B986" t="s">
        <v>1918</v>
      </c>
      <c r="C986" t="s">
        <v>72</v>
      </c>
      <c r="D986">
        <v>0.02</v>
      </c>
      <c r="E986">
        <v>7.38</v>
      </c>
      <c r="F986">
        <v>5.21</v>
      </c>
      <c r="G986" t="s">
        <v>40</v>
      </c>
      <c r="H986" t="s">
        <v>96</v>
      </c>
      <c r="I986" t="s">
        <v>30</v>
      </c>
      <c r="J986" t="s">
        <v>128</v>
      </c>
      <c r="K986" t="s">
        <v>75</v>
      </c>
      <c r="L986" t="s">
        <v>1919</v>
      </c>
      <c r="M986">
        <v>0.56000000000000005</v>
      </c>
      <c r="N986" t="s">
        <v>34</v>
      </c>
      <c r="O986" t="s">
        <v>54</v>
      </c>
      <c r="P986" t="s">
        <v>189</v>
      </c>
      <c r="Q986" t="s">
        <v>1920</v>
      </c>
      <c r="R986">
        <v>75007</v>
      </c>
      <c r="S986" s="1">
        <v>42092</v>
      </c>
      <c r="T986" s="1">
        <v>42093</v>
      </c>
      <c r="U986">
        <v>7.74</v>
      </c>
      <c r="V986">
        <v>3</v>
      </c>
      <c r="W986">
        <v>24.52</v>
      </c>
      <c r="X986">
        <v>86076</v>
      </c>
      <c r="Y986">
        <f>cleaneddata[[#This Row],[Unit Price]]-cleaneddata[[#This Row],[Discount]]</f>
        <v>7.36</v>
      </c>
      <c r="Z986" t="str">
        <f>_xlfn.IFS(cleaneddata[[#This Row],[Region]]="Central","Chris",cleaneddata[[#This Row],[Region]]="East","Erin",cleaneddata[[#This Row],[Region]]="South","Sam",cleaneddata[[#This Row],[Region]]="West","William")</f>
        <v>Chris</v>
      </c>
    </row>
    <row r="987" spans="1:26" x14ac:dyDescent="0.2">
      <c r="A987">
        <v>3399</v>
      </c>
      <c r="B987" t="s">
        <v>1921</v>
      </c>
      <c r="C987" t="s">
        <v>72</v>
      </c>
      <c r="D987">
        <v>0.08</v>
      </c>
      <c r="E987">
        <v>11.97</v>
      </c>
      <c r="F987">
        <v>5.81</v>
      </c>
      <c r="G987" t="s">
        <v>40</v>
      </c>
      <c r="H987" t="s">
        <v>29</v>
      </c>
      <c r="I987" t="s">
        <v>50</v>
      </c>
      <c r="J987" t="s">
        <v>51</v>
      </c>
      <c r="K987" t="s">
        <v>44</v>
      </c>
      <c r="L987" t="s">
        <v>1814</v>
      </c>
      <c r="M987">
        <v>0.6</v>
      </c>
      <c r="N987" t="s">
        <v>34</v>
      </c>
      <c r="O987" t="s">
        <v>54</v>
      </c>
      <c r="P987" t="s">
        <v>105</v>
      </c>
      <c r="Q987" t="s">
        <v>1583</v>
      </c>
      <c r="R987">
        <v>60016</v>
      </c>
      <c r="S987" s="1">
        <v>42092</v>
      </c>
      <c r="T987" s="1">
        <v>42094</v>
      </c>
      <c r="U987">
        <v>-41.87</v>
      </c>
      <c r="V987">
        <v>5</v>
      </c>
      <c r="W987">
        <v>59.98</v>
      </c>
      <c r="X987">
        <v>87534</v>
      </c>
      <c r="Y987">
        <f>cleaneddata[[#This Row],[Unit Price]]-cleaneddata[[#This Row],[Discount]]</f>
        <v>11.89</v>
      </c>
      <c r="Z987" t="str">
        <f>_xlfn.IFS(cleaneddata[[#This Row],[Region]]="Central","Chris",cleaneddata[[#This Row],[Region]]="East","Erin",cleaneddata[[#This Row],[Region]]="South","Sam",cleaneddata[[#This Row],[Region]]="West","William")</f>
        <v>Chris</v>
      </c>
    </row>
    <row r="988" spans="1:26" x14ac:dyDescent="0.2">
      <c r="A988">
        <v>2351</v>
      </c>
      <c r="B988" t="s">
        <v>1922</v>
      </c>
      <c r="C988" t="s">
        <v>27</v>
      </c>
      <c r="D988">
        <v>0.08</v>
      </c>
      <c r="E988">
        <v>6.48</v>
      </c>
      <c r="F988">
        <v>7.49</v>
      </c>
      <c r="G988" t="s">
        <v>40</v>
      </c>
      <c r="H988" t="s">
        <v>96</v>
      </c>
      <c r="I988" t="s">
        <v>50</v>
      </c>
      <c r="J988" t="s">
        <v>90</v>
      </c>
      <c r="K988" t="s">
        <v>75</v>
      </c>
      <c r="L988" t="s">
        <v>1923</v>
      </c>
      <c r="M988">
        <v>0.37</v>
      </c>
      <c r="N988" t="s">
        <v>34</v>
      </c>
      <c r="O988" t="s">
        <v>113</v>
      </c>
      <c r="P988" t="s">
        <v>420</v>
      </c>
      <c r="Q988" t="s">
        <v>1924</v>
      </c>
      <c r="R988">
        <v>21114</v>
      </c>
      <c r="S988" s="1">
        <v>42093</v>
      </c>
      <c r="T988" s="1">
        <v>42096</v>
      </c>
      <c r="U988">
        <v>-119.32</v>
      </c>
      <c r="V988">
        <v>13</v>
      </c>
      <c r="W988">
        <v>80.86</v>
      </c>
      <c r="X988">
        <v>86163</v>
      </c>
      <c r="Y988">
        <f>cleaneddata[[#This Row],[Unit Price]]-cleaneddata[[#This Row],[Discount]]</f>
        <v>6.4</v>
      </c>
      <c r="Z988" t="str">
        <f>_xlfn.IFS(cleaneddata[[#This Row],[Region]]="Central","Chris",cleaneddata[[#This Row],[Region]]="East","Erin",cleaneddata[[#This Row],[Region]]="South","Sam",cleaneddata[[#This Row],[Region]]="West","William")</f>
        <v>Erin</v>
      </c>
    </row>
    <row r="989" spans="1:26" x14ac:dyDescent="0.2">
      <c r="A989">
        <v>3154</v>
      </c>
      <c r="B989" t="s">
        <v>783</v>
      </c>
      <c r="C989" t="s">
        <v>27</v>
      </c>
      <c r="D989">
        <v>0.04</v>
      </c>
      <c r="E989">
        <v>21.38</v>
      </c>
      <c r="F989">
        <v>8.99</v>
      </c>
      <c r="G989" t="s">
        <v>40</v>
      </c>
      <c r="H989" t="s">
        <v>96</v>
      </c>
      <c r="I989" t="s">
        <v>50</v>
      </c>
      <c r="J989" t="s">
        <v>51</v>
      </c>
      <c r="K989" t="s">
        <v>44</v>
      </c>
      <c r="L989" t="s">
        <v>1679</v>
      </c>
      <c r="M989">
        <v>0.59</v>
      </c>
      <c r="N989" t="s">
        <v>34</v>
      </c>
      <c r="O989" t="s">
        <v>35</v>
      </c>
      <c r="P989" t="s">
        <v>125</v>
      </c>
      <c r="Q989" t="s">
        <v>785</v>
      </c>
      <c r="R989">
        <v>33710</v>
      </c>
      <c r="S989" s="1">
        <v>42093</v>
      </c>
      <c r="T989" s="1">
        <v>42093</v>
      </c>
      <c r="U989">
        <v>-51.66</v>
      </c>
      <c r="V989">
        <v>21</v>
      </c>
      <c r="W989">
        <v>443.66</v>
      </c>
      <c r="X989">
        <v>86901</v>
      </c>
      <c r="Y989">
        <f>cleaneddata[[#This Row],[Unit Price]]-cleaneddata[[#This Row],[Discount]]</f>
        <v>21.34</v>
      </c>
      <c r="Z989" t="str">
        <f>_xlfn.IFS(cleaneddata[[#This Row],[Region]]="Central","Chris",cleaneddata[[#This Row],[Region]]="East","Erin",cleaneddata[[#This Row],[Region]]="South","Sam",cleaneddata[[#This Row],[Region]]="West","William")</f>
        <v>Sam</v>
      </c>
    </row>
    <row r="990" spans="1:26" x14ac:dyDescent="0.2">
      <c r="A990">
        <v>3252</v>
      </c>
      <c r="B990" t="s">
        <v>1925</v>
      </c>
      <c r="C990" t="s">
        <v>27</v>
      </c>
      <c r="D990">
        <v>0.01</v>
      </c>
      <c r="E990">
        <v>11.34</v>
      </c>
      <c r="F990">
        <v>5.01</v>
      </c>
      <c r="G990" t="s">
        <v>40</v>
      </c>
      <c r="H990" t="s">
        <v>29</v>
      </c>
      <c r="I990" t="s">
        <v>50</v>
      </c>
      <c r="J990" t="s">
        <v>90</v>
      </c>
      <c r="K990" t="s">
        <v>75</v>
      </c>
      <c r="L990" t="s">
        <v>417</v>
      </c>
      <c r="M990">
        <v>0.36</v>
      </c>
      <c r="N990" t="s">
        <v>34</v>
      </c>
      <c r="O990" t="s">
        <v>113</v>
      </c>
      <c r="P990" t="s">
        <v>114</v>
      </c>
      <c r="Q990" t="s">
        <v>1926</v>
      </c>
      <c r="R990">
        <v>12306</v>
      </c>
      <c r="S990" s="1">
        <v>42093</v>
      </c>
      <c r="T990" s="1">
        <v>42095</v>
      </c>
      <c r="U990">
        <v>-11.83</v>
      </c>
      <c r="V990">
        <v>1</v>
      </c>
      <c r="W990">
        <v>14.52</v>
      </c>
      <c r="X990">
        <v>87296</v>
      </c>
      <c r="Y990">
        <f>cleaneddata[[#This Row],[Unit Price]]-cleaneddata[[#This Row],[Discount]]</f>
        <v>11.33</v>
      </c>
      <c r="Z990" t="str">
        <f>_xlfn.IFS(cleaneddata[[#This Row],[Region]]="Central","Chris",cleaneddata[[#This Row],[Region]]="East","Erin",cleaneddata[[#This Row],[Region]]="South","Sam",cleaneddata[[#This Row],[Region]]="West","William")</f>
        <v>Erin</v>
      </c>
    </row>
    <row r="991" spans="1:26" x14ac:dyDescent="0.2">
      <c r="A991">
        <v>84</v>
      </c>
      <c r="B991" t="s">
        <v>935</v>
      </c>
      <c r="C991" t="s">
        <v>39</v>
      </c>
      <c r="D991">
        <v>0.08</v>
      </c>
      <c r="E991">
        <v>896.99</v>
      </c>
      <c r="F991">
        <v>19.989999999999998</v>
      </c>
      <c r="G991" t="s">
        <v>40</v>
      </c>
      <c r="H991" t="s">
        <v>96</v>
      </c>
      <c r="I991" t="s">
        <v>50</v>
      </c>
      <c r="J991" t="s">
        <v>74</v>
      </c>
      <c r="K991" t="s">
        <v>75</v>
      </c>
      <c r="L991" t="s">
        <v>325</v>
      </c>
      <c r="M991">
        <v>0.38</v>
      </c>
      <c r="N991" t="s">
        <v>34</v>
      </c>
      <c r="O991" t="s">
        <v>113</v>
      </c>
      <c r="P991" t="s">
        <v>319</v>
      </c>
      <c r="Q991" t="s">
        <v>936</v>
      </c>
      <c r="R991">
        <v>45231</v>
      </c>
      <c r="S991" s="1">
        <v>42093</v>
      </c>
      <c r="T991" s="1">
        <v>42096</v>
      </c>
      <c r="U991">
        <v>7402.32</v>
      </c>
      <c r="V991">
        <v>13</v>
      </c>
      <c r="W991">
        <v>10728</v>
      </c>
      <c r="X991">
        <v>87366</v>
      </c>
      <c r="Y991">
        <f>cleaneddata[[#This Row],[Unit Price]]-cleaneddata[[#This Row],[Discount]]</f>
        <v>896.91</v>
      </c>
      <c r="Z991" t="str">
        <f>_xlfn.IFS(cleaneddata[[#This Row],[Region]]="Central","Chris",cleaneddata[[#This Row],[Region]]="East","Erin",cleaneddata[[#This Row],[Region]]="South","Sam",cleaneddata[[#This Row],[Region]]="West","William")</f>
        <v>Erin</v>
      </c>
    </row>
    <row r="992" spans="1:26" x14ac:dyDescent="0.2">
      <c r="A992">
        <v>1527</v>
      </c>
      <c r="B992" t="s">
        <v>340</v>
      </c>
      <c r="C992" t="s">
        <v>49</v>
      </c>
      <c r="D992">
        <v>0.03</v>
      </c>
      <c r="E992">
        <v>65.989999999999995</v>
      </c>
      <c r="F992">
        <v>5.26</v>
      </c>
      <c r="G992" t="s">
        <v>40</v>
      </c>
      <c r="H992" t="s">
        <v>73</v>
      </c>
      <c r="I992" t="s">
        <v>42</v>
      </c>
      <c r="J992" t="s">
        <v>137</v>
      </c>
      <c r="K992" t="s">
        <v>75</v>
      </c>
      <c r="L992" t="s">
        <v>1727</v>
      </c>
      <c r="M992">
        <v>0.56000000000000005</v>
      </c>
      <c r="N992" t="s">
        <v>34</v>
      </c>
      <c r="O992" t="s">
        <v>35</v>
      </c>
      <c r="P992" t="s">
        <v>166</v>
      </c>
      <c r="Q992" t="s">
        <v>342</v>
      </c>
      <c r="R992">
        <v>35601</v>
      </c>
      <c r="S992" s="1">
        <v>42093</v>
      </c>
      <c r="T992" s="1">
        <v>42103</v>
      </c>
      <c r="U992">
        <v>-52.247999999999998</v>
      </c>
      <c r="V992">
        <v>23</v>
      </c>
      <c r="W992">
        <v>1316.03</v>
      </c>
      <c r="X992">
        <v>86814</v>
      </c>
      <c r="Y992">
        <f>cleaneddata[[#This Row],[Unit Price]]-cleaneddata[[#This Row],[Discount]]</f>
        <v>65.959999999999994</v>
      </c>
      <c r="Z992" t="str">
        <f>_xlfn.IFS(cleaneddata[[#This Row],[Region]]="Central","Chris",cleaneddata[[#This Row],[Region]]="East","Erin",cleaneddata[[#This Row],[Region]]="South","Sam",cleaneddata[[#This Row],[Region]]="West","William")</f>
        <v>Sam</v>
      </c>
    </row>
    <row r="993" spans="1:26" x14ac:dyDescent="0.2">
      <c r="A993">
        <v>3205</v>
      </c>
      <c r="B993" t="s">
        <v>1927</v>
      </c>
      <c r="C993" t="s">
        <v>49</v>
      </c>
      <c r="D993">
        <v>7.0000000000000007E-2</v>
      </c>
      <c r="E993">
        <v>5.98</v>
      </c>
      <c r="F993">
        <v>0.96</v>
      </c>
      <c r="G993" t="s">
        <v>40</v>
      </c>
      <c r="H993" t="s">
        <v>41</v>
      </c>
      <c r="I993" t="s">
        <v>50</v>
      </c>
      <c r="J993" t="s">
        <v>51</v>
      </c>
      <c r="K993" t="s">
        <v>52</v>
      </c>
      <c r="L993" t="s">
        <v>1269</v>
      </c>
      <c r="M993">
        <v>0.6</v>
      </c>
      <c r="N993" t="s">
        <v>34</v>
      </c>
      <c r="O993" t="s">
        <v>61</v>
      </c>
      <c r="P993" t="s">
        <v>492</v>
      </c>
      <c r="Q993" t="s">
        <v>496</v>
      </c>
      <c r="R993">
        <v>83440</v>
      </c>
      <c r="S993" s="1">
        <v>42093</v>
      </c>
      <c r="T993" s="1">
        <v>42097</v>
      </c>
      <c r="U993">
        <v>32.83</v>
      </c>
      <c r="V993">
        <v>10</v>
      </c>
      <c r="W993">
        <v>56.4</v>
      </c>
      <c r="X993">
        <v>87933</v>
      </c>
      <c r="Y993">
        <f>cleaneddata[[#This Row],[Unit Price]]-cleaneddata[[#This Row],[Discount]]</f>
        <v>5.91</v>
      </c>
      <c r="Z993" t="str">
        <f>_xlfn.IFS(cleaneddata[[#This Row],[Region]]="Central","Chris",cleaneddata[[#This Row],[Region]]="East","Erin",cleaneddata[[#This Row],[Region]]="South","Sam",cleaneddata[[#This Row],[Region]]="West","William")</f>
        <v>William</v>
      </c>
    </row>
    <row r="994" spans="1:26" x14ac:dyDescent="0.2">
      <c r="A994">
        <v>3206</v>
      </c>
      <c r="B994" t="s">
        <v>1928</v>
      </c>
      <c r="C994" t="s">
        <v>49</v>
      </c>
      <c r="D994">
        <v>0.01</v>
      </c>
      <c r="E994">
        <v>39.979999999999997</v>
      </c>
      <c r="F994">
        <v>4</v>
      </c>
      <c r="G994" t="s">
        <v>40</v>
      </c>
      <c r="H994" t="s">
        <v>41</v>
      </c>
      <c r="I994" t="s">
        <v>42</v>
      </c>
      <c r="J994" t="s">
        <v>43</v>
      </c>
      <c r="K994" t="s">
        <v>75</v>
      </c>
      <c r="L994" t="s">
        <v>1929</v>
      </c>
      <c r="M994">
        <v>0.7</v>
      </c>
      <c r="N994" t="s">
        <v>34</v>
      </c>
      <c r="O994" t="s">
        <v>61</v>
      </c>
      <c r="P994" t="s">
        <v>492</v>
      </c>
      <c r="Q994" t="s">
        <v>1930</v>
      </c>
      <c r="R994">
        <v>83301</v>
      </c>
      <c r="S994" s="1">
        <v>42093</v>
      </c>
      <c r="T994" s="1">
        <v>42098</v>
      </c>
      <c r="U994">
        <v>51.59</v>
      </c>
      <c r="V994">
        <v>6</v>
      </c>
      <c r="W994">
        <v>257.52</v>
      </c>
      <c r="X994">
        <v>87933</v>
      </c>
      <c r="Y994">
        <f>cleaneddata[[#This Row],[Unit Price]]-cleaneddata[[#This Row],[Discount]]</f>
        <v>39.97</v>
      </c>
      <c r="Z994" t="str">
        <f>_xlfn.IFS(cleaneddata[[#This Row],[Region]]="Central","Chris",cleaneddata[[#This Row],[Region]]="East","Erin",cleaneddata[[#This Row],[Region]]="South","Sam",cleaneddata[[#This Row],[Region]]="West","William")</f>
        <v>William</v>
      </c>
    </row>
    <row r="995" spans="1:26" x14ac:dyDescent="0.2">
      <c r="A995">
        <v>193</v>
      </c>
      <c r="B995" t="s">
        <v>181</v>
      </c>
      <c r="C995" t="s">
        <v>118</v>
      </c>
      <c r="D995">
        <v>7.0000000000000007E-2</v>
      </c>
      <c r="E995">
        <v>6.54</v>
      </c>
      <c r="F995">
        <v>5.27</v>
      </c>
      <c r="G995" t="s">
        <v>40</v>
      </c>
      <c r="H995" t="s">
        <v>96</v>
      </c>
      <c r="I995" t="s">
        <v>50</v>
      </c>
      <c r="J995" t="s">
        <v>74</v>
      </c>
      <c r="K995" t="s">
        <v>75</v>
      </c>
      <c r="L995" t="s">
        <v>1931</v>
      </c>
      <c r="M995">
        <v>0.36</v>
      </c>
      <c r="N995" t="s">
        <v>34</v>
      </c>
      <c r="O995" t="s">
        <v>61</v>
      </c>
      <c r="P995" t="s">
        <v>148</v>
      </c>
      <c r="Q995" t="s">
        <v>183</v>
      </c>
      <c r="R995">
        <v>84041</v>
      </c>
      <c r="S995" s="1">
        <v>42093</v>
      </c>
      <c r="T995" s="1">
        <v>42095</v>
      </c>
      <c r="U995">
        <v>-66.044499999999999</v>
      </c>
      <c r="V995">
        <v>21</v>
      </c>
      <c r="W995">
        <v>140.30000000000001</v>
      </c>
      <c r="X995">
        <v>90432</v>
      </c>
      <c r="Y995">
        <f>cleaneddata[[#This Row],[Unit Price]]-cleaneddata[[#This Row],[Discount]]</f>
        <v>6.47</v>
      </c>
      <c r="Z995" t="str">
        <f>_xlfn.IFS(cleaneddata[[#This Row],[Region]]="Central","Chris",cleaneddata[[#This Row],[Region]]="East","Erin",cleaneddata[[#This Row],[Region]]="South","Sam",cleaneddata[[#This Row],[Region]]="West","William")</f>
        <v>William</v>
      </c>
    </row>
    <row r="996" spans="1:26" x14ac:dyDescent="0.2">
      <c r="A996">
        <v>194</v>
      </c>
      <c r="B996" t="s">
        <v>395</v>
      </c>
      <c r="C996" t="s">
        <v>118</v>
      </c>
      <c r="D996">
        <v>0.09</v>
      </c>
      <c r="E996">
        <v>3.29</v>
      </c>
      <c r="F996">
        <v>1.35</v>
      </c>
      <c r="G996" t="s">
        <v>40</v>
      </c>
      <c r="H996" t="s">
        <v>96</v>
      </c>
      <c r="I996" t="s">
        <v>50</v>
      </c>
      <c r="J996" t="s">
        <v>178</v>
      </c>
      <c r="K996" t="s">
        <v>52</v>
      </c>
      <c r="L996" t="s">
        <v>1670</v>
      </c>
      <c r="M996">
        <v>0.4</v>
      </c>
      <c r="N996" t="s">
        <v>34</v>
      </c>
      <c r="O996" t="s">
        <v>61</v>
      </c>
      <c r="P996" t="s">
        <v>148</v>
      </c>
      <c r="Q996" t="s">
        <v>397</v>
      </c>
      <c r="R996">
        <v>84043</v>
      </c>
      <c r="S996" s="1">
        <v>42093</v>
      </c>
      <c r="T996" s="1">
        <v>42095</v>
      </c>
      <c r="U996">
        <v>15.66</v>
      </c>
      <c r="V996">
        <v>23</v>
      </c>
      <c r="W996">
        <v>71.55</v>
      </c>
      <c r="X996">
        <v>90432</v>
      </c>
      <c r="Y996">
        <f>cleaneddata[[#This Row],[Unit Price]]-cleaneddata[[#This Row],[Discount]]</f>
        <v>3.2</v>
      </c>
      <c r="Z996" t="str">
        <f>_xlfn.IFS(cleaneddata[[#This Row],[Region]]="Central","Chris",cleaneddata[[#This Row],[Region]]="East","Erin",cleaneddata[[#This Row],[Region]]="South","Sam",cleaneddata[[#This Row],[Region]]="West","William")</f>
        <v>William</v>
      </c>
    </row>
    <row r="997" spans="1:26" x14ac:dyDescent="0.2">
      <c r="A997">
        <v>271</v>
      </c>
      <c r="B997" t="s">
        <v>1932</v>
      </c>
      <c r="C997" t="s">
        <v>118</v>
      </c>
      <c r="D997">
        <v>0.1</v>
      </c>
      <c r="E997">
        <v>80.97</v>
      </c>
      <c r="F997">
        <v>30.06</v>
      </c>
      <c r="G997" t="s">
        <v>28</v>
      </c>
      <c r="H997" t="s">
        <v>29</v>
      </c>
      <c r="I997" t="s">
        <v>42</v>
      </c>
      <c r="J997" t="s">
        <v>58</v>
      </c>
      <c r="K997" t="s">
        <v>32</v>
      </c>
      <c r="L997" t="s">
        <v>1154</v>
      </c>
      <c r="M997">
        <v>0.4</v>
      </c>
      <c r="N997" t="s">
        <v>34</v>
      </c>
      <c r="O997" t="s">
        <v>35</v>
      </c>
      <c r="P997" t="s">
        <v>77</v>
      </c>
      <c r="Q997" t="s">
        <v>1761</v>
      </c>
      <c r="R997">
        <v>30297</v>
      </c>
      <c r="S997" s="1">
        <v>42093</v>
      </c>
      <c r="T997" s="1">
        <v>42094</v>
      </c>
      <c r="U997">
        <v>128.02529999999999</v>
      </c>
      <c r="V997">
        <v>12</v>
      </c>
      <c r="W997">
        <v>899.81</v>
      </c>
      <c r="X997">
        <v>88940</v>
      </c>
      <c r="Y997">
        <f>cleaneddata[[#This Row],[Unit Price]]-cleaneddata[[#This Row],[Discount]]</f>
        <v>80.87</v>
      </c>
      <c r="Z997" t="str">
        <f>_xlfn.IFS(cleaneddata[[#This Row],[Region]]="Central","Chris",cleaneddata[[#This Row],[Region]]="East","Erin",cleaneddata[[#This Row],[Region]]="South","Sam",cleaneddata[[#This Row],[Region]]="West","William")</f>
        <v>Sam</v>
      </c>
    </row>
    <row r="998" spans="1:26" x14ac:dyDescent="0.2">
      <c r="A998">
        <v>1314</v>
      </c>
      <c r="B998" t="s">
        <v>225</v>
      </c>
      <c r="C998" t="s">
        <v>118</v>
      </c>
      <c r="D998">
        <v>0.04</v>
      </c>
      <c r="E998">
        <v>5.34</v>
      </c>
      <c r="F998">
        <v>2.99</v>
      </c>
      <c r="G998" t="s">
        <v>40</v>
      </c>
      <c r="H998" t="s">
        <v>73</v>
      </c>
      <c r="I998" t="s">
        <v>50</v>
      </c>
      <c r="J998" t="s">
        <v>74</v>
      </c>
      <c r="K998" t="s">
        <v>75</v>
      </c>
      <c r="L998" t="s">
        <v>1380</v>
      </c>
      <c r="M998">
        <v>0.38</v>
      </c>
      <c r="N998" t="s">
        <v>34</v>
      </c>
      <c r="O998" t="s">
        <v>61</v>
      </c>
      <c r="P998" t="s">
        <v>92</v>
      </c>
      <c r="Q998" t="s">
        <v>102</v>
      </c>
      <c r="R998">
        <v>90058</v>
      </c>
      <c r="S998" s="1">
        <v>42093</v>
      </c>
      <c r="T998" s="1">
        <v>42095</v>
      </c>
      <c r="U998">
        <v>3.4510000000000001</v>
      </c>
      <c r="V998">
        <v>45</v>
      </c>
      <c r="W998">
        <v>240.6</v>
      </c>
      <c r="X998">
        <v>22755</v>
      </c>
      <c r="Y998">
        <f>cleaneddata[[#This Row],[Unit Price]]-cleaneddata[[#This Row],[Discount]]</f>
        <v>5.3</v>
      </c>
      <c r="Z998" t="str">
        <f>_xlfn.IFS(cleaneddata[[#This Row],[Region]]="Central","Chris",cleaneddata[[#This Row],[Region]]="East","Erin",cleaneddata[[#This Row],[Region]]="South","Sam",cleaneddata[[#This Row],[Region]]="West","William")</f>
        <v>William</v>
      </c>
    </row>
    <row r="999" spans="1:26" x14ac:dyDescent="0.2">
      <c r="A999">
        <v>1314</v>
      </c>
      <c r="B999" t="s">
        <v>225</v>
      </c>
      <c r="C999" t="s">
        <v>118</v>
      </c>
      <c r="D999">
        <v>0.06</v>
      </c>
      <c r="E999">
        <v>55.99</v>
      </c>
      <c r="F999">
        <v>5</v>
      </c>
      <c r="G999" t="s">
        <v>40</v>
      </c>
      <c r="H999" t="s">
        <v>73</v>
      </c>
      <c r="I999" t="s">
        <v>42</v>
      </c>
      <c r="J999" t="s">
        <v>137</v>
      </c>
      <c r="K999" t="s">
        <v>44</v>
      </c>
      <c r="L999" t="s">
        <v>1933</v>
      </c>
      <c r="M999">
        <v>0.8</v>
      </c>
      <c r="N999" t="s">
        <v>34</v>
      </c>
      <c r="O999" t="s">
        <v>61</v>
      </c>
      <c r="P999" t="s">
        <v>92</v>
      </c>
      <c r="Q999" t="s">
        <v>102</v>
      </c>
      <c r="R999">
        <v>90058</v>
      </c>
      <c r="S999" s="1">
        <v>42093</v>
      </c>
      <c r="T999" s="1">
        <v>42095</v>
      </c>
      <c r="U999">
        <v>-275.25299999999999</v>
      </c>
      <c r="V999">
        <v>5</v>
      </c>
      <c r="W999">
        <v>236.88</v>
      </c>
      <c r="X999">
        <v>22755</v>
      </c>
      <c r="Y999">
        <f>cleaneddata[[#This Row],[Unit Price]]-cleaneddata[[#This Row],[Discount]]</f>
        <v>55.93</v>
      </c>
      <c r="Z999" t="str">
        <f>_xlfn.IFS(cleaneddata[[#This Row],[Region]]="Central","Chris",cleaneddata[[#This Row],[Region]]="East","Erin",cleaneddata[[#This Row],[Region]]="South","Sam",cleaneddata[[#This Row],[Region]]="West","William")</f>
        <v>William</v>
      </c>
    </row>
    <row r="1000" spans="1:26" x14ac:dyDescent="0.2">
      <c r="A1000">
        <v>1315</v>
      </c>
      <c r="B1000" t="s">
        <v>1934</v>
      </c>
      <c r="C1000" t="s">
        <v>118</v>
      </c>
      <c r="D1000">
        <v>0</v>
      </c>
      <c r="E1000">
        <v>4.91</v>
      </c>
      <c r="F1000">
        <v>5.68</v>
      </c>
      <c r="G1000" t="s">
        <v>40</v>
      </c>
      <c r="H1000" t="s">
        <v>73</v>
      </c>
      <c r="I1000" t="s">
        <v>50</v>
      </c>
      <c r="J1000" t="s">
        <v>74</v>
      </c>
      <c r="K1000" t="s">
        <v>75</v>
      </c>
      <c r="L1000" t="s">
        <v>1935</v>
      </c>
      <c r="M1000">
        <v>0.36</v>
      </c>
      <c r="N1000" t="s">
        <v>34</v>
      </c>
      <c r="O1000" t="s">
        <v>61</v>
      </c>
      <c r="P1000" t="s">
        <v>62</v>
      </c>
      <c r="Q1000" t="s">
        <v>1936</v>
      </c>
      <c r="R1000">
        <v>80906</v>
      </c>
      <c r="S1000" s="1">
        <v>42093</v>
      </c>
      <c r="T1000" s="1">
        <v>42094</v>
      </c>
      <c r="U1000">
        <v>-95.047499999999999</v>
      </c>
      <c r="V1000">
        <v>9</v>
      </c>
      <c r="W1000">
        <v>48.3</v>
      </c>
      <c r="X1000">
        <v>87602</v>
      </c>
      <c r="Y1000">
        <f>cleaneddata[[#This Row],[Unit Price]]-cleaneddata[[#This Row],[Discount]]</f>
        <v>4.91</v>
      </c>
      <c r="Z1000" t="str">
        <f>_xlfn.IFS(cleaneddata[[#This Row],[Region]]="Central","Chris",cleaneddata[[#This Row],[Region]]="East","Erin",cleaneddata[[#This Row],[Region]]="South","Sam",cleaneddata[[#This Row],[Region]]="West","William")</f>
        <v>William</v>
      </c>
    </row>
    <row r="1001" spans="1:26" x14ac:dyDescent="0.2">
      <c r="A1001">
        <v>1316</v>
      </c>
      <c r="B1001" t="s">
        <v>228</v>
      </c>
      <c r="C1001" t="s">
        <v>118</v>
      </c>
      <c r="D1001">
        <v>0.04</v>
      </c>
      <c r="E1001">
        <v>5.34</v>
      </c>
      <c r="F1001">
        <v>2.99</v>
      </c>
      <c r="G1001" t="s">
        <v>40</v>
      </c>
      <c r="H1001" t="s">
        <v>73</v>
      </c>
      <c r="I1001" t="s">
        <v>50</v>
      </c>
      <c r="J1001" t="s">
        <v>74</v>
      </c>
      <c r="K1001" t="s">
        <v>75</v>
      </c>
      <c r="L1001" t="s">
        <v>1380</v>
      </c>
      <c r="M1001">
        <v>0.38</v>
      </c>
      <c r="N1001" t="s">
        <v>34</v>
      </c>
      <c r="O1001" t="s">
        <v>61</v>
      </c>
      <c r="P1001" t="s">
        <v>62</v>
      </c>
      <c r="Q1001" t="s">
        <v>229</v>
      </c>
      <c r="R1001">
        <v>80022</v>
      </c>
      <c r="S1001" s="1">
        <v>42093</v>
      </c>
      <c r="T1001" s="1">
        <v>42095</v>
      </c>
      <c r="U1001">
        <v>3.4510000000000001</v>
      </c>
      <c r="V1001">
        <v>11</v>
      </c>
      <c r="W1001">
        <v>58.81</v>
      </c>
      <c r="X1001">
        <v>87602</v>
      </c>
      <c r="Y1001">
        <f>cleaneddata[[#This Row],[Unit Price]]-cleaneddata[[#This Row],[Discount]]</f>
        <v>5.3</v>
      </c>
      <c r="Z1001" t="str">
        <f>_xlfn.IFS(cleaneddata[[#This Row],[Region]]="Central","Chris",cleaneddata[[#This Row],[Region]]="East","Erin",cleaneddata[[#This Row],[Region]]="South","Sam",cleaneddata[[#This Row],[Region]]="West","William")</f>
        <v>William</v>
      </c>
    </row>
    <row r="1002" spans="1:26" x14ac:dyDescent="0.2">
      <c r="A1002">
        <v>1316</v>
      </c>
      <c r="B1002" t="s">
        <v>228</v>
      </c>
      <c r="C1002" t="s">
        <v>118</v>
      </c>
      <c r="D1002">
        <v>0.06</v>
      </c>
      <c r="E1002">
        <v>55.99</v>
      </c>
      <c r="F1002">
        <v>5</v>
      </c>
      <c r="G1002" t="s">
        <v>40</v>
      </c>
      <c r="H1002" t="s">
        <v>73</v>
      </c>
      <c r="I1002" t="s">
        <v>42</v>
      </c>
      <c r="J1002" t="s">
        <v>137</v>
      </c>
      <c r="K1002" t="s">
        <v>44</v>
      </c>
      <c r="L1002" t="s">
        <v>1933</v>
      </c>
      <c r="M1002">
        <v>0.8</v>
      </c>
      <c r="N1002" t="s">
        <v>34</v>
      </c>
      <c r="O1002" t="s">
        <v>61</v>
      </c>
      <c r="P1002" t="s">
        <v>62</v>
      </c>
      <c r="Q1002" t="s">
        <v>229</v>
      </c>
      <c r="R1002">
        <v>80022</v>
      </c>
      <c r="S1002" s="1">
        <v>42093</v>
      </c>
      <c r="T1002" s="1">
        <v>42095</v>
      </c>
      <c r="U1002">
        <v>-275.25299999999999</v>
      </c>
      <c r="V1002">
        <v>1</v>
      </c>
      <c r="W1002">
        <v>47.38</v>
      </c>
      <c r="X1002">
        <v>87602</v>
      </c>
      <c r="Y1002">
        <f>cleaneddata[[#This Row],[Unit Price]]-cleaneddata[[#This Row],[Discount]]</f>
        <v>55.93</v>
      </c>
      <c r="Z1002" t="str">
        <f>_xlfn.IFS(cleaneddata[[#This Row],[Region]]="Central","Chris",cleaneddata[[#This Row],[Region]]="East","Erin",cleaneddata[[#This Row],[Region]]="South","Sam",cleaneddata[[#This Row],[Region]]="West","William")</f>
        <v>William</v>
      </c>
    </row>
    <row r="1003" spans="1:26" x14ac:dyDescent="0.2">
      <c r="A1003">
        <v>1840</v>
      </c>
      <c r="B1003" t="s">
        <v>1937</v>
      </c>
      <c r="C1003" t="s">
        <v>72</v>
      </c>
      <c r="D1003">
        <v>7.0000000000000007E-2</v>
      </c>
      <c r="E1003">
        <v>40.98</v>
      </c>
      <c r="F1003">
        <v>2.99</v>
      </c>
      <c r="G1003" t="s">
        <v>40</v>
      </c>
      <c r="H1003" t="s">
        <v>73</v>
      </c>
      <c r="I1003" t="s">
        <v>50</v>
      </c>
      <c r="J1003" t="s">
        <v>74</v>
      </c>
      <c r="K1003" t="s">
        <v>75</v>
      </c>
      <c r="L1003" t="s">
        <v>85</v>
      </c>
      <c r="M1003">
        <v>0.36</v>
      </c>
      <c r="N1003" t="s">
        <v>34</v>
      </c>
      <c r="O1003" t="s">
        <v>113</v>
      </c>
      <c r="P1003" t="s">
        <v>405</v>
      </c>
      <c r="Q1003" t="s">
        <v>1938</v>
      </c>
      <c r="R1003">
        <v>1469</v>
      </c>
      <c r="S1003" s="1">
        <v>42093</v>
      </c>
      <c r="T1003" s="1">
        <v>42095</v>
      </c>
      <c r="U1003">
        <v>369.20519999999999</v>
      </c>
      <c r="V1003">
        <v>13</v>
      </c>
      <c r="W1003">
        <v>535.08000000000004</v>
      </c>
      <c r="X1003">
        <v>86599</v>
      </c>
      <c r="Y1003">
        <f>cleaneddata[[#This Row],[Unit Price]]-cleaneddata[[#This Row],[Discount]]</f>
        <v>40.909999999999997</v>
      </c>
      <c r="Z1003" t="str">
        <f>_xlfn.IFS(cleaneddata[[#This Row],[Region]]="Central","Chris",cleaneddata[[#This Row],[Region]]="East","Erin",cleaneddata[[#This Row],[Region]]="South","Sam",cleaneddata[[#This Row],[Region]]="West","William")</f>
        <v>Erin</v>
      </c>
    </row>
    <row r="1004" spans="1:26" x14ac:dyDescent="0.2">
      <c r="A1004">
        <v>2066</v>
      </c>
      <c r="B1004" t="s">
        <v>1874</v>
      </c>
      <c r="C1004" t="s">
        <v>27</v>
      </c>
      <c r="D1004">
        <v>0.09</v>
      </c>
      <c r="E1004">
        <v>20.99</v>
      </c>
      <c r="F1004">
        <v>4.8099999999999996</v>
      </c>
      <c r="G1004" t="s">
        <v>89</v>
      </c>
      <c r="H1004" t="s">
        <v>73</v>
      </c>
      <c r="I1004" t="s">
        <v>42</v>
      </c>
      <c r="J1004" t="s">
        <v>137</v>
      </c>
      <c r="K1004" t="s">
        <v>146</v>
      </c>
      <c r="L1004" t="s">
        <v>1433</v>
      </c>
      <c r="M1004">
        <v>0.57999999999999996</v>
      </c>
      <c r="N1004" t="s">
        <v>34</v>
      </c>
      <c r="O1004" t="s">
        <v>35</v>
      </c>
      <c r="P1004" t="s">
        <v>99</v>
      </c>
      <c r="Q1004" t="s">
        <v>1876</v>
      </c>
      <c r="R1004">
        <v>28079</v>
      </c>
      <c r="S1004" s="1">
        <v>42094</v>
      </c>
      <c r="T1004" s="1">
        <v>42095</v>
      </c>
      <c r="U1004">
        <v>272.69400000000002</v>
      </c>
      <c r="V1004">
        <v>2</v>
      </c>
      <c r="W1004">
        <v>38.979999999999997</v>
      </c>
      <c r="X1004">
        <v>85834</v>
      </c>
      <c r="Y1004">
        <f>cleaneddata[[#This Row],[Unit Price]]-cleaneddata[[#This Row],[Discount]]</f>
        <v>20.9</v>
      </c>
      <c r="Z1004" t="str">
        <f>_xlfn.IFS(cleaneddata[[#This Row],[Region]]="Central","Chris",cleaneddata[[#This Row],[Region]]="East","Erin",cleaneddata[[#This Row],[Region]]="South","Sam",cleaneddata[[#This Row],[Region]]="West","William")</f>
        <v>Sam</v>
      </c>
    </row>
    <row r="1005" spans="1:26" x14ac:dyDescent="0.2">
      <c r="A1005">
        <v>3177</v>
      </c>
      <c r="B1005" t="s">
        <v>1644</v>
      </c>
      <c r="C1005" t="s">
        <v>27</v>
      </c>
      <c r="D1005">
        <v>0.06</v>
      </c>
      <c r="E1005">
        <v>1.68</v>
      </c>
      <c r="F1005">
        <v>1</v>
      </c>
      <c r="G1005" t="s">
        <v>40</v>
      </c>
      <c r="H1005" t="s">
        <v>41</v>
      </c>
      <c r="I1005" t="s">
        <v>50</v>
      </c>
      <c r="J1005" t="s">
        <v>51</v>
      </c>
      <c r="K1005" t="s">
        <v>52</v>
      </c>
      <c r="L1005" t="s">
        <v>422</v>
      </c>
      <c r="M1005">
        <v>0.35</v>
      </c>
      <c r="N1005" t="s">
        <v>34</v>
      </c>
      <c r="O1005" t="s">
        <v>35</v>
      </c>
      <c r="P1005" t="s">
        <v>125</v>
      </c>
      <c r="Q1005" t="s">
        <v>1645</v>
      </c>
      <c r="R1005">
        <v>33458</v>
      </c>
      <c r="S1005" s="1">
        <v>42094</v>
      </c>
      <c r="T1005" s="1">
        <v>42096</v>
      </c>
      <c r="U1005">
        <v>-1319.5</v>
      </c>
      <c r="V1005">
        <v>5</v>
      </c>
      <c r="W1005">
        <v>8.65</v>
      </c>
      <c r="X1005">
        <v>90819</v>
      </c>
      <c r="Y1005">
        <f>cleaneddata[[#This Row],[Unit Price]]-cleaneddata[[#This Row],[Discount]]</f>
        <v>1.6199999999999999</v>
      </c>
      <c r="Z1005" t="str">
        <f>_xlfn.IFS(cleaneddata[[#This Row],[Region]]="Central","Chris",cleaneddata[[#This Row],[Region]]="East","Erin",cleaneddata[[#This Row],[Region]]="South","Sam",cleaneddata[[#This Row],[Region]]="West","William")</f>
        <v>Sam</v>
      </c>
    </row>
    <row r="1006" spans="1:26" x14ac:dyDescent="0.2">
      <c r="A1006">
        <v>1083</v>
      </c>
      <c r="B1006" t="s">
        <v>1939</v>
      </c>
      <c r="C1006" t="s">
        <v>72</v>
      </c>
      <c r="D1006">
        <v>7.0000000000000007E-2</v>
      </c>
      <c r="E1006">
        <v>55.99</v>
      </c>
      <c r="F1006">
        <v>5</v>
      </c>
      <c r="G1006" t="s">
        <v>89</v>
      </c>
      <c r="H1006" t="s">
        <v>96</v>
      </c>
      <c r="I1006" t="s">
        <v>42</v>
      </c>
      <c r="J1006" t="s">
        <v>137</v>
      </c>
      <c r="K1006" t="s">
        <v>44</v>
      </c>
      <c r="L1006" t="s">
        <v>1940</v>
      </c>
      <c r="M1006">
        <v>0.83</v>
      </c>
      <c r="N1006" t="s">
        <v>34</v>
      </c>
      <c r="O1006" t="s">
        <v>54</v>
      </c>
      <c r="P1006" t="s">
        <v>105</v>
      </c>
      <c r="Q1006" t="s">
        <v>880</v>
      </c>
      <c r="R1006">
        <v>62701</v>
      </c>
      <c r="S1006" s="1">
        <v>42094</v>
      </c>
      <c r="T1006" s="1">
        <v>42096</v>
      </c>
      <c r="U1006">
        <v>-232.99100000000001</v>
      </c>
      <c r="V1006">
        <v>1</v>
      </c>
      <c r="W1006">
        <v>54.08</v>
      </c>
      <c r="X1006">
        <v>88460</v>
      </c>
      <c r="Y1006">
        <f>cleaneddata[[#This Row],[Unit Price]]-cleaneddata[[#This Row],[Discount]]</f>
        <v>55.92</v>
      </c>
      <c r="Z1006" t="str">
        <f>_xlfn.IFS(cleaneddata[[#This Row],[Region]]="Central","Chris",cleaneddata[[#This Row],[Region]]="East","Erin",cleaneddata[[#This Row],[Region]]="South","Sam",cleaneddata[[#This Row],[Region]]="West","William")</f>
        <v>Chris</v>
      </c>
    </row>
    <row r="1007" spans="1:26" x14ac:dyDescent="0.2">
      <c r="A1007">
        <v>3224</v>
      </c>
      <c r="B1007" t="s">
        <v>1941</v>
      </c>
      <c r="C1007" t="s">
        <v>27</v>
      </c>
      <c r="D1007">
        <v>0.06</v>
      </c>
      <c r="E1007">
        <v>60.98</v>
      </c>
      <c r="F1007">
        <v>30</v>
      </c>
      <c r="G1007" t="s">
        <v>28</v>
      </c>
      <c r="H1007" t="s">
        <v>29</v>
      </c>
      <c r="I1007" t="s">
        <v>30</v>
      </c>
      <c r="J1007" t="s">
        <v>111</v>
      </c>
      <c r="K1007" t="s">
        <v>59</v>
      </c>
      <c r="L1007" t="s">
        <v>1942</v>
      </c>
      <c r="M1007">
        <v>0.7</v>
      </c>
      <c r="N1007" t="s">
        <v>34</v>
      </c>
      <c r="O1007" t="s">
        <v>35</v>
      </c>
      <c r="P1007" t="s">
        <v>402</v>
      </c>
      <c r="Q1007" t="s">
        <v>1943</v>
      </c>
      <c r="R1007">
        <v>37066</v>
      </c>
      <c r="S1007" s="1">
        <v>42095</v>
      </c>
      <c r="T1007" s="1">
        <v>42096</v>
      </c>
      <c r="U1007">
        <v>-74.087999999999994</v>
      </c>
      <c r="V1007">
        <v>2</v>
      </c>
      <c r="W1007">
        <v>125.9</v>
      </c>
      <c r="X1007">
        <v>86508</v>
      </c>
      <c r="Y1007">
        <f>cleaneddata[[#This Row],[Unit Price]]-cleaneddata[[#This Row],[Discount]]</f>
        <v>60.919999999999995</v>
      </c>
      <c r="Z1007" t="str">
        <f>_xlfn.IFS(cleaneddata[[#This Row],[Region]]="Central","Chris",cleaneddata[[#This Row],[Region]]="East","Erin",cleaneddata[[#This Row],[Region]]="South","Sam",cleaneddata[[#This Row],[Region]]="West","William")</f>
        <v>Sam</v>
      </c>
    </row>
    <row r="1008" spans="1:26" x14ac:dyDescent="0.2">
      <c r="A1008">
        <v>623</v>
      </c>
      <c r="B1008" t="s">
        <v>1944</v>
      </c>
      <c r="C1008" t="s">
        <v>39</v>
      </c>
      <c r="D1008">
        <v>0.05</v>
      </c>
      <c r="E1008">
        <v>6.48</v>
      </c>
      <c r="F1008">
        <v>8.4</v>
      </c>
      <c r="G1008" t="s">
        <v>40</v>
      </c>
      <c r="H1008" t="s">
        <v>73</v>
      </c>
      <c r="I1008" t="s">
        <v>50</v>
      </c>
      <c r="J1008" t="s">
        <v>90</v>
      </c>
      <c r="K1008" t="s">
        <v>75</v>
      </c>
      <c r="L1008" t="s">
        <v>1945</v>
      </c>
      <c r="M1008">
        <v>0.37</v>
      </c>
      <c r="N1008" t="s">
        <v>34</v>
      </c>
      <c r="O1008" t="s">
        <v>113</v>
      </c>
      <c r="P1008" t="s">
        <v>1358</v>
      </c>
      <c r="Q1008" t="s">
        <v>1946</v>
      </c>
      <c r="R1008">
        <v>3101</v>
      </c>
      <c r="S1008" s="1">
        <v>42095</v>
      </c>
      <c r="T1008" s="1">
        <v>42097</v>
      </c>
      <c r="U1008">
        <v>-226.34639999999999</v>
      </c>
      <c r="V1008">
        <v>21</v>
      </c>
      <c r="W1008">
        <v>136.99</v>
      </c>
      <c r="X1008">
        <v>91433</v>
      </c>
      <c r="Y1008">
        <f>cleaneddata[[#This Row],[Unit Price]]-cleaneddata[[#This Row],[Discount]]</f>
        <v>6.4300000000000006</v>
      </c>
      <c r="Z1008" t="str">
        <f>_xlfn.IFS(cleaneddata[[#This Row],[Region]]="Central","Chris",cleaneddata[[#This Row],[Region]]="East","Erin",cleaneddata[[#This Row],[Region]]="South","Sam",cleaneddata[[#This Row],[Region]]="West","William")</f>
        <v>Erin</v>
      </c>
    </row>
    <row r="1009" spans="1:26" x14ac:dyDescent="0.2">
      <c r="A1009">
        <v>624</v>
      </c>
      <c r="B1009" t="s">
        <v>1947</v>
      </c>
      <c r="C1009" t="s">
        <v>39</v>
      </c>
      <c r="D1009">
        <v>0.05</v>
      </c>
      <c r="E1009">
        <v>55.99</v>
      </c>
      <c r="F1009">
        <v>5</v>
      </c>
      <c r="G1009" t="s">
        <v>40</v>
      </c>
      <c r="H1009" t="s">
        <v>73</v>
      </c>
      <c r="I1009" t="s">
        <v>42</v>
      </c>
      <c r="J1009" t="s">
        <v>137</v>
      </c>
      <c r="K1009" t="s">
        <v>44</v>
      </c>
      <c r="L1009" t="s">
        <v>1933</v>
      </c>
      <c r="M1009">
        <v>0.8</v>
      </c>
      <c r="N1009" t="s">
        <v>34</v>
      </c>
      <c r="O1009" t="s">
        <v>113</v>
      </c>
      <c r="P1009" t="s">
        <v>635</v>
      </c>
      <c r="Q1009" t="s">
        <v>1948</v>
      </c>
      <c r="R1009">
        <v>5701</v>
      </c>
      <c r="S1009" s="1">
        <v>42095</v>
      </c>
      <c r="T1009" s="1">
        <v>42095</v>
      </c>
      <c r="U1009">
        <v>-281.17583999999999</v>
      </c>
      <c r="V1009">
        <v>2</v>
      </c>
      <c r="W1009">
        <v>99.36</v>
      </c>
      <c r="X1009">
        <v>91433</v>
      </c>
      <c r="Y1009">
        <f>cleaneddata[[#This Row],[Unit Price]]-cleaneddata[[#This Row],[Discount]]</f>
        <v>55.940000000000005</v>
      </c>
      <c r="Z1009" t="str">
        <f>_xlfn.IFS(cleaneddata[[#This Row],[Region]]="Central","Chris",cleaneddata[[#This Row],[Region]]="East","Erin",cleaneddata[[#This Row],[Region]]="South","Sam",cleaneddata[[#This Row],[Region]]="West","William")</f>
        <v>Erin</v>
      </c>
    </row>
    <row r="1010" spans="1:26" x14ac:dyDescent="0.2">
      <c r="A1010">
        <v>1849</v>
      </c>
      <c r="B1010" t="s">
        <v>1949</v>
      </c>
      <c r="C1010" t="s">
        <v>39</v>
      </c>
      <c r="D1010">
        <v>0.09</v>
      </c>
      <c r="E1010">
        <v>35.99</v>
      </c>
      <c r="F1010">
        <v>1.1000000000000001</v>
      </c>
      <c r="G1010" t="s">
        <v>40</v>
      </c>
      <c r="H1010" t="s">
        <v>41</v>
      </c>
      <c r="I1010" t="s">
        <v>42</v>
      </c>
      <c r="J1010" t="s">
        <v>137</v>
      </c>
      <c r="K1010" t="s">
        <v>75</v>
      </c>
      <c r="L1010" t="s">
        <v>276</v>
      </c>
      <c r="M1010">
        <v>0.55000000000000004</v>
      </c>
      <c r="N1010" t="s">
        <v>34</v>
      </c>
      <c r="O1010" t="s">
        <v>35</v>
      </c>
      <c r="P1010" t="s">
        <v>166</v>
      </c>
      <c r="Q1010" t="s">
        <v>1950</v>
      </c>
      <c r="R1010">
        <v>36330</v>
      </c>
      <c r="S1010" s="1">
        <v>42095</v>
      </c>
      <c r="T1010" s="1">
        <v>42097</v>
      </c>
      <c r="U1010">
        <v>19.350000000000001</v>
      </c>
      <c r="V1010">
        <v>8</v>
      </c>
      <c r="W1010">
        <v>222.71</v>
      </c>
      <c r="X1010">
        <v>89697</v>
      </c>
      <c r="Y1010">
        <f>cleaneddata[[#This Row],[Unit Price]]-cleaneddata[[#This Row],[Discount]]</f>
        <v>35.9</v>
      </c>
      <c r="Z1010" t="str">
        <f>_xlfn.IFS(cleaneddata[[#This Row],[Region]]="Central","Chris",cleaneddata[[#This Row],[Region]]="East","Erin",cleaneddata[[#This Row],[Region]]="South","Sam",cleaneddata[[#This Row],[Region]]="West","William")</f>
        <v>Sam</v>
      </c>
    </row>
    <row r="1011" spans="1:26" x14ac:dyDescent="0.2">
      <c r="A1011">
        <v>1849</v>
      </c>
      <c r="B1011" t="s">
        <v>1949</v>
      </c>
      <c r="C1011" t="s">
        <v>39</v>
      </c>
      <c r="D1011">
        <v>0.01</v>
      </c>
      <c r="E1011">
        <v>125.99</v>
      </c>
      <c r="F1011">
        <v>2.5</v>
      </c>
      <c r="G1011" t="s">
        <v>40</v>
      </c>
      <c r="H1011" t="s">
        <v>41</v>
      </c>
      <c r="I1011" t="s">
        <v>42</v>
      </c>
      <c r="J1011" t="s">
        <v>137</v>
      </c>
      <c r="K1011" t="s">
        <v>75</v>
      </c>
      <c r="L1011" t="s">
        <v>950</v>
      </c>
      <c r="M1011">
        <v>0.6</v>
      </c>
      <c r="N1011" t="s">
        <v>34</v>
      </c>
      <c r="O1011" t="s">
        <v>35</v>
      </c>
      <c r="P1011" t="s">
        <v>166</v>
      </c>
      <c r="Q1011" t="s">
        <v>1950</v>
      </c>
      <c r="R1011">
        <v>36330</v>
      </c>
      <c r="S1011" s="1">
        <v>42095</v>
      </c>
      <c r="T1011" s="1">
        <v>42096</v>
      </c>
      <c r="U1011">
        <v>-967.83399999999995</v>
      </c>
      <c r="V1011">
        <v>2</v>
      </c>
      <c r="W1011">
        <v>220.52</v>
      </c>
      <c r="X1011">
        <v>89697</v>
      </c>
      <c r="Y1011">
        <f>cleaneddata[[#This Row],[Unit Price]]-cleaneddata[[#This Row],[Discount]]</f>
        <v>125.97999999999999</v>
      </c>
      <c r="Z1011" t="str">
        <f>_xlfn.IFS(cleaneddata[[#This Row],[Region]]="Central","Chris",cleaneddata[[#This Row],[Region]]="East","Erin",cleaneddata[[#This Row],[Region]]="South","Sam",cleaneddata[[#This Row],[Region]]="West","William")</f>
        <v>Sam</v>
      </c>
    </row>
    <row r="1012" spans="1:26" x14ac:dyDescent="0.2">
      <c r="A1012">
        <v>3246</v>
      </c>
      <c r="B1012" t="s">
        <v>1951</v>
      </c>
      <c r="C1012" t="s">
        <v>49</v>
      </c>
      <c r="D1012">
        <v>0.06</v>
      </c>
      <c r="E1012">
        <v>5.18</v>
      </c>
      <c r="F1012">
        <v>2.04</v>
      </c>
      <c r="G1012" t="s">
        <v>40</v>
      </c>
      <c r="H1012" t="s">
        <v>29</v>
      </c>
      <c r="I1012" t="s">
        <v>50</v>
      </c>
      <c r="J1012" t="s">
        <v>90</v>
      </c>
      <c r="K1012" t="s">
        <v>52</v>
      </c>
      <c r="L1012" t="s">
        <v>835</v>
      </c>
      <c r="M1012">
        <v>0.36</v>
      </c>
      <c r="N1012" t="s">
        <v>34</v>
      </c>
      <c r="O1012" t="s">
        <v>113</v>
      </c>
      <c r="P1012" t="s">
        <v>1358</v>
      </c>
      <c r="Q1012" t="s">
        <v>1952</v>
      </c>
      <c r="R1012">
        <v>3051</v>
      </c>
      <c r="S1012" s="1">
        <v>42095</v>
      </c>
      <c r="T1012" s="1">
        <v>42095</v>
      </c>
      <c r="U1012">
        <v>1.9503999999999999</v>
      </c>
      <c r="V1012">
        <v>4</v>
      </c>
      <c r="W1012">
        <v>21.86</v>
      </c>
      <c r="X1012">
        <v>88330</v>
      </c>
      <c r="Y1012">
        <f>cleaneddata[[#This Row],[Unit Price]]-cleaneddata[[#This Row],[Discount]]</f>
        <v>5.12</v>
      </c>
      <c r="Z1012" t="str">
        <f>_xlfn.IFS(cleaneddata[[#This Row],[Region]]="Central","Chris",cleaneddata[[#This Row],[Region]]="East","Erin",cleaneddata[[#This Row],[Region]]="South","Sam",cleaneddata[[#This Row],[Region]]="West","William")</f>
        <v>Erin</v>
      </c>
    </row>
    <row r="1013" spans="1:26" x14ac:dyDescent="0.2">
      <c r="A1013">
        <v>568</v>
      </c>
      <c r="B1013" t="s">
        <v>1484</v>
      </c>
      <c r="C1013" t="s">
        <v>118</v>
      </c>
      <c r="D1013">
        <v>0.08</v>
      </c>
      <c r="E1013">
        <v>67.28</v>
      </c>
      <c r="F1013">
        <v>19.989999999999998</v>
      </c>
      <c r="G1013" t="s">
        <v>89</v>
      </c>
      <c r="H1013" t="s">
        <v>41</v>
      </c>
      <c r="I1013" t="s">
        <v>50</v>
      </c>
      <c r="J1013" t="s">
        <v>74</v>
      </c>
      <c r="K1013" t="s">
        <v>75</v>
      </c>
      <c r="L1013" t="s">
        <v>1953</v>
      </c>
      <c r="M1013">
        <v>0.4</v>
      </c>
      <c r="N1013" t="s">
        <v>34</v>
      </c>
      <c r="O1013" t="s">
        <v>35</v>
      </c>
      <c r="P1013" t="s">
        <v>36</v>
      </c>
      <c r="Q1013" t="s">
        <v>1485</v>
      </c>
      <c r="R1013">
        <v>39701</v>
      </c>
      <c r="S1013" s="1">
        <v>42095</v>
      </c>
      <c r="T1013" s="1">
        <v>42097</v>
      </c>
      <c r="U1013">
        <v>224.85059999999999</v>
      </c>
      <c r="V1013">
        <v>16</v>
      </c>
      <c r="W1013">
        <v>1066.54</v>
      </c>
      <c r="X1013">
        <v>88882</v>
      </c>
      <c r="Y1013">
        <f>cleaneddata[[#This Row],[Unit Price]]-cleaneddata[[#This Row],[Discount]]</f>
        <v>67.2</v>
      </c>
      <c r="Z1013" t="str">
        <f>_xlfn.IFS(cleaneddata[[#This Row],[Region]]="Central","Chris",cleaneddata[[#This Row],[Region]]="East","Erin",cleaneddata[[#This Row],[Region]]="South","Sam",cleaneddata[[#This Row],[Region]]="West","William")</f>
        <v>Sam</v>
      </c>
    </row>
    <row r="1014" spans="1:26" x14ac:dyDescent="0.2">
      <c r="A1014">
        <v>3306</v>
      </c>
      <c r="B1014" t="s">
        <v>1954</v>
      </c>
      <c r="C1014" t="s">
        <v>118</v>
      </c>
      <c r="D1014">
        <v>0.06</v>
      </c>
      <c r="E1014">
        <v>11.33</v>
      </c>
      <c r="F1014">
        <v>6.12</v>
      </c>
      <c r="G1014" t="s">
        <v>40</v>
      </c>
      <c r="H1014" t="s">
        <v>29</v>
      </c>
      <c r="I1014" t="s">
        <v>50</v>
      </c>
      <c r="J1014" t="s">
        <v>97</v>
      </c>
      <c r="K1014" t="s">
        <v>146</v>
      </c>
      <c r="L1014" t="s">
        <v>1955</v>
      </c>
      <c r="M1014">
        <v>0.42</v>
      </c>
      <c r="N1014" t="s">
        <v>34</v>
      </c>
      <c r="O1014" t="s">
        <v>113</v>
      </c>
      <c r="P1014" t="s">
        <v>250</v>
      </c>
      <c r="Q1014" t="s">
        <v>1956</v>
      </c>
      <c r="R1014">
        <v>6320</v>
      </c>
      <c r="S1014" s="1">
        <v>42095</v>
      </c>
      <c r="T1014" s="1">
        <v>42097</v>
      </c>
      <c r="U1014">
        <v>-15.92</v>
      </c>
      <c r="V1014">
        <v>1</v>
      </c>
      <c r="W1014">
        <v>17.62</v>
      </c>
      <c r="X1014">
        <v>90461</v>
      </c>
      <c r="Y1014">
        <f>cleaneddata[[#This Row],[Unit Price]]-cleaneddata[[#This Row],[Discount]]</f>
        <v>11.27</v>
      </c>
      <c r="Z1014" t="str">
        <f>_xlfn.IFS(cleaneddata[[#This Row],[Region]]="Central","Chris",cleaneddata[[#This Row],[Region]]="East","Erin",cleaneddata[[#This Row],[Region]]="South","Sam",cleaneddata[[#This Row],[Region]]="West","William")</f>
        <v>Erin</v>
      </c>
    </row>
    <row r="1015" spans="1:26" x14ac:dyDescent="0.2">
      <c r="A1015">
        <v>2859</v>
      </c>
      <c r="B1015" t="s">
        <v>1957</v>
      </c>
      <c r="C1015" t="s">
        <v>72</v>
      </c>
      <c r="D1015">
        <v>0.03</v>
      </c>
      <c r="E1015">
        <v>142.86000000000001</v>
      </c>
      <c r="F1015">
        <v>19.989999999999998</v>
      </c>
      <c r="G1015" t="s">
        <v>40</v>
      </c>
      <c r="H1015" t="s">
        <v>96</v>
      </c>
      <c r="I1015" t="s">
        <v>50</v>
      </c>
      <c r="J1015" t="s">
        <v>80</v>
      </c>
      <c r="K1015" t="s">
        <v>75</v>
      </c>
      <c r="L1015" t="s">
        <v>1958</v>
      </c>
      <c r="M1015">
        <v>0.56000000000000005</v>
      </c>
      <c r="N1015" t="s">
        <v>34</v>
      </c>
      <c r="O1015" t="s">
        <v>35</v>
      </c>
      <c r="P1015" t="s">
        <v>125</v>
      </c>
      <c r="Q1015" t="s">
        <v>1959</v>
      </c>
      <c r="R1015">
        <v>32601</v>
      </c>
      <c r="S1015" s="1">
        <v>42095</v>
      </c>
      <c r="T1015" s="1">
        <v>42097</v>
      </c>
      <c r="U1015">
        <v>-8.3880999999999997</v>
      </c>
      <c r="V1015">
        <v>23</v>
      </c>
      <c r="W1015">
        <v>3292.02</v>
      </c>
      <c r="X1015">
        <v>88281</v>
      </c>
      <c r="Y1015">
        <f>cleaneddata[[#This Row],[Unit Price]]-cleaneddata[[#This Row],[Discount]]</f>
        <v>142.83000000000001</v>
      </c>
      <c r="Z1015" t="str">
        <f>_xlfn.IFS(cleaneddata[[#This Row],[Region]]="Central","Chris",cleaneddata[[#This Row],[Region]]="East","Erin",cleaneddata[[#This Row],[Region]]="South","Sam",cleaneddata[[#This Row],[Region]]="West","William")</f>
        <v>Sam</v>
      </c>
    </row>
    <row r="1016" spans="1:26" x14ac:dyDescent="0.2">
      <c r="A1016">
        <v>197</v>
      </c>
      <c r="B1016" t="s">
        <v>1960</v>
      </c>
      <c r="C1016" t="s">
        <v>27</v>
      </c>
      <c r="D1016">
        <v>0</v>
      </c>
      <c r="E1016">
        <v>161.55000000000001</v>
      </c>
      <c r="F1016">
        <v>19.989999999999998</v>
      </c>
      <c r="G1016" t="s">
        <v>40</v>
      </c>
      <c r="H1016" t="s">
        <v>29</v>
      </c>
      <c r="I1016" t="s">
        <v>50</v>
      </c>
      <c r="J1016" t="s">
        <v>80</v>
      </c>
      <c r="K1016" t="s">
        <v>75</v>
      </c>
      <c r="L1016" t="s">
        <v>81</v>
      </c>
      <c r="M1016">
        <v>0.66</v>
      </c>
      <c r="N1016" t="s">
        <v>34</v>
      </c>
      <c r="O1016" t="s">
        <v>54</v>
      </c>
      <c r="P1016" t="s">
        <v>539</v>
      </c>
      <c r="Q1016" t="s">
        <v>1961</v>
      </c>
      <c r="R1016">
        <v>66212</v>
      </c>
      <c r="S1016" s="1">
        <v>42096</v>
      </c>
      <c r="T1016" s="1">
        <v>42098</v>
      </c>
      <c r="U1016">
        <v>1167.1579999999999</v>
      </c>
      <c r="V1016">
        <v>19</v>
      </c>
      <c r="W1016">
        <v>3108.98</v>
      </c>
      <c r="X1016">
        <v>88921</v>
      </c>
      <c r="Y1016">
        <f>cleaneddata[[#This Row],[Unit Price]]-cleaneddata[[#This Row],[Discount]]</f>
        <v>161.55000000000001</v>
      </c>
      <c r="Z1016" t="str">
        <f>_xlfn.IFS(cleaneddata[[#This Row],[Region]]="Central","Chris",cleaneddata[[#This Row],[Region]]="East","Erin",cleaneddata[[#This Row],[Region]]="South","Sam",cleaneddata[[#This Row],[Region]]="West","William")</f>
        <v>Chris</v>
      </c>
    </row>
    <row r="1017" spans="1:26" x14ac:dyDescent="0.2">
      <c r="A1017">
        <v>198</v>
      </c>
      <c r="B1017" t="s">
        <v>1962</v>
      </c>
      <c r="C1017" t="s">
        <v>27</v>
      </c>
      <c r="D1017">
        <v>0</v>
      </c>
      <c r="E1017">
        <v>161.55000000000001</v>
      </c>
      <c r="F1017">
        <v>19.989999999999998</v>
      </c>
      <c r="G1017" t="s">
        <v>40</v>
      </c>
      <c r="H1017" t="s">
        <v>29</v>
      </c>
      <c r="I1017" t="s">
        <v>50</v>
      </c>
      <c r="J1017" t="s">
        <v>80</v>
      </c>
      <c r="K1017" t="s">
        <v>75</v>
      </c>
      <c r="L1017" t="s">
        <v>81</v>
      </c>
      <c r="M1017">
        <v>0.66</v>
      </c>
      <c r="N1017" t="s">
        <v>34</v>
      </c>
      <c r="O1017" t="s">
        <v>54</v>
      </c>
      <c r="P1017" t="s">
        <v>291</v>
      </c>
      <c r="Q1017" t="s">
        <v>1165</v>
      </c>
      <c r="R1017">
        <v>48138</v>
      </c>
      <c r="S1017" s="1">
        <v>42096</v>
      </c>
      <c r="T1017" s="1">
        <v>42098</v>
      </c>
      <c r="U1017">
        <v>1014.92</v>
      </c>
      <c r="V1017">
        <v>77</v>
      </c>
      <c r="W1017">
        <v>12599.55</v>
      </c>
      <c r="X1017">
        <v>51072</v>
      </c>
      <c r="Y1017">
        <f>cleaneddata[[#This Row],[Unit Price]]-cleaneddata[[#This Row],[Discount]]</f>
        <v>161.55000000000001</v>
      </c>
      <c r="Z1017" t="str">
        <f>_xlfn.IFS(cleaneddata[[#This Row],[Region]]="Central","Chris",cleaneddata[[#This Row],[Region]]="East","Erin",cleaneddata[[#This Row],[Region]]="South","Sam",cleaneddata[[#This Row],[Region]]="West","William")</f>
        <v>Chris</v>
      </c>
    </row>
    <row r="1018" spans="1:26" x14ac:dyDescent="0.2">
      <c r="A1018">
        <v>2667</v>
      </c>
      <c r="B1018" t="s">
        <v>1963</v>
      </c>
      <c r="C1018" t="s">
        <v>39</v>
      </c>
      <c r="D1018">
        <v>0.04</v>
      </c>
      <c r="E1018">
        <v>90.24</v>
      </c>
      <c r="F1018">
        <v>0.99</v>
      </c>
      <c r="G1018" t="s">
        <v>40</v>
      </c>
      <c r="H1018" t="s">
        <v>73</v>
      </c>
      <c r="I1018" t="s">
        <v>50</v>
      </c>
      <c r="J1018" t="s">
        <v>97</v>
      </c>
      <c r="K1018" t="s">
        <v>75</v>
      </c>
      <c r="L1018" t="s">
        <v>1964</v>
      </c>
      <c r="M1018">
        <v>0.56000000000000005</v>
      </c>
      <c r="N1018" t="s">
        <v>34</v>
      </c>
      <c r="O1018" t="s">
        <v>113</v>
      </c>
      <c r="P1018" t="s">
        <v>319</v>
      </c>
      <c r="Q1018" t="s">
        <v>1965</v>
      </c>
      <c r="R1018">
        <v>44107</v>
      </c>
      <c r="S1018" s="1">
        <v>42096</v>
      </c>
      <c r="T1018" s="1">
        <v>42098</v>
      </c>
      <c r="U1018">
        <v>246.2748</v>
      </c>
      <c r="V1018">
        <v>4</v>
      </c>
      <c r="W1018">
        <v>356.92</v>
      </c>
      <c r="X1018">
        <v>87831</v>
      </c>
      <c r="Y1018">
        <f>cleaneddata[[#This Row],[Unit Price]]-cleaneddata[[#This Row],[Discount]]</f>
        <v>90.199999999999989</v>
      </c>
      <c r="Z1018" t="str">
        <f>_xlfn.IFS(cleaneddata[[#This Row],[Region]]="Central","Chris",cleaneddata[[#This Row],[Region]]="East","Erin",cleaneddata[[#This Row],[Region]]="South","Sam",cleaneddata[[#This Row],[Region]]="West","William")</f>
        <v>Erin</v>
      </c>
    </row>
    <row r="1019" spans="1:26" x14ac:dyDescent="0.2">
      <c r="A1019">
        <v>2667</v>
      </c>
      <c r="B1019" t="s">
        <v>1963</v>
      </c>
      <c r="C1019" t="s">
        <v>39</v>
      </c>
      <c r="D1019">
        <v>0.09</v>
      </c>
      <c r="E1019">
        <v>47.9</v>
      </c>
      <c r="F1019">
        <v>5.86</v>
      </c>
      <c r="G1019" t="s">
        <v>89</v>
      </c>
      <c r="H1019" t="s">
        <v>73</v>
      </c>
      <c r="I1019" t="s">
        <v>50</v>
      </c>
      <c r="J1019" t="s">
        <v>90</v>
      </c>
      <c r="K1019" t="s">
        <v>75</v>
      </c>
      <c r="L1019" t="s">
        <v>1311</v>
      </c>
      <c r="M1019">
        <v>0.37</v>
      </c>
      <c r="N1019" t="s">
        <v>34</v>
      </c>
      <c r="O1019" t="s">
        <v>113</v>
      </c>
      <c r="P1019" t="s">
        <v>319</v>
      </c>
      <c r="Q1019" t="s">
        <v>1965</v>
      </c>
      <c r="R1019">
        <v>44107</v>
      </c>
      <c r="S1019" s="1">
        <v>42096</v>
      </c>
      <c r="T1019" s="1">
        <v>42098</v>
      </c>
      <c r="U1019">
        <v>93.950400000000002</v>
      </c>
      <c r="V1019">
        <v>3</v>
      </c>
      <c r="W1019">
        <v>136.16</v>
      </c>
      <c r="X1019">
        <v>87831</v>
      </c>
      <c r="Y1019">
        <f>cleaneddata[[#This Row],[Unit Price]]-cleaneddata[[#This Row],[Discount]]</f>
        <v>47.809999999999995</v>
      </c>
      <c r="Z1019" t="str">
        <f>_xlfn.IFS(cleaneddata[[#This Row],[Region]]="Central","Chris",cleaneddata[[#This Row],[Region]]="East","Erin",cleaneddata[[#This Row],[Region]]="South","Sam",cleaneddata[[#This Row],[Region]]="West","William")</f>
        <v>Erin</v>
      </c>
    </row>
    <row r="1020" spans="1:26" x14ac:dyDescent="0.2">
      <c r="A1020">
        <v>228</v>
      </c>
      <c r="B1020" t="s">
        <v>1966</v>
      </c>
      <c r="C1020" t="s">
        <v>118</v>
      </c>
      <c r="D1020">
        <v>0.03</v>
      </c>
      <c r="E1020">
        <v>60.89</v>
      </c>
      <c r="F1020">
        <v>32.409999999999997</v>
      </c>
      <c r="G1020" t="s">
        <v>28</v>
      </c>
      <c r="H1020" t="s">
        <v>29</v>
      </c>
      <c r="I1020" t="s">
        <v>30</v>
      </c>
      <c r="J1020" t="s">
        <v>111</v>
      </c>
      <c r="K1020" t="s">
        <v>59</v>
      </c>
      <c r="L1020" t="s">
        <v>1967</v>
      </c>
      <c r="M1020">
        <v>0.56000000000000005</v>
      </c>
      <c r="N1020" t="s">
        <v>34</v>
      </c>
      <c r="O1020" t="s">
        <v>35</v>
      </c>
      <c r="P1020" t="s">
        <v>99</v>
      </c>
      <c r="Q1020" t="s">
        <v>1968</v>
      </c>
      <c r="R1020">
        <v>28227</v>
      </c>
      <c r="S1020" s="1">
        <v>42096</v>
      </c>
      <c r="T1020" s="1">
        <v>42097</v>
      </c>
      <c r="U1020">
        <v>36.353999999999999</v>
      </c>
      <c r="V1020">
        <v>7</v>
      </c>
      <c r="W1020">
        <v>450.49</v>
      </c>
      <c r="X1020">
        <v>88527</v>
      </c>
      <c r="Y1020">
        <f>cleaneddata[[#This Row],[Unit Price]]-cleaneddata[[#This Row],[Discount]]</f>
        <v>60.86</v>
      </c>
      <c r="Z1020" t="str">
        <f>_xlfn.IFS(cleaneddata[[#This Row],[Region]]="Central","Chris",cleaneddata[[#This Row],[Region]]="East","Erin",cleaneddata[[#This Row],[Region]]="South","Sam",cleaneddata[[#This Row],[Region]]="West","William")</f>
        <v>Sam</v>
      </c>
    </row>
    <row r="1021" spans="1:26" x14ac:dyDescent="0.2">
      <c r="A1021">
        <v>2957</v>
      </c>
      <c r="B1021" t="s">
        <v>1969</v>
      </c>
      <c r="C1021" t="s">
        <v>118</v>
      </c>
      <c r="D1021">
        <v>0.1</v>
      </c>
      <c r="E1021">
        <v>37.94</v>
      </c>
      <c r="F1021">
        <v>5.08</v>
      </c>
      <c r="G1021" t="s">
        <v>89</v>
      </c>
      <c r="H1021" t="s">
        <v>96</v>
      </c>
      <c r="I1021" t="s">
        <v>50</v>
      </c>
      <c r="J1021" t="s">
        <v>90</v>
      </c>
      <c r="K1021" t="s">
        <v>52</v>
      </c>
      <c r="L1021" t="s">
        <v>1115</v>
      </c>
      <c r="M1021">
        <v>0.38</v>
      </c>
      <c r="N1021" t="s">
        <v>34</v>
      </c>
      <c r="O1021" t="s">
        <v>54</v>
      </c>
      <c r="P1021" t="s">
        <v>359</v>
      </c>
      <c r="Q1021" t="s">
        <v>1970</v>
      </c>
      <c r="R1021">
        <v>53209</v>
      </c>
      <c r="S1021" s="1">
        <v>42096</v>
      </c>
      <c r="T1021" s="1">
        <v>42098</v>
      </c>
      <c r="U1021">
        <v>95.054400000000001</v>
      </c>
      <c r="V1021">
        <v>4</v>
      </c>
      <c r="W1021">
        <v>137.76</v>
      </c>
      <c r="X1021">
        <v>90264</v>
      </c>
      <c r="Y1021">
        <f>cleaneddata[[#This Row],[Unit Price]]-cleaneddata[[#This Row],[Discount]]</f>
        <v>37.839999999999996</v>
      </c>
      <c r="Z1021" t="str">
        <f>_xlfn.IFS(cleaneddata[[#This Row],[Region]]="Central","Chris",cleaneddata[[#This Row],[Region]]="East","Erin",cleaneddata[[#This Row],[Region]]="South","Sam",cleaneddata[[#This Row],[Region]]="West","William")</f>
        <v>Chris</v>
      </c>
    </row>
    <row r="1022" spans="1:26" x14ac:dyDescent="0.2">
      <c r="A1022">
        <v>1112</v>
      </c>
      <c r="B1022" t="s">
        <v>1971</v>
      </c>
      <c r="C1022" t="s">
        <v>72</v>
      </c>
      <c r="D1022">
        <v>0.03</v>
      </c>
      <c r="E1022">
        <v>300.98</v>
      </c>
      <c r="F1022">
        <v>54.92</v>
      </c>
      <c r="G1022" t="s">
        <v>28</v>
      </c>
      <c r="H1022" t="s">
        <v>96</v>
      </c>
      <c r="I1022" t="s">
        <v>30</v>
      </c>
      <c r="J1022" t="s">
        <v>119</v>
      </c>
      <c r="K1022" t="s">
        <v>32</v>
      </c>
      <c r="L1022" t="s">
        <v>1972</v>
      </c>
      <c r="M1022">
        <v>0.55000000000000004</v>
      </c>
      <c r="N1022" t="s">
        <v>34</v>
      </c>
      <c r="O1022" t="s">
        <v>61</v>
      </c>
      <c r="P1022" t="s">
        <v>92</v>
      </c>
      <c r="Q1022" t="s">
        <v>1973</v>
      </c>
      <c r="R1022">
        <v>92399</v>
      </c>
      <c r="S1022" s="1">
        <v>42096</v>
      </c>
      <c r="T1022" s="1">
        <v>42098</v>
      </c>
      <c r="U1022">
        <v>1272.5808</v>
      </c>
      <c r="V1022">
        <v>12</v>
      </c>
      <c r="W1022">
        <v>3527.82</v>
      </c>
      <c r="X1022">
        <v>90832</v>
      </c>
      <c r="Y1022">
        <f>cleaneddata[[#This Row],[Unit Price]]-cleaneddata[[#This Row],[Discount]]</f>
        <v>300.95000000000005</v>
      </c>
      <c r="Z1022" t="str">
        <f>_xlfn.IFS(cleaneddata[[#This Row],[Region]]="Central","Chris",cleaneddata[[#This Row],[Region]]="East","Erin",cleaneddata[[#This Row],[Region]]="South","Sam",cleaneddata[[#This Row],[Region]]="West","William")</f>
        <v>William</v>
      </c>
    </row>
    <row r="1023" spans="1:26" x14ac:dyDescent="0.2">
      <c r="A1023">
        <v>1112</v>
      </c>
      <c r="B1023" t="s">
        <v>1971</v>
      </c>
      <c r="C1023" t="s">
        <v>72</v>
      </c>
      <c r="D1023">
        <v>0.02</v>
      </c>
      <c r="E1023">
        <v>2550.14</v>
      </c>
      <c r="F1023">
        <v>29.7</v>
      </c>
      <c r="G1023" t="s">
        <v>28</v>
      </c>
      <c r="H1023" t="s">
        <v>96</v>
      </c>
      <c r="I1023" t="s">
        <v>42</v>
      </c>
      <c r="J1023" t="s">
        <v>58</v>
      </c>
      <c r="K1023" t="s">
        <v>59</v>
      </c>
      <c r="L1023" t="s">
        <v>1974</v>
      </c>
      <c r="M1023">
        <v>0.56999999999999995</v>
      </c>
      <c r="N1023" t="s">
        <v>34</v>
      </c>
      <c r="O1023" t="s">
        <v>61</v>
      </c>
      <c r="P1023" t="s">
        <v>92</v>
      </c>
      <c r="Q1023" t="s">
        <v>1973</v>
      </c>
      <c r="R1023">
        <v>92399</v>
      </c>
      <c r="S1023" s="1">
        <v>42096</v>
      </c>
      <c r="T1023" s="1">
        <v>42098</v>
      </c>
      <c r="U1023">
        <v>-5390.7388920000003</v>
      </c>
      <c r="V1023">
        <v>2</v>
      </c>
      <c r="W1023">
        <v>4698.21</v>
      </c>
      <c r="X1023">
        <v>90832</v>
      </c>
      <c r="Y1023">
        <f>cleaneddata[[#This Row],[Unit Price]]-cleaneddata[[#This Row],[Discount]]</f>
        <v>2550.12</v>
      </c>
      <c r="Z1023" t="str">
        <f>_xlfn.IFS(cleaneddata[[#This Row],[Region]]="Central","Chris",cleaneddata[[#This Row],[Region]]="East","Erin",cleaneddata[[#This Row],[Region]]="South","Sam",cleaneddata[[#This Row],[Region]]="West","William")</f>
        <v>William</v>
      </c>
    </row>
    <row r="1024" spans="1:26" x14ac:dyDescent="0.2">
      <c r="A1024">
        <v>1777</v>
      </c>
      <c r="B1024" t="s">
        <v>174</v>
      </c>
      <c r="C1024" t="s">
        <v>72</v>
      </c>
      <c r="D1024">
        <v>0.03</v>
      </c>
      <c r="E1024">
        <v>19.989999999999998</v>
      </c>
      <c r="F1024">
        <v>11.17</v>
      </c>
      <c r="G1024" t="s">
        <v>40</v>
      </c>
      <c r="H1024" t="s">
        <v>96</v>
      </c>
      <c r="I1024" t="s">
        <v>30</v>
      </c>
      <c r="J1024" t="s">
        <v>128</v>
      </c>
      <c r="K1024" t="s">
        <v>66</v>
      </c>
      <c r="L1024" t="s">
        <v>491</v>
      </c>
      <c r="M1024">
        <v>0.6</v>
      </c>
      <c r="N1024" t="s">
        <v>34</v>
      </c>
      <c r="O1024" t="s">
        <v>54</v>
      </c>
      <c r="P1024" t="s">
        <v>55</v>
      </c>
      <c r="Q1024" t="s">
        <v>176</v>
      </c>
      <c r="R1024">
        <v>46383</v>
      </c>
      <c r="S1024" s="1">
        <v>42096</v>
      </c>
      <c r="T1024" s="1">
        <v>42097</v>
      </c>
      <c r="U1024">
        <v>-20.8764</v>
      </c>
      <c r="V1024">
        <v>12</v>
      </c>
      <c r="W1024">
        <v>251.61</v>
      </c>
      <c r="X1024">
        <v>89942</v>
      </c>
      <c r="Y1024">
        <f>cleaneddata[[#This Row],[Unit Price]]-cleaneddata[[#This Row],[Discount]]</f>
        <v>19.959999999999997</v>
      </c>
      <c r="Z1024" t="str">
        <f>_xlfn.IFS(cleaneddata[[#This Row],[Region]]="Central","Chris",cleaneddata[[#This Row],[Region]]="East","Erin",cleaneddata[[#This Row],[Region]]="South","Sam",cleaneddata[[#This Row],[Region]]="West","William")</f>
        <v>Chris</v>
      </c>
    </row>
    <row r="1025" spans="1:26" x14ac:dyDescent="0.2">
      <c r="A1025">
        <v>2014</v>
      </c>
      <c r="B1025" t="s">
        <v>1790</v>
      </c>
      <c r="C1025" t="s">
        <v>27</v>
      </c>
      <c r="D1025">
        <v>0.06</v>
      </c>
      <c r="E1025">
        <v>6.48</v>
      </c>
      <c r="F1025">
        <v>7.49</v>
      </c>
      <c r="G1025" t="s">
        <v>40</v>
      </c>
      <c r="H1025" t="s">
        <v>73</v>
      </c>
      <c r="I1025" t="s">
        <v>50</v>
      </c>
      <c r="J1025" t="s">
        <v>90</v>
      </c>
      <c r="K1025" t="s">
        <v>75</v>
      </c>
      <c r="L1025" t="s">
        <v>1923</v>
      </c>
      <c r="M1025">
        <v>0.37</v>
      </c>
      <c r="N1025" t="s">
        <v>34</v>
      </c>
      <c r="O1025" t="s">
        <v>54</v>
      </c>
      <c r="P1025" t="s">
        <v>215</v>
      </c>
      <c r="Q1025" t="s">
        <v>1791</v>
      </c>
      <c r="R1025">
        <v>51503</v>
      </c>
      <c r="S1025" s="1">
        <v>42098</v>
      </c>
      <c r="T1025" s="1">
        <v>42098</v>
      </c>
      <c r="U1025">
        <v>-191.49</v>
      </c>
      <c r="V1025">
        <v>12</v>
      </c>
      <c r="W1025">
        <v>74.930000000000007</v>
      </c>
      <c r="X1025">
        <v>88368</v>
      </c>
      <c r="Y1025">
        <f>cleaneddata[[#This Row],[Unit Price]]-cleaneddata[[#This Row],[Discount]]</f>
        <v>6.4200000000000008</v>
      </c>
      <c r="Z1025" t="str">
        <f>_xlfn.IFS(cleaneddata[[#This Row],[Region]]="Central","Chris",cleaneddata[[#This Row],[Region]]="East","Erin",cleaneddata[[#This Row],[Region]]="South","Sam",cleaneddata[[#This Row],[Region]]="West","William")</f>
        <v>Chris</v>
      </c>
    </row>
    <row r="1026" spans="1:26" x14ac:dyDescent="0.2">
      <c r="A1026">
        <v>911</v>
      </c>
      <c r="B1026" t="s">
        <v>904</v>
      </c>
      <c r="C1026" t="s">
        <v>39</v>
      </c>
      <c r="D1026">
        <v>0.01</v>
      </c>
      <c r="E1026">
        <v>59.76</v>
      </c>
      <c r="F1026">
        <v>9.7100000000000009</v>
      </c>
      <c r="G1026" t="s">
        <v>40</v>
      </c>
      <c r="H1026" t="s">
        <v>96</v>
      </c>
      <c r="I1026" t="s">
        <v>50</v>
      </c>
      <c r="J1026" t="s">
        <v>80</v>
      </c>
      <c r="K1026" t="s">
        <v>75</v>
      </c>
      <c r="L1026" t="s">
        <v>1975</v>
      </c>
      <c r="M1026">
        <v>0.56999999999999995</v>
      </c>
      <c r="N1026" t="s">
        <v>34</v>
      </c>
      <c r="O1026" t="s">
        <v>113</v>
      </c>
      <c r="P1026" t="s">
        <v>905</v>
      </c>
      <c r="Q1026" t="s">
        <v>906</v>
      </c>
      <c r="R1026">
        <v>26003</v>
      </c>
      <c r="S1026" s="1">
        <v>42098</v>
      </c>
      <c r="T1026" s="1">
        <v>42100</v>
      </c>
      <c r="U1026">
        <v>354.3288</v>
      </c>
      <c r="V1026">
        <v>8</v>
      </c>
      <c r="W1026">
        <v>513.52</v>
      </c>
      <c r="X1026">
        <v>90186</v>
      </c>
      <c r="Y1026">
        <f>cleaneddata[[#This Row],[Unit Price]]-cleaneddata[[#This Row],[Discount]]</f>
        <v>59.75</v>
      </c>
      <c r="Z1026" t="str">
        <f>_xlfn.IFS(cleaneddata[[#This Row],[Region]]="Central","Chris",cleaneddata[[#This Row],[Region]]="East","Erin",cleaneddata[[#This Row],[Region]]="South","Sam",cleaneddata[[#This Row],[Region]]="West","William")</f>
        <v>Erin</v>
      </c>
    </row>
    <row r="1027" spans="1:26" x14ac:dyDescent="0.2">
      <c r="A1027">
        <v>2685</v>
      </c>
      <c r="B1027" t="s">
        <v>1976</v>
      </c>
      <c r="C1027" t="s">
        <v>39</v>
      </c>
      <c r="D1027">
        <v>0</v>
      </c>
      <c r="E1027">
        <v>7.38</v>
      </c>
      <c r="F1027">
        <v>11.51</v>
      </c>
      <c r="G1027" t="s">
        <v>40</v>
      </c>
      <c r="H1027" t="s">
        <v>29</v>
      </c>
      <c r="I1027" t="s">
        <v>50</v>
      </c>
      <c r="J1027" t="s">
        <v>74</v>
      </c>
      <c r="K1027" t="s">
        <v>75</v>
      </c>
      <c r="L1027" t="s">
        <v>1977</v>
      </c>
      <c r="M1027">
        <v>0.36</v>
      </c>
      <c r="N1027" t="s">
        <v>34</v>
      </c>
      <c r="O1027" t="s">
        <v>113</v>
      </c>
      <c r="P1027" t="s">
        <v>114</v>
      </c>
      <c r="Q1027" t="s">
        <v>1978</v>
      </c>
      <c r="R1027">
        <v>11803</v>
      </c>
      <c r="S1027" s="1">
        <v>42098</v>
      </c>
      <c r="T1027" s="1">
        <v>42099</v>
      </c>
      <c r="U1027">
        <v>-66.171000000000006</v>
      </c>
      <c r="V1027">
        <v>2</v>
      </c>
      <c r="W1027">
        <v>17.64</v>
      </c>
      <c r="X1027">
        <v>89147</v>
      </c>
      <c r="Y1027">
        <f>cleaneddata[[#This Row],[Unit Price]]-cleaneddata[[#This Row],[Discount]]</f>
        <v>7.38</v>
      </c>
      <c r="Z1027" t="str">
        <f>_xlfn.IFS(cleaneddata[[#This Row],[Region]]="Central","Chris",cleaneddata[[#This Row],[Region]]="East","Erin",cleaneddata[[#This Row],[Region]]="South","Sam",cleaneddata[[#This Row],[Region]]="West","William")</f>
        <v>Erin</v>
      </c>
    </row>
    <row r="1028" spans="1:26" x14ac:dyDescent="0.2">
      <c r="A1028">
        <v>321</v>
      </c>
      <c r="B1028" t="s">
        <v>1979</v>
      </c>
      <c r="C1028" t="s">
        <v>49</v>
      </c>
      <c r="D1028">
        <v>0.04</v>
      </c>
      <c r="E1028">
        <v>8.33</v>
      </c>
      <c r="F1028">
        <v>1.99</v>
      </c>
      <c r="G1028" t="s">
        <v>40</v>
      </c>
      <c r="H1028" t="s">
        <v>41</v>
      </c>
      <c r="I1028" t="s">
        <v>42</v>
      </c>
      <c r="J1028" t="s">
        <v>43</v>
      </c>
      <c r="K1028" t="s">
        <v>44</v>
      </c>
      <c r="L1028" t="s">
        <v>1176</v>
      </c>
      <c r="M1028">
        <v>0.52</v>
      </c>
      <c r="N1028" t="s">
        <v>34</v>
      </c>
      <c r="O1028" t="s">
        <v>113</v>
      </c>
      <c r="P1028" t="s">
        <v>420</v>
      </c>
      <c r="Q1028" t="s">
        <v>1980</v>
      </c>
      <c r="R1028">
        <v>20854</v>
      </c>
      <c r="S1028" s="1">
        <v>42098</v>
      </c>
      <c r="T1028" s="1">
        <v>42103</v>
      </c>
      <c r="U1028">
        <v>9.9268000000000001</v>
      </c>
      <c r="V1028">
        <v>11</v>
      </c>
      <c r="W1028">
        <v>89.76</v>
      </c>
      <c r="X1028">
        <v>91057</v>
      </c>
      <c r="Y1028">
        <f>cleaneddata[[#This Row],[Unit Price]]-cleaneddata[[#This Row],[Discount]]</f>
        <v>8.2900000000000009</v>
      </c>
      <c r="Z1028" t="str">
        <f>_xlfn.IFS(cleaneddata[[#This Row],[Region]]="Central","Chris",cleaneddata[[#This Row],[Region]]="East","Erin",cleaneddata[[#This Row],[Region]]="South","Sam",cleaneddata[[#This Row],[Region]]="West","William")</f>
        <v>Erin</v>
      </c>
    </row>
    <row r="1029" spans="1:26" x14ac:dyDescent="0.2">
      <c r="A1029">
        <v>975</v>
      </c>
      <c r="B1029" t="s">
        <v>1981</v>
      </c>
      <c r="C1029" t="s">
        <v>49</v>
      </c>
      <c r="D1029">
        <v>0.1</v>
      </c>
      <c r="E1029">
        <v>2.2200000000000002</v>
      </c>
      <c r="F1029">
        <v>5</v>
      </c>
      <c r="G1029" t="s">
        <v>40</v>
      </c>
      <c r="H1029" t="s">
        <v>96</v>
      </c>
      <c r="I1029" t="s">
        <v>50</v>
      </c>
      <c r="J1029" t="s">
        <v>97</v>
      </c>
      <c r="K1029" t="s">
        <v>75</v>
      </c>
      <c r="L1029" t="s">
        <v>1982</v>
      </c>
      <c r="M1029">
        <v>0.55000000000000004</v>
      </c>
      <c r="N1029" t="s">
        <v>34</v>
      </c>
      <c r="O1029" t="s">
        <v>113</v>
      </c>
      <c r="P1029" t="s">
        <v>405</v>
      </c>
      <c r="Q1029" t="s">
        <v>790</v>
      </c>
      <c r="R1029">
        <v>2108</v>
      </c>
      <c r="S1029" s="1">
        <v>42098</v>
      </c>
      <c r="T1029" s="1">
        <v>42103</v>
      </c>
      <c r="U1029">
        <v>-21.319199999999999</v>
      </c>
      <c r="V1029">
        <v>3</v>
      </c>
      <c r="W1029">
        <v>8.8000000000000007</v>
      </c>
      <c r="X1029">
        <v>87260</v>
      </c>
      <c r="Y1029">
        <f>cleaneddata[[#This Row],[Unit Price]]-cleaneddata[[#This Row],[Discount]]</f>
        <v>2.12</v>
      </c>
      <c r="Z1029" t="str">
        <f>_xlfn.IFS(cleaneddata[[#This Row],[Region]]="Central","Chris",cleaneddata[[#This Row],[Region]]="East","Erin",cleaneddata[[#This Row],[Region]]="South","Sam",cleaneddata[[#This Row],[Region]]="West","William")</f>
        <v>Erin</v>
      </c>
    </row>
    <row r="1030" spans="1:26" x14ac:dyDescent="0.2">
      <c r="A1030">
        <v>1918</v>
      </c>
      <c r="B1030" t="s">
        <v>1983</v>
      </c>
      <c r="C1030" t="s">
        <v>49</v>
      </c>
      <c r="D1030">
        <v>0.1</v>
      </c>
      <c r="E1030">
        <v>10.44</v>
      </c>
      <c r="F1030">
        <v>5.75</v>
      </c>
      <c r="G1030" t="s">
        <v>89</v>
      </c>
      <c r="H1030" t="s">
        <v>73</v>
      </c>
      <c r="I1030" t="s">
        <v>50</v>
      </c>
      <c r="J1030" t="s">
        <v>74</v>
      </c>
      <c r="K1030" t="s">
        <v>75</v>
      </c>
      <c r="L1030" t="s">
        <v>1984</v>
      </c>
      <c r="M1030">
        <v>0.39</v>
      </c>
      <c r="N1030" t="s">
        <v>34</v>
      </c>
      <c r="O1030" t="s">
        <v>35</v>
      </c>
      <c r="P1030" t="s">
        <v>46</v>
      </c>
      <c r="Q1030" t="s">
        <v>1985</v>
      </c>
      <c r="R1030">
        <v>72450</v>
      </c>
      <c r="S1030" s="1">
        <v>42098</v>
      </c>
      <c r="T1030" s="1">
        <v>42105</v>
      </c>
      <c r="U1030">
        <v>125.724</v>
      </c>
      <c r="V1030">
        <v>17</v>
      </c>
      <c r="W1030">
        <v>168.04</v>
      </c>
      <c r="X1030">
        <v>85898</v>
      </c>
      <c r="Y1030">
        <f>cleaneddata[[#This Row],[Unit Price]]-cleaneddata[[#This Row],[Discount]]</f>
        <v>10.34</v>
      </c>
      <c r="Z1030" t="str">
        <f>_xlfn.IFS(cleaneddata[[#This Row],[Region]]="Central","Chris",cleaneddata[[#This Row],[Region]]="East","Erin",cleaneddata[[#This Row],[Region]]="South","Sam",cleaneddata[[#This Row],[Region]]="West","William")</f>
        <v>Sam</v>
      </c>
    </row>
    <row r="1031" spans="1:26" x14ac:dyDescent="0.2">
      <c r="A1031">
        <v>2548</v>
      </c>
      <c r="B1031" t="s">
        <v>1986</v>
      </c>
      <c r="C1031" t="s">
        <v>49</v>
      </c>
      <c r="D1031">
        <v>0</v>
      </c>
      <c r="E1031">
        <v>35.99</v>
      </c>
      <c r="F1031">
        <v>0.99</v>
      </c>
      <c r="G1031" t="s">
        <v>40</v>
      </c>
      <c r="H1031" t="s">
        <v>29</v>
      </c>
      <c r="I1031" t="s">
        <v>42</v>
      </c>
      <c r="J1031" t="s">
        <v>137</v>
      </c>
      <c r="K1031" t="s">
        <v>44</v>
      </c>
      <c r="L1031" t="s">
        <v>1987</v>
      </c>
      <c r="M1031">
        <v>0.35</v>
      </c>
      <c r="N1031" t="s">
        <v>34</v>
      </c>
      <c r="O1031" t="s">
        <v>61</v>
      </c>
      <c r="P1031" t="s">
        <v>92</v>
      </c>
      <c r="Q1031" t="s">
        <v>102</v>
      </c>
      <c r="R1031">
        <v>90068</v>
      </c>
      <c r="S1031" s="1">
        <v>42098</v>
      </c>
      <c r="T1031" s="1">
        <v>42105</v>
      </c>
      <c r="U1031">
        <v>840.05100000000004</v>
      </c>
      <c r="V1031">
        <v>46</v>
      </c>
      <c r="W1031">
        <v>1477.57</v>
      </c>
      <c r="X1031">
        <v>46436</v>
      </c>
      <c r="Y1031">
        <f>cleaneddata[[#This Row],[Unit Price]]-cleaneddata[[#This Row],[Discount]]</f>
        <v>35.99</v>
      </c>
      <c r="Z1031" t="str">
        <f>_xlfn.IFS(cleaneddata[[#This Row],[Region]]="Central","Chris",cleaneddata[[#This Row],[Region]]="East","Erin",cleaneddata[[#This Row],[Region]]="South","Sam",cleaneddata[[#This Row],[Region]]="West","William")</f>
        <v>William</v>
      </c>
    </row>
    <row r="1032" spans="1:26" x14ac:dyDescent="0.2">
      <c r="A1032">
        <v>2551</v>
      </c>
      <c r="B1032" t="s">
        <v>1988</v>
      </c>
      <c r="C1032" t="s">
        <v>49</v>
      </c>
      <c r="D1032">
        <v>0</v>
      </c>
      <c r="E1032">
        <v>35.99</v>
      </c>
      <c r="F1032">
        <v>0.99</v>
      </c>
      <c r="G1032" t="s">
        <v>40</v>
      </c>
      <c r="H1032" t="s">
        <v>29</v>
      </c>
      <c r="I1032" t="s">
        <v>42</v>
      </c>
      <c r="J1032" t="s">
        <v>137</v>
      </c>
      <c r="K1032" t="s">
        <v>44</v>
      </c>
      <c r="L1032" t="s">
        <v>1987</v>
      </c>
      <c r="M1032">
        <v>0.35</v>
      </c>
      <c r="N1032" t="s">
        <v>34</v>
      </c>
      <c r="O1032" t="s">
        <v>113</v>
      </c>
      <c r="P1032" t="s">
        <v>322</v>
      </c>
      <c r="Q1032" t="s">
        <v>1989</v>
      </c>
      <c r="R1032">
        <v>17403</v>
      </c>
      <c r="S1032" s="1">
        <v>42098</v>
      </c>
      <c r="T1032" s="1">
        <v>42105</v>
      </c>
      <c r="U1032">
        <v>265.96050000000002</v>
      </c>
      <c r="V1032">
        <v>12</v>
      </c>
      <c r="W1032">
        <v>385.45</v>
      </c>
      <c r="X1032">
        <v>88656</v>
      </c>
      <c r="Y1032">
        <f>cleaneddata[[#This Row],[Unit Price]]-cleaneddata[[#This Row],[Discount]]</f>
        <v>35.99</v>
      </c>
      <c r="Z1032" t="str">
        <f>_xlfn.IFS(cleaneddata[[#This Row],[Region]]="Central","Chris",cleaneddata[[#This Row],[Region]]="East","Erin",cleaneddata[[#This Row],[Region]]="South","Sam",cleaneddata[[#This Row],[Region]]="West","William")</f>
        <v>Erin</v>
      </c>
    </row>
    <row r="1033" spans="1:26" x14ac:dyDescent="0.2">
      <c r="A1033">
        <v>114</v>
      </c>
      <c r="B1033" t="s">
        <v>139</v>
      </c>
      <c r="C1033" t="s">
        <v>118</v>
      </c>
      <c r="D1033">
        <v>0.01</v>
      </c>
      <c r="E1033">
        <v>4.91</v>
      </c>
      <c r="F1033">
        <v>0.5</v>
      </c>
      <c r="G1033" t="s">
        <v>40</v>
      </c>
      <c r="H1033" t="s">
        <v>73</v>
      </c>
      <c r="I1033" t="s">
        <v>50</v>
      </c>
      <c r="J1033" t="s">
        <v>154</v>
      </c>
      <c r="K1033" t="s">
        <v>75</v>
      </c>
      <c r="L1033" t="s">
        <v>975</v>
      </c>
      <c r="M1033">
        <v>0.36</v>
      </c>
      <c r="N1033" t="s">
        <v>34</v>
      </c>
      <c r="O1033" t="s">
        <v>61</v>
      </c>
      <c r="P1033" t="s">
        <v>141</v>
      </c>
      <c r="Q1033" t="s">
        <v>142</v>
      </c>
      <c r="R1033">
        <v>97035</v>
      </c>
      <c r="S1033" s="1">
        <v>42098</v>
      </c>
      <c r="T1033" s="1">
        <v>42100</v>
      </c>
      <c r="U1033">
        <v>40.247700000000002</v>
      </c>
      <c r="V1033">
        <v>12</v>
      </c>
      <c r="W1033">
        <v>58.33</v>
      </c>
      <c r="X1033">
        <v>89584</v>
      </c>
      <c r="Y1033">
        <f>cleaneddata[[#This Row],[Unit Price]]-cleaneddata[[#This Row],[Discount]]</f>
        <v>4.9000000000000004</v>
      </c>
      <c r="Z1033" t="str">
        <f>_xlfn.IFS(cleaneddata[[#This Row],[Region]]="Central","Chris",cleaneddata[[#This Row],[Region]]="East","Erin",cleaneddata[[#This Row],[Region]]="South","Sam",cleaneddata[[#This Row],[Region]]="West","William")</f>
        <v>William</v>
      </c>
    </row>
    <row r="1034" spans="1:26" x14ac:dyDescent="0.2">
      <c r="A1034">
        <v>114</v>
      </c>
      <c r="B1034" t="s">
        <v>139</v>
      </c>
      <c r="C1034" t="s">
        <v>118</v>
      </c>
      <c r="D1034">
        <v>0.09</v>
      </c>
      <c r="E1034">
        <v>4</v>
      </c>
      <c r="F1034">
        <v>1.3</v>
      </c>
      <c r="G1034" t="s">
        <v>89</v>
      </c>
      <c r="H1034" t="s">
        <v>73</v>
      </c>
      <c r="I1034" t="s">
        <v>50</v>
      </c>
      <c r="J1034" t="s">
        <v>90</v>
      </c>
      <c r="K1034" t="s">
        <v>52</v>
      </c>
      <c r="L1034" t="s">
        <v>373</v>
      </c>
      <c r="M1034">
        <v>0.37</v>
      </c>
      <c r="N1034" t="s">
        <v>34</v>
      </c>
      <c r="O1034" t="s">
        <v>61</v>
      </c>
      <c r="P1034" t="s">
        <v>141</v>
      </c>
      <c r="Q1034" t="s">
        <v>142</v>
      </c>
      <c r="R1034">
        <v>97035</v>
      </c>
      <c r="S1034" s="1">
        <v>42098</v>
      </c>
      <c r="T1034" s="1">
        <v>42100</v>
      </c>
      <c r="U1034">
        <v>14.0898</v>
      </c>
      <c r="V1034">
        <v>5</v>
      </c>
      <c r="W1034">
        <v>20.420000000000002</v>
      </c>
      <c r="X1034">
        <v>89584</v>
      </c>
      <c r="Y1034">
        <f>cleaneddata[[#This Row],[Unit Price]]-cleaneddata[[#This Row],[Discount]]</f>
        <v>3.91</v>
      </c>
      <c r="Z1034" t="str">
        <f>_xlfn.IFS(cleaneddata[[#This Row],[Region]]="Central","Chris",cleaneddata[[#This Row],[Region]]="East","Erin",cleaneddata[[#This Row],[Region]]="South","Sam",cleaneddata[[#This Row],[Region]]="West","William")</f>
        <v>William</v>
      </c>
    </row>
    <row r="1035" spans="1:26" x14ac:dyDescent="0.2">
      <c r="A1035">
        <v>117</v>
      </c>
      <c r="B1035" t="s">
        <v>143</v>
      </c>
      <c r="C1035" t="s">
        <v>118</v>
      </c>
      <c r="D1035">
        <v>0.01</v>
      </c>
      <c r="E1035">
        <v>4.91</v>
      </c>
      <c r="F1035">
        <v>0.5</v>
      </c>
      <c r="G1035" t="s">
        <v>40</v>
      </c>
      <c r="H1035" t="s">
        <v>73</v>
      </c>
      <c r="I1035" t="s">
        <v>50</v>
      </c>
      <c r="J1035" t="s">
        <v>154</v>
      </c>
      <c r="K1035" t="s">
        <v>75</v>
      </c>
      <c r="L1035" t="s">
        <v>975</v>
      </c>
      <c r="M1035">
        <v>0.36</v>
      </c>
      <c r="N1035" t="s">
        <v>34</v>
      </c>
      <c r="O1035" t="s">
        <v>61</v>
      </c>
      <c r="P1035" t="s">
        <v>68</v>
      </c>
      <c r="Q1035" t="s">
        <v>144</v>
      </c>
      <c r="R1035">
        <v>98103</v>
      </c>
      <c r="S1035" s="1">
        <v>42098</v>
      </c>
      <c r="T1035" s="1">
        <v>42100</v>
      </c>
      <c r="U1035">
        <v>112.06</v>
      </c>
      <c r="V1035">
        <v>47</v>
      </c>
      <c r="W1035">
        <v>228.46</v>
      </c>
      <c r="X1035">
        <v>13959</v>
      </c>
      <c r="Y1035">
        <f>cleaneddata[[#This Row],[Unit Price]]-cleaneddata[[#This Row],[Discount]]</f>
        <v>4.9000000000000004</v>
      </c>
      <c r="Z1035" t="str">
        <f>_xlfn.IFS(cleaneddata[[#This Row],[Region]]="Central","Chris",cleaneddata[[#This Row],[Region]]="East","Erin",cleaneddata[[#This Row],[Region]]="South","Sam",cleaneddata[[#This Row],[Region]]="West","William")</f>
        <v>William</v>
      </c>
    </row>
    <row r="1036" spans="1:26" x14ac:dyDescent="0.2">
      <c r="A1036">
        <v>117</v>
      </c>
      <c r="B1036" t="s">
        <v>143</v>
      </c>
      <c r="C1036" t="s">
        <v>118</v>
      </c>
      <c r="D1036">
        <v>0.09</v>
      </c>
      <c r="E1036">
        <v>4</v>
      </c>
      <c r="F1036">
        <v>1.3</v>
      </c>
      <c r="G1036" t="s">
        <v>89</v>
      </c>
      <c r="H1036" t="s">
        <v>73</v>
      </c>
      <c r="I1036" t="s">
        <v>50</v>
      </c>
      <c r="J1036" t="s">
        <v>90</v>
      </c>
      <c r="K1036" t="s">
        <v>52</v>
      </c>
      <c r="L1036" t="s">
        <v>373</v>
      </c>
      <c r="M1036">
        <v>0.37</v>
      </c>
      <c r="N1036" t="s">
        <v>34</v>
      </c>
      <c r="O1036" t="s">
        <v>61</v>
      </c>
      <c r="P1036" t="s">
        <v>68</v>
      </c>
      <c r="Q1036" t="s">
        <v>144</v>
      </c>
      <c r="R1036">
        <v>98103</v>
      </c>
      <c r="S1036" s="1">
        <v>42098</v>
      </c>
      <c r="T1036" s="1">
        <v>42100</v>
      </c>
      <c r="U1036">
        <v>16.79</v>
      </c>
      <c r="V1036">
        <v>19</v>
      </c>
      <c r="W1036">
        <v>77.61</v>
      </c>
      <c r="X1036">
        <v>13959</v>
      </c>
      <c r="Y1036">
        <f>cleaneddata[[#This Row],[Unit Price]]-cleaneddata[[#This Row],[Discount]]</f>
        <v>3.91</v>
      </c>
      <c r="Z1036" t="str">
        <f>_xlfn.IFS(cleaneddata[[#This Row],[Region]]="Central","Chris",cleaneddata[[#This Row],[Region]]="East","Erin",cleaneddata[[#This Row],[Region]]="South","Sam",cleaneddata[[#This Row],[Region]]="West","William")</f>
        <v>William</v>
      </c>
    </row>
    <row r="1037" spans="1:26" x14ac:dyDescent="0.2">
      <c r="A1037">
        <v>1590</v>
      </c>
      <c r="B1037" t="s">
        <v>1990</v>
      </c>
      <c r="C1037" t="s">
        <v>118</v>
      </c>
      <c r="D1037">
        <v>0.03</v>
      </c>
      <c r="E1037">
        <v>19.04</v>
      </c>
      <c r="F1037">
        <v>6.38</v>
      </c>
      <c r="G1037" t="s">
        <v>89</v>
      </c>
      <c r="H1037" t="s">
        <v>96</v>
      </c>
      <c r="I1037" t="s">
        <v>30</v>
      </c>
      <c r="J1037" t="s">
        <v>128</v>
      </c>
      <c r="K1037" t="s">
        <v>75</v>
      </c>
      <c r="L1037" t="s">
        <v>1991</v>
      </c>
      <c r="M1037">
        <v>0.56000000000000005</v>
      </c>
      <c r="N1037" t="s">
        <v>34</v>
      </c>
      <c r="O1037" t="s">
        <v>113</v>
      </c>
      <c r="P1037" t="s">
        <v>319</v>
      </c>
      <c r="Q1037" t="s">
        <v>1992</v>
      </c>
      <c r="R1037">
        <v>44094</v>
      </c>
      <c r="S1037" s="1">
        <v>42098</v>
      </c>
      <c r="T1037" s="1">
        <v>42098</v>
      </c>
      <c r="U1037">
        <v>83.793599999999998</v>
      </c>
      <c r="V1037">
        <v>7</v>
      </c>
      <c r="W1037">
        <v>144.03</v>
      </c>
      <c r="X1037">
        <v>86668</v>
      </c>
      <c r="Y1037">
        <f>cleaneddata[[#This Row],[Unit Price]]-cleaneddata[[#This Row],[Discount]]</f>
        <v>19.009999999999998</v>
      </c>
      <c r="Z1037" t="str">
        <f>_xlfn.IFS(cleaneddata[[#This Row],[Region]]="Central","Chris",cleaneddata[[#This Row],[Region]]="East","Erin",cleaneddata[[#This Row],[Region]]="South","Sam",cleaneddata[[#This Row],[Region]]="West","William")</f>
        <v>Erin</v>
      </c>
    </row>
    <row r="1038" spans="1:26" x14ac:dyDescent="0.2">
      <c r="A1038">
        <v>1593</v>
      </c>
      <c r="B1038" t="s">
        <v>1993</v>
      </c>
      <c r="C1038" t="s">
        <v>118</v>
      </c>
      <c r="D1038">
        <v>0.02</v>
      </c>
      <c r="E1038">
        <v>5.53</v>
      </c>
      <c r="F1038">
        <v>6.98</v>
      </c>
      <c r="G1038" t="s">
        <v>40</v>
      </c>
      <c r="H1038" t="s">
        <v>96</v>
      </c>
      <c r="I1038" t="s">
        <v>50</v>
      </c>
      <c r="J1038" t="s">
        <v>74</v>
      </c>
      <c r="K1038" t="s">
        <v>75</v>
      </c>
      <c r="L1038" t="s">
        <v>1994</v>
      </c>
      <c r="M1038">
        <v>0.39</v>
      </c>
      <c r="N1038" t="s">
        <v>34</v>
      </c>
      <c r="O1038" t="s">
        <v>54</v>
      </c>
      <c r="P1038" t="s">
        <v>209</v>
      </c>
      <c r="Q1038" t="s">
        <v>552</v>
      </c>
      <c r="R1038">
        <v>74006</v>
      </c>
      <c r="S1038" s="1">
        <v>42098</v>
      </c>
      <c r="T1038" s="1">
        <v>42100</v>
      </c>
      <c r="U1038">
        <v>-77.823719999999994</v>
      </c>
      <c r="V1038">
        <v>8</v>
      </c>
      <c r="W1038">
        <v>48.81</v>
      </c>
      <c r="X1038">
        <v>86668</v>
      </c>
      <c r="Y1038">
        <f>cleaneddata[[#This Row],[Unit Price]]-cleaneddata[[#This Row],[Discount]]</f>
        <v>5.5100000000000007</v>
      </c>
      <c r="Z1038" t="str">
        <f>_xlfn.IFS(cleaneddata[[#This Row],[Region]]="Central","Chris",cleaneddata[[#This Row],[Region]]="East","Erin",cleaneddata[[#This Row],[Region]]="South","Sam",cleaneddata[[#This Row],[Region]]="West","William")</f>
        <v>Chris</v>
      </c>
    </row>
    <row r="1039" spans="1:26" x14ac:dyDescent="0.2">
      <c r="A1039">
        <v>2441</v>
      </c>
      <c r="B1039" t="s">
        <v>1995</v>
      </c>
      <c r="C1039" t="s">
        <v>118</v>
      </c>
      <c r="D1039">
        <v>0.02</v>
      </c>
      <c r="E1039">
        <v>63.94</v>
      </c>
      <c r="F1039">
        <v>14.48</v>
      </c>
      <c r="G1039" t="s">
        <v>40</v>
      </c>
      <c r="H1039" t="s">
        <v>41</v>
      </c>
      <c r="I1039" t="s">
        <v>30</v>
      </c>
      <c r="J1039" t="s">
        <v>128</v>
      </c>
      <c r="K1039" t="s">
        <v>75</v>
      </c>
      <c r="L1039" t="s">
        <v>1996</v>
      </c>
      <c r="M1039">
        <v>0.46</v>
      </c>
      <c r="N1039" t="s">
        <v>34</v>
      </c>
      <c r="O1039" t="s">
        <v>35</v>
      </c>
      <c r="P1039" t="s">
        <v>125</v>
      </c>
      <c r="Q1039" t="s">
        <v>1997</v>
      </c>
      <c r="R1039">
        <v>32935</v>
      </c>
      <c r="S1039" s="1">
        <v>42098</v>
      </c>
      <c r="T1039" s="1">
        <v>42098</v>
      </c>
      <c r="U1039">
        <v>-100.17</v>
      </c>
      <c r="V1039">
        <v>11</v>
      </c>
      <c r="W1039">
        <v>709.7</v>
      </c>
      <c r="X1039">
        <v>89300</v>
      </c>
      <c r="Y1039">
        <f>cleaneddata[[#This Row],[Unit Price]]-cleaneddata[[#This Row],[Discount]]</f>
        <v>63.919999999999995</v>
      </c>
      <c r="Z1039" t="str">
        <f>_xlfn.IFS(cleaneddata[[#This Row],[Region]]="Central","Chris",cleaneddata[[#This Row],[Region]]="East","Erin",cleaneddata[[#This Row],[Region]]="South","Sam",cleaneddata[[#This Row],[Region]]="West","William")</f>
        <v>Sam</v>
      </c>
    </row>
    <row r="1040" spans="1:26" x14ac:dyDescent="0.2">
      <c r="A1040">
        <v>2442</v>
      </c>
      <c r="B1040" t="s">
        <v>1998</v>
      </c>
      <c r="C1040" t="s">
        <v>118</v>
      </c>
      <c r="D1040">
        <v>0.01</v>
      </c>
      <c r="E1040">
        <v>5.0199999999999996</v>
      </c>
      <c r="F1040">
        <v>5.14</v>
      </c>
      <c r="G1040" t="s">
        <v>40</v>
      </c>
      <c r="H1040" t="s">
        <v>41</v>
      </c>
      <c r="I1040" t="s">
        <v>42</v>
      </c>
      <c r="J1040" t="s">
        <v>43</v>
      </c>
      <c r="K1040" t="s">
        <v>44</v>
      </c>
      <c r="L1040" t="s">
        <v>393</v>
      </c>
      <c r="M1040">
        <v>0.79</v>
      </c>
      <c r="N1040" t="s">
        <v>34</v>
      </c>
      <c r="O1040" t="s">
        <v>35</v>
      </c>
      <c r="P1040" t="s">
        <v>125</v>
      </c>
      <c r="Q1040" t="s">
        <v>1999</v>
      </c>
      <c r="R1040">
        <v>32953</v>
      </c>
      <c r="S1040" s="1">
        <v>42098</v>
      </c>
      <c r="T1040" s="1">
        <v>42100</v>
      </c>
      <c r="U1040">
        <v>-3.948</v>
      </c>
      <c r="V1040">
        <v>5</v>
      </c>
      <c r="W1040">
        <v>27.42</v>
      </c>
      <c r="X1040">
        <v>89300</v>
      </c>
      <c r="Y1040">
        <f>cleaneddata[[#This Row],[Unit Price]]-cleaneddata[[#This Row],[Discount]]</f>
        <v>5.01</v>
      </c>
      <c r="Z1040" t="str">
        <f>_xlfn.IFS(cleaneddata[[#This Row],[Region]]="Central","Chris",cleaneddata[[#This Row],[Region]]="East","Erin",cleaneddata[[#This Row],[Region]]="South","Sam",cleaneddata[[#This Row],[Region]]="West","William")</f>
        <v>Sam</v>
      </c>
    </row>
    <row r="1041" spans="1:26" x14ac:dyDescent="0.2">
      <c r="A1041">
        <v>3400</v>
      </c>
      <c r="B1041" t="s">
        <v>2000</v>
      </c>
      <c r="C1041" t="s">
        <v>118</v>
      </c>
      <c r="D1041">
        <v>0.1</v>
      </c>
      <c r="E1041">
        <v>9.3800000000000008</v>
      </c>
      <c r="F1041">
        <v>4.93</v>
      </c>
      <c r="G1041" t="s">
        <v>89</v>
      </c>
      <c r="H1041" t="s">
        <v>29</v>
      </c>
      <c r="I1041" t="s">
        <v>30</v>
      </c>
      <c r="J1041" t="s">
        <v>128</v>
      </c>
      <c r="K1041" t="s">
        <v>75</v>
      </c>
      <c r="L1041" t="s">
        <v>2001</v>
      </c>
      <c r="M1041">
        <v>0.56999999999999995</v>
      </c>
      <c r="N1041" t="s">
        <v>34</v>
      </c>
      <c r="O1041" t="s">
        <v>113</v>
      </c>
      <c r="P1041" t="s">
        <v>905</v>
      </c>
      <c r="Q1041" t="s">
        <v>2002</v>
      </c>
      <c r="R1041">
        <v>26554</v>
      </c>
      <c r="S1041" s="1">
        <v>42098</v>
      </c>
      <c r="T1041" s="1">
        <v>42098</v>
      </c>
      <c r="U1041">
        <v>-24.7104</v>
      </c>
      <c r="V1041">
        <v>15</v>
      </c>
      <c r="W1041">
        <v>135.78</v>
      </c>
      <c r="X1041">
        <v>87537</v>
      </c>
      <c r="Y1041">
        <f>cleaneddata[[#This Row],[Unit Price]]-cleaneddata[[#This Row],[Discount]]</f>
        <v>9.2800000000000011</v>
      </c>
      <c r="Z1041" t="str">
        <f>_xlfn.IFS(cleaneddata[[#This Row],[Region]]="Central","Chris",cleaneddata[[#This Row],[Region]]="East","Erin",cleaneddata[[#This Row],[Region]]="South","Sam",cleaneddata[[#This Row],[Region]]="West","William")</f>
        <v>Erin</v>
      </c>
    </row>
    <row r="1042" spans="1:26" x14ac:dyDescent="0.2">
      <c r="A1042">
        <v>1733</v>
      </c>
      <c r="B1042" t="s">
        <v>2003</v>
      </c>
      <c r="C1042" t="s">
        <v>72</v>
      </c>
      <c r="D1042">
        <v>0.02</v>
      </c>
      <c r="E1042">
        <v>60.98</v>
      </c>
      <c r="F1042">
        <v>49</v>
      </c>
      <c r="G1042" t="s">
        <v>40</v>
      </c>
      <c r="H1042" t="s">
        <v>29</v>
      </c>
      <c r="I1042" t="s">
        <v>50</v>
      </c>
      <c r="J1042" t="s">
        <v>97</v>
      </c>
      <c r="K1042" t="s">
        <v>66</v>
      </c>
      <c r="L1042" t="s">
        <v>1532</v>
      </c>
      <c r="M1042">
        <v>0.59</v>
      </c>
      <c r="N1042" t="s">
        <v>34</v>
      </c>
      <c r="O1042" t="s">
        <v>113</v>
      </c>
      <c r="P1042" t="s">
        <v>376</v>
      </c>
      <c r="Q1042" t="s">
        <v>68</v>
      </c>
      <c r="R1042">
        <v>20012</v>
      </c>
      <c r="S1042" s="1">
        <v>42098</v>
      </c>
      <c r="T1042" s="1">
        <v>42100</v>
      </c>
      <c r="U1042">
        <v>-662.52</v>
      </c>
      <c r="V1042">
        <v>34</v>
      </c>
      <c r="W1042">
        <v>2119.54</v>
      </c>
      <c r="X1042">
        <v>3841</v>
      </c>
      <c r="Y1042">
        <f>cleaneddata[[#This Row],[Unit Price]]-cleaneddata[[#This Row],[Discount]]</f>
        <v>60.959999999999994</v>
      </c>
      <c r="Z1042" t="str">
        <f>_xlfn.IFS(cleaneddata[[#This Row],[Region]]="Central","Chris",cleaneddata[[#This Row],[Region]]="East","Erin",cleaneddata[[#This Row],[Region]]="South","Sam",cleaneddata[[#This Row],[Region]]="West","William")</f>
        <v>Erin</v>
      </c>
    </row>
    <row r="1043" spans="1:26" x14ac:dyDescent="0.2">
      <c r="A1043">
        <v>1733</v>
      </c>
      <c r="B1043" t="s">
        <v>2003</v>
      </c>
      <c r="C1043" t="s">
        <v>72</v>
      </c>
      <c r="D1043">
        <v>0.02</v>
      </c>
      <c r="E1043">
        <v>1270.99</v>
      </c>
      <c r="F1043">
        <v>19.989999999999998</v>
      </c>
      <c r="G1043" t="s">
        <v>40</v>
      </c>
      <c r="H1043" t="s">
        <v>29</v>
      </c>
      <c r="I1043" t="s">
        <v>50</v>
      </c>
      <c r="J1043" t="s">
        <v>74</v>
      </c>
      <c r="K1043" t="s">
        <v>75</v>
      </c>
      <c r="L1043" t="s">
        <v>654</v>
      </c>
      <c r="M1043">
        <v>0.35</v>
      </c>
      <c r="N1043" t="s">
        <v>34</v>
      </c>
      <c r="O1043" t="s">
        <v>113</v>
      </c>
      <c r="P1043" t="s">
        <v>376</v>
      </c>
      <c r="Q1043" t="s">
        <v>68</v>
      </c>
      <c r="R1043">
        <v>20012</v>
      </c>
      <c r="S1043" s="1">
        <v>42098</v>
      </c>
      <c r="T1043" s="1">
        <v>42100</v>
      </c>
      <c r="U1043">
        <v>9228.2255999999998</v>
      </c>
      <c r="V1043">
        <v>36</v>
      </c>
      <c r="W1043">
        <v>45737.33</v>
      </c>
      <c r="X1043">
        <v>3841</v>
      </c>
      <c r="Y1043">
        <f>cleaneddata[[#This Row],[Unit Price]]-cleaneddata[[#This Row],[Discount]]</f>
        <v>1270.97</v>
      </c>
      <c r="Z1043" t="str">
        <f>_xlfn.IFS(cleaneddata[[#This Row],[Region]]="Central","Chris",cleaneddata[[#This Row],[Region]]="East","Erin",cleaneddata[[#This Row],[Region]]="South","Sam",cleaneddata[[#This Row],[Region]]="West","William")</f>
        <v>Erin</v>
      </c>
    </row>
    <row r="1044" spans="1:26" x14ac:dyDescent="0.2">
      <c r="A1044">
        <v>1734</v>
      </c>
      <c r="B1044" t="s">
        <v>2004</v>
      </c>
      <c r="C1044" t="s">
        <v>72</v>
      </c>
      <c r="D1044">
        <v>0.02</v>
      </c>
      <c r="E1044">
        <v>60.98</v>
      </c>
      <c r="F1044">
        <v>49</v>
      </c>
      <c r="G1044" t="s">
        <v>40</v>
      </c>
      <c r="H1044" t="s">
        <v>29</v>
      </c>
      <c r="I1044" t="s">
        <v>50</v>
      </c>
      <c r="J1044" t="s">
        <v>97</v>
      </c>
      <c r="K1044" t="s">
        <v>66</v>
      </c>
      <c r="L1044" t="s">
        <v>1532</v>
      </c>
      <c r="M1044">
        <v>0.59</v>
      </c>
      <c r="N1044" t="s">
        <v>34</v>
      </c>
      <c r="O1044" t="s">
        <v>113</v>
      </c>
      <c r="P1044" t="s">
        <v>114</v>
      </c>
      <c r="Q1044" t="s">
        <v>2005</v>
      </c>
      <c r="R1044">
        <v>10528</v>
      </c>
      <c r="S1044" s="1">
        <v>42098</v>
      </c>
      <c r="T1044" s="1">
        <v>42100</v>
      </c>
      <c r="U1044">
        <v>-596.26800000000003</v>
      </c>
      <c r="V1044">
        <v>9</v>
      </c>
      <c r="W1044">
        <v>561.05999999999995</v>
      </c>
      <c r="X1044">
        <v>88443</v>
      </c>
      <c r="Y1044">
        <f>cleaneddata[[#This Row],[Unit Price]]-cleaneddata[[#This Row],[Discount]]</f>
        <v>60.959999999999994</v>
      </c>
      <c r="Z1044" t="str">
        <f>_xlfn.IFS(cleaneddata[[#This Row],[Region]]="Central","Chris",cleaneddata[[#This Row],[Region]]="East","Erin",cleaneddata[[#This Row],[Region]]="South","Sam",cleaneddata[[#This Row],[Region]]="West","William")</f>
        <v>Erin</v>
      </c>
    </row>
    <row r="1045" spans="1:26" x14ac:dyDescent="0.2">
      <c r="A1045">
        <v>1734</v>
      </c>
      <c r="B1045" t="s">
        <v>2004</v>
      </c>
      <c r="C1045" t="s">
        <v>72</v>
      </c>
      <c r="D1045">
        <v>0.02</v>
      </c>
      <c r="E1045">
        <v>1270.99</v>
      </c>
      <c r="F1045">
        <v>19.989999999999998</v>
      </c>
      <c r="G1045" t="s">
        <v>40</v>
      </c>
      <c r="H1045" t="s">
        <v>29</v>
      </c>
      <c r="I1045" t="s">
        <v>50</v>
      </c>
      <c r="J1045" t="s">
        <v>74</v>
      </c>
      <c r="K1045" t="s">
        <v>75</v>
      </c>
      <c r="L1045" t="s">
        <v>654</v>
      </c>
      <c r="M1045">
        <v>0.35</v>
      </c>
      <c r="N1045" t="s">
        <v>34</v>
      </c>
      <c r="O1045" t="s">
        <v>113</v>
      </c>
      <c r="P1045" t="s">
        <v>114</v>
      </c>
      <c r="Q1045" t="s">
        <v>2005</v>
      </c>
      <c r="R1045">
        <v>10528</v>
      </c>
      <c r="S1045" s="1">
        <v>42098</v>
      </c>
      <c r="T1045" s="1">
        <v>42100</v>
      </c>
      <c r="U1045">
        <v>7889.6877000000004</v>
      </c>
      <c r="V1045">
        <v>9</v>
      </c>
      <c r="W1045">
        <v>11434.33</v>
      </c>
      <c r="X1045">
        <v>88443</v>
      </c>
      <c r="Y1045">
        <f>cleaneddata[[#This Row],[Unit Price]]-cleaneddata[[#This Row],[Discount]]</f>
        <v>1270.97</v>
      </c>
      <c r="Z1045" t="str">
        <f>_xlfn.IFS(cleaneddata[[#This Row],[Region]]="Central","Chris",cleaneddata[[#This Row],[Region]]="East","Erin",cleaneddata[[#This Row],[Region]]="South","Sam",cleaneddata[[#This Row],[Region]]="West","William")</f>
        <v>Erin</v>
      </c>
    </row>
    <row r="1046" spans="1:26" x14ac:dyDescent="0.2">
      <c r="A1046">
        <v>1734</v>
      </c>
      <c r="B1046" t="s">
        <v>2004</v>
      </c>
      <c r="C1046" t="s">
        <v>72</v>
      </c>
      <c r="D1046">
        <v>0.05</v>
      </c>
      <c r="E1046">
        <v>205.99</v>
      </c>
      <c r="F1046">
        <v>8.99</v>
      </c>
      <c r="G1046" t="s">
        <v>89</v>
      </c>
      <c r="H1046" t="s">
        <v>29</v>
      </c>
      <c r="I1046" t="s">
        <v>42</v>
      </c>
      <c r="J1046" t="s">
        <v>137</v>
      </c>
      <c r="K1046" t="s">
        <v>75</v>
      </c>
      <c r="L1046" t="s">
        <v>1034</v>
      </c>
      <c r="M1046">
        <v>0.6</v>
      </c>
      <c r="N1046" t="s">
        <v>34</v>
      </c>
      <c r="O1046" t="s">
        <v>113</v>
      </c>
      <c r="P1046" t="s">
        <v>114</v>
      </c>
      <c r="Q1046" t="s">
        <v>2005</v>
      </c>
      <c r="R1046">
        <v>10528</v>
      </c>
      <c r="S1046" s="1">
        <v>42098</v>
      </c>
      <c r="T1046" s="1">
        <v>42100</v>
      </c>
      <c r="U1046">
        <v>1545.8097600000001</v>
      </c>
      <c r="V1046">
        <v>19</v>
      </c>
      <c r="W1046">
        <v>3229.24</v>
      </c>
      <c r="X1046">
        <v>88443</v>
      </c>
      <c r="Y1046">
        <f>cleaneddata[[#This Row],[Unit Price]]-cleaneddata[[#This Row],[Discount]]</f>
        <v>205.94</v>
      </c>
      <c r="Z1046" t="str">
        <f>_xlfn.IFS(cleaneddata[[#This Row],[Region]]="Central","Chris",cleaneddata[[#This Row],[Region]]="East","Erin",cleaneddata[[#This Row],[Region]]="South","Sam",cleaneddata[[#This Row],[Region]]="West","William")</f>
        <v>Erin</v>
      </c>
    </row>
    <row r="1047" spans="1:26" x14ac:dyDescent="0.2">
      <c r="A1047">
        <v>2603</v>
      </c>
      <c r="B1047" t="s">
        <v>2006</v>
      </c>
      <c r="C1047" t="s">
        <v>27</v>
      </c>
      <c r="D1047">
        <v>7.0000000000000007E-2</v>
      </c>
      <c r="E1047">
        <v>200.99</v>
      </c>
      <c r="F1047">
        <v>4.2</v>
      </c>
      <c r="G1047" t="s">
        <v>40</v>
      </c>
      <c r="H1047" t="s">
        <v>96</v>
      </c>
      <c r="I1047" t="s">
        <v>42</v>
      </c>
      <c r="J1047" t="s">
        <v>137</v>
      </c>
      <c r="K1047" t="s">
        <v>75</v>
      </c>
      <c r="L1047" t="s">
        <v>796</v>
      </c>
      <c r="M1047">
        <v>0.59</v>
      </c>
      <c r="N1047" t="s">
        <v>34</v>
      </c>
      <c r="O1047" t="s">
        <v>113</v>
      </c>
      <c r="P1047" t="s">
        <v>399</v>
      </c>
      <c r="Q1047" t="s">
        <v>2007</v>
      </c>
      <c r="R1047">
        <v>7601</v>
      </c>
      <c r="S1047" s="1">
        <v>42099</v>
      </c>
      <c r="T1047" s="1">
        <v>42100</v>
      </c>
      <c r="U1047">
        <v>2225.0761200000002</v>
      </c>
      <c r="V1047">
        <v>22</v>
      </c>
      <c r="W1047">
        <v>3705.14</v>
      </c>
      <c r="X1047">
        <v>87383</v>
      </c>
      <c r="Y1047">
        <f>cleaneddata[[#This Row],[Unit Price]]-cleaneddata[[#This Row],[Discount]]</f>
        <v>200.92000000000002</v>
      </c>
      <c r="Z1047" t="str">
        <f>_xlfn.IFS(cleaneddata[[#This Row],[Region]]="Central","Chris",cleaneddata[[#This Row],[Region]]="East","Erin",cleaneddata[[#This Row],[Region]]="South","Sam",cleaneddata[[#This Row],[Region]]="West","William")</f>
        <v>Erin</v>
      </c>
    </row>
    <row r="1048" spans="1:26" x14ac:dyDescent="0.2">
      <c r="A1048">
        <v>2604</v>
      </c>
      <c r="B1048" t="s">
        <v>2008</v>
      </c>
      <c r="C1048" t="s">
        <v>27</v>
      </c>
      <c r="D1048">
        <v>0.01</v>
      </c>
      <c r="E1048">
        <v>297.48</v>
      </c>
      <c r="F1048">
        <v>18.059999999999999</v>
      </c>
      <c r="G1048" t="s">
        <v>28</v>
      </c>
      <c r="H1048" t="s">
        <v>96</v>
      </c>
      <c r="I1048" t="s">
        <v>42</v>
      </c>
      <c r="J1048" t="s">
        <v>58</v>
      </c>
      <c r="K1048" t="s">
        <v>59</v>
      </c>
      <c r="L1048" t="s">
        <v>389</v>
      </c>
      <c r="M1048">
        <v>0.6</v>
      </c>
      <c r="N1048" t="s">
        <v>34</v>
      </c>
      <c r="O1048" t="s">
        <v>113</v>
      </c>
      <c r="P1048" t="s">
        <v>399</v>
      </c>
      <c r="Q1048" t="s">
        <v>2009</v>
      </c>
      <c r="R1048">
        <v>8830</v>
      </c>
      <c r="S1048" s="1">
        <v>42099</v>
      </c>
      <c r="T1048" s="1">
        <v>42100</v>
      </c>
      <c r="U1048">
        <v>-338.18083200000001</v>
      </c>
      <c r="V1048">
        <v>3</v>
      </c>
      <c r="W1048">
        <v>945.36</v>
      </c>
      <c r="X1048">
        <v>87383</v>
      </c>
      <c r="Y1048">
        <f>cleaneddata[[#This Row],[Unit Price]]-cleaneddata[[#This Row],[Discount]]</f>
        <v>297.47000000000003</v>
      </c>
      <c r="Z1048" t="str">
        <f>_xlfn.IFS(cleaneddata[[#This Row],[Region]]="Central","Chris",cleaneddata[[#This Row],[Region]]="East","Erin",cleaneddata[[#This Row],[Region]]="South","Sam",cleaneddata[[#This Row],[Region]]="West","William")</f>
        <v>Erin</v>
      </c>
    </row>
    <row r="1049" spans="1:26" x14ac:dyDescent="0.2">
      <c r="A1049">
        <v>635</v>
      </c>
      <c r="B1049" t="s">
        <v>2010</v>
      </c>
      <c r="C1049" t="s">
        <v>39</v>
      </c>
      <c r="D1049">
        <v>0.01</v>
      </c>
      <c r="E1049">
        <v>2.08</v>
      </c>
      <c r="F1049">
        <v>5.33</v>
      </c>
      <c r="G1049" t="s">
        <v>40</v>
      </c>
      <c r="H1049" t="s">
        <v>96</v>
      </c>
      <c r="I1049" t="s">
        <v>30</v>
      </c>
      <c r="J1049" t="s">
        <v>128</v>
      </c>
      <c r="K1049" t="s">
        <v>75</v>
      </c>
      <c r="L1049" t="s">
        <v>461</v>
      </c>
      <c r="M1049">
        <v>0.43</v>
      </c>
      <c r="N1049" t="s">
        <v>34</v>
      </c>
      <c r="O1049" t="s">
        <v>54</v>
      </c>
      <c r="P1049" t="s">
        <v>86</v>
      </c>
      <c r="Q1049" t="s">
        <v>2011</v>
      </c>
      <c r="R1049">
        <v>55106</v>
      </c>
      <c r="S1049" s="1">
        <v>42099</v>
      </c>
      <c r="T1049" s="1">
        <v>42099</v>
      </c>
      <c r="U1049">
        <v>-103.7124</v>
      </c>
      <c r="V1049">
        <v>12</v>
      </c>
      <c r="W1049">
        <v>28.32</v>
      </c>
      <c r="X1049">
        <v>89284</v>
      </c>
      <c r="Y1049">
        <f>cleaneddata[[#This Row],[Unit Price]]-cleaneddata[[#This Row],[Discount]]</f>
        <v>2.0700000000000003</v>
      </c>
      <c r="Z1049" t="str">
        <f>_xlfn.IFS(cleaneddata[[#This Row],[Region]]="Central","Chris",cleaneddata[[#This Row],[Region]]="East","Erin",cleaneddata[[#This Row],[Region]]="South","Sam",cleaneddata[[#This Row],[Region]]="West","William")</f>
        <v>Chris</v>
      </c>
    </row>
    <row r="1050" spans="1:26" x14ac:dyDescent="0.2">
      <c r="A1050">
        <v>635</v>
      </c>
      <c r="B1050" t="s">
        <v>2010</v>
      </c>
      <c r="C1050" t="s">
        <v>39</v>
      </c>
      <c r="D1050">
        <v>0.03</v>
      </c>
      <c r="E1050">
        <v>370.98</v>
      </c>
      <c r="F1050">
        <v>99</v>
      </c>
      <c r="G1050" t="s">
        <v>28</v>
      </c>
      <c r="H1050" t="s">
        <v>96</v>
      </c>
      <c r="I1050" t="s">
        <v>50</v>
      </c>
      <c r="J1050" t="s">
        <v>80</v>
      </c>
      <c r="K1050" t="s">
        <v>59</v>
      </c>
      <c r="L1050" t="s">
        <v>2012</v>
      </c>
      <c r="M1050">
        <v>0.65</v>
      </c>
      <c r="N1050" t="s">
        <v>34</v>
      </c>
      <c r="O1050" t="s">
        <v>54</v>
      </c>
      <c r="P1050" t="s">
        <v>86</v>
      </c>
      <c r="Q1050" t="s">
        <v>2011</v>
      </c>
      <c r="R1050">
        <v>55106</v>
      </c>
      <c r="S1050" s="1">
        <v>42099</v>
      </c>
      <c r="T1050" s="1">
        <v>42100</v>
      </c>
      <c r="U1050">
        <v>-124.2864</v>
      </c>
      <c r="V1050">
        <v>6</v>
      </c>
      <c r="W1050">
        <v>2309.4899999999998</v>
      </c>
      <c r="X1050">
        <v>89284</v>
      </c>
      <c r="Y1050">
        <f>cleaneddata[[#This Row],[Unit Price]]-cleaneddata[[#This Row],[Discount]]</f>
        <v>370.95000000000005</v>
      </c>
      <c r="Z1050" t="str">
        <f>_xlfn.IFS(cleaneddata[[#This Row],[Region]]="Central","Chris",cleaneddata[[#This Row],[Region]]="East","Erin",cleaneddata[[#This Row],[Region]]="South","Sam",cleaneddata[[#This Row],[Region]]="West","William")</f>
        <v>Chris</v>
      </c>
    </row>
    <row r="1051" spans="1:26" x14ac:dyDescent="0.2">
      <c r="A1051">
        <v>1246</v>
      </c>
      <c r="B1051" t="s">
        <v>2013</v>
      </c>
      <c r="C1051" t="s">
        <v>39</v>
      </c>
      <c r="D1051">
        <v>0.1</v>
      </c>
      <c r="E1051">
        <v>22.38</v>
      </c>
      <c r="F1051">
        <v>15.1</v>
      </c>
      <c r="G1051" t="s">
        <v>40</v>
      </c>
      <c r="H1051" t="s">
        <v>73</v>
      </c>
      <c r="I1051" t="s">
        <v>50</v>
      </c>
      <c r="J1051" t="s">
        <v>74</v>
      </c>
      <c r="K1051" t="s">
        <v>75</v>
      </c>
      <c r="L1051" t="s">
        <v>1087</v>
      </c>
      <c r="M1051">
        <v>0.38</v>
      </c>
      <c r="N1051" t="s">
        <v>34</v>
      </c>
      <c r="O1051" t="s">
        <v>113</v>
      </c>
      <c r="P1051" t="s">
        <v>114</v>
      </c>
      <c r="Q1051" t="s">
        <v>115</v>
      </c>
      <c r="R1051">
        <v>10009</v>
      </c>
      <c r="S1051" s="1">
        <v>42099</v>
      </c>
      <c r="T1051" s="1">
        <v>42100</v>
      </c>
      <c r="U1051">
        <v>-107.51349999999999</v>
      </c>
      <c r="V1051">
        <v>26</v>
      </c>
      <c r="W1051">
        <v>564.98</v>
      </c>
      <c r="X1051">
        <v>36452</v>
      </c>
      <c r="Y1051">
        <f>cleaneddata[[#This Row],[Unit Price]]-cleaneddata[[#This Row],[Discount]]</f>
        <v>22.279999999999998</v>
      </c>
      <c r="Z1051" t="str">
        <f>_xlfn.IFS(cleaneddata[[#This Row],[Region]]="Central","Chris",cleaneddata[[#This Row],[Region]]="East","Erin",cleaneddata[[#This Row],[Region]]="South","Sam",cleaneddata[[#This Row],[Region]]="West","William")</f>
        <v>Erin</v>
      </c>
    </row>
    <row r="1052" spans="1:26" x14ac:dyDescent="0.2">
      <c r="A1052">
        <v>1246</v>
      </c>
      <c r="B1052" t="s">
        <v>2013</v>
      </c>
      <c r="C1052" t="s">
        <v>39</v>
      </c>
      <c r="D1052">
        <v>0.04</v>
      </c>
      <c r="E1052">
        <v>6.98</v>
      </c>
      <c r="F1052">
        <v>2.83</v>
      </c>
      <c r="G1052" t="s">
        <v>40</v>
      </c>
      <c r="H1052" t="s">
        <v>73</v>
      </c>
      <c r="I1052" t="s">
        <v>30</v>
      </c>
      <c r="J1052" t="s">
        <v>128</v>
      </c>
      <c r="K1052" t="s">
        <v>44</v>
      </c>
      <c r="L1052" t="s">
        <v>2014</v>
      </c>
      <c r="M1052">
        <v>0.37</v>
      </c>
      <c r="N1052" t="s">
        <v>34</v>
      </c>
      <c r="O1052" t="s">
        <v>113</v>
      </c>
      <c r="P1052" t="s">
        <v>114</v>
      </c>
      <c r="Q1052" t="s">
        <v>115</v>
      </c>
      <c r="R1052">
        <v>10009</v>
      </c>
      <c r="S1052" s="1">
        <v>42099</v>
      </c>
      <c r="T1052" s="1">
        <v>42101</v>
      </c>
      <c r="U1052">
        <v>46.01</v>
      </c>
      <c r="V1052">
        <v>18</v>
      </c>
      <c r="W1052">
        <v>129.47999999999999</v>
      </c>
      <c r="X1052">
        <v>36452</v>
      </c>
      <c r="Y1052">
        <f>cleaneddata[[#This Row],[Unit Price]]-cleaneddata[[#This Row],[Discount]]</f>
        <v>6.94</v>
      </c>
      <c r="Z1052" t="str">
        <f>_xlfn.IFS(cleaneddata[[#This Row],[Region]]="Central","Chris",cleaneddata[[#This Row],[Region]]="East","Erin",cleaneddata[[#This Row],[Region]]="South","Sam",cleaneddata[[#This Row],[Region]]="West","William")</f>
        <v>Erin</v>
      </c>
    </row>
    <row r="1053" spans="1:26" x14ac:dyDescent="0.2">
      <c r="A1053">
        <v>1247</v>
      </c>
      <c r="B1053" t="s">
        <v>2015</v>
      </c>
      <c r="C1053" t="s">
        <v>39</v>
      </c>
      <c r="D1053">
        <v>0.1</v>
      </c>
      <c r="E1053">
        <v>22.38</v>
      </c>
      <c r="F1053">
        <v>15.1</v>
      </c>
      <c r="G1053" t="s">
        <v>40</v>
      </c>
      <c r="H1053" t="s">
        <v>73</v>
      </c>
      <c r="I1053" t="s">
        <v>50</v>
      </c>
      <c r="J1053" t="s">
        <v>74</v>
      </c>
      <c r="K1053" t="s">
        <v>75</v>
      </c>
      <c r="L1053" t="s">
        <v>1087</v>
      </c>
      <c r="M1053">
        <v>0.38</v>
      </c>
      <c r="N1053" t="s">
        <v>34</v>
      </c>
      <c r="O1053" t="s">
        <v>54</v>
      </c>
      <c r="P1053" t="s">
        <v>189</v>
      </c>
      <c r="Q1053" t="s">
        <v>2016</v>
      </c>
      <c r="R1053">
        <v>78641</v>
      </c>
      <c r="S1053" s="1">
        <v>42099</v>
      </c>
      <c r="T1053" s="1">
        <v>42100</v>
      </c>
      <c r="U1053">
        <v>-107.51349999999999</v>
      </c>
      <c r="V1053">
        <v>7</v>
      </c>
      <c r="W1053">
        <v>152.11000000000001</v>
      </c>
      <c r="X1053">
        <v>91555</v>
      </c>
      <c r="Y1053">
        <f>cleaneddata[[#This Row],[Unit Price]]-cleaneddata[[#This Row],[Discount]]</f>
        <v>22.279999999999998</v>
      </c>
      <c r="Z1053" t="str">
        <f>_xlfn.IFS(cleaneddata[[#This Row],[Region]]="Central","Chris",cleaneddata[[#This Row],[Region]]="East","Erin",cleaneddata[[#This Row],[Region]]="South","Sam",cleaneddata[[#This Row],[Region]]="West","William")</f>
        <v>Chris</v>
      </c>
    </row>
    <row r="1054" spans="1:26" x14ac:dyDescent="0.2">
      <c r="A1054">
        <v>1247</v>
      </c>
      <c r="B1054" t="s">
        <v>2015</v>
      </c>
      <c r="C1054" t="s">
        <v>39</v>
      </c>
      <c r="D1054">
        <v>0.04</v>
      </c>
      <c r="E1054">
        <v>6.98</v>
      </c>
      <c r="F1054">
        <v>2.83</v>
      </c>
      <c r="G1054" t="s">
        <v>40</v>
      </c>
      <c r="H1054" t="s">
        <v>73</v>
      </c>
      <c r="I1054" t="s">
        <v>30</v>
      </c>
      <c r="J1054" t="s">
        <v>128</v>
      </c>
      <c r="K1054" t="s">
        <v>44</v>
      </c>
      <c r="L1054" t="s">
        <v>2014</v>
      </c>
      <c r="M1054">
        <v>0.37</v>
      </c>
      <c r="N1054" t="s">
        <v>34</v>
      </c>
      <c r="O1054" t="s">
        <v>54</v>
      </c>
      <c r="P1054" t="s">
        <v>189</v>
      </c>
      <c r="Q1054" t="s">
        <v>2016</v>
      </c>
      <c r="R1054">
        <v>78641</v>
      </c>
      <c r="S1054" s="1">
        <v>42099</v>
      </c>
      <c r="T1054" s="1">
        <v>42101</v>
      </c>
      <c r="U1054">
        <v>24.819299999999998</v>
      </c>
      <c r="V1054">
        <v>5</v>
      </c>
      <c r="W1054">
        <v>35.97</v>
      </c>
      <c r="X1054">
        <v>91555</v>
      </c>
      <c r="Y1054">
        <f>cleaneddata[[#This Row],[Unit Price]]-cleaneddata[[#This Row],[Discount]]</f>
        <v>6.94</v>
      </c>
      <c r="Z1054" t="str">
        <f>_xlfn.IFS(cleaneddata[[#This Row],[Region]]="Central","Chris",cleaneddata[[#This Row],[Region]]="East","Erin",cleaneddata[[#This Row],[Region]]="South","Sam",cleaneddata[[#This Row],[Region]]="West","William")</f>
        <v>Chris</v>
      </c>
    </row>
    <row r="1055" spans="1:26" x14ac:dyDescent="0.2">
      <c r="A1055">
        <v>1459</v>
      </c>
      <c r="B1055" t="s">
        <v>2017</v>
      </c>
      <c r="C1055" t="s">
        <v>39</v>
      </c>
      <c r="D1055">
        <v>0.05</v>
      </c>
      <c r="E1055">
        <v>85.99</v>
      </c>
      <c r="F1055">
        <v>0.99</v>
      </c>
      <c r="G1055" t="s">
        <v>40</v>
      </c>
      <c r="H1055" t="s">
        <v>41</v>
      </c>
      <c r="I1055" t="s">
        <v>42</v>
      </c>
      <c r="J1055" t="s">
        <v>137</v>
      </c>
      <c r="K1055" t="s">
        <v>52</v>
      </c>
      <c r="L1055" t="s">
        <v>1178</v>
      </c>
      <c r="M1055">
        <v>0.55000000000000004</v>
      </c>
      <c r="N1055" t="s">
        <v>34</v>
      </c>
      <c r="O1055" t="s">
        <v>35</v>
      </c>
      <c r="P1055" t="s">
        <v>273</v>
      </c>
      <c r="Q1055" t="s">
        <v>2018</v>
      </c>
      <c r="R1055">
        <v>29687</v>
      </c>
      <c r="S1055" s="1">
        <v>42099</v>
      </c>
      <c r="T1055" s="1">
        <v>42101</v>
      </c>
      <c r="U1055">
        <v>36.216000000000001</v>
      </c>
      <c r="V1055">
        <v>4</v>
      </c>
      <c r="W1055">
        <v>291.64</v>
      </c>
      <c r="X1055">
        <v>86734</v>
      </c>
      <c r="Y1055">
        <f>cleaneddata[[#This Row],[Unit Price]]-cleaneddata[[#This Row],[Discount]]</f>
        <v>85.94</v>
      </c>
      <c r="Z1055" t="str">
        <f>_xlfn.IFS(cleaneddata[[#This Row],[Region]]="Central","Chris",cleaneddata[[#This Row],[Region]]="East","Erin",cleaneddata[[#This Row],[Region]]="South","Sam",cleaneddata[[#This Row],[Region]]="West","William")</f>
        <v>Sam</v>
      </c>
    </row>
    <row r="1056" spans="1:26" x14ac:dyDescent="0.2">
      <c r="A1056">
        <v>1891</v>
      </c>
      <c r="B1056" t="s">
        <v>2019</v>
      </c>
      <c r="C1056" t="s">
        <v>72</v>
      </c>
      <c r="D1056">
        <v>0.03</v>
      </c>
      <c r="E1056">
        <v>320.64</v>
      </c>
      <c r="F1056">
        <v>29.2</v>
      </c>
      <c r="G1056" t="s">
        <v>28</v>
      </c>
      <c r="H1056" t="s">
        <v>73</v>
      </c>
      <c r="I1056" t="s">
        <v>30</v>
      </c>
      <c r="J1056" t="s">
        <v>31</v>
      </c>
      <c r="K1056" t="s">
        <v>32</v>
      </c>
      <c r="L1056" t="s">
        <v>2020</v>
      </c>
      <c r="M1056">
        <v>0.66</v>
      </c>
      <c r="N1056" t="s">
        <v>34</v>
      </c>
      <c r="O1056" t="s">
        <v>113</v>
      </c>
      <c r="P1056" t="s">
        <v>319</v>
      </c>
      <c r="Q1056" t="s">
        <v>2021</v>
      </c>
      <c r="R1056">
        <v>45801</v>
      </c>
      <c r="S1056" s="1">
        <v>42099</v>
      </c>
      <c r="T1056" s="1">
        <v>42101</v>
      </c>
      <c r="U1056">
        <v>429.75435599999997</v>
      </c>
      <c r="V1056">
        <v>7</v>
      </c>
      <c r="W1056">
        <v>2233.46</v>
      </c>
      <c r="X1056">
        <v>90630</v>
      </c>
      <c r="Y1056">
        <f>cleaneddata[[#This Row],[Unit Price]]-cleaneddata[[#This Row],[Discount]]</f>
        <v>320.61</v>
      </c>
      <c r="Z1056" t="str">
        <f>_xlfn.IFS(cleaneddata[[#This Row],[Region]]="Central","Chris",cleaneddata[[#This Row],[Region]]="East","Erin",cleaneddata[[#This Row],[Region]]="South","Sam",cleaneddata[[#This Row],[Region]]="West","William")</f>
        <v>Erin</v>
      </c>
    </row>
    <row r="1057" spans="1:26" x14ac:dyDescent="0.2">
      <c r="A1057">
        <v>2960</v>
      </c>
      <c r="B1057" t="s">
        <v>2022</v>
      </c>
      <c r="C1057" t="s">
        <v>72</v>
      </c>
      <c r="D1057">
        <v>0.1</v>
      </c>
      <c r="E1057">
        <v>36.549999999999997</v>
      </c>
      <c r="F1057">
        <v>13.89</v>
      </c>
      <c r="G1057" t="s">
        <v>40</v>
      </c>
      <c r="H1057" t="s">
        <v>96</v>
      </c>
      <c r="I1057" t="s">
        <v>50</v>
      </c>
      <c r="J1057" t="s">
        <v>51</v>
      </c>
      <c r="K1057" t="s">
        <v>52</v>
      </c>
      <c r="L1057" t="s">
        <v>1355</v>
      </c>
      <c r="M1057">
        <v>0.41</v>
      </c>
      <c r="N1057" t="s">
        <v>34</v>
      </c>
      <c r="O1057" t="s">
        <v>35</v>
      </c>
      <c r="P1057" t="s">
        <v>46</v>
      </c>
      <c r="Q1057" t="s">
        <v>2023</v>
      </c>
      <c r="R1057">
        <v>72956</v>
      </c>
      <c r="S1057" s="1">
        <v>42099</v>
      </c>
      <c r="T1057" s="1">
        <v>42101</v>
      </c>
      <c r="U1057">
        <v>-89.572000000000003</v>
      </c>
      <c r="V1057">
        <v>11</v>
      </c>
      <c r="W1057">
        <v>379.72</v>
      </c>
      <c r="X1057">
        <v>90646</v>
      </c>
      <c r="Y1057">
        <f>cleaneddata[[#This Row],[Unit Price]]-cleaneddata[[#This Row],[Discount]]</f>
        <v>36.449999999999996</v>
      </c>
      <c r="Z1057" t="str">
        <f>_xlfn.IFS(cleaneddata[[#This Row],[Region]]="Central","Chris",cleaneddata[[#This Row],[Region]]="East","Erin",cleaneddata[[#This Row],[Region]]="South","Sam",cleaneddata[[#This Row],[Region]]="West","William")</f>
        <v>Sam</v>
      </c>
    </row>
    <row r="1058" spans="1:26" x14ac:dyDescent="0.2">
      <c r="A1058">
        <v>925</v>
      </c>
      <c r="B1058" t="s">
        <v>2024</v>
      </c>
      <c r="C1058" t="s">
        <v>27</v>
      </c>
      <c r="D1058">
        <v>0.03</v>
      </c>
      <c r="E1058">
        <v>2.1800000000000002</v>
      </c>
      <c r="F1058">
        <v>1.38</v>
      </c>
      <c r="G1058" t="s">
        <v>40</v>
      </c>
      <c r="H1058" t="s">
        <v>29</v>
      </c>
      <c r="I1058" t="s">
        <v>50</v>
      </c>
      <c r="J1058" t="s">
        <v>178</v>
      </c>
      <c r="K1058" t="s">
        <v>52</v>
      </c>
      <c r="L1058" t="s">
        <v>2025</v>
      </c>
      <c r="M1058">
        <v>0.44</v>
      </c>
      <c r="N1058" t="s">
        <v>34</v>
      </c>
      <c r="O1058" t="s">
        <v>113</v>
      </c>
      <c r="P1058" t="s">
        <v>333</v>
      </c>
      <c r="Q1058" t="s">
        <v>372</v>
      </c>
      <c r="R1058">
        <v>4330</v>
      </c>
      <c r="S1058" s="1">
        <v>42100</v>
      </c>
      <c r="T1058" s="1">
        <v>42100</v>
      </c>
      <c r="U1058">
        <v>-7.04</v>
      </c>
      <c r="V1058">
        <v>7</v>
      </c>
      <c r="W1058">
        <v>15.73</v>
      </c>
      <c r="X1058">
        <v>87134</v>
      </c>
      <c r="Y1058">
        <f>cleaneddata[[#This Row],[Unit Price]]-cleaneddata[[#This Row],[Discount]]</f>
        <v>2.1500000000000004</v>
      </c>
      <c r="Z1058" t="str">
        <f>_xlfn.IFS(cleaneddata[[#This Row],[Region]]="Central","Chris",cleaneddata[[#This Row],[Region]]="East","Erin",cleaneddata[[#This Row],[Region]]="South","Sam",cleaneddata[[#This Row],[Region]]="West","William")</f>
        <v>Erin</v>
      </c>
    </row>
    <row r="1059" spans="1:26" x14ac:dyDescent="0.2">
      <c r="A1059">
        <v>929</v>
      </c>
      <c r="B1059" t="s">
        <v>2026</v>
      </c>
      <c r="C1059" t="s">
        <v>27</v>
      </c>
      <c r="D1059">
        <v>0.01</v>
      </c>
      <c r="E1059">
        <v>170.98</v>
      </c>
      <c r="F1059">
        <v>35.89</v>
      </c>
      <c r="G1059" t="s">
        <v>28</v>
      </c>
      <c r="H1059" t="s">
        <v>29</v>
      </c>
      <c r="I1059" t="s">
        <v>30</v>
      </c>
      <c r="J1059" t="s">
        <v>119</v>
      </c>
      <c r="K1059" t="s">
        <v>32</v>
      </c>
      <c r="L1059" t="s">
        <v>1471</v>
      </c>
      <c r="M1059">
        <v>0.66</v>
      </c>
      <c r="N1059" t="s">
        <v>34</v>
      </c>
      <c r="O1059" t="s">
        <v>113</v>
      </c>
      <c r="P1059" t="s">
        <v>399</v>
      </c>
      <c r="Q1059" t="s">
        <v>2027</v>
      </c>
      <c r="R1059">
        <v>8857</v>
      </c>
      <c r="S1059" s="1">
        <v>42100</v>
      </c>
      <c r="T1059" s="1">
        <v>42102</v>
      </c>
      <c r="U1059">
        <v>538.52</v>
      </c>
      <c r="V1059">
        <v>10</v>
      </c>
      <c r="W1059">
        <v>1719.07</v>
      </c>
      <c r="X1059">
        <v>87134</v>
      </c>
      <c r="Y1059">
        <f>cleaneddata[[#This Row],[Unit Price]]-cleaneddata[[#This Row],[Discount]]</f>
        <v>170.97</v>
      </c>
      <c r="Z1059" t="str">
        <f>_xlfn.IFS(cleaneddata[[#This Row],[Region]]="Central","Chris",cleaneddata[[#This Row],[Region]]="East","Erin",cleaneddata[[#This Row],[Region]]="South","Sam",cleaneddata[[#This Row],[Region]]="West","William")</f>
        <v>Erin</v>
      </c>
    </row>
    <row r="1060" spans="1:26" x14ac:dyDescent="0.2">
      <c r="A1060">
        <v>1113</v>
      </c>
      <c r="B1060" t="s">
        <v>2028</v>
      </c>
      <c r="C1060" t="s">
        <v>27</v>
      </c>
      <c r="D1060">
        <v>0.01</v>
      </c>
      <c r="E1060">
        <v>2.89</v>
      </c>
      <c r="F1060">
        <v>0.5</v>
      </c>
      <c r="G1060" t="s">
        <v>40</v>
      </c>
      <c r="H1060" t="s">
        <v>96</v>
      </c>
      <c r="I1060" t="s">
        <v>50</v>
      </c>
      <c r="J1060" t="s">
        <v>154</v>
      </c>
      <c r="K1060" t="s">
        <v>75</v>
      </c>
      <c r="L1060" t="s">
        <v>731</v>
      </c>
      <c r="M1060">
        <v>0.38</v>
      </c>
      <c r="N1060" t="s">
        <v>34</v>
      </c>
      <c r="O1060" t="s">
        <v>61</v>
      </c>
      <c r="P1060" t="s">
        <v>62</v>
      </c>
      <c r="Q1060" t="s">
        <v>2029</v>
      </c>
      <c r="R1060">
        <v>80004</v>
      </c>
      <c r="S1060" s="1">
        <v>42100</v>
      </c>
      <c r="T1060" s="1">
        <v>42101</v>
      </c>
      <c r="U1060">
        <v>29.725200000000001</v>
      </c>
      <c r="V1060">
        <v>14</v>
      </c>
      <c r="W1060">
        <v>43.08</v>
      </c>
      <c r="X1060">
        <v>90833</v>
      </c>
      <c r="Y1060">
        <f>cleaneddata[[#This Row],[Unit Price]]-cleaneddata[[#This Row],[Discount]]</f>
        <v>2.8800000000000003</v>
      </c>
      <c r="Z1060" t="str">
        <f>_xlfn.IFS(cleaneddata[[#This Row],[Region]]="Central","Chris",cleaneddata[[#This Row],[Region]]="East","Erin",cleaneddata[[#This Row],[Region]]="South","Sam",cleaneddata[[#This Row],[Region]]="West","William")</f>
        <v>William</v>
      </c>
    </row>
    <row r="1061" spans="1:26" x14ac:dyDescent="0.2">
      <c r="A1061">
        <v>1113</v>
      </c>
      <c r="B1061" t="s">
        <v>2028</v>
      </c>
      <c r="C1061" t="s">
        <v>27</v>
      </c>
      <c r="D1061">
        <v>0</v>
      </c>
      <c r="E1061">
        <v>55.99</v>
      </c>
      <c r="F1061">
        <v>5</v>
      </c>
      <c r="G1061" t="s">
        <v>40</v>
      </c>
      <c r="H1061" t="s">
        <v>96</v>
      </c>
      <c r="I1061" t="s">
        <v>42</v>
      </c>
      <c r="J1061" t="s">
        <v>137</v>
      </c>
      <c r="K1061" t="s">
        <v>44</v>
      </c>
      <c r="L1061" t="s">
        <v>1933</v>
      </c>
      <c r="M1061">
        <v>0.8</v>
      </c>
      <c r="N1061" t="s">
        <v>34</v>
      </c>
      <c r="O1061" t="s">
        <v>61</v>
      </c>
      <c r="P1061" t="s">
        <v>62</v>
      </c>
      <c r="Q1061" t="s">
        <v>2029</v>
      </c>
      <c r="R1061">
        <v>80004</v>
      </c>
      <c r="S1061" s="1">
        <v>42100</v>
      </c>
      <c r="T1061" s="1">
        <v>42102</v>
      </c>
      <c r="U1061">
        <v>-187.11</v>
      </c>
      <c r="V1061">
        <v>5</v>
      </c>
      <c r="W1061">
        <v>258.93</v>
      </c>
      <c r="X1061">
        <v>90833</v>
      </c>
      <c r="Y1061">
        <f>cleaneddata[[#This Row],[Unit Price]]-cleaneddata[[#This Row],[Discount]]</f>
        <v>55.99</v>
      </c>
      <c r="Z1061" t="str">
        <f>_xlfn.IFS(cleaneddata[[#This Row],[Region]]="Central","Chris",cleaneddata[[#This Row],[Region]]="East","Erin",cleaneddata[[#This Row],[Region]]="South","Sam",cleaneddata[[#This Row],[Region]]="West","William")</f>
        <v>William</v>
      </c>
    </row>
    <row r="1062" spans="1:26" x14ac:dyDescent="0.2">
      <c r="A1062">
        <v>2481</v>
      </c>
      <c r="B1062" t="s">
        <v>2030</v>
      </c>
      <c r="C1062" t="s">
        <v>27</v>
      </c>
      <c r="D1062">
        <v>7.0000000000000007E-2</v>
      </c>
      <c r="E1062">
        <v>5.18</v>
      </c>
      <c r="F1062">
        <v>5.74</v>
      </c>
      <c r="G1062" t="s">
        <v>89</v>
      </c>
      <c r="H1062" t="s">
        <v>96</v>
      </c>
      <c r="I1062" t="s">
        <v>50</v>
      </c>
      <c r="J1062" t="s">
        <v>74</v>
      </c>
      <c r="K1062" t="s">
        <v>75</v>
      </c>
      <c r="L1062" t="s">
        <v>852</v>
      </c>
      <c r="M1062">
        <v>0.36</v>
      </c>
      <c r="N1062" t="s">
        <v>34</v>
      </c>
      <c r="O1062" t="s">
        <v>35</v>
      </c>
      <c r="P1062" t="s">
        <v>170</v>
      </c>
      <c r="Q1062" t="s">
        <v>2031</v>
      </c>
      <c r="R1062">
        <v>70506</v>
      </c>
      <c r="S1062" s="1">
        <v>42100</v>
      </c>
      <c r="T1062" s="1">
        <v>42102</v>
      </c>
      <c r="U1062">
        <v>-188.03399999999999</v>
      </c>
      <c r="V1062">
        <v>14</v>
      </c>
      <c r="W1062">
        <v>79.61</v>
      </c>
      <c r="X1062">
        <v>91000</v>
      </c>
      <c r="Y1062">
        <f>cleaneddata[[#This Row],[Unit Price]]-cleaneddata[[#This Row],[Discount]]</f>
        <v>5.1099999999999994</v>
      </c>
      <c r="Z1062" t="str">
        <f>_xlfn.IFS(cleaneddata[[#This Row],[Region]]="Central","Chris",cleaneddata[[#This Row],[Region]]="East","Erin",cleaneddata[[#This Row],[Region]]="South","Sam",cleaneddata[[#This Row],[Region]]="West","William")</f>
        <v>Sam</v>
      </c>
    </row>
    <row r="1063" spans="1:26" x14ac:dyDescent="0.2">
      <c r="A1063">
        <v>1618</v>
      </c>
      <c r="B1063" t="s">
        <v>2032</v>
      </c>
      <c r="C1063" t="s">
        <v>39</v>
      </c>
      <c r="D1063">
        <v>0.09</v>
      </c>
      <c r="E1063">
        <v>12.88</v>
      </c>
      <c r="F1063">
        <v>4.59</v>
      </c>
      <c r="G1063" t="s">
        <v>40</v>
      </c>
      <c r="H1063" t="s">
        <v>41</v>
      </c>
      <c r="I1063" t="s">
        <v>50</v>
      </c>
      <c r="J1063" t="s">
        <v>570</v>
      </c>
      <c r="K1063" t="s">
        <v>52</v>
      </c>
      <c r="L1063" t="s">
        <v>2033</v>
      </c>
      <c r="M1063">
        <v>0.82</v>
      </c>
      <c r="N1063" t="s">
        <v>34</v>
      </c>
      <c r="O1063" t="s">
        <v>54</v>
      </c>
      <c r="P1063" t="s">
        <v>55</v>
      </c>
      <c r="Q1063" t="s">
        <v>1824</v>
      </c>
      <c r="R1063">
        <v>46322</v>
      </c>
      <c r="S1063" s="1">
        <v>42100</v>
      </c>
      <c r="T1063" s="1">
        <v>42100</v>
      </c>
      <c r="U1063">
        <v>-175.13</v>
      </c>
      <c r="V1063">
        <v>13</v>
      </c>
      <c r="W1063">
        <v>158.13</v>
      </c>
      <c r="X1063">
        <v>90248</v>
      </c>
      <c r="Y1063">
        <f>cleaneddata[[#This Row],[Unit Price]]-cleaneddata[[#This Row],[Discount]]</f>
        <v>12.790000000000001</v>
      </c>
      <c r="Z1063" t="str">
        <f>_xlfn.IFS(cleaneddata[[#This Row],[Region]]="Central","Chris",cleaneddata[[#This Row],[Region]]="East","Erin",cleaneddata[[#This Row],[Region]]="South","Sam",cleaneddata[[#This Row],[Region]]="West","William")</f>
        <v>Chris</v>
      </c>
    </row>
    <row r="1064" spans="1:26" x14ac:dyDescent="0.2">
      <c r="A1064">
        <v>1620</v>
      </c>
      <c r="B1064" t="s">
        <v>2034</v>
      </c>
      <c r="C1064" t="s">
        <v>39</v>
      </c>
      <c r="D1064">
        <v>0.02</v>
      </c>
      <c r="E1064">
        <v>45.99</v>
      </c>
      <c r="F1064">
        <v>4.99</v>
      </c>
      <c r="G1064" t="s">
        <v>89</v>
      </c>
      <c r="H1064" t="s">
        <v>41</v>
      </c>
      <c r="I1064" t="s">
        <v>42</v>
      </c>
      <c r="J1064" t="s">
        <v>137</v>
      </c>
      <c r="K1064" t="s">
        <v>75</v>
      </c>
      <c r="L1064" t="s">
        <v>2035</v>
      </c>
      <c r="M1064">
        <v>0.56999999999999995</v>
      </c>
      <c r="N1064" t="s">
        <v>34</v>
      </c>
      <c r="O1064" t="s">
        <v>113</v>
      </c>
      <c r="P1064" t="s">
        <v>322</v>
      </c>
      <c r="Q1064" t="s">
        <v>2036</v>
      </c>
      <c r="R1064">
        <v>17602</v>
      </c>
      <c r="S1064" s="1">
        <v>42100</v>
      </c>
      <c r="T1064" s="1">
        <v>42101</v>
      </c>
      <c r="U1064">
        <v>3.96</v>
      </c>
      <c r="V1064">
        <v>4</v>
      </c>
      <c r="W1064">
        <v>163.01</v>
      </c>
      <c r="X1064">
        <v>90248</v>
      </c>
      <c r="Y1064">
        <f>cleaneddata[[#This Row],[Unit Price]]-cleaneddata[[#This Row],[Discount]]</f>
        <v>45.97</v>
      </c>
      <c r="Z1064" t="str">
        <f>_xlfn.IFS(cleaneddata[[#This Row],[Region]]="Central","Chris",cleaneddata[[#This Row],[Region]]="East","Erin",cleaneddata[[#This Row],[Region]]="South","Sam",cleaneddata[[#This Row],[Region]]="West","William")</f>
        <v>Erin</v>
      </c>
    </row>
    <row r="1065" spans="1:26" x14ac:dyDescent="0.2">
      <c r="A1065">
        <v>3279</v>
      </c>
      <c r="B1065" t="s">
        <v>1638</v>
      </c>
      <c r="C1065" t="s">
        <v>39</v>
      </c>
      <c r="D1065">
        <v>0.06</v>
      </c>
      <c r="E1065">
        <v>89.83</v>
      </c>
      <c r="F1065">
        <v>35</v>
      </c>
      <c r="G1065" t="s">
        <v>40</v>
      </c>
      <c r="H1065" t="s">
        <v>73</v>
      </c>
      <c r="I1065" t="s">
        <v>50</v>
      </c>
      <c r="J1065" t="s">
        <v>80</v>
      </c>
      <c r="K1065" t="s">
        <v>66</v>
      </c>
      <c r="L1065" t="s">
        <v>2037</v>
      </c>
      <c r="M1065">
        <v>0.83</v>
      </c>
      <c r="N1065" t="s">
        <v>34</v>
      </c>
      <c r="O1065" t="s">
        <v>35</v>
      </c>
      <c r="P1065" t="s">
        <v>273</v>
      </c>
      <c r="Q1065" t="s">
        <v>1639</v>
      </c>
      <c r="R1065">
        <v>29203</v>
      </c>
      <c r="S1065" s="1">
        <v>42100</v>
      </c>
      <c r="T1065" s="1">
        <v>42102</v>
      </c>
      <c r="U1065">
        <v>31.11</v>
      </c>
      <c r="V1065">
        <v>4</v>
      </c>
      <c r="W1065">
        <v>366.26</v>
      </c>
      <c r="X1065">
        <v>90766</v>
      </c>
      <c r="Y1065">
        <f>cleaneddata[[#This Row],[Unit Price]]-cleaneddata[[#This Row],[Discount]]</f>
        <v>89.77</v>
      </c>
      <c r="Z1065" t="str">
        <f>_xlfn.IFS(cleaneddata[[#This Row],[Region]]="Central","Chris",cleaneddata[[#This Row],[Region]]="East","Erin",cleaneddata[[#This Row],[Region]]="South","Sam",cleaneddata[[#This Row],[Region]]="West","William")</f>
        <v>Sam</v>
      </c>
    </row>
    <row r="1066" spans="1:26" x14ac:dyDescent="0.2">
      <c r="A1066">
        <v>3279</v>
      </c>
      <c r="B1066" t="s">
        <v>1638</v>
      </c>
      <c r="C1066" t="s">
        <v>39</v>
      </c>
      <c r="D1066">
        <v>0.1</v>
      </c>
      <c r="E1066">
        <v>13.43</v>
      </c>
      <c r="F1066">
        <v>5.5</v>
      </c>
      <c r="G1066" t="s">
        <v>40</v>
      </c>
      <c r="H1066" t="s">
        <v>73</v>
      </c>
      <c r="I1066" t="s">
        <v>50</v>
      </c>
      <c r="J1066" t="s">
        <v>80</v>
      </c>
      <c r="K1066" t="s">
        <v>75</v>
      </c>
      <c r="L1066" t="s">
        <v>561</v>
      </c>
      <c r="M1066">
        <v>0.56999999999999995</v>
      </c>
      <c r="N1066" t="s">
        <v>34</v>
      </c>
      <c r="O1066" t="s">
        <v>35</v>
      </c>
      <c r="P1066" t="s">
        <v>273</v>
      </c>
      <c r="Q1066" t="s">
        <v>1639</v>
      </c>
      <c r="R1066">
        <v>29203</v>
      </c>
      <c r="S1066" s="1">
        <v>42100</v>
      </c>
      <c r="T1066" s="1">
        <v>42102</v>
      </c>
      <c r="U1066">
        <v>358.29539999999997</v>
      </c>
      <c r="V1066">
        <v>12</v>
      </c>
      <c r="W1066">
        <v>157.99</v>
      </c>
      <c r="X1066">
        <v>90766</v>
      </c>
      <c r="Y1066">
        <f>cleaneddata[[#This Row],[Unit Price]]-cleaneddata[[#This Row],[Discount]]</f>
        <v>13.33</v>
      </c>
      <c r="Z1066" t="str">
        <f>_xlfn.IFS(cleaneddata[[#This Row],[Region]]="Central","Chris",cleaneddata[[#This Row],[Region]]="East","Erin",cleaneddata[[#This Row],[Region]]="South","Sam",cleaneddata[[#This Row],[Region]]="West","William")</f>
        <v>Sam</v>
      </c>
    </row>
    <row r="1067" spans="1:26" x14ac:dyDescent="0.2">
      <c r="A1067">
        <v>3279</v>
      </c>
      <c r="B1067" t="s">
        <v>1638</v>
      </c>
      <c r="C1067" t="s">
        <v>39</v>
      </c>
      <c r="D1067">
        <v>0.01</v>
      </c>
      <c r="E1067">
        <v>125.99</v>
      </c>
      <c r="F1067">
        <v>7.69</v>
      </c>
      <c r="G1067" t="s">
        <v>40</v>
      </c>
      <c r="H1067" t="s">
        <v>73</v>
      </c>
      <c r="I1067" t="s">
        <v>42</v>
      </c>
      <c r="J1067" t="s">
        <v>137</v>
      </c>
      <c r="K1067" t="s">
        <v>75</v>
      </c>
      <c r="L1067" t="s">
        <v>1051</v>
      </c>
      <c r="M1067">
        <v>0.57999999999999996</v>
      </c>
      <c r="N1067" t="s">
        <v>34</v>
      </c>
      <c r="O1067" t="s">
        <v>35</v>
      </c>
      <c r="P1067" t="s">
        <v>273</v>
      </c>
      <c r="Q1067" t="s">
        <v>1639</v>
      </c>
      <c r="R1067">
        <v>29203</v>
      </c>
      <c r="S1067" s="1">
        <v>42100</v>
      </c>
      <c r="T1067" s="1">
        <v>42100</v>
      </c>
      <c r="U1067">
        <v>8.3219999999999992</v>
      </c>
      <c r="V1067">
        <v>11</v>
      </c>
      <c r="W1067">
        <v>1212.8800000000001</v>
      </c>
      <c r="X1067">
        <v>90766</v>
      </c>
      <c r="Y1067">
        <f>cleaneddata[[#This Row],[Unit Price]]-cleaneddata[[#This Row],[Discount]]</f>
        <v>125.97999999999999</v>
      </c>
      <c r="Z1067" t="str">
        <f>_xlfn.IFS(cleaneddata[[#This Row],[Region]]="Central","Chris",cleaneddata[[#This Row],[Region]]="East","Erin",cleaneddata[[#This Row],[Region]]="South","Sam",cleaneddata[[#This Row],[Region]]="West","William")</f>
        <v>Sam</v>
      </c>
    </row>
    <row r="1068" spans="1:26" x14ac:dyDescent="0.2">
      <c r="A1068">
        <v>2240</v>
      </c>
      <c r="B1068" t="s">
        <v>2038</v>
      </c>
      <c r="C1068" t="s">
        <v>49</v>
      </c>
      <c r="D1068">
        <v>0.01</v>
      </c>
      <c r="E1068">
        <v>13.43</v>
      </c>
      <c r="F1068">
        <v>5.5</v>
      </c>
      <c r="G1068" t="s">
        <v>89</v>
      </c>
      <c r="H1068" t="s">
        <v>96</v>
      </c>
      <c r="I1068" t="s">
        <v>50</v>
      </c>
      <c r="J1068" t="s">
        <v>80</v>
      </c>
      <c r="K1068" t="s">
        <v>75</v>
      </c>
      <c r="L1068" t="s">
        <v>561</v>
      </c>
      <c r="M1068">
        <v>0.56999999999999995</v>
      </c>
      <c r="N1068" t="s">
        <v>34</v>
      </c>
      <c r="O1068" t="s">
        <v>35</v>
      </c>
      <c r="P1068" t="s">
        <v>125</v>
      </c>
      <c r="Q1068" t="s">
        <v>2039</v>
      </c>
      <c r="R1068">
        <v>33801</v>
      </c>
      <c r="S1068" s="1">
        <v>42100</v>
      </c>
      <c r="T1068" s="1">
        <v>42107</v>
      </c>
      <c r="U1068">
        <v>-313.02179999999998</v>
      </c>
      <c r="V1068">
        <v>7</v>
      </c>
      <c r="W1068">
        <v>99.75</v>
      </c>
      <c r="X1068">
        <v>89102</v>
      </c>
      <c r="Y1068">
        <f>cleaneddata[[#This Row],[Unit Price]]-cleaneddata[[#This Row],[Discount]]</f>
        <v>13.42</v>
      </c>
      <c r="Z1068" t="str">
        <f>_xlfn.IFS(cleaneddata[[#This Row],[Region]]="Central","Chris",cleaneddata[[#This Row],[Region]]="East","Erin",cleaneddata[[#This Row],[Region]]="South","Sam",cleaneddata[[#This Row],[Region]]="West","William")</f>
        <v>Sam</v>
      </c>
    </row>
    <row r="1069" spans="1:26" x14ac:dyDescent="0.2">
      <c r="A1069">
        <v>2334</v>
      </c>
      <c r="B1069" t="s">
        <v>2040</v>
      </c>
      <c r="C1069" t="s">
        <v>49</v>
      </c>
      <c r="D1069">
        <v>0.06</v>
      </c>
      <c r="E1069">
        <v>60.65</v>
      </c>
      <c r="F1069">
        <v>12.23</v>
      </c>
      <c r="G1069" t="s">
        <v>40</v>
      </c>
      <c r="H1069" t="s">
        <v>41</v>
      </c>
      <c r="I1069" t="s">
        <v>30</v>
      </c>
      <c r="J1069" t="s">
        <v>128</v>
      </c>
      <c r="K1069" t="s">
        <v>146</v>
      </c>
      <c r="L1069" t="s">
        <v>1183</v>
      </c>
      <c r="M1069">
        <v>0.64</v>
      </c>
      <c r="N1069" t="s">
        <v>34</v>
      </c>
      <c r="O1069" t="s">
        <v>54</v>
      </c>
      <c r="P1069" t="s">
        <v>359</v>
      </c>
      <c r="Q1069" t="s">
        <v>2041</v>
      </c>
      <c r="R1069">
        <v>53220</v>
      </c>
      <c r="S1069" s="1">
        <v>42100</v>
      </c>
      <c r="T1069" s="1">
        <v>42102</v>
      </c>
      <c r="U1069">
        <v>427.00650000000002</v>
      </c>
      <c r="V1069">
        <v>10</v>
      </c>
      <c r="W1069">
        <v>618.85</v>
      </c>
      <c r="X1069">
        <v>89608</v>
      </c>
      <c r="Y1069">
        <f>cleaneddata[[#This Row],[Unit Price]]-cleaneddata[[#This Row],[Discount]]</f>
        <v>60.589999999999996</v>
      </c>
      <c r="Z1069" t="str">
        <f>_xlfn.IFS(cleaneddata[[#This Row],[Region]]="Central","Chris",cleaneddata[[#This Row],[Region]]="East","Erin",cleaneddata[[#This Row],[Region]]="South","Sam",cleaneddata[[#This Row],[Region]]="West","William")</f>
        <v>Chris</v>
      </c>
    </row>
    <row r="1070" spans="1:26" x14ac:dyDescent="0.2">
      <c r="A1070">
        <v>2874</v>
      </c>
      <c r="B1070" t="s">
        <v>2042</v>
      </c>
      <c r="C1070" t="s">
        <v>49</v>
      </c>
      <c r="D1070">
        <v>0.05</v>
      </c>
      <c r="E1070">
        <v>4.84</v>
      </c>
      <c r="F1070">
        <v>0.71</v>
      </c>
      <c r="G1070" t="s">
        <v>40</v>
      </c>
      <c r="H1070" t="s">
        <v>73</v>
      </c>
      <c r="I1070" t="s">
        <v>50</v>
      </c>
      <c r="J1070" t="s">
        <v>51</v>
      </c>
      <c r="K1070" t="s">
        <v>52</v>
      </c>
      <c r="L1070" t="s">
        <v>53</v>
      </c>
      <c r="M1070">
        <v>0.52</v>
      </c>
      <c r="N1070" t="s">
        <v>34</v>
      </c>
      <c r="O1070" t="s">
        <v>54</v>
      </c>
      <c r="P1070" t="s">
        <v>135</v>
      </c>
      <c r="Q1070" t="s">
        <v>2043</v>
      </c>
      <c r="R1070">
        <v>68128</v>
      </c>
      <c r="S1070" s="1">
        <v>42100</v>
      </c>
      <c r="T1070" s="1">
        <v>42109</v>
      </c>
      <c r="U1070">
        <v>13.4481</v>
      </c>
      <c r="V1070">
        <v>4</v>
      </c>
      <c r="W1070">
        <v>19.489999999999998</v>
      </c>
      <c r="X1070">
        <v>89873</v>
      </c>
      <c r="Y1070">
        <f>cleaneddata[[#This Row],[Unit Price]]-cleaneddata[[#This Row],[Discount]]</f>
        <v>4.79</v>
      </c>
      <c r="Z1070" t="str">
        <f>_xlfn.IFS(cleaneddata[[#This Row],[Region]]="Central","Chris",cleaneddata[[#This Row],[Region]]="East","Erin",cleaneddata[[#This Row],[Region]]="South","Sam",cleaneddata[[#This Row],[Region]]="West","William")</f>
        <v>Chris</v>
      </c>
    </row>
    <row r="1071" spans="1:26" x14ac:dyDescent="0.2">
      <c r="A1071">
        <v>102</v>
      </c>
      <c r="B1071" t="s">
        <v>2044</v>
      </c>
      <c r="C1071" t="s">
        <v>118</v>
      </c>
      <c r="D1071">
        <v>0.04</v>
      </c>
      <c r="E1071">
        <v>300.98</v>
      </c>
      <c r="F1071">
        <v>54.92</v>
      </c>
      <c r="G1071" t="s">
        <v>28</v>
      </c>
      <c r="H1071" t="s">
        <v>41</v>
      </c>
      <c r="I1071" t="s">
        <v>30</v>
      </c>
      <c r="J1071" t="s">
        <v>119</v>
      </c>
      <c r="K1071" t="s">
        <v>32</v>
      </c>
      <c r="L1071" t="s">
        <v>1972</v>
      </c>
      <c r="M1071">
        <v>0.55000000000000004</v>
      </c>
      <c r="N1071" t="s">
        <v>34</v>
      </c>
      <c r="O1071" t="s">
        <v>113</v>
      </c>
      <c r="P1071" t="s">
        <v>405</v>
      </c>
      <c r="Q1071" t="s">
        <v>790</v>
      </c>
      <c r="R1071">
        <v>2129</v>
      </c>
      <c r="S1071" s="1">
        <v>42100</v>
      </c>
      <c r="T1071" s="1">
        <v>42101</v>
      </c>
      <c r="U1071">
        <v>2023.75</v>
      </c>
      <c r="V1071">
        <v>31</v>
      </c>
      <c r="W1071">
        <v>9459.94</v>
      </c>
      <c r="X1071">
        <v>42599</v>
      </c>
      <c r="Y1071">
        <f>cleaneddata[[#This Row],[Unit Price]]-cleaneddata[[#This Row],[Discount]]</f>
        <v>300.94</v>
      </c>
      <c r="Z1071" t="str">
        <f>_xlfn.IFS(cleaneddata[[#This Row],[Region]]="Central","Chris",cleaneddata[[#This Row],[Region]]="East","Erin",cleaneddata[[#This Row],[Region]]="South","Sam",cleaneddata[[#This Row],[Region]]="West","William")</f>
        <v>Erin</v>
      </c>
    </row>
    <row r="1072" spans="1:26" x14ac:dyDescent="0.2">
      <c r="A1072">
        <v>107</v>
      </c>
      <c r="B1072" t="s">
        <v>2045</v>
      </c>
      <c r="C1072" t="s">
        <v>118</v>
      </c>
      <c r="D1072">
        <v>0.04</v>
      </c>
      <c r="E1072">
        <v>300.98</v>
      </c>
      <c r="F1072">
        <v>54.92</v>
      </c>
      <c r="G1072" t="s">
        <v>28</v>
      </c>
      <c r="H1072" t="s">
        <v>41</v>
      </c>
      <c r="I1072" t="s">
        <v>30</v>
      </c>
      <c r="J1072" t="s">
        <v>119</v>
      </c>
      <c r="K1072" t="s">
        <v>32</v>
      </c>
      <c r="L1072" t="s">
        <v>1972</v>
      </c>
      <c r="M1072">
        <v>0.55000000000000004</v>
      </c>
      <c r="N1072" t="s">
        <v>34</v>
      </c>
      <c r="O1072" t="s">
        <v>113</v>
      </c>
      <c r="P1072" t="s">
        <v>1358</v>
      </c>
      <c r="Q1072" t="s">
        <v>2046</v>
      </c>
      <c r="R1072">
        <v>3820</v>
      </c>
      <c r="S1072" s="1">
        <v>42100</v>
      </c>
      <c r="T1072" s="1">
        <v>42101</v>
      </c>
      <c r="U1072">
        <v>1684.4763</v>
      </c>
      <c r="V1072">
        <v>8</v>
      </c>
      <c r="W1072">
        <v>2441.27</v>
      </c>
      <c r="X1072">
        <v>88204</v>
      </c>
      <c r="Y1072">
        <f>cleaneddata[[#This Row],[Unit Price]]-cleaneddata[[#This Row],[Discount]]</f>
        <v>300.94</v>
      </c>
      <c r="Z1072" t="str">
        <f>_xlfn.IFS(cleaneddata[[#This Row],[Region]]="Central","Chris",cleaneddata[[#This Row],[Region]]="East","Erin",cleaneddata[[#This Row],[Region]]="South","Sam",cleaneddata[[#This Row],[Region]]="West","William")</f>
        <v>Erin</v>
      </c>
    </row>
    <row r="1073" spans="1:26" x14ac:dyDescent="0.2">
      <c r="A1073">
        <v>786</v>
      </c>
      <c r="B1073" t="s">
        <v>2047</v>
      </c>
      <c r="C1073" t="s">
        <v>118</v>
      </c>
      <c r="D1073">
        <v>0</v>
      </c>
      <c r="E1073">
        <v>8.34</v>
      </c>
      <c r="F1073">
        <v>4.82</v>
      </c>
      <c r="G1073" t="s">
        <v>40</v>
      </c>
      <c r="H1073" t="s">
        <v>73</v>
      </c>
      <c r="I1073" t="s">
        <v>50</v>
      </c>
      <c r="J1073" t="s">
        <v>90</v>
      </c>
      <c r="K1073" t="s">
        <v>75</v>
      </c>
      <c r="L1073" t="s">
        <v>963</v>
      </c>
      <c r="M1073">
        <v>0.4</v>
      </c>
      <c r="N1073" t="s">
        <v>34</v>
      </c>
      <c r="O1073" t="s">
        <v>61</v>
      </c>
      <c r="P1073" t="s">
        <v>92</v>
      </c>
      <c r="Q1073" t="s">
        <v>2048</v>
      </c>
      <c r="R1073">
        <v>92691</v>
      </c>
      <c r="S1073" s="1">
        <v>42100</v>
      </c>
      <c r="T1073" s="1">
        <v>42101</v>
      </c>
      <c r="U1073">
        <v>-5.05</v>
      </c>
      <c r="V1073">
        <v>9</v>
      </c>
      <c r="W1073">
        <v>76.23</v>
      </c>
      <c r="X1073">
        <v>91513</v>
      </c>
      <c r="Y1073">
        <f>cleaneddata[[#This Row],[Unit Price]]-cleaneddata[[#This Row],[Discount]]</f>
        <v>8.34</v>
      </c>
      <c r="Z1073" t="str">
        <f>_xlfn.IFS(cleaneddata[[#This Row],[Region]]="Central","Chris",cleaneddata[[#This Row],[Region]]="East","Erin",cleaneddata[[#This Row],[Region]]="South","Sam",cleaneddata[[#This Row],[Region]]="West","William")</f>
        <v>William</v>
      </c>
    </row>
    <row r="1074" spans="1:26" x14ac:dyDescent="0.2">
      <c r="A1074">
        <v>1730</v>
      </c>
      <c r="B1074" t="s">
        <v>2049</v>
      </c>
      <c r="C1074" t="s">
        <v>39</v>
      </c>
      <c r="D1074">
        <v>0.1</v>
      </c>
      <c r="E1074">
        <v>65.989999999999995</v>
      </c>
      <c r="F1074">
        <v>3.99</v>
      </c>
      <c r="G1074" t="s">
        <v>89</v>
      </c>
      <c r="H1074" t="s">
        <v>29</v>
      </c>
      <c r="I1074" t="s">
        <v>42</v>
      </c>
      <c r="J1074" t="s">
        <v>137</v>
      </c>
      <c r="K1074" t="s">
        <v>75</v>
      </c>
      <c r="L1074" t="s">
        <v>1636</v>
      </c>
      <c r="M1074">
        <v>0.59</v>
      </c>
      <c r="N1074" t="s">
        <v>34</v>
      </c>
      <c r="O1074" t="s">
        <v>61</v>
      </c>
      <c r="P1074" t="s">
        <v>492</v>
      </c>
      <c r="Q1074" t="s">
        <v>1500</v>
      </c>
      <c r="R1074">
        <v>83843</v>
      </c>
      <c r="S1074" s="1">
        <v>42101</v>
      </c>
      <c r="T1074" s="1">
        <v>42103</v>
      </c>
      <c r="U1074">
        <v>-88.624799999999993</v>
      </c>
      <c r="V1074">
        <v>5</v>
      </c>
      <c r="W1074">
        <v>272.86</v>
      </c>
      <c r="X1074">
        <v>90653</v>
      </c>
      <c r="Y1074">
        <f>cleaneddata[[#This Row],[Unit Price]]-cleaneddata[[#This Row],[Discount]]</f>
        <v>65.89</v>
      </c>
      <c r="Z1074" t="str">
        <f>_xlfn.IFS(cleaneddata[[#This Row],[Region]]="Central","Chris",cleaneddata[[#This Row],[Region]]="East","Erin",cleaneddata[[#This Row],[Region]]="South","Sam",cleaneddata[[#This Row],[Region]]="West","William")</f>
        <v>William</v>
      </c>
    </row>
    <row r="1075" spans="1:26" x14ac:dyDescent="0.2">
      <c r="A1075">
        <v>1957</v>
      </c>
      <c r="B1075" t="s">
        <v>2050</v>
      </c>
      <c r="C1075" t="s">
        <v>39</v>
      </c>
      <c r="D1075">
        <v>0.09</v>
      </c>
      <c r="E1075">
        <v>77.510000000000005</v>
      </c>
      <c r="F1075">
        <v>4</v>
      </c>
      <c r="G1075" t="s">
        <v>40</v>
      </c>
      <c r="H1075" t="s">
        <v>41</v>
      </c>
      <c r="I1075" t="s">
        <v>42</v>
      </c>
      <c r="J1075" t="s">
        <v>43</v>
      </c>
      <c r="K1075" t="s">
        <v>75</v>
      </c>
      <c r="L1075" t="s">
        <v>2051</v>
      </c>
      <c r="M1075">
        <v>0.76</v>
      </c>
      <c r="N1075" t="s">
        <v>34</v>
      </c>
      <c r="O1075" t="s">
        <v>54</v>
      </c>
      <c r="P1075" t="s">
        <v>82</v>
      </c>
      <c r="Q1075" t="s">
        <v>1026</v>
      </c>
      <c r="R1075">
        <v>63130</v>
      </c>
      <c r="S1075" s="1">
        <v>42101</v>
      </c>
      <c r="T1075" s="1">
        <v>42103</v>
      </c>
      <c r="U1075">
        <v>-387.1044</v>
      </c>
      <c r="V1075">
        <v>1</v>
      </c>
      <c r="W1075">
        <v>77.47</v>
      </c>
      <c r="X1075">
        <v>89818</v>
      </c>
      <c r="Y1075">
        <f>cleaneddata[[#This Row],[Unit Price]]-cleaneddata[[#This Row],[Discount]]</f>
        <v>77.42</v>
      </c>
      <c r="Z1075" t="str">
        <f>_xlfn.IFS(cleaneddata[[#This Row],[Region]]="Central","Chris",cleaneddata[[#This Row],[Region]]="East","Erin",cleaneddata[[#This Row],[Region]]="South","Sam",cleaneddata[[#This Row],[Region]]="West","William")</f>
        <v>Chris</v>
      </c>
    </row>
    <row r="1076" spans="1:26" x14ac:dyDescent="0.2">
      <c r="A1076">
        <v>268</v>
      </c>
      <c r="B1076" t="s">
        <v>2052</v>
      </c>
      <c r="C1076" t="s">
        <v>49</v>
      </c>
      <c r="D1076">
        <v>0.02</v>
      </c>
      <c r="E1076">
        <v>5.58</v>
      </c>
      <c r="F1076">
        <v>5.3</v>
      </c>
      <c r="G1076" t="s">
        <v>40</v>
      </c>
      <c r="H1076" t="s">
        <v>73</v>
      </c>
      <c r="I1076" t="s">
        <v>50</v>
      </c>
      <c r="J1076" t="s">
        <v>347</v>
      </c>
      <c r="K1076" t="s">
        <v>75</v>
      </c>
      <c r="L1076" t="s">
        <v>348</v>
      </c>
      <c r="M1076">
        <v>0.35</v>
      </c>
      <c r="N1076" t="s">
        <v>34</v>
      </c>
      <c r="O1076" t="s">
        <v>61</v>
      </c>
      <c r="P1076" t="s">
        <v>590</v>
      </c>
      <c r="Q1076" t="s">
        <v>2053</v>
      </c>
      <c r="R1076">
        <v>86001</v>
      </c>
      <c r="S1076" s="1">
        <v>42101</v>
      </c>
      <c r="T1076" s="1">
        <v>42106</v>
      </c>
      <c r="U1076">
        <v>-22.48</v>
      </c>
      <c r="V1076">
        <v>3</v>
      </c>
      <c r="W1076">
        <v>18.670000000000002</v>
      </c>
      <c r="X1076">
        <v>88941</v>
      </c>
      <c r="Y1076">
        <f>cleaneddata[[#This Row],[Unit Price]]-cleaneddata[[#This Row],[Discount]]</f>
        <v>5.5600000000000005</v>
      </c>
      <c r="Z1076" t="str">
        <f>_xlfn.IFS(cleaneddata[[#This Row],[Region]]="Central","Chris",cleaneddata[[#This Row],[Region]]="East","Erin",cleaneddata[[#This Row],[Region]]="South","Sam",cleaneddata[[#This Row],[Region]]="West","William")</f>
        <v>William</v>
      </c>
    </row>
    <row r="1077" spans="1:26" x14ac:dyDescent="0.2">
      <c r="A1077">
        <v>268</v>
      </c>
      <c r="B1077" t="s">
        <v>2052</v>
      </c>
      <c r="C1077" t="s">
        <v>49</v>
      </c>
      <c r="D1077">
        <v>0.03</v>
      </c>
      <c r="E1077">
        <v>40.89</v>
      </c>
      <c r="F1077">
        <v>18.98</v>
      </c>
      <c r="G1077" t="s">
        <v>40</v>
      </c>
      <c r="H1077" t="s">
        <v>73</v>
      </c>
      <c r="I1077" t="s">
        <v>30</v>
      </c>
      <c r="J1077" t="s">
        <v>128</v>
      </c>
      <c r="K1077" t="s">
        <v>75</v>
      </c>
      <c r="L1077" t="s">
        <v>2054</v>
      </c>
      <c r="M1077">
        <v>0.56999999999999995</v>
      </c>
      <c r="N1077" t="s">
        <v>34</v>
      </c>
      <c r="O1077" t="s">
        <v>61</v>
      </c>
      <c r="P1077" t="s">
        <v>590</v>
      </c>
      <c r="Q1077" t="s">
        <v>2053</v>
      </c>
      <c r="R1077">
        <v>86001</v>
      </c>
      <c r="S1077" s="1">
        <v>42101</v>
      </c>
      <c r="T1077" s="1">
        <v>42108</v>
      </c>
      <c r="U1077">
        <v>78.98</v>
      </c>
      <c r="V1077">
        <v>5</v>
      </c>
      <c r="W1077">
        <v>210.77</v>
      </c>
      <c r="X1077">
        <v>88941</v>
      </c>
      <c r="Y1077">
        <f>cleaneddata[[#This Row],[Unit Price]]-cleaneddata[[#This Row],[Discount]]</f>
        <v>40.86</v>
      </c>
      <c r="Z1077" t="str">
        <f>_xlfn.IFS(cleaneddata[[#This Row],[Region]]="Central","Chris",cleaneddata[[#This Row],[Region]]="East","Erin",cleaneddata[[#This Row],[Region]]="South","Sam",cleaneddata[[#This Row],[Region]]="West","William")</f>
        <v>William</v>
      </c>
    </row>
    <row r="1078" spans="1:26" x14ac:dyDescent="0.2">
      <c r="A1078">
        <v>272</v>
      </c>
      <c r="B1078" t="s">
        <v>2055</v>
      </c>
      <c r="C1078" t="s">
        <v>49</v>
      </c>
      <c r="D1078">
        <v>0.02</v>
      </c>
      <c r="E1078">
        <v>5.58</v>
      </c>
      <c r="F1078">
        <v>5.3</v>
      </c>
      <c r="G1078" t="s">
        <v>40</v>
      </c>
      <c r="H1078" t="s">
        <v>73</v>
      </c>
      <c r="I1078" t="s">
        <v>50</v>
      </c>
      <c r="J1078" t="s">
        <v>347</v>
      </c>
      <c r="K1078" t="s">
        <v>75</v>
      </c>
      <c r="L1078" t="s">
        <v>348</v>
      </c>
      <c r="M1078">
        <v>0.35</v>
      </c>
      <c r="N1078" t="s">
        <v>34</v>
      </c>
      <c r="O1078" t="s">
        <v>35</v>
      </c>
      <c r="P1078" t="s">
        <v>99</v>
      </c>
      <c r="Q1078" t="s">
        <v>675</v>
      </c>
      <c r="R1078">
        <v>28204</v>
      </c>
      <c r="S1078" s="1">
        <v>42101</v>
      </c>
      <c r="T1078" s="1">
        <v>42106</v>
      </c>
      <c r="U1078">
        <v>-29.898399999999999</v>
      </c>
      <c r="V1078">
        <v>11</v>
      </c>
      <c r="W1078">
        <v>68.459999999999994</v>
      </c>
      <c r="X1078">
        <v>5509</v>
      </c>
      <c r="Y1078">
        <f>cleaneddata[[#This Row],[Unit Price]]-cleaneddata[[#This Row],[Discount]]</f>
        <v>5.5600000000000005</v>
      </c>
      <c r="Z1078" t="str">
        <f>_xlfn.IFS(cleaneddata[[#This Row],[Region]]="Central","Chris",cleaneddata[[#This Row],[Region]]="East","Erin",cleaneddata[[#This Row],[Region]]="South","Sam",cleaneddata[[#This Row],[Region]]="West","William")</f>
        <v>Sam</v>
      </c>
    </row>
    <row r="1079" spans="1:26" x14ac:dyDescent="0.2">
      <c r="A1079">
        <v>272</v>
      </c>
      <c r="B1079" t="s">
        <v>2055</v>
      </c>
      <c r="C1079" t="s">
        <v>49</v>
      </c>
      <c r="D1079">
        <v>0.03</v>
      </c>
      <c r="E1079">
        <v>40.89</v>
      </c>
      <c r="F1079">
        <v>18.98</v>
      </c>
      <c r="G1079" t="s">
        <v>40</v>
      </c>
      <c r="H1079" t="s">
        <v>73</v>
      </c>
      <c r="I1079" t="s">
        <v>30</v>
      </c>
      <c r="J1079" t="s">
        <v>128</v>
      </c>
      <c r="K1079" t="s">
        <v>75</v>
      </c>
      <c r="L1079" t="s">
        <v>2054</v>
      </c>
      <c r="M1079">
        <v>0.56999999999999995</v>
      </c>
      <c r="N1079" t="s">
        <v>34</v>
      </c>
      <c r="O1079" t="s">
        <v>35</v>
      </c>
      <c r="P1079" t="s">
        <v>99</v>
      </c>
      <c r="Q1079" t="s">
        <v>675</v>
      </c>
      <c r="R1079">
        <v>28204</v>
      </c>
      <c r="S1079" s="1">
        <v>42101</v>
      </c>
      <c r="T1079" s="1">
        <v>42108</v>
      </c>
      <c r="U1079">
        <v>52.916600000000003</v>
      </c>
      <c r="V1079">
        <v>21</v>
      </c>
      <c r="W1079">
        <v>885.23</v>
      </c>
      <c r="X1079">
        <v>5509</v>
      </c>
      <c r="Y1079">
        <f>cleaneddata[[#This Row],[Unit Price]]-cleaneddata[[#This Row],[Discount]]</f>
        <v>40.86</v>
      </c>
      <c r="Z1079" t="str">
        <f>_xlfn.IFS(cleaneddata[[#This Row],[Region]]="Central","Chris",cleaneddata[[#This Row],[Region]]="East","Erin",cleaneddata[[#This Row],[Region]]="South","Sam",cleaneddata[[#This Row],[Region]]="West","William")</f>
        <v>Sam</v>
      </c>
    </row>
    <row r="1080" spans="1:26" x14ac:dyDescent="0.2">
      <c r="A1080">
        <v>696</v>
      </c>
      <c r="B1080" t="s">
        <v>1885</v>
      </c>
      <c r="C1080" t="s">
        <v>49</v>
      </c>
      <c r="D1080">
        <v>0.1</v>
      </c>
      <c r="E1080">
        <v>40.479999999999997</v>
      </c>
      <c r="F1080">
        <v>19.989999999999998</v>
      </c>
      <c r="G1080" t="s">
        <v>40</v>
      </c>
      <c r="H1080" t="s">
        <v>96</v>
      </c>
      <c r="I1080" t="s">
        <v>42</v>
      </c>
      <c r="J1080" t="s">
        <v>43</v>
      </c>
      <c r="K1080" t="s">
        <v>75</v>
      </c>
      <c r="L1080" t="s">
        <v>2056</v>
      </c>
      <c r="M1080">
        <v>0.77</v>
      </c>
      <c r="N1080" t="s">
        <v>34</v>
      </c>
      <c r="O1080" t="s">
        <v>54</v>
      </c>
      <c r="P1080" t="s">
        <v>55</v>
      </c>
      <c r="Q1080" t="s">
        <v>1886</v>
      </c>
      <c r="R1080">
        <v>46307</v>
      </c>
      <c r="S1080" s="1">
        <v>42101</v>
      </c>
      <c r="T1080" s="1">
        <v>42103</v>
      </c>
      <c r="U1080">
        <v>-580.32000000000005</v>
      </c>
      <c r="V1080">
        <v>9</v>
      </c>
      <c r="W1080">
        <v>355.84</v>
      </c>
      <c r="X1080">
        <v>89848</v>
      </c>
      <c r="Y1080">
        <f>cleaneddata[[#This Row],[Unit Price]]-cleaneddata[[#This Row],[Discount]]</f>
        <v>40.379999999999995</v>
      </c>
      <c r="Z1080" t="str">
        <f>_xlfn.IFS(cleaneddata[[#This Row],[Region]]="Central","Chris",cleaneddata[[#This Row],[Region]]="East","Erin",cleaneddata[[#This Row],[Region]]="South","Sam",cleaneddata[[#This Row],[Region]]="West","William")</f>
        <v>Chris</v>
      </c>
    </row>
    <row r="1081" spans="1:26" x14ac:dyDescent="0.2">
      <c r="A1081">
        <v>698</v>
      </c>
      <c r="B1081" t="s">
        <v>1045</v>
      </c>
      <c r="C1081" t="s">
        <v>49</v>
      </c>
      <c r="D1081">
        <v>0.1</v>
      </c>
      <c r="E1081">
        <v>40.479999999999997</v>
      </c>
      <c r="F1081">
        <v>19.989999999999998</v>
      </c>
      <c r="G1081" t="s">
        <v>40</v>
      </c>
      <c r="H1081" t="s">
        <v>96</v>
      </c>
      <c r="I1081" t="s">
        <v>42</v>
      </c>
      <c r="J1081" t="s">
        <v>43</v>
      </c>
      <c r="K1081" t="s">
        <v>75</v>
      </c>
      <c r="L1081" t="s">
        <v>2056</v>
      </c>
      <c r="M1081">
        <v>0.77</v>
      </c>
      <c r="N1081" t="s">
        <v>34</v>
      </c>
      <c r="O1081" t="s">
        <v>61</v>
      </c>
      <c r="P1081" t="s">
        <v>68</v>
      </c>
      <c r="Q1081" t="s">
        <v>144</v>
      </c>
      <c r="R1081">
        <v>98105</v>
      </c>
      <c r="S1081" s="1">
        <v>42101</v>
      </c>
      <c r="T1081" s="1">
        <v>42103</v>
      </c>
      <c r="U1081">
        <v>-580.32000000000005</v>
      </c>
      <c r="V1081">
        <v>36</v>
      </c>
      <c r="W1081">
        <v>1423.35</v>
      </c>
      <c r="X1081">
        <v>8994</v>
      </c>
      <c r="Y1081">
        <f>cleaneddata[[#This Row],[Unit Price]]-cleaneddata[[#This Row],[Discount]]</f>
        <v>40.379999999999995</v>
      </c>
      <c r="Z1081" t="str">
        <f>_xlfn.IFS(cleaneddata[[#This Row],[Region]]="Central","Chris",cleaneddata[[#This Row],[Region]]="East","Erin",cleaneddata[[#This Row],[Region]]="South","Sam",cleaneddata[[#This Row],[Region]]="West","William")</f>
        <v>William</v>
      </c>
    </row>
    <row r="1082" spans="1:26" x14ac:dyDescent="0.2">
      <c r="A1082">
        <v>683</v>
      </c>
      <c r="B1082" t="s">
        <v>2057</v>
      </c>
      <c r="C1082" t="s">
        <v>118</v>
      </c>
      <c r="D1082">
        <v>0.06</v>
      </c>
      <c r="E1082">
        <v>17.670000000000002</v>
      </c>
      <c r="F1082">
        <v>8.99</v>
      </c>
      <c r="G1082" t="s">
        <v>89</v>
      </c>
      <c r="H1082" t="s">
        <v>29</v>
      </c>
      <c r="I1082" t="s">
        <v>30</v>
      </c>
      <c r="J1082" t="s">
        <v>128</v>
      </c>
      <c r="K1082" t="s">
        <v>44</v>
      </c>
      <c r="L1082" t="s">
        <v>2058</v>
      </c>
      <c r="M1082">
        <v>0.47</v>
      </c>
      <c r="N1082" t="s">
        <v>34</v>
      </c>
      <c r="O1082" t="s">
        <v>54</v>
      </c>
      <c r="P1082" t="s">
        <v>135</v>
      </c>
      <c r="Q1082" t="s">
        <v>1591</v>
      </c>
      <c r="R1082">
        <v>68046</v>
      </c>
      <c r="S1082" s="1">
        <v>42101</v>
      </c>
      <c r="T1082" s="1">
        <v>42102</v>
      </c>
      <c r="U1082">
        <v>38.06</v>
      </c>
      <c r="V1082">
        <v>4</v>
      </c>
      <c r="W1082">
        <v>69.959999999999994</v>
      </c>
      <c r="X1082">
        <v>87765</v>
      </c>
      <c r="Y1082">
        <f>cleaneddata[[#This Row],[Unit Price]]-cleaneddata[[#This Row],[Discount]]</f>
        <v>17.610000000000003</v>
      </c>
      <c r="Z1082" t="str">
        <f>_xlfn.IFS(cleaneddata[[#This Row],[Region]]="Central","Chris",cleaneddata[[#This Row],[Region]]="East","Erin",cleaneddata[[#This Row],[Region]]="South","Sam",cleaneddata[[#This Row],[Region]]="West","William")</f>
        <v>Chris</v>
      </c>
    </row>
    <row r="1083" spans="1:26" x14ac:dyDescent="0.2">
      <c r="A1083">
        <v>1410</v>
      </c>
      <c r="B1083" t="s">
        <v>2059</v>
      </c>
      <c r="C1083" t="s">
        <v>118</v>
      </c>
      <c r="D1083">
        <v>0</v>
      </c>
      <c r="E1083">
        <v>65.989999999999995</v>
      </c>
      <c r="F1083">
        <v>5.26</v>
      </c>
      <c r="G1083" t="s">
        <v>40</v>
      </c>
      <c r="H1083" t="s">
        <v>96</v>
      </c>
      <c r="I1083" t="s">
        <v>42</v>
      </c>
      <c r="J1083" t="s">
        <v>137</v>
      </c>
      <c r="K1083" t="s">
        <v>75</v>
      </c>
      <c r="L1083" t="s">
        <v>2060</v>
      </c>
      <c r="M1083">
        <v>0.59</v>
      </c>
      <c r="N1083" t="s">
        <v>34</v>
      </c>
      <c r="O1083" t="s">
        <v>61</v>
      </c>
      <c r="P1083" t="s">
        <v>92</v>
      </c>
      <c r="Q1083" t="s">
        <v>2061</v>
      </c>
      <c r="R1083">
        <v>92553</v>
      </c>
      <c r="S1083" s="1">
        <v>42101</v>
      </c>
      <c r="T1083" s="1">
        <v>42102</v>
      </c>
      <c r="U1083">
        <v>369.99869999999999</v>
      </c>
      <c r="V1083">
        <v>9</v>
      </c>
      <c r="W1083">
        <v>536.23</v>
      </c>
      <c r="X1083">
        <v>87086</v>
      </c>
      <c r="Y1083">
        <f>cleaneddata[[#This Row],[Unit Price]]-cleaneddata[[#This Row],[Discount]]</f>
        <v>65.989999999999995</v>
      </c>
      <c r="Z1083" t="str">
        <f>_xlfn.IFS(cleaneddata[[#This Row],[Region]]="Central","Chris",cleaneddata[[#This Row],[Region]]="East","Erin",cleaneddata[[#This Row],[Region]]="South","Sam",cleaneddata[[#This Row],[Region]]="West","William")</f>
        <v>William</v>
      </c>
    </row>
    <row r="1084" spans="1:26" x14ac:dyDescent="0.2">
      <c r="A1084">
        <v>1413</v>
      </c>
      <c r="B1084" t="s">
        <v>940</v>
      </c>
      <c r="C1084" t="s">
        <v>118</v>
      </c>
      <c r="D1084">
        <v>0</v>
      </c>
      <c r="E1084">
        <v>65.989999999999995</v>
      </c>
      <c r="F1084">
        <v>5.26</v>
      </c>
      <c r="G1084" t="s">
        <v>40</v>
      </c>
      <c r="H1084" t="s">
        <v>96</v>
      </c>
      <c r="I1084" t="s">
        <v>42</v>
      </c>
      <c r="J1084" t="s">
        <v>137</v>
      </c>
      <c r="K1084" t="s">
        <v>75</v>
      </c>
      <c r="L1084" t="s">
        <v>2060</v>
      </c>
      <c r="M1084">
        <v>0.59</v>
      </c>
      <c r="N1084" t="s">
        <v>34</v>
      </c>
      <c r="O1084" t="s">
        <v>113</v>
      </c>
      <c r="P1084" t="s">
        <v>405</v>
      </c>
      <c r="Q1084" t="s">
        <v>790</v>
      </c>
      <c r="R1084">
        <v>2113</v>
      </c>
      <c r="S1084" s="1">
        <v>42101</v>
      </c>
      <c r="T1084" s="1">
        <v>42102</v>
      </c>
      <c r="U1084">
        <v>542.25</v>
      </c>
      <c r="V1084">
        <v>36</v>
      </c>
      <c r="W1084">
        <v>2144.92</v>
      </c>
      <c r="X1084">
        <v>10277</v>
      </c>
      <c r="Y1084">
        <f>cleaneddata[[#This Row],[Unit Price]]-cleaneddata[[#This Row],[Discount]]</f>
        <v>65.989999999999995</v>
      </c>
      <c r="Z1084" t="str">
        <f>_xlfn.IFS(cleaneddata[[#This Row],[Region]]="Central","Chris",cleaneddata[[#This Row],[Region]]="East","Erin",cleaneddata[[#This Row],[Region]]="South","Sam",cleaneddata[[#This Row],[Region]]="West","William")</f>
        <v>Erin</v>
      </c>
    </row>
    <row r="1085" spans="1:26" x14ac:dyDescent="0.2">
      <c r="A1085">
        <v>2196</v>
      </c>
      <c r="B1085" t="s">
        <v>2062</v>
      </c>
      <c r="C1085" t="s">
        <v>118</v>
      </c>
      <c r="D1085">
        <v>0.03</v>
      </c>
      <c r="E1085">
        <v>27.48</v>
      </c>
      <c r="F1085">
        <v>4</v>
      </c>
      <c r="G1085" t="s">
        <v>40</v>
      </c>
      <c r="H1085" t="s">
        <v>29</v>
      </c>
      <c r="I1085" t="s">
        <v>42</v>
      </c>
      <c r="J1085" t="s">
        <v>43</v>
      </c>
      <c r="K1085" t="s">
        <v>75</v>
      </c>
      <c r="L1085" t="s">
        <v>2063</v>
      </c>
      <c r="M1085">
        <v>0.75</v>
      </c>
      <c r="N1085" t="s">
        <v>34</v>
      </c>
      <c r="O1085" t="s">
        <v>113</v>
      </c>
      <c r="P1085" t="s">
        <v>114</v>
      </c>
      <c r="Q1085" t="s">
        <v>2064</v>
      </c>
      <c r="R1085">
        <v>14701</v>
      </c>
      <c r="S1085" s="1">
        <v>42101</v>
      </c>
      <c r="T1085" s="1">
        <v>42102</v>
      </c>
      <c r="U1085">
        <v>-88.840800000000002</v>
      </c>
      <c r="V1085">
        <v>11</v>
      </c>
      <c r="W1085">
        <v>294.97000000000003</v>
      </c>
      <c r="X1085">
        <v>89175</v>
      </c>
      <c r="Y1085">
        <f>cleaneddata[[#This Row],[Unit Price]]-cleaneddata[[#This Row],[Discount]]</f>
        <v>27.45</v>
      </c>
      <c r="Z1085" t="str">
        <f>_xlfn.IFS(cleaneddata[[#This Row],[Region]]="Central","Chris",cleaneddata[[#This Row],[Region]]="East","Erin",cleaneddata[[#This Row],[Region]]="South","Sam",cleaneddata[[#This Row],[Region]]="West","William")</f>
        <v>Erin</v>
      </c>
    </row>
    <row r="1086" spans="1:26" x14ac:dyDescent="0.2">
      <c r="A1086">
        <v>2196</v>
      </c>
      <c r="B1086" t="s">
        <v>2062</v>
      </c>
      <c r="C1086" t="s">
        <v>118</v>
      </c>
      <c r="D1086">
        <v>0.1</v>
      </c>
      <c r="E1086">
        <v>179.99</v>
      </c>
      <c r="F1086">
        <v>19.989999999999998</v>
      </c>
      <c r="G1086" t="s">
        <v>40</v>
      </c>
      <c r="H1086" t="s">
        <v>29</v>
      </c>
      <c r="I1086" t="s">
        <v>42</v>
      </c>
      <c r="J1086" t="s">
        <v>43</v>
      </c>
      <c r="K1086" t="s">
        <v>75</v>
      </c>
      <c r="L1086" t="s">
        <v>717</v>
      </c>
      <c r="M1086">
        <v>0.48</v>
      </c>
      <c r="N1086" t="s">
        <v>34</v>
      </c>
      <c r="O1086" t="s">
        <v>113</v>
      </c>
      <c r="P1086" t="s">
        <v>114</v>
      </c>
      <c r="Q1086" t="s">
        <v>2064</v>
      </c>
      <c r="R1086">
        <v>14701</v>
      </c>
      <c r="S1086" s="1">
        <v>42101</v>
      </c>
      <c r="T1086" s="1">
        <v>42102</v>
      </c>
      <c r="U1086">
        <v>1208.9903999999999</v>
      </c>
      <c r="V1086">
        <v>14</v>
      </c>
      <c r="W1086">
        <v>2458.0500000000002</v>
      </c>
      <c r="X1086">
        <v>89175</v>
      </c>
      <c r="Y1086">
        <f>cleaneddata[[#This Row],[Unit Price]]-cleaneddata[[#This Row],[Discount]]</f>
        <v>179.89000000000001</v>
      </c>
      <c r="Z1086" t="str">
        <f>_xlfn.IFS(cleaneddata[[#This Row],[Region]]="Central","Chris",cleaneddata[[#This Row],[Region]]="East","Erin",cleaneddata[[#This Row],[Region]]="South","Sam",cleaneddata[[#This Row],[Region]]="West","William")</f>
        <v>Erin</v>
      </c>
    </row>
    <row r="1087" spans="1:26" x14ac:dyDescent="0.2">
      <c r="A1087">
        <v>2196</v>
      </c>
      <c r="B1087" t="s">
        <v>2062</v>
      </c>
      <c r="C1087" t="s">
        <v>118</v>
      </c>
      <c r="D1087">
        <v>0.1</v>
      </c>
      <c r="E1087">
        <v>140.85</v>
      </c>
      <c r="F1087">
        <v>19.989999999999998</v>
      </c>
      <c r="G1087" t="s">
        <v>40</v>
      </c>
      <c r="H1087" t="s">
        <v>29</v>
      </c>
      <c r="I1087" t="s">
        <v>50</v>
      </c>
      <c r="J1087" t="s">
        <v>80</v>
      </c>
      <c r="K1087" t="s">
        <v>75</v>
      </c>
      <c r="L1087" t="s">
        <v>2065</v>
      </c>
      <c r="M1087">
        <v>0.73</v>
      </c>
      <c r="N1087" t="s">
        <v>34</v>
      </c>
      <c r="O1087" t="s">
        <v>113</v>
      </c>
      <c r="P1087" t="s">
        <v>114</v>
      </c>
      <c r="Q1087" t="s">
        <v>2064</v>
      </c>
      <c r="R1087">
        <v>14701</v>
      </c>
      <c r="S1087" s="1">
        <v>42101</v>
      </c>
      <c r="T1087" s="1">
        <v>42103</v>
      </c>
      <c r="U1087">
        <v>9.9911999999999992</v>
      </c>
      <c r="V1087">
        <v>19</v>
      </c>
      <c r="W1087">
        <v>2465.75</v>
      </c>
      <c r="X1087">
        <v>89175</v>
      </c>
      <c r="Y1087">
        <f>cleaneddata[[#This Row],[Unit Price]]-cleaneddata[[#This Row],[Discount]]</f>
        <v>140.75</v>
      </c>
      <c r="Z1087" t="str">
        <f>_xlfn.IFS(cleaneddata[[#This Row],[Region]]="Central","Chris",cleaneddata[[#This Row],[Region]]="East","Erin",cleaneddata[[#This Row],[Region]]="South","Sam",cleaneddata[[#This Row],[Region]]="West","William")</f>
        <v>Erin</v>
      </c>
    </row>
    <row r="1088" spans="1:26" x14ac:dyDescent="0.2">
      <c r="A1088">
        <v>2073</v>
      </c>
      <c r="B1088" t="s">
        <v>2066</v>
      </c>
      <c r="C1088" t="s">
        <v>72</v>
      </c>
      <c r="D1088">
        <v>0.05</v>
      </c>
      <c r="E1088">
        <v>291.73</v>
      </c>
      <c r="F1088">
        <v>48.8</v>
      </c>
      <c r="G1088" t="s">
        <v>28</v>
      </c>
      <c r="H1088" t="s">
        <v>41</v>
      </c>
      <c r="I1088" t="s">
        <v>30</v>
      </c>
      <c r="J1088" t="s">
        <v>111</v>
      </c>
      <c r="K1088" t="s">
        <v>59</v>
      </c>
      <c r="L1088" t="s">
        <v>112</v>
      </c>
      <c r="M1088">
        <v>0.56000000000000005</v>
      </c>
      <c r="N1088" t="s">
        <v>34</v>
      </c>
      <c r="O1088" t="s">
        <v>54</v>
      </c>
      <c r="P1088" t="s">
        <v>291</v>
      </c>
      <c r="Q1088" t="s">
        <v>2067</v>
      </c>
      <c r="R1088">
        <v>48135</v>
      </c>
      <c r="S1088" s="1">
        <v>42101</v>
      </c>
      <c r="T1088" s="1">
        <v>42103</v>
      </c>
      <c r="U1088">
        <v>550.38080000000002</v>
      </c>
      <c r="V1088">
        <v>6</v>
      </c>
      <c r="W1088">
        <v>1818.41</v>
      </c>
      <c r="X1088">
        <v>88557</v>
      </c>
      <c r="Y1088">
        <f>cleaneddata[[#This Row],[Unit Price]]-cleaneddata[[#This Row],[Discount]]</f>
        <v>291.68</v>
      </c>
      <c r="Z1088" t="str">
        <f>_xlfn.IFS(cleaneddata[[#This Row],[Region]]="Central","Chris",cleaneddata[[#This Row],[Region]]="East","Erin",cleaneddata[[#This Row],[Region]]="South","Sam",cleaneddata[[#This Row],[Region]]="West","William")</f>
        <v>Chris</v>
      </c>
    </row>
    <row r="1089" spans="1:26" x14ac:dyDescent="0.2">
      <c r="A1089">
        <v>2539</v>
      </c>
      <c r="B1089" t="s">
        <v>2068</v>
      </c>
      <c r="C1089" t="s">
        <v>72</v>
      </c>
      <c r="D1089">
        <v>0.08</v>
      </c>
      <c r="E1089">
        <v>12.53</v>
      </c>
      <c r="F1089">
        <v>0.5</v>
      </c>
      <c r="G1089" t="s">
        <v>40</v>
      </c>
      <c r="H1089" t="s">
        <v>73</v>
      </c>
      <c r="I1089" t="s">
        <v>50</v>
      </c>
      <c r="J1089" t="s">
        <v>154</v>
      </c>
      <c r="K1089" t="s">
        <v>75</v>
      </c>
      <c r="L1089" t="s">
        <v>2069</v>
      </c>
      <c r="M1089">
        <v>0.38</v>
      </c>
      <c r="N1089" t="s">
        <v>34</v>
      </c>
      <c r="O1089" t="s">
        <v>35</v>
      </c>
      <c r="P1089" t="s">
        <v>125</v>
      </c>
      <c r="Q1089" t="s">
        <v>2070</v>
      </c>
      <c r="R1089">
        <v>32789</v>
      </c>
      <c r="S1089" s="1">
        <v>42101</v>
      </c>
      <c r="T1089" s="1">
        <v>42102</v>
      </c>
      <c r="U1089">
        <v>215.71799999999999</v>
      </c>
      <c r="V1089">
        <v>5</v>
      </c>
      <c r="W1089">
        <v>61.1</v>
      </c>
      <c r="X1089">
        <v>91017</v>
      </c>
      <c r="Y1089">
        <f>cleaneddata[[#This Row],[Unit Price]]-cleaneddata[[#This Row],[Discount]]</f>
        <v>12.45</v>
      </c>
      <c r="Z1089" t="str">
        <f>_xlfn.IFS(cleaneddata[[#This Row],[Region]]="Central","Chris",cleaneddata[[#This Row],[Region]]="East","Erin",cleaneddata[[#This Row],[Region]]="South","Sam",cleaneddata[[#This Row],[Region]]="West","William")</f>
        <v>Sam</v>
      </c>
    </row>
    <row r="1090" spans="1:26" x14ac:dyDescent="0.2">
      <c r="A1090">
        <v>2540</v>
      </c>
      <c r="B1090" t="s">
        <v>2071</v>
      </c>
      <c r="C1090" t="s">
        <v>72</v>
      </c>
      <c r="D1090">
        <v>0.02</v>
      </c>
      <c r="E1090">
        <v>178.47</v>
      </c>
      <c r="F1090">
        <v>19.989999999999998</v>
      </c>
      <c r="G1090" t="s">
        <v>40</v>
      </c>
      <c r="H1090" t="s">
        <v>73</v>
      </c>
      <c r="I1090" t="s">
        <v>50</v>
      </c>
      <c r="J1090" t="s">
        <v>80</v>
      </c>
      <c r="K1090" t="s">
        <v>75</v>
      </c>
      <c r="L1090" t="s">
        <v>1013</v>
      </c>
      <c r="M1090">
        <v>0.55000000000000004</v>
      </c>
      <c r="N1090" t="s">
        <v>34</v>
      </c>
      <c r="O1090" t="s">
        <v>35</v>
      </c>
      <c r="P1090" t="s">
        <v>125</v>
      </c>
      <c r="Q1090" t="s">
        <v>2072</v>
      </c>
      <c r="R1090">
        <v>32708</v>
      </c>
      <c r="S1090" s="1">
        <v>42101</v>
      </c>
      <c r="T1090" s="1">
        <v>42102</v>
      </c>
      <c r="U1090">
        <v>106.98480000000001</v>
      </c>
      <c r="V1090">
        <v>1</v>
      </c>
      <c r="W1090">
        <v>193.81</v>
      </c>
      <c r="X1090">
        <v>91017</v>
      </c>
      <c r="Y1090">
        <f>cleaneddata[[#This Row],[Unit Price]]-cleaneddata[[#This Row],[Discount]]</f>
        <v>178.45</v>
      </c>
      <c r="Z1090" t="str">
        <f>_xlfn.IFS(cleaneddata[[#This Row],[Region]]="Central","Chris",cleaneddata[[#This Row],[Region]]="East","Erin",cleaneddata[[#This Row],[Region]]="South","Sam",cleaneddata[[#This Row],[Region]]="West","William")</f>
        <v>Sam</v>
      </c>
    </row>
    <row r="1091" spans="1:26" x14ac:dyDescent="0.2">
      <c r="A1091">
        <v>15</v>
      </c>
      <c r="B1091" t="s">
        <v>2073</v>
      </c>
      <c r="C1091" t="s">
        <v>27</v>
      </c>
      <c r="D1091">
        <v>0</v>
      </c>
      <c r="E1091">
        <v>4.42</v>
      </c>
      <c r="F1091">
        <v>4.99</v>
      </c>
      <c r="G1091" t="s">
        <v>40</v>
      </c>
      <c r="H1091" t="s">
        <v>29</v>
      </c>
      <c r="I1091" t="s">
        <v>50</v>
      </c>
      <c r="J1091" t="s">
        <v>347</v>
      </c>
      <c r="K1091" t="s">
        <v>75</v>
      </c>
      <c r="L1091" t="s">
        <v>2074</v>
      </c>
      <c r="M1091">
        <v>0.38</v>
      </c>
      <c r="N1091" t="s">
        <v>34</v>
      </c>
      <c r="O1091" t="s">
        <v>113</v>
      </c>
      <c r="P1091" t="s">
        <v>114</v>
      </c>
      <c r="Q1091" t="s">
        <v>2075</v>
      </c>
      <c r="R1091">
        <v>11787</v>
      </c>
      <c r="S1091" s="1">
        <v>42102</v>
      </c>
      <c r="T1091" s="1">
        <v>42103</v>
      </c>
      <c r="U1091">
        <v>-59.82</v>
      </c>
      <c r="V1091">
        <v>7</v>
      </c>
      <c r="W1091">
        <v>33.47</v>
      </c>
      <c r="X1091">
        <v>86837</v>
      </c>
      <c r="Y1091">
        <f>cleaneddata[[#This Row],[Unit Price]]-cleaneddata[[#This Row],[Discount]]</f>
        <v>4.42</v>
      </c>
      <c r="Z1091" t="str">
        <f>_xlfn.IFS(cleaneddata[[#This Row],[Region]]="Central","Chris",cleaneddata[[#This Row],[Region]]="East","Erin",cleaneddata[[#This Row],[Region]]="South","Sam",cleaneddata[[#This Row],[Region]]="West","William")</f>
        <v>Erin</v>
      </c>
    </row>
    <row r="1092" spans="1:26" x14ac:dyDescent="0.2">
      <c r="A1092">
        <v>1935</v>
      </c>
      <c r="B1092" t="s">
        <v>2076</v>
      </c>
      <c r="C1092" t="s">
        <v>27</v>
      </c>
      <c r="D1092">
        <v>0.01</v>
      </c>
      <c r="E1092">
        <v>42.98</v>
      </c>
      <c r="F1092">
        <v>4.62</v>
      </c>
      <c r="G1092" t="s">
        <v>89</v>
      </c>
      <c r="H1092" t="s">
        <v>96</v>
      </c>
      <c r="I1092" t="s">
        <v>50</v>
      </c>
      <c r="J1092" t="s">
        <v>97</v>
      </c>
      <c r="K1092" t="s">
        <v>75</v>
      </c>
      <c r="L1092" t="s">
        <v>282</v>
      </c>
      <c r="M1092">
        <v>0.56000000000000005</v>
      </c>
      <c r="N1092" t="s">
        <v>34</v>
      </c>
      <c r="O1092" t="s">
        <v>54</v>
      </c>
      <c r="P1092" t="s">
        <v>189</v>
      </c>
      <c r="Q1092" t="s">
        <v>2077</v>
      </c>
      <c r="R1092">
        <v>75051</v>
      </c>
      <c r="S1092" s="1">
        <v>42102</v>
      </c>
      <c r="T1092" s="1">
        <v>42104</v>
      </c>
      <c r="U1092">
        <v>285.47370000000001</v>
      </c>
      <c r="V1092">
        <v>9</v>
      </c>
      <c r="W1092">
        <v>413.73</v>
      </c>
      <c r="X1092">
        <v>86686</v>
      </c>
      <c r="Y1092">
        <f>cleaneddata[[#This Row],[Unit Price]]-cleaneddata[[#This Row],[Discount]]</f>
        <v>42.97</v>
      </c>
      <c r="Z1092" t="str">
        <f>_xlfn.IFS(cleaneddata[[#This Row],[Region]]="Central","Chris",cleaneddata[[#This Row],[Region]]="East","Erin",cleaneddata[[#This Row],[Region]]="South","Sam",cleaneddata[[#This Row],[Region]]="West","William")</f>
        <v>Chris</v>
      </c>
    </row>
    <row r="1093" spans="1:26" x14ac:dyDescent="0.2">
      <c r="A1093">
        <v>2655</v>
      </c>
      <c r="B1093" t="s">
        <v>2078</v>
      </c>
      <c r="C1093" t="s">
        <v>27</v>
      </c>
      <c r="D1093">
        <v>7.0000000000000007E-2</v>
      </c>
      <c r="E1093">
        <v>2.94</v>
      </c>
      <c r="F1093">
        <v>0.81</v>
      </c>
      <c r="G1093" t="s">
        <v>40</v>
      </c>
      <c r="H1093" t="s">
        <v>96</v>
      </c>
      <c r="I1093" t="s">
        <v>50</v>
      </c>
      <c r="J1093" t="s">
        <v>51</v>
      </c>
      <c r="K1093" t="s">
        <v>52</v>
      </c>
      <c r="L1093" t="s">
        <v>2079</v>
      </c>
      <c r="M1093">
        <v>0.4</v>
      </c>
      <c r="N1093" t="s">
        <v>34</v>
      </c>
      <c r="O1093" t="s">
        <v>35</v>
      </c>
      <c r="P1093" t="s">
        <v>77</v>
      </c>
      <c r="Q1093" t="s">
        <v>363</v>
      </c>
      <c r="R1093">
        <v>30318</v>
      </c>
      <c r="S1093" s="1">
        <v>42102</v>
      </c>
      <c r="T1093" s="1">
        <v>42103</v>
      </c>
      <c r="U1093">
        <v>-93.927400000000006</v>
      </c>
      <c r="V1093">
        <v>10</v>
      </c>
      <c r="W1093">
        <v>29.88</v>
      </c>
      <c r="X1093">
        <v>86064</v>
      </c>
      <c r="Y1093">
        <f>cleaneddata[[#This Row],[Unit Price]]-cleaneddata[[#This Row],[Discount]]</f>
        <v>2.87</v>
      </c>
      <c r="Z1093" t="str">
        <f>_xlfn.IFS(cleaneddata[[#This Row],[Region]]="Central","Chris",cleaneddata[[#This Row],[Region]]="East","Erin",cleaneddata[[#This Row],[Region]]="South","Sam",cleaneddata[[#This Row],[Region]]="West","William")</f>
        <v>Sam</v>
      </c>
    </row>
    <row r="1094" spans="1:26" x14ac:dyDescent="0.2">
      <c r="A1094">
        <v>3098</v>
      </c>
      <c r="B1094" t="s">
        <v>1422</v>
      </c>
      <c r="C1094" t="s">
        <v>27</v>
      </c>
      <c r="D1094">
        <v>0.05</v>
      </c>
      <c r="E1094">
        <v>35.44</v>
      </c>
      <c r="F1094">
        <v>5.09</v>
      </c>
      <c r="G1094" t="s">
        <v>40</v>
      </c>
      <c r="H1094" t="s">
        <v>41</v>
      </c>
      <c r="I1094" t="s">
        <v>50</v>
      </c>
      <c r="J1094" t="s">
        <v>90</v>
      </c>
      <c r="K1094" t="s">
        <v>75</v>
      </c>
      <c r="L1094" t="s">
        <v>2080</v>
      </c>
      <c r="M1094">
        <v>0.38</v>
      </c>
      <c r="N1094" t="s">
        <v>34</v>
      </c>
      <c r="O1094" t="s">
        <v>113</v>
      </c>
      <c r="P1094" t="s">
        <v>114</v>
      </c>
      <c r="Q1094" t="s">
        <v>1423</v>
      </c>
      <c r="R1094">
        <v>11967</v>
      </c>
      <c r="S1094" s="1">
        <v>42102</v>
      </c>
      <c r="T1094" s="1">
        <v>42103</v>
      </c>
      <c r="U1094">
        <v>240.17519999999999</v>
      </c>
      <c r="V1094">
        <v>10</v>
      </c>
      <c r="W1094">
        <v>348.08</v>
      </c>
      <c r="X1094">
        <v>89314</v>
      </c>
      <c r="Y1094">
        <f>cleaneddata[[#This Row],[Unit Price]]-cleaneddata[[#This Row],[Discount]]</f>
        <v>35.39</v>
      </c>
      <c r="Z1094" t="str">
        <f>_xlfn.IFS(cleaneddata[[#This Row],[Region]]="Central","Chris",cleaneddata[[#This Row],[Region]]="East","Erin",cleaneddata[[#This Row],[Region]]="South","Sam",cleaneddata[[#This Row],[Region]]="West","William")</f>
        <v>Erin</v>
      </c>
    </row>
    <row r="1095" spans="1:26" x14ac:dyDescent="0.2">
      <c r="A1095">
        <v>1614</v>
      </c>
      <c r="B1095" t="s">
        <v>2081</v>
      </c>
      <c r="C1095" t="s">
        <v>49</v>
      </c>
      <c r="D1095">
        <v>0.06</v>
      </c>
      <c r="E1095">
        <v>40.97</v>
      </c>
      <c r="F1095">
        <v>1.99</v>
      </c>
      <c r="G1095" t="s">
        <v>40</v>
      </c>
      <c r="H1095" t="s">
        <v>41</v>
      </c>
      <c r="I1095" t="s">
        <v>42</v>
      </c>
      <c r="J1095" t="s">
        <v>43</v>
      </c>
      <c r="K1095" t="s">
        <v>44</v>
      </c>
      <c r="L1095" t="s">
        <v>2082</v>
      </c>
      <c r="M1095">
        <v>0.42</v>
      </c>
      <c r="N1095" t="s">
        <v>34</v>
      </c>
      <c r="O1095" t="s">
        <v>113</v>
      </c>
      <c r="P1095" t="s">
        <v>405</v>
      </c>
      <c r="Q1095" t="s">
        <v>2083</v>
      </c>
      <c r="R1095">
        <v>1748</v>
      </c>
      <c r="S1095" s="1">
        <v>42102</v>
      </c>
      <c r="T1095" s="1">
        <v>42106</v>
      </c>
      <c r="U1095">
        <v>341.19810000000001</v>
      </c>
      <c r="V1095">
        <v>12</v>
      </c>
      <c r="W1095">
        <v>494.49</v>
      </c>
      <c r="X1095">
        <v>87823</v>
      </c>
      <c r="Y1095">
        <f>cleaneddata[[#This Row],[Unit Price]]-cleaneddata[[#This Row],[Discount]]</f>
        <v>40.909999999999997</v>
      </c>
      <c r="Z1095" t="str">
        <f>_xlfn.IFS(cleaneddata[[#This Row],[Region]]="Central","Chris",cleaneddata[[#This Row],[Region]]="East","Erin",cleaneddata[[#This Row],[Region]]="South","Sam",cleaneddata[[#This Row],[Region]]="West","William")</f>
        <v>Erin</v>
      </c>
    </row>
    <row r="1096" spans="1:26" x14ac:dyDescent="0.2">
      <c r="A1096">
        <v>1018</v>
      </c>
      <c r="B1096" t="s">
        <v>2084</v>
      </c>
      <c r="C1096" t="s">
        <v>118</v>
      </c>
      <c r="D1096">
        <v>0.05</v>
      </c>
      <c r="E1096">
        <v>35.89</v>
      </c>
      <c r="F1096">
        <v>14.72</v>
      </c>
      <c r="G1096" t="s">
        <v>40</v>
      </c>
      <c r="H1096" t="s">
        <v>73</v>
      </c>
      <c r="I1096" t="s">
        <v>50</v>
      </c>
      <c r="J1096" t="s">
        <v>347</v>
      </c>
      <c r="K1096" t="s">
        <v>75</v>
      </c>
      <c r="L1096" t="s">
        <v>2085</v>
      </c>
      <c r="M1096">
        <v>0.4</v>
      </c>
      <c r="N1096" t="s">
        <v>34</v>
      </c>
      <c r="O1096" t="s">
        <v>35</v>
      </c>
      <c r="P1096" t="s">
        <v>99</v>
      </c>
      <c r="Q1096" t="s">
        <v>2086</v>
      </c>
      <c r="R1096">
        <v>27511</v>
      </c>
      <c r="S1096" s="1">
        <v>42102</v>
      </c>
      <c r="T1096" s="1">
        <v>42103</v>
      </c>
      <c r="U1096">
        <v>22.866</v>
      </c>
      <c r="V1096">
        <v>19</v>
      </c>
      <c r="W1096">
        <v>680.39</v>
      </c>
      <c r="X1096">
        <v>88391</v>
      </c>
      <c r="Y1096">
        <f>cleaneddata[[#This Row],[Unit Price]]-cleaneddata[[#This Row],[Discount]]</f>
        <v>35.840000000000003</v>
      </c>
      <c r="Z1096" t="str">
        <f>_xlfn.IFS(cleaneddata[[#This Row],[Region]]="Central","Chris",cleaneddata[[#This Row],[Region]]="East","Erin",cleaneddata[[#This Row],[Region]]="South","Sam",cleaneddata[[#This Row],[Region]]="West","William")</f>
        <v>Sam</v>
      </c>
    </row>
    <row r="1097" spans="1:26" x14ac:dyDescent="0.2">
      <c r="A1097">
        <v>1018</v>
      </c>
      <c r="B1097" t="s">
        <v>2084</v>
      </c>
      <c r="C1097" t="s">
        <v>118</v>
      </c>
      <c r="D1097">
        <v>0</v>
      </c>
      <c r="E1097">
        <v>11.48</v>
      </c>
      <c r="F1097">
        <v>5.43</v>
      </c>
      <c r="G1097" t="s">
        <v>40</v>
      </c>
      <c r="H1097" t="s">
        <v>73</v>
      </c>
      <c r="I1097" t="s">
        <v>50</v>
      </c>
      <c r="J1097" t="s">
        <v>90</v>
      </c>
      <c r="K1097" t="s">
        <v>75</v>
      </c>
      <c r="L1097" t="s">
        <v>2087</v>
      </c>
      <c r="M1097">
        <v>0.36</v>
      </c>
      <c r="N1097" t="s">
        <v>34</v>
      </c>
      <c r="O1097" t="s">
        <v>35</v>
      </c>
      <c r="P1097" t="s">
        <v>99</v>
      </c>
      <c r="Q1097" t="s">
        <v>2086</v>
      </c>
      <c r="R1097">
        <v>27511</v>
      </c>
      <c r="S1097" s="1">
        <v>42102</v>
      </c>
      <c r="T1097" s="1">
        <v>42102</v>
      </c>
      <c r="U1097">
        <v>115.72799999999999</v>
      </c>
      <c r="V1097">
        <v>6</v>
      </c>
      <c r="W1097">
        <v>75.52</v>
      </c>
      <c r="X1097">
        <v>88391</v>
      </c>
      <c r="Y1097">
        <f>cleaneddata[[#This Row],[Unit Price]]-cleaneddata[[#This Row],[Discount]]</f>
        <v>11.48</v>
      </c>
      <c r="Z1097" t="str">
        <f>_xlfn.IFS(cleaneddata[[#This Row],[Region]]="Central","Chris",cleaneddata[[#This Row],[Region]]="East","Erin",cleaneddata[[#This Row],[Region]]="South","Sam",cleaneddata[[#This Row],[Region]]="West","William")</f>
        <v>Sam</v>
      </c>
    </row>
    <row r="1098" spans="1:26" x14ac:dyDescent="0.2">
      <c r="A1098">
        <v>2561</v>
      </c>
      <c r="B1098" t="s">
        <v>1800</v>
      </c>
      <c r="C1098" t="s">
        <v>72</v>
      </c>
      <c r="D1098">
        <v>7.0000000000000007E-2</v>
      </c>
      <c r="E1098">
        <v>3.98</v>
      </c>
      <c r="F1098">
        <v>5.26</v>
      </c>
      <c r="G1098" t="s">
        <v>40</v>
      </c>
      <c r="H1098" t="s">
        <v>41</v>
      </c>
      <c r="I1098" t="s">
        <v>50</v>
      </c>
      <c r="J1098" t="s">
        <v>74</v>
      </c>
      <c r="K1098" t="s">
        <v>75</v>
      </c>
      <c r="L1098" t="s">
        <v>1857</v>
      </c>
      <c r="M1098">
        <v>0.38</v>
      </c>
      <c r="N1098" t="s">
        <v>34</v>
      </c>
      <c r="O1098" t="s">
        <v>113</v>
      </c>
      <c r="P1098" t="s">
        <v>114</v>
      </c>
      <c r="Q1098" t="s">
        <v>1801</v>
      </c>
      <c r="R1098">
        <v>10562</v>
      </c>
      <c r="S1098" s="1">
        <v>42102</v>
      </c>
      <c r="T1098" s="1">
        <v>42104</v>
      </c>
      <c r="U1098">
        <v>-59.963760000000001</v>
      </c>
      <c r="V1098">
        <v>7</v>
      </c>
      <c r="W1098">
        <v>29.77</v>
      </c>
      <c r="X1098">
        <v>86466</v>
      </c>
      <c r="Y1098">
        <f>cleaneddata[[#This Row],[Unit Price]]-cleaneddata[[#This Row],[Discount]]</f>
        <v>3.91</v>
      </c>
      <c r="Z1098" t="str">
        <f>_xlfn.IFS(cleaneddata[[#This Row],[Region]]="Central","Chris",cleaneddata[[#This Row],[Region]]="East","Erin",cleaneddata[[#This Row],[Region]]="South","Sam",cleaneddata[[#This Row],[Region]]="West","William")</f>
        <v>Erin</v>
      </c>
    </row>
    <row r="1099" spans="1:26" x14ac:dyDescent="0.2">
      <c r="A1099">
        <v>2561</v>
      </c>
      <c r="B1099" t="s">
        <v>1800</v>
      </c>
      <c r="C1099" t="s">
        <v>72</v>
      </c>
      <c r="D1099">
        <v>7.0000000000000007E-2</v>
      </c>
      <c r="E1099">
        <v>12.22</v>
      </c>
      <c r="F1099">
        <v>2.85</v>
      </c>
      <c r="G1099" t="s">
        <v>40</v>
      </c>
      <c r="H1099" t="s">
        <v>41</v>
      </c>
      <c r="I1099" t="s">
        <v>30</v>
      </c>
      <c r="J1099" t="s">
        <v>128</v>
      </c>
      <c r="K1099" t="s">
        <v>44</v>
      </c>
      <c r="L1099" t="s">
        <v>2088</v>
      </c>
      <c r="M1099">
        <v>0.55000000000000004</v>
      </c>
      <c r="N1099" t="s">
        <v>34</v>
      </c>
      <c r="O1099" t="s">
        <v>113</v>
      </c>
      <c r="P1099" t="s">
        <v>114</v>
      </c>
      <c r="Q1099" t="s">
        <v>1801</v>
      </c>
      <c r="R1099">
        <v>10562</v>
      </c>
      <c r="S1099" s="1">
        <v>42102</v>
      </c>
      <c r="T1099" s="1">
        <v>42102</v>
      </c>
      <c r="U1099">
        <v>89.4148</v>
      </c>
      <c r="V1099">
        <v>12</v>
      </c>
      <c r="W1099">
        <v>147.19</v>
      </c>
      <c r="X1099">
        <v>86466</v>
      </c>
      <c r="Y1099">
        <f>cleaneddata[[#This Row],[Unit Price]]-cleaneddata[[#This Row],[Discount]]</f>
        <v>12.15</v>
      </c>
      <c r="Z1099" t="str">
        <f>_xlfn.IFS(cleaneddata[[#This Row],[Region]]="Central","Chris",cleaneddata[[#This Row],[Region]]="East","Erin",cleaneddata[[#This Row],[Region]]="South","Sam",cleaneddata[[#This Row],[Region]]="West","William")</f>
        <v>Erin</v>
      </c>
    </row>
    <row r="1100" spans="1:26" x14ac:dyDescent="0.2">
      <c r="A1100">
        <v>2563</v>
      </c>
      <c r="B1100" t="s">
        <v>2089</v>
      </c>
      <c r="C1100" t="s">
        <v>72</v>
      </c>
      <c r="D1100">
        <v>0.08</v>
      </c>
      <c r="E1100">
        <v>4.55</v>
      </c>
      <c r="F1100">
        <v>1.49</v>
      </c>
      <c r="G1100" t="s">
        <v>40</v>
      </c>
      <c r="H1100" t="s">
        <v>73</v>
      </c>
      <c r="I1100" t="s">
        <v>50</v>
      </c>
      <c r="J1100" t="s">
        <v>74</v>
      </c>
      <c r="K1100" t="s">
        <v>75</v>
      </c>
      <c r="L1100" t="s">
        <v>1505</v>
      </c>
      <c r="M1100">
        <v>0.35</v>
      </c>
      <c r="N1100" t="s">
        <v>34</v>
      </c>
      <c r="O1100" t="s">
        <v>54</v>
      </c>
      <c r="P1100" t="s">
        <v>86</v>
      </c>
      <c r="Q1100" t="s">
        <v>2090</v>
      </c>
      <c r="R1100">
        <v>55432</v>
      </c>
      <c r="S1100" s="1">
        <v>42102</v>
      </c>
      <c r="T1100" s="1">
        <v>42103</v>
      </c>
      <c r="U1100">
        <v>27.0273</v>
      </c>
      <c r="V1100">
        <v>9</v>
      </c>
      <c r="W1100">
        <v>39.17</v>
      </c>
      <c r="X1100">
        <v>91447</v>
      </c>
      <c r="Y1100">
        <f>cleaneddata[[#This Row],[Unit Price]]-cleaneddata[[#This Row],[Discount]]</f>
        <v>4.47</v>
      </c>
      <c r="Z1100" t="str">
        <f>_xlfn.IFS(cleaneddata[[#This Row],[Region]]="Central","Chris",cleaneddata[[#This Row],[Region]]="East","Erin",cleaneddata[[#This Row],[Region]]="South","Sam",cleaneddata[[#This Row],[Region]]="West","William")</f>
        <v>Chris</v>
      </c>
    </row>
    <row r="1101" spans="1:26" x14ac:dyDescent="0.2">
      <c r="A1101">
        <v>2699</v>
      </c>
      <c r="B1101" t="s">
        <v>2091</v>
      </c>
      <c r="C1101" t="s">
        <v>72</v>
      </c>
      <c r="D1101">
        <v>0.04</v>
      </c>
      <c r="E1101">
        <v>70.98</v>
      </c>
      <c r="F1101">
        <v>26.74</v>
      </c>
      <c r="G1101" t="s">
        <v>28</v>
      </c>
      <c r="H1101" t="s">
        <v>96</v>
      </c>
      <c r="I1101" t="s">
        <v>30</v>
      </c>
      <c r="J1101" t="s">
        <v>119</v>
      </c>
      <c r="K1101" t="s">
        <v>32</v>
      </c>
      <c r="L1101" t="s">
        <v>2092</v>
      </c>
      <c r="M1101">
        <v>0.6</v>
      </c>
      <c r="N1101" t="s">
        <v>34</v>
      </c>
      <c r="O1101" t="s">
        <v>61</v>
      </c>
      <c r="P1101" t="s">
        <v>590</v>
      </c>
      <c r="Q1101" t="s">
        <v>2093</v>
      </c>
      <c r="R1101">
        <v>86442</v>
      </c>
      <c r="S1101" s="1">
        <v>42102</v>
      </c>
      <c r="T1101" s="1">
        <v>42104</v>
      </c>
      <c r="U1101">
        <v>-84.628799999999998</v>
      </c>
      <c r="V1101">
        <v>19</v>
      </c>
      <c r="W1101">
        <v>1345.33</v>
      </c>
      <c r="X1101">
        <v>87679</v>
      </c>
      <c r="Y1101">
        <f>cleaneddata[[#This Row],[Unit Price]]-cleaneddata[[#This Row],[Discount]]</f>
        <v>70.94</v>
      </c>
      <c r="Z1101" t="str">
        <f>_xlfn.IFS(cleaneddata[[#This Row],[Region]]="Central","Chris",cleaneddata[[#This Row],[Region]]="East","Erin",cleaneddata[[#This Row],[Region]]="South","Sam",cleaneddata[[#This Row],[Region]]="West","William")</f>
        <v>William</v>
      </c>
    </row>
    <row r="1102" spans="1:26" x14ac:dyDescent="0.2">
      <c r="A1102">
        <v>123</v>
      </c>
      <c r="B1102" t="s">
        <v>2094</v>
      </c>
      <c r="C1102" t="s">
        <v>27</v>
      </c>
      <c r="D1102">
        <v>0.06</v>
      </c>
      <c r="E1102">
        <v>8.57</v>
      </c>
      <c r="F1102">
        <v>6.14</v>
      </c>
      <c r="G1102" t="s">
        <v>40</v>
      </c>
      <c r="H1102" t="s">
        <v>73</v>
      </c>
      <c r="I1102" t="s">
        <v>50</v>
      </c>
      <c r="J1102" t="s">
        <v>570</v>
      </c>
      <c r="K1102" t="s">
        <v>44</v>
      </c>
      <c r="L1102" t="s">
        <v>2095</v>
      </c>
      <c r="M1102">
        <v>0.59</v>
      </c>
      <c r="N1102" t="s">
        <v>34</v>
      </c>
      <c r="O1102" t="s">
        <v>35</v>
      </c>
      <c r="P1102" t="s">
        <v>244</v>
      </c>
      <c r="Q1102" t="s">
        <v>2096</v>
      </c>
      <c r="R1102">
        <v>22102</v>
      </c>
      <c r="S1102" s="1">
        <v>42103</v>
      </c>
      <c r="T1102" s="1">
        <v>42104</v>
      </c>
      <c r="U1102">
        <v>105.678</v>
      </c>
      <c r="V1102">
        <v>11</v>
      </c>
      <c r="W1102">
        <v>94.97</v>
      </c>
      <c r="X1102">
        <v>90669</v>
      </c>
      <c r="Y1102">
        <f>cleaneddata[[#This Row],[Unit Price]]-cleaneddata[[#This Row],[Discount]]</f>
        <v>8.51</v>
      </c>
      <c r="Z1102" t="str">
        <f>_xlfn.IFS(cleaneddata[[#This Row],[Region]]="Central","Chris",cleaneddata[[#This Row],[Region]]="East","Erin",cleaneddata[[#This Row],[Region]]="South","Sam",cleaneddata[[#This Row],[Region]]="West","William")</f>
        <v>Sam</v>
      </c>
    </row>
    <row r="1103" spans="1:26" x14ac:dyDescent="0.2">
      <c r="A1103">
        <v>1186</v>
      </c>
      <c r="B1103" t="s">
        <v>2097</v>
      </c>
      <c r="C1103" t="s">
        <v>27</v>
      </c>
      <c r="D1103">
        <v>7.0000000000000007E-2</v>
      </c>
      <c r="E1103">
        <v>400.97</v>
      </c>
      <c r="F1103">
        <v>48.26</v>
      </c>
      <c r="G1103" t="s">
        <v>28</v>
      </c>
      <c r="H1103" t="s">
        <v>41</v>
      </c>
      <c r="I1103" t="s">
        <v>42</v>
      </c>
      <c r="J1103" t="s">
        <v>58</v>
      </c>
      <c r="K1103" t="s">
        <v>32</v>
      </c>
      <c r="L1103" t="s">
        <v>1562</v>
      </c>
      <c r="M1103">
        <v>0.36</v>
      </c>
      <c r="N1103" t="s">
        <v>34</v>
      </c>
      <c r="O1103" t="s">
        <v>61</v>
      </c>
      <c r="P1103" t="s">
        <v>92</v>
      </c>
      <c r="Q1103" t="s">
        <v>2098</v>
      </c>
      <c r="R1103">
        <v>92646</v>
      </c>
      <c r="S1103" s="1">
        <v>42103</v>
      </c>
      <c r="T1103" s="1">
        <v>42104</v>
      </c>
      <c r="U1103">
        <v>2581.5590999999999</v>
      </c>
      <c r="V1103">
        <v>10</v>
      </c>
      <c r="W1103">
        <v>3741.39</v>
      </c>
      <c r="X1103">
        <v>85939</v>
      </c>
      <c r="Y1103">
        <f>cleaneddata[[#This Row],[Unit Price]]-cleaneddata[[#This Row],[Discount]]</f>
        <v>400.90000000000003</v>
      </c>
      <c r="Z1103" t="str">
        <f>_xlfn.IFS(cleaneddata[[#This Row],[Region]]="Central","Chris",cleaneddata[[#This Row],[Region]]="East","Erin",cleaneddata[[#This Row],[Region]]="South","Sam",cleaneddata[[#This Row],[Region]]="West","William")</f>
        <v>William</v>
      </c>
    </row>
    <row r="1104" spans="1:26" x14ac:dyDescent="0.2">
      <c r="A1104">
        <v>1233</v>
      </c>
      <c r="B1104" t="s">
        <v>2099</v>
      </c>
      <c r="C1104" t="s">
        <v>27</v>
      </c>
      <c r="D1104">
        <v>0.1</v>
      </c>
      <c r="E1104">
        <v>120.98</v>
      </c>
      <c r="F1104">
        <v>9.07</v>
      </c>
      <c r="G1104" t="s">
        <v>89</v>
      </c>
      <c r="H1104" t="s">
        <v>41</v>
      </c>
      <c r="I1104" t="s">
        <v>50</v>
      </c>
      <c r="J1104" t="s">
        <v>74</v>
      </c>
      <c r="K1104" t="s">
        <v>75</v>
      </c>
      <c r="L1104" t="s">
        <v>1425</v>
      </c>
      <c r="M1104">
        <v>0.35</v>
      </c>
      <c r="N1104" t="s">
        <v>34</v>
      </c>
      <c r="O1104" t="s">
        <v>54</v>
      </c>
      <c r="P1104" t="s">
        <v>189</v>
      </c>
      <c r="Q1104" t="s">
        <v>2100</v>
      </c>
      <c r="R1104">
        <v>75028</v>
      </c>
      <c r="S1104" s="1">
        <v>42103</v>
      </c>
      <c r="T1104" s="1">
        <v>42105</v>
      </c>
      <c r="U1104">
        <v>297.45715999999999</v>
      </c>
      <c r="V1104">
        <v>5</v>
      </c>
      <c r="W1104">
        <v>568.24</v>
      </c>
      <c r="X1104">
        <v>89375</v>
      </c>
      <c r="Y1104">
        <f>cleaneddata[[#This Row],[Unit Price]]-cleaneddata[[#This Row],[Discount]]</f>
        <v>120.88000000000001</v>
      </c>
      <c r="Z1104" t="str">
        <f>_xlfn.IFS(cleaneddata[[#This Row],[Region]]="Central","Chris",cleaneddata[[#This Row],[Region]]="East","Erin",cleaneddata[[#This Row],[Region]]="South","Sam",cleaneddata[[#This Row],[Region]]="West","William")</f>
        <v>Chris</v>
      </c>
    </row>
    <row r="1105" spans="1:26" x14ac:dyDescent="0.2">
      <c r="A1105">
        <v>1233</v>
      </c>
      <c r="B1105" t="s">
        <v>2099</v>
      </c>
      <c r="C1105" t="s">
        <v>27</v>
      </c>
      <c r="D1105">
        <v>0.02</v>
      </c>
      <c r="E1105">
        <v>152.47999999999999</v>
      </c>
      <c r="F1105">
        <v>6.5</v>
      </c>
      <c r="G1105" t="s">
        <v>89</v>
      </c>
      <c r="H1105" t="s">
        <v>41</v>
      </c>
      <c r="I1105" t="s">
        <v>42</v>
      </c>
      <c r="J1105" t="s">
        <v>43</v>
      </c>
      <c r="K1105" t="s">
        <v>75</v>
      </c>
      <c r="L1105" t="s">
        <v>1795</v>
      </c>
      <c r="M1105">
        <v>0.74</v>
      </c>
      <c r="N1105" t="s">
        <v>34</v>
      </c>
      <c r="O1105" t="s">
        <v>54</v>
      </c>
      <c r="P1105" t="s">
        <v>189</v>
      </c>
      <c r="Q1105" t="s">
        <v>2100</v>
      </c>
      <c r="R1105">
        <v>75028</v>
      </c>
      <c r="S1105" s="1">
        <v>42103</v>
      </c>
      <c r="T1105" s="1">
        <v>42105</v>
      </c>
      <c r="U1105">
        <v>-564.60239999999999</v>
      </c>
      <c r="V1105">
        <v>1</v>
      </c>
      <c r="W1105">
        <v>162.91</v>
      </c>
      <c r="X1105">
        <v>89375</v>
      </c>
      <c r="Y1105">
        <f>cleaneddata[[#This Row],[Unit Price]]-cleaneddata[[#This Row],[Discount]]</f>
        <v>152.45999999999998</v>
      </c>
      <c r="Z1105" t="str">
        <f>_xlfn.IFS(cleaneddata[[#This Row],[Region]]="Central","Chris",cleaneddata[[#This Row],[Region]]="East","Erin",cleaneddata[[#This Row],[Region]]="South","Sam",cleaneddata[[#This Row],[Region]]="West","William")</f>
        <v>Chris</v>
      </c>
    </row>
    <row r="1106" spans="1:26" x14ac:dyDescent="0.2">
      <c r="A1106">
        <v>1178</v>
      </c>
      <c r="B1106" t="s">
        <v>2101</v>
      </c>
      <c r="C1106" t="s">
        <v>39</v>
      </c>
      <c r="D1106">
        <v>0.03</v>
      </c>
      <c r="E1106">
        <v>4.4800000000000004</v>
      </c>
      <c r="F1106">
        <v>49</v>
      </c>
      <c r="G1106" t="s">
        <v>40</v>
      </c>
      <c r="H1106" t="s">
        <v>41</v>
      </c>
      <c r="I1106" t="s">
        <v>50</v>
      </c>
      <c r="J1106" t="s">
        <v>97</v>
      </c>
      <c r="K1106" t="s">
        <v>66</v>
      </c>
      <c r="L1106" t="s">
        <v>470</v>
      </c>
      <c r="M1106">
        <v>0.6</v>
      </c>
      <c r="N1106" t="s">
        <v>34</v>
      </c>
      <c r="O1106" t="s">
        <v>35</v>
      </c>
      <c r="P1106" t="s">
        <v>125</v>
      </c>
      <c r="Q1106" t="s">
        <v>2102</v>
      </c>
      <c r="R1106">
        <v>32701</v>
      </c>
      <c r="S1106" s="1">
        <v>42103</v>
      </c>
      <c r="T1106" s="1">
        <v>42105</v>
      </c>
      <c r="U1106">
        <v>64.266000000000005</v>
      </c>
      <c r="V1106">
        <v>2</v>
      </c>
      <c r="W1106">
        <v>21.46</v>
      </c>
      <c r="X1106">
        <v>89787</v>
      </c>
      <c r="Y1106">
        <f>cleaneddata[[#This Row],[Unit Price]]-cleaneddata[[#This Row],[Discount]]</f>
        <v>4.45</v>
      </c>
      <c r="Z1106" t="str">
        <f>_xlfn.IFS(cleaneddata[[#This Row],[Region]]="Central","Chris",cleaneddata[[#This Row],[Region]]="East","Erin",cleaneddata[[#This Row],[Region]]="South","Sam",cleaneddata[[#This Row],[Region]]="West","William")</f>
        <v>Sam</v>
      </c>
    </row>
    <row r="1107" spans="1:26" x14ac:dyDescent="0.2">
      <c r="A1107">
        <v>1178</v>
      </c>
      <c r="B1107" t="s">
        <v>2101</v>
      </c>
      <c r="C1107" t="s">
        <v>39</v>
      </c>
      <c r="D1107">
        <v>0.06</v>
      </c>
      <c r="E1107">
        <v>350.99</v>
      </c>
      <c r="F1107">
        <v>39</v>
      </c>
      <c r="G1107" t="s">
        <v>28</v>
      </c>
      <c r="H1107" t="s">
        <v>41</v>
      </c>
      <c r="I1107" t="s">
        <v>30</v>
      </c>
      <c r="J1107" t="s">
        <v>111</v>
      </c>
      <c r="K1107" t="s">
        <v>59</v>
      </c>
      <c r="L1107" t="s">
        <v>440</v>
      </c>
      <c r="M1107">
        <v>0.55000000000000004</v>
      </c>
      <c r="N1107" t="s">
        <v>34</v>
      </c>
      <c r="O1107" t="s">
        <v>35</v>
      </c>
      <c r="P1107" t="s">
        <v>125</v>
      </c>
      <c r="Q1107" t="s">
        <v>2102</v>
      </c>
      <c r="R1107">
        <v>32701</v>
      </c>
      <c r="S1107" s="1">
        <v>42103</v>
      </c>
      <c r="T1107" s="1">
        <v>42105</v>
      </c>
      <c r="U1107">
        <v>-302.61559999999997</v>
      </c>
      <c r="V1107">
        <v>10</v>
      </c>
      <c r="W1107">
        <v>3506.78</v>
      </c>
      <c r="X1107">
        <v>89787</v>
      </c>
      <c r="Y1107">
        <f>cleaneddata[[#This Row],[Unit Price]]-cleaneddata[[#This Row],[Discount]]</f>
        <v>350.93</v>
      </c>
      <c r="Z1107" t="str">
        <f>_xlfn.IFS(cleaneddata[[#This Row],[Region]]="Central","Chris",cleaneddata[[#This Row],[Region]]="East","Erin",cleaneddata[[#This Row],[Region]]="South","Sam",cleaneddata[[#This Row],[Region]]="West","William")</f>
        <v>Sam</v>
      </c>
    </row>
    <row r="1108" spans="1:26" x14ac:dyDescent="0.2">
      <c r="A1108">
        <v>1178</v>
      </c>
      <c r="B1108" t="s">
        <v>2101</v>
      </c>
      <c r="C1108" t="s">
        <v>39</v>
      </c>
      <c r="D1108">
        <v>0.09</v>
      </c>
      <c r="E1108">
        <v>40.98</v>
      </c>
      <c r="F1108">
        <v>6.5</v>
      </c>
      <c r="G1108" t="s">
        <v>89</v>
      </c>
      <c r="H1108" t="s">
        <v>41</v>
      </c>
      <c r="I1108" t="s">
        <v>42</v>
      </c>
      <c r="J1108" t="s">
        <v>43</v>
      </c>
      <c r="K1108" t="s">
        <v>75</v>
      </c>
      <c r="L1108" t="s">
        <v>448</v>
      </c>
      <c r="M1108">
        <v>0.74</v>
      </c>
      <c r="N1108" t="s">
        <v>34</v>
      </c>
      <c r="O1108" t="s">
        <v>35</v>
      </c>
      <c r="P1108" t="s">
        <v>125</v>
      </c>
      <c r="Q1108" t="s">
        <v>2102</v>
      </c>
      <c r="R1108">
        <v>32701</v>
      </c>
      <c r="S1108" s="1">
        <v>42103</v>
      </c>
      <c r="T1108" s="1">
        <v>42105</v>
      </c>
      <c r="U1108">
        <v>5.6916000000000002</v>
      </c>
      <c r="V1108">
        <v>7</v>
      </c>
      <c r="W1108">
        <v>267.69</v>
      </c>
      <c r="X1108">
        <v>89787</v>
      </c>
      <c r="Y1108">
        <f>cleaneddata[[#This Row],[Unit Price]]-cleaneddata[[#This Row],[Discount]]</f>
        <v>40.889999999999993</v>
      </c>
      <c r="Z1108" t="str">
        <f>_xlfn.IFS(cleaneddata[[#This Row],[Region]]="Central","Chris",cleaneddata[[#This Row],[Region]]="East","Erin",cleaneddata[[#This Row],[Region]]="South","Sam",cleaneddata[[#This Row],[Region]]="West","William")</f>
        <v>Sam</v>
      </c>
    </row>
    <row r="1109" spans="1:26" x14ac:dyDescent="0.2">
      <c r="A1109">
        <v>1250</v>
      </c>
      <c r="B1109" t="s">
        <v>2103</v>
      </c>
      <c r="C1109" t="s">
        <v>39</v>
      </c>
      <c r="D1109">
        <v>0</v>
      </c>
      <c r="E1109">
        <v>3.89</v>
      </c>
      <c r="F1109">
        <v>7.01</v>
      </c>
      <c r="G1109" t="s">
        <v>40</v>
      </c>
      <c r="H1109" t="s">
        <v>96</v>
      </c>
      <c r="I1109" t="s">
        <v>50</v>
      </c>
      <c r="J1109" t="s">
        <v>74</v>
      </c>
      <c r="K1109" t="s">
        <v>75</v>
      </c>
      <c r="L1109" t="s">
        <v>728</v>
      </c>
      <c r="M1109">
        <v>0.37</v>
      </c>
      <c r="N1109" t="s">
        <v>34</v>
      </c>
      <c r="O1109" t="s">
        <v>54</v>
      </c>
      <c r="P1109" t="s">
        <v>105</v>
      </c>
      <c r="Q1109" t="s">
        <v>2104</v>
      </c>
      <c r="R1109">
        <v>60110</v>
      </c>
      <c r="S1109" s="1">
        <v>42103</v>
      </c>
      <c r="T1109" s="1">
        <v>42103</v>
      </c>
      <c r="U1109">
        <v>-255.16890000000001</v>
      </c>
      <c r="V1109">
        <v>21</v>
      </c>
      <c r="W1109">
        <v>85.64</v>
      </c>
      <c r="X1109">
        <v>87877</v>
      </c>
      <c r="Y1109">
        <f>cleaneddata[[#This Row],[Unit Price]]-cleaneddata[[#This Row],[Discount]]</f>
        <v>3.89</v>
      </c>
      <c r="Z1109" t="str">
        <f>_xlfn.IFS(cleaneddata[[#This Row],[Region]]="Central","Chris",cleaneddata[[#This Row],[Region]]="East","Erin",cleaneddata[[#This Row],[Region]]="South","Sam",cleaneddata[[#This Row],[Region]]="West","William")</f>
        <v>Chris</v>
      </c>
    </row>
    <row r="1110" spans="1:26" x14ac:dyDescent="0.2">
      <c r="A1110">
        <v>1250</v>
      </c>
      <c r="B1110" t="s">
        <v>2103</v>
      </c>
      <c r="C1110" t="s">
        <v>39</v>
      </c>
      <c r="D1110">
        <v>0.09</v>
      </c>
      <c r="E1110">
        <v>120.98</v>
      </c>
      <c r="F1110">
        <v>30</v>
      </c>
      <c r="G1110" t="s">
        <v>28</v>
      </c>
      <c r="H1110" t="s">
        <v>96</v>
      </c>
      <c r="I1110" t="s">
        <v>30</v>
      </c>
      <c r="J1110" t="s">
        <v>111</v>
      </c>
      <c r="K1110" t="s">
        <v>59</v>
      </c>
      <c r="L1110" t="s">
        <v>1127</v>
      </c>
      <c r="M1110">
        <v>0.64</v>
      </c>
      <c r="N1110" t="s">
        <v>34</v>
      </c>
      <c r="O1110" t="s">
        <v>54</v>
      </c>
      <c r="P1110" t="s">
        <v>105</v>
      </c>
      <c r="Q1110" t="s">
        <v>2104</v>
      </c>
      <c r="R1110">
        <v>60110</v>
      </c>
      <c r="S1110" s="1">
        <v>42103</v>
      </c>
      <c r="T1110" s="1">
        <v>42105</v>
      </c>
      <c r="U1110">
        <v>74.004800000000003</v>
      </c>
      <c r="V1110">
        <v>22</v>
      </c>
      <c r="W1110">
        <v>2508.15</v>
      </c>
      <c r="X1110">
        <v>87877</v>
      </c>
      <c r="Y1110">
        <f>cleaneddata[[#This Row],[Unit Price]]-cleaneddata[[#This Row],[Discount]]</f>
        <v>120.89</v>
      </c>
      <c r="Z1110" t="str">
        <f>_xlfn.IFS(cleaneddata[[#This Row],[Region]]="Central","Chris",cleaneddata[[#This Row],[Region]]="East","Erin",cleaneddata[[#This Row],[Region]]="South","Sam",cleaneddata[[#This Row],[Region]]="West","William")</f>
        <v>Chris</v>
      </c>
    </row>
    <row r="1111" spans="1:26" x14ac:dyDescent="0.2">
      <c r="A1111">
        <v>1250</v>
      </c>
      <c r="B1111" t="s">
        <v>2103</v>
      </c>
      <c r="C1111" t="s">
        <v>39</v>
      </c>
      <c r="D1111">
        <v>0.1</v>
      </c>
      <c r="E1111">
        <v>30.98</v>
      </c>
      <c r="F1111">
        <v>5.76</v>
      </c>
      <c r="G1111" t="s">
        <v>40</v>
      </c>
      <c r="H1111" t="s">
        <v>96</v>
      </c>
      <c r="I1111" t="s">
        <v>50</v>
      </c>
      <c r="J1111" t="s">
        <v>90</v>
      </c>
      <c r="K1111" t="s">
        <v>75</v>
      </c>
      <c r="L1111" t="s">
        <v>741</v>
      </c>
      <c r="M1111">
        <v>0.4</v>
      </c>
      <c r="N1111" t="s">
        <v>34</v>
      </c>
      <c r="O1111" t="s">
        <v>54</v>
      </c>
      <c r="P1111" t="s">
        <v>105</v>
      </c>
      <c r="Q1111" t="s">
        <v>2104</v>
      </c>
      <c r="R1111">
        <v>60110</v>
      </c>
      <c r="S1111" s="1">
        <v>42103</v>
      </c>
      <c r="T1111" s="1">
        <v>42104</v>
      </c>
      <c r="U1111">
        <v>109.4248</v>
      </c>
      <c r="V1111">
        <v>8</v>
      </c>
      <c r="W1111">
        <v>225.62</v>
      </c>
      <c r="X1111">
        <v>87877</v>
      </c>
      <c r="Y1111">
        <f>cleaneddata[[#This Row],[Unit Price]]-cleaneddata[[#This Row],[Discount]]</f>
        <v>30.88</v>
      </c>
      <c r="Z1111" t="str">
        <f>_xlfn.IFS(cleaneddata[[#This Row],[Region]]="Central","Chris",cleaneddata[[#This Row],[Region]]="East","Erin",cleaneddata[[#This Row],[Region]]="South","Sam",cleaneddata[[#This Row],[Region]]="West","William")</f>
        <v>Chris</v>
      </c>
    </row>
    <row r="1112" spans="1:26" x14ac:dyDescent="0.2">
      <c r="A1112">
        <v>2488</v>
      </c>
      <c r="B1112" t="s">
        <v>2105</v>
      </c>
      <c r="C1112" t="s">
        <v>39</v>
      </c>
      <c r="D1112">
        <v>0.08</v>
      </c>
      <c r="E1112">
        <v>4.91</v>
      </c>
      <c r="F1112">
        <v>0.5</v>
      </c>
      <c r="G1112" t="s">
        <v>40</v>
      </c>
      <c r="H1112" t="s">
        <v>41</v>
      </c>
      <c r="I1112" t="s">
        <v>50</v>
      </c>
      <c r="J1112" t="s">
        <v>154</v>
      </c>
      <c r="K1112" t="s">
        <v>75</v>
      </c>
      <c r="L1112" t="s">
        <v>975</v>
      </c>
      <c r="M1112">
        <v>0.36</v>
      </c>
      <c r="N1112" t="s">
        <v>34</v>
      </c>
      <c r="O1112" t="s">
        <v>35</v>
      </c>
      <c r="P1112" t="s">
        <v>46</v>
      </c>
      <c r="Q1112" t="s">
        <v>2106</v>
      </c>
      <c r="R1112">
        <v>72023</v>
      </c>
      <c r="S1112" s="1">
        <v>42103</v>
      </c>
      <c r="T1112" s="1">
        <v>42103</v>
      </c>
      <c r="U1112">
        <v>12.726000000000001</v>
      </c>
      <c r="V1112">
        <v>9</v>
      </c>
      <c r="W1112">
        <v>42.69</v>
      </c>
      <c r="X1112">
        <v>86887</v>
      </c>
      <c r="Y1112">
        <f>cleaneddata[[#This Row],[Unit Price]]-cleaneddata[[#This Row],[Discount]]</f>
        <v>4.83</v>
      </c>
      <c r="Z1112" t="str">
        <f>_xlfn.IFS(cleaneddata[[#This Row],[Region]]="Central","Chris",cleaneddata[[#This Row],[Region]]="East","Erin",cleaneddata[[#This Row],[Region]]="South","Sam",cleaneddata[[#This Row],[Region]]="West","William")</f>
        <v>Sam</v>
      </c>
    </row>
    <row r="1113" spans="1:26" x14ac:dyDescent="0.2">
      <c r="A1113">
        <v>2488</v>
      </c>
      <c r="B1113" t="s">
        <v>2105</v>
      </c>
      <c r="C1113" t="s">
        <v>39</v>
      </c>
      <c r="D1113">
        <v>0.02</v>
      </c>
      <c r="E1113">
        <v>28.15</v>
      </c>
      <c r="F1113">
        <v>6.17</v>
      </c>
      <c r="G1113" t="s">
        <v>40</v>
      </c>
      <c r="H1113" t="s">
        <v>41</v>
      </c>
      <c r="I1113" t="s">
        <v>50</v>
      </c>
      <c r="J1113" t="s">
        <v>51</v>
      </c>
      <c r="K1113" t="s">
        <v>44</v>
      </c>
      <c r="L1113" t="s">
        <v>621</v>
      </c>
      <c r="M1113">
        <v>0.55000000000000004</v>
      </c>
      <c r="N1113" t="s">
        <v>34</v>
      </c>
      <c r="O1113" t="s">
        <v>35</v>
      </c>
      <c r="P1113" t="s">
        <v>46</v>
      </c>
      <c r="Q1113" t="s">
        <v>2106</v>
      </c>
      <c r="R1113">
        <v>72023</v>
      </c>
      <c r="S1113" s="1">
        <v>42103</v>
      </c>
      <c r="T1113" s="1">
        <v>42104</v>
      </c>
      <c r="U1113">
        <v>160.8066</v>
      </c>
      <c r="V1113">
        <v>11</v>
      </c>
      <c r="W1113">
        <v>327.41000000000003</v>
      </c>
      <c r="X1113">
        <v>86887</v>
      </c>
      <c r="Y1113">
        <f>cleaneddata[[#This Row],[Unit Price]]-cleaneddata[[#This Row],[Discount]]</f>
        <v>28.13</v>
      </c>
      <c r="Z1113" t="str">
        <f>_xlfn.IFS(cleaneddata[[#This Row],[Region]]="Central","Chris",cleaneddata[[#This Row],[Region]]="East","Erin",cleaneddata[[#This Row],[Region]]="South","Sam",cleaneddata[[#This Row],[Region]]="West","William")</f>
        <v>Sam</v>
      </c>
    </row>
    <row r="1114" spans="1:26" x14ac:dyDescent="0.2">
      <c r="A1114">
        <v>2491</v>
      </c>
      <c r="B1114" t="s">
        <v>459</v>
      </c>
      <c r="C1114" t="s">
        <v>39</v>
      </c>
      <c r="D1114">
        <v>0.08</v>
      </c>
      <c r="E1114">
        <v>4.91</v>
      </c>
      <c r="F1114">
        <v>0.5</v>
      </c>
      <c r="G1114" t="s">
        <v>40</v>
      </c>
      <c r="H1114" t="s">
        <v>41</v>
      </c>
      <c r="I1114" t="s">
        <v>50</v>
      </c>
      <c r="J1114" t="s">
        <v>154</v>
      </c>
      <c r="K1114" t="s">
        <v>75</v>
      </c>
      <c r="L1114" t="s">
        <v>975</v>
      </c>
      <c r="M1114">
        <v>0.36</v>
      </c>
      <c r="N1114" t="s">
        <v>34</v>
      </c>
      <c r="O1114" t="s">
        <v>61</v>
      </c>
      <c r="P1114" t="s">
        <v>92</v>
      </c>
      <c r="Q1114" t="s">
        <v>102</v>
      </c>
      <c r="R1114">
        <v>90045</v>
      </c>
      <c r="S1114" s="1">
        <v>42103</v>
      </c>
      <c r="T1114" s="1">
        <v>42103</v>
      </c>
      <c r="U1114">
        <v>31.751999999999999</v>
      </c>
      <c r="V1114">
        <v>36</v>
      </c>
      <c r="W1114">
        <v>170.75</v>
      </c>
      <c r="X1114">
        <v>14785</v>
      </c>
      <c r="Y1114">
        <f>cleaneddata[[#This Row],[Unit Price]]-cleaneddata[[#This Row],[Discount]]</f>
        <v>4.83</v>
      </c>
      <c r="Z1114" t="str">
        <f>_xlfn.IFS(cleaneddata[[#This Row],[Region]]="Central","Chris",cleaneddata[[#This Row],[Region]]="East","Erin",cleaneddata[[#This Row],[Region]]="South","Sam",cleaneddata[[#This Row],[Region]]="West","William")</f>
        <v>William</v>
      </c>
    </row>
    <row r="1115" spans="1:26" x14ac:dyDescent="0.2">
      <c r="A1115">
        <v>2491</v>
      </c>
      <c r="B1115" t="s">
        <v>459</v>
      </c>
      <c r="C1115" t="s">
        <v>39</v>
      </c>
      <c r="D1115">
        <v>0.02</v>
      </c>
      <c r="E1115">
        <v>28.15</v>
      </c>
      <c r="F1115">
        <v>6.17</v>
      </c>
      <c r="G1115" t="s">
        <v>40</v>
      </c>
      <c r="H1115" t="s">
        <v>41</v>
      </c>
      <c r="I1115" t="s">
        <v>50</v>
      </c>
      <c r="J1115" t="s">
        <v>51</v>
      </c>
      <c r="K1115" t="s">
        <v>44</v>
      </c>
      <c r="L1115" t="s">
        <v>621</v>
      </c>
      <c r="M1115">
        <v>0.55000000000000004</v>
      </c>
      <c r="N1115" t="s">
        <v>34</v>
      </c>
      <c r="O1115" t="s">
        <v>61</v>
      </c>
      <c r="P1115" t="s">
        <v>92</v>
      </c>
      <c r="Q1115" t="s">
        <v>102</v>
      </c>
      <c r="R1115">
        <v>90045</v>
      </c>
      <c r="S1115" s="1">
        <v>42103</v>
      </c>
      <c r="T1115" s="1">
        <v>42104</v>
      </c>
      <c r="U1115">
        <v>117.208</v>
      </c>
      <c r="V1115">
        <v>45</v>
      </c>
      <c r="W1115">
        <v>1339.42</v>
      </c>
      <c r="X1115">
        <v>14785</v>
      </c>
      <c r="Y1115">
        <f>cleaneddata[[#This Row],[Unit Price]]-cleaneddata[[#This Row],[Discount]]</f>
        <v>28.13</v>
      </c>
      <c r="Z1115" t="str">
        <f>_xlfn.IFS(cleaneddata[[#This Row],[Region]]="Central","Chris",cleaneddata[[#This Row],[Region]]="East","Erin",cleaneddata[[#This Row],[Region]]="South","Sam",cleaneddata[[#This Row],[Region]]="West","William")</f>
        <v>William</v>
      </c>
    </row>
    <row r="1116" spans="1:26" x14ac:dyDescent="0.2">
      <c r="A1116">
        <v>115</v>
      </c>
      <c r="B1116" t="s">
        <v>2107</v>
      </c>
      <c r="C1116" t="s">
        <v>49</v>
      </c>
      <c r="D1116">
        <v>7.0000000000000007E-2</v>
      </c>
      <c r="E1116">
        <v>2.12</v>
      </c>
      <c r="F1116">
        <v>1.99</v>
      </c>
      <c r="G1116" t="s">
        <v>40</v>
      </c>
      <c r="H1116" t="s">
        <v>73</v>
      </c>
      <c r="I1116" t="s">
        <v>42</v>
      </c>
      <c r="J1116" t="s">
        <v>43</v>
      </c>
      <c r="K1116" t="s">
        <v>44</v>
      </c>
      <c r="L1116" t="s">
        <v>2108</v>
      </c>
      <c r="M1116">
        <v>0.55000000000000004</v>
      </c>
      <c r="N1116" t="s">
        <v>34</v>
      </c>
      <c r="O1116" t="s">
        <v>61</v>
      </c>
      <c r="P1116" t="s">
        <v>141</v>
      </c>
      <c r="Q1116" t="s">
        <v>2109</v>
      </c>
      <c r="R1116">
        <v>97128</v>
      </c>
      <c r="S1116" s="1">
        <v>42103</v>
      </c>
      <c r="T1116" s="1">
        <v>42105</v>
      </c>
      <c r="U1116">
        <v>-55.84</v>
      </c>
      <c r="V1116">
        <v>12</v>
      </c>
      <c r="W1116">
        <v>26.07</v>
      </c>
      <c r="X1116">
        <v>89585</v>
      </c>
      <c r="Y1116">
        <f>cleaneddata[[#This Row],[Unit Price]]-cleaneddata[[#This Row],[Discount]]</f>
        <v>2.0500000000000003</v>
      </c>
      <c r="Z1116" t="str">
        <f>_xlfn.IFS(cleaneddata[[#This Row],[Region]]="Central","Chris",cleaneddata[[#This Row],[Region]]="East","Erin",cleaneddata[[#This Row],[Region]]="South","Sam",cleaneddata[[#This Row],[Region]]="West","William")</f>
        <v>William</v>
      </c>
    </row>
    <row r="1117" spans="1:26" x14ac:dyDescent="0.2">
      <c r="A1117">
        <v>117</v>
      </c>
      <c r="B1117" t="s">
        <v>143</v>
      </c>
      <c r="C1117" t="s">
        <v>49</v>
      </c>
      <c r="D1117">
        <v>7.0000000000000007E-2</v>
      </c>
      <c r="E1117">
        <v>2.12</v>
      </c>
      <c r="F1117">
        <v>1.99</v>
      </c>
      <c r="G1117" t="s">
        <v>40</v>
      </c>
      <c r="H1117" t="s">
        <v>73</v>
      </c>
      <c r="I1117" t="s">
        <v>42</v>
      </c>
      <c r="J1117" t="s">
        <v>43</v>
      </c>
      <c r="K1117" t="s">
        <v>44</v>
      </c>
      <c r="L1117" t="s">
        <v>2108</v>
      </c>
      <c r="M1117">
        <v>0.55000000000000004</v>
      </c>
      <c r="N1117" t="s">
        <v>34</v>
      </c>
      <c r="O1117" t="s">
        <v>61</v>
      </c>
      <c r="P1117" t="s">
        <v>68</v>
      </c>
      <c r="Q1117" t="s">
        <v>144</v>
      </c>
      <c r="R1117">
        <v>98103</v>
      </c>
      <c r="S1117" s="1">
        <v>42103</v>
      </c>
      <c r="T1117" s="1">
        <v>42105</v>
      </c>
      <c r="U1117">
        <v>-55.84</v>
      </c>
      <c r="V1117">
        <v>46</v>
      </c>
      <c r="W1117">
        <v>99.94</v>
      </c>
      <c r="X1117">
        <v>58914</v>
      </c>
      <c r="Y1117">
        <f>cleaneddata[[#This Row],[Unit Price]]-cleaneddata[[#This Row],[Discount]]</f>
        <v>2.0500000000000003</v>
      </c>
      <c r="Z1117" t="str">
        <f>_xlfn.IFS(cleaneddata[[#This Row],[Region]]="Central","Chris",cleaneddata[[#This Row],[Region]]="East","Erin",cleaneddata[[#This Row],[Region]]="South","Sam",cleaneddata[[#This Row],[Region]]="West","William")</f>
        <v>William</v>
      </c>
    </row>
    <row r="1118" spans="1:26" x14ac:dyDescent="0.2">
      <c r="A1118">
        <v>2851</v>
      </c>
      <c r="B1118" t="s">
        <v>2110</v>
      </c>
      <c r="C1118" t="s">
        <v>49</v>
      </c>
      <c r="D1118">
        <v>0.05</v>
      </c>
      <c r="E1118">
        <v>115.99</v>
      </c>
      <c r="F1118">
        <v>8.99</v>
      </c>
      <c r="G1118" t="s">
        <v>40</v>
      </c>
      <c r="H1118" t="s">
        <v>41</v>
      </c>
      <c r="I1118" t="s">
        <v>42</v>
      </c>
      <c r="J1118" t="s">
        <v>137</v>
      </c>
      <c r="K1118" t="s">
        <v>75</v>
      </c>
      <c r="L1118" t="s">
        <v>2111</v>
      </c>
      <c r="M1118">
        <v>0.57999999999999996</v>
      </c>
      <c r="N1118" t="s">
        <v>34</v>
      </c>
      <c r="O1118" t="s">
        <v>54</v>
      </c>
      <c r="P1118" t="s">
        <v>189</v>
      </c>
      <c r="Q1118" t="s">
        <v>2112</v>
      </c>
      <c r="R1118">
        <v>79762</v>
      </c>
      <c r="S1118" s="1">
        <v>42103</v>
      </c>
      <c r="T1118" s="1">
        <v>42107</v>
      </c>
      <c r="U1118">
        <v>719.35260000000005</v>
      </c>
      <c r="V1118">
        <v>11</v>
      </c>
      <c r="W1118">
        <v>1042.54</v>
      </c>
      <c r="X1118">
        <v>86454</v>
      </c>
      <c r="Y1118">
        <f>cleaneddata[[#This Row],[Unit Price]]-cleaneddata[[#This Row],[Discount]]</f>
        <v>115.94</v>
      </c>
      <c r="Z1118" t="str">
        <f>_xlfn.IFS(cleaneddata[[#This Row],[Region]]="Central","Chris",cleaneddata[[#This Row],[Region]]="East","Erin",cleaneddata[[#This Row],[Region]]="South","Sam",cleaneddata[[#This Row],[Region]]="West","William")</f>
        <v>Chris</v>
      </c>
    </row>
    <row r="1119" spans="1:26" x14ac:dyDescent="0.2">
      <c r="A1119">
        <v>1271</v>
      </c>
      <c r="B1119" t="s">
        <v>2113</v>
      </c>
      <c r="C1119" t="s">
        <v>118</v>
      </c>
      <c r="D1119">
        <v>7.0000000000000007E-2</v>
      </c>
      <c r="E1119">
        <v>125.99</v>
      </c>
      <c r="F1119">
        <v>7.69</v>
      </c>
      <c r="G1119" t="s">
        <v>40</v>
      </c>
      <c r="H1119" t="s">
        <v>96</v>
      </c>
      <c r="I1119" t="s">
        <v>42</v>
      </c>
      <c r="J1119" t="s">
        <v>137</v>
      </c>
      <c r="K1119" t="s">
        <v>75</v>
      </c>
      <c r="L1119" t="s">
        <v>647</v>
      </c>
      <c r="M1119">
        <v>0.59</v>
      </c>
      <c r="N1119" t="s">
        <v>34</v>
      </c>
      <c r="O1119" t="s">
        <v>61</v>
      </c>
      <c r="P1119" t="s">
        <v>92</v>
      </c>
      <c r="Q1119" t="s">
        <v>2114</v>
      </c>
      <c r="R1119">
        <v>91941</v>
      </c>
      <c r="S1119" s="1">
        <v>42103</v>
      </c>
      <c r="T1119" s="1">
        <v>42104</v>
      </c>
      <c r="U1119">
        <v>588.24570000000006</v>
      </c>
      <c r="V1119">
        <v>8</v>
      </c>
      <c r="W1119">
        <v>852.53</v>
      </c>
      <c r="X1119">
        <v>88410</v>
      </c>
      <c r="Y1119">
        <f>cleaneddata[[#This Row],[Unit Price]]-cleaneddata[[#This Row],[Discount]]</f>
        <v>125.92</v>
      </c>
      <c r="Z1119" t="str">
        <f>_xlfn.IFS(cleaneddata[[#This Row],[Region]]="Central","Chris",cleaneddata[[#This Row],[Region]]="East","Erin",cleaneddata[[#This Row],[Region]]="South","Sam",cleaneddata[[#This Row],[Region]]="West","William")</f>
        <v>William</v>
      </c>
    </row>
    <row r="1120" spans="1:26" x14ac:dyDescent="0.2">
      <c r="A1120">
        <v>191</v>
      </c>
      <c r="B1120" t="s">
        <v>1123</v>
      </c>
      <c r="C1120" t="s">
        <v>72</v>
      </c>
      <c r="D1120">
        <v>0.05</v>
      </c>
      <c r="E1120">
        <v>3.8</v>
      </c>
      <c r="F1120">
        <v>1.49</v>
      </c>
      <c r="G1120" t="s">
        <v>40</v>
      </c>
      <c r="H1120" t="s">
        <v>96</v>
      </c>
      <c r="I1120" t="s">
        <v>50</v>
      </c>
      <c r="J1120" t="s">
        <v>74</v>
      </c>
      <c r="K1120" t="s">
        <v>75</v>
      </c>
      <c r="L1120" t="s">
        <v>1194</v>
      </c>
      <c r="M1120">
        <v>0.38</v>
      </c>
      <c r="N1120" t="s">
        <v>34</v>
      </c>
      <c r="O1120" t="s">
        <v>54</v>
      </c>
      <c r="P1120" t="s">
        <v>105</v>
      </c>
      <c r="Q1120" t="s">
        <v>1125</v>
      </c>
      <c r="R1120">
        <v>60505</v>
      </c>
      <c r="S1120" s="1">
        <v>42103</v>
      </c>
      <c r="T1120" s="1">
        <v>42105</v>
      </c>
      <c r="U1120">
        <v>14.467000000000001</v>
      </c>
      <c r="V1120">
        <v>14</v>
      </c>
      <c r="W1120">
        <v>53.26</v>
      </c>
      <c r="X1120">
        <v>89093</v>
      </c>
      <c r="Y1120">
        <f>cleaneddata[[#This Row],[Unit Price]]-cleaneddata[[#This Row],[Discount]]</f>
        <v>3.75</v>
      </c>
      <c r="Z1120" t="str">
        <f>_xlfn.IFS(cleaneddata[[#This Row],[Region]]="Central","Chris",cleaneddata[[#This Row],[Region]]="East","Erin",cleaneddata[[#This Row],[Region]]="South","Sam",cleaneddata[[#This Row],[Region]]="West","William")</f>
        <v>Chris</v>
      </c>
    </row>
    <row r="1121" spans="1:26" x14ac:dyDescent="0.2">
      <c r="A1121">
        <v>191</v>
      </c>
      <c r="B1121" t="s">
        <v>1123</v>
      </c>
      <c r="C1121" t="s">
        <v>72</v>
      </c>
      <c r="D1121">
        <v>0.09</v>
      </c>
      <c r="E1121">
        <v>30.73</v>
      </c>
      <c r="F1121">
        <v>4</v>
      </c>
      <c r="G1121" t="s">
        <v>40</v>
      </c>
      <c r="H1121" t="s">
        <v>96</v>
      </c>
      <c r="I1121" t="s">
        <v>42</v>
      </c>
      <c r="J1121" t="s">
        <v>43</v>
      </c>
      <c r="K1121" t="s">
        <v>75</v>
      </c>
      <c r="L1121" t="s">
        <v>676</v>
      </c>
      <c r="M1121">
        <v>0.75</v>
      </c>
      <c r="N1121" t="s">
        <v>34</v>
      </c>
      <c r="O1121" t="s">
        <v>54</v>
      </c>
      <c r="P1121" t="s">
        <v>105</v>
      </c>
      <c r="Q1121" t="s">
        <v>1125</v>
      </c>
      <c r="R1121">
        <v>60505</v>
      </c>
      <c r="S1121" s="1">
        <v>42103</v>
      </c>
      <c r="T1121" s="1">
        <v>42103</v>
      </c>
      <c r="U1121">
        <v>-99.986400000000003</v>
      </c>
      <c r="V1121">
        <v>7</v>
      </c>
      <c r="W1121">
        <v>203.49</v>
      </c>
      <c r="X1121">
        <v>89093</v>
      </c>
      <c r="Y1121">
        <f>cleaneddata[[#This Row],[Unit Price]]-cleaneddata[[#This Row],[Discount]]</f>
        <v>30.64</v>
      </c>
      <c r="Z1121" t="str">
        <f>_xlfn.IFS(cleaneddata[[#This Row],[Region]]="Central","Chris",cleaneddata[[#This Row],[Region]]="East","Erin",cleaneddata[[#This Row],[Region]]="South","Sam",cleaneddata[[#This Row],[Region]]="West","William")</f>
        <v>Chris</v>
      </c>
    </row>
    <row r="1122" spans="1:26" x14ac:dyDescent="0.2">
      <c r="A1122">
        <v>191</v>
      </c>
      <c r="B1122" t="s">
        <v>1123</v>
      </c>
      <c r="C1122" t="s">
        <v>72</v>
      </c>
      <c r="D1122">
        <v>0</v>
      </c>
      <c r="E1122">
        <v>125.99</v>
      </c>
      <c r="F1122">
        <v>8.08</v>
      </c>
      <c r="G1122" t="s">
        <v>40</v>
      </c>
      <c r="H1122" t="s">
        <v>96</v>
      </c>
      <c r="I1122" t="s">
        <v>42</v>
      </c>
      <c r="J1122" t="s">
        <v>137</v>
      </c>
      <c r="K1122" t="s">
        <v>75</v>
      </c>
      <c r="L1122" t="s">
        <v>2115</v>
      </c>
      <c r="M1122">
        <v>0.56999999999999995</v>
      </c>
      <c r="N1122" t="s">
        <v>34</v>
      </c>
      <c r="O1122" t="s">
        <v>54</v>
      </c>
      <c r="P1122" t="s">
        <v>105</v>
      </c>
      <c r="Q1122" t="s">
        <v>1125</v>
      </c>
      <c r="R1122">
        <v>60505</v>
      </c>
      <c r="S1122" s="1">
        <v>42103</v>
      </c>
      <c r="T1122" s="1">
        <v>42104</v>
      </c>
      <c r="U1122">
        <v>1348.59672</v>
      </c>
      <c r="V1122">
        <v>22</v>
      </c>
      <c r="W1122">
        <v>2356.0100000000002</v>
      </c>
      <c r="X1122">
        <v>89093</v>
      </c>
      <c r="Y1122">
        <f>cleaneddata[[#This Row],[Unit Price]]-cleaneddata[[#This Row],[Discount]]</f>
        <v>125.99</v>
      </c>
      <c r="Z1122" t="str">
        <f>_xlfn.IFS(cleaneddata[[#This Row],[Region]]="Central","Chris",cleaneddata[[#This Row],[Region]]="East","Erin",cleaneddata[[#This Row],[Region]]="South","Sam",cleaneddata[[#This Row],[Region]]="West","William")</f>
        <v>Chris</v>
      </c>
    </row>
    <row r="1123" spans="1:26" x14ac:dyDescent="0.2">
      <c r="A1123">
        <v>1634</v>
      </c>
      <c r="B1123" t="s">
        <v>2116</v>
      </c>
      <c r="C1123" t="s">
        <v>72</v>
      </c>
      <c r="D1123">
        <v>0.08</v>
      </c>
      <c r="E1123">
        <v>100.97</v>
      </c>
      <c r="F1123">
        <v>14</v>
      </c>
      <c r="G1123" t="s">
        <v>28</v>
      </c>
      <c r="H1123" t="s">
        <v>73</v>
      </c>
      <c r="I1123" t="s">
        <v>42</v>
      </c>
      <c r="J1123" t="s">
        <v>58</v>
      </c>
      <c r="K1123" t="s">
        <v>59</v>
      </c>
      <c r="L1123" t="s">
        <v>2117</v>
      </c>
      <c r="M1123">
        <v>0.37</v>
      </c>
      <c r="N1123" t="s">
        <v>34</v>
      </c>
      <c r="O1123" t="s">
        <v>35</v>
      </c>
      <c r="P1123" t="s">
        <v>36</v>
      </c>
      <c r="Q1123" t="s">
        <v>2118</v>
      </c>
      <c r="R1123">
        <v>39212</v>
      </c>
      <c r="S1123" s="1">
        <v>42103</v>
      </c>
      <c r="T1123" s="1">
        <v>42104</v>
      </c>
      <c r="U1123">
        <v>-73.494119999999995</v>
      </c>
      <c r="V1123">
        <v>15</v>
      </c>
      <c r="W1123">
        <v>1483.16</v>
      </c>
      <c r="X1123">
        <v>90532</v>
      </c>
      <c r="Y1123">
        <f>cleaneddata[[#This Row],[Unit Price]]-cleaneddata[[#This Row],[Discount]]</f>
        <v>100.89</v>
      </c>
      <c r="Z1123" t="str">
        <f>_xlfn.IFS(cleaneddata[[#This Row],[Region]]="Central","Chris",cleaneddata[[#This Row],[Region]]="East","Erin",cleaneddata[[#This Row],[Region]]="South","Sam",cleaneddata[[#This Row],[Region]]="West","William")</f>
        <v>Sam</v>
      </c>
    </row>
    <row r="1124" spans="1:26" x14ac:dyDescent="0.2">
      <c r="A1124">
        <v>2334</v>
      </c>
      <c r="B1124" t="s">
        <v>2040</v>
      </c>
      <c r="C1124" t="s">
        <v>72</v>
      </c>
      <c r="D1124">
        <v>0.05</v>
      </c>
      <c r="E1124">
        <v>14.81</v>
      </c>
      <c r="F1124">
        <v>13.32</v>
      </c>
      <c r="G1124" t="s">
        <v>40</v>
      </c>
      <c r="H1124" t="s">
        <v>29</v>
      </c>
      <c r="I1124" t="s">
        <v>50</v>
      </c>
      <c r="J1124" t="s">
        <v>97</v>
      </c>
      <c r="K1124" t="s">
        <v>75</v>
      </c>
      <c r="L1124" t="s">
        <v>596</v>
      </c>
      <c r="M1124">
        <v>0.43</v>
      </c>
      <c r="N1124" t="s">
        <v>34</v>
      </c>
      <c r="O1124" t="s">
        <v>54</v>
      </c>
      <c r="P1124" t="s">
        <v>359</v>
      </c>
      <c r="Q1124" t="s">
        <v>2041</v>
      </c>
      <c r="R1124">
        <v>53220</v>
      </c>
      <c r="S1124" s="1">
        <v>42103</v>
      </c>
      <c r="T1124" s="1">
        <v>42105</v>
      </c>
      <c r="U1124">
        <v>-190.49</v>
      </c>
      <c r="V1124">
        <v>8</v>
      </c>
      <c r="W1124">
        <v>115.99</v>
      </c>
      <c r="X1124">
        <v>89609</v>
      </c>
      <c r="Y1124">
        <f>cleaneddata[[#This Row],[Unit Price]]-cleaneddata[[#This Row],[Discount]]</f>
        <v>14.76</v>
      </c>
      <c r="Z1124" t="str">
        <f>_xlfn.IFS(cleaneddata[[#This Row],[Region]]="Central","Chris",cleaneddata[[#This Row],[Region]]="East","Erin",cleaneddata[[#This Row],[Region]]="South","Sam",cleaneddata[[#This Row],[Region]]="West","William")</f>
        <v>Chris</v>
      </c>
    </row>
    <row r="1125" spans="1:26" x14ac:dyDescent="0.2">
      <c r="A1125">
        <v>2334</v>
      </c>
      <c r="B1125" t="s">
        <v>2040</v>
      </c>
      <c r="C1125" t="s">
        <v>72</v>
      </c>
      <c r="D1125">
        <v>0.08</v>
      </c>
      <c r="E1125">
        <v>2.78</v>
      </c>
      <c r="F1125">
        <v>1.25</v>
      </c>
      <c r="G1125" t="s">
        <v>40</v>
      </c>
      <c r="H1125" t="s">
        <v>29</v>
      </c>
      <c r="I1125" t="s">
        <v>50</v>
      </c>
      <c r="J1125" t="s">
        <v>51</v>
      </c>
      <c r="K1125" t="s">
        <v>52</v>
      </c>
      <c r="L1125" t="s">
        <v>384</v>
      </c>
      <c r="M1125">
        <v>0.59</v>
      </c>
      <c r="N1125" t="s">
        <v>34</v>
      </c>
      <c r="O1125" t="s">
        <v>54</v>
      </c>
      <c r="P1125" t="s">
        <v>359</v>
      </c>
      <c r="Q1125" t="s">
        <v>2041</v>
      </c>
      <c r="R1125">
        <v>53220</v>
      </c>
      <c r="S1125" s="1">
        <v>42103</v>
      </c>
      <c r="T1125" s="1">
        <v>42104</v>
      </c>
      <c r="U1125">
        <v>-8.77</v>
      </c>
      <c r="V1125">
        <v>7</v>
      </c>
      <c r="W1125">
        <v>19.46</v>
      </c>
      <c r="X1125">
        <v>89609</v>
      </c>
      <c r="Y1125">
        <f>cleaneddata[[#This Row],[Unit Price]]-cleaneddata[[#This Row],[Discount]]</f>
        <v>2.6999999999999997</v>
      </c>
      <c r="Z1125" t="str">
        <f>_xlfn.IFS(cleaneddata[[#This Row],[Region]]="Central","Chris",cleaneddata[[#This Row],[Region]]="East","Erin",cleaneddata[[#This Row],[Region]]="South","Sam",cleaneddata[[#This Row],[Region]]="West","William")</f>
        <v>Chris</v>
      </c>
    </row>
    <row r="1126" spans="1:26" x14ac:dyDescent="0.2">
      <c r="A1126">
        <v>2847</v>
      </c>
      <c r="B1126" t="s">
        <v>2119</v>
      </c>
      <c r="C1126" t="s">
        <v>72</v>
      </c>
      <c r="D1126">
        <v>0.04</v>
      </c>
      <c r="E1126">
        <v>90.48</v>
      </c>
      <c r="F1126">
        <v>19.989999999999998</v>
      </c>
      <c r="G1126" t="s">
        <v>40</v>
      </c>
      <c r="H1126" t="s">
        <v>96</v>
      </c>
      <c r="I1126" t="s">
        <v>50</v>
      </c>
      <c r="J1126" t="s">
        <v>347</v>
      </c>
      <c r="K1126" t="s">
        <v>75</v>
      </c>
      <c r="L1126" t="s">
        <v>504</v>
      </c>
      <c r="M1126">
        <v>0.4</v>
      </c>
      <c r="N1126" t="s">
        <v>34</v>
      </c>
      <c r="O1126" t="s">
        <v>35</v>
      </c>
      <c r="P1126" t="s">
        <v>402</v>
      </c>
      <c r="Q1126" t="s">
        <v>2120</v>
      </c>
      <c r="R1126">
        <v>38017</v>
      </c>
      <c r="S1126" s="1">
        <v>42103</v>
      </c>
      <c r="T1126" s="1">
        <v>42105</v>
      </c>
      <c r="U1126">
        <v>55.555199999999999</v>
      </c>
      <c r="V1126">
        <v>3</v>
      </c>
      <c r="W1126">
        <v>268.64</v>
      </c>
      <c r="X1126">
        <v>85928</v>
      </c>
      <c r="Y1126">
        <f>cleaneddata[[#This Row],[Unit Price]]-cleaneddata[[#This Row],[Discount]]</f>
        <v>90.44</v>
      </c>
      <c r="Z1126" t="str">
        <f>_xlfn.IFS(cleaneddata[[#This Row],[Region]]="Central","Chris",cleaneddata[[#This Row],[Region]]="East","Erin",cleaneddata[[#This Row],[Region]]="South","Sam",cleaneddata[[#This Row],[Region]]="West","William")</f>
        <v>Sam</v>
      </c>
    </row>
    <row r="1127" spans="1:26" x14ac:dyDescent="0.2">
      <c r="A1127">
        <v>2847</v>
      </c>
      <c r="B1127" t="s">
        <v>2119</v>
      </c>
      <c r="C1127" t="s">
        <v>72</v>
      </c>
      <c r="D1127">
        <v>0.02</v>
      </c>
      <c r="E1127">
        <v>9.77</v>
      </c>
      <c r="F1127">
        <v>6.02</v>
      </c>
      <c r="G1127" t="s">
        <v>40</v>
      </c>
      <c r="H1127" t="s">
        <v>96</v>
      </c>
      <c r="I1127" t="s">
        <v>30</v>
      </c>
      <c r="J1127" t="s">
        <v>128</v>
      </c>
      <c r="K1127" t="s">
        <v>146</v>
      </c>
      <c r="L1127" t="s">
        <v>2121</v>
      </c>
      <c r="M1127">
        <v>0.48</v>
      </c>
      <c r="N1127" t="s">
        <v>34</v>
      </c>
      <c r="O1127" t="s">
        <v>35</v>
      </c>
      <c r="P1127" t="s">
        <v>402</v>
      </c>
      <c r="Q1127" t="s">
        <v>2120</v>
      </c>
      <c r="R1127">
        <v>38017</v>
      </c>
      <c r="S1127" s="1">
        <v>42103</v>
      </c>
      <c r="T1127" s="1">
        <v>42104</v>
      </c>
      <c r="U1127">
        <v>-535.33199999999999</v>
      </c>
      <c r="V1127">
        <v>9</v>
      </c>
      <c r="W1127">
        <v>87.68</v>
      </c>
      <c r="X1127">
        <v>85928</v>
      </c>
      <c r="Y1127">
        <f>cleaneddata[[#This Row],[Unit Price]]-cleaneddata[[#This Row],[Discount]]</f>
        <v>9.75</v>
      </c>
      <c r="Z1127" t="str">
        <f>_xlfn.IFS(cleaneddata[[#This Row],[Region]]="Central","Chris",cleaneddata[[#This Row],[Region]]="East","Erin",cleaneddata[[#This Row],[Region]]="South","Sam",cleaneddata[[#This Row],[Region]]="West","William")</f>
        <v>Sam</v>
      </c>
    </row>
    <row r="1128" spans="1:26" x14ac:dyDescent="0.2">
      <c r="A1128">
        <v>2847</v>
      </c>
      <c r="B1128" t="s">
        <v>2119</v>
      </c>
      <c r="C1128" t="s">
        <v>72</v>
      </c>
      <c r="D1128">
        <v>0.09</v>
      </c>
      <c r="E1128">
        <v>34.99</v>
      </c>
      <c r="F1128">
        <v>7.73</v>
      </c>
      <c r="G1128" t="s">
        <v>40</v>
      </c>
      <c r="H1128" t="s">
        <v>96</v>
      </c>
      <c r="I1128" t="s">
        <v>50</v>
      </c>
      <c r="J1128" t="s">
        <v>51</v>
      </c>
      <c r="K1128" t="s">
        <v>75</v>
      </c>
      <c r="L1128" t="s">
        <v>1306</v>
      </c>
      <c r="M1128">
        <v>0.59</v>
      </c>
      <c r="N1128" t="s">
        <v>34</v>
      </c>
      <c r="O1128" t="s">
        <v>35</v>
      </c>
      <c r="P1128" t="s">
        <v>402</v>
      </c>
      <c r="Q1128" t="s">
        <v>2120</v>
      </c>
      <c r="R1128">
        <v>38017</v>
      </c>
      <c r="S1128" s="1">
        <v>42103</v>
      </c>
      <c r="T1128" s="1">
        <v>42105</v>
      </c>
      <c r="U1128">
        <v>-208.72040000000001</v>
      </c>
      <c r="V1128">
        <v>1</v>
      </c>
      <c r="W1128">
        <v>37.619999999999997</v>
      </c>
      <c r="X1128">
        <v>85928</v>
      </c>
      <c r="Y1128">
        <f>cleaneddata[[#This Row],[Unit Price]]-cleaneddata[[#This Row],[Discount]]</f>
        <v>34.9</v>
      </c>
      <c r="Z1128" t="str">
        <f>_xlfn.IFS(cleaneddata[[#This Row],[Region]]="Central","Chris",cleaneddata[[#This Row],[Region]]="East","Erin",cleaneddata[[#This Row],[Region]]="South","Sam",cleaneddata[[#This Row],[Region]]="West","William")</f>
        <v>Sam</v>
      </c>
    </row>
    <row r="1129" spans="1:26" x14ac:dyDescent="0.2">
      <c r="A1129">
        <v>1602</v>
      </c>
      <c r="B1129" t="s">
        <v>2122</v>
      </c>
      <c r="C1129" t="s">
        <v>27</v>
      </c>
      <c r="D1129">
        <v>0.1</v>
      </c>
      <c r="E1129">
        <v>9.11</v>
      </c>
      <c r="F1129">
        <v>2.15</v>
      </c>
      <c r="G1129" t="s">
        <v>40</v>
      </c>
      <c r="H1129" t="s">
        <v>73</v>
      </c>
      <c r="I1129" t="s">
        <v>50</v>
      </c>
      <c r="J1129" t="s">
        <v>90</v>
      </c>
      <c r="K1129" t="s">
        <v>52</v>
      </c>
      <c r="L1129" t="s">
        <v>91</v>
      </c>
      <c r="M1129">
        <v>0.4</v>
      </c>
      <c r="N1129" t="s">
        <v>34</v>
      </c>
      <c r="O1129" t="s">
        <v>113</v>
      </c>
      <c r="P1129" t="s">
        <v>420</v>
      </c>
      <c r="Q1129" t="s">
        <v>2123</v>
      </c>
      <c r="R1129">
        <v>20601</v>
      </c>
      <c r="S1129" s="1">
        <v>42104</v>
      </c>
      <c r="T1129" s="1">
        <v>42106</v>
      </c>
      <c r="U1129">
        <v>-3.9312</v>
      </c>
      <c r="V1129">
        <v>2</v>
      </c>
      <c r="W1129">
        <v>17.420000000000002</v>
      </c>
      <c r="X1129">
        <v>89680</v>
      </c>
      <c r="Y1129">
        <f>cleaneddata[[#This Row],[Unit Price]]-cleaneddata[[#This Row],[Discount]]</f>
        <v>9.01</v>
      </c>
      <c r="Z1129" t="str">
        <f>_xlfn.IFS(cleaneddata[[#This Row],[Region]]="Central","Chris",cleaneddata[[#This Row],[Region]]="East","Erin",cleaneddata[[#This Row],[Region]]="South","Sam",cleaneddata[[#This Row],[Region]]="West","William")</f>
        <v>Erin</v>
      </c>
    </row>
    <row r="1130" spans="1:26" x14ac:dyDescent="0.2">
      <c r="A1130">
        <v>451</v>
      </c>
      <c r="B1130" t="s">
        <v>221</v>
      </c>
      <c r="C1130" t="s">
        <v>39</v>
      </c>
      <c r="D1130">
        <v>0.03</v>
      </c>
      <c r="E1130">
        <v>15.99</v>
      </c>
      <c r="F1130">
        <v>11.28</v>
      </c>
      <c r="G1130" t="s">
        <v>40</v>
      </c>
      <c r="H1130" t="s">
        <v>73</v>
      </c>
      <c r="I1130" t="s">
        <v>42</v>
      </c>
      <c r="J1130" t="s">
        <v>58</v>
      </c>
      <c r="K1130" t="s">
        <v>146</v>
      </c>
      <c r="L1130" t="s">
        <v>1208</v>
      </c>
      <c r="M1130">
        <v>0.38</v>
      </c>
      <c r="N1130" t="s">
        <v>34</v>
      </c>
      <c r="O1130" t="s">
        <v>61</v>
      </c>
      <c r="P1130" t="s">
        <v>92</v>
      </c>
      <c r="Q1130" t="s">
        <v>223</v>
      </c>
      <c r="R1130">
        <v>94024</v>
      </c>
      <c r="S1130" s="1">
        <v>42104</v>
      </c>
      <c r="T1130" s="1">
        <v>42105</v>
      </c>
      <c r="U1130">
        <v>-53.296199999999999</v>
      </c>
      <c r="V1130">
        <v>2</v>
      </c>
      <c r="W1130">
        <v>35.479999999999997</v>
      </c>
      <c r="X1130">
        <v>86010</v>
      </c>
      <c r="Y1130">
        <f>cleaneddata[[#This Row],[Unit Price]]-cleaneddata[[#This Row],[Discount]]</f>
        <v>15.96</v>
      </c>
      <c r="Z1130" t="str">
        <f>_xlfn.IFS(cleaneddata[[#This Row],[Region]]="Central","Chris",cleaneddata[[#This Row],[Region]]="East","Erin",cleaneddata[[#This Row],[Region]]="South","Sam",cleaneddata[[#This Row],[Region]]="West","William")</f>
        <v>William</v>
      </c>
    </row>
    <row r="1131" spans="1:26" x14ac:dyDescent="0.2">
      <c r="A1131">
        <v>3191</v>
      </c>
      <c r="B1131" t="s">
        <v>1708</v>
      </c>
      <c r="C1131" t="s">
        <v>39</v>
      </c>
      <c r="D1131">
        <v>0.09</v>
      </c>
      <c r="E1131">
        <v>35.94</v>
      </c>
      <c r="F1131">
        <v>6.66</v>
      </c>
      <c r="G1131" t="s">
        <v>40</v>
      </c>
      <c r="H1131" t="s">
        <v>96</v>
      </c>
      <c r="I1131" t="s">
        <v>50</v>
      </c>
      <c r="J1131" t="s">
        <v>347</v>
      </c>
      <c r="K1131" t="s">
        <v>75</v>
      </c>
      <c r="L1131" t="s">
        <v>2124</v>
      </c>
      <c r="M1131">
        <v>0.4</v>
      </c>
      <c r="N1131" t="s">
        <v>34</v>
      </c>
      <c r="O1131" t="s">
        <v>54</v>
      </c>
      <c r="P1131" t="s">
        <v>359</v>
      </c>
      <c r="Q1131" t="s">
        <v>1709</v>
      </c>
      <c r="R1131">
        <v>54481</v>
      </c>
      <c r="S1131" s="1">
        <v>42104</v>
      </c>
      <c r="T1131" s="1">
        <v>42106</v>
      </c>
      <c r="U1131">
        <v>172.56440000000001</v>
      </c>
      <c r="V1131">
        <v>9</v>
      </c>
      <c r="W1131">
        <v>312.22000000000003</v>
      </c>
      <c r="X1131">
        <v>86448</v>
      </c>
      <c r="Y1131">
        <f>cleaneddata[[#This Row],[Unit Price]]-cleaneddata[[#This Row],[Discount]]</f>
        <v>35.849999999999994</v>
      </c>
      <c r="Z1131" t="str">
        <f>_xlfn.IFS(cleaneddata[[#This Row],[Region]]="Central","Chris",cleaneddata[[#This Row],[Region]]="East","Erin",cleaneddata[[#This Row],[Region]]="South","Sam",cleaneddata[[#This Row],[Region]]="West","William")</f>
        <v>Chris</v>
      </c>
    </row>
    <row r="1132" spans="1:26" x14ac:dyDescent="0.2">
      <c r="A1132">
        <v>2684</v>
      </c>
      <c r="B1132" t="s">
        <v>1209</v>
      </c>
      <c r="C1132" t="s">
        <v>49</v>
      </c>
      <c r="D1132">
        <v>7.0000000000000007E-2</v>
      </c>
      <c r="E1132">
        <v>4.97</v>
      </c>
      <c r="F1132">
        <v>5.71</v>
      </c>
      <c r="G1132" t="s">
        <v>40</v>
      </c>
      <c r="H1132" t="s">
        <v>29</v>
      </c>
      <c r="I1132" t="s">
        <v>30</v>
      </c>
      <c r="J1132" t="s">
        <v>128</v>
      </c>
      <c r="K1132" t="s">
        <v>146</v>
      </c>
      <c r="L1132" t="s">
        <v>2125</v>
      </c>
      <c r="M1132">
        <v>0.54</v>
      </c>
      <c r="N1132" t="s">
        <v>34</v>
      </c>
      <c r="O1132" t="s">
        <v>35</v>
      </c>
      <c r="P1132" t="s">
        <v>125</v>
      </c>
      <c r="Q1132" t="s">
        <v>1210</v>
      </c>
      <c r="R1132">
        <v>33952</v>
      </c>
      <c r="S1132" s="1">
        <v>42104</v>
      </c>
      <c r="T1132" s="1">
        <v>42109</v>
      </c>
      <c r="U1132">
        <v>-180.15199999999999</v>
      </c>
      <c r="V1132">
        <v>5</v>
      </c>
      <c r="W1132">
        <v>26.66</v>
      </c>
      <c r="X1132">
        <v>89148</v>
      </c>
      <c r="Y1132">
        <f>cleaneddata[[#This Row],[Unit Price]]-cleaneddata[[#This Row],[Discount]]</f>
        <v>4.8999999999999995</v>
      </c>
      <c r="Z1132" t="str">
        <f>_xlfn.IFS(cleaneddata[[#This Row],[Region]]="Central","Chris",cleaneddata[[#This Row],[Region]]="East","Erin",cleaneddata[[#This Row],[Region]]="South","Sam",cleaneddata[[#This Row],[Region]]="West","William")</f>
        <v>Sam</v>
      </c>
    </row>
    <row r="1133" spans="1:26" x14ac:dyDescent="0.2">
      <c r="A1133">
        <v>2684</v>
      </c>
      <c r="B1133" t="s">
        <v>1209</v>
      </c>
      <c r="C1133" t="s">
        <v>49</v>
      </c>
      <c r="D1133">
        <v>0.09</v>
      </c>
      <c r="E1133">
        <v>2.62</v>
      </c>
      <c r="F1133">
        <v>0.8</v>
      </c>
      <c r="G1133" t="s">
        <v>40</v>
      </c>
      <c r="H1133" t="s">
        <v>29</v>
      </c>
      <c r="I1133" t="s">
        <v>50</v>
      </c>
      <c r="J1133" t="s">
        <v>178</v>
      </c>
      <c r="K1133" t="s">
        <v>52</v>
      </c>
      <c r="L1133" t="s">
        <v>2126</v>
      </c>
      <c r="M1133">
        <v>0.39</v>
      </c>
      <c r="N1133" t="s">
        <v>34</v>
      </c>
      <c r="O1133" t="s">
        <v>35</v>
      </c>
      <c r="P1133" t="s">
        <v>125</v>
      </c>
      <c r="Q1133" t="s">
        <v>1210</v>
      </c>
      <c r="R1133">
        <v>33952</v>
      </c>
      <c r="S1133" s="1">
        <v>42104</v>
      </c>
      <c r="T1133" s="1">
        <v>42106</v>
      </c>
      <c r="U1133">
        <v>8.3879999999999999</v>
      </c>
      <c r="V1133">
        <v>12</v>
      </c>
      <c r="W1133">
        <v>29.55</v>
      </c>
      <c r="X1133">
        <v>89148</v>
      </c>
      <c r="Y1133">
        <f>cleaneddata[[#This Row],[Unit Price]]-cleaneddata[[#This Row],[Discount]]</f>
        <v>2.5300000000000002</v>
      </c>
      <c r="Z1133" t="str">
        <f>_xlfn.IFS(cleaneddata[[#This Row],[Region]]="Central","Chris",cleaneddata[[#This Row],[Region]]="East","Erin",cleaneddata[[#This Row],[Region]]="South","Sam",cleaneddata[[#This Row],[Region]]="West","William")</f>
        <v>Sam</v>
      </c>
    </row>
    <row r="1134" spans="1:26" x14ac:dyDescent="0.2">
      <c r="A1134">
        <v>2684</v>
      </c>
      <c r="B1134" t="s">
        <v>1209</v>
      </c>
      <c r="C1134" t="s">
        <v>49</v>
      </c>
      <c r="D1134">
        <v>0.03</v>
      </c>
      <c r="E1134">
        <v>65.989999999999995</v>
      </c>
      <c r="F1134">
        <v>8.8000000000000007</v>
      </c>
      <c r="G1134" t="s">
        <v>40</v>
      </c>
      <c r="H1134" t="s">
        <v>29</v>
      </c>
      <c r="I1134" t="s">
        <v>42</v>
      </c>
      <c r="J1134" t="s">
        <v>137</v>
      </c>
      <c r="K1134" t="s">
        <v>75</v>
      </c>
      <c r="L1134" t="s">
        <v>454</v>
      </c>
      <c r="M1134">
        <v>0.57999999999999996</v>
      </c>
      <c r="N1134" t="s">
        <v>34</v>
      </c>
      <c r="O1134" t="s">
        <v>35</v>
      </c>
      <c r="P1134" t="s">
        <v>125</v>
      </c>
      <c r="Q1134" t="s">
        <v>1210</v>
      </c>
      <c r="R1134">
        <v>33952</v>
      </c>
      <c r="S1134" s="1">
        <v>42104</v>
      </c>
      <c r="T1134" s="1">
        <v>42104</v>
      </c>
      <c r="U1134">
        <v>9.9398999999999997</v>
      </c>
      <c r="V1134">
        <v>21</v>
      </c>
      <c r="W1134">
        <v>1237.4000000000001</v>
      </c>
      <c r="X1134">
        <v>89148</v>
      </c>
      <c r="Y1134">
        <f>cleaneddata[[#This Row],[Unit Price]]-cleaneddata[[#This Row],[Discount]]</f>
        <v>65.959999999999994</v>
      </c>
      <c r="Z1134" t="str">
        <f>_xlfn.IFS(cleaneddata[[#This Row],[Region]]="Central","Chris",cleaneddata[[#This Row],[Region]]="East","Erin",cleaneddata[[#This Row],[Region]]="South","Sam",cleaneddata[[#This Row],[Region]]="West","William")</f>
        <v>Sam</v>
      </c>
    </row>
    <row r="1135" spans="1:26" x14ac:dyDescent="0.2">
      <c r="A1135">
        <v>1103</v>
      </c>
      <c r="B1135" t="s">
        <v>2127</v>
      </c>
      <c r="C1135" t="s">
        <v>72</v>
      </c>
      <c r="D1135">
        <v>0.05</v>
      </c>
      <c r="E1135">
        <v>328.14</v>
      </c>
      <c r="F1135">
        <v>91.05</v>
      </c>
      <c r="G1135" t="s">
        <v>28</v>
      </c>
      <c r="H1135" t="s">
        <v>73</v>
      </c>
      <c r="I1135" t="s">
        <v>50</v>
      </c>
      <c r="J1135" t="s">
        <v>97</v>
      </c>
      <c r="K1135" t="s">
        <v>59</v>
      </c>
      <c r="L1135" t="s">
        <v>585</v>
      </c>
      <c r="M1135">
        <v>0.56999999999999995</v>
      </c>
      <c r="N1135" t="s">
        <v>34</v>
      </c>
      <c r="O1135" t="s">
        <v>54</v>
      </c>
      <c r="P1135" t="s">
        <v>135</v>
      </c>
      <c r="Q1135" t="s">
        <v>2128</v>
      </c>
      <c r="R1135">
        <v>68046</v>
      </c>
      <c r="S1135" s="1">
        <v>42104</v>
      </c>
      <c r="T1135" s="1">
        <v>42105</v>
      </c>
      <c r="U1135">
        <v>772.04</v>
      </c>
      <c r="V1135">
        <v>7</v>
      </c>
      <c r="W1135">
        <v>2291.39</v>
      </c>
      <c r="X1135">
        <v>90977</v>
      </c>
      <c r="Y1135">
        <f>cleaneddata[[#This Row],[Unit Price]]-cleaneddata[[#This Row],[Discount]]</f>
        <v>328.09</v>
      </c>
      <c r="Z1135" t="str">
        <f>_xlfn.IFS(cleaneddata[[#This Row],[Region]]="Central","Chris",cleaneddata[[#This Row],[Region]]="East","Erin",cleaneddata[[#This Row],[Region]]="South","Sam",cleaneddata[[#This Row],[Region]]="West","William")</f>
        <v>Chris</v>
      </c>
    </row>
    <row r="1136" spans="1:26" x14ac:dyDescent="0.2">
      <c r="A1136">
        <v>1104</v>
      </c>
      <c r="B1136" t="s">
        <v>2129</v>
      </c>
      <c r="C1136" t="s">
        <v>72</v>
      </c>
      <c r="D1136">
        <v>0.05</v>
      </c>
      <c r="E1136">
        <v>328.14</v>
      </c>
      <c r="F1136">
        <v>91.05</v>
      </c>
      <c r="G1136" t="s">
        <v>28</v>
      </c>
      <c r="H1136" t="s">
        <v>73</v>
      </c>
      <c r="I1136" t="s">
        <v>50</v>
      </c>
      <c r="J1136" t="s">
        <v>97</v>
      </c>
      <c r="K1136" t="s">
        <v>59</v>
      </c>
      <c r="L1136" t="s">
        <v>585</v>
      </c>
      <c r="M1136">
        <v>0.56999999999999995</v>
      </c>
      <c r="N1136" t="s">
        <v>34</v>
      </c>
      <c r="O1136" t="s">
        <v>113</v>
      </c>
      <c r="P1136" t="s">
        <v>114</v>
      </c>
      <c r="Q1136" t="s">
        <v>115</v>
      </c>
      <c r="R1136">
        <v>10282</v>
      </c>
      <c r="S1136" s="1">
        <v>42104</v>
      </c>
      <c r="T1136" s="1">
        <v>42105</v>
      </c>
      <c r="U1136">
        <v>772.04</v>
      </c>
      <c r="V1136">
        <v>29</v>
      </c>
      <c r="W1136">
        <v>9492.92</v>
      </c>
      <c r="X1136">
        <v>27456</v>
      </c>
      <c r="Y1136">
        <f>cleaneddata[[#This Row],[Unit Price]]-cleaneddata[[#This Row],[Discount]]</f>
        <v>328.09</v>
      </c>
      <c r="Z1136" t="str">
        <f>_xlfn.IFS(cleaneddata[[#This Row],[Region]]="Central","Chris",cleaneddata[[#This Row],[Region]]="East","Erin",cleaneddata[[#This Row],[Region]]="South","Sam",cleaneddata[[#This Row],[Region]]="West","William")</f>
        <v>Erin</v>
      </c>
    </row>
    <row r="1137" spans="1:26" x14ac:dyDescent="0.2">
      <c r="A1137">
        <v>1185</v>
      </c>
      <c r="B1137" t="s">
        <v>1784</v>
      </c>
      <c r="C1137" t="s">
        <v>72</v>
      </c>
      <c r="D1137">
        <v>0.08</v>
      </c>
      <c r="E1137">
        <v>11.7</v>
      </c>
      <c r="F1137">
        <v>6.96</v>
      </c>
      <c r="G1137" t="s">
        <v>40</v>
      </c>
      <c r="H1137" t="s">
        <v>41</v>
      </c>
      <c r="I1137" t="s">
        <v>50</v>
      </c>
      <c r="J1137" t="s">
        <v>97</v>
      </c>
      <c r="K1137" t="s">
        <v>146</v>
      </c>
      <c r="L1137" t="s">
        <v>762</v>
      </c>
      <c r="M1137">
        <v>0.5</v>
      </c>
      <c r="N1137" t="s">
        <v>34</v>
      </c>
      <c r="O1137" t="s">
        <v>35</v>
      </c>
      <c r="P1137" t="s">
        <v>166</v>
      </c>
      <c r="Q1137" t="s">
        <v>360</v>
      </c>
      <c r="R1137">
        <v>35756</v>
      </c>
      <c r="S1137" s="1">
        <v>42104</v>
      </c>
      <c r="T1137" s="1">
        <v>42107</v>
      </c>
      <c r="U1137">
        <v>28.565999999999999</v>
      </c>
      <c r="V1137">
        <v>8</v>
      </c>
      <c r="W1137">
        <v>87.8</v>
      </c>
      <c r="X1137">
        <v>85940</v>
      </c>
      <c r="Y1137">
        <f>cleaneddata[[#This Row],[Unit Price]]-cleaneddata[[#This Row],[Discount]]</f>
        <v>11.62</v>
      </c>
      <c r="Z1137" t="str">
        <f>_xlfn.IFS(cleaneddata[[#This Row],[Region]]="Central","Chris",cleaneddata[[#This Row],[Region]]="East","Erin",cleaneddata[[#This Row],[Region]]="South","Sam",cleaneddata[[#This Row],[Region]]="West","William")</f>
        <v>Sam</v>
      </c>
    </row>
    <row r="1138" spans="1:26" x14ac:dyDescent="0.2">
      <c r="A1138">
        <v>2430</v>
      </c>
      <c r="B1138" t="s">
        <v>1839</v>
      </c>
      <c r="C1138" t="s">
        <v>72</v>
      </c>
      <c r="D1138">
        <v>0.04</v>
      </c>
      <c r="E1138">
        <v>7.08</v>
      </c>
      <c r="F1138">
        <v>2.35</v>
      </c>
      <c r="G1138" t="s">
        <v>40</v>
      </c>
      <c r="H1138" t="s">
        <v>73</v>
      </c>
      <c r="I1138" t="s">
        <v>50</v>
      </c>
      <c r="J1138" t="s">
        <v>51</v>
      </c>
      <c r="K1138" t="s">
        <v>52</v>
      </c>
      <c r="L1138" t="s">
        <v>1915</v>
      </c>
      <c r="M1138">
        <v>0.47</v>
      </c>
      <c r="N1138" t="s">
        <v>34</v>
      </c>
      <c r="O1138" t="s">
        <v>54</v>
      </c>
      <c r="P1138" t="s">
        <v>189</v>
      </c>
      <c r="Q1138" t="s">
        <v>1840</v>
      </c>
      <c r="R1138">
        <v>76541</v>
      </c>
      <c r="S1138" s="1">
        <v>42104</v>
      </c>
      <c r="T1138" s="1">
        <v>42105</v>
      </c>
      <c r="U1138">
        <v>24.59</v>
      </c>
      <c r="V1138">
        <v>7</v>
      </c>
      <c r="W1138">
        <v>49.1</v>
      </c>
      <c r="X1138">
        <v>91109</v>
      </c>
      <c r="Y1138">
        <f>cleaneddata[[#This Row],[Unit Price]]-cleaneddata[[#This Row],[Discount]]</f>
        <v>7.04</v>
      </c>
      <c r="Z1138" t="str">
        <f>_xlfn.IFS(cleaneddata[[#This Row],[Region]]="Central","Chris",cleaneddata[[#This Row],[Region]]="East","Erin",cleaneddata[[#This Row],[Region]]="South","Sam",cleaneddata[[#This Row],[Region]]="West","William")</f>
        <v>Chris</v>
      </c>
    </row>
    <row r="1139" spans="1:26" x14ac:dyDescent="0.2">
      <c r="A1139">
        <v>2999</v>
      </c>
      <c r="B1139" t="s">
        <v>2130</v>
      </c>
      <c r="C1139" t="s">
        <v>72</v>
      </c>
      <c r="D1139">
        <v>0.03</v>
      </c>
      <c r="E1139">
        <v>10.98</v>
      </c>
      <c r="F1139">
        <v>3.37</v>
      </c>
      <c r="G1139" t="s">
        <v>40</v>
      </c>
      <c r="H1139" t="s">
        <v>41</v>
      </c>
      <c r="I1139" t="s">
        <v>50</v>
      </c>
      <c r="J1139" t="s">
        <v>570</v>
      </c>
      <c r="K1139" t="s">
        <v>44</v>
      </c>
      <c r="L1139" t="s">
        <v>2131</v>
      </c>
      <c r="M1139">
        <v>0.56999999999999995</v>
      </c>
      <c r="N1139" t="s">
        <v>34</v>
      </c>
      <c r="O1139" t="s">
        <v>54</v>
      </c>
      <c r="P1139" t="s">
        <v>291</v>
      </c>
      <c r="Q1139" t="s">
        <v>2132</v>
      </c>
      <c r="R1139">
        <v>48237</v>
      </c>
      <c r="S1139" s="1">
        <v>42104</v>
      </c>
      <c r="T1139" s="1">
        <v>42105</v>
      </c>
      <c r="U1139">
        <v>11.82</v>
      </c>
      <c r="V1139">
        <v>5</v>
      </c>
      <c r="W1139">
        <v>56.19</v>
      </c>
      <c r="X1139">
        <v>87041</v>
      </c>
      <c r="Y1139">
        <f>cleaneddata[[#This Row],[Unit Price]]-cleaneddata[[#This Row],[Discount]]</f>
        <v>10.950000000000001</v>
      </c>
      <c r="Z1139" t="str">
        <f>_xlfn.IFS(cleaneddata[[#This Row],[Region]]="Central","Chris",cleaneddata[[#This Row],[Region]]="East","Erin",cleaneddata[[#This Row],[Region]]="South","Sam",cleaneddata[[#This Row],[Region]]="West","William")</f>
        <v>Chris</v>
      </c>
    </row>
    <row r="1140" spans="1:26" x14ac:dyDescent="0.2">
      <c r="A1140">
        <v>2363</v>
      </c>
      <c r="B1140" t="s">
        <v>2133</v>
      </c>
      <c r="C1140" t="s">
        <v>39</v>
      </c>
      <c r="D1140">
        <v>0</v>
      </c>
      <c r="E1140">
        <v>5.77</v>
      </c>
      <c r="F1140">
        <v>5.92</v>
      </c>
      <c r="G1140" t="s">
        <v>40</v>
      </c>
      <c r="H1140" t="s">
        <v>73</v>
      </c>
      <c r="I1140" t="s">
        <v>30</v>
      </c>
      <c r="J1140" t="s">
        <v>128</v>
      </c>
      <c r="K1140" t="s">
        <v>146</v>
      </c>
      <c r="L1140" t="s">
        <v>2134</v>
      </c>
      <c r="M1140">
        <v>0.55000000000000004</v>
      </c>
      <c r="N1140" t="s">
        <v>34</v>
      </c>
      <c r="O1140" t="s">
        <v>113</v>
      </c>
      <c r="P1140" t="s">
        <v>319</v>
      </c>
      <c r="Q1140" t="s">
        <v>2135</v>
      </c>
      <c r="R1140">
        <v>44256</v>
      </c>
      <c r="S1140" s="1">
        <v>42105</v>
      </c>
      <c r="T1140" s="1">
        <v>42107</v>
      </c>
      <c r="U1140">
        <v>-61.5276</v>
      </c>
      <c r="V1140">
        <v>11</v>
      </c>
      <c r="W1140">
        <v>69.89</v>
      </c>
      <c r="X1140">
        <v>90040</v>
      </c>
      <c r="Y1140">
        <f>cleaneddata[[#This Row],[Unit Price]]-cleaneddata[[#This Row],[Discount]]</f>
        <v>5.77</v>
      </c>
      <c r="Z1140" t="str">
        <f>_xlfn.IFS(cleaneddata[[#This Row],[Region]]="Central","Chris",cleaneddata[[#This Row],[Region]]="East","Erin",cleaneddata[[#This Row],[Region]]="South","Sam",cleaneddata[[#This Row],[Region]]="West","William")</f>
        <v>Erin</v>
      </c>
    </row>
    <row r="1141" spans="1:26" x14ac:dyDescent="0.2">
      <c r="A1141">
        <v>2862</v>
      </c>
      <c r="B1141" t="s">
        <v>2136</v>
      </c>
      <c r="C1141" t="s">
        <v>39</v>
      </c>
      <c r="D1141">
        <v>0</v>
      </c>
      <c r="E1141">
        <v>12.22</v>
      </c>
      <c r="F1141">
        <v>2.85</v>
      </c>
      <c r="G1141" t="s">
        <v>40</v>
      </c>
      <c r="H1141" t="s">
        <v>96</v>
      </c>
      <c r="I1141" t="s">
        <v>30</v>
      </c>
      <c r="J1141" t="s">
        <v>128</v>
      </c>
      <c r="K1141" t="s">
        <v>44</v>
      </c>
      <c r="L1141" t="s">
        <v>2088</v>
      </c>
      <c r="M1141">
        <v>0.55000000000000004</v>
      </c>
      <c r="N1141" t="s">
        <v>34</v>
      </c>
      <c r="O1141" t="s">
        <v>54</v>
      </c>
      <c r="P1141" t="s">
        <v>135</v>
      </c>
      <c r="Q1141" t="s">
        <v>2043</v>
      </c>
      <c r="R1141">
        <v>68128</v>
      </c>
      <c r="S1141" s="1">
        <v>42105</v>
      </c>
      <c r="T1141" s="1">
        <v>42106</v>
      </c>
      <c r="U1141">
        <v>76.389899999999997</v>
      </c>
      <c r="V1141">
        <v>9</v>
      </c>
      <c r="W1141">
        <v>110.71</v>
      </c>
      <c r="X1141">
        <v>88278</v>
      </c>
      <c r="Y1141">
        <f>cleaneddata[[#This Row],[Unit Price]]-cleaneddata[[#This Row],[Discount]]</f>
        <v>12.22</v>
      </c>
      <c r="Z1141" t="str">
        <f>_xlfn.IFS(cleaneddata[[#This Row],[Region]]="Central","Chris",cleaneddata[[#This Row],[Region]]="East","Erin",cleaneddata[[#This Row],[Region]]="South","Sam",cleaneddata[[#This Row],[Region]]="West","William")</f>
        <v>Chris</v>
      </c>
    </row>
    <row r="1142" spans="1:26" x14ac:dyDescent="0.2">
      <c r="A1142">
        <v>369</v>
      </c>
      <c r="B1142" t="s">
        <v>2137</v>
      </c>
      <c r="C1142" t="s">
        <v>49</v>
      </c>
      <c r="D1142">
        <v>0.09</v>
      </c>
      <c r="E1142">
        <v>19.23</v>
      </c>
      <c r="F1142">
        <v>6.15</v>
      </c>
      <c r="G1142" t="s">
        <v>89</v>
      </c>
      <c r="H1142" t="s">
        <v>96</v>
      </c>
      <c r="I1142" t="s">
        <v>30</v>
      </c>
      <c r="J1142" t="s">
        <v>128</v>
      </c>
      <c r="K1142" t="s">
        <v>44</v>
      </c>
      <c r="L1142" t="s">
        <v>1279</v>
      </c>
      <c r="M1142">
        <v>0.44</v>
      </c>
      <c r="N1142" t="s">
        <v>34</v>
      </c>
      <c r="O1142" t="s">
        <v>61</v>
      </c>
      <c r="P1142" t="s">
        <v>92</v>
      </c>
      <c r="Q1142" t="s">
        <v>2138</v>
      </c>
      <c r="R1142">
        <v>94601</v>
      </c>
      <c r="S1142" s="1">
        <v>42105</v>
      </c>
      <c r="T1142" s="1">
        <v>42107</v>
      </c>
      <c r="U1142">
        <v>211.232</v>
      </c>
      <c r="V1142">
        <v>21</v>
      </c>
      <c r="W1142">
        <v>394.1</v>
      </c>
      <c r="X1142">
        <v>90292</v>
      </c>
      <c r="Y1142">
        <f>cleaneddata[[#This Row],[Unit Price]]-cleaneddata[[#This Row],[Discount]]</f>
        <v>19.14</v>
      </c>
      <c r="Z1142" t="str">
        <f>_xlfn.IFS(cleaneddata[[#This Row],[Region]]="Central","Chris",cleaneddata[[#This Row],[Region]]="East","Erin",cleaneddata[[#This Row],[Region]]="South","Sam",cleaneddata[[#This Row],[Region]]="West","William")</f>
        <v>William</v>
      </c>
    </row>
    <row r="1143" spans="1:26" x14ac:dyDescent="0.2">
      <c r="A1143">
        <v>1712</v>
      </c>
      <c r="B1143" t="s">
        <v>2139</v>
      </c>
      <c r="C1143" t="s">
        <v>49</v>
      </c>
      <c r="D1143">
        <v>0.03</v>
      </c>
      <c r="E1143">
        <v>11.66</v>
      </c>
      <c r="F1143">
        <v>7.95</v>
      </c>
      <c r="G1143" t="s">
        <v>40</v>
      </c>
      <c r="H1143" t="s">
        <v>96</v>
      </c>
      <c r="I1143" t="s">
        <v>50</v>
      </c>
      <c r="J1143" t="s">
        <v>51</v>
      </c>
      <c r="K1143" t="s">
        <v>44</v>
      </c>
      <c r="L1143" t="s">
        <v>2140</v>
      </c>
      <c r="M1143">
        <v>0.57999999999999996</v>
      </c>
      <c r="N1143" t="s">
        <v>34</v>
      </c>
      <c r="O1143" t="s">
        <v>35</v>
      </c>
      <c r="P1143" t="s">
        <v>77</v>
      </c>
      <c r="Q1143" t="s">
        <v>2141</v>
      </c>
      <c r="R1143">
        <v>30907</v>
      </c>
      <c r="S1143" s="1">
        <v>42105</v>
      </c>
      <c r="T1143" s="1">
        <v>42114</v>
      </c>
      <c r="U1143">
        <v>-31.094000000000001</v>
      </c>
      <c r="V1143">
        <v>22</v>
      </c>
      <c r="W1143">
        <v>267.32</v>
      </c>
      <c r="X1143">
        <v>87749</v>
      </c>
      <c r="Y1143">
        <f>cleaneddata[[#This Row],[Unit Price]]-cleaneddata[[#This Row],[Discount]]</f>
        <v>11.63</v>
      </c>
      <c r="Z1143" t="str">
        <f>_xlfn.IFS(cleaneddata[[#This Row],[Region]]="Central","Chris",cleaneddata[[#This Row],[Region]]="East","Erin",cleaneddata[[#This Row],[Region]]="South","Sam",cleaneddata[[#This Row],[Region]]="West","William")</f>
        <v>Sam</v>
      </c>
    </row>
    <row r="1144" spans="1:26" x14ac:dyDescent="0.2">
      <c r="A1144">
        <v>721</v>
      </c>
      <c r="B1144" t="s">
        <v>2142</v>
      </c>
      <c r="C1144" t="s">
        <v>118</v>
      </c>
      <c r="D1144">
        <v>0.01</v>
      </c>
      <c r="E1144">
        <v>7.28</v>
      </c>
      <c r="F1144">
        <v>11.15</v>
      </c>
      <c r="G1144" t="s">
        <v>40</v>
      </c>
      <c r="H1144" t="s">
        <v>96</v>
      </c>
      <c r="I1144" t="s">
        <v>50</v>
      </c>
      <c r="J1144" t="s">
        <v>90</v>
      </c>
      <c r="K1144" t="s">
        <v>75</v>
      </c>
      <c r="L1144" t="s">
        <v>977</v>
      </c>
      <c r="M1144">
        <v>0.37</v>
      </c>
      <c r="N1144" t="s">
        <v>34</v>
      </c>
      <c r="O1144" t="s">
        <v>54</v>
      </c>
      <c r="P1144" t="s">
        <v>55</v>
      </c>
      <c r="Q1144" t="s">
        <v>2143</v>
      </c>
      <c r="R1144">
        <v>46041</v>
      </c>
      <c r="S1144" s="1">
        <v>42105</v>
      </c>
      <c r="T1144" s="1">
        <v>42107</v>
      </c>
      <c r="U1144">
        <v>-24.245999999999999</v>
      </c>
      <c r="V1144">
        <v>1</v>
      </c>
      <c r="W1144">
        <v>11.21</v>
      </c>
      <c r="X1144">
        <v>91054</v>
      </c>
      <c r="Y1144">
        <f>cleaneddata[[#This Row],[Unit Price]]-cleaneddata[[#This Row],[Discount]]</f>
        <v>7.2700000000000005</v>
      </c>
      <c r="Z1144" t="str">
        <f>_xlfn.IFS(cleaneddata[[#This Row],[Region]]="Central","Chris",cleaneddata[[#This Row],[Region]]="East","Erin",cleaneddata[[#This Row],[Region]]="South","Sam",cleaneddata[[#This Row],[Region]]="West","William")</f>
        <v>Chris</v>
      </c>
    </row>
    <row r="1145" spans="1:26" x14ac:dyDescent="0.2">
      <c r="A1145">
        <v>445</v>
      </c>
      <c r="B1145" t="s">
        <v>2144</v>
      </c>
      <c r="C1145" t="s">
        <v>72</v>
      </c>
      <c r="D1145">
        <v>0.03</v>
      </c>
      <c r="E1145">
        <v>48.04</v>
      </c>
      <c r="F1145">
        <v>19.989999999999998</v>
      </c>
      <c r="G1145" t="s">
        <v>40</v>
      </c>
      <c r="H1145" t="s">
        <v>29</v>
      </c>
      <c r="I1145" t="s">
        <v>50</v>
      </c>
      <c r="J1145" t="s">
        <v>90</v>
      </c>
      <c r="K1145" t="s">
        <v>75</v>
      </c>
      <c r="L1145" t="s">
        <v>2145</v>
      </c>
      <c r="M1145">
        <v>0.37</v>
      </c>
      <c r="N1145" t="s">
        <v>34</v>
      </c>
      <c r="O1145" t="s">
        <v>54</v>
      </c>
      <c r="P1145" t="s">
        <v>135</v>
      </c>
      <c r="Q1145" t="s">
        <v>1379</v>
      </c>
      <c r="R1145">
        <v>68701</v>
      </c>
      <c r="S1145" s="1">
        <v>42105</v>
      </c>
      <c r="T1145" s="1">
        <v>42107</v>
      </c>
      <c r="U1145">
        <v>-4.46</v>
      </c>
      <c r="V1145">
        <v>2</v>
      </c>
      <c r="W1145">
        <v>101.71</v>
      </c>
      <c r="X1145">
        <v>88083</v>
      </c>
      <c r="Y1145">
        <f>cleaneddata[[#This Row],[Unit Price]]-cleaneddata[[#This Row],[Discount]]</f>
        <v>48.01</v>
      </c>
      <c r="Z1145" t="str">
        <f>_xlfn.IFS(cleaneddata[[#This Row],[Region]]="Central","Chris",cleaneddata[[#This Row],[Region]]="East","Erin",cleaneddata[[#This Row],[Region]]="South","Sam",cleaneddata[[#This Row],[Region]]="West","William")</f>
        <v>Chris</v>
      </c>
    </row>
    <row r="1146" spans="1:26" x14ac:dyDescent="0.2">
      <c r="A1146">
        <v>918</v>
      </c>
      <c r="B1146" t="s">
        <v>2146</v>
      </c>
      <c r="C1146" t="s">
        <v>39</v>
      </c>
      <c r="D1146">
        <v>0.05</v>
      </c>
      <c r="E1146">
        <v>35.51</v>
      </c>
      <c r="F1146">
        <v>6.31</v>
      </c>
      <c r="G1146" t="s">
        <v>40</v>
      </c>
      <c r="H1146" t="s">
        <v>41</v>
      </c>
      <c r="I1146" t="s">
        <v>50</v>
      </c>
      <c r="J1146" t="s">
        <v>80</v>
      </c>
      <c r="K1146" t="s">
        <v>75</v>
      </c>
      <c r="L1146" t="s">
        <v>2147</v>
      </c>
      <c r="M1146">
        <v>0.57999999999999996</v>
      </c>
      <c r="N1146" t="s">
        <v>34</v>
      </c>
      <c r="O1146" t="s">
        <v>61</v>
      </c>
      <c r="P1146" t="s">
        <v>92</v>
      </c>
      <c r="Q1146" t="s">
        <v>2148</v>
      </c>
      <c r="R1146">
        <v>91730</v>
      </c>
      <c r="S1146" s="1">
        <v>42106</v>
      </c>
      <c r="T1146" s="1">
        <v>42108</v>
      </c>
      <c r="U1146">
        <v>6.11</v>
      </c>
      <c r="V1146">
        <v>2</v>
      </c>
      <c r="W1146">
        <v>73.099999999999994</v>
      </c>
      <c r="X1146">
        <v>90492</v>
      </c>
      <c r="Y1146">
        <f>cleaneddata[[#This Row],[Unit Price]]-cleaneddata[[#This Row],[Discount]]</f>
        <v>35.46</v>
      </c>
      <c r="Z1146" t="str">
        <f>_xlfn.IFS(cleaneddata[[#This Row],[Region]]="Central","Chris",cleaneddata[[#This Row],[Region]]="East","Erin",cleaneddata[[#This Row],[Region]]="South","Sam",cleaneddata[[#This Row],[Region]]="West","William")</f>
        <v>William</v>
      </c>
    </row>
    <row r="1147" spans="1:26" x14ac:dyDescent="0.2">
      <c r="A1147">
        <v>919</v>
      </c>
      <c r="B1147" t="s">
        <v>2149</v>
      </c>
      <c r="C1147" t="s">
        <v>39</v>
      </c>
      <c r="D1147">
        <v>0.1</v>
      </c>
      <c r="E1147">
        <v>8.34</v>
      </c>
      <c r="F1147">
        <v>2.64</v>
      </c>
      <c r="G1147" t="s">
        <v>40</v>
      </c>
      <c r="H1147" t="s">
        <v>41</v>
      </c>
      <c r="I1147" t="s">
        <v>50</v>
      </c>
      <c r="J1147" t="s">
        <v>570</v>
      </c>
      <c r="K1147" t="s">
        <v>44</v>
      </c>
      <c r="L1147" t="s">
        <v>885</v>
      </c>
      <c r="M1147">
        <v>0.59</v>
      </c>
      <c r="N1147" t="s">
        <v>34</v>
      </c>
      <c r="O1147" t="s">
        <v>61</v>
      </c>
      <c r="P1147" t="s">
        <v>92</v>
      </c>
      <c r="Q1147" t="s">
        <v>2150</v>
      </c>
      <c r="R1147">
        <v>96003</v>
      </c>
      <c r="S1147" s="1">
        <v>42106</v>
      </c>
      <c r="T1147" s="1">
        <v>42106</v>
      </c>
      <c r="U1147">
        <v>-6.34</v>
      </c>
      <c r="V1147">
        <v>6</v>
      </c>
      <c r="W1147">
        <v>47.95</v>
      </c>
      <c r="X1147">
        <v>90492</v>
      </c>
      <c r="Y1147">
        <f>cleaneddata[[#This Row],[Unit Price]]-cleaneddata[[#This Row],[Discount]]</f>
        <v>8.24</v>
      </c>
      <c r="Z1147" t="str">
        <f>_xlfn.IFS(cleaneddata[[#This Row],[Region]]="Central","Chris",cleaneddata[[#This Row],[Region]]="East","Erin",cleaneddata[[#This Row],[Region]]="South","Sam",cleaneddata[[#This Row],[Region]]="West","William")</f>
        <v>William</v>
      </c>
    </row>
    <row r="1148" spans="1:26" x14ac:dyDescent="0.2">
      <c r="A1148">
        <v>920</v>
      </c>
      <c r="B1148" t="s">
        <v>1883</v>
      </c>
      <c r="C1148" t="s">
        <v>39</v>
      </c>
      <c r="D1148">
        <v>0.03</v>
      </c>
      <c r="E1148">
        <v>8.0399999999999991</v>
      </c>
      <c r="F1148">
        <v>8.94</v>
      </c>
      <c r="G1148" t="s">
        <v>40</v>
      </c>
      <c r="H1148" t="s">
        <v>41</v>
      </c>
      <c r="I1148" t="s">
        <v>50</v>
      </c>
      <c r="J1148" t="s">
        <v>74</v>
      </c>
      <c r="K1148" t="s">
        <v>75</v>
      </c>
      <c r="L1148" t="s">
        <v>2151</v>
      </c>
      <c r="M1148">
        <v>0.4</v>
      </c>
      <c r="N1148" t="s">
        <v>34</v>
      </c>
      <c r="O1148" t="s">
        <v>61</v>
      </c>
      <c r="P1148" t="s">
        <v>92</v>
      </c>
      <c r="Q1148" t="s">
        <v>1231</v>
      </c>
      <c r="R1148">
        <v>92374</v>
      </c>
      <c r="S1148" s="1">
        <v>42106</v>
      </c>
      <c r="T1148" s="1">
        <v>42108</v>
      </c>
      <c r="U1148">
        <v>-160.27549999999999</v>
      </c>
      <c r="V1148">
        <v>9</v>
      </c>
      <c r="W1148">
        <v>76.77</v>
      </c>
      <c r="X1148">
        <v>90492</v>
      </c>
      <c r="Y1148">
        <f>cleaneddata[[#This Row],[Unit Price]]-cleaneddata[[#This Row],[Discount]]</f>
        <v>8.01</v>
      </c>
      <c r="Z1148" t="str">
        <f>_xlfn.IFS(cleaneddata[[#This Row],[Region]]="Central","Chris",cleaneddata[[#This Row],[Region]]="East","Erin",cleaneddata[[#This Row],[Region]]="South","Sam",cleaneddata[[#This Row],[Region]]="West","William")</f>
        <v>William</v>
      </c>
    </row>
    <row r="1149" spans="1:26" x14ac:dyDescent="0.2">
      <c r="A1149">
        <v>754</v>
      </c>
      <c r="B1149" t="s">
        <v>2152</v>
      </c>
      <c r="C1149" t="s">
        <v>49</v>
      </c>
      <c r="D1149">
        <v>0.06</v>
      </c>
      <c r="E1149">
        <v>119.99</v>
      </c>
      <c r="F1149">
        <v>14</v>
      </c>
      <c r="G1149" t="s">
        <v>28</v>
      </c>
      <c r="H1149" t="s">
        <v>41</v>
      </c>
      <c r="I1149" t="s">
        <v>42</v>
      </c>
      <c r="J1149" t="s">
        <v>58</v>
      </c>
      <c r="K1149" t="s">
        <v>59</v>
      </c>
      <c r="L1149" t="s">
        <v>2153</v>
      </c>
      <c r="M1149">
        <v>0.36</v>
      </c>
      <c r="N1149" t="s">
        <v>34</v>
      </c>
      <c r="O1149" t="s">
        <v>61</v>
      </c>
      <c r="P1149" t="s">
        <v>590</v>
      </c>
      <c r="Q1149" t="s">
        <v>2154</v>
      </c>
      <c r="R1149">
        <v>86314</v>
      </c>
      <c r="S1149" s="1">
        <v>42106</v>
      </c>
      <c r="T1149" s="1">
        <v>42113</v>
      </c>
      <c r="U1149">
        <v>-207.679788</v>
      </c>
      <c r="V1149">
        <v>2</v>
      </c>
      <c r="W1149">
        <v>243.86</v>
      </c>
      <c r="X1149">
        <v>90439</v>
      </c>
      <c r="Y1149">
        <f>cleaneddata[[#This Row],[Unit Price]]-cleaneddata[[#This Row],[Discount]]</f>
        <v>119.92999999999999</v>
      </c>
      <c r="Z1149" t="str">
        <f>_xlfn.IFS(cleaneddata[[#This Row],[Region]]="Central","Chris",cleaneddata[[#This Row],[Region]]="East","Erin",cleaneddata[[#This Row],[Region]]="South","Sam",cleaneddata[[#This Row],[Region]]="West","William")</f>
        <v>William</v>
      </c>
    </row>
    <row r="1150" spans="1:26" x14ac:dyDescent="0.2">
      <c r="A1150">
        <v>3221</v>
      </c>
      <c r="B1150" t="s">
        <v>2155</v>
      </c>
      <c r="C1150" t="s">
        <v>72</v>
      </c>
      <c r="D1150">
        <v>0.03</v>
      </c>
      <c r="E1150">
        <v>6.68</v>
      </c>
      <c r="F1150">
        <v>1.5</v>
      </c>
      <c r="G1150" t="s">
        <v>40</v>
      </c>
      <c r="H1150" t="s">
        <v>96</v>
      </c>
      <c r="I1150" t="s">
        <v>50</v>
      </c>
      <c r="J1150" t="s">
        <v>51</v>
      </c>
      <c r="K1150" t="s">
        <v>52</v>
      </c>
      <c r="L1150" t="s">
        <v>1870</v>
      </c>
      <c r="M1150">
        <v>0.48</v>
      </c>
      <c r="N1150" t="s">
        <v>34</v>
      </c>
      <c r="O1150" t="s">
        <v>35</v>
      </c>
      <c r="P1150" t="s">
        <v>125</v>
      </c>
      <c r="Q1150" t="s">
        <v>2156</v>
      </c>
      <c r="R1150">
        <v>33322</v>
      </c>
      <c r="S1150" s="1">
        <v>42106</v>
      </c>
      <c r="T1150" s="1">
        <v>42107</v>
      </c>
      <c r="U1150">
        <v>-577.30399999999997</v>
      </c>
      <c r="V1150">
        <v>7</v>
      </c>
      <c r="W1150">
        <v>48.32</v>
      </c>
      <c r="X1150">
        <v>90815</v>
      </c>
      <c r="Y1150">
        <f>cleaneddata[[#This Row],[Unit Price]]-cleaneddata[[#This Row],[Discount]]</f>
        <v>6.6499999999999995</v>
      </c>
      <c r="Z1150" t="str">
        <f>_xlfn.IFS(cleaneddata[[#This Row],[Region]]="Central","Chris",cleaneddata[[#This Row],[Region]]="East","Erin",cleaneddata[[#This Row],[Region]]="South","Sam",cleaneddata[[#This Row],[Region]]="West","William")</f>
        <v>Sam</v>
      </c>
    </row>
    <row r="1151" spans="1:26" x14ac:dyDescent="0.2">
      <c r="A1151">
        <v>171</v>
      </c>
      <c r="B1151" t="s">
        <v>2157</v>
      </c>
      <c r="C1151" t="s">
        <v>27</v>
      </c>
      <c r="D1151">
        <v>0.05</v>
      </c>
      <c r="E1151">
        <v>1.88</v>
      </c>
      <c r="F1151">
        <v>1.49</v>
      </c>
      <c r="G1151" t="s">
        <v>40</v>
      </c>
      <c r="H1151" t="s">
        <v>96</v>
      </c>
      <c r="I1151" t="s">
        <v>50</v>
      </c>
      <c r="J1151" t="s">
        <v>74</v>
      </c>
      <c r="K1151" t="s">
        <v>75</v>
      </c>
      <c r="L1151" t="s">
        <v>615</v>
      </c>
      <c r="M1151">
        <v>0.37</v>
      </c>
      <c r="N1151" t="s">
        <v>34</v>
      </c>
      <c r="O1151" t="s">
        <v>113</v>
      </c>
      <c r="P1151" t="s">
        <v>399</v>
      </c>
      <c r="Q1151" t="s">
        <v>807</v>
      </c>
      <c r="R1151">
        <v>7024</v>
      </c>
      <c r="S1151" s="1">
        <v>42107</v>
      </c>
      <c r="T1151" s="1">
        <v>42109</v>
      </c>
      <c r="U1151">
        <v>-2.9095</v>
      </c>
      <c r="V1151">
        <v>1</v>
      </c>
      <c r="W1151">
        <v>3.42</v>
      </c>
      <c r="X1151">
        <v>87464</v>
      </c>
      <c r="Y1151">
        <f>cleaneddata[[#This Row],[Unit Price]]-cleaneddata[[#This Row],[Discount]]</f>
        <v>1.8299999999999998</v>
      </c>
      <c r="Z1151" t="str">
        <f>_xlfn.IFS(cleaneddata[[#This Row],[Region]]="Central","Chris",cleaneddata[[#This Row],[Region]]="East","Erin",cleaneddata[[#This Row],[Region]]="South","Sam",cleaneddata[[#This Row],[Region]]="West","William")</f>
        <v>Erin</v>
      </c>
    </row>
    <row r="1152" spans="1:26" x14ac:dyDescent="0.2">
      <c r="A1152">
        <v>1561</v>
      </c>
      <c r="B1152" t="s">
        <v>1454</v>
      </c>
      <c r="C1152" t="s">
        <v>27</v>
      </c>
      <c r="D1152">
        <v>0.05</v>
      </c>
      <c r="E1152">
        <v>12.2</v>
      </c>
      <c r="F1152">
        <v>6.02</v>
      </c>
      <c r="G1152" t="s">
        <v>40</v>
      </c>
      <c r="H1152" t="s">
        <v>96</v>
      </c>
      <c r="I1152" t="s">
        <v>30</v>
      </c>
      <c r="J1152" t="s">
        <v>128</v>
      </c>
      <c r="K1152" t="s">
        <v>44</v>
      </c>
      <c r="L1152" t="s">
        <v>2158</v>
      </c>
      <c r="M1152">
        <v>0.43</v>
      </c>
      <c r="N1152" t="s">
        <v>34</v>
      </c>
      <c r="O1152" t="s">
        <v>54</v>
      </c>
      <c r="P1152" t="s">
        <v>189</v>
      </c>
      <c r="Q1152" t="s">
        <v>1456</v>
      </c>
      <c r="R1152">
        <v>76063</v>
      </c>
      <c r="S1152" s="1">
        <v>42107</v>
      </c>
      <c r="T1152" s="1">
        <v>42108</v>
      </c>
      <c r="U1152">
        <v>-6.6420000000000003</v>
      </c>
      <c r="V1152">
        <v>5</v>
      </c>
      <c r="W1152">
        <v>63.93</v>
      </c>
      <c r="X1152">
        <v>88094</v>
      </c>
      <c r="Y1152">
        <f>cleaneddata[[#This Row],[Unit Price]]-cleaneddata[[#This Row],[Discount]]</f>
        <v>12.149999999999999</v>
      </c>
      <c r="Z1152" t="str">
        <f>_xlfn.IFS(cleaneddata[[#This Row],[Region]]="Central","Chris",cleaneddata[[#This Row],[Region]]="East","Erin",cleaneddata[[#This Row],[Region]]="South","Sam",cleaneddata[[#This Row],[Region]]="West","William")</f>
        <v>Chris</v>
      </c>
    </row>
    <row r="1153" spans="1:26" x14ac:dyDescent="0.2">
      <c r="A1153">
        <v>2738</v>
      </c>
      <c r="B1153" t="s">
        <v>2159</v>
      </c>
      <c r="C1153" t="s">
        <v>27</v>
      </c>
      <c r="D1153">
        <v>0.02</v>
      </c>
      <c r="E1153">
        <v>33.979999999999997</v>
      </c>
      <c r="F1153">
        <v>1.99</v>
      </c>
      <c r="G1153" t="s">
        <v>40</v>
      </c>
      <c r="H1153" t="s">
        <v>29</v>
      </c>
      <c r="I1153" t="s">
        <v>42</v>
      </c>
      <c r="J1153" t="s">
        <v>43</v>
      </c>
      <c r="K1153" t="s">
        <v>44</v>
      </c>
      <c r="L1153" t="s">
        <v>2160</v>
      </c>
      <c r="M1153">
        <v>0.45</v>
      </c>
      <c r="N1153" t="s">
        <v>34</v>
      </c>
      <c r="O1153" t="s">
        <v>113</v>
      </c>
      <c r="P1153" t="s">
        <v>635</v>
      </c>
      <c r="Q1153" t="s">
        <v>636</v>
      </c>
      <c r="R1153">
        <v>5403</v>
      </c>
      <c r="S1153" s="1">
        <v>42107</v>
      </c>
      <c r="T1153" s="1">
        <v>42109</v>
      </c>
      <c r="U1153">
        <v>164.06129999999999</v>
      </c>
      <c r="V1153">
        <v>7</v>
      </c>
      <c r="W1153">
        <v>237.77</v>
      </c>
      <c r="X1153">
        <v>89017</v>
      </c>
      <c r="Y1153">
        <f>cleaneddata[[#This Row],[Unit Price]]-cleaneddata[[#This Row],[Discount]]</f>
        <v>33.959999999999994</v>
      </c>
      <c r="Z1153" t="str">
        <f>_xlfn.IFS(cleaneddata[[#This Row],[Region]]="Central","Chris",cleaneddata[[#This Row],[Region]]="East","Erin",cleaneddata[[#This Row],[Region]]="South","Sam",cleaneddata[[#This Row],[Region]]="West","William")</f>
        <v>Erin</v>
      </c>
    </row>
    <row r="1154" spans="1:26" x14ac:dyDescent="0.2">
      <c r="A1154">
        <v>3169</v>
      </c>
      <c r="B1154" t="s">
        <v>2161</v>
      </c>
      <c r="C1154" t="s">
        <v>27</v>
      </c>
      <c r="D1154">
        <v>0.08</v>
      </c>
      <c r="E1154">
        <v>7.28</v>
      </c>
      <c r="F1154">
        <v>11.15</v>
      </c>
      <c r="G1154" t="s">
        <v>89</v>
      </c>
      <c r="H1154" t="s">
        <v>29</v>
      </c>
      <c r="I1154" t="s">
        <v>50</v>
      </c>
      <c r="J1154" t="s">
        <v>90</v>
      </c>
      <c r="K1154" t="s">
        <v>75</v>
      </c>
      <c r="L1154" t="s">
        <v>977</v>
      </c>
      <c r="M1154">
        <v>0.37</v>
      </c>
      <c r="N1154" t="s">
        <v>34</v>
      </c>
      <c r="O1154" t="s">
        <v>35</v>
      </c>
      <c r="P1154" t="s">
        <v>125</v>
      </c>
      <c r="Q1154" t="s">
        <v>2162</v>
      </c>
      <c r="R1154">
        <v>32127</v>
      </c>
      <c r="S1154" s="1">
        <v>42107</v>
      </c>
      <c r="T1154" s="1">
        <v>42108</v>
      </c>
      <c r="U1154">
        <v>-44.414999999999999</v>
      </c>
      <c r="V1154">
        <v>1</v>
      </c>
      <c r="W1154">
        <v>14.66</v>
      </c>
      <c r="X1154">
        <v>86490</v>
      </c>
      <c r="Y1154">
        <f>cleaneddata[[#This Row],[Unit Price]]-cleaneddata[[#This Row],[Discount]]</f>
        <v>7.2</v>
      </c>
      <c r="Z1154" t="str">
        <f>_xlfn.IFS(cleaneddata[[#This Row],[Region]]="Central","Chris",cleaneddata[[#This Row],[Region]]="East","Erin",cleaneddata[[#This Row],[Region]]="South","Sam",cleaneddata[[#This Row],[Region]]="West","William")</f>
        <v>Sam</v>
      </c>
    </row>
    <row r="1155" spans="1:26" x14ac:dyDescent="0.2">
      <c r="A1155">
        <v>2973</v>
      </c>
      <c r="B1155" t="s">
        <v>2163</v>
      </c>
      <c r="C1155" t="s">
        <v>39</v>
      </c>
      <c r="D1155">
        <v>0.01</v>
      </c>
      <c r="E1155">
        <v>30.97</v>
      </c>
      <c r="F1155">
        <v>4</v>
      </c>
      <c r="G1155" t="s">
        <v>40</v>
      </c>
      <c r="H1155" t="s">
        <v>73</v>
      </c>
      <c r="I1155" t="s">
        <v>42</v>
      </c>
      <c r="J1155" t="s">
        <v>43</v>
      </c>
      <c r="K1155" t="s">
        <v>75</v>
      </c>
      <c r="L1155" t="s">
        <v>2164</v>
      </c>
      <c r="M1155">
        <v>0.74</v>
      </c>
      <c r="N1155" t="s">
        <v>34</v>
      </c>
      <c r="O1155" t="s">
        <v>54</v>
      </c>
      <c r="P1155" t="s">
        <v>359</v>
      </c>
      <c r="Q1155" t="s">
        <v>2165</v>
      </c>
      <c r="R1155">
        <v>53151</v>
      </c>
      <c r="S1155" s="1">
        <v>42107</v>
      </c>
      <c r="T1155" s="1">
        <v>42109</v>
      </c>
      <c r="U1155">
        <v>17.102799999999998</v>
      </c>
      <c r="V1155">
        <v>17</v>
      </c>
      <c r="W1155">
        <v>523.05999999999995</v>
      </c>
      <c r="X1155">
        <v>87186</v>
      </c>
      <c r="Y1155">
        <f>cleaneddata[[#This Row],[Unit Price]]-cleaneddata[[#This Row],[Discount]]</f>
        <v>30.959999999999997</v>
      </c>
      <c r="Z1155" t="str">
        <f>_xlfn.IFS(cleaneddata[[#This Row],[Region]]="Central","Chris",cleaneddata[[#This Row],[Region]]="East","Erin",cleaneddata[[#This Row],[Region]]="South","Sam",cleaneddata[[#This Row],[Region]]="West","William")</f>
        <v>Chris</v>
      </c>
    </row>
    <row r="1156" spans="1:26" x14ac:dyDescent="0.2">
      <c r="A1156">
        <v>2973</v>
      </c>
      <c r="B1156" t="s">
        <v>2163</v>
      </c>
      <c r="C1156" t="s">
        <v>39</v>
      </c>
      <c r="D1156">
        <v>0.08</v>
      </c>
      <c r="E1156">
        <v>125.99</v>
      </c>
      <c r="F1156">
        <v>7.69</v>
      </c>
      <c r="G1156" t="s">
        <v>40</v>
      </c>
      <c r="H1156" t="s">
        <v>73</v>
      </c>
      <c r="I1156" t="s">
        <v>42</v>
      </c>
      <c r="J1156" t="s">
        <v>137</v>
      </c>
      <c r="K1156" t="s">
        <v>75</v>
      </c>
      <c r="L1156" t="s">
        <v>1051</v>
      </c>
      <c r="M1156">
        <v>0.57999999999999996</v>
      </c>
      <c r="N1156" t="s">
        <v>34</v>
      </c>
      <c r="O1156" t="s">
        <v>54</v>
      </c>
      <c r="P1156" t="s">
        <v>359</v>
      </c>
      <c r="Q1156" t="s">
        <v>2165</v>
      </c>
      <c r="R1156">
        <v>53151</v>
      </c>
      <c r="S1156" s="1">
        <v>42107</v>
      </c>
      <c r="T1156" s="1">
        <v>42109</v>
      </c>
      <c r="U1156">
        <v>1269.3819599999999</v>
      </c>
      <c r="V1156">
        <v>23</v>
      </c>
      <c r="W1156">
        <v>2424.6799999999998</v>
      </c>
      <c r="X1156">
        <v>87186</v>
      </c>
      <c r="Y1156">
        <f>cleaneddata[[#This Row],[Unit Price]]-cleaneddata[[#This Row],[Discount]]</f>
        <v>125.91</v>
      </c>
      <c r="Z1156" t="str">
        <f>_xlfn.IFS(cleaneddata[[#This Row],[Region]]="Central","Chris",cleaneddata[[#This Row],[Region]]="East","Erin",cleaneddata[[#This Row],[Region]]="South","Sam",cleaneddata[[#This Row],[Region]]="West","William")</f>
        <v>Chris</v>
      </c>
    </row>
    <row r="1157" spans="1:26" x14ac:dyDescent="0.2">
      <c r="A1157">
        <v>2250</v>
      </c>
      <c r="B1157" t="s">
        <v>2166</v>
      </c>
      <c r="C1157" t="s">
        <v>49</v>
      </c>
      <c r="D1157">
        <v>0</v>
      </c>
      <c r="E1157">
        <v>2.08</v>
      </c>
      <c r="F1157">
        <v>5.33</v>
      </c>
      <c r="G1157" t="s">
        <v>40</v>
      </c>
      <c r="H1157" t="s">
        <v>73</v>
      </c>
      <c r="I1157" t="s">
        <v>30</v>
      </c>
      <c r="J1157" t="s">
        <v>128</v>
      </c>
      <c r="K1157" t="s">
        <v>75</v>
      </c>
      <c r="L1157" t="s">
        <v>461</v>
      </c>
      <c r="M1157">
        <v>0.43</v>
      </c>
      <c r="N1157" t="s">
        <v>34</v>
      </c>
      <c r="O1157" t="s">
        <v>113</v>
      </c>
      <c r="P1157" t="s">
        <v>322</v>
      </c>
      <c r="Q1157" t="s">
        <v>2167</v>
      </c>
      <c r="R1157">
        <v>16801</v>
      </c>
      <c r="S1157" s="1">
        <v>42107</v>
      </c>
      <c r="T1157" s="1">
        <v>42114</v>
      </c>
      <c r="U1157">
        <v>-192.5532</v>
      </c>
      <c r="V1157">
        <v>22</v>
      </c>
      <c r="W1157">
        <v>51.41</v>
      </c>
      <c r="X1157">
        <v>86699</v>
      </c>
      <c r="Y1157">
        <f>cleaneddata[[#This Row],[Unit Price]]-cleaneddata[[#This Row],[Discount]]</f>
        <v>2.08</v>
      </c>
      <c r="Z1157" t="str">
        <f>_xlfn.IFS(cleaneddata[[#This Row],[Region]]="Central","Chris",cleaneddata[[#This Row],[Region]]="East","Erin",cleaneddata[[#This Row],[Region]]="South","Sam",cleaneddata[[#This Row],[Region]]="West","William")</f>
        <v>Erin</v>
      </c>
    </row>
    <row r="1158" spans="1:26" x14ac:dyDescent="0.2">
      <c r="A1158">
        <v>940</v>
      </c>
      <c r="B1158" t="s">
        <v>2168</v>
      </c>
      <c r="C1158" t="s">
        <v>49</v>
      </c>
      <c r="D1158">
        <v>0.09</v>
      </c>
      <c r="E1158">
        <v>100.98</v>
      </c>
      <c r="F1158">
        <v>35.840000000000003</v>
      </c>
      <c r="G1158" t="s">
        <v>28</v>
      </c>
      <c r="H1158" t="s">
        <v>73</v>
      </c>
      <c r="I1158" t="s">
        <v>30</v>
      </c>
      <c r="J1158" t="s">
        <v>119</v>
      </c>
      <c r="K1158" t="s">
        <v>32</v>
      </c>
      <c r="L1158" t="s">
        <v>120</v>
      </c>
      <c r="M1158">
        <v>0.62</v>
      </c>
      <c r="N1158" t="s">
        <v>34</v>
      </c>
      <c r="O1158" t="s">
        <v>113</v>
      </c>
      <c r="P1158" t="s">
        <v>250</v>
      </c>
      <c r="Q1158" t="s">
        <v>2169</v>
      </c>
      <c r="R1158">
        <v>6776</v>
      </c>
      <c r="S1158" s="1">
        <v>42108</v>
      </c>
      <c r="T1158" s="1">
        <v>42113</v>
      </c>
      <c r="U1158">
        <v>-193.58</v>
      </c>
      <c r="V1158">
        <v>4</v>
      </c>
      <c r="W1158">
        <v>396.19</v>
      </c>
      <c r="X1158">
        <v>90844</v>
      </c>
      <c r="Y1158">
        <f>cleaneddata[[#This Row],[Unit Price]]-cleaneddata[[#This Row],[Discount]]</f>
        <v>100.89</v>
      </c>
      <c r="Z1158" t="str">
        <f>_xlfn.IFS(cleaneddata[[#This Row],[Region]]="Central","Chris",cleaneddata[[#This Row],[Region]]="East","Erin",cleaneddata[[#This Row],[Region]]="South","Sam",cleaneddata[[#This Row],[Region]]="West","William")</f>
        <v>Erin</v>
      </c>
    </row>
    <row r="1159" spans="1:26" x14ac:dyDescent="0.2">
      <c r="A1159">
        <v>329</v>
      </c>
      <c r="B1159" t="s">
        <v>2170</v>
      </c>
      <c r="C1159" t="s">
        <v>118</v>
      </c>
      <c r="D1159">
        <v>0.06</v>
      </c>
      <c r="E1159">
        <v>296.18</v>
      </c>
      <c r="F1159">
        <v>54.12</v>
      </c>
      <c r="G1159" t="s">
        <v>28</v>
      </c>
      <c r="H1159" t="s">
        <v>73</v>
      </c>
      <c r="I1159" t="s">
        <v>30</v>
      </c>
      <c r="J1159" t="s">
        <v>31</v>
      </c>
      <c r="K1159" t="s">
        <v>32</v>
      </c>
      <c r="L1159" t="s">
        <v>1081</v>
      </c>
      <c r="M1159">
        <v>0.76</v>
      </c>
      <c r="N1159" t="s">
        <v>34</v>
      </c>
      <c r="O1159" t="s">
        <v>113</v>
      </c>
      <c r="P1159" t="s">
        <v>333</v>
      </c>
      <c r="Q1159" t="s">
        <v>334</v>
      </c>
      <c r="R1159">
        <v>4073</v>
      </c>
      <c r="S1159" s="1">
        <v>42108</v>
      </c>
      <c r="T1159" s="1">
        <v>42109</v>
      </c>
      <c r="U1159">
        <v>-715.77820599999995</v>
      </c>
      <c r="V1159">
        <v>5</v>
      </c>
      <c r="W1159">
        <v>1170.21</v>
      </c>
      <c r="X1159">
        <v>89726</v>
      </c>
      <c r="Y1159">
        <f>cleaneddata[[#This Row],[Unit Price]]-cleaneddata[[#This Row],[Discount]]</f>
        <v>296.12</v>
      </c>
      <c r="Z1159" t="str">
        <f>_xlfn.IFS(cleaneddata[[#This Row],[Region]]="Central","Chris",cleaneddata[[#This Row],[Region]]="East","Erin",cleaneddata[[#This Row],[Region]]="South","Sam",cleaneddata[[#This Row],[Region]]="West","William")</f>
        <v>Erin</v>
      </c>
    </row>
    <row r="1160" spans="1:26" x14ac:dyDescent="0.2">
      <c r="A1160">
        <v>331</v>
      </c>
      <c r="B1160" t="s">
        <v>2171</v>
      </c>
      <c r="C1160" t="s">
        <v>118</v>
      </c>
      <c r="D1160">
        <v>0.01</v>
      </c>
      <c r="E1160">
        <v>29.1</v>
      </c>
      <c r="F1160">
        <v>4</v>
      </c>
      <c r="G1160" t="s">
        <v>89</v>
      </c>
      <c r="H1160" t="s">
        <v>73</v>
      </c>
      <c r="I1160" t="s">
        <v>42</v>
      </c>
      <c r="J1160" t="s">
        <v>43</v>
      </c>
      <c r="K1160" t="s">
        <v>75</v>
      </c>
      <c r="L1160" t="s">
        <v>2172</v>
      </c>
      <c r="M1160">
        <v>0.78</v>
      </c>
      <c r="N1160" t="s">
        <v>34</v>
      </c>
      <c r="O1160" t="s">
        <v>113</v>
      </c>
      <c r="P1160" t="s">
        <v>1358</v>
      </c>
      <c r="Q1160" t="s">
        <v>2173</v>
      </c>
      <c r="R1160">
        <v>3045</v>
      </c>
      <c r="S1160" s="1">
        <v>42108</v>
      </c>
      <c r="T1160" s="1">
        <v>42110</v>
      </c>
      <c r="U1160">
        <v>-22.82</v>
      </c>
      <c r="V1160">
        <v>8</v>
      </c>
      <c r="W1160">
        <v>243.32</v>
      </c>
      <c r="X1160">
        <v>89726</v>
      </c>
      <c r="Y1160">
        <f>cleaneddata[[#This Row],[Unit Price]]-cleaneddata[[#This Row],[Discount]]</f>
        <v>29.09</v>
      </c>
      <c r="Z1160" t="str">
        <f>_xlfn.IFS(cleaneddata[[#This Row],[Region]]="Central","Chris",cleaneddata[[#This Row],[Region]]="East","Erin",cleaneddata[[#This Row],[Region]]="South","Sam",cleaneddata[[#This Row],[Region]]="West","William")</f>
        <v>Erin</v>
      </c>
    </row>
    <row r="1161" spans="1:26" x14ac:dyDescent="0.2">
      <c r="A1161">
        <v>1559</v>
      </c>
      <c r="B1161" t="s">
        <v>2174</v>
      </c>
      <c r="C1161" t="s">
        <v>27</v>
      </c>
      <c r="D1161">
        <v>0.1</v>
      </c>
      <c r="E1161">
        <v>226.67</v>
      </c>
      <c r="F1161">
        <v>28.16</v>
      </c>
      <c r="G1161" t="s">
        <v>28</v>
      </c>
      <c r="H1161" t="s">
        <v>41</v>
      </c>
      <c r="I1161" t="s">
        <v>30</v>
      </c>
      <c r="J1161" t="s">
        <v>111</v>
      </c>
      <c r="K1161" t="s">
        <v>59</v>
      </c>
      <c r="L1161" t="s">
        <v>1378</v>
      </c>
      <c r="M1161">
        <v>0.59</v>
      </c>
      <c r="N1161" t="s">
        <v>34</v>
      </c>
      <c r="O1161" t="s">
        <v>35</v>
      </c>
      <c r="P1161" t="s">
        <v>244</v>
      </c>
      <c r="Q1161" t="s">
        <v>2175</v>
      </c>
      <c r="R1161">
        <v>24060</v>
      </c>
      <c r="S1161" s="1">
        <v>42109</v>
      </c>
      <c r="T1161" s="1">
        <v>42111</v>
      </c>
      <c r="U1161">
        <v>-390.76799999999997</v>
      </c>
      <c r="V1161">
        <v>5</v>
      </c>
      <c r="W1161">
        <v>1088.26</v>
      </c>
      <c r="X1161">
        <v>87424</v>
      </c>
      <c r="Y1161">
        <f>cleaneddata[[#This Row],[Unit Price]]-cleaneddata[[#This Row],[Discount]]</f>
        <v>226.57</v>
      </c>
      <c r="Z1161" t="str">
        <f>_xlfn.IFS(cleaneddata[[#This Row],[Region]]="Central","Chris",cleaneddata[[#This Row],[Region]]="East","Erin",cleaneddata[[#This Row],[Region]]="South","Sam",cleaneddata[[#This Row],[Region]]="West","William")</f>
        <v>Sam</v>
      </c>
    </row>
    <row r="1162" spans="1:26" x14ac:dyDescent="0.2">
      <c r="A1162">
        <v>1632</v>
      </c>
      <c r="B1162" t="s">
        <v>523</v>
      </c>
      <c r="C1162" t="s">
        <v>39</v>
      </c>
      <c r="D1162">
        <v>0.02</v>
      </c>
      <c r="E1162">
        <v>25.99</v>
      </c>
      <c r="F1162">
        <v>5.37</v>
      </c>
      <c r="G1162" t="s">
        <v>40</v>
      </c>
      <c r="H1162" t="s">
        <v>73</v>
      </c>
      <c r="I1162" t="s">
        <v>50</v>
      </c>
      <c r="J1162" t="s">
        <v>51</v>
      </c>
      <c r="K1162" t="s">
        <v>75</v>
      </c>
      <c r="L1162" t="s">
        <v>1228</v>
      </c>
      <c r="M1162">
        <v>0.56000000000000005</v>
      </c>
      <c r="N1162" t="s">
        <v>34</v>
      </c>
      <c r="O1162" t="s">
        <v>35</v>
      </c>
      <c r="P1162" t="s">
        <v>36</v>
      </c>
      <c r="Q1162" t="s">
        <v>525</v>
      </c>
      <c r="R1162">
        <v>39401</v>
      </c>
      <c r="S1162" s="1">
        <v>42109</v>
      </c>
      <c r="T1162" s="1">
        <v>42111</v>
      </c>
      <c r="U1162">
        <v>-88.158000000000001</v>
      </c>
      <c r="V1162">
        <v>9</v>
      </c>
      <c r="W1162">
        <v>243.24</v>
      </c>
      <c r="X1162">
        <v>90533</v>
      </c>
      <c r="Y1162">
        <f>cleaneddata[[#This Row],[Unit Price]]-cleaneddata[[#This Row],[Discount]]</f>
        <v>25.97</v>
      </c>
      <c r="Z1162" t="str">
        <f>_xlfn.IFS(cleaneddata[[#This Row],[Region]]="Central","Chris",cleaneddata[[#This Row],[Region]]="East","Erin",cleaneddata[[#This Row],[Region]]="South","Sam",cleaneddata[[#This Row],[Region]]="West","William")</f>
        <v>Sam</v>
      </c>
    </row>
    <row r="1163" spans="1:26" x14ac:dyDescent="0.2">
      <c r="A1163">
        <v>553</v>
      </c>
      <c r="B1163" t="s">
        <v>853</v>
      </c>
      <c r="C1163" t="s">
        <v>49</v>
      </c>
      <c r="D1163">
        <v>0.01</v>
      </c>
      <c r="E1163">
        <v>4.9800000000000004</v>
      </c>
      <c r="F1163">
        <v>7.44</v>
      </c>
      <c r="G1163" t="s">
        <v>40</v>
      </c>
      <c r="H1163" t="s">
        <v>96</v>
      </c>
      <c r="I1163" t="s">
        <v>50</v>
      </c>
      <c r="J1163" t="s">
        <v>90</v>
      </c>
      <c r="K1163" t="s">
        <v>75</v>
      </c>
      <c r="L1163" t="s">
        <v>2176</v>
      </c>
      <c r="M1163">
        <v>0.36</v>
      </c>
      <c r="N1163" t="s">
        <v>34</v>
      </c>
      <c r="O1163" t="s">
        <v>61</v>
      </c>
      <c r="P1163" t="s">
        <v>92</v>
      </c>
      <c r="Q1163" t="s">
        <v>102</v>
      </c>
      <c r="R1163">
        <v>90008</v>
      </c>
      <c r="S1163" s="1">
        <v>42109</v>
      </c>
      <c r="T1163" s="1">
        <v>42118</v>
      </c>
      <c r="U1163">
        <v>-179.59200000000001</v>
      </c>
      <c r="V1163">
        <v>63</v>
      </c>
      <c r="W1163">
        <v>330.21</v>
      </c>
      <c r="X1163">
        <v>8165</v>
      </c>
      <c r="Y1163">
        <f>cleaneddata[[#This Row],[Unit Price]]-cleaneddata[[#This Row],[Discount]]</f>
        <v>4.9700000000000006</v>
      </c>
      <c r="Z1163" t="str">
        <f>_xlfn.IFS(cleaneddata[[#This Row],[Region]]="Central","Chris",cleaneddata[[#This Row],[Region]]="East","Erin",cleaneddata[[#This Row],[Region]]="South","Sam",cleaneddata[[#This Row],[Region]]="West","William")</f>
        <v>William</v>
      </c>
    </row>
    <row r="1164" spans="1:26" x14ac:dyDescent="0.2">
      <c r="A1164">
        <v>555</v>
      </c>
      <c r="B1164" t="s">
        <v>1302</v>
      </c>
      <c r="C1164" t="s">
        <v>49</v>
      </c>
      <c r="D1164">
        <v>0.01</v>
      </c>
      <c r="E1164">
        <v>4.9800000000000004</v>
      </c>
      <c r="F1164">
        <v>7.44</v>
      </c>
      <c r="G1164" t="s">
        <v>40</v>
      </c>
      <c r="H1164" t="s">
        <v>96</v>
      </c>
      <c r="I1164" t="s">
        <v>50</v>
      </c>
      <c r="J1164" t="s">
        <v>90</v>
      </c>
      <c r="K1164" t="s">
        <v>75</v>
      </c>
      <c r="L1164" t="s">
        <v>2176</v>
      </c>
      <c r="M1164">
        <v>0.36</v>
      </c>
      <c r="N1164" t="s">
        <v>34</v>
      </c>
      <c r="O1164" t="s">
        <v>61</v>
      </c>
      <c r="P1164" t="s">
        <v>148</v>
      </c>
      <c r="Q1164" t="s">
        <v>1303</v>
      </c>
      <c r="R1164">
        <v>84062</v>
      </c>
      <c r="S1164" s="1">
        <v>42109</v>
      </c>
      <c r="T1164" s="1">
        <v>42118</v>
      </c>
      <c r="U1164">
        <v>-161.6328</v>
      </c>
      <c r="V1164">
        <v>16</v>
      </c>
      <c r="W1164">
        <v>83.86</v>
      </c>
      <c r="X1164">
        <v>86191</v>
      </c>
      <c r="Y1164">
        <f>cleaneddata[[#This Row],[Unit Price]]-cleaneddata[[#This Row],[Discount]]</f>
        <v>4.9700000000000006</v>
      </c>
      <c r="Z1164" t="str">
        <f>_xlfn.IFS(cleaneddata[[#This Row],[Region]]="Central","Chris",cleaneddata[[#This Row],[Region]]="East","Erin",cleaneddata[[#This Row],[Region]]="South","Sam",cleaneddata[[#This Row],[Region]]="West","William")</f>
        <v>William</v>
      </c>
    </row>
    <row r="1165" spans="1:26" x14ac:dyDescent="0.2">
      <c r="A1165">
        <v>2952</v>
      </c>
      <c r="B1165" t="s">
        <v>2177</v>
      </c>
      <c r="C1165" t="s">
        <v>118</v>
      </c>
      <c r="D1165">
        <v>0.08</v>
      </c>
      <c r="E1165">
        <v>5.74</v>
      </c>
      <c r="F1165">
        <v>5.01</v>
      </c>
      <c r="G1165" t="s">
        <v>89</v>
      </c>
      <c r="H1165" t="s">
        <v>96</v>
      </c>
      <c r="I1165" t="s">
        <v>50</v>
      </c>
      <c r="J1165" t="s">
        <v>74</v>
      </c>
      <c r="K1165" t="s">
        <v>75</v>
      </c>
      <c r="L1165" t="s">
        <v>1067</v>
      </c>
      <c r="M1165">
        <v>0.39</v>
      </c>
      <c r="N1165" t="s">
        <v>34</v>
      </c>
      <c r="O1165" t="s">
        <v>113</v>
      </c>
      <c r="P1165" t="s">
        <v>319</v>
      </c>
      <c r="Q1165" t="s">
        <v>2178</v>
      </c>
      <c r="R1165">
        <v>43123</v>
      </c>
      <c r="S1165" s="1">
        <v>42109</v>
      </c>
      <c r="T1165" s="1">
        <v>42111</v>
      </c>
      <c r="U1165">
        <v>-61.628039999999999</v>
      </c>
      <c r="V1165">
        <v>12</v>
      </c>
      <c r="W1165">
        <v>70.03</v>
      </c>
      <c r="X1165">
        <v>91398</v>
      </c>
      <c r="Y1165">
        <f>cleaneddata[[#This Row],[Unit Price]]-cleaneddata[[#This Row],[Discount]]</f>
        <v>5.66</v>
      </c>
      <c r="Z1165" t="str">
        <f>_xlfn.IFS(cleaneddata[[#This Row],[Region]]="Central","Chris",cleaneddata[[#This Row],[Region]]="East","Erin",cleaneddata[[#This Row],[Region]]="South","Sam",cleaneddata[[#This Row],[Region]]="West","William")</f>
        <v>Erin</v>
      </c>
    </row>
    <row r="1166" spans="1:26" x14ac:dyDescent="0.2">
      <c r="A1166">
        <v>568</v>
      </c>
      <c r="B1166" t="s">
        <v>1484</v>
      </c>
      <c r="C1166" t="s">
        <v>72</v>
      </c>
      <c r="D1166">
        <v>0.09</v>
      </c>
      <c r="E1166">
        <v>70.97</v>
      </c>
      <c r="F1166">
        <v>3.5</v>
      </c>
      <c r="G1166" t="s">
        <v>40</v>
      </c>
      <c r="H1166" t="s">
        <v>41</v>
      </c>
      <c r="I1166" t="s">
        <v>50</v>
      </c>
      <c r="J1166" t="s">
        <v>97</v>
      </c>
      <c r="K1166" t="s">
        <v>75</v>
      </c>
      <c r="L1166" t="s">
        <v>2179</v>
      </c>
      <c r="M1166">
        <v>0.59</v>
      </c>
      <c r="N1166" t="s">
        <v>34</v>
      </c>
      <c r="O1166" t="s">
        <v>35</v>
      </c>
      <c r="P1166" t="s">
        <v>36</v>
      </c>
      <c r="Q1166" t="s">
        <v>1485</v>
      </c>
      <c r="R1166">
        <v>39701</v>
      </c>
      <c r="S1166" s="1">
        <v>42109</v>
      </c>
      <c r="T1166" s="1">
        <v>42109</v>
      </c>
      <c r="U1166">
        <v>-99.567999999999998</v>
      </c>
      <c r="V1166">
        <v>12</v>
      </c>
      <c r="W1166">
        <v>805.99</v>
      </c>
      <c r="X1166">
        <v>88880</v>
      </c>
      <c r="Y1166">
        <f>cleaneddata[[#This Row],[Unit Price]]-cleaneddata[[#This Row],[Discount]]</f>
        <v>70.88</v>
      </c>
      <c r="Z1166" t="str">
        <f>_xlfn.IFS(cleaneddata[[#This Row],[Region]]="Central","Chris",cleaneddata[[#This Row],[Region]]="East","Erin",cleaneddata[[#This Row],[Region]]="South","Sam",cleaneddata[[#This Row],[Region]]="West","William")</f>
        <v>Sam</v>
      </c>
    </row>
    <row r="1167" spans="1:26" x14ac:dyDescent="0.2">
      <c r="A1167">
        <v>1607</v>
      </c>
      <c r="B1167" t="s">
        <v>1037</v>
      </c>
      <c r="C1167" t="s">
        <v>72</v>
      </c>
      <c r="D1167">
        <v>0.01</v>
      </c>
      <c r="E1167">
        <v>15.16</v>
      </c>
      <c r="F1167">
        <v>15.09</v>
      </c>
      <c r="G1167" t="s">
        <v>40</v>
      </c>
      <c r="H1167" t="s">
        <v>73</v>
      </c>
      <c r="I1167" t="s">
        <v>50</v>
      </c>
      <c r="J1167" t="s">
        <v>74</v>
      </c>
      <c r="K1167" t="s">
        <v>75</v>
      </c>
      <c r="L1167" t="s">
        <v>2180</v>
      </c>
      <c r="M1167">
        <v>0.39</v>
      </c>
      <c r="N1167" t="s">
        <v>34</v>
      </c>
      <c r="O1167" t="s">
        <v>113</v>
      </c>
      <c r="P1167" t="s">
        <v>114</v>
      </c>
      <c r="Q1167" t="s">
        <v>1039</v>
      </c>
      <c r="R1167">
        <v>11520</v>
      </c>
      <c r="S1167" s="1">
        <v>42109</v>
      </c>
      <c r="T1167" s="1">
        <v>42109</v>
      </c>
      <c r="U1167">
        <v>-200.85900000000001</v>
      </c>
      <c r="V1167">
        <v>7</v>
      </c>
      <c r="W1167">
        <v>110.93</v>
      </c>
      <c r="X1167">
        <v>87994</v>
      </c>
      <c r="Y1167">
        <f>cleaneddata[[#This Row],[Unit Price]]-cleaneddata[[#This Row],[Discount]]</f>
        <v>15.15</v>
      </c>
      <c r="Z1167" t="str">
        <f>_xlfn.IFS(cleaneddata[[#This Row],[Region]]="Central","Chris",cleaneddata[[#This Row],[Region]]="East","Erin",cleaneddata[[#This Row],[Region]]="South","Sam",cleaneddata[[#This Row],[Region]]="West","William")</f>
        <v>Erin</v>
      </c>
    </row>
    <row r="1168" spans="1:26" x14ac:dyDescent="0.2">
      <c r="A1168">
        <v>1818</v>
      </c>
      <c r="B1168" t="s">
        <v>2181</v>
      </c>
      <c r="C1168" t="s">
        <v>72</v>
      </c>
      <c r="D1168">
        <v>0.06</v>
      </c>
      <c r="E1168">
        <v>17.98</v>
      </c>
      <c r="F1168">
        <v>8.51</v>
      </c>
      <c r="G1168" t="s">
        <v>40</v>
      </c>
      <c r="H1168" t="s">
        <v>41</v>
      </c>
      <c r="I1168" t="s">
        <v>42</v>
      </c>
      <c r="J1168" t="s">
        <v>58</v>
      </c>
      <c r="K1168" t="s">
        <v>146</v>
      </c>
      <c r="L1168" t="s">
        <v>1882</v>
      </c>
      <c r="M1168">
        <v>0.4</v>
      </c>
      <c r="N1168" t="s">
        <v>34</v>
      </c>
      <c r="O1168" t="s">
        <v>54</v>
      </c>
      <c r="P1168" t="s">
        <v>291</v>
      </c>
      <c r="Q1168" t="s">
        <v>2182</v>
      </c>
      <c r="R1168">
        <v>48126</v>
      </c>
      <c r="S1168" s="1">
        <v>42109</v>
      </c>
      <c r="T1168" s="1">
        <v>42111</v>
      </c>
      <c r="U1168">
        <v>-47.243088</v>
      </c>
      <c r="V1168">
        <v>3</v>
      </c>
      <c r="W1168">
        <v>56.38</v>
      </c>
      <c r="X1168">
        <v>85991</v>
      </c>
      <c r="Y1168">
        <f>cleaneddata[[#This Row],[Unit Price]]-cleaneddata[[#This Row],[Discount]]</f>
        <v>17.920000000000002</v>
      </c>
      <c r="Z1168" t="str">
        <f>_xlfn.IFS(cleaneddata[[#This Row],[Region]]="Central","Chris",cleaneddata[[#This Row],[Region]]="East","Erin",cleaneddata[[#This Row],[Region]]="South","Sam",cleaneddata[[#This Row],[Region]]="West","William")</f>
        <v>Chris</v>
      </c>
    </row>
    <row r="1169" spans="1:26" x14ac:dyDescent="0.2">
      <c r="A1169">
        <v>1818</v>
      </c>
      <c r="B1169" t="s">
        <v>2181</v>
      </c>
      <c r="C1169" t="s">
        <v>72</v>
      </c>
      <c r="D1169">
        <v>0.1</v>
      </c>
      <c r="E1169">
        <v>9.99</v>
      </c>
      <c r="F1169">
        <v>4.78</v>
      </c>
      <c r="G1169" t="s">
        <v>89</v>
      </c>
      <c r="H1169" t="s">
        <v>41</v>
      </c>
      <c r="I1169" t="s">
        <v>50</v>
      </c>
      <c r="J1169" t="s">
        <v>90</v>
      </c>
      <c r="K1169" t="s">
        <v>75</v>
      </c>
      <c r="L1169" t="s">
        <v>1521</v>
      </c>
      <c r="M1169">
        <v>0.4</v>
      </c>
      <c r="N1169" t="s">
        <v>34</v>
      </c>
      <c r="O1169" t="s">
        <v>54</v>
      </c>
      <c r="P1169" t="s">
        <v>291</v>
      </c>
      <c r="Q1169" t="s">
        <v>2182</v>
      </c>
      <c r="R1169">
        <v>48126</v>
      </c>
      <c r="S1169" s="1">
        <v>42109</v>
      </c>
      <c r="T1169" s="1">
        <v>42112</v>
      </c>
      <c r="U1169">
        <v>9.1539999999999999</v>
      </c>
      <c r="V1169">
        <v>12</v>
      </c>
      <c r="W1169">
        <v>119.13</v>
      </c>
      <c r="X1169">
        <v>85991</v>
      </c>
      <c r="Y1169">
        <f>cleaneddata[[#This Row],[Unit Price]]-cleaneddata[[#This Row],[Discount]]</f>
        <v>9.89</v>
      </c>
      <c r="Z1169" t="str">
        <f>_xlfn.IFS(cleaneddata[[#This Row],[Region]]="Central","Chris",cleaneddata[[#This Row],[Region]]="East","Erin",cleaneddata[[#This Row],[Region]]="South","Sam",cleaneddata[[#This Row],[Region]]="West","William")</f>
        <v>Chris</v>
      </c>
    </row>
    <row r="1170" spans="1:26" x14ac:dyDescent="0.2">
      <c r="A1170">
        <v>1821</v>
      </c>
      <c r="B1170" t="s">
        <v>1000</v>
      </c>
      <c r="C1170" t="s">
        <v>72</v>
      </c>
      <c r="D1170">
        <v>7.0000000000000007E-2</v>
      </c>
      <c r="E1170">
        <v>18.649999999999999</v>
      </c>
      <c r="F1170">
        <v>3.77</v>
      </c>
      <c r="G1170" t="s">
        <v>40</v>
      </c>
      <c r="H1170" t="s">
        <v>41</v>
      </c>
      <c r="I1170" t="s">
        <v>30</v>
      </c>
      <c r="J1170" t="s">
        <v>128</v>
      </c>
      <c r="K1170" t="s">
        <v>44</v>
      </c>
      <c r="L1170" t="s">
        <v>2183</v>
      </c>
      <c r="M1170">
        <v>0.39</v>
      </c>
      <c r="N1170" t="s">
        <v>34</v>
      </c>
      <c r="O1170" t="s">
        <v>113</v>
      </c>
      <c r="P1170" t="s">
        <v>114</v>
      </c>
      <c r="Q1170" t="s">
        <v>115</v>
      </c>
      <c r="R1170">
        <v>10177</v>
      </c>
      <c r="S1170" s="1">
        <v>42109</v>
      </c>
      <c r="T1170" s="1">
        <v>42110</v>
      </c>
      <c r="U1170">
        <v>149.72</v>
      </c>
      <c r="V1170">
        <v>34</v>
      </c>
      <c r="W1170">
        <v>643.64</v>
      </c>
      <c r="X1170">
        <v>47108</v>
      </c>
      <c r="Y1170">
        <f>cleaneddata[[#This Row],[Unit Price]]-cleaneddata[[#This Row],[Discount]]</f>
        <v>18.579999999999998</v>
      </c>
      <c r="Z1170" t="str">
        <f>_xlfn.IFS(cleaneddata[[#This Row],[Region]]="Central","Chris",cleaneddata[[#This Row],[Region]]="East","Erin",cleaneddata[[#This Row],[Region]]="South","Sam",cleaneddata[[#This Row],[Region]]="West","William")</f>
        <v>Erin</v>
      </c>
    </row>
    <row r="1171" spans="1:26" x14ac:dyDescent="0.2">
      <c r="A1171">
        <v>1821</v>
      </c>
      <c r="B1171" t="s">
        <v>1000</v>
      </c>
      <c r="C1171" t="s">
        <v>72</v>
      </c>
      <c r="D1171">
        <v>0.06</v>
      </c>
      <c r="E1171">
        <v>17.98</v>
      </c>
      <c r="F1171">
        <v>8.51</v>
      </c>
      <c r="G1171" t="s">
        <v>40</v>
      </c>
      <c r="H1171" t="s">
        <v>41</v>
      </c>
      <c r="I1171" t="s">
        <v>42</v>
      </c>
      <c r="J1171" t="s">
        <v>58</v>
      </c>
      <c r="K1171" t="s">
        <v>146</v>
      </c>
      <c r="L1171" t="s">
        <v>1882</v>
      </c>
      <c r="M1171">
        <v>0.4</v>
      </c>
      <c r="N1171" t="s">
        <v>34</v>
      </c>
      <c r="O1171" t="s">
        <v>113</v>
      </c>
      <c r="P1171" t="s">
        <v>114</v>
      </c>
      <c r="Q1171" t="s">
        <v>115</v>
      </c>
      <c r="R1171">
        <v>10177</v>
      </c>
      <c r="S1171" s="1">
        <v>42109</v>
      </c>
      <c r="T1171" s="1">
        <v>42111</v>
      </c>
      <c r="U1171">
        <v>-52.492319999999999</v>
      </c>
      <c r="V1171">
        <v>13</v>
      </c>
      <c r="W1171">
        <v>244.31</v>
      </c>
      <c r="X1171">
        <v>47108</v>
      </c>
      <c r="Y1171">
        <f>cleaneddata[[#This Row],[Unit Price]]-cleaneddata[[#This Row],[Discount]]</f>
        <v>17.920000000000002</v>
      </c>
      <c r="Z1171" t="str">
        <f>_xlfn.IFS(cleaneddata[[#This Row],[Region]]="Central","Chris",cleaneddata[[#This Row],[Region]]="East","Erin",cleaneddata[[#This Row],[Region]]="South","Sam",cleaneddata[[#This Row],[Region]]="West","William")</f>
        <v>Erin</v>
      </c>
    </row>
    <row r="1172" spans="1:26" x14ac:dyDescent="0.2">
      <c r="A1172">
        <v>1821</v>
      </c>
      <c r="B1172" t="s">
        <v>1000</v>
      </c>
      <c r="C1172" t="s">
        <v>72</v>
      </c>
      <c r="D1172">
        <v>0.1</v>
      </c>
      <c r="E1172">
        <v>9.99</v>
      </c>
      <c r="F1172">
        <v>4.78</v>
      </c>
      <c r="G1172" t="s">
        <v>89</v>
      </c>
      <c r="H1172" t="s">
        <v>41</v>
      </c>
      <c r="I1172" t="s">
        <v>50</v>
      </c>
      <c r="J1172" t="s">
        <v>90</v>
      </c>
      <c r="K1172" t="s">
        <v>75</v>
      </c>
      <c r="L1172" t="s">
        <v>1521</v>
      </c>
      <c r="M1172">
        <v>0.4</v>
      </c>
      <c r="N1172" t="s">
        <v>34</v>
      </c>
      <c r="O1172" t="s">
        <v>113</v>
      </c>
      <c r="P1172" t="s">
        <v>114</v>
      </c>
      <c r="Q1172" t="s">
        <v>115</v>
      </c>
      <c r="R1172">
        <v>10177</v>
      </c>
      <c r="S1172" s="1">
        <v>42109</v>
      </c>
      <c r="T1172" s="1">
        <v>42112</v>
      </c>
      <c r="U1172">
        <v>7.96</v>
      </c>
      <c r="V1172">
        <v>47</v>
      </c>
      <c r="W1172">
        <v>466.58</v>
      </c>
      <c r="X1172">
        <v>47108</v>
      </c>
      <c r="Y1172">
        <f>cleaneddata[[#This Row],[Unit Price]]-cleaneddata[[#This Row],[Discount]]</f>
        <v>9.89</v>
      </c>
      <c r="Z1172" t="str">
        <f>_xlfn.IFS(cleaneddata[[#This Row],[Region]]="Central","Chris",cleaneddata[[#This Row],[Region]]="East","Erin",cleaneddata[[#This Row],[Region]]="South","Sam",cleaneddata[[#This Row],[Region]]="West","William")</f>
        <v>Erin</v>
      </c>
    </row>
    <row r="1173" spans="1:26" x14ac:dyDescent="0.2">
      <c r="A1173">
        <v>1821</v>
      </c>
      <c r="B1173" t="s">
        <v>1000</v>
      </c>
      <c r="C1173" t="s">
        <v>72</v>
      </c>
      <c r="D1173">
        <v>0.08</v>
      </c>
      <c r="E1173">
        <v>175.99</v>
      </c>
      <c r="F1173">
        <v>8.99</v>
      </c>
      <c r="G1173" t="s">
        <v>89</v>
      </c>
      <c r="H1173" t="s">
        <v>41</v>
      </c>
      <c r="I1173" t="s">
        <v>42</v>
      </c>
      <c r="J1173" t="s">
        <v>137</v>
      </c>
      <c r="K1173" t="s">
        <v>75</v>
      </c>
      <c r="L1173" t="s">
        <v>1181</v>
      </c>
      <c r="M1173">
        <v>0.56999999999999995</v>
      </c>
      <c r="N1173" t="s">
        <v>34</v>
      </c>
      <c r="O1173" t="s">
        <v>113</v>
      </c>
      <c r="P1173" t="s">
        <v>114</v>
      </c>
      <c r="Q1173" t="s">
        <v>115</v>
      </c>
      <c r="R1173">
        <v>10177</v>
      </c>
      <c r="S1173" s="1">
        <v>42109</v>
      </c>
      <c r="T1173" s="1">
        <v>42110</v>
      </c>
      <c r="U1173">
        <v>-459.08280000000002</v>
      </c>
      <c r="V1173">
        <v>16</v>
      </c>
      <c r="W1173">
        <v>2290.69</v>
      </c>
      <c r="X1173">
        <v>47108</v>
      </c>
      <c r="Y1173">
        <f>cleaneddata[[#This Row],[Unit Price]]-cleaneddata[[#This Row],[Discount]]</f>
        <v>175.91</v>
      </c>
      <c r="Z1173" t="str">
        <f>_xlfn.IFS(cleaneddata[[#This Row],[Region]]="Central","Chris",cleaneddata[[#This Row],[Region]]="East","Erin",cleaneddata[[#This Row],[Region]]="South","Sam",cleaneddata[[#This Row],[Region]]="West","William")</f>
        <v>Erin</v>
      </c>
    </row>
    <row r="1174" spans="1:26" x14ac:dyDescent="0.2">
      <c r="A1174">
        <v>2139</v>
      </c>
      <c r="B1174" t="s">
        <v>2184</v>
      </c>
      <c r="C1174" t="s">
        <v>27</v>
      </c>
      <c r="D1174">
        <v>0.05</v>
      </c>
      <c r="E1174">
        <v>2550.14</v>
      </c>
      <c r="F1174">
        <v>29.7</v>
      </c>
      <c r="G1174" t="s">
        <v>28</v>
      </c>
      <c r="H1174" t="s">
        <v>96</v>
      </c>
      <c r="I1174" t="s">
        <v>42</v>
      </c>
      <c r="J1174" t="s">
        <v>58</v>
      </c>
      <c r="K1174" t="s">
        <v>59</v>
      </c>
      <c r="L1174" t="s">
        <v>1974</v>
      </c>
      <c r="M1174">
        <v>0.56999999999999995</v>
      </c>
      <c r="N1174" t="s">
        <v>34</v>
      </c>
      <c r="O1174" t="s">
        <v>54</v>
      </c>
      <c r="P1174" t="s">
        <v>359</v>
      </c>
      <c r="Q1174" t="s">
        <v>132</v>
      </c>
      <c r="R1174">
        <v>53094</v>
      </c>
      <c r="S1174" s="1">
        <v>42110</v>
      </c>
      <c r="T1174" s="1">
        <v>42111</v>
      </c>
      <c r="U1174">
        <v>-3971.0628000000002</v>
      </c>
      <c r="V1174">
        <v>2</v>
      </c>
      <c r="W1174">
        <v>4845.2700000000004</v>
      </c>
      <c r="X1174">
        <v>86003</v>
      </c>
      <c r="Y1174">
        <f>cleaneddata[[#This Row],[Unit Price]]-cleaneddata[[#This Row],[Discount]]</f>
        <v>2550.0899999999997</v>
      </c>
      <c r="Z1174" t="str">
        <f>_xlfn.IFS(cleaneddata[[#This Row],[Region]]="Central","Chris",cleaneddata[[#This Row],[Region]]="East","Erin",cleaneddata[[#This Row],[Region]]="South","Sam",cleaneddata[[#This Row],[Region]]="West","William")</f>
        <v>Chris</v>
      </c>
    </row>
    <row r="1175" spans="1:26" x14ac:dyDescent="0.2">
      <c r="A1175">
        <v>1916</v>
      </c>
      <c r="B1175" t="s">
        <v>1396</v>
      </c>
      <c r="C1175" t="s">
        <v>39</v>
      </c>
      <c r="D1175">
        <v>0.01</v>
      </c>
      <c r="E1175">
        <v>125.99</v>
      </c>
      <c r="F1175">
        <v>8.99</v>
      </c>
      <c r="G1175" t="s">
        <v>40</v>
      </c>
      <c r="H1175" t="s">
        <v>73</v>
      </c>
      <c r="I1175" t="s">
        <v>42</v>
      </c>
      <c r="J1175" t="s">
        <v>137</v>
      </c>
      <c r="K1175" t="s">
        <v>75</v>
      </c>
      <c r="L1175" t="s">
        <v>1656</v>
      </c>
      <c r="M1175">
        <v>0.55000000000000004</v>
      </c>
      <c r="N1175" t="s">
        <v>34</v>
      </c>
      <c r="O1175" t="s">
        <v>35</v>
      </c>
      <c r="P1175" t="s">
        <v>46</v>
      </c>
      <c r="Q1175" t="s">
        <v>1398</v>
      </c>
      <c r="R1175">
        <v>72209</v>
      </c>
      <c r="S1175" s="1">
        <v>42110</v>
      </c>
      <c r="T1175" s="1">
        <v>42112</v>
      </c>
      <c r="U1175">
        <v>-45.472000000000001</v>
      </c>
      <c r="V1175">
        <v>9</v>
      </c>
      <c r="W1175">
        <v>1011.44</v>
      </c>
      <c r="X1175">
        <v>85895</v>
      </c>
      <c r="Y1175">
        <f>cleaneddata[[#This Row],[Unit Price]]-cleaneddata[[#This Row],[Discount]]</f>
        <v>125.97999999999999</v>
      </c>
      <c r="Z1175" t="str">
        <f>_xlfn.IFS(cleaneddata[[#This Row],[Region]]="Central","Chris",cleaneddata[[#This Row],[Region]]="East","Erin",cleaneddata[[#This Row],[Region]]="South","Sam",cleaneddata[[#This Row],[Region]]="West","William")</f>
        <v>Sam</v>
      </c>
    </row>
    <row r="1176" spans="1:26" x14ac:dyDescent="0.2">
      <c r="A1176">
        <v>653</v>
      </c>
      <c r="B1176" t="s">
        <v>2185</v>
      </c>
      <c r="C1176" t="s">
        <v>72</v>
      </c>
      <c r="D1176">
        <v>0</v>
      </c>
      <c r="E1176">
        <v>2.78</v>
      </c>
      <c r="F1176">
        <v>1.49</v>
      </c>
      <c r="G1176" t="s">
        <v>89</v>
      </c>
      <c r="H1176" t="s">
        <v>41</v>
      </c>
      <c r="I1176" t="s">
        <v>50</v>
      </c>
      <c r="J1176" t="s">
        <v>74</v>
      </c>
      <c r="K1176" t="s">
        <v>75</v>
      </c>
      <c r="L1176" t="s">
        <v>2186</v>
      </c>
      <c r="M1176">
        <v>0.36</v>
      </c>
      <c r="N1176" t="s">
        <v>34</v>
      </c>
      <c r="O1176" t="s">
        <v>61</v>
      </c>
      <c r="P1176" t="s">
        <v>92</v>
      </c>
      <c r="Q1176" t="s">
        <v>2148</v>
      </c>
      <c r="R1176">
        <v>91730</v>
      </c>
      <c r="S1176" s="1">
        <v>42110</v>
      </c>
      <c r="T1176" s="1">
        <v>42111</v>
      </c>
      <c r="U1176">
        <v>20.6448</v>
      </c>
      <c r="V1176">
        <v>9</v>
      </c>
      <c r="W1176">
        <v>29.92</v>
      </c>
      <c r="X1176">
        <v>91213</v>
      </c>
      <c r="Y1176">
        <f>cleaneddata[[#This Row],[Unit Price]]-cleaneddata[[#This Row],[Discount]]</f>
        <v>2.78</v>
      </c>
      <c r="Z1176" t="str">
        <f>_xlfn.IFS(cleaneddata[[#This Row],[Region]]="Central","Chris",cleaneddata[[#This Row],[Region]]="East","Erin",cleaneddata[[#This Row],[Region]]="South","Sam",cleaneddata[[#This Row],[Region]]="West","William")</f>
        <v>William</v>
      </c>
    </row>
    <row r="1177" spans="1:26" x14ac:dyDescent="0.2">
      <c r="A1177">
        <v>1041</v>
      </c>
      <c r="B1177" t="s">
        <v>2187</v>
      </c>
      <c r="C1177" t="s">
        <v>27</v>
      </c>
      <c r="D1177">
        <v>0.06</v>
      </c>
      <c r="E1177">
        <v>55.94</v>
      </c>
      <c r="F1177">
        <v>4</v>
      </c>
      <c r="G1177" t="s">
        <v>40</v>
      </c>
      <c r="H1177" t="s">
        <v>29</v>
      </c>
      <c r="I1177" t="s">
        <v>42</v>
      </c>
      <c r="J1177" t="s">
        <v>43</v>
      </c>
      <c r="K1177" t="s">
        <v>75</v>
      </c>
      <c r="L1177" t="s">
        <v>1786</v>
      </c>
      <c r="M1177">
        <v>0.74</v>
      </c>
      <c r="N1177" t="s">
        <v>34</v>
      </c>
      <c r="O1177" t="s">
        <v>61</v>
      </c>
      <c r="P1177" t="s">
        <v>92</v>
      </c>
      <c r="Q1177" t="s">
        <v>2188</v>
      </c>
      <c r="R1177">
        <v>95695</v>
      </c>
      <c r="S1177" s="1">
        <v>42111</v>
      </c>
      <c r="T1177" s="1">
        <v>42112</v>
      </c>
      <c r="U1177">
        <v>-13.77</v>
      </c>
      <c r="V1177">
        <v>6</v>
      </c>
      <c r="W1177">
        <v>322.77</v>
      </c>
      <c r="X1177">
        <v>87846</v>
      </c>
      <c r="Y1177">
        <f>cleaneddata[[#This Row],[Unit Price]]-cleaneddata[[#This Row],[Discount]]</f>
        <v>55.879999999999995</v>
      </c>
      <c r="Z1177" t="str">
        <f>_xlfn.IFS(cleaneddata[[#This Row],[Region]]="Central","Chris",cleaneddata[[#This Row],[Region]]="East","Erin",cleaneddata[[#This Row],[Region]]="South","Sam",cleaneddata[[#This Row],[Region]]="West","William")</f>
        <v>William</v>
      </c>
    </row>
    <row r="1178" spans="1:26" x14ac:dyDescent="0.2">
      <c r="A1178">
        <v>1041</v>
      </c>
      <c r="B1178" t="s">
        <v>2187</v>
      </c>
      <c r="C1178" t="s">
        <v>27</v>
      </c>
      <c r="D1178">
        <v>7.0000000000000007E-2</v>
      </c>
      <c r="E1178">
        <v>6.3</v>
      </c>
      <c r="F1178">
        <v>0.5</v>
      </c>
      <c r="G1178" t="s">
        <v>40</v>
      </c>
      <c r="H1178" t="s">
        <v>29</v>
      </c>
      <c r="I1178" t="s">
        <v>50</v>
      </c>
      <c r="J1178" t="s">
        <v>154</v>
      </c>
      <c r="K1178" t="s">
        <v>75</v>
      </c>
      <c r="L1178" t="s">
        <v>828</v>
      </c>
      <c r="M1178">
        <v>0.39</v>
      </c>
      <c r="N1178" t="s">
        <v>34</v>
      </c>
      <c r="O1178" t="s">
        <v>61</v>
      </c>
      <c r="P1178" t="s">
        <v>92</v>
      </c>
      <c r="Q1178" t="s">
        <v>2188</v>
      </c>
      <c r="R1178">
        <v>95695</v>
      </c>
      <c r="S1178" s="1">
        <v>42111</v>
      </c>
      <c r="T1178" s="1">
        <v>42111</v>
      </c>
      <c r="U1178">
        <v>44.912100000000002</v>
      </c>
      <c r="V1178">
        <v>11</v>
      </c>
      <c r="W1178">
        <v>65.09</v>
      </c>
      <c r="X1178">
        <v>87846</v>
      </c>
      <c r="Y1178">
        <f>cleaneddata[[#This Row],[Unit Price]]-cleaneddata[[#This Row],[Discount]]</f>
        <v>6.2299999999999995</v>
      </c>
      <c r="Z1178" t="str">
        <f>_xlfn.IFS(cleaneddata[[#This Row],[Region]]="Central","Chris",cleaneddata[[#This Row],[Region]]="East","Erin",cleaneddata[[#This Row],[Region]]="South","Sam",cleaneddata[[#This Row],[Region]]="West","William")</f>
        <v>William</v>
      </c>
    </row>
    <row r="1179" spans="1:26" x14ac:dyDescent="0.2">
      <c r="A1179">
        <v>1350</v>
      </c>
      <c r="B1179" t="s">
        <v>2189</v>
      </c>
      <c r="C1179" t="s">
        <v>39</v>
      </c>
      <c r="D1179">
        <v>0</v>
      </c>
      <c r="E1179">
        <v>12.2</v>
      </c>
      <c r="F1179">
        <v>6.02</v>
      </c>
      <c r="G1179" t="s">
        <v>89</v>
      </c>
      <c r="H1179" t="s">
        <v>73</v>
      </c>
      <c r="I1179" t="s">
        <v>30</v>
      </c>
      <c r="J1179" t="s">
        <v>128</v>
      </c>
      <c r="K1179" t="s">
        <v>44</v>
      </c>
      <c r="L1179" t="s">
        <v>2158</v>
      </c>
      <c r="M1179">
        <v>0.43</v>
      </c>
      <c r="N1179" t="s">
        <v>34</v>
      </c>
      <c r="O1179" t="s">
        <v>35</v>
      </c>
      <c r="P1179" t="s">
        <v>125</v>
      </c>
      <c r="Q1179" t="s">
        <v>2190</v>
      </c>
      <c r="R1179">
        <v>33055</v>
      </c>
      <c r="S1179" s="1">
        <v>42111</v>
      </c>
      <c r="T1179" s="1">
        <v>42112</v>
      </c>
      <c r="U1179">
        <v>-172.298</v>
      </c>
      <c r="V1179">
        <v>4</v>
      </c>
      <c r="W1179">
        <v>56.24</v>
      </c>
      <c r="X1179">
        <v>88233</v>
      </c>
      <c r="Y1179">
        <f>cleaneddata[[#This Row],[Unit Price]]-cleaneddata[[#This Row],[Discount]]</f>
        <v>12.2</v>
      </c>
      <c r="Z1179" t="str">
        <f>_xlfn.IFS(cleaneddata[[#This Row],[Region]]="Central","Chris",cleaneddata[[#This Row],[Region]]="East","Erin",cleaneddata[[#This Row],[Region]]="South","Sam",cleaneddata[[#This Row],[Region]]="West","William")</f>
        <v>Sam</v>
      </c>
    </row>
    <row r="1180" spans="1:26" x14ac:dyDescent="0.2">
      <c r="A1180">
        <v>2867</v>
      </c>
      <c r="B1180" t="s">
        <v>2191</v>
      </c>
      <c r="C1180" t="s">
        <v>39</v>
      </c>
      <c r="D1180">
        <v>0.01</v>
      </c>
      <c r="E1180">
        <v>125.99</v>
      </c>
      <c r="F1180">
        <v>8.99</v>
      </c>
      <c r="G1180" t="s">
        <v>40</v>
      </c>
      <c r="H1180" t="s">
        <v>96</v>
      </c>
      <c r="I1180" t="s">
        <v>42</v>
      </c>
      <c r="J1180" t="s">
        <v>137</v>
      </c>
      <c r="K1180" t="s">
        <v>75</v>
      </c>
      <c r="L1180" t="s">
        <v>355</v>
      </c>
      <c r="M1180">
        <v>0.59</v>
      </c>
      <c r="N1180" t="s">
        <v>34</v>
      </c>
      <c r="O1180" t="s">
        <v>113</v>
      </c>
      <c r="P1180" t="s">
        <v>376</v>
      </c>
      <c r="Q1180" t="s">
        <v>68</v>
      </c>
      <c r="R1180">
        <v>20016</v>
      </c>
      <c r="S1180" s="1">
        <v>42111</v>
      </c>
      <c r="T1180" s="1">
        <v>42112</v>
      </c>
      <c r="U1180">
        <v>-582.64800000000002</v>
      </c>
      <c r="V1180">
        <v>2</v>
      </c>
      <c r="W1180">
        <v>226.88</v>
      </c>
      <c r="X1180">
        <v>11013</v>
      </c>
      <c r="Y1180">
        <f>cleaneddata[[#This Row],[Unit Price]]-cleaneddata[[#This Row],[Discount]]</f>
        <v>125.97999999999999</v>
      </c>
      <c r="Z1180" t="str">
        <f>_xlfn.IFS(cleaneddata[[#This Row],[Region]]="Central","Chris",cleaneddata[[#This Row],[Region]]="East","Erin",cleaneddata[[#This Row],[Region]]="South","Sam",cleaneddata[[#This Row],[Region]]="West","William")</f>
        <v>Erin</v>
      </c>
    </row>
    <row r="1181" spans="1:26" x14ac:dyDescent="0.2">
      <c r="A1181">
        <v>2868</v>
      </c>
      <c r="B1181" t="s">
        <v>324</v>
      </c>
      <c r="C1181" t="s">
        <v>39</v>
      </c>
      <c r="D1181">
        <v>0.01</v>
      </c>
      <c r="E1181">
        <v>125.99</v>
      </c>
      <c r="F1181">
        <v>8.99</v>
      </c>
      <c r="G1181" t="s">
        <v>40</v>
      </c>
      <c r="H1181" t="s">
        <v>96</v>
      </c>
      <c r="I1181" t="s">
        <v>42</v>
      </c>
      <c r="J1181" t="s">
        <v>137</v>
      </c>
      <c r="K1181" t="s">
        <v>75</v>
      </c>
      <c r="L1181" t="s">
        <v>355</v>
      </c>
      <c r="M1181">
        <v>0.59</v>
      </c>
      <c r="N1181" t="s">
        <v>34</v>
      </c>
      <c r="O1181" t="s">
        <v>61</v>
      </c>
      <c r="P1181" t="s">
        <v>68</v>
      </c>
      <c r="Q1181" t="s">
        <v>326</v>
      </c>
      <c r="R1181">
        <v>98026</v>
      </c>
      <c r="S1181" s="1">
        <v>42111</v>
      </c>
      <c r="T1181" s="1">
        <v>42112</v>
      </c>
      <c r="U1181">
        <v>-582.64800000000002</v>
      </c>
      <c r="V1181">
        <v>1</v>
      </c>
      <c r="W1181">
        <v>113.44</v>
      </c>
      <c r="X1181">
        <v>85827</v>
      </c>
      <c r="Y1181">
        <f>cleaneddata[[#This Row],[Unit Price]]-cleaneddata[[#This Row],[Discount]]</f>
        <v>125.97999999999999</v>
      </c>
      <c r="Z1181" t="str">
        <f>_xlfn.IFS(cleaneddata[[#This Row],[Region]]="Central","Chris",cleaneddata[[#This Row],[Region]]="East","Erin",cleaneddata[[#This Row],[Region]]="South","Sam",cleaneddata[[#This Row],[Region]]="West","William")</f>
        <v>William</v>
      </c>
    </row>
    <row r="1182" spans="1:26" x14ac:dyDescent="0.2">
      <c r="A1182">
        <v>1889</v>
      </c>
      <c r="B1182" t="s">
        <v>2192</v>
      </c>
      <c r="C1182" t="s">
        <v>49</v>
      </c>
      <c r="D1182">
        <v>0.09</v>
      </c>
      <c r="E1182">
        <v>78.8</v>
      </c>
      <c r="F1182">
        <v>35</v>
      </c>
      <c r="G1182" t="s">
        <v>40</v>
      </c>
      <c r="H1182" t="s">
        <v>73</v>
      </c>
      <c r="I1182" t="s">
        <v>50</v>
      </c>
      <c r="J1182" t="s">
        <v>80</v>
      </c>
      <c r="K1182" t="s">
        <v>66</v>
      </c>
      <c r="L1182" t="s">
        <v>2193</v>
      </c>
      <c r="M1182">
        <v>0.83</v>
      </c>
      <c r="N1182" t="s">
        <v>34</v>
      </c>
      <c r="O1182" t="s">
        <v>113</v>
      </c>
      <c r="P1182" t="s">
        <v>319</v>
      </c>
      <c r="Q1182" t="s">
        <v>1309</v>
      </c>
      <c r="R1182">
        <v>45429</v>
      </c>
      <c r="S1182" s="1">
        <v>42111</v>
      </c>
      <c r="T1182" s="1">
        <v>42115</v>
      </c>
      <c r="U1182">
        <v>-1025.0172</v>
      </c>
      <c r="V1182">
        <v>14</v>
      </c>
      <c r="W1182">
        <v>1059.3800000000001</v>
      </c>
      <c r="X1182">
        <v>90631</v>
      </c>
      <c r="Y1182">
        <f>cleaneddata[[#This Row],[Unit Price]]-cleaneddata[[#This Row],[Discount]]</f>
        <v>78.709999999999994</v>
      </c>
      <c r="Z1182" t="str">
        <f>_xlfn.IFS(cleaneddata[[#This Row],[Region]]="Central","Chris",cleaneddata[[#This Row],[Region]]="East","Erin",cleaneddata[[#This Row],[Region]]="South","Sam",cleaneddata[[#This Row],[Region]]="West","William")</f>
        <v>Erin</v>
      </c>
    </row>
    <row r="1183" spans="1:26" x14ac:dyDescent="0.2">
      <c r="A1183">
        <v>2593</v>
      </c>
      <c r="B1183" t="s">
        <v>1597</v>
      </c>
      <c r="C1183" t="s">
        <v>49</v>
      </c>
      <c r="D1183">
        <v>0.02</v>
      </c>
      <c r="E1183">
        <v>419.19</v>
      </c>
      <c r="F1183">
        <v>19.989999999999998</v>
      </c>
      <c r="G1183" t="s">
        <v>40</v>
      </c>
      <c r="H1183" t="s">
        <v>96</v>
      </c>
      <c r="I1183" t="s">
        <v>50</v>
      </c>
      <c r="J1183" t="s">
        <v>80</v>
      </c>
      <c r="K1183" t="s">
        <v>75</v>
      </c>
      <c r="L1183" t="s">
        <v>2194</v>
      </c>
      <c r="M1183">
        <v>0.57999999999999996</v>
      </c>
      <c r="N1183" t="s">
        <v>34</v>
      </c>
      <c r="O1183" t="s">
        <v>35</v>
      </c>
      <c r="P1183" t="s">
        <v>77</v>
      </c>
      <c r="Q1183" t="s">
        <v>1599</v>
      </c>
      <c r="R1183">
        <v>30605</v>
      </c>
      <c r="S1183" s="1">
        <v>42111</v>
      </c>
      <c r="T1183" s="1">
        <v>42111</v>
      </c>
      <c r="U1183">
        <v>-39.606000000000002</v>
      </c>
      <c r="V1183">
        <v>10</v>
      </c>
      <c r="W1183">
        <v>4354.55</v>
      </c>
      <c r="X1183">
        <v>87772</v>
      </c>
      <c r="Y1183">
        <f>cleaneddata[[#This Row],[Unit Price]]-cleaneddata[[#This Row],[Discount]]</f>
        <v>419.17</v>
      </c>
      <c r="Z1183" t="str">
        <f>_xlfn.IFS(cleaneddata[[#This Row],[Region]]="Central","Chris",cleaneddata[[#This Row],[Region]]="East","Erin",cleaneddata[[#This Row],[Region]]="South","Sam",cleaneddata[[#This Row],[Region]]="West","William")</f>
        <v>Sam</v>
      </c>
    </row>
    <row r="1184" spans="1:26" x14ac:dyDescent="0.2">
      <c r="A1184">
        <v>377</v>
      </c>
      <c r="B1184" t="s">
        <v>2195</v>
      </c>
      <c r="C1184" t="s">
        <v>118</v>
      </c>
      <c r="D1184">
        <v>0.03</v>
      </c>
      <c r="E1184">
        <v>25.98</v>
      </c>
      <c r="F1184">
        <v>5.37</v>
      </c>
      <c r="G1184" t="s">
        <v>40</v>
      </c>
      <c r="H1184" t="s">
        <v>41</v>
      </c>
      <c r="I1184" t="s">
        <v>50</v>
      </c>
      <c r="J1184" t="s">
        <v>97</v>
      </c>
      <c r="K1184" t="s">
        <v>146</v>
      </c>
      <c r="L1184" t="s">
        <v>2196</v>
      </c>
      <c r="M1184">
        <v>0.5</v>
      </c>
      <c r="N1184" t="s">
        <v>34</v>
      </c>
      <c r="O1184" t="s">
        <v>54</v>
      </c>
      <c r="P1184" t="s">
        <v>105</v>
      </c>
      <c r="Q1184" t="s">
        <v>2197</v>
      </c>
      <c r="R1184">
        <v>60510</v>
      </c>
      <c r="S1184" s="1">
        <v>42111</v>
      </c>
      <c r="T1184" s="1">
        <v>42111</v>
      </c>
      <c r="U1184">
        <v>250.0376</v>
      </c>
      <c r="V1184">
        <v>17</v>
      </c>
      <c r="W1184">
        <v>460.87</v>
      </c>
      <c r="X1184">
        <v>89579</v>
      </c>
      <c r="Y1184">
        <f>cleaneddata[[#This Row],[Unit Price]]-cleaneddata[[#This Row],[Discount]]</f>
        <v>25.95</v>
      </c>
      <c r="Z1184" t="str">
        <f>_xlfn.IFS(cleaneddata[[#This Row],[Region]]="Central","Chris",cleaneddata[[#This Row],[Region]]="East","Erin",cleaneddata[[#This Row],[Region]]="South","Sam",cleaneddata[[#This Row],[Region]]="West","William")</f>
        <v>Chris</v>
      </c>
    </row>
    <row r="1185" spans="1:26" x14ac:dyDescent="0.2">
      <c r="A1185">
        <v>2004</v>
      </c>
      <c r="B1185" t="s">
        <v>2198</v>
      </c>
      <c r="C1185" t="s">
        <v>118</v>
      </c>
      <c r="D1185">
        <v>0.06</v>
      </c>
      <c r="E1185">
        <v>4.24</v>
      </c>
      <c r="F1185">
        <v>5.41</v>
      </c>
      <c r="G1185" t="s">
        <v>40</v>
      </c>
      <c r="H1185" t="s">
        <v>73</v>
      </c>
      <c r="I1185" t="s">
        <v>50</v>
      </c>
      <c r="J1185" t="s">
        <v>74</v>
      </c>
      <c r="K1185" t="s">
        <v>75</v>
      </c>
      <c r="L1185" t="s">
        <v>1673</v>
      </c>
      <c r="M1185">
        <v>0.35</v>
      </c>
      <c r="N1185" t="s">
        <v>34</v>
      </c>
      <c r="O1185" t="s">
        <v>61</v>
      </c>
      <c r="P1185" t="s">
        <v>279</v>
      </c>
      <c r="Q1185" t="s">
        <v>918</v>
      </c>
      <c r="R1185">
        <v>59715</v>
      </c>
      <c r="S1185" s="1">
        <v>42111</v>
      </c>
      <c r="T1185" s="1">
        <v>42113</v>
      </c>
      <c r="U1185">
        <v>-78.916679999999999</v>
      </c>
      <c r="V1185">
        <v>10</v>
      </c>
      <c r="W1185">
        <v>45</v>
      </c>
      <c r="X1185">
        <v>91277</v>
      </c>
      <c r="Y1185">
        <f>cleaneddata[[#This Row],[Unit Price]]-cleaneddata[[#This Row],[Discount]]</f>
        <v>4.1800000000000006</v>
      </c>
      <c r="Z1185" t="str">
        <f>_xlfn.IFS(cleaneddata[[#This Row],[Region]]="Central","Chris",cleaneddata[[#This Row],[Region]]="East","Erin",cleaneddata[[#This Row],[Region]]="South","Sam",cleaneddata[[#This Row],[Region]]="West","William")</f>
        <v>William</v>
      </c>
    </row>
    <row r="1186" spans="1:26" x14ac:dyDescent="0.2">
      <c r="A1186">
        <v>2004</v>
      </c>
      <c r="B1186" t="s">
        <v>2198</v>
      </c>
      <c r="C1186" t="s">
        <v>118</v>
      </c>
      <c r="D1186">
        <v>0.04</v>
      </c>
      <c r="E1186">
        <v>6783.02</v>
      </c>
      <c r="F1186">
        <v>24.49</v>
      </c>
      <c r="G1186" t="s">
        <v>40</v>
      </c>
      <c r="H1186" t="s">
        <v>73</v>
      </c>
      <c r="I1186" t="s">
        <v>42</v>
      </c>
      <c r="J1186" t="s">
        <v>58</v>
      </c>
      <c r="K1186" t="s">
        <v>66</v>
      </c>
      <c r="L1186" t="s">
        <v>316</v>
      </c>
      <c r="M1186">
        <v>0.39</v>
      </c>
      <c r="N1186" t="s">
        <v>34</v>
      </c>
      <c r="O1186" t="s">
        <v>61</v>
      </c>
      <c r="P1186" t="s">
        <v>279</v>
      </c>
      <c r="Q1186" t="s">
        <v>918</v>
      </c>
      <c r="R1186">
        <v>59715</v>
      </c>
      <c r="S1186" s="1">
        <v>42111</v>
      </c>
      <c r="T1186" s="1">
        <v>42113</v>
      </c>
      <c r="U1186">
        <v>-13562.637408000001</v>
      </c>
      <c r="V1186">
        <v>1</v>
      </c>
      <c r="W1186">
        <v>6569.07</v>
      </c>
      <c r="X1186">
        <v>91277</v>
      </c>
      <c r="Y1186">
        <f>cleaneddata[[#This Row],[Unit Price]]-cleaneddata[[#This Row],[Discount]]</f>
        <v>6782.9800000000005</v>
      </c>
      <c r="Z1186" t="str">
        <f>_xlfn.IFS(cleaneddata[[#This Row],[Region]]="Central","Chris",cleaneddata[[#This Row],[Region]]="East","Erin",cleaneddata[[#This Row],[Region]]="South","Sam",cleaneddata[[#This Row],[Region]]="West","William")</f>
        <v>William</v>
      </c>
    </row>
    <row r="1187" spans="1:26" x14ac:dyDescent="0.2">
      <c r="A1187">
        <v>507</v>
      </c>
      <c r="B1187" t="s">
        <v>2199</v>
      </c>
      <c r="C1187" t="s">
        <v>27</v>
      </c>
      <c r="D1187">
        <v>0.01</v>
      </c>
      <c r="E1187">
        <v>55.98</v>
      </c>
      <c r="F1187">
        <v>4.8600000000000003</v>
      </c>
      <c r="G1187" t="s">
        <v>89</v>
      </c>
      <c r="H1187" t="s">
        <v>96</v>
      </c>
      <c r="I1187" t="s">
        <v>50</v>
      </c>
      <c r="J1187" t="s">
        <v>90</v>
      </c>
      <c r="K1187" t="s">
        <v>75</v>
      </c>
      <c r="L1187" t="s">
        <v>1717</v>
      </c>
      <c r="M1187">
        <v>0.36</v>
      </c>
      <c r="N1187" t="s">
        <v>34</v>
      </c>
      <c r="O1187" t="s">
        <v>35</v>
      </c>
      <c r="P1187" t="s">
        <v>390</v>
      </c>
      <c r="Q1187" t="s">
        <v>2200</v>
      </c>
      <c r="R1187">
        <v>42104</v>
      </c>
      <c r="S1187" s="1">
        <v>42112</v>
      </c>
      <c r="T1187" s="1">
        <v>42114</v>
      </c>
      <c r="U1187">
        <v>32.940899999999999</v>
      </c>
      <c r="V1187">
        <v>11</v>
      </c>
      <c r="W1187">
        <v>646.97</v>
      </c>
      <c r="X1187">
        <v>87357</v>
      </c>
      <c r="Y1187">
        <f>cleaneddata[[#This Row],[Unit Price]]-cleaneddata[[#This Row],[Discount]]</f>
        <v>55.97</v>
      </c>
      <c r="Z1187" t="str">
        <f>_xlfn.IFS(cleaneddata[[#This Row],[Region]]="Central","Chris",cleaneddata[[#This Row],[Region]]="East","Erin",cleaneddata[[#This Row],[Region]]="South","Sam",cleaneddata[[#This Row],[Region]]="West","William")</f>
        <v>Sam</v>
      </c>
    </row>
    <row r="1188" spans="1:26" x14ac:dyDescent="0.2">
      <c r="A1188">
        <v>507</v>
      </c>
      <c r="B1188" t="s">
        <v>2199</v>
      </c>
      <c r="C1188" t="s">
        <v>27</v>
      </c>
      <c r="D1188">
        <v>0.04</v>
      </c>
      <c r="E1188">
        <v>65.989999999999995</v>
      </c>
      <c r="F1188">
        <v>8.99</v>
      </c>
      <c r="G1188" t="s">
        <v>40</v>
      </c>
      <c r="H1188" t="s">
        <v>96</v>
      </c>
      <c r="I1188" t="s">
        <v>42</v>
      </c>
      <c r="J1188" t="s">
        <v>137</v>
      </c>
      <c r="K1188" t="s">
        <v>75</v>
      </c>
      <c r="L1188" t="s">
        <v>1866</v>
      </c>
      <c r="M1188">
        <v>0.56000000000000005</v>
      </c>
      <c r="N1188" t="s">
        <v>34</v>
      </c>
      <c r="O1188" t="s">
        <v>35</v>
      </c>
      <c r="P1188" t="s">
        <v>390</v>
      </c>
      <c r="Q1188" t="s">
        <v>2200</v>
      </c>
      <c r="R1188">
        <v>42104</v>
      </c>
      <c r="S1188" s="1">
        <v>42112</v>
      </c>
      <c r="T1188" s="1">
        <v>42113</v>
      </c>
      <c r="U1188">
        <v>131.334</v>
      </c>
      <c r="V1188">
        <v>17</v>
      </c>
      <c r="W1188">
        <v>946.29</v>
      </c>
      <c r="X1188">
        <v>87357</v>
      </c>
      <c r="Y1188">
        <f>cleaneddata[[#This Row],[Unit Price]]-cleaneddata[[#This Row],[Discount]]</f>
        <v>65.949999999999989</v>
      </c>
      <c r="Z1188" t="str">
        <f>_xlfn.IFS(cleaneddata[[#This Row],[Region]]="Central","Chris",cleaneddata[[#This Row],[Region]]="East","Erin",cleaneddata[[#This Row],[Region]]="South","Sam",cleaneddata[[#This Row],[Region]]="West","William")</f>
        <v>Sam</v>
      </c>
    </row>
    <row r="1189" spans="1:26" x14ac:dyDescent="0.2">
      <c r="A1189">
        <v>665</v>
      </c>
      <c r="B1189" t="s">
        <v>553</v>
      </c>
      <c r="C1189" t="s">
        <v>27</v>
      </c>
      <c r="D1189">
        <v>0.02</v>
      </c>
      <c r="E1189">
        <v>130.97999999999999</v>
      </c>
      <c r="F1189">
        <v>30</v>
      </c>
      <c r="G1189" t="s">
        <v>28</v>
      </c>
      <c r="H1189" t="s">
        <v>96</v>
      </c>
      <c r="I1189" t="s">
        <v>30</v>
      </c>
      <c r="J1189" t="s">
        <v>111</v>
      </c>
      <c r="K1189" t="s">
        <v>59</v>
      </c>
      <c r="L1189" t="s">
        <v>2201</v>
      </c>
      <c r="M1189">
        <v>0.78</v>
      </c>
      <c r="N1189" t="s">
        <v>34</v>
      </c>
      <c r="O1189" t="s">
        <v>35</v>
      </c>
      <c r="P1189" t="s">
        <v>402</v>
      </c>
      <c r="Q1189" t="s">
        <v>554</v>
      </c>
      <c r="R1189">
        <v>37130</v>
      </c>
      <c r="S1189" s="1">
        <v>42112</v>
      </c>
      <c r="T1189" s="1">
        <v>42113</v>
      </c>
      <c r="U1189">
        <v>90.762</v>
      </c>
      <c r="V1189">
        <v>6</v>
      </c>
      <c r="W1189">
        <v>793.39</v>
      </c>
      <c r="X1189">
        <v>88678</v>
      </c>
      <c r="Y1189">
        <f>cleaneddata[[#This Row],[Unit Price]]-cleaneddata[[#This Row],[Discount]]</f>
        <v>130.95999999999998</v>
      </c>
      <c r="Z1189" t="str">
        <f>_xlfn.IFS(cleaneddata[[#This Row],[Region]]="Central","Chris",cleaneddata[[#This Row],[Region]]="East","Erin",cleaneddata[[#This Row],[Region]]="South","Sam",cleaneddata[[#This Row],[Region]]="West","William")</f>
        <v>Sam</v>
      </c>
    </row>
    <row r="1190" spans="1:26" x14ac:dyDescent="0.2">
      <c r="A1190">
        <v>1959</v>
      </c>
      <c r="B1190" t="s">
        <v>711</v>
      </c>
      <c r="C1190" t="s">
        <v>49</v>
      </c>
      <c r="D1190">
        <v>0.02</v>
      </c>
      <c r="E1190">
        <v>9.99</v>
      </c>
      <c r="F1190">
        <v>11.59</v>
      </c>
      <c r="G1190" t="s">
        <v>40</v>
      </c>
      <c r="H1190" t="s">
        <v>73</v>
      </c>
      <c r="I1190" t="s">
        <v>50</v>
      </c>
      <c r="J1190" t="s">
        <v>90</v>
      </c>
      <c r="K1190" t="s">
        <v>75</v>
      </c>
      <c r="L1190" t="s">
        <v>2202</v>
      </c>
      <c r="M1190">
        <v>0.4</v>
      </c>
      <c r="N1190" t="s">
        <v>34</v>
      </c>
      <c r="O1190" t="s">
        <v>35</v>
      </c>
      <c r="P1190" t="s">
        <v>125</v>
      </c>
      <c r="Q1190" t="s">
        <v>130</v>
      </c>
      <c r="R1190">
        <v>33916</v>
      </c>
      <c r="S1190" s="1">
        <v>42112</v>
      </c>
      <c r="T1190" s="1">
        <v>42121</v>
      </c>
      <c r="U1190">
        <v>-171.15770000000001</v>
      </c>
      <c r="V1190">
        <v>43</v>
      </c>
      <c r="W1190">
        <v>475.42</v>
      </c>
      <c r="X1190">
        <v>26342</v>
      </c>
      <c r="Y1190">
        <f>cleaneddata[[#This Row],[Unit Price]]-cleaneddata[[#This Row],[Discount]]</f>
        <v>9.9700000000000006</v>
      </c>
      <c r="Z1190" t="str">
        <f>_xlfn.IFS(cleaneddata[[#This Row],[Region]]="Central","Chris",cleaneddata[[#This Row],[Region]]="East","Erin",cleaneddata[[#This Row],[Region]]="South","Sam",cleaneddata[[#This Row],[Region]]="West","William")</f>
        <v>Sam</v>
      </c>
    </row>
    <row r="1191" spans="1:26" x14ac:dyDescent="0.2">
      <c r="A1191">
        <v>1959</v>
      </c>
      <c r="B1191" t="s">
        <v>711</v>
      </c>
      <c r="C1191" t="s">
        <v>49</v>
      </c>
      <c r="D1191">
        <v>0.02</v>
      </c>
      <c r="E1191">
        <v>48.04</v>
      </c>
      <c r="F1191">
        <v>5.79</v>
      </c>
      <c r="G1191" t="s">
        <v>40</v>
      </c>
      <c r="H1191" t="s">
        <v>73</v>
      </c>
      <c r="I1191" t="s">
        <v>50</v>
      </c>
      <c r="J1191" t="s">
        <v>90</v>
      </c>
      <c r="K1191" t="s">
        <v>75</v>
      </c>
      <c r="L1191" t="s">
        <v>2203</v>
      </c>
      <c r="M1191">
        <v>0.37</v>
      </c>
      <c r="N1191" t="s">
        <v>34</v>
      </c>
      <c r="O1191" t="s">
        <v>35</v>
      </c>
      <c r="P1191" t="s">
        <v>125</v>
      </c>
      <c r="Q1191" t="s">
        <v>130</v>
      </c>
      <c r="R1191">
        <v>33916</v>
      </c>
      <c r="S1191" s="1">
        <v>42112</v>
      </c>
      <c r="T1191" s="1">
        <v>42117</v>
      </c>
      <c r="U1191">
        <v>624.23900000000003</v>
      </c>
      <c r="V1191">
        <v>74</v>
      </c>
      <c r="W1191">
        <v>3598.82</v>
      </c>
      <c r="X1191">
        <v>26342</v>
      </c>
      <c r="Y1191">
        <f>cleaneddata[[#This Row],[Unit Price]]-cleaneddata[[#This Row],[Discount]]</f>
        <v>48.019999999999996</v>
      </c>
      <c r="Z1191" t="str">
        <f>_xlfn.IFS(cleaneddata[[#This Row],[Region]]="Central","Chris",cleaneddata[[#This Row],[Region]]="East","Erin",cleaneddata[[#This Row],[Region]]="South","Sam",cleaneddata[[#This Row],[Region]]="West","William")</f>
        <v>Sam</v>
      </c>
    </row>
    <row r="1192" spans="1:26" x14ac:dyDescent="0.2">
      <c r="A1192">
        <v>1959</v>
      </c>
      <c r="B1192" t="s">
        <v>711</v>
      </c>
      <c r="C1192" t="s">
        <v>49</v>
      </c>
      <c r="D1192">
        <v>0.04</v>
      </c>
      <c r="E1192">
        <v>6.68</v>
      </c>
      <c r="F1192">
        <v>4.91</v>
      </c>
      <c r="G1192" t="s">
        <v>40</v>
      </c>
      <c r="H1192" t="s">
        <v>73</v>
      </c>
      <c r="I1192" t="s">
        <v>50</v>
      </c>
      <c r="J1192" t="s">
        <v>90</v>
      </c>
      <c r="K1192" t="s">
        <v>75</v>
      </c>
      <c r="L1192" t="s">
        <v>278</v>
      </c>
      <c r="M1192">
        <v>0.37</v>
      </c>
      <c r="N1192" t="s">
        <v>34</v>
      </c>
      <c r="O1192" t="s">
        <v>35</v>
      </c>
      <c r="P1192" t="s">
        <v>125</v>
      </c>
      <c r="Q1192" t="s">
        <v>130</v>
      </c>
      <c r="R1192">
        <v>33916</v>
      </c>
      <c r="S1192" s="1">
        <v>42112</v>
      </c>
      <c r="T1192" s="1">
        <v>42119</v>
      </c>
      <c r="U1192">
        <v>-14.3241</v>
      </c>
      <c r="V1192">
        <v>5</v>
      </c>
      <c r="W1192">
        <v>41.22</v>
      </c>
      <c r="X1192">
        <v>26342</v>
      </c>
      <c r="Y1192">
        <f>cleaneddata[[#This Row],[Unit Price]]-cleaneddata[[#This Row],[Discount]]</f>
        <v>6.64</v>
      </c>
      <c r="Z1192" t="str">
        <f>_xlfn.IFS(cleaneddata[[#This Row],[Region]]="Central","Chris",cleaneddata[[#This Row],[Region]]="East","Erin",cleaneddata[[#This Row],[Region]]="South","Sam",cleaneddata[[#This Row],[Region]]="West","William")</f>
        <v>Sam</v>
      </c>
    </row>
    <row r="1193" spans="1:26" x14ac:dyDescent="0.2">
      <c r="A1193">
        <v>1962</v>
      </c>
      <c r="B1193" t="s">
        <v>2204</v>
      </c>
      <c r="C1193" t="s">
        <v>49</v>
      </c>
      <c r="D1193">
        <v>0.02</v>
      </c>
      <c r="E1193">
        <v>48.04</v>
      </c>
      <c r="F1193">
        <v>5.79</v>
      </c>
      <c r="G1193" t="s">
        <v>40</v>
      </c>
      <c r="H1193" t="s">
        <v>73</v>
      </c>
      <c r="I1193" t="s">
        <v>50</v>
      </c>
      <c r="J1193" t="s">
        <v>90</v>
      </c>
      <c r="K1193" t="s">
        <v>75</v>
      </c>
      <c r="L1193" t="s">
        <v>2203</v>
      </c>
      <c r="M1193">
        <v>0.37</v>
      </c>
      <c r="N1193" t="s">
        <v>34</v>
      </c>
      <c r="O1193" t="s">
        <v>54</v>
      </c>
      <c r="P1193" t="s">
        <v>291</v>
      </c>
      <c r="Q1193" t="s">
        <v>2205</v>
      </c>
      <c r="R1193">
        <v>48601</v>
      </c>
      <c r="S1193" s="1">
        <v>42112</v>
      </c>
      <c r="T1193" s="1">
        <v>42117</v>
      </c>
      <c r="U1193">
        <v>604.01909999999998</v>
      </c>
      <c r="V1193">
        <v>18</v>
      </c>
      <c r="W1193">
        <v>875.39</v>
      </c>
      <c r="X1193">
        <v>88857</v>
      </c>
      <c r="Y1193">
        <f>cleaneddata[[#This Row],[Unit Price]]-cleaneddata[[#This Row],[Discount]]</f>
        <v>48.019999999999996</v>
      </c>
      <c r="Z1193" t="str">
        <f>_xlfn.IFS(cleaneddata[[#This Row],[Region]]="Central","Chris",cleaneddata[[#This Row],[Region]]="East","Erin",cleaneddata[[#This Row],[Region]]="South","Sam",cleaneddata[[#This Row],[Region]]="West","William")</f>
        <v>Chris</v>
      </c>
    </row>
    <row r="1194" spans="1:26" x14ac:dyDescent="0.2">
      <c r="A1194">
        <v>1962</v>
      </c>
      <c r="B1194" t="s">
        <v>2204</v>
      </c>
      <c r="C1194" t="s">
        <v>49</v>
      </c>
      <c r="D1194">
        <v>0.04</v>
      </c>
      <c r="E1194">
        <v>6.68</v>
      </c>
      <c r="F1194">
        <v>4.91</v>
      </c>
      <c r="G1194" t="s">
        <v>40</v>
      </c>
      <c r="H1194" t="s">
        <v>73</v>
      </c>
      <c r="I1194" t="s">
        <v>50</v>
      </c>
      <c r="J1194" t="s">
        <v>90</v>
      </c>
      <c r="K1194" t="s">
        <v>75</v>
      </c>
      <c r="L1194" t="s">
        <v>278</v>
      </c>
      <c r="M1194">
        <v>0.37</v>
      </c>
      <c r="N1194" t="s">
        <v>34</v>
      </c>
      <c r="O1194" t="s">
        <v>54</v>
      </c>
      <c r="P1194" t="s">
        <v>291</v>
      </c>
      <c r="Q1194" t="s">
        <v>2205</v>
      </c>
      <c r="R1194">
        <v>48601</v>
      </c>
      <c r="S1194" s="1">
        <v>42112</v>
      </c>
      <c r="T1194" s="1">
        <v>42119</v>
      </c>
      <c r="U1194">
        <v>-11.631600000000001</v>
      </c>
      <c r="V1194">
        <v>1</v>
      </c>
      <c r="W1194">
        <v>8.24</v>
      </c>
      <c r="X1194">
        <v>88857</v>
      </c>
      <c r="Y1194">
        <f>cleaneddata[[#This Row],[Unit Price]]-cleaneddata[[#This Row],[Discount]]</f>
        <v>6.64</v>
      </c>
      <c r="Z1194" t="str">
        <f>_xlfn.IFS(cleaneddata[[#This Row],[Region]]="Central","Chris",cleaneddata[[#This Row],[Region]]="East","Erin",cleaneddata[[#This Row],[Region]]="South","Sam",cleaneddata[[#This Row],[Region]]="West","William")</f>
        <v>Chris</v>
      </c>
    </row>
    <row r="1195" spans="1:26" x14ac:dyDescent="0.2">
      <c r="A1195">
        <v>1826</v>
      </c>
      <c r="B1195" t="s">
        <v>2206</v>
      </c>
      <c r="C1195" t="s">
        <v>118</v>
      </c>
      <c r="D1195">
        <v>0.1</v>
      </c>
      <c r="E1195">
        <v>52.99</v>
      </c>
      <c r="F1195">
        <v>19.989999999999998</v>
      </c>
      <c r="G1195" t="s">
        <v>89</v>
      </c>
      <c r="H1195" t="s">
        <v>96</v>
      </c>
      <c r="I1195" t="s">
        <v>50</v>
      </c>
      <c r="J1195" t="s">
        <v>80</v>
      </c>
      <c r="K1195" t="s">
        <v>75</v>
      </c>
      <c r="L1195" t="s">
        <v>2207</v>
      </c>
      <c r="M1195">
        <v>0.81</v>
      </c>
      <c r="N1195" t="s">
        <v>34</v>
      </c>
      <c r="O1195" t="s">
        <v>54</v>
      </c>
      <c r="P1195" t="s">
        <v>215</v>
      </c>
      <c r="Q1195" t="s">
        <v>2208</v>
      </c>
      <c r="R1195">
        <v>52722</v>
      </c>
      <c r="S1195" s="1">
        <v>42112</v>
      </c>
      <c r="T1195" s="1">
        <v>42113</v>
      </c>
      <c r="U1195">
        <v>-517.16999999999996</v>
      </c>
      <c r="V1195">
        <v>7</v>
      </c>
      <c r="W1195">
        <v>337.59</v>
      </c>
      <c r="X1195">
        <v>86958</v>
      </c>
      <c r="Y1195">
        <f>cleaneddata[[#This Row],[Unit Price]]-cleaneddata[[#This Row],[Discount]]</f>
        <v>52.89</v>
      </c>
      <c r="Z1195" t="str">
        <f>_xlfn.IFS(cleaneddata[[#This Row],[Region]]="Central","Chris",cleaneddata[[#This Row],[Region]]="East","Erin",cleaneddata[[#This Row],[Region]]="South","Sam",cleaneddata[[#This Row],[Region]]="West","William")</f>
        <v>Chris</v>
      </c>
    </row>
    <row r="1196" spans="1:26" x14ac:dyDescent="0.2">
      <c r="A1196">
        <v>1827</v>
      </c>
      <c r="B1196" t="s">
        <v>1268</v>
      </c>
      <c r="C1196" t="s">
        <v>118</v>
      </c>
      <c r="D1196">
        <v>7.0000000000000007E-2</v>
      </c>
      <c r="E1196">
        <v>100.98</v>
      </c>
      <c r="F1196">
        <v>57.38</v>
      </c>
      <c r="G1196" t="s">
        <v>28</v>
      </c>
      <c r="H1196" t="s">
        <v>96</v>
      </c>
      <c r="I1196" t="s">
        <v>30</v>
      </c>
      <c r="J1196" t="s">
        <v>119</v>
      </c>
      <c r="K1196" t="s">
        <v>32</v>
      </c>
      <c r="L1196" t="s">
        <v>2209</v>
      </c>
      <c r="M1196">
        <v>0.78</v>
      </c>
      <c r="N1196" t="s">
        <v>34</v>
      </c>
      <c r="O1196" t="s">
        <v>54</v>
      </c>
      <c r="P1196" t="s">
        <v>215</v>
      </c>
      <c r="Q1196" t="s">
        <v>930</v>
      </c>
      <c r="R1196">
        <v>52601</v>
      </c>
      <c r="S1196" s="1">
        <v>42112</v>
      </c>
      <c r="T1196" s="1">
        <v>42115</v>
      </c>
      <c r="U1196">
        <v>-429.86</v>
      </c>
      <c r="V1196">
        <v>2</v>
      </c>
      <c r="W1196">
        <v>215.32</v>
      </c>
      <c r="X1196">
        <v>86958</v>
      </c>
      <c r="Y1196">
        <f>cleaneddata[[#This Row],[Unit Price]]-cleaneddata[[#This Row],[Discount]]</f>
        <v>100.91000000000001</v>
      </c>
      <c r="Z1196" t="str">
        <f>_xlfn.IFS(cleaneddata[[#This Row],[Region]]="Central","Chris",cleaneddata[[#This Row],[Region]]="East","Erin",cleaneddata[[#This Row],[Region]]="South","Sam",cleaneddata[[#This Row],[Region]]="West","William")</f>
        <v>Chris</v>
      </c>
    </row>
    <row r="1197" spans="1:26" x14ac:dyDescent="0.2">
      <c r="A1197">
        <v>1827</v>
      </c>
      <c r="B1197" t="s">
        <v>1268</v>
      </c>
      <c r="C1197" t="s">
        <v>118</v>
      </c>
      <c r="D1197">
        <v>0.03</v>
      </c>
      <c r="E1197">
        <v>85.99</v>
      </c>
      <c r="F1197">
        <v>0.99</v>
      </c>
      <c r="G1197" t="s">
        <v>40</v>
      </c>
      <c r="H1197" t="s">
        <v>96</v>
      </c>
      <c r="I1197" t="s">
        <v>42</v>
      </c>
      <c r="J1197" t="s">
        <v>137</v>
      </c>
      <c r="K1197" t="s">
        <v>52</v>
      </c>
      <c r="L1197" t="s">
        <v>1178</v>
      </c>
      <c r="M1197">
        <v>0.55000000000000004</v>
      </c>
      <c r="N1197" t="s">
        <v>34</v>
      </c>
      <c r="O1197" t="s">
        <v>54</v>
      </c>
      <c r="P1197" t="s">
        <v>215</v>
      </c>
      <c r="Q1197" t="s">
        <v>930</v>
      </c>
      <c r="R1197">
        <v>52601</v>
      </c>
      <c r="S1197" s="1">
        <v>42112</v>
      </c>
      <c r="T1197" s="1">
        <v>42114</v>
      </c>
      <c r="U1197">
        <v>264.16649999999998</v>
      </c>
      <c r="V1197">
        <v>5</v>
      </c>
      <c r="W1197">
        <v>382.85</v>
      </c>
      <c r="X1197">
        <v>86958</v>
      </c>
      <c r="Y1197">
        <f>cleaneddata[[#This Row],[Unit Price]]-cleaneddata[[#This Row],[Discount]]</f>
        <v>85.96</v>
      </c>
      <c r="Z1197" t="str">
        <f>_xlfn.IFS(cleaneddata[[#This Row],[Region]]="Central","Chris",cleaneddata[[#This Row],[Region]]="East","Erin",cleaneddata[[#This Row],[Region]]="South","Sam",cleaneddata[[#This Row],[Region]]="West","William")</f>
        <v>Chris</v>
      </c>
    </row>
    <row r="1198" spans="1:26" x14ac:dyDescent="0.2">
      <c r="A1198">
        <v>2097</v>
      </c>
      <c r="B1198" t="s">
        <v>2210</v>
      </c>
      <c r="C1198" t="s">
        <v>118</v>
      </c>
      <c r="D1198">
        <v>0.1</v>
      </c>
      <c r="E1198">
        <v>300.97000000000003</v>
      </c>
      <c r="F1198">
        <v>7.18</v>
      </c>
      <c r="G1198" t="s">
        <v>40</v>
      </c>
      <c r="H1198" t="s">
        <v>73</v>
      </c>
      <c r="I1198" t="s">
        <v>42</v>
      </c>
      <c r="J1198" t="s">
        <v>43</v>
      </c>
      <c r="K1198" t="s">
        <v>75</v>
      </c>
      <c r="L1198" t="s">
        <v>2211</v>
      </c>
      <c r="M1198">
        <v>0.48</v>
      </c>
      <c r="N1198" t="s">
        <v>34</v>
      </c>
      <c r="O1198" t="s">
        <v>35</v>
      </c>
      <c r="P1198" t="s">
        <v>273</v>
      </c>
      <c r="Q1198" t="s">
        <v>274</v>
      </c>
      <c r="R1198">
        <v>29915</v>
      </c>
      <c r="S1198" s="1">
        <v>42112</v>
      </c>
      <c r="T1198" s="1">
        <v>42113</v>
      </c>
      <c r="U1198">
        <v>138.018</v>
      </c>
      <c r="V1198">
        <v>4</v>
      </c>
      <c r="W1198">
        <v>1094.33</v>
      </c>
      <c r="X1198">
        <v>87889</v>
      </c>
      <c r="Y1198">
        <f>cleaneddata[[#This Row],[Unit Price]]-cleaneddata[[#This Row],[Discount]]</f>
        <v>300.87</v>
      </c>
      <c r="Z1198" t="str">
        <f>_xlfn.IFS(cleaneddata[[#This Row],[Region]]="Central","Chris",cleaneddata[[#This Row],[Region]]="East","Erin",cleaneddata[[#This Row],[Region]]="South","Sam",cleaneddata[[#This Row],[Region]]="West","William")</f>
        <v>Sam</v>
      </c>
    </row>
    <row r="1199" spans="1:26" x14ac:dyDescent="0.2">
      <c r="A1199">
        <v>2098</v>
      </c>
      <c r="B1199" t="s">
        <v>2212</v>
      </c>
      <c r="C1199" t="s">
        <v>118</v>
      </c>
      <c r="D1199">
        <v>0.06</v>
      </c>
      <c r="E1199">
        <v>39.89</v>
      </c>
      <c r="F1199">
        <v>3.04</v>
      </c>
      <c r="G1199" t="s">
        <v>40</v>
      </c>
      <c r="H1199" t="s">
        <v>73</v>
      </c>
      <c r="I1199" t="s">
        <v>30</v>
      </c>
      <c r="J1199" t="s">
        <v>128</v>
      </c>
      <c r="K1199" t="s">
        <v>52</v>
      </c>
      <c r="L1199" t="s">
        <v>2213</v>
      </c>
      <c r="M1199">
        <v>0.53</v>
      </c>
      <c r="N1199" t="s">
        <v>34</v>
      </c>
      <c r="O1199" t="s">
        <v>35</v>
      </c>
      <c r="P1199" t="s">
        <v>273</v>
      </c>
      <c r="Q1199" t="s">
        <v>2214</v>
      </c>
      <c r="R1199">
        <v>29464</v>
      </c>
      <c r="S1199" s="1">
        <v>42112</v>
      </c>
      <c r="T1199" s="1">
        <v>42114</v>
      </c>
      <c r="U1199">
        <v>38.874000000000002</v>
      </c>
      <c r="V1199">
        <v>10</v>
      </c>
      <c r="W1199">
        <v>389.97</v>
      </c>
      <c r="X1199">
        <v>87889</v>
      </c>
      <c r="Y1199">
        <f>cleaneddata[[#This Row],[Unit Price]]-cleaneddata[[#This Row],[Discount]]</f>
        <v>39.83</v>
      </c>
      <c r="Z1199" t="str">
        <f>_xlfn.IFS(cleaneddata[[#This Row],[Region]]="Central","Chris",cleaneddata[[#This Row],[Region]]="East","Erin",cleaneddata[[#This Row],[Region]]="South","Sam",cleaneddata[[#This Row],[Region]]="West","William")</f>
        <v>Sam</v>
      </c>
    </row>
    <row r="1200" spans="1:26" x14ac:dyDescent="0.2">
      <c r="A1200">
        <v>2655</v>
      </c>
      <c r="B1200" t="s">
        <v>2078</v>
      </c>
      <c r="C1200" t="s">
        <v>118</v>
      </c>
      <c r="D1200">
        <v>0.09</v>
      </c>
      <c r="E1200">
        <v>89.99</v>
      </c>
      <c r="F1200">
        <v>42</v>
      </c>
      <c r="G1200" t="s">
        <v>28</v>
      </c>
      <c r="H1200" t="s">
        <v>41</v>
      </c>
      <c r="I1200" t="s">
        <v>30</v>
      </c>
      <c r="J1200" t="s">
        <v>111</v>
      </c>
      <c r="K1200" t="s">
        <v>59</v>
      </c>
      <c r="L1200" t="s">
        <v>1213</v>
      </c>
      <c r="M1200">
        <v>0.66</v>
      </c>
      <c r="N1200" t="s">
        <v>34</v>
      </c>
      <c r="O1200" t="s">
        <v>35</v>
      </c>
      <c r="P1200" t="s">
        <v>77</v>
      </c>
      <c r="Q1200" t="s">
        <v>363</v>
      </c>
      <c r="R1200">
        <v>30318</v>
      </c>
      <c r="S1200" s="1">
        <v>42112</v>
      </c>
      <c r="T1200" s="1">
        <v>42112</v>
      </c>
      <c r="U1200">
        <v>223.416</v>
      </c>
      <c r="V1200">
        <v>6</v>
      </c>
      <c r="W1200">
        <v>511.25</v>
      </c>
      <c r="X1200">
        <v>86063</v>
      </c>
      <c r="Y1200">
        <f>cleaneddata[[#This Row],[Unit Price]]-cleaneddata[[#This Row],[Discount]]</f>
        <v>89.899999999999991</v>
      </c>
      <c r="Z1200" t="str">
        <f>_xlfn.IFS(cleaneddata[[#This Row],[Region]]="Central","Chris",cleaneddata[[#This Row],[Region]]="East","Erin",cleaneddata[[#This Row],[Region]]="South","Sam",cleaneddata[[#This Row],[Region]]="West","William")</f>
        <v>Sam</v>
      </c>
    </row>
    <row r="1201" spans="1:26" x14ac:dyDescent="0.2">
      <c r="A1201">
        <v>3155</v>
      </c>
      <c r="B1201" t="s">
        <v>644</v>
      </c>
      <c r="C1201" t="s">
        <v>27</v>
      </c>
      <c r="D1201">
        <v>0.05</v>
      </c>
      <c r="E1201">
        <v>159.99</v>
      </c>
      <c r="F1201">
        <v>5.5</v>
      </c>
      <c r="G1201" t="s">
        <v>40</v>
      </c>
      <c r="H1201" t="s">
        <v>41</v>
      </c>
      <c r="I1201" t="s">
        <v>42</v>
      </c>
      <c r="J1201" t="s">
        <v>43</v>
      </c>
      <c r="K1201" t="s">
        <v>75</v>
      </c>
      <c r="L1201" t="s">
        <v>2215</v>
      </c>
      <c r="M1201">
        <v>0.49</v>
      </c>
      <c r="N1201" t="s">
        <v>34</v>
      </c>
      <c r="O1201" t="s">
        <v>35</v>
      </c>
      <c r="P1201" t="s">
        <v>125</v>
      </c>
      <c r="Q1201" t="s">
        <v>334</v>
      </c>
      <c r="R1201">
        <v>32771</v>
      </c>
      <c r="S1201" s="1">
        <v>42113</v>
      </c>
      <c r="T1201" s="1">
        <v>42115</v>
      </c>
      <c r="U1201">
        <v>12.263999999999999</v>
      </c>
      <c r="V1201">
        <v>23</v>
      </c>
      <c r="W1201">
        <v>3600.65</v>
      </c>
      <c r="X1201">
        <v>86902</v>
      </c>
      <c r="Y1201">
        <f>cleaneddata[[#This Row],[Unit Price]]-cleaneddata[[#This Row],[Discount]]</f>
        <v>159.94</v>
      </c>
      <c r="Z1201" t="str">
        <f>_xlfn.IFS(cleaneddata[[#This Row],[Region]]="Central","Chris",cleaneddata[[#This Row],[Region]]="East","Erin",cleaneddata[[#This Row],[Region]]="South","Sam",cleaneddata[[#This Row],[Region]]="West","William")</f>
        <v>Sam</v>
      </c>
    </row>
    <row r="1202" spans="1:26" x14ac:dyDescent="0.2">
      <c r="A1202">
        <v>1836</v>
      </c>
      <c r="B1202" t="s">
        <v>2216</v>
      </c>
      <c r="C1202" t="s">
        <v>39</v>
      </c>
      <c r="D1202">
        <v>0.01</v>
      </c>
      <c r="E1202">
        <v>155.99</v>
      </c>
      <c r="F1202">
        <v>8.99</v>
      </c>
      <c r="G1202" t="s">
        <v>89</v>
      </c>
      <c r="H1202" t="s">
        <v>96</v>
      </c>
      <c r="I1202" t="s">
        <v>42</v>
      </c>
      <c r="J1202" t="s">
        <v>137</v>
      </c>
      <c r="K1202" t="s">
        <v>75</v>
      </c>
      <c r="L1202" t="s">
        <v>1299</v>
      </c>
      <c r="M1202">
        <v>0.57999999999999996</v>
      </c>
      <c r="N1202" t="s">
        <v>34</v>
      </c>
      <c r="O1202" t="s">
        <v>61</v>
      </c>
      <c r="P1202" t="s">
        <v>92</v>
      </c>
      <c r="Q1202" t="s">
        <v>943</v>
      </c>
      <c r="R1202">
        <v>94110</v>
      </c>
      <c r="S1202" s="1">
        <v>42113</v>
      </c>
      <c r="T1202" s="1">
        <v>42114</v>
      </c>
      <c r="U1202">
        <v>-219.07908</v>
      </c>
      <c r="V1202">
        <v>5</v>
      </c>
      <c r="W1202">
        <v>675.83</v>
      </c>
      <c r="X1202">
        <v>86600</v>
      </c>
      <c r="Y1202">
        <f>cleaneddata[[#This Row],[Unit Price]]-cleaneddata[[#This Row],[Discount]]</f>
        <v>155.98000000000002</v>
      </c>
      <c r="Z1202" t="str">
        <f>_xlfn.IFS(cleaneddata[[#This Row],[Region]]="Central","Chris",cleaneddata[[#This Row],[Region]]="East","Erin",cleaneddata[[#This Row],[Region]]="South","Sam",cleaneddata[[#This Row],[Region]]="West","William")</f>
        <v>William</v>
      </c>
    </row>
    <row r="1203" spans="1:26" x14ac:dyDescent="0.2">
      <c r="A1203">
        <v>1837</v>
      </c>
      <c r="B1203" t="s">
        <v>2217</v>
      </c>
      <c r="C1203" t="s">
        <v>39</v>
      </c>
      <c r="D1203">
        <v>0.01</v>
      </c>
      <c r="E1203">
        <v>5.98</v>
      </c>
      <c r="F1203">
        <v>5.46</v>
      </c>
      <c r="G1203" t="s">
        <v>40</v>
      </c>
      <c r="H1203" t="s">
        <v>96</v>
      </c>
      <c r="I1203" t="s">
        <v>50</v>
      </c>
      <c r="J1203" t="s">
        <v>90</v>
      </c>
      <c r="K1203" t="s">
        <v>75</v>
      </c>
      <c r="L1203" t="s">
        <v>1158</v>
      </c>
      <c r="M1203">
        <v>0.36</v>
      </c>
      <c r="N1203" t="s">
        <v>34</v>
      </c>
      <c r="O1203" t="s">
        <v>61</v>
      </c>
      <c r="P1203" t="s">
        <v>92</v>
      </c>
      <c r="Q1203" t="s">
        <v>2218</v>
      </c>
      <c r="R1203">
        <v>91776</v>
      </c>
      <c r="S1203" s="1">
        <v>42113</v>
      </c>
      <c r="T1203" s="1">
        <v>42115</v>
      </c>
      <c r="U1203">
        <v>-18.878399999999999</v>
      </c>
      <c r="V1203">
        <v>4</v>
      </c>
      <c r="W1203">
        <v>28</v>
      </c>
      <c r="X1203">
        <v>86600</v>
      </c>
      <c r="Y1203">
        <f>cleaneddata[[#This Row],[Unit Price]]-cleaneddata[[#This Row],[Discount]]</f>
        <v>5.9700000000000006</v>
      </c>
      <c r="Z1203" t="str">
        <f>_xlfn.IFS(cleaneddata[[#This Row],[Region]]="Central","Chris",cleaneddata[[#This Row],[Region]]="East","Erin",cleaneddata[[#This Row],[Region]]="South","Sam",cleaneddata[[#This Row],[Region]]="West","William")</f>
        <v>William</v>
      </c>
    </row>
    <row r="1204" spans="1:26" x14ac:dyDescent="0.2">
      <c r="A1204">
        <v>2212</v>
      </c>
      <c r="B1204" t="s">
        <v>2219</v>
      </c>
      <c r="C1204" t="s">
        <v>39</v>
      </c>
      <c r="D1204">
        <v>0.09</v>
      </c>
      <c r="E1204">
        <v>199.99</v>
      </c>
      <c r="F1204">
        <v>24.49</v>
      </c>
      <c r="G1204" t="s">
        <v>89</v>
      </c>
      <c r="H1204" t="s">
        <v>73</v>
      </c>
      <c r="I1204" t="s">
        <v>42</v>
      </c>
      <c r="J1204" t="s">
        <v>65</v>
      </c>
      <c r="K1204" t="s">
        <v>66</v>
      </c>
      <c r="L1204" t="s">
        <v>749</v>
      </c>
      <c r="M1204">
        <v>0.46</v>
      </c>
      <c r="N1204" t="s">
        <v>34</v>
      </c>
      <c r="O1204" t="s">
        <v>113</v>
      </c>
      <c r="P1204" t="s">
        <v>420</v>
      </c>
      <c r="Q1204" t="s">
        <v>2220</v>
      </c>
      <c r="R1204">
        <v>21228</v>
      </c>
      <c r="S1204" s="1">
        <v>42113</v>
      </c>
      <c r="T1204" s="1">
        <v>42115</v>
      </c>
      <c r="U1204">
        <v>631.33000000000004</v>
      </c>
      <c r="V1204">
        <v>5</v>
      </c>
      <c r="W1204">
        <v>990.25</v>
      </c>
      <c r="X1204">
        <v>88029</v>
      </c>
      <c r="Y1204">
        <f>cleaneddata[[#This Row],[Unit Price]]-cleaneddata[[#This Row],[Discount]]</f>
        <v>199.9</v>
      </c>
      <c r="Z1204" t="str">
        <f>_xlfn.IFS(cleaneddata[[#This Row],[Region]]="Central","Chris",cleaneddata[[#This Row],[Region]]="East","Erin",cleaneddata[[#This Row],[Region]]="South","Sam",cleaneddata[[#This Row],[Region]]="West","William")</f>
        <v>Erin</v>
      </c>
    </row>
    <row r="1205" spans="1:26" x14ac:dyDescent="0.2">
      <c r="A1205">
        <v>152</v>
      </c>
      <c r="B1205" t="s">
        <v>507</v>
      </c>
      <c r="C1205" t="s">
        <v>49</v>
      </c>
      <c r="D1205">
        <v>0.01</v>
      </c>
      <c r="E1205">
        <v>79.52</v>
      </c>
      <c r="F1205">
        <v>48.2</v>
      </c>
      <c r="G1205" t="s">
        <v>40</v>
      </c>
      <c r="H1205" t="s">
        <v>73</v>
      </c>
      <c r="I1205" t="s">
        <v>30</v>
      </c>
      <c r="J1205" t="s">
        <v>128</v>
      </c>
      <c r="K1205" t="s">
        <v>146</v>
      </c>
      <c r="L1205" t="s">
        <v>2221</v>
      </c>
      <c r="M1205">
        <v>0.74</v>
      </c>
      <c r="N1205" t="s">
        <v>34</v>
      </c>
      <c r="O1205" t="s">
        <v>35</v>
      </c>
      <c r="P1205" t="s">
        <v>402</v>
      </c>
      <c r="Q1205" t="s">
        <v>509</v>
      </c>
      <c r="R1205">
        <v>37918</v>
      </c>
      <c r="S1205" s="1">
        <v>42113</v>
      </c>
      <c r="T1205" s="1">
        <v>42120</v>
      </c>
      <c r="U1205">
        <v>-40.683999999999997</v>
      </c>
      <c r="V1205">
        <v>8</v>
      </c>
      <c r="W1205">
        <v>667.84</v>
      </c>
      <c r="X1205">
        <v>89522</v>
      </c>
      <c r="Y1205">
        <f>cleaneddata[[#This Row],[Unit Price]]-cleaneddata[[#This Row],[Discount]]</f>
        <v>79.509999999999991</v>
      </c>
      <c r="Z1205" t="str">
        <f>_xlfn.IFS(cleaneddata[[#This Row],[Region]]="Central","Chris",cleaneddata[[#This Row],[Region]]="East","Erin",cleaneddata[[#This Row],[Region]]="South","Sam",cleaneddata[[#This Row],[Region]]="West","William")</f>
        <v>Sam</v>
      </c>
    </row>
    <row r="1206" spans="1:26" x14ac:dyDescent="0.2">
      <c r="A1206">
        <v>1933</v>
      </c>
      <c r="B1206" t="s">
        <v>2222</v>
      </c>
      <c r="C1206" t="s">
        <v>49</v>
      </c>
      <c r="D1206">
        <v>0.06</v>
      </c>
      <c r="E1206">
        <v>3.58</v>
      </c>
      <c r="F1206">
        <v>1.63</v>
      </c>
      <c r="G1206" t="s">
        <v>40</v>
      </c>
      <c r="H1206" t="s">
        <v>96</v>
      </c>
      <c r="I1206" t="s">
        <v>50</v>
      </c>
      <c r="J1206" t="s">
        <v>178</v>
      </c>
      <c r="K1206" t="s">
        <v>52</v>
      </c>
      <c r="L1206" t="s">
        <v>2223</v>
      </c>
      <c r="M1206">
        <v>0.36</v>
      </c>
      <c r="N1206" t="s">
        <v>34</v>
      </c>
      <c r="O1206" t="s">
        <v>54</v>
      </c>
      <c r="P1206" t="s">
        <v>189</v>
      </c>
      <c r="Q1206" t="s">
        <v>2224</v>
      </c>
      <c r="R1206">
        <v>75043</v>
      </c>
      <c r="S1206" s="1">
        <v>42113</v>
      </c>
      <c r="T1206" s="1">
        <v>42117</v>
      </c>
      <c r="U1206">
        <v>14</v>
      </c>
      <c r="V1206">
        <v>10</v>
      </c>
      <c r="W1206">
        <v>34.76</v>
      </c>
      <c r="X1206">
        <v>86687</v>
      </c>
      <c r="Y1206">
        <f>cleaneddata[[#This Row],[Unit Price]]-cleaneddata[[#This Row],[Discount]]</f>
        <v>3.52</v>
      </c>
      <c r="Z1206" t="str">
        <f>_xlfn.IFS(cleaneddata[[#This Row],[Region]]="Central","Chris",cleaneddata[[#This Row],[Region]]="East","Erin",cleaneddata[[#This Row],[Region]]="South","Sam",cleaneddata[[#This Row],[Region]]="West","William")</f>
        <v>Chris</v>
      </c>
    </row>
    <row r="1207" spans="1:26" x14ac:dyDescent="0.2">
      <c r="A1207">
        <v>1940</v>
      </c>
      <c r="B1207" t="s">
        <v>1797</v>
      </c>
      <c r="C1207" t="s">
        <v>49</v>
      </c>
      <c r="D1207">
        <v>0</v>
      </c>
      <c r="E1207">
        <v>78.650000000000006</v>
      </c>
      <c r="F1207">
        <v>13.99</v>
      </c>
      <c r="G1207" t="s">
        <v>40</v>
      </c>
      <c r="H1207" t="s">
        <v>96</v>
      </c>
      <c r="I1207" t="s">
        <v>50</v>
      </c>
      <c r="J1207" t="s">
        <v>97</v>
      </c>
      <c r="K1207" t="s">
        <v>146</v>
      </c>
      <c r="L1207" t="s">
        <v>1716</v>
      </c>
      <c r="M1207">
        <v>0.52</v>
      </c>
      <c r="N1207" t="s">
        <v>34</v>
      </c>
      <c r="O1207" t="s">
        <v>61</v>
      </c>
      <c r="P1207" t="s">
        <v>148</v>
      </c>
      <c r="Q1207" t="s">
        <v>149</v>
      </c>
      <c r="R1207">
        <v>84020</v>
      </c>
      <c r="S1207" s="1">
        <v>42113</v>
      </c>
      <c r="T1207" s="1">
        <v>42120</v>
      </c>
      <c r="U1207">
        <v>386.00670000000002</v>
      </c>
      <c r="V1207">
        <v>7</v>
      </c>
      <c r="W1207">
        <v>559.42999999999995</v>
      </c>
      <c r="X1207">
        <v>88871</v>
      </c>
      <c r="Y1207">
        <f>cleaneddata[[#This Row],[Unit Price]]-cleaneddata[[#This Row],[Discount]]</f>
        <v>78.650000000000006</v>
      </c>
      <c r="Z1207" t="str">
        <f>_xlfn.IFS(cleaneddata[[#This Row],[Region]]="Central","Chris",cleaneddata[[#This Row],[Region]]="East","Erin",cleaneddata[[#This Row],[Region]]="South","Sam",cleaneddata[[#This Row],[Region]]="West","William")</f>
        <v>William</v>
      </c>
    </row>
    <row r="1208" spans="1:26" x14ac:dyDescent="0.2">
      <c r="A1208">
        <v>1940</v>
      </c>
      <c r="B1208" t="s">
        <v>1797</v>
      </c>
      <c r="C1208" t="s">
        <v>49</v>
      </c>
      <c r="D1208">
        <v>0.08</v>
      </c>
      <c r="E1208">
        <v>122.99</v>
      </c>
      <c r="F1208">
        <v>70.2</v>
      </c>
      <c r="G1208" t="s">
        <v>28</v>
      </c>
      <c r="H1208" t="s">
        <v>96</v>
      </c>
      <c r="I1208" t="s">
        <v>30</v>
      </c>
      <c r="J1208" t="s">
        <v>111</v>
      </c>
      <c r="K1208" t="s">
        <v>59</v>
      </c>
      <c r="L1208" t="s">
        <v>806</v>
      </c>
      <c r="M1208">
        <v>0.74</v>
      </c>
      <c r="N1208" t="s">
        <v>34</v>
      </c>
      <c r="O1208" t="s">
        <v>61</v>
      </c>
      <c r="P1208" t="s">
        <v>148</v>
      </c>
      <c r="Q1208" t="s">
        <v>149</v>
      </c>
      <c r="R1208">
        <v>84020</v>
      </c>
      <c r="S1208" s="1">
        <v>42113</v>
      </c>
      <c r="T1208" s="1">
        <v>42118</v>
      </c>
      <c r="U1208">
        <v>-1867.97</v>
      </c>
      <c r="V1208">
        <v>10</v>
      </c>
      <c r="W1208">
        <v>1216.52</v>
      </c>
      <c r="X1208">
        <v>88871</v>
      </c>
      <c r="Y1208">
        <f>cleaneddata[[#This Row],[Unit Price]]-cleaneddata[[#This Row],[Discount]]</f>
        <v>122.91</v>
      </c>
      <c r="Z1208" t="str">
        <f>_xlfn.IFS(cleaneddata[[#This Row],[Region]]="Central","Chris",cleaneddata[[#This Row],[Region]]="East","Erin",cleaneddata[[#This Row],[Region]]="South","Sam",cleaneddata[[#This Row],[Region]]="West","William")</f>
        <v>William</v>
      </c>
    </row>
    <row r="1209" spans="1:26" x14ac:dyDescent="0.2">
      <c r="A1209">
        <v>2066</v>
      </c>
      <c r="B1209" t="s">
        <v>1874</v>
      </c>
      <c r="C1209" t="s">
        <v>49</v>
      </c>
      <c r="D1209">
        <v>0.1</v>
      </c>
      <c r="E1209">
        <v>4.24</v>
      </c>
      <c r="F1209">
        <v>5.41</v>
      </c>
      <c r="G1209" t="s">
        <v>40</v>
      </c>
      <c r="H1209" t="s">
        <v>96</v>
      </c>
      <c r="I1209" t="s">
        <v>50</v>
      </c>
      <c r="J1209" t="s">
        <v>74</v>
      </c>
      <c r="K1209" t="s">
        <v>75</v>
      </c>
      <c r="L1209" t="s">
        <v>1673</v>
      </c>
      <c r="M1209">
        <v>0.35</v>
      </c>
      <c r="N1209" t="s">
        <v>34</v>
      </c>
      <c r="O1209" t="s">
        <v>35</v>
      </c>
      <c r="P1209" t="s">
        <v>99</v>
      </c>
      <c r="Q1209" t="s">
        <v>1876</v>
      </c>
      <c r="R1209">
        <v>28079</v>
      </c>
      <c r="S1209" s="1">
        <v>42113</v>
      </c>
      <c r="T1209" s="1">
        <v>42117</v>
      </c>
      <c r="U1209">
        <v>-61.6</v>
      </c>
      <c r="V1209">
        <v>8</v>
      </c>
      <c r="W1209">
        <v>34.159999999999997</v>
      </c>
      <c r="X1209">
        <v>85835</v>
      </c>
      <c r="Y1209">
        <f>cleaneddata[[#This Row],[Unit Price]]-cleaneddata[[#This Row],[Discount]]</f>
        <v>4.1400000000000006</v>
      </c>
      <c r="Z1209" t="str">
        <f>_xlfn.IFS(cleaneddata[[#This Row],[Region]]="Central","Chris",cleaneddata[[#This Row],[Region]]="East","Erin",cleaneddata[[#This Row],[Region]]="South","Sam",cleaneddata[[#This Row],[Region]]="West","William")</f>
        <v>Sam</v>
      </c>
    </row>
    <row r="1210" spans="1:26" x14ac:dyDescent="0.2">
      <c r="A1210">
        <v>2547</v>
      </c>
      <c r="B1210" t="s">
        <v>2225</v>
      </c>
      <c r="C1210" t="s">
        <v>49</v>
      </c>
      <c r="D1210">
        <v>7.0000000000000007E-2</v>
      </c>
      <c r="E1210">
        <v>6.48</v>
      </c>
      <c r="F1210">
        <v>9.5399999999999991</v>
      </c>
      <c r="G1210" t="s">
        <v>40</v>
      </c>
      <c r="H1210" t="s">
        <v>29</v>
      </c>
      <c r="I1210" t="s">
        <v>50</v>
      </c>
      <c r="J1210" t="s">
        <v>90</v>
      </c>
      <c r="K1210" t="s">
        <v>75</v>
      </c>
      <c r="L1210" t="s">
        <v>2226</v>
      </c>
      <c r="M1210">
        <v>0.37</v>
      </c>
      <c r="N1210" t="s">
        <v>34</v>
      </c>
      <c r="O1210" t="s">
        <v>35</v>
      </c>
      <c r="P1210" t="s">
        <v>244</v>
      </c>
      <c r="Q1210" t="s">
        <v>2227</v>
      </c>
      <c r="R1210">
        <v>23464</v>
      </c>
      <c r="S1210" s="1">
        <v>42113</v>
      </c>
      <c r="T1210" s="1">
        <v>42113</v>
      </c>
      <c r="U1210">
        <v>2.2320000000000002</v>
      </c>
      <c r="V1210">
        <v>1</v>
      </c>
      <c r="W1210">
        <v>10.86</v>
      </c>
      <c r="X1210">
        <v>87916</v>
      </c>
      <c r="Y1210">
        <f>cleaneddata[[#This Row],[Unit Price]]-cleaneddata[[#This Row],[Discount]]</f>
        <v>6.41</v>
      </c>
      <c r="Z1210" t="str">
        <f>_xlfn.IFS(cleaneddata[[#This Row],[Region]]="Central","Chris",cleaneddata[[#This Row],[Region]]="East","Erin",cleaneddata[[#This Row],[Region]]="South","Sam",cleaneddata[[#This Row],[Region]]="West","William")</f>
        <v>Sam</v>
      </c>
    </row>
    <row r="1211" spans="1:26" x14ac:dyDescent="0.2">
      <c r="A1211">
        <v>3380</v>
      </c>
      <c r="B1211" t="s">
        <v>2228</v>
      </c>
      <c r="C1211" t="s">
        <v>27</v>
      </c>
      <c r="D1211">
        <v>0.03</v>
      </c>
      <c r="E1211">
        <v>315.98</v>
      </c>
      <c r="F1211">
        <v>19.989999999999998</v>
      </c>
      <c r="G1211" t="s">
        <v>40</v>
      </c>
      <c r="H1211" t="s">
        <v>73</v>
      </c>
      <c r="I1211" t="s">
        <v>50</v>
      </c>
      <c r="J1211" t="s">
        <v>74</v>
      </c>
      <c r="K1211" t="s">
        <v>75</v>
      </c>
      <c r="L1211" t="s">
        <v>2229</v>
      </c>
      <c r="M1211">
        <v>0.38</v>
      </c>
      <c r="N1211" t="s">
        <v>34</v>
      </c>
      <c r="O1211" t="s">
        <v>35</v>
      </c>
      <c r="P1211" t="s">
        <v>77</v>
      </c>
      <c r="Q1211" t="s">
        <v>2230</v>
      </c>
      <c r="R1211">
        <v>30240</v>
      </c>
      <c r="S1211" s="1">
        <v>42114</v>
      </c>
      <c r="T1211" s="1">
        <v>42116</v>
      </c>
      <c r="U1211">
        <v>-4.4800000000000004</v>
      </c>
      <c r="V1211">
        <v>18</v>
      </c>
      <c r="W1211">
        <v>5572.18</v>
      </c>
      <c r="X1211">
        <v>88838</v>
      </c>
      <c r="Y1211">
        <f>cleaneddata[[#This Row],[Unit Price]]-cleaneddata[[#This Row],[Discount]]</f>
        <v>315.95000000000005</v>
      </c>
      <c r="Z1211" t="str">
        <f>_xlfn.IFS(cleaneddata[[#This Row],[Region]]="Central","Chris",cleaneddata[[#This Row],[Region]]="East","Erin",cleaneddata[[#This Row],[Region]]="South","Sam",cleaneddata[[#This Row],[Region]]="West","William")</f>
        <v>Sam</v>
      </c>
    </row>
    <row r="1212" spans="1:26" x14ac:dyDescent="0.2">
      <c r="A1212">
        <v>3380</v>
      </c>
      <c r="B1212" t="s">
        <v>2228</v>
      </c>
      <c r="C1212" t="s">
        <v>27</v>
      </c>
      <c r="D1212">
        <v>0.03</v>
      </c>
      <c r="E1212">
        <v>63.94</v>
      </c>
      <c r="F1212">
        <v>14.48</v>
      </c>
      <c r="G1212" t="s">
        <v>40</v>
      </c>
      <c r="H1212" t="s">
        <v>73</v>
      </c>
      <c r="I1212" t="s">
        <v>30</v>
      </c>
      <c r="J1212" t="s">
        <v>128</v>
      </c>
      <c r="K1212" t="s">
        <v>75</v>
      </c>
      <c r="L1212" t="s">
        <v>1996</v>
      </c>
      <c r="M1212">
        <v>0.46</v>
      </c>
      <c r="N1212" t="s">
        <v>34</v>
      </c>
      <c r="O1212" t="s">
        <v>35</v>
      </c>
      <c r="P1212" t="s">
        <v>77</v>
      </c>
      <c r="Q1212" t="s">
        <v>2230</v>
      </c>
      <c r="R1212">
        <v>30240</v>
      </c>
      <c r="S1212" s="1">
        <v>42114</v>
      </c>
      <c r="T1212" s="1">
        <v>42115</v>
      </c>
      <c r="U1212">
        <v>43.691699999999997</v>
      </c>
      <c r="V1212">
        <v>8</v>
      </c>
      <c r="W1212">
        <v>522.46</v>
      </c>
      <c r="X1212">
        <v>88838</v>
      </c>
      <c r="Y1212">
        <f>cleaneddata[[#This Row],[Unit Price]]-cleaneddata[[#This Row],[Discount]]</f>
        <v>63.91</v>
      </c>
      <c r="Z1212" t="str">
        <f>_xlfn.IFS(cleaneddata[[#This Row],[Region]]="Central","Chris",cleaneddata[[#This Row],[Region]]="East","Erin",cleaneddata[[#This Row],[Region]]="South","Sam",cleaneddata[[#This Row],[Region]]="West","William")</f>
        <v>Sam</v>
      </c>
    </row>
    <row r="1213" spans="1:26" x14ac:dyDescent="0.2">
      <c r="A1213">
        <v>151</v>
      </c>
      <c r="B1213" t="s">
        <v>705</v>
      </c>
      <c r="C1213" t="s">
        <v>39</v>
      </c>
      <c r="D1213">
        <v>0.09</v>
      </c>
      <c r="E1213">
        <v>5.98</v>
      </c>
      <c r="F1213">
        <v>2.5</v>
      </c>
      <c r="G1213" t="s">
        <v>40</v>
      </c>
      <c r="H1213" t="s">
        <v>73</v>
      </c>
      <c r="I1213" t="s">
        <v>50</v>
      </c>
      <c r="J1213" t="s">
        <v>347</v>
      </c>
      <c r="K1213" t="s">
        <v>75</v>
      </c>
      <c r="L1213" t="s">
        <v>1272</v>
      </c>
      <c r="M1213">
        <v>0.36</v>
      </c>
      <c r="N1213" t="s">
        <v>34</v>
      </c>
      <c r="O1213" t="s">
        <v>35</v>
      </c>
      <c r="P1213" t="s">
        <v>402</v>
      </c>
      <c r="Q1213" t="s">
        <v>707</v>
      </c>
      <c r="R1213">
        <v>37664</v>
      </c>
      <c r="S1213" s="1">
        <v>42114</v>
      </c>
      <c r="T1213" s="1">
        <v>42116</v>
      </c>
      <c r="U1213">
        <v>13.896000000000001</v>
      </c>
      <c r="V1213">
        <v>5</v>
      </c>
      <c r="W1213">
        <v>28.11</v>
      </c>
      <c r="X1213">
        <v>89523</v>
      </c>
      <c r="Y1213">
        <f>cleaneddata[[#This Row],[Unit Price]]-cleaneddata[[#This Row],[Discount]]</f>
        <v>5.8900000000000006</v>
      </c>
      <c r="Z1213" t="str">
        <f>_xlfn.IFS(cleaneddata[[#This Row],[Region]]="Central","Chris",cleaneddata[[#This Row],[Region]]="East","Erin",cleaneddata[[#This Row],[Region]]="South","Sam",cleaneddata[[#This Row],[Region]]="West","William")</f>
        <v>Sam</v>
      </c>
    </row>
    <row r="1214" spans="1:26" x14ac:dyDescent="0.2">
      <c r="A1214">
        <v>1259</v>
      </c>
      <c r="B1214" t="s">
        <v>2231</v>
      </c>
      <c r="C1214" t="s">
        <v>39</v>
      </c>
      <c r="D1214">
        <v>0.03</v>
      </c>
      <c r="E1214">
        <v>3.69</v>
      </c>
      <c r="F1214">
        <v>2.5</v>
      </c>
      <c r="G1214" t="s">
        <v>89</v>
      </c>
      <c r="H1214" t="s">
        <v>73</v>
      </c>
      <c r="I1214" t="s">
        <v>50</v>
      </c>
      <c r="J1214" t="s">
        <v>347</v>
      </c>
      <c r="K1214" t="s">
        <v>75</v>
      </c>
      <c r="L1214" t="s">
        <v>2232</v>
      </c>
      <c r="M1214">
        <v>0.39</v>
      </c>
      <c r="N1214" t="s">
        <v>34</v>
      </c>
      <c r="O1214" t="s">
        <v>35</v>
      </c>
      <c r="P1214" t="s">
        <v>390</v>
      </c>
      <c r="Q1214" t="s">
        <v>1588</v>
      </c>
      <c r="R1214">
        <v>40422</v>
      </c>
      <c r="S1214" s="1">
        <v>42114</v>
      </c>
      <c r="T1214" s="1">
        <v>42114</v>
      </c>
      <c r="U1214">
        <v>-2196.6840000000002</v>
      </c>
      <c r="V1214">
        <v>9</v>
      </c>
      <c r="W1214">
        <v>38.65</v>
      </c>
      <c r="X1214">
        <v>86534</v>
      </c>
      <c r="Y1214">
        <f>cleaneddata[[#This Row],[Unit Price]]-cleaneddata[[#This Row],[Discount]]</f>
        <v>3.66</v>
      </c>
      <c r="Z1214" t="str">
        <f>_xlfn.IFS(cleaneddata[[#This Row],[Region]]="Central","Chris",cleaneddata[[#This Row],[Region]]="East","Erin",cleaneddata[[#This Row],[Region]]="South","Sam",cleaneddata[[#This Row],[Region]]="West","William")</f>
        <v>Sam</v>
      </c>
    </row>
    <row r="1215" spans="1:26" x14ac:dyDescent="0.2">
      <c r="A1215">
        <v>2117</v>
      </c>
      <c r="B1215" t="s">
        <v>2233</v>
      </c>
      <c r="C1215" t="s">
        <v>39</v>
      </c>
      <c r="D1215">
        <v>0.03</v>
      </c>
      <c r="E1215">
        <v>320.98</v>
      </c>
      <c r="F1215">
        <v>24.49</v>
      </c>
      <c r="G1215" t="s">
        <v>40</v>
      </c>
      <c r="H1215" t="s">
        <v>73</v>
      </c>
      <c r="I1215" t="s">
        <v>30</v>
      </c>
      <c r="J1215" t="s">
        <v>111</v>
      </c>
      <c r="K1215" t="s">
        <v>66</v>
      </c>
      <c r="L1215" t="s">
        <v>2234</v>
      </c>
      <c r="M1215">
        <v>0.55000000000000004</v>
      </c>
      <c r="N1215" t="s">
        <v>34</v>
      </c>
      <c r="O1215" t="s">
        <v>54</v>
      </c>
      <c r="P1215" t="s">
        <v>189</v>
      </c>
      <c r="Q1215" t="s">
        <v>1029</v>
      </c>
      <c r="R1215">
        <v>75401</v>
      </c>
      <c r="S1215" s="1">
        <v>42114</v>
      </c>
      <c r="T1215" s="1">
        <v>42116</v>
      </c>
      <c r="U1215">
        <v>4554.4346999999998</v>
      </c>
      <c r="V1215">
        <v>20</v>
      </c>
      <c r="W1215">
        <v>6600.63</v>
      </c>
      <c r="X1215">
        <v>90891</v>
      </c>
      <c r="Y1215">
        <f>cleaneddata[[#This Row],[Unit Price]]-cleaneddata[[#This Row],[Discount]]</f>
        <v>320.95000000000005</v>
      </c>
      <c r="Z1215" t="str">
        <f>_xlfn.IFS(cleaneddata[[#This Row],[Region]]="Central","Chris",cleaneddata[[#This Row],[Region]]="East","Erin",cleaneddata[[#This Row],[Region]]="South","Sam",cleaneddata[[#This Row],[Region]]="West","William")</f>
        <v>Chris</v>
      </c>
    </row>
    <row r="1216" spans="1:26" x14ac:dyDescent="0.2">
      <c r="A1216">
        <v>2117</v>
      </c>
      <c r="B1216" t="s">
        <v>2233</v>
      </c>
      <c r="C1216" t="s">
        <v>39</v>
      </c>
      <c r="D1216">
        <v>0.06</v>
      </c>
      <c r="E1216">
        <v>125.99</v>
      </c>
      <c r="F1216">
        <v>8.8000000000000007</v>
      </c>
      <c r="G1216" t="s">
        <v>40</v>
      </c>
      <c r="H1216" t="s">
        <v>73</v>
      </c>
      <c r="I1216" t="s">
        <v>42</v>
      </c>
      <c r="J1216" t="s">
        <v>137</v>
      </c>
      <c r="K1216" t="s">
        <v>75</v>
      </c>
      <c r="L1216" t="s">
        <v>2235</v>
      </c>
      <c r="M1216">
        <v>0.59</v>
      </c>
      <c r="N1216" t="s">
        <v>34</v>
      </c>
      <c r="O1216" t="s">
        <v>54</v>
      </c>
      <c r="P1216" t="s">
        <v>189</v>
      </c>
      <c r="Q1216" t="s">
        <v>1029</v>
      </c>
      <c r="R1216">
        <v>75401</v>
      </c>
      <c r="S1216" s="1">
        <v>42114</v>
      </c>
      <c r="T1216" s="1">
        <v>42115</v>
      </c>
      <c r="U1216">
        <v>618.19308000000001</v>
      </c>
      <c r="V1216">
        <v>18</v>
      </c>
      <c r="W1216">
        <v>1811.99</v>
      </c>
      <c r="X1216">
        <v>90891</v>
      </c>
      <c r="Y1216">
        <f>cleaneddata[[#This Row],[Unit Price]]-cleaneddata[[#This Row],[Discount]]</f>
        <v>125.92999999999999</v>
      </c>
      <c r="Z1216" t="str">
        <f>_xlfn.IFS(cleaneddata[[#This Row],[Region]]="Central","Chris",cleaneddata[[#This Row],[Region]]="East","Erin",cleaneddata[[#This Row],[Region]]="South","Sam",cleaneddata[[#This Row],[Region]]="West","William")</f>
        <v>Chris</v>
      </c>
    </row>
    <row r="1217" spans="1:26" x14ac:dyDescent="0.2">
      <c r="A1217">
        <v>3084</v>
      </c>
      <c r="B1217" t="s">
        <v>2236</v>
      </c>
      <c r="C1217" t="s">
        <v>39</v>
      </c>
      <c r="D1217">
        <v>0</v>
      </c>
      <c r="E1217">
        <v>65.989999999999995</v>
      </c>
      <c r="F1217">
        <v>5.99</v>
      </c>
      <c r="G1217" t="s">
        <v>89</v>
      </c>
      <c r="H1217" t="s">
        <v>29</v>
      </c>
      <c r="I1217" t="s">
        <v>42</v>
      </c>
      <c r="J1217" t="s">
        <v>137</v>
      </c>
      <c r="K1217" t="s">
        <v>75</v>
      </c>
      <c r="L1217" t="s">
        <v>300</v>
      </c>
      <c r="M1217">
        <v>0.57999999999999996</v>
      </c>
      <c r="N1217" t="s">
        <v>34</v>
      </c>
      <c r="O1217" t="s">
        <v>61</v>
      </c>
      <c r="P1217" t="s">
        <v>68</v>
      </c>
      <c r="Q1217" t="s">
        <v>489</v>
      </c>
      <c r="R1217">
        <v>98503</v>
      </c>
      <c r="S1217" s="1">
        <v>42114</v>
      </c>
      <c r="T1217" s="1">
        <v>42116</v>
      </c>
      <c r="U1217">
        <v>313.81200000000001</v>
      </c>
      <c r="V1217">
        <v>14</v>
      </c>
      <c r="W1217">
        <v>798.89</v>
      </c>
      <c r="X1217">
        <v>89879</v>
      </c>
      <c r="Y1217">
        <f>cleaneddata[[#This Row],[Unit Price]]-cleaneddata[[#This Row],[Discount]]</f>
        <v>65.989999999999995</v>
      </c>
      <c r="Z1217" t="str">
        <f>_xlfn.IFS(cleaneddata[[#This Row],[Region]]="Central","Chris",cleaneddata[[#This Row],[Region]]="East","Erin",cleaneddata[[#This Row],[Region]]="South","Sam",cleaneddata[[#This Row],[Region]]="West","William")</f>
        <v>William</v>
      </c>
    </row>
    <row r="1218" spans="1:26" x14ac:dyDescent="0.2">
      <c r="A1218">
        <v>56</v>
      </c>
      <c r="B1218" t="s">
        <v>2237</v>
      </c>
      <c r="C1218" t="s">
        <v>118</v>
      </c>
      <c r="D1218">
        <v>0.06</v>
      </c>
      <c r="E1218">
        <v>3.8</v>
      </c>
      <c r="F1218">
        <v>1.49</v>
      </c>
      <c r="G1218" t="s">
        <v>40</v>
      </c>
      <c r="H1218" t="s">
        <v>41</v>
      </c>
      <c r="I1218" t="s">
        <v>50</v>
      </c>
      <c r="J1218" t="s">
        <v>74</v>
      </c>
      <c r="K1218" t="s">
        <v>75</v>
      </c>
      <c r="L1218" t="s">
        <v>1194</v>
      </c>
      <c r="M1218">
        <v>0.38</v>
      </c>
      <c r="N1218" t="s">
        <v>34</v>
      </c>
      <c r="O1218" t="s">
        <v>113</v>
      </c>
      <c r="P1218" t="s">
        <v>114</v>
      </c>
      <c r="Q1218" t="s">
        <v>2238</v>
      </c>
      <c r="R1218">
        <v>14150</v>
      </c>
      <c r="S1218" s="1">
        <v>42114</v>
      </c>
      <c r="T1218" s="1">
        <v>42115</v>
      </c>
      <c r="U1218">
        <v>19.6282</v>
      </c>
      <c r="V1218">
        <v>20</v>
      </c>
      <c r="W1218">
        <v>73.55</v>
      </c>
      <c r="X1218">
        <v>88075</v>
      </c>
      <c r="Y1218">
        <f>cleaneddata[[#This Row],[Unit Price]]-cleaneddata[[#This Row],[Discount]]</f>
        <v>3.7399999999999998</v>
      </c>
      <c r="Z1218" t="str">
        <f>_xlfn.IFS(cleaneddata[[#This Row],[Region]]="Central","Chris",cleaneddata[[#This Row],[Region]]="East","Erin",cleaneddata[[#This Row],[Region]]="South","Sam",cleaneddata[[#This Row],[Region]]="West","William")</f>
        <v>Erin</v>
      </c>
    </row>
    <row r="1219" spans="1:26" x14ac:dyDescent="0.2">
      <c r="A1219">
        <v>56</v>
      </c>
      <c r="B1219" t="s">
        <v>2237</v>
      </c>
      <c r="C1219" t="s">
        <v>118</v>
      </c>
      <c r="D1219">
        <v>0.06</v>
      </c>
      <c r="E1219">
        <v>1.76</v>
      </c>
      <c r="F1219">
        <v>0.7</v>
      </c>
      <c r="G1219" t="s">
        <v>40</v>
      </c>
      <c r="H1219" t="s">
        <v>41</v>
      </c>
      <c r="I1219" t="s">
        <v>50</v>
      </c>
      <c r="J1219" t="s">
        <v>51</v>
      </c>
      <c r="K1219" t="s">
        <v>52</v>
      </c>
      <c r="L1219" t="s">
        <v>1665</v>
      </c>
      <c r="M1219">
        <v>0.56000000000000005</v>
      </c>
      <c r="N1219" t="s">
        <v>34</v>
      </c>
      <c r="O1219" t="s">
        <v>113</v>
      </c>
      <c r="P1219" t="s">
        <v>114</v>
      </c>
      <c r="Q1219" t="s">
        <v>2238</v>
      </c>
      <c r="R1219">
        <v>14150</v>
      </c>
      <c r="S1219" s="1">
        <v>42114</v>
      </c>
      <c r="T1219" s="1">
        <v>42115</v>
      </c>
      <c r="U1219">
        <v>-1.6524000000000001</v>
      </c>
      <c r="V1219">
        <v>17</v>
      </c>
      <c r="W1219">
        <v>29.57</v>
      </c>
      <c r="X1219">
        <v>88075</v>
      </c>
      <c r="Y1219">
        <f>cleaneddata[[#This Row],[Unit Price]]-cleaneddata[[#This Row],[Discount]]</f>
        <v>1.7</v>
      </c>
      <c r="Z1219" t="str">
        <f>_xlfn.IFS(cleaneddata[[#This Row],[Region]]="Central","Chris",cleaneddata[[#This Row],[Region]]="East","Erin",cleaneddata[[#This Row],[Region]]="South","Sam",cleaneddata[[#This Row],[Region]]="West","William")</f>
        <v>Erin</v>
      </c>
    </row>
    <row r="1220" spans="1:26" x14ac:dyDescent="0.2">
      <c r="A1220">
        <v>240</v>
      </c>
      <c r="B1220" t="s">
        <v>2239</v>
      </c>
      <c r="C1220" t="s">
        <v>118</v>
      </c>
      <c r="D1220">
        <v>0.1</v>
      </c>
      <c r="E1220">
        <v>19.98</v>
      </c>
      <c r="F1220">
        <v>5.77</v>
      </c>
      <c r="G1220" t="s">
        <v>89</v>
      </c>
      <c r="H1220" t="s">
        <v>29</v>
      </c>
      <c r="I1220" t="s">
        <v>50</v>
      </c>
      <c r="J1220" t="s">
        <v>90</v>
      </c>
      <c r="K1220" t="s">
        <v>75</v>
      </c>
      <c r="L1220" t="s">
        <v>2240</v>
      </c>
      <c r="M1220">
        <v>0.38</v>
      </c>
      <c r="N1220" t="s">
        <v>34</v>
      </c>
      <c r="O1220" t="s">
        <v>61</v>
      </c>
      <c r="P1220" t="s">
        <v>62</v>
      </c>
      <c r="Q1220" t="s">
        <v>2241</v>
      </c>
      <c r="R1220">
        <v>80817</v>
      </c>
      <c r="S1220" s="1">
        <v>42114</v>
      </c>
      <c r="T1220" s="1">
        <v>42114</v>
      </c>
      <c r="U1220">
        <v>35.090000000000003</v>
      </c>
      <c r="V1220">
        <v>3</v>
      </c>
      <c r="W1220">
        <v>57.41</v>
      </c>
      <c r="X1220">
        <v>90479</v>
      </c>
      <c r="Y1220">
        <f>cleaneddata[[#This Row],[Unit Price]]-cleaneddata[[#This Row],[Discount]]</f>
        <v>19.88</v>
      </c>
      <c r="Z1220" t="str">
        <f>_xlfn.IFS(cleaneddata[[#This Row],[Region]]="Central","Chris",cleaneddata[[#This Row],[Region]]="East","Erin",cleaneddata[[#This Row],[Region]]="South","Sam",cleaneddata[[#This Row],[Region]]="West","William")</f>
        <v>William</v>
      </c>
    </row>
    <row r="1221" spans="1:26" x14ac:dyDescent="0.2">
      <c r="A1221">
        <v>241</v>
      </c>
      <c r="B1221" t="s">
        <v>2242</v>
      </c>
      <c r="C1221" t="s">
        <v>118</v>
      </c>
      <c r="D1221">
        <v>0.06</v>
      </c>
      <c r="E1221">
        <v>259.70999999999998</v>
      </c>
      <c r="F1221">
        <v>66.67</v>
      </c>
      <c r="G1221" t="s">
        <v>28</v>
      </c>
      <c r="H1221" t="s">
        <v>29</v>
      </c>
      <c r="I1221" t="s">
        <v>30</v>
      </c>
      <c r="J1221" t="s">
        <v>31</v>
      </c>
      <c r="K1221" t="s">
        <v>32</v>
      </c>
      <c r="L1221" t="s">
        <v>1028</v>
      </c>
      <c r="M1221">
        <v>0.61</v>
      </c>
      <c r="N1221" t="s">
        <v>34</v>
      </c>
      <c r="O1221" t="s">
        <v>61</v>
      </c>
      <c r="P1221" t="s">
        <v>62</v>
      </c>
      <c r="Q1221" t="s">
        <v>2243</v>
      </c>
      <c r="R1221">
        <v>81503</v>
      </c>
      <c r="S1221" s="1">
        <v>42114</v>
      </c>
      <c r="T1221" s="1">
        <v>42115</v>
      </c>
      <c r="U1221">
        <v>785.63</v>
      </c>
      <c r="V1221">
        <v>11</v>
      </c>
      <c r="W1221">
        <v>2809.87</v>
      </c>
      <c r="X1221">
        <v>90479</v>
      </c>
      <c r="Y1221">
        <f>cleaneddata[[#This Row],[Unit Price]]-cleaneddata[[#This Row],[Discount]]</f>
        <v>259.64999999999998</v>
      </c>
      <c r="Z1221" t="str">
        <f>_xlfn.IFS(cleaneddata[[#This Row],[Region]]="Central","Chris",cleaneddata[[#This Row],[Region]]="East","Erin",cleaneddata[[#This Row],[Region]]="South","Sam",cleaneddata[[#This Row],[Region]]="West","William")</f>
        <v>William</v>
      </c>
    </row>
    <row r="1222" spans="1:26" x14ac:dyDescent="0.2">
      <c r="A1222">
        <v>970</v>
      </c>
      <c r="B1222" t="s">
        <v>2244</v>
      </c>
      <c r="C1222" t="s">
        <v>118</v>
      </c>
      <c r="D1222">
        <v>0</v>
      </c>
      <c r="E1222">
        <v>170.98</v>
      </c>
      <c r="F1222">
        <v>35.89</v>
      </c>
      <c r="G1222" t="s">
        <v>28</v>
      </c>
      <c r="H1222" t="s">
        <v>41</v>
      </c>
      <c r="I1222" t="s">
        <v>30</v>
      </c>
      <c r="J1222" t="s">
        <v>119</v>
      </c>
      <c r="K1222" t="s">
        <v>32</v>
      </c>
      <c r="L1222" t="s">
        <v>1471</v>
      </c>
      <c r="M1222">
        <v>0.66</v>
      </c>
      <c r="N1222" t="s">
        <v>34</v>
      </c>
      <c r="O1222" t="s">
        <v>35</v>
      </c>
      <c r="P1222" t="s">
        <v>244</v>
      </c>
      <c r="Q1222" t="s">
        <v>2245</v>
      </c>
      <c r="R1222">
        <v>24281</v>
      </c>
      <c r="S1222" s="1">
        <v>42114</v>
      </c>
      <c r="T1222" s="1">
        <v>42115</v>
      </c>
      <c r="U1222">
        <v>-102.66200000000001</v>
      </c>
      <c r="V1222">
        <v>8</v>
      </c>
      <c r="W1222">
        <v>1452.18</v>
      </c>
      <c r="X1222">
        <v>86173</v>
      </c>
      <c r="Y1222">
        <f>cleaneddata[[#This Row],[Unit Price]]-cleaneddata[[#This Row],[Discount]]</f>
        <v>170.98</v>
      </c>
      <c r="Z1222" t="str">
        <f>_xlfn.IFS(cleaneddata[[#This Row],[Region]]="Central","Chris",cleaneddata[[#This Row],[Region]]="East","Erin",cleaneddata[[#This Row],[Region]]="South","Sam",cleaneddata[[#This Row],[Region]]="West","William")</f>
        <v>Sam</v>
      </c>
    </row>
    <row r="1223" spans="1:26" x14ac:dyDescent="0.2">
      <c r="A1223">
        <v>3283</v>
      </c>
      <c r="B1223" t="s">
        <v>2246</v>
      </c>
      <c r="C1223" t="s">
        <v>27</v>
      </c>
      <c r="D1223">
        <v>0.05</v>
      </c>
      <c r="E1223">
        <v>363.25</v>
      </c>
      <c r="F1223">
        <v>19.989999999999998</v>
      </c>
      <c r="G1223" t="s">
        <v>89</v>
      </c>
      <c r="H1223" t="s">
        <v>96</v>
      </c>
      <c r="I1223" t="s">
        <v>50</v>
      </c>
      <c r="J1223" t="s">
        <v>97</v>
      </c>
      <c r="K1223" t="s">
        <v>75</v>
      </c>
      <c r="L1223" t="s">
        <v>201</v>
      </c>
      <c r="M1223">
        <v>0.56999999999999995</v>
      </c>
      <c r="N1223" t="s">
        <v>34</v>
      </c>
      <c r="O1223" t="s">
        <v>35</v>
      </c>
      <c r="P1223" t="s">
        <v>125</v>
      </c>
      <c r="Q1223" t="s">
        <v>2247</v>
      </c>
      <c r="R1223">
        <v>33156</v>
      </c>
      <c r="S1223" s="1">
        <v>42115</v>
      </c>
      <c r="T1223" s="1">
        <v>42115</v>
      </c>
      <c r="U1223">
        <v>-269.75549999999998</v>
      </c>
      <c r="V1223">
        <v>5</v>
      </c>
      <c r="W1223">
        <v>1867.04</v>
      </c>
      <c r="X1223">
        <v>90752</v>
      </c>
      <c r="Y1223">
        <f>cleaneddata[[#This Row],[Unit Price]]-cleaneddata[[#This Row],[Discount]]</f>
        <v>363.2</v>
      </c>
      <c r="Z1223" t="str">
        <f>_xlfn.IFS(cleaneddata[[#This Row],[Region]]="Central","Chris",cleaneddata[[#This Row],[Region]]="East","Erin",cleaneddata[[#This Row],[Region]]="South","Sam",cleaneddata[[#This Row],[Region]]="West","William")</f>
        <v>Sam</v>
      </c>
    </row>
    <row r="1224" spans="1:26" x14ac:dyDescent="0.2">
      <c r="A1224">
        <v>2038</v>
      </c>
      <c r="B1224" t="s">
        <v>2248</v>
      </c>
      <c r="C1224" t="s">
        <v>39</v>
      </c>
      <c r="D1224">
        <v>0.06</v>
      </c>
      <c r="E1224">
        <v>40.99</v>
      </c>
      <c r="F1224">
        <v>17.48</v>
      </c>
      <c r="G1224" t="s">
        <v>40</v>
      </c>
      <c r="H1224" t="s">
        <v>29</v>
      </c>
      <c r="I1224" t="s">
        <v>50</v>
      </c>
      <c r="J1224" t="s">
        <v>90</v>
      </c>
      <c r="K1224" t="s">
        <v>75</v>
      </c>
      <c r="L1224" t="s">
        <v>1400</v>
      </c>
      <c r="M1224">
        <v>0.36</v>
      </c>
      <c r="N1224" t="s">
        <v>34</v>
      </c>
      <c r="O1224" t="s">
        <v>113</v>
      </c>
      <c r="P1224" t="s">
        <v>114</v>
      </c>
      <c r="Q1224" t="s">
        <v>69</v>
      </c>
      <c r="R1224">
        <v>10550</v>
      </c>
      <c r="S1224" s="1">
        <v>42115</v>
      </c>
      <c r="T1224" s="1">
        <v>42115</v>
      </c>
      <c r="U1224">
        <v>109.16</v>
      </c>
      <c r="V1224">
        <v>7</v>
      </c>
      <c r="W1224">
        <v>277.12</v>
      </c>
      <c r="X1224">
        <v>89334</v>
      </c>
      <c r="Y1224">
        <f>cleaneddata[[#This Row],[Unit Price]]-cleaneddata[[#This Row],[Discount]]</f>
        <v>40.93</v>
      </c>
      <c r="Z1224" t="str">
        <f>_xlfn.IFS(cleaneddata[[#This Row],[Region]]="Central","Chris",cleaneddata[[#This Row],[Region]]="East","Erin",cleaneddata[[#This Row],[Region]]="South","Sam",cleaneddata[[#This Row],[Region]]="West","William")</f>
        <v>Erin</v>
      </c>
    </row>
    <row r="1225" spans="1:26" x14ac:dyDescent="0.2">
      <c r="A1225">
        <v>2260</v>
      </c>
      <c r="B1225" t="s">
        <v>1198</v>
      </c>
      <c r="C1225" t="s">
        <v>39</v>
      </c>
      <c r="D1225">
        <v>0.08</v>
      </c>
      <c r="E1225">
        <v>4.9800000000000004</v>
      </c>
      <c r="F1225">
        <v>0.49</v>
      </c>
      <c r="G1225" t="s">
        <v>40</v>
      </c>
      <c r="H1225" t="s">
        <v>96</v>
      </c>
      <c r="I1225" t="s">
        <v>50</v>
      </c>
      <c r="J1225" t="s">
        <v>154</v>
      </c>
      <c r="K1225" t="s">
        <v>75</v>
      </c>
      <c r="L1225" t="s">
        <v>1105</v>
      </c>
      <c r="M1225">
        <v>0.39</v>
      </c>
      <c r="N1225" t="s">
        <v>34</v>
      </c>
      <c r="O1225" t="s">
        <v>35</v>
      </c>
      <c r="P1225" t="s">
        <v>77</v>
      </c>
      <c r="Q1225" t="s">
        <v>1199</v>
      </c>
      <c r="R1225">
        <v>30161</v>
      </c>
      <c r="S1225" s="1">
        <v>42115</v>
      </c>
      <c r="T1225" s="1">
        <v>42116</v>
      </c>
      <c r="U1225">
        <v>4949.9160000000002</v>
      </c>
      <c r="V1225">
        <v>1</v>
      </c>
      <c r="W1225">
        <v>4.95</v>
      </c>
      <c r="X1225">
        <v>89602</v>
      </c>
      <c r="Y1225">
        <f>cleaneddata[[#This Row],[Unit Price]]-cleaneddata[[#This Row],[Discount]]</f>
        <v>4.9000000000000004</v>
      </c>
      <c r="Z1225" t="str">
        <f>_xlfn.IFS(cleaneddata[[#This Row],[Region]]="Central","Chris",cleaneddata[[#This Row],[Region]]="East","Erin",cleaneddata[[#This Row],[Region]]="South","Sam",cleaneddata[[#This Row],[Region]]="West","William")</f>
        <v>Sam</v>
      </c>
    </row>
    <row r="1226" spans="1:26" x14ac:dyDescent="0.2">
      <c r="A1226">
        <v>2260</v>
      </c>
      <c r="B1226" t="s">
        <v>1198</v>
      </c>
      <c r="C1226" t="s">
        <v>39</v>
      </c>
      <c r="D1226">
        <v>0.09</v>
      </c>
      <c r="E1226">
        <v>119.99</v>
      </c>
      <c r="F1226">
        <v>14</v>
      </c>
      <c r="G1226" t="s">
        <v>28</v>
      </c>
      <c r="H1226" t="s">
        <v>96</v>
      </c>
      <c r="I1226" t="s">
        <v>42</v>
      </c>
      <c r="J1226" t="s">
        <v>58</v>
      </c>
      <c r="K1226" t="s">
        <v>59</v>
      </c>
      <c r="L1226" t="s">
        <v>2153</v>
      </c>
      <c r="M1226">
        <v>0.36</v>
      </c>
      <c r="N1226" t="s">
        <v>34</v>
      </c>
      <c r="O1226" t="s">
        <v>35</v>
      </c>
      <c r="P1226" t="s">
        <v>77</v>
      </c>
      <c r="Q1226" t="s">
        <v>1199</v>
      </c>
      <c r="R1226">
        <v>30161</v>
      </c>
      <c r="S1226" s="1">
        <v>42115</v>
      </c>
      <c r="T1226" s="1">
        <v>42117</v>
      </c>
      <c r="U1226">
        <v>1055.604</v>
      </c>
      <c r="V1226">
        <v>4</v>
      </c>
      <c r="W1226">
        <v>461.24</v>
      </c>
      <c r="X1226">
        <v>89602</v>
      </c>
      <c r="Y1226">
        <f>cleaneddata[[#This Row],[Unit Price]]-cleaneddata[[#This Row],[Discount]]</f>
        <v>119.89999999999999</v>
      </c>
      <c r="Z1226" t="str">
        <f>_xlfn.IFS(cleaneddata[[#This Row],[Region]]="Central","Chris",cleaneddata[[#This Row],[Region]]="East","Erin",cleaneddata[[#This Row],[Region]]="South","Sam",cleaneddata[[#This Row],[Region]]="West","William")</f>
        <v>Sam</v>
      </c>
    </row>
    <row r="1227" spans="1:26" x14ac:dyDescent="0.2">
      <c r="A1227">
        <v>2964</v>
      </c>
      <c r="B1227" t="s">
        <v>2249</v>
      </c>
      <c r="C1227" t="s">
        <v>39</v>
      </c>
      <c r="D1227">
        <v>0.06</v>
      </c>
      <c r="E1227">
        <v>42.98</v>
      </c>
      <c r="F1227">
        <v>4.62</v>
      </c>
      <c r="G1227" t="s">
        <v>40</v>
      </c>
      <c r="H1227" t="s">
        <v>41</v>
      </c>
      <c r="I1227" t="s">
        <v>50</v>
      </c>
      <c r="J1227" t="s">
        <v>97</v>
      </c>
      <c r="K1227" t="s">
        <v>75</v>
      </c>
      <c r="L1227" t="s">
        <v>282</v>
      </c>
      <c r="M1227">
        <v>0.56000000000000005</v>
      </c>
      <c r="N1227" t="s">
        <v>34</v>
      </c>
      <c r="O1227" t="s">
        <v>113</v>
      </c>
      <c r="P1227" t="s">
        <v>319</v>
      </c>
      <c r="Q1227" t="s">
        <v>69</v>
      </c>
      <c r="R1227">
        <v>43050</v>
      </c>
      <c r="S1227" s="1">
        <v>42115</v>
      </c>
      <c r="T1227" s="1">
        <v>42117</v>
      </c>
      <c r="U1227">
        <v>-24.63</v>
      </c>
      <c r="V1227">
        <v>1</v>
      </c>
      <c r="W1227">
        <v>47.04</v>
      </c>
      <c r="X1227">
        <v>88610</v>
      </c>
      <c r="Y1227">
        <f>cleaneddata[[#This Row],[Unit Price]]-cleaneddata[[#This Row],[Discount]]</f>
        <v>42.919999999999995</v>
      </c>
      <c r="Z1227" t="str">
        <f>_xlfn.IFS(cleaneddata[[#This Row],[Region]]="Central","Chris",cleaneddata[[#This Row],[Region]]="East","Erin",cleaneddata[[#This Row],[Region]]="South","Sam",cleaneddata[[#This Row],[Region]]="West","William")</f>
        <v>Erin</v>
      </c>
    </row>
    <row r="1228" spans="1:26" x14ac:dyDescent="0.2">
      <c r="A1228">
        <v>535</v>
      </c>
      <c r="B1228" t="s">
        <v>2250</v>
      </c>
      <c r="C1228" t="s">
        <v>49</v>
      </c>
      <c r="D1228">
        <v>0</v>
      </c>
      <c r="E1228">
        <v>15.99</v>
      </c>
      <c r="F1228">
        <v>13.18</v>
      </c>
      <c r="G1228" t="s">
        <v>40</v>
      </c>
      <c r="H1228" t="s">
        <v>96</v>
      </c>
      <c r="I1228" t="s">
        <v>50</v>
      </c>
      <c r="J1228" t="s">
        <v>74</v>
      </c>
      <c r="K1228" t="s">
        <v>75</v>
      </c>
      <c r="L1228" t="s">
        <v>297</v>
      </c>
      <c r="M1228">
        <v>0.37</v>
      </c>
      <c r="N1228" t="s">
        <v>34</v>
      </c>
      <c r="O1228" t="s">
        <v>35</v>
      </c>
      <c r="P1228" t="s">
        <v>244</v>
      </c>
      <c r="Q1228" t="s">
        <v>1503</v>
      </c>
      <c r="R1228">
        <v>22025</v>
      </c>
      <c r="S1228" s="1">
        <v>42115</v>
      </c>
      <c r="T1228" s="1">
        <v>42119</v>
      </c>
      <c r="U1228">
        <v>46.488</v>
      </c>
      <c r="V1228">
        <v>23</v>
      </c>
      <c r="W1228">
        <v>403.25</v>
      </c>
      <c r="X1228">
        <v>88511</v>
      </c>
      <c r="Y1228">
        <f>cleaneddata[[#This Row],[Unit Price]]-cleaneddata[[#This Row],[Discount]]</f>
        <v>15.99</v>
      </c>
      <c r="Z1228" t="str">
        <f>_xlfn.IFS(cleaneddata[[#This Row],[Region]]="Central","Chris",cleaneddata[[#This Row],[Region]]="East","Erin",cleaneddata[[#This Row],[Region]]="South","Sam",cleaneddata[[#This Row],[Region]]="West","William")</f>
        <v>Sam</v>
      </c>
    </row>
    <row r="1229" spans="1:26" x14ac:dyDescent="0.2">
      <c r="A1229">
        <v>2548</v>
      </c>
      <c r="B1229" t="s">
        <v>1986</v>
      </c>
      <c r="C1229" t="s">
        <v>49</v>
      </c>
      <c r="D1229">
        <v>0.05</v>
      </c>
      <c r="E1229">
        <v>30.98</v>
      </c>
      <c r="F1229">
        <v>9.18</v>
      </c>
      <c r="G1229" t="s">
        <v>89</v>
      </c>
      <c r="H1229" t="s">
        <v>29</v>
      </c>
      <c r="I1229" t="s">
        <v>50</v>
      </c>
      <c r="J1229" t="s">
        <v>90</v>
      </c>
      <c r="K1229" t="s">
        <v>75</v>
      </c>
      <c r="L1229" t="s">
        <v>2251</v>
      </c>
      <c r="M1229">
        <v>0.4</v>
      </c>
      <c r="N1229" t="s">
        <v>34</v>
      </c>
      <c r="O1229" t="s">
        <v>61</v>
      </c>
      <c r="P1229" t="s">
        <v>92</v>
      </c>
      <c r="Q1229" t="s">
        <v>102</v>
      </c>
      <c r="R1229">
        <v>90068</v>
      </c>
      <c r="S1229" s="1">
        <v>42115</v>
      </c>
      <c r="T1229" s="1">
        <v>42115</v>
      </c>
      <c r="U1229">
        <v>61.47</v>
      </c>
      <c r="V1229">
        <v>12</v>
      </c>
      <c r="W1229">
        <v>382.29</v>
      </c>
      <c r="X1229">
        <v>40997</v>
      </c>
      <c r="Y1229">
        <f>cleaneddata[[#This Row],[Unit Price]]-cleaneddata[[#This Row],[Discount]]</f>
        <v>30.93</v>
      </c>
      <c r="Z1229" t="str">
        <f>_xlfn.IFS(cleaneddata[[#This Row],[Region]]="Central","Chris",cleaneddata[[#This Row],[Region]]="East","Erin",cleaneddata[[#This Row],[Region]]="South","Sam",cleaneddata[[#This Row],[Region]]="West","William")</f>
        <v>William</v>
      </c>
    </row>
    <row r="1230" spans="1:26" x14ac:dyDescent="0.2">
      <c r="A1230">
        <v>2548</v>
      </c>
      <c r="B1230" t="s">
        <v>1986</v>
      </c>
      <c r="C1230" t="s">
        <v>49</v>
      </c>
      <c r="D1230">
        <v>0.05</v>
      </c>
      <c r="E1230">
        <v>22.99</v>
      </c>
      <c r="F1230">
        <v>8.99</v>
      </c>
      <c r="G1230" t="s">
        <v>40</v>
      </c>
      <c r="H1230" t="s">
        <v>29</v>
      </c>
      <c r="I1230" t="s">
        <v>50</v>
      </c>
      <c r="J1230" t="s">
        <v>51</v>
      </c>
      <c r="K1230" t="s">
        <v>44</v>
      </c>
      <c r="L1230" t="s">
        <v>2252</v>
      </c>
      <c r="M1230">
        <v>0.56999999999999995</v>
      </c>
      <c r="N1230" t="s">
        <v>34</v>
      </c>
      <c r="O1230" t="s">
        <v>61</v>
      </c>
      <c r="P1230" t="s">
        <v>92</v>
      </c>
      <c r="Q1230" t="s">
        <v>102</v>
      </c>
      <c r="R1230">
        <v>90068</v>
      </c>
      <c r="S1230" s="1">
        <v>42115</v>
      </c>
      <c r="T1230" s="1">
        <v>42122</v>
      </c>
      <c r="U1230">
        <v>18.27</v>
      </c>
      <c r="V1230">
        <v>37</v>
      </c>
      <c r="W1230">
        <v>881.74</v>
      </c>
      <c r="X1230">
        <v>40997</v>
      </c>
      <c r="Y1230">
        <f>cleaneddata[[#This Row],[Unit Price]]-cleaneddata[[#This Row],[Discount]]</f>
        <v>22.939999999999998</v>
      </c>
      <c r="Z1230" t="str">
        <f>_xlfn.IFS(cleaneddata[[#This Row],[Region]]="Central","Chris",cleaneddata[[#This Row],[Region]]="East","Erin",cleaneddata[[#This Row],[Region]]="South","Sam",cleaneddata[[#This Row],[Region]]="West","William")</f>
        <v>William</v>
      </c>
    </row>
    <row r="1231" spans="1:26" x14ac:dyDescent="0.2">
      <c r="A1231">
        <v>2548</v>
      </c>
      <c r="B1231" t="s">
        <v>1986</v>
      </c>
      <c r="C1231" t="s">
        <v>49</v>
      </c>
      <c r="D1231">
        <v>0.04</v>
      </c>
      <c r="E1231">
        <v>212.6</v>
      </c>
      <c r="F1231">
        <v>110.2</v>
      </c>
      <c r="G1231" t="s">
        <v>28</v>
      </c>
      <c r="H1231" t="s">
        <v>29</v>
      </c>
      <c r="I1231" t="s">
        <v>30</v>
      </c>
      <c r="J1231" t="s">
        <v>31</v>
      </c>
      <c r="K1231" t="s">
        <v>32</v>
      </c>
      <c r="L1231" t="s">
        <v>165</v>
      </c>
      <c r="M1231">
        <v>0.73</v>
      </c>
      <c r="N1231" t="s">
        <v>34</v>
      </c>
      <c r="O1231" t="s">
        <v>61</v>
      </c>
      <c r="P1231" t="s">
        <v>92</v>
      </c>
      <c r="Q1231" t="s">
        <v>102</v>
      </c>
      <c r="R1231">
        <v>90068</v>
      </c>
      <c r="S1231" s="1">
        <v>42115</v>
      </c>
      <c r="T1231" s="1">
        <v>42119</v>
      </c>
      <c r="U1231">
        <v>-513.79042000000004</v>
      </c>
      <c r="V1231">
        <v>33</v>
      </c>
      <c r="W1231">
        <v>7384.18</v>
      </c>
      <c r="X1231">
        <v>40997</v>
      </c>
      <c r="Y1231">
        <f>cleaneddata[[#This Row],[Unit Price]]-cleaneddata[[#This Row],[Discount]]</f>
        <v>212.56</v>
      </c>
      <c r="Z1231" t="str">
        <f>_xlfn.IFS(cleaneddata[[#This Row],[Region]]="Central","Chris",cleaneddata[[#This Row],[Region]]="East","Erin",cleaneddata[[#This Row],[Region]]="South","Sam",cleaneddata[[#This Row],[Region]]="West","William")</f>
        <v>William</v>
      </c>
    </row>
    <row r="1232" spans="1:26" x14ac:dyDescent="0.2">
      <c r="A1232">
        <v>2549</v>
      </c>
      <c r="B1232" t="s">
        <v>2253</v>
      </c>
      <c r="C1232" t="s">
        <v>49</v>
      </c>
      <c r="D1232">
        <v>0.05</v>
      </c>
      <c r="E1232">
        <v>30.98</v>
      </c>
      <c r="F1232">
        <v>9.18</v>
      </c>
      <c r="G1232" t="s">
        <v>89</v>
      </c>
      <c r="H1232" t="s">
        <v>29</v>
      </c>
      <c r="I1232" t="s">
        <v>50</v>
      </c>
      <c r="J1232" t="s">
        <v>90</v>
      </c>
      <c r="K1232" t="s">
        <v>75</v>
      </c>
      <c r="L1232" t="s">
        <v>2251</v>
      </c>
      <c r="M1232">
        <v>0.4</v>
      </c>
      <c r="N1232" t="s">
        <v>34</v>
      </c>
      <c r="O1232" t="s">
        <v>113</v>
      </c>
      <c r="P1232" t="s">
        <v>319</v>
      </c>
      <c r="Q1232" t="s">
        <v>2254</v>
      </c>
      <c r="R1232">
        <v>43213</v>
      </c>
      <c r="S1232" s="1">
        <v>42115</v>
      </c>
      <c r="T1232" s="1">
        <v>42115</v>
      </c>
      <c r="U1232">
        <v>61.47</v>
      </c>
      <c r="V1232">
        <v>3</v>
      </c>
      <c r="W1232">
        <v>95.57</v>
      </c>
      <c r="X1232">
        <v>88657</v>
      </c>
      <c r="Y1232">
        <f>cleaneddata[[#This Row],[Unit Price]]-cleaneddata[[#This Row],[Discount]]</f>
        <v>30.93</v>
      </c>
      <c r="Z1232" t="str">
        <f>_xlfn.IFS(cleaneddata[[#This Row],[Region]]="Central","Chris",cleaneddata[[#This Row],[Region]]="East","Erin",cleaneddata[[#This Row],[Region]]="South","Sam",cleaneddata[[#This Row],[Region]]="West","William")</f>
        <v>Erin</v>
      </c>
    </row>
    <row r="1233" spans="1:26" x14ac:dyDescent="0.2">
      <c r="A1233">
        <v>2549</v>
      </c>
      <c r="B1233" t="s">
        <v>2253</v>
      </c>
      <c r="C1233" t="s">
        <v>49</v>
      </c>
      <c r="D1233">
        <v>0.05</v>
      </c>
      <c r="E1233">
        <v>22.99</v>
      </c>
      <c r="F1233">
        <v>8.99</v>
      </c>
      <c r="G1233" t="s">
        <v>40</v>
      </c>
      <c r="H1233" t="s">
        <v>29</v>
      </c>
      <c r="I1233" t="s">
        <v>50</v>
      </c>
      <c r="J1233" t="s">
        <v>51</v>
      </c>
      <c r="K1233" t="s">
        <v>44</v>
      </c>
      <c r="L1233" t="s">
        <v>2252</v>
      </c>
      <c r="M1233">
        <v>0.56999999999999995</v>
      </c>
      <c r="N1233" t="s">
        <v>34</v>
      </c>
      <c r="O1233" t="s">
        <v>113</v>
      </c>
      <c r="P1233" t="s">
        <v>319</v>
      </c>
      <c r="Q1233" t="s">
        <v>2254</v>
      </c>
      <c r="R1233">
        <v>43213</v>
      </c>
      <c r="S1233" s="1">
        <v>42115</v>
      </c>
      <c r="T1233" s="1">
        <v>42122</v>
      </c>
      <c r="U1233">
        <v>18.27</v>
      </c>
      <c r="V1233">
        <v>9</v>
      </c>
      <c r="W1233">
        <v>214.48</v>
      </c>
      <c r="X1233">
        <v>88657</v>
      </c>
      <c r="Y1233">
        <f>cleaneddata[[#This Row],[Unit Price]]-cleaneddata[[#This Row],[Discount]]</f>
        <v>22.939999999999998</v>
      </c>
      <c r="Z1233" t="str">
        <f>_xlfn.IFS(cleaneddata[[#This Row],[Region]]="Central","Chris",cleaneddata[[#This Row],[Region]]="East","Erin",cleaneddata[[#This Row],[Region]]="South","Sam",cleaneddata[[#This Row],[Region]]="West","William")</f>
        <v>Erin</v>
      </c>
    </row>
    <row r="1234" spans="1:26" x14ac:dyDescent="0.2">
      <c r="A1234">
        <v>2549</v>
      </c>
      <c r="B1234" t="s">
        <v>2253</v>
      </c>
      <c r="C1234" t="s">
        <v>49</v>
      </c>
      <c r="D1234">
        <v>0.04</v>
      </c>
      <c r="E1234">
        <v>212.6</v>
      </c>
      <c r="F1234">
        <v>110.2</v>
      </c>
      <c r="G1234" t="s">
        <v>28</v>
      </c>
      <c r="H1234" t="s">
        <v>29</v>
      </c>
      <c r="I1234" t="s">
        <v>30</v>
      </c>
      <c r="J1234" t="s">
        <v>31</v>
      </c>
      <c r="K1234" t="s">
        <v>32</v>
      </c>
      <c r="L1234" t="s">
        <v>165</v>
      </c>
      <c r="M1234">
        <v>0.73</v>
      </c>
      <c r="N1234" t="s">
        <v>34</v>
      </c>
      <c r="O1234" t="s">
        <v>113</v>
      </c>
      <c r="P1234" t="s">
        <v>319</v>
      </c>
      <c r="Q1234" t="s">
        <v>2254</v>
      </c>
      <c r="R1234">
        <v>43213</v>
      </c>
      <c r="S1234" s="1">
        <v>42115</v>
      </c>
      <c r="T1234" s="1">
        <v>42119</v>
      </c>
      <c r="U1234">
        <v>-513.79042000000004</v>
      </c>
      <c r="V1234">
        <v>8</v>
      </c>
      <c r="W1234">
        <v>1790.1</v>
      </c>
      <c r="X1234">
        <v>88657</v>
      </c>
      <c r="Y1234">
        <f>cleaneddata[[#This Row],[Unit Price]]-cleaneddata[[#This Row],[Discount]]</f>
        <v>212.56</v>
      </c>
      <c r="Z1234" t="str">
        <f>_xlfn.IFS(cleaneddata[[#This Row],[Region]]="Central","Chris",cleaneddata[[#This Row],[Region]]="East","Erin",cleaneddata[[#This Row],[Region]]="South","Sam",cleaneddata[[#This Row],[Region]]="West","William")</f>
        <v>Erin</v>
      </c>
    </row>
    <row r="1235" spans="1:26" x14ac:dyDescent="0.2">
      <c r="A1235">
        <v>627</v>
      </c>
      <c r="B1235" t="s">
        <v>2255</v>
      </c>
      <c r="C1235" t="s">
        <v>118</v>
      </c>
      <c r="D1235">
        <v>0.02</v>
      </c>
      <c r="E1235">
        <v>419.19</v>
      </c>
      <c r="F1235">
        <v>19.989999999999998</v>
      </c>
      <c r="G1235" t="s">
        <v>40</v>
      </c>
      <c r="H1235" t="s">
        <v>96</v>
      </c>
      <c r="I1235" t="s">
        <v>50</v>
      </c>
      <c r="J1235" t="s">
        <v>80</v>
      </c>
      <c r="K1235" t="s">
        <v>75</v>
      </c>
      <c r="L1235" t="s">
        <v>2194</v>
      </c>
      <c r="M1235">
        <v>0.57999999999999996</v>
      </c>
      <c r="N1235" t="s">
        <v>34</v>
      </c>
      <c r="O1235" t="s">
        <v>113</v>
      </c>
      <c r="P1235" t="s">
        <v>319</v>
      </c>
      <c r="Q1235" t="s">
        <v>2256</v>
      </c>
      <c r="R1235">
        <v>43952</v>
      </c>
      <c r="S1235" s="1">
        <v>42115</v>
      </c>
      <c r="T1235" s="1">
        <v>42116</v>
      </c>
      <c r="U1235">
        <v>6610.2</v>
      </c>
      <c r="V1235">
        <v>22</v>
      </c>
      <c r="W1235">
        <v>9580</v>
      </c>
      <c r="X1235">
        <v>90469</v>
      </c>
      <c r="Y1235">
        <f>cleaneddata[[#This Row],[Unit Price]]-cleaneddata[[#This Row],[Discount]]</f>
        <v>419.17</v>
      </c>
      <c r="Z1235" t="str">
        <f>_xlfn.IFS(cleaneddata[[#This Row],[Region]]="Central","Chris",cleaneddata[[#This Row],[Region]]="East","Erin",cleaneddata[[#This Row],[Region]]="South","Sam",cleaneddata[[#This Row],[Region]]="West","William")</f>
        <v>Erin</v>
      </c>
    </row>
    <row r="1236" spans="1:26" x14ac:dyDescent="0.2">
      <c r="A1236">
        <v>2668</v>
      </c>
      <c r="B1236" t="s">
        <v>1898</v>
      </c>
      <c r="C1236" t="s">
        <v>72</v>
      </c>
      <c r="D1236">
        <v>0.06</v>
      </c>
      <c r="E1236">
        <v>3.93</v>
      </c>
      <c r="F1236">
        <v>0.99</v>
      </c>
      <c r="G1236" t="s">
        <v>40</v>
      </c>
      <c r="H1236" t="s">
        <v>73</v>
      </c>
      <c r="I1236" t="s">
        <v>50</v>
      </c>
      <c r="J1236" t="s">
        <v>178</v>
      </c>
      <c r="K1236" t="s">
        <v>52</v>
      </c>
      <c r="L1236" t="s">
        <v>2257</v>
      </c>
      <c r="M1236">
        <v>0.39</v>
      </c>
      <c r="N1236" t="s">
        <v>34</v>
      </c>
      <c r="O1236" t="s">
        <v>54</v>
      </c>
      <c r="P1236" t="s">
        <v>1073</v>
      </c>
      <c r="Q1236" t="s">
        <v>1900</v>
      </c>
      <c r="R1236">
        <v>57701</v>
      </c>
      <c r="S1236" s="1">
        <v>42115</v>
      </c>
      <c r="T1236" s="1">
        <v>42117</v>
      </c>
      <c r="U1236">
        <v>10.782400000000001</v>
      </c>
      <c r="V1236">
        <v>6</v>
      </c>
      <c r="W1236">
        <v>24.18</v>
      </c>
      <c r="X1236">
        <v>87832</v>
      </c>
      <c r="Y1236">
        <f>cleaneddata[[#This Row],[Unit Price]]-cleaneddata[[#This Row],[Discount]]</f>
        <v>3.87</v>
      </c>
      <c r="Z1236" t="str">
        <f>_xlfn.IFS(cleaneddata[[#This Row],[Region]]="Central","Chris",cleaneddata[[#This Row],[Region]]="East","Erin",cleaneddata[[#This Row],[Region]]="South","Sam",cleaneddata[[#This Row],[Region]]="West","William")</f>
        <v>Chris</v>
      </c>
    </row>
    <row r="1237" spans="1:26" x14ac:dyDescent="0.2">
      <c r="A1237">
        <v>2932</v>
      </c>
      <c r="B1237" t="s">
        <v>2258</v>
      </c>
      <c r="C1237" t="s">
        <v>39</v>
      </c>
      <c r="D1237">
        <v>0.01</v>
      </c>
      <c r="E1237">
        <v>35.44</v>
      </c>
      <c r="F1237">
        <v>19.989999999999998</v>
      </c>
      <c r="G1237" t="s">
        <v>40</v>
      </c>
      <c r="H1237" t="s">
        <v>29</v>
      </c>
      <c r="I1237" t="s">
        <v>50</v>
      </c>
      <c r="J1237" t="s">
        <v>90</v>
      </c>
      <c r="K1237" t="s">
        <v>75</v>
      </c>
      <c r="L1237" t="s">
        <v>2259</v>
      </c>
      <c r="M1237">
        <v>0.38</v>
      </c>
      <c r="N1237" t="s">
        <v>34</v>
      </c>
      <c r="O1237" t="s">
        <v>113</v>
      </c>
      <c r="P1237" t="s">
        <v>250</v>
      </c>
      <c r="Q1237" t="s">
        <v>1657</v>
      </c>
      <c r="R1237">
        <v>6614</v>
      </c>
      <c r="S1237" s="1">
        <v>42116</v>
      </c>
      <c r="T1237" s="1">
        <v>42117</v>
      </c>
      <c r="U1237">
        <v>-52.822800000000001</v>
      </c>
      <c r="V1237">
        <v>1</v>
      </c>
      <c r="W1237">
        <v>55.43</v>
      </c>
      <c r="X1237">
        <v>87620</v>
      </c>
      <c r="Y1237">
        <f>cleaneddata[[#This Row],[Unit Price]]-cleaneddata[[#This Row],[Discount]]</f>
        <v>35.43</v>
      </c>
      <c r="Z1237" t="str">
        <f>_xlfn.IFS(cleaneddata[[#This Row],[Region]]="Central","Chris",cleaneddata[[#This Row],[Region]]="East","Erin",cleaneddata[[#This Row],[Region]]="South","Sam",cleaneddata[[#This Row],[Region]]="West","William")</f>
        <v>Erin</v>
      </c>
    </row>
    <row r="1238" spans="1:26" x14ac:dyDescent="0.2">
      <c r="A1238">
        <v>2938</v>
      </c>
      <c r="B1238" t="s">
        <v>2260</v>
      </c>
      <c r="C1238" t="s">
        <v>39</v>
      </c>
      <c r="D1238">
        <v>0.03</v>
      </c>
      <c r="E1238">
        <v>47.9</v>
      </c>
      <c r="F1238">
        <v>5.86</v>
      </c>
      <c r="G1238" t="s">
        <v>40</v>
      </c>
      <c r="H1238" t="s">
        <v>29</v>
      </c>
      <c r="I1238" t="s">
        <v>50</v>
      </c>
      <c r="J1238" t="s">
        <v>90</v>
      </c>
      <c r="K1238" t="s">
        <v>75</v>
      </c>
      <c r="L1238" t="s">
        <v>1311</v>
      </c>
      <c r="M1238">
        <v>0.37</v>
      </c>
      <c r="N1238" t="s">
        <v>34</v>
      </c>
      <c r="O1238" t="s">
        <v>113</v>
      </c>
      <c r="P1238" t="s">
        <v>405</v>
      </c>
      <c r="Q1238" t="s">
        <v>2261</v>
      </c>
      <c r="R1238">
        <v>2180</v>
      </c>
      <c r="S1238" s="1">
        <v>42116</v>
      </c>
      <c r="T1238" s="1">
        <v>42119</v>
      </c>
      <c r="U1238">
        <v>642.99030000000005</v>
      </c>
      <c r="V1238">
        <v>20</v>
      </c>
      <c r="W1238">
        <v>931.87</v>
      </c>
      <c r="X1238">
        <v>87620</v>
      </c>
      <c r="Y1238">
        <f>cleaneddata[[#This Row],[Unit Price]]-cleaneddata[[#This Row],[Discount]]</f>
        <v>47.87</v>
      </c>
      <c r="Z1238" t="str">
        <f>_xlfn.IFS(cleaneddata[[#This Row],[Region]]="Central","Chris",cleaneddata[[#This Row],[Region]]="East","Erin",cleaneddata[[#This Row],[Region]]="South","Sam",cleaneddata[[#This Row],[Region]]="West","William")</f>
        <v>Erin</v>
      </c>
    </row>
    <row r="1239" spans="1:26" x14ac:dyDescent="0.2">
      <c r="A1239">
        <v>666</v>
      </c>
      <c r="B1239" t="s">
        <v>2262</v>
      </c>
      <c r="C1239" t="s">
        <v>49</v>
      </c>
      <c r="D1239">
        <v>0.02</v>
      </c>
      <c r="E1239">
        <v>4.57</v>
      </c>
      <c r="F1239">
        <v>5.42</v>
      </c>
      <c r="G1239" t="s">
        <v>40</v>
      </c>
      <c r="H1239" t="s">
        <v>96</v>
      </c>
      <c r="I1239" t="s">
        <v>50</v>
      </c>
      <c r="J1239" t="s">
        <v>74</v>
      </c>
      <c r="K1239" t="s">
        <v>75</v>
      </c>
      <c r="L1239" t="s">
        <v>2263</v>
      </c>
      <c r="M1239">
        <v>0.37</v>
      </c>
      <c r="N1239" t="s">
        <v>34</v>
      </c>
      <c r="O1239" t="s">
        <v>35</v>
      </c>
      <c r="P1239" t="s">
        <v>402</v>
      </c>
      <c r="Q1239" t="s">
        <v>2264</v>
      </c>
      <c r="R1239">
        <v>37211</v>
      </c>
      <c r="S1239" s="1">
        <v>42116</v>
      </c>
      <c r="T1239" s="1">
        <v>42120</v>
      </c>
      <c r="U1239">
        <v>-352.81400000000002</v>
      </c>
      <c r="V1239">
        <v>11</v>
      </c>
      <c r="W1239">
        <v>54.04</v>
      </c>
      <c r="X1239">
        <v>88679</v>
      </c>
      <c r="Y1239">
        <f>cleaneddata[[#This Row],[Unit Price]]-cleaneddata[[#This Row],[Discount]]</f>
        <v>4.5500000000000007</v>
      </c>
      <c r="Z1239" t="str">
        <f>_xlfn.IFS(cleaneddata[[#This Row],[Region]]="Central","Chris",cleaneddata[[#This Row],[Region]]="East","Erin",cleaneddata[[#This Row],[Region]]="South","Sam",cleaneddata[[#This Row],[Region]]="West","William")</f>
        <v>Sam</v>
      </c>
    </row>
    <row r="1240" spans="1:26" x14ac:dyDescent="0.2">
      <c r="A1240">
        <v>667</v>
      </c>
      <c r="B1240" t="s">
        <v>555</v>
      </c>
      <c r="C1240" t="s">
        <v>49</v>
      </c>
      <c r="D1240">
        <v>0.02</v>
      </c>
      <c r="E1240">
        <v>4.57</v>
      </c>
      <c r="F1240">
        <v>5.42</v>
      </c>
      <c r="G1240" t="s">
        <v>40</v>
      </c>
      <c r="H1240" t="s">
        <v>96</v>
      </c>
      <c r="I1240" t="s">
        <v>50</v>
      </c>
      <c r="J1240" t="s">
        <v>74</v>
      </c>
      <c r="K1240" t="s">
        <v>75</v>
      </c>
      <c r="L1240" t="s">
        <v>2263</v>
      </c>
      <c r="M1240">
        <v>0.37</v>
      </c>
      <c r="N1240" t="s">
        <v>34</v>
      </c>
      <c r="O1240" t="s">
        <v>54</v>
      </c>
      <c r="P1240" t="s">
        <v>189</v>
      </c>
      <c r="Q1240" t="s">
        <v>556</v>
      </c>
      <c r="R1240">
        <v>75203</v>
      </c>
      <c r="S1240" s="1">
        <v>42116</v>
      </c>
      <c r="T1240" s="1">
        <v>42120</v>
      </c>
      <c r="U1240">
        <v>-124.2805</v>
      </c>
      <c r="V1240">
        <v>45</v>
      </c>
      <c r="W1240">
        <v>221.06</v>
      </c>
      <c r="X1240">
        <v>48257</v>
      </c>
      <c r="Y1240">
        <f>cleaneddata[[#This Row],[Unit Price]]-cleaneddata[[#This Row],[Discount]]</f>
        <v>4.5500000000000007</v>
      </c>
      <c r="Z1240" t="str">
        <f>_xlfn.IFS(cleaneddata[[#This Row],[Region]]="Central","Chris",cleaneddata[[#This Row],[Region]]="East","Erin",cleaneddata[[#This Row],[Region]]="South","Sam",cleaneddata[[#This Row],[Region]]="West","William")</f>
        <v>Chris</v>
      </c>
    </row>
    <row r="1241" spans="1:26" x14ac:dyDescent="0.2">
      <c r="A1241">
        <v>1777</v>
      </c>
      <c r="B1241" t="s">
        <v>174</v>
      </c>
      <c r="C1241" t="s">
        <v>49</v>
      </c>
      <c r="D1241">
        <v>7.0000000000000007E-2</v>
      </c>
      <c r="E1241">
        <v>5.43</v>
      </c>
      <c r="F1241">
        <v>0.95</v>
      </c>
      <c r="G1241" t="s">
        <v>40</v>
      </c>
      <c r="H1241" t="s">
        <v>41</v>
      </c>
      <c r="I1241" t="s">
        <v>50</v>
      </c>
      <c r="J1241" t="s">
        <v>90</v>
      </c>
      <c r="K1241" t="s">
        <v>52</v>
      </c>
      <c r="L1241" t="s">
        <v>2265</v>
      </c>
      <c r="M1241">
        <v>0.36</v>
      </c>
      <c r="N1241" t="s">
        <v>34</v>
      </c>
      <c r="O1241" t="s">
        <v>54</v>
      </c>
      <c r="P1241" t="s">
        <v>55</v>
      </c>
      <c r="Q1241" t="s">
        <v>176</v>
      </c>
      <c r="R1241">
        <v>46383</v>
      </c>
      <c r="S1241" s="1">
        <v>42116</v>
      </c>
      <c r="T1241" s="1">
        <v>42120</v>
      </c>
      <c r="U1241">
        <v>26.5029</v>
      </c>
      <c r="V1241">
        <v>7</v>
      </c>
      <c r="W1241">
        <v>38.409999999999997</v>
      </c>
      <c r="X1241">
        <v>89939</v>
      </c>
      <c r="Y1241">
        <f>cleaneddata[[#This Row],[Unit Price]]-cleaneddata[[#This Row],[Discount]]</f>
        <v>5.3599999999999994</v>
      </c>
      <c r="Z1241" t="str">
        <f>_xlfn.IFS(cleaneddata[[#This Row],[Region]]="Central","Chris",cleaneddata[[#This Row],[Region]]="East","Erin",cleaneddata[[#This Row],[Region]]="South","Sam",cleaneddata[[#This Row],[Region]]="West","William")</f>
        <v>Chris</v>
      </c>
    </row>
    <row r="1242" spans="1:26" x14ac:dyDescent="0.2">
      <c r="A1242">
        <v>678</v>
      </c>
      <c r="B1242" t="s">
        <v>2266</v>
      </c>
      <c r="C1242" t="s">
        <v>118</v>
      </c>
      <c r="D1242">
        <v>0.04</v>
      </c>
      <c r="E1242">
        <v>15.42</v>
      </c>
      <c r="F1242">
        <v>10.68</v>
      </c>
      <c r="G1242" t="s">
        <v>89</v>
      </c>
      <c r="H1242" t="s">
        <v>96</v>
      </c>
      <c r="I1242" t="s">
        <v>50</v>
      </c>
      <c r="J1242" t="s">
        <v>80</v>
      </c>
      <c r="K1242" t="s">
        <v>75</v>
      </c>
      <c r="L1242" t="s">
        <v>2267</v>
      </c>
      <c r="M1242">
        <v>0.57999999999999996</v>
      </c>
      <c r="N1242" t="s">
        <v>34</v>
      </c>
      <c r="O1242" t="s">
        <v>35</v>
      </c>
      <c r="P1242" t="s">
        <v>244</v>
      </c>
      <c r="Q1242" t="s">
        <v>2245</v>
      </c>
      <c r="R1242">
        <v>24281</v>
      </c>
      <c r="S1242" s="1">
        <v>42116</v>
      </c>
      <c r="T1242" s="1">
        <v>42117</v>
      </c>
      <c r="U1242">
        <v>-109.70399999999999</v>
      </c>
      <c r="V1242">
        <v>5</v>
      </c>
      <c r="W1242">
        <v>81.14</v>
      </c>
      <c r="X1242">
        <v>88889</v>
      </c>
      <c r="Y1242">
        <f>cleaneddata[[#This Row],[Unit Price]]-cleaneddata[[#This Row],[Discount]]</f>
        <v>15.38</v>
      </c>
      <c r="Z1242" t="str">
        <f>_xlfn.IFS(cleaneddata[[#This Row],[Region]]="Central","Chris",cleaneddata[[#This Row],[Region]]="East","Erin",cleaneddata[[#This Row],[Region]]="South","Sam",cleaneddata[[#This Row],[Region]]="West","William")</f>
        <v>Sam</v>
      </c>
    </row>
    <row r="1243" spans="1:26" x14ac:dyDescent="0.2">
      <c r="A1243">
        <v>2760</v>
      </c>
      <c r="B1243" t="s">
        <v>2268</v>
      </c>
      <c r="C1243" t="s">
        <v>118</v>
      </c>
      <c r="D1243">
        <v>0.08</v>
      </c>
      <c r="E1243">
        <v>22.01</v>
      </c>
      <c r="F1243">
        <v>5.53</v>
      </c>
      <c r="G1243" t="s">
        <v>40</v>
      </c>
      <c r="H1243" t="s">
        <v>96</v>
      </c>
      <c r="I1243" t="s">
        <v>50</v>
      </c>
      <c r="J1243" t="s">
        <v>51</v>
      </c>
      <c r="K1243" t="s">
        <v>44</v>
      </c>
      <c r="L1243" t="s">
        <v>498</v>
      </c>
      <c r="M1243">
        <v>0.59</v>
      </c>
      <c r="N1243" t="s">
        <v>34</v>
      </c>
      <c r="O1243" t="s">
        <v>113</v>
      </c>
      <c r="P1243" t="s">
        <v>250</v>
      </c>
      <c r="Q1243" t="s">
        <v>2269</v>
      </c>
      <c r="R1243">
        <v>6708</v>
      </c>
      <c r="S1243" s="1">
        <v>42116</v>
      </c>
      <c r="T1243" s="1">
        <v>42118</v>
      </c>
      <c r="U1243">
        <v>105.7</v>
      </c>
      <c r="V1243">
        <v>11</v>
      </c>
      <c r="W1243">
        <v>241.97</v>
      </c>
      <c r="X1243">
        <v>90724</v>
      </c>
      <c r="Y1243">
        <f>cleaneddata[[#This Row],[Unit Price]]-cleaneddata[[#This Row],[Discount]]</f>
        <v>21.930000000000003</v>
      </c>
      <c r="Z1243" t="str">
        <f>_xlfn.IFS(cleaneddata[[#This Row],[Region]]="Central","Chris",cleaneddata[[#This Row],[Region]]="East","Erin",cleaneddata[[#This Row],[Region]]="South","Sam",cleaneddata[[#This Row],[Region]]="West","William")</f>
        <v>Erin</v>
      </c>
    </row>
    <row r="1244" spans="1:26" x14ac:dyDescent="0.2">
      <c r="A1244">
        <v>2764</v>
      </c>
      <c r="B1244" t="s">
        <v>2270</v>
      </c>
      <c r="C1244" t="s">
        <v>118</v>
      </c>
      <c r="D1244">
        <v>0.02</v>
      </c>
      <c r="E1244">
        <v>29.74</v>
      </c>
      <c r="F1244">
        <v>6.64</v>
      </c>
      <c r="G1244" t="s">
        <v>40</v>
      </c>
      <c r="H1244" t="s">
        <v>96</v>
      </c>
      <c r="I1244" t="s">
        <v>50</v>
      </c>
      <c r="J1244" t="s">
        <v>80</v>
      </c>
      <c r="K1244" t="s">
        <v>75</v>
      </c>
      <c r="L1244" t="s">
        <v>2271</v>
      </c>
      <c r="M1244">
        <v>0.7</v>
      </c>
      <c r="N1244" t="s">
        <v>34</v>
      </c>
      <c r="O1244" t="s">
        <v>113</v>
      </c>
      <c r="P1244" t="s">
        <v>399</v>
      </c>
      <c r="Q1244" t="s">
        <v>2007</v>
      </c>
      <c r="R1244">
        <v>7601</v>
      </c>
      <c r="S1244" s="1">
        <v>42116</v>
      </c>
      <c r="T1244" s="1">
        <v>42116</v>
      </c>
      <c r="U1244">
        <v>-21.06</v>
      </c>
      <c r="V1244">
        <v>4</v>
      </c>
      <c r="W1244">
        <v>120.81</v>
      </c>
      <c r="X1244">
        <v>90724</v>
      </c>
      <c r="Y1244">
        <f>cleaneddata[[#This Row],[Unit Price]]-cleaneddata[[#This Row],[Discount]]</f>
        <v>29.72</v>
      </c>
      <c r="Z1244" t="str">
        <f>_xlfn.IFS(cleaneddata[[#This Row],[Region]]="Central","Chris",cleaneddata[[#This Row],[Region]]="East","Erin",cleaneddata[[#This Row],[Region]]="South","Sam",cleaneddata[[#This Row],[Region]]="West","William")</f>
        <v>Erin</v>
      </c>
    </row>
    <row r="1245" spans="1:26" x14ac:dyDescent="0.2">
      <c r="A1245">
        <v>2737</v>
      </c>
      <c r="B1245" t="s">
        <v>2272</v>
      </c>
      <c r="C1245" t="s">
        <v>72</v>
      </c>
      <c r="D1245">
        <v>0.05</v>
      </c>
      <c r="E1245">
        <v>100.98</v>
      </c>
      <c r="F1245">
        <v>7.18</v>
      </c>
      <c r="G1245" t="s">
        <v>40</v>
      </c>
      <c r="H1245" t="s">
        <v>29</v>
      </c>
      <c r="I1245" t="s">
        <v>42</v>
      </c>
      <c r="J1245" t="s">
        <v>43</v>
      </c>
      <c r="K1245" t="s">
        <v>75</v>
      </c>
      <c r="L1245" t="s">
        <v>671</v>
      </c>
      <c r="M1245">
        <v>0.4</v>
      </c>
      <c r="N1245" t="s">
        <v>34</v>
      </c>
      <c r="O1245" t="s">
        <v>113</v>
      </c>
      <c r="P1245" t="s">
        <v>635</v>
      </c>
      <c r="Q1245" t="s">
        <v>1948</v>
      </c>
      <c r="R1245">
        <v>5701</v>
      </c>
      <c r="S1245" s="1">
        <v>42116</v>
      </c>
      <c r="T1245" s="1">
        <v>42118</v>
      </c>
      <c r="U1245">
        <v>566.60730000000001</v>
      </c>
      <c r="V1245">
        <v>8</v>
      </c>
      <c r="W1245">
        <v>821.17</v>
      </c>
      <c r="X1245">
        <v>89018</v>
      </c>
      <c r="Y1245">
        <f>cleaneddata[[#This Row],[Unit Price]]-cleaneddata[[#This Row],[Discount]]</f>
        <v>100.93</v>
      </c>
      <c r="Z1245" t="str">
        <f>_xlfn.IFS(cleaneddata[[#This Row],[Region]]="Central","Chris",cleaneddata[[#This Row],[Region]]="East","Erin",cleaneddata[[#This Row],[Region]]="South","Sam",cleaneddata[[#This Row],[Region]]="West","William")</f>
        <v>Erin</v>
      </c>
    </row>
    <row r="1246" spans="1:26" x14ac:dyDescent="0.2">
      <c r="A1246">
        <v>2114</v>
      </c>
      <c r="B1246" t="s">
        <v>1377</v>
      </c>
      <c r="C1246" t="s">
        <v>27</v>
      </c>
      <c r="D1246">
        <v>0.08</v>
      </c>
      <c r="E1246">
        <v>2.89</v>
      </c>
      <c r="F1246">
        <v>0.49</v>
      </c>
      <c r="G1246" t="s">
        <v>40</v>
      </c>
      <c r="H1246" t="s">
        <v>96</v>
      </c>
      <c r="I1246" t="s">
        <v>50</v>
      </c>
      <c r="J1246" t="s">
        <v>154</v>
      </c>
      <c r="K1246" t="s">
        <v>75</v>
      </c>
      <c r="L1246" t="s">
        <v>2273</v>
      </c>
      <c r="M1246">
        <v>0.38</v>
      </c>
      <c r="N1246" t="s">
        <v>34</v>
      </c>
      <c r="O1246" t="s">
        <v>35</v>
      </c>
      <c r="P1246" t="s">
        <v>244</v>
      </c>
      <c r="Q1246" t="s">
        <v>1379</v>
      </c>
      <c r="R1246">
        <v>23518</v>
      </c>
      <c r="S1246" s="1">
        <v>42117</v>
      </c>
      <c r="T1246" s="1">
        <v>42117</v>
      </c>
      <c r="U1246">
        <v>38.405999999999999</v>
      </c>
      <c r="V1246">
        <v>1</v>
      </c>
      <c r="W1246">
        <v>3.07</v>
      </c>
      <c r="X1246">
        <v>88404</v>
      </c>
      <c r="Y1246">
        <f>cleaneddata[[#This Row],[Unit Price]]-cleaneddata[[#This Row],[Discount]]</f>
        <v>2.81</v>
      </c>
      <c r="Z1246" t="str">
        <f>_xlfn.IFS(cleaneddata[[#This Row],[Region]]="Central","Chris",cleaneddata[[#This Row],[Region]]="East","Erin",cleaneddata[[#This Row],[Region]]="South","Sam",cleaneddata[[#This Row],[Region]]="West","William")</f>
        <v>Sam</v>
      </c>
    </row>
    <row r="1247" spans="1:26" x14ac:dyDescent="0.2">
      <c r="A1247">
        <v>1253</v>
      </c>
      <c r="B1247" t="s">
        <v>2274</v>
      </c>
      <c r="C1247" t="s">
        <v>49</v>
      </c>
      <c r="D1247">
        <v>0.02</v>
      </c>
      <c r="E1247">
        <v>46.89</v>
      </c>
      <c r="F1247">
        <v>5.0999999999999996</v>
      </c>
      <c r="G1247" t="s">
        <v>40</v>
      </c>
      <c r="H1247" t="s">
        <v>73</v>
      </c>
      <c r="I1247" t="s">
        <v>50</v>
      </c>
      <c r="J1247" t="s">
        <v>97</v>
      </c>
      <c r="K1247" t="s">
        <v>146</v>
      </c>
      <c r="L1247" t="s">
        <v>1845</v>
      </c>
      <c r="M1247">
        <v>0.46</v>
      </c>
      <c r="N1247" t="s">
        <v>34</v>
      </c>
      <c r="O1247" t="s">
        <v>54</v>
      </c>
      <c r="P1247" t="s">
        <v>189</v>
      </c>
      <c r="Q1247" t="s">
        <v>2275</v>
      </c>
      <c r="R1247">
        <v>78613</v>
      </c>
      <c r="S1247" s="1">
        <v>42117</v>
      </c>
      <c r="T1247" s="1">
        <v>42117</v>
      </c>
      <c r="U1247">
        <v>421.3485</v>
      </c>
      <c r="V1247">
        <v>13</v>
      </c>
      <c r="W1247">
        <v>610.65</v>
      </c>
      <c r="X1247">
        <v>89981</v>
      </c>
      <c r="Y1247">
        <f>cleaneddata[[#This Row],[Unit Price]]-cleaneddata[[#This Row],[Discount]]</f>
        <v>46.87</v>
      </c>
      <c r="Z1247" t="str">
        <f>_xlfn.IFS(cleaneddata[[#This Row],[Region]]="Central","Chris",cleaneddata[[#This Row],[Region]]="East","Erin",cleaneddata[[#This Row],[Region]]="South","Sam",cleaneddata[[#This Row],[Region]]="West","William")</f>
        <v>Chris</v>
      </c>
    </row>
    <row r="1248" spans="1:26" x14ac:dyDescent="0.2">
      <c r="A1248">
        <v>1253</v>
      </c>
      <c r="B1248" t="s">
        <v>2274</v>
      </c>
      <c r="C1248" t="s">
        <v>49</v>
      </c>
      <c r="D1248">
        <v>0.05</v>
      </c>
      <c r="E1248">
        <v>140.97999999999999</v>
      </c>
      <c r="F1248">
        <v>36.090000000000003</v>
      </c>
      <c r="G1248" t="s">
        <v>28</v>
      </c>
      <c r="H1248" t="s">
        <v>73</v>
      </c>
      <c r="I1248" t="s">
        <v>30</v>
      </c>
      <c r="J1248" t="s">
        <v>119</v>
      </c>
      <c r="K1248" t="s">
        <v>32</v>
      </c>
      <c r="L1248" t="s">
        <v>1864</v>
      </c>
      <c r="M1248">
        <v>0.77</v>
      </c>
      <c r="N1248" t="s">
        <v>34</v>
      </c>
      <c r="O1248" t="s">
        <v>54</v>
      </c>
      <c r="P1248" t="s">
        <v>189</v>
      </c>
      <c r="Q1248" t="s">
        <v>2275</v>
      </c>
      <c r="R1248">
        <v>78613</v>
      </c>
      <c r="S1248" s="1">
        <v>42117</v>
      </c>
      <c r="T1248" s="1">
        <v>42119</v>
      </c>
      <c r="U1248">
        <v>-373.09</v>
      </c>
      <c r="V1248">
        <v>5</v>
      </c>
      <c r="W1248">
        <v>699.24</v>
      </c>
      <c r="X1248">
        <v>89981</v>
      </c>
      <c r="Y1248">
        <f>cleaneddata[[#This Row],[Unit Price]]-cleaneddata[[#This Row],[Discount]]</f>
        <v>140.92999999999998</v>
      </c>
      <c r="Z1248" t="str">
        <f>_xlfn.IFS(cleaneddata[[#This Row],[Region]]="Central","Chris",cleaneddata[[#This Row],[Region]]="East","Erin",cleaneddata[[#This Row],[Region]]="South","Sam",cleaneddata[[#This Row],[Region]]="West","William")</f>
        <v>Chris</v>
      </c>
    </row>
    <row r="1249" spans="1:26" x14ac:dyDescent="0.2">
      <c r="A1249">
        <v>1253</v>
      </c>
      <c r="B1249" t="s">
        <v>2274</v>
      </c>
      <c r="C1249" t="s">
        <v>49</v>
      </c>
      <c r="D1249">
        <v>0.1</v>
      </c>
      <c r="E1249">
        <v>212.6</v>
      </c>
      <c r="F1249">
        <v>110.2</v>
      </c>
      <c r="G1249" t="s">
        <v>28</v>
      </c>
      <c r="H1249" t="s">
        <v>73</v>
      </c>
      <c r="I1249" t="s">
        <v>30</v>
      </c>
      <c r="J1249" t="s">
        <v>31</v>
      </c>
      <c r="K1249" t="s">
        <v>32</v>
      </c>
      <c r="L1249" t="s">
        <v>165</v>
      </c>
      <c r="M1249">
        <v>0.73</v>
      </c>
      <c r="N1249" t="s">
        <v>34</v>
      </c>
      <c r="O1249" t="s">
        <v>54</v>
      </c>
      <c r="P1249" t="s">
        <v>189</v>
      </c>
      <c r="Q1249" t="s">
        <v>2275</v>
      </c>
      <c r="R1249">
        <v>78613</v>
      </c>
      <c r="S1249" s="1">
        <v>42117</v>
      </c>
      <c r="T1249" s="1">
        <v>42119</v>
      </c>
      <c r="U1249">
        <v>-3465.0720000000001</v>
      </c>
      <c r="V1249">
        <v>12</v>
      </c>
      <c r="W1249">
        <v>2346.0300000000002</v>
      </c>
      <c r="X1249">
        <v>89981</v>
      </c>
      <c r="Y1249">
        <f>cleaneddata[[#This Row],[Unit Price]]-cleaneddata[[#This Row],[Discount]]</f>
        <v>212.5</v>
      </c>
      <c r="Z1249" t="str">
        <f>_xlfn.IFS(cleaneddata[[#This Row],[Region]]="Central","Chris",cleaneddata[[#This Row],[Region]]="East","Erin",cleaneddata[[#This Row],[Region]]="South","Sam",cleaneddata[[#This Row],[Region]]="West","William")</f>
        <v>Chris</v>
      </c>
    </row>
    <row r="1250" spans="1:26" x14ac:dyDescent="0.2">
      <c r="A1250">
        <v>146</v>
      </c>
      <c r="B1250" t="s">
        <v>1602</v>
      </c>
      <c r="C1250" t="s">
        <v>118</v>
      </c>
      <c r="D1250">
        <v>0.06</v>
      </c>
      <c r="E1250">
        <v>180.98</v>
      </c>
      <c r="F1250">
        <v>26.2</v>
      </c>
      <c r="G1250" t="s">
        <v>28</v>
      </c>
      <c r="H1250" t="s">
        <v>96</v>
      </c>
      <c r="I1250" t="s">
        <v>30</v>
      </c>
      <c r="J1250" t="s">
        <v>111</v>
      </c>
      <c r="K1250" t="s">
        <v>59</v>
      </c>
      <c r="L1250" t="s">
        <v>2276</v>
      </c>
      <c r="M1250">
        <v>0.59</v>
      </c>
      <c r="N1250" t="s">
        <v>34</v>
      </c>
      <c r="O1250" t="s">
        <v>54</v>
      </c>
      <c r="P1250" t="s">
        <v>189</v>
      </c>
      <c r="Q1250" t="s">
        <v>1604</v>
      </c>
      <c r="R1250">
        <v>76148</v>
      </c>
      <c r="S1250" s="1">
        <v>42117</v>
      </c>
      <c r="T1250" s="1">
        <v>42118</v>
      </c>
      <c r="U1250">
        <v>251.4084</v>
      </c>
      <c r="V1250">
        <v>5</v>
      </c>
      <c r="W1250">
        <v>929.57</v>
      </c>
      <c r="X1250">
        <v>91090</v>
      </c>
      <c r="Y1250">
        <f>cleaneddata[[#This Row],[Unit Price]]-cleaneddata[[#This Row],[Discount]]</f>
        <v>180.92</v>
      </c>
      <c r="Z1250" t="str">
        <f>_xlfn.IFS(cleaneddata[[#This Row],[Region]]="Central","Chris",cleaneddata[[#This Row],[Region]]="East","Erin",cleaneddata[[#This Row],[Region]]="South","Sam",cleaneddata[[#This Row],[Region]]="West","William")</f>
        <v>Chris</v>
      </c>
    </row>
    <row r="1251" spans="1:26" x14ac:dyDescent="0.2">
      <c r="A1251">
        <v>699</v>
      </c>
      <c r="B1251" t="s">
        <v>863</v>
      </c>
      <c r="C1251" t="s">
        <v>118</v>
      </c>
      <c r="D1251">
        <v>0.03</v>
      </c>
      <c r="E1251">
        <v>5.28</v>
      </c>
      <c r="F1251">
        <v>5.61</v>
      </c>
      <c r="G1251" t="s">
        <v>40</v>
      </c>
      <c r="H1251" t="s">
        <v>41</v>
      </c>
      <c r="I1251" t="s">
        <v>50</v>
      </c>
      <c r="J1251" t="s">
        <v>90</v>
      </c>
      <c r="K1251" t="s">
        <v>75</v>
      </c>
      <c r="L1251" t="s">
        <v>2277</v>
      </c>
      <c r="M1251">
        <v>0.4</v>
      </c>
      <c r="N1251" t="s">
        <v>34</v>
      </c>
      <c r="O1251" t="s">
        <v>61</v>
      </c>
      <c r="P1251" t="s">
        <v>92</v>
      </c>
      <c r="Q1251" t="s">
        <v>102</v>
      </c>
      <c r="R1251">
        <v>90041</v>
      </c>
      <c r="S1251" s="1">
        <v>42117</v>
      </c>
      <c r="T1251" s="1">
        <v>42118</v>
      </c>
      <c r="U1251">
        <v>-16.670000000000002</v>
      </c>
      <c r="V1251">
        <v>5</v>
      </c>
      <c r="W1251">
        <v>32.5</v>
      </c>
      <c r="X1251">
        <v>44517</v>
      </c>
      <c r="Y1251">
        <f>cleaneddata[[#This Row],[Unit Price]]-cleaneddata[[#This Row],[Discount]]</f>
        <v>5.25</v>
      </c>
      <c r="Z1251" t="str">
        <f>_xlfn.IFS(cleaneddata[[#This Row],[Region]]="Central","Chris",cleaneddata[[#This Row],[Region]]="East","Erin",cleaneddata[[#This Row],[Region]]="South","Sam",cleaneddata[[#This Row],[Region]]="West","William")</f>
        <v>William</v>
      </c>
    </row>
    <row r="1252" spans="1:26" x14ac:dyDescent="0.2">
      <c r="A1252">
        <v>702</v>
      </c>
      <c r="B1252" t="s">
        <v>2278</v>
      </c>
      <c r="C1252" t="s">
        <v>118</v>
      </c>
      <c r="D1252">
        <v>0.03</v>
      </c>
      <c r="E1252">
        <v>5.28</v>
      </c>
      <c r="F1252">
        <v>5.61</v>
      </c>
      <c r="G1252" t="s">
        <v>40</v>
      </c>
      <c r="H1252" t="s">
        <v>41</v>
      </c>
      <c r="I1252" t="s">
        <v>50</v>
      </c>
      <c r="J1252" t="s">
        <v>90</v>
      </c>
      <c r="K1252" t="s">
        <v>75</v>
      </c>
      <c r="L1252" t="s">
        <v>2277</v>
      </c>
      <c r="M1252">
        <v>0.4</v>
      </c>
      <c r="N1252" t="s">
        <v>34</v>
      </c>
      <c r="O1252" t="s">
        <v>61</v>
      </c>
      <c r="P1252" t="s">
        <v>92</v>
      </c>
      <c r="Q1252" t="s">
        <v>2279</v>
      </c>
      <c r="R1252">
        <v>95404</v>
      </c>
      <c r="S1252" s="1">
        <v>42117</v>
      </c>
      <c r="T1252" s="1">
        <v>42118</v>
      </c>
      <c r="U1252">
        <v>-16.670000000000002</v>
      </c>
      <c r="V1252">
        <v>1</v>
      </c>
      <c r="W1252">
        <v>6.5</v>
      </c>
      <c r="X1252">
        <v>87977</v>
      </c>
      <c r="Y1252">
        <f>cleaneddata[[#This Row],[Unit Price]]-cleaneddata[[#This Row],[Discount]]</f>
        <v>5.25</v>
      </c>
      <c r="Z1252" t="str">
        <f>_xlfn.IFS(cleaneddata[[#This Row],[Region]]="Central","Chris",cleaneddata[[#This Row],[Region]]="East","Erin",cleaneddata[[#This Row],[Region]]="South","Sam",cleaneddata[[#This Row],[Region]]="West","William")</f>
        <v>William</v>
      </c>
    </row>
    <row r="1253" spans="1:26" x14ac:dyDescent="0.2">
      <c r="A1253">
        <v>1304</v>
      </c>
      <c r="B1253" t="s">
        <v>2280</v>
      </c>
      <c r="C1253" t="s">
        <v>118</v>
      </c>
      <c r="D1253">
        <v>0.08</v>
      </c>
      <c r="E1253">
        <v>2.88</v>
      </c>
      <c r="F1253">
        <v>0.5</v>
      </c>
      <c r="G1253" t="s">
        <v>40</v>
      </c>
      <c r="H1253" t="s">
        <v>41</v>
      </c>
      <c r="I1253" t="s">
        <v>50</v>
      </c>
      <c r="J1253" t="s">
        <v>154</v>
      </c>
      <c r="K1253" t="s">
        <v>75</v>
      </c>
      <c r="L1253" t="s">
        <v>2281</v>
      </c>
      <c r="M1253">
        <v>0.39</v>
      </c>
      <c r="N1253" t="s">
        <v>34</v>
      </c>
      <c r="O1253" t="s">
        <v>61</v>
      </c>
      <c r="P1253" t="s">
        <v>148</v>
      </c>
      <c r="Q1253" t="s">
        <v>2282</v>
      </c>
      <c r="R1253">
        <v>84084</v>
      </c>
      <c r="S1253" s="1">
        <v>42117</v>
      </c>
      <c r="T1253" s="1">
        <v>42118</v>
      </c>
      <c r="U1253">
        <v>6.0305999999999997</v>
      </c>
      <c r="V1253">
        <v>3</v>
      </c>
      <c r="W1253">
        <v>8.74</v>
      </c>
      <c r="X1253">
        <v>87004</v>
      </c>
      <c r="Y1253">
        <f>cleaneddata[[#This Row],[Unit Price]]-cleaneddata[[#This Row],[Discount]]</f>
        <v>2.8</v>
      </c>
      <c r="Z1253" t="str">
        <f>_xlfn.IFS(cleaneddata[[#This Row],[Region]]="Central","Chris",cleaneddata[[#This Row],[Region]]="East","Erin",cleaneddata[[#This Row],[Region]]="South","Sam",cleaneddata[[#This Row],[Region]]="West","William")</f>
        <v>William</v>
      </c>
    </row>
    <row r="1254" spans="1:26" x14ac:dyDescent="0.2">
      <c r="A1254">
        <v>483</v>
      </c>
      <c r="B1254" t="s">
        <v>817</v>
      </c>
      <c r="C1254" t="s">
        <v>72</v>
      </c>
      <c r="D1254">
        <v>0.06</v>
      </c>
      <c r="E1254">
        <v>3.36</v>
      </c>
      <c r="F1254">
        <v>6.27</v>
      </c>
      <c r="G1254" t="s">
        <v>40</v>
      </c>
      <c r="H1254" t="s">
        <v>96</v>
      </c>
      <c r="I1254" t="s">
        <v>50</v>
      </c>
      <c r="J1254" t="s">
        <v>74</v>
      </c>
      <c r="K1254" t="s">
        <v>75</v>
      </c>
      <c r="L1254" t="s">
        <v>188</v>
      </c>
      <c r="M1254">
        <v>0.4</v>
      </c>
      <c r="N1254" t="s">
        <v>34</v>
      </c>
      <c r="O1254" t="s">
        <v>54</v>
      </c>
      <c r="P1254" t="s">
        <v>105</v>
      </c>
      <c r="Q1254" t="s">
        <v>819</v>
      </c>
      <c r="R1254">
        <v>60543</v>
      </c>
      <c r="S1254" s="1">
        <v>42117</v>
      </c>
      <c r="T1254" s="1">
        <v>42118</v>
      </c>
      <c r="U1254">
        <v>-24.057539999999999</v>
      </c>
      <c r="V1254">
        <v>2</v>
      </c>
      <c r="W1254">
        <v>8.82</v>
      </c>
      <c r="X1254">
        <v>90354</v>
      </c>
      <c r="Y1254">
        <f>cleaneddata[[#This Row],[Unit Price]]-cleaneddata[[#This Row],[Discount]]</f>
        <v>3.3</v>
      </c>
      <c r="Z1254" t="str">
        <f>_xlfn.IFS(cleaneddata[[#This Row],[Region]]="Central","Chris",cleaneddata[[#This Row],[Region]]="East","Erin",cleaneddata[[#This Row],[Region]]="South","Sam",cleaneddata[[#This Row],[Region]]="West","William")</f>
        <v>Chris</v>
      </c>
    </row>
    <row r="1255" spans="1:26" x14ac:dyDescent="0.2">
      <c r="A1255">
        <v>483</v>
      </c>
      <c r="B1255" t="s">
        <v>817</v>
      </c>
      <c r="C1255" t="s">
        <v>72</v>
      </c>
      <c r="D1255">
        <v>7.0000000000000007E-2</v>
      </c>
      <c r="E1255">
        <v>699.99</v>
      </c>
      <c r="F1255">
        <v>24.49</v>
      </c>
      <c r="G1255" t="s">
        <v>40</v>
      </c>
      <c r="H1255" t="s">
        <v>96</v>
      </c>
      <c r="I1255" t="s">
        <v>42</v>
      </c>
      <c r="J1255" t="s">
        <v>65</v>
      </c>
      <c r="K1255" t="s">
        <v>66</v>
      </c>
      <c r="L1255" t="s">
        <v>315</v>
      </c>
      <c r="M1255">
        <v>0.41</v>
      </c>
      <c r="N1255" t="s">
        <v>34</v>
      </c>
      <c r="O1255" t="s">
        <v>54</v>
      </c>
      <c r="P1255" t="s">
        <v>105</v>
      </c>
      <c r="Q1255" t="s">
        <v>819</v>
      </c>
      <c r="R1255">
        <v>60543</v>
      </c>
      <c r="S1255" s="1">
        <v>42117</v>
      </c>
      <c r="T1255" s="1">
        <v>42119</v>
      </c>
      <c r="U1255">
        <v>2583.5614799999998</v>
      </c>
      <c r="V1255">
        <v>9</v>
      </c>
      <c r="W1255">
        <v>5976.09</v>
      </c>
      <c r="X1255">
        <v>90354</v>
      </c>
      <c r="Y1255">
        <f>cleaneddata[[#This Row],[Unit Price]]-cleaneddata[[#This Row],[Discount]]</f>
        <v>699.92</v>
      </c>
      <c r="Z1255" t="str">
        <f>_xlfn.IFS(cleaneddata[[#This Row],[Region]]="Central","Chris",cleaneddata[[#This Row],[Region]]="East","Erin",cleaneddata[[#This Row],[Region]]="South","Sam",cleaneddata[[#This Row],[Region]]="West","William")</f>
        <v>Chris</v>
      </c>
    </row>
    <row r="1256" spans="1:26" x14ac:dyDescent="0.2">
      <c r="A1256">
        <v>1257</v>
      </c>
      <c r="B1256" t="s">
        <v>2283</v>
      </c>
      <c r="C1256" t="s">
        <v>27</v>
      </c>
      <c r="D1256">
        <v>0.04</v>
      </c>
      <c r="E1256">
        <v>2.52</v>
      </c>
      <c r="F1256">
        <v>1.92</v>
      </c>
      <c r="G1256" t="s">
        <v>40</v>
      </c>
      <c r="H1256" t="s">
        <v>73</v>
      </c>
      <c r="I1256" t="s">
        <v>50</v>
      </c>
      <c r="J1256" t="s">
        <v>570</v>
      </c>
      <c r="K1256" t="s">
        <v>52</v>
      </c>
      <c r="L1256" t="s">
        <v>2284</v>
      </c>
      <c r="M1256">
        <v>0.82</v>
      </c>
      <c r="N1256" t="s">
        <v>34</v>
      </c>
      <c r="O1256" t="s">
        <v>61</v>
      </c>
      <c r="P1256" t="s">
        <v>62</v>
      </c>
      <c r="Q1256" t="s">
        <v>1125</v>
      </c>
      <c r="R1256">
        <v>80013</v>
      </c>
      <c r="S1256" s="1">
        <v>42118</v>
      </c>
      <c r="T1256" s="1">
        <v>42118</v>
      </c>
      <c r="U1256">
        <v>-8.2080000000000002</v>
      </c>
      <c r="V1256">
        <v>1</v>
      </c>
      <c r="W1256">
        <v>3.13</v>
      </c>
      <c r="X1256">
        <v>86536</v>
      </c>
      <c r="Y1256">
        <f>cleaneddata[[#This Row],[Unit Price]]-cleaneddata[[#This Row],[Discount]]</f>
        <v>2.48</v>
      </c>
      <c r="Z1256" t="str">
        <f>_xlfn.IFS(cleaneddata[[#This Row],[Region]]="Central","Chris",cleaneddata[[#This Row],[Region]]="East","Erin",cleaneddata[[#This Row],[Region]]="South","Sam",cleaneddata[[#This Row],[Region]]="West","William")</f>
        <v>William</v>
      </c>
    </row>
    <row r="1257" spans="1:26" x14ac:dyDescent="0.2">
      <c r="A1257">
        <v>3325</v>
      </c>
      <c r="B1257" t="s">
        <v>2285</v>
      </c>
      <c r="C1257" t="s">
        <v>27</v>
      </c>
      <c r="D1257">
        <v>7.0000000000000007E-2</v>
      </c>
      <c r="E1257">
        <v>5.58</v>
      </c>
      <c r="F1257">
        <v>1.99</v>
      </c>
      <c r="G1257" t="s">
        <v>40</v>
      </c>
      <c r="H1257" t="s">
        <v>41</v>
      </c>
      <c r="I1257" t="s">
        <v>50</v>
      </c>
      <c r="J1257" t="s">
        <v>51</v>
      </c>
      <c r="K1257" t="s">
        <v>52</v>
      </c>
      <c r="L1257" t="s">
        <v>2286</v>
      </c>
      <c r="M1257">
        <v>0.46</v>
      </c>
      <c r="N1257" t="s">
        <v>34</v>
      </c>
      <c r="O1257" t="s">
        <v>61</v>
      </c>
      <c r="P1257" t="s">
        <v>141</v>
      </c>
      <c r="Q1257" t="s">
        <v>2287</v>
      </c>
      <c r="R1257">
        <v>97420</v>
      </c>
      <c r="S1257" s="1">
        <v>42118</v>
      </c>
      <c r="T1257" s="1">
        <v>42120</v>
      </c>
      <c r="U1257">
        <v>23.045999999999999</v>
      </c>
      <c r="V1257">
        <v>23</v>
      </c>
      <c r="W1257">
        <v>121.46</v>
      </c>
      <c r="X1257">
        <v>90987</v>
      </c>
      <c r="Y1257">
        <f>cleaneddata[[#This Row],[Unit Price]]-cleaneddata[[#This Row],[Discount]]</f>
        <v>5.51</v>
      </c>
      <c r="Z1257" t="str">
        <f>_xlfn.IFS(cleaneddata[[#This Row],[Region]]="Central","Chris",cleaneddata[[#This Row],[Region]]="East","Erin",cleaneddata[[#This Row],[Region]]="South","Sam",cleaneddata[[#This Row],[Region]]="West","William")</f>
        <v>William</v>
      </c>
    </row>
    <row r="1258" spans="1:26" x14ac:dyDescent="0.2">
      <c r="A1258">
        <v>1085</v>
      </c>
      <c r="B1258" t="s">
        <v>233</v>
      </c>
      <c r="C1258" t="s">
        <v>39</v>
      </c>
      <c r="D1258">
        <v>0.04</v>
      </c>
      <c r="E1258">
        <v>9.06</v>
      </c>
      <c r="F1258">
        <v>9.86</v>
      </c>
      <c r="G1258" t="s">
        <v>40</v>
      </c>
      <c r="H1258" t="s">
        <v>73</v>
      </c>
      <c r="I1258" t="s">
        <v>50</v>
      </c>
      <c r="J1258" t="s">
        <v>90</v>
      </c>
      <c r="K1258" t="s">
        <v>75</v>
      </c>
      <c r="L1258" t="s">
        <v>2288</v>
      </c>
      <c r="M1258">
        <v>0.4</v>
      </c>
      <c r="N1258" t="s">
        <v>34</v>
      </c>
      <c r="O1258" t="s">
        <v>113</v>
      </c>
      <c r="P1258" t="s">
        <v>114</v>
      </c>
      <c r="Q1258" t="s">
        <v>235</v>
      </c>
      <c r="R1258">
        <v>11729</v>
      </c>
      <c r="S1258" s="1">
        <v>42118</v>
      </c>
      <c r="T1258" s="1">
        <v>42119</v>
      </c>
      <c r="U1258">
        <v>-53.25</v>
      </c>
      <c r="V1258">
        <v>3</v>
      </c>
      <c r="W1258">
        <v>30.87</v>
      </c>
      <c r="X1258">
        <v>86123</v>
      </c>
      <c r="Y1258">
        <f>cleaneddata[[#This Row],[Unit Price]]-cleaneddata[[#This Row],[Discount]]</f>
        <v>9.0200000000000014</v>
      </c>
      <c r="Z1258" t="str">
        <f>_xlfn.IFS(cleaneddata[[#This Row],[Region]]="Central","Chris",cleaneddata[[#This Row],[Region]]="East","Erin",cleaneddata[[#This Row],[Region]]="South","Sam",cleaneddata[[#This Row],[Region]]="West","William")</f>
        <v>Erin</v>
      </c>
    </row>
    <row r="1259" spans="1:26" x14ac:dyDescent="0.2">
      <c r="A1259">
        <v>1086</v>
      </c>
      <c r="B1259" t="s">
        <v>2289</v>
      </c>
      <c r="C1259" t="s">
        <v>39</v>
      </c>
      <c r="D1259">
        <v>0.04</v>
      </c>
      <c r="E1259">
        <v>14.27</v>
      </c>
      <c r="F1259">
        <v>7.27</v>
      </c>
      <c r="G1259" t="s">
        <v>40</v>
      </c>
      <c r="H1259" t="s">
        <v>73</v>
      </c>
      <c r="I1259" t="s">
        <v>50</v>
      </c>
      <c r="J1259" t="s">
        <v>74</v>
      </c>
      <c r="K1259" t="s">
        <v>75</v>
      </c>
      <c r="L1259" t="s">
        <v>2290</v>
      </c>
      <c r="M1259">
        <v>0.38</v>
      </c>
      <c r="N1259" t="s">
        <v>34</v>
      </c>
      <c r="O1259" t="s">
        <v>113</v>
      </c>
      <c r="P1259" t="s">
        <v>114</v>
      </c>
      <c r="Q1259" t="s">
        <v>2291</v>
      </c>
      <c r="R1259">
        <v>11746</v>
      </c>
      <c r="S1259" s="1">
        <v>42118</v>
      </c>
      <c r="T1259" s="1">
        <v>42119</v>
      </c>
      <c r="U1259">
        <v>2.125</v>
      </c>
      <c r="V1259">
        <v>3</v>
      </c>
      <c r="W1259">
        <v>45.24</v>
      </c>
      <c r="X1259">
        <v>86123</v>
      </c>
      <c r="Y1259">
        <f>cleaneddata[[#This Row],[Unit Price]]-cleaneddata[[#This Row],[Discount]]</f>
        <v>14.23</v>
      </c>
      <c r="Z1259" t="str">
        <f>_xlfn.IFS(cleaneddata[[#This Row],[Region]]="Central","Chris",cleaneddata[[#This Row],[Region]]="East","Erin",cleaneddata[[#This Row],[Region]]="South","Sam",cleaneddata[[#This Row],[Region]]="West","William")</f>
        <v>Erin</v>
      </c>
    </row>
    <row r="1260" spans="1:26" x14ac:dyDescent="0.2">
      <c r="A1260">
        <v>1670</v>
      </c>
      <c r="B1260" t="s">
        <v>2292</v>
      </c>
      <c r="C1260" t="s">
        <v>49</v>
      </c>
      <c r="D1260">
        <v>0.03</v>
      </c>
      <c r="E1260">
        <v>35.409999999999997</v>
      </c>
      <c r="F1260">
        <v>1.99</v>
      </c>
      <c r="G1260" t="s">
        <v>40</v>
      </c>
      <c r="H1260" t="s">
        <v>29</v>
      </c>
      <c r="I1260" t="s">
        <v>42</v>
      </c>
      <c r="J1260" t="s">
        <v>43</v>
      </c>
      <c r="K1260" t="s">
        <v>44</v>
      </c>
      <c r="L1260" t="s">
        <v>2293</v>
      </c>
      <c r="M1260">
        <v>0.43</v>
      </c>
      <c r="N1260" t="s">
        <v>34</v>
      </c>
      <c r="O1260" t="s">
        <v>35</v>
      </c>
      <c r="P1260" t="s">
        <v>244</v>
      </c>
      <c r="Q1260" t="s">
        <v>2175</v>
      </c>
      <c r="R1260">
        <v>24060</v>
      </c>
      <c r="S1260" s="1">
        <v>42118</v>
      </c>
      <c r="T1260" s="1">
        <v>42120</v>
      </c>
      <c r="U1260">
        <v>1912.422</v>
      </c>
      <c r="V1260">
        <v>10</v>
      </c>
      <c r="W1260">
        <v>367.52</v>
      </c>
      <c r="X1260">
        <v>86722</v>
      </c>
      <c r="Y1260">
        <f>cleaneddata[[#This Row],[Unit Price]]-cleaneddata[[#This Row],[Discount]]</f>
        <v>35.379999999999995</v>
      </c>
      <c r="Z1260" t="str">
        <f>_xlfn.IFS(cleaneddata[[#This Row],[Region]]="Central","Chris",cleaneddata[[#This Row],[Region]]="East","Erin",cleaneddata[[#This Row],[Region]]="South","Sam",cleaneddata[[#This Row],[Region]]="West","William")</f>
        <v>Sam</v>
      </c>
    </row>
    <row r="1261" spans="1:26" x14ac:dyDescent="0.2">
      <c r="A1261">
        <v>1670</v>
      </c>
      <c r="B1261" t="s">
        <v>2292</v>
      </c>
      <c r="C1261" t="s">
        <v>49</v>
      </c>
      <c r="D1261">
        <v>0</v>
      </c>
      <c r="E1261">
        <v>142.86000000000001</v>
      </c>
      <c r="F1261">
        <v>19.989999999999998</v>
      </c>
      <c r="G1261" t="s">
        <v>40</v>
      </c>
      <c r="H1261" t="s">
        <v>29</v>
      </c>
      <c r="I1261" t="s">
        <v>50</v>
      </c>
      <c r="J1261" t="s">
        <v>80</v>
      </c>
      <c r="K1261" t="s">
        <v>75</v>
      </c>
      <c r="L1261" t="s">
        <v>1958</v>
      </c>
      <c r="M1261">
        <v>0.56000000000000005</v>
      </c>
      <c r="N1261" t="s">
        <v>34</v>
      </c>
      <c r="O1261" t="s">
        <v>35</v>
      </c>
      <c r="P1261" t="s">
        <v>244</v>
      </c>
      <c r="Q1261" t="s">
        <v>2175</v>
      </c>
      <c r="R1261">
        <v>24060</v>
      </c>
      <c r="S1261" s="1">
        <v>42118</v>
      </c>
      <c r="T1261" s="1">
        <v>42127</v>
      </c>
      <c r="U1261">
        <v>-739.32600000000002</v>
      </c>
      <c r="V1261">
        <v>11</v>
      </c>
      <c r="W1261">
        <v>1576.35</v>
      </c>
      <c r="X1261">
        <v>86722</v>
      </c>
      <c r="Y1261">
        <f>cleaneddata[[#This Row],[Unit Price]]-cleaneddata[[#This Row],[Discount]]</f>
        <v>142.86000000000001</v>
      </c>
      <c r="Z1261" t="str">
        <f>_xlfn.IFS(cleaneddata[[#This Row],[Region]]="Central","Chris",cleaneddata[[#This Row],[Region]]="East","Erin",cleaneddata[[#This Row],[Region]]="South","Sam",cleaneddata[[#This Row],[Region]]="West","William")</f>
        <v>Sam</v>
      </c>
    </row>
    <row r="1262" spans="1:26" x14ac:dyDescent="0.2">
      <c r="A1262">
        <v>1391</v>
      </c>
      <c r="B1262" t="s">
        <v>2294</v>
      </c>
      <c r="C1262" t="s">
        <v>72</v>
      </c>
      <c r="D1262">
        <v>0</v>
      </c>
      <c r="E1262">
        <v>2.88</v>
      </c>
      <c r="F1262">
        <v>0.7</v>
      </c>
      <c r="G1262" t="s">
        <v>89</v>
      </c>
      <c r="H1262" t="s">
        <v>41</v>
      </c>
      <c r="I1262" t="s">
        <v>50</v>
      </c>
      <c r="J1262" t="s">
        <v>51</v>
      </c>
      <c r="K1262" t="s">
        <v>52</v>
      </c>
      <c r="L1262" t="s">
        <v>641</v>
      </c>
      <c r="M1262">
        <v>0.56000000000000005</v>
      </c>
      <c r="N1262" t="s">
        <v>34</v>
      </c>
      <c r="O1262" t="s">
        <v>61</v>
      </c>
      <c r="P1262" t="s">
        <v>92</v>
      </c>
      <c r="Q1262" t="s">
        <v>2295</v>
      </c>
      <c r="R1262">
        <v>94086</v>
      </c>
      <c r="S1262" s="1">
        <v>42118</v>
      </c>
      <c r="T1262" s="1">
        <v>42118</v>
      </c>
      <c r="U1262">
        <v>-0.11</v>
      </c>
      <c r="V1262">
        <v>1</v>
      </c>
      <c r="W1262">
        <v>7.96</v>
      </c>
      <c r="X1262">
        <v>88727</v>
      </c>
      <c r="Y1262">
        <f>cleaneddata[[#This Row],[Unit Price]]-cleaneddata[[#This Row],[Discount]]</f>
        <v>2.88</v>
      </c>
      <c r="Z1262" t="str">
        <f>_xlfn.IFS(cleaneddata[[#This Row],[Region]]="Central","Chris",cleaneddata[[#This Row],[Region]]="East","Erin",cleaneddata[[#This Row],[Region]]="South","Sam",cleaneddata[[#This Row],[Region]]="West","William")</f>
        <v>William</v>
      </c>
    </row>
    <row r="1263" spans="1:26" x14ac:dyDescent="0.2">
      <c r="A1263">
        <v>2570</v>
      </c>
      <c r="B1263" t="s">
        <v>2296</v>
      </c>
      <c r="C1263" t="s">
        <v>27</v>
      </c>
      <c r="D1263">
        <v>0</v>
      </c>
      <c r="E1263">
        <v>4.37</v>
      </c>
      <c r="F1263">
        <v>5.15</v>
      </c>
      <c r="G1263" t="s">
        <v>40</v>
      </c>
      <c r="H1263" t="s">
        <v>41</v>
      </c>
      <c r="I1263" t="s">
        <v>50</v>
      </c>
      <c r="J1263" t="s">
        <v>97</v>
      </c>
      <c r="K1263" t="s">
        <v>75</v>
      </c>
      <c r="L1263" t="s">
        <v>1297</v>
      </c>
      <c r="M1263">
        <v>0.59</v>
      </c>
      <c r="N1263" t="s">
        <v>34</v>
      </c>
      <c r="O1263" t="s">
        <v>61</v>
      </c>
      <c r="P1263" t="s">
        <v>92</v>
      </c>
      <c r="Q1263" t="s">
        <v>2297</v>
      </c>
      <c r="R1263">
        <v>95616</v>
      </c>
      <c r="S1263" s="1">
        <v>42119</v>
      </c>
      <c r="T1263" s="1">
        <v>42121</v>
      </c>
      <c r="U1263">
        <v>-150.2604</v>
      </c>
      <c r="V1263">
        <v>19</v>
      </c>
      <c r="W1263">
        <v>87.85</v>
      </c>
      <c r="X1263">
        <v>90327</v>
      </c>
      <c r="Y1263">
        <f>cleaneddata[[#This Row],[Unit Price]]-cleaneddata[[#This Row],[Discount]]</f>
        <v>4.37</v>
      </c>
      <c r="Z1263" t="str">
        <f>_xlfn.IFS(cleaneddata[[#This Row],[Region]]="Central","Chris",cleaneddata[[#This Row],[Region]]="East","Erin",cleaneddata[[#This Row],[Region]]="South","Sam",cleaneddata[[#This Row],[Region]]="West","William")</f>
        <v>William</v>
      </c>
    </row>
    <row r="1264" spans="1:26" x14ac:dyDescent="0.2">
      <c r="A1264">
        <v>2570</v>
      </c>
      <c r="B1264" t="s">
        <v>2296</v>
      </c>
      <c r="C1264" t="s">
        <v>27</v>
      </c>
      <c r="D1264">
        <v>0.01</v>
      </c>
      <c r="E1264">
        <v>500.98</v>
      </c>
      <c r="F1264">
        <v>56</v>
      </c>
      <c r="G1264" t="s">
        <v>28</v>
      </c>
      <c r="H1264" t="s">
        <v>41</v>
      </c>
      <c r="I1264" t="s">
        <v>30</v>
      </c>
      <c r="J1264" t="s">
        <v>111</v>
      </c>
      <c r="K1264" t="s">
        <v>59</v>
      </c>
      <c r="L1264" t="s">
        <v>2298</v>
      </c>
      <c r="M1264">
        <v>0.6</v>
      </c>
      <c r="N1264" t="s">
        <v>34</v>
      </c>
      <c r="O1264" t="s">
        <v>61</v>
      </c>
      <c r="P1264" t="s">
        <v>92</v>
      </c>
      <c r="Q1264" t="s">
        <v>2297</v>
      </c>
      <c r="R1264">
        <v>95616</v>
      </c>
      <c r="S1264" s="1">
        <v>42119</v>
      </c>
      <c r="T1264" s="1">
        <v>42120</v>
      </c>
      <c r="U1264">
        <v>4899.1288000000004</v>
      </c>
      <c r="V1264">
        <v>14</v>
      </c>
      <c r="W1264">
        <v>7429.63</v>
      </c>
      <c r="X1264">
        <v>90327</v>
      </c>
      <c r="Y1264">
        <f>cleaneddata[[#This Row],[Unit Price]]-cleaneddata[[#This Row],[Discount]]</f>
        <v>500.97</v>
      </c>
      <c r="Z1264" t="str">
        <f>_xlfn.IFS(cleaneddata[[#This Row],[Region]]="Central","Chris",cleaneddata[[#This Row],[Region]]="East","Erin",cleaneddata[[#This Row],[Region]]="South","Sam",cleaneddata[[#This Row],[Region]]="West","William")</f>
        <v>William</v>
      </c>
    </row>
    <row r="1265" spans="1:26" x14ac:dyDescent="0.2">
      <c r="A1265">
        <v>2570</v>
      </c>
      <c r="B1265" t="s">
        <v>2296</v>
      </c>
      <c r="C1265" t="s">
        <v>27</v>
      </c>
      <c r="D1265">
        <v>0.02</v>
      </c>
      <c r="E1265">
        <v>12.58</v>
      </c>
      <c r="F1265">
        <v>5.16</v>
      </c>
      <c r="G1265" t="s">
        <v>40</v>
      </c>
      <c r="H1265" t="s">
        <v>41</v>
      </c>
      <c r="I1265" t="s">
        <v>30</v>
      </c>
      <c r="J1265" t="s">
        <v>128</v>
      </c>
      <c r="K1265" t="s">
        <v>75</v>
      </c>
      <c r="L1265" t="s">
        <v>2299</v>
      </c>
      <c r="M1265">
        <v>0.43</v>
      </c>
      <c r="N1265" t="s">
        <v>34</v>
      </c>
      <c r="O1265" t="s">
        <v>61</v>
      </c>
      <c r="P1265" t="s">
        <v>92</v>
      </c>
      <c r="Q1265" t="s">
        <v>2297</v>
      </c>
      <c r="R1265">
        <v>95616</v>
      </c>
      <c r="S1265" s="1">
        <v>42119</v>
      </c>
      <c r="T1265" s="1">
        <v>42119</v>
      </c>
      <c r="U1265">
        <v>44.712000000000003</v>
      </c>
      <c r="V1265">
        <v>18</v>
      </c>
      <c r="W1265">
        <v>224.29</v>
      </c>
      <c r="X1265">
        <v>90327</v>
      </c>
      <c r="Y1265">
        <f>cleaneddata[[#This Row],[Unit Price]]-cleaneddata[[#This Row],[Discount]]</f>
        <v>12.56</v>
      </c>
      <c r="Z1265" t="str">
        <f>_xlfn.IFS(cleaneddata[[#This Row],[Region]]="Central","Chris",cleaneddata[[#This Row],[Region]]="East","Erin",cleaneddata[[#This Row],[Region]]="South","Sam",cleaneddata[[#This Row],[Region]]="West","William")</f>
        <v>William</v>
      </c>
    </row>
    <row r="1266" spans="1:26" x14ac:dyDescent="0.2">
      <c r="A1266">
        <v>2570</v>
      </c>
      <c r="B1266" t="s">
        <v>2296</v>
      </c>
      <c r="C1266" t="s">
        <v>27</v>
      </c>
      <c r="D1266">
        <v>0.1</v>
      </c>
      <c r="E1266">
        <v>7.7</v>
      </c>
      <c r="F1266">
        <v>3.68</v>
      </c>
      <c r="G1266" t="s">
        <v>40</v>
      </c>
      <c r="H1266" t="s">
        <v>41</v>
      </c>
      <c r="I1266" t="s">
        <v>30</v>
      </c>
      <c r="J1266" t="s">
        <v>128</v>
      </c>
      <c r="K1266" t="s">
        <v>52</v>
      </c>
      <c r="L1266" t="s">
        <v>2300</v>
      </c>
      <c r="M1266">
        <v>0.52</v>
      </c>
      <c r="N1266" t="s">
        <v>34</v>
      </c>
      <c r="O1266" t="s">
        <v>61</v>
      </c>
      <c r="P1266" t="s">
        <v>92</v>
      </c>
      <c r="Q1266" t="s">
        <v>2297</v>
      </c>
      <c r="R1266">
        <v>95616</v>
      </c>
      <c r="S1266" s="1">
        <v>42119</v>
      </c>
      <c r="T1266" s="1">
        <v>42120</v>
      </c>
      <c r="U1266">
        <v>-22.626000000000001</v>
      </c>
      <c r="V1266">
        <v>7</v>
      </c>
      <c r="W1266">
        <v>51.2</v>
      </c>
      <c r="X1266">
        <v>90327</v>
      </c>
      <c r="Y1266">
        <f>cleaneddata[[#This Row],[Unit Price]]-cleaneddata[[#This Row],[Discount]]</f>
        <v>7.6000000000000005</v>
      </c>
      <c r="Z1266" t="str">
        <f>_xlfn.IFS(cleaneddata[[#This Row],[Region]]="Central","Chris",cleaneddata[[#This Row],[Region]]="East","Erin",cleaneddata[[#This Row],[Region]]="South","Sam",cleaneddata[[#This Row],[Region]]="West","William")</f>
        <v>William</v>
      </c>
    </row>
    <row r="1267" spans="1:26" x14ac:dyDescent="0.2">
      <c r="A1267">
        <v>2571</v>
      </c>
      <c r="B1267" t="s">
        <v>2301</v>
      </c>
      <c r="C1267" t="s">
        <v>27</v>
      </c>
      <c r="D1267">
        <v>0.01</v>
      </c>
      <c r="E1267">
        <v>500.98</v>
      </c>
      <c r="F1267">
        <v>56</v>
      </c>
      <c r="G1267" t="s">
        <v>28</v>
      </c>
      <c r="H1267" t="s">
        <v>41</v>
      </c>
      <c r="I1267" t="s">
        <v>30</v>
      </c>
      <c r="J1267" t="s">
        <v>111</v>
      </c>
      <c r="K1267" t="s">
        <v>59</v>
      </c>
      <c r="L1267" t="s">
        <v>2298</v>
      </c>
      <c r="M1267">
        <v>0.6</v>
      </c>
      <c r="N1267" t="s">
        <v>34</v>
      </c>
      <c r="O1267" t="s">
        <v>113</v>
      </c>
      <c r="P1267" t="s">
        <v>114</v>
      </c>
      <c r="Q1267" t="s">
        <v>115</v>
      </c>
      <c r="R1267">
        <v>10165</v>
      </c>
      <c r="S1267" s="1">
        <v>42119</v>
      </c>
      <c r="T1267" s="1">
        <v>42120</v>
      </c>
      <c r="U1267">
        <v>4260.1120000000001</v>
      </c>
      <c r="V1267">
        <v>56</v>
      </c>
      <c r="W1267">
        <v>29718.53</v>
      </c>
      <c r="X1267">
        <v>50656</v>
      </c>
      <c r="Y1267">
        <f>cleaneddata[[#This Row],[Unit Price]]-cleaneddata[[#This Row],[Discount]]</f>
        <v>500.97</v>
      </c>
      <c r="Z1267" t="str">
        <f>_xlfn.IFS(cleaneddata[[#This Row],[Region]]="Central","Chris",cleaneddata[[#This Row],[Region]]="East","Erin",cleaneddata[[#This Row],[Region]]="South","Sam",cleaneddata[[#This Row],[Region]]="West","William")</f>
        <v>Erin</v>
      </c>
    </row>
    <row r="1268" spans="1:26" x14ac:dyDescent="0.2">
      <c r="A1268">
        <v>2571</v>
      </c>
      <c r="B1268" t="s">
        <v>2301</v>
      </c>
      <c r="C1268" t="s">
        <v>27</v>
      </c>
      <c r="D1268">
        <v>0.1</v>
      </c>
      <c r="E1268">
        <v>7.7</v>
      </c>
      <c r="F1268">
        <v>3.68</v>
      </c>
      <c r="G1268" t="s">
        <v>40</v>
      </c>
      <c r="H1268" t="s">
        <v>41</v>
      </c>
      <c r="I1268" t="s">
        <v>30</v>
      </c>
      <c r="J1268" t="s">
        <v>128</v>
      </c>
      <c r="K1268" t="s">
        <v>52</v>
      </c>
      <c r="L1268" t="s">
        <v>2300</v>
      </c>
      <c r="M1268">
        <v>0.52</v>
      </c>
      <c r="N1268" t="s">
        <v>34</v>
      </c>
      <c r="O1268" t="s">
        <v>113</v>
      </c>
      <c r="P1268" t="s">
        <v>114</v>
      </c>
      <c r="Q1268" t="s">
        <v>115</v>
      </c>
      <c r="R1268">
        <v>10165</v>
      </c>
      <c r="S1268" s="1">
        <v>42119</v>
      </c>
      <c r="T1268" s="1">
        <v>42120</v>
      </c>
      <c r="U1268">
        <v>-25.14</v>
      </c>
      <c r="V1268">
        <v>27</v>
      </c>
      <c r="W1268">
        <v>197.48</v>
      </c>
      <c r="X1268">
        <v>50656</v>
      </c>
      <c r="Y1268">
        <f>cleaneddata[[#This Row],[Unit Price]]-cleaneddata[[#This Row],[Discount]]</f>
        <v>7.6000000000000005</v>
      </c>
      <c r="Z1268" t="str">
        <f>_xlfn.IFS(cleaneddata[[#This Row],[Region]]="Central","Chris",cleaneddata[[#This Row],[Region]]="East","Erin",cleaneddata[[#This Row],[Region]]="South","Sam",cleaneddata[[#This Row],[Region]]="West","William")</f>
        <v>Erin</v>
      </c>
    </row>
    <row r="1269" spans="1:26" x14ac:dyDescent="0.2">
      <c r="A1269">
        <v>3379</v>
      </c>
      <c r="B1269" t="s">
        <v>1871</v>
      </c>
      <c r="C1269" t="s">
        <v>27</v>
      </c>
      <c r="D1269">
        <v>0.05</v>
      </c>
      <c r="E1269">
        <v>3.14</v>
      </c>
      <c r="F1269">
        <v>1.92</v>
      </c>
      <c r="G1269" t="s">
        <v>89</v>
      </c>
      <c r="H1269" t="s">
        <v>73</v>
      </c>
      <c r="I1269" t="s">
        <v>50</v>
      </c>
      <c r="J1269" t="s">
        <v>570</v>
      </c>
      <c r="K1269" t="s">
        <v>52</v>
      </c>
      <c r="L1269" t="s">
        <v>1442</v>
      </c>
      <c r="M1269">
        <v>0.84</v>
      </c>
      <c r="N1269" t="s">
        <v>34</v>
      </c>
      <c r="O1269" t="s">
        <v>35</v>
      </c>
      <c r="P1269" t="s">
        <v>77</v>
      </c>
      <c r="Q1269" t="s">
        <v>1873</v>
      </c>
      <c r="R1269">
        <v>30144</v>
      </c>
      <c r="S1269" s="1">
        <v>42119</v>
      </c>
      <c r="T1269" s="1">
        <v>42120</v>
      </c>
      <c r="U1269">
        <v>1628.37</v>
      </c>
      <c r="V1269">
        <v>18</v>
      </c>
      <c r="W1269">
        <v>59.22</v>
      </c>
      <c r="X1269">
        <v>88839</v>
      </c>
      <c r="Y1269">
        <f>cleaneddata[[#This Row],[Unit Price]]-cleaneddata[[#This Row],[Discount]]</f>
        <v>3.0900000000000003</v>
      </c>
      <c r="Z1269" t="str">
        <f>_xlfn.IFS(cleaneddata[[#This Row],[Region]]="Central","Chris",cleaneddata[[#This Row],[Region]]="East","Erin",cleaneddata[[#This Row],[Region]]="South","Sam",cleaneddata[[#This Row],[Region]]="West","William")</f>
        <v>Sam</v>
      </c>
    </row>
    <row r="1270" spans="1:26" x14ac:dyDescent="0.2">
      <c r="A1270">
        <v>731</v>
      </c>
      <c r="B1270" t="s">
        <v>2302</v>
      </c>
      <c r="C1270" t="s">
        <v>39</v>
      </c>
      <c r="D1270">
        <v>0.09</v>
      </c>
      <c r="E1270">
        <v>101.41</v>
      </c>
      <c r="F1270">
        <v>35</v>
      </c>
      <c r="G1270" t="s">
        <v>40</v>
      </c>
      <c r="H1270" t="s">
        <v>41</v>
      </c>
      <c r="I1270" t="s">
        <v>50</v>
      </c>
      <c r="J1270" t="s">
        <v>80</v>
      </c>
      <c r="K1270" t="s">
        <v>66</v>
      </c>
      <c r="L1270" t="s">
        <v>768</v>
      </c>
      <c r="M1270">
        <v>0.82</v>
      </c>
      <c r="N1270" t="s">
        <v>34</v>
      </c>
      <c r="O1270" t="s">
        <v>113</v>
      </c>
      <c r="P1270" t="s">
        <v>405</v>
      </c>
      <c r="Q1270" t="s">
        <v>930</v>
      </c>
      <c r="R1270">
        <v>1803</v>
      </c>
      <c r="S1270" s="1">
        <v>42120</v>
      </c>
      <c r="T1270" s="1">
        <v>42121</v>
      </c>
      <c r="U1270">
        <v>-801.15480000000002</v>
      </c>
      <c r="V1270">
        <v>12</v>
      </c>
      <c r="W1270">
        <v>1178.32</v>
      </c>
      <c r="X1270">
        <v>90362</v>
      </c>
      <c r="Y1270">
        <f>cleaneddata[[#This Row],[Unit Price]]-cleaneddata[[#This Row],[Discount]]</f>
        <v>101.32</v>
      </c>
      <c r="Z1270" t="str">
        <f>_xlfn.IFS(cleaneddata[[#This Row],[Region]]="Central","Chris",cleaneddata[[#This Row],[Region]]="East","Erin",cleaneddata[[#This Row],[Region]]="South","Sam",cleaneddata[[#This Row],[Region]]="West","William")</f>
        <v>Erin</v>
      </c>
    </row>
    <row r="1271" spans="1:26" x14ac:dyDescent="0.2">
      <c r="A1271">
        <v>1893</v>
      </c>
      <c r="B1271" t="s">
        <v>2303</v>
      </c>
      <c r="C1271" t="s">
        <v>49</v>
      </c>
      <c r="D1271">
        <v>0.03</v>
      </c>
      <c r="E1271">
        <v>180.98</v>
      </c>
      <c r="F1271">
        <v>26.2</v>
      </c>
      <c r="G1271" t="s">
        <v>28</v>
      </c>
      <c r="H1271" t="s">
        <v>41</v>
      </c>
      <c r="I1271" t="s">
        <v>30</v>
      </c>
      <c r="J1271" t="s">
        <v>111</v>
      </c>
      <c r="K1271" t="s">
        <v>59</v>
      </c>
      <c r="L1271" t="s">
        <v>2276</v>
      </c>
      <c r="M1271">
        <v>0.59</v>
      </c>
      <c r="N1271" t="s">
        <v>34</v>
      </c>
      <c r="O1271" t="s">
        <v>54</v>
      </c>
      <c r="P1271" t="s">
        <v>82</v>
      </c>
      <c r="Q1271" t="s">
        <v>2304</v>
      </c>
      <c r="R1271">
        <v>63119</v>
      </c>
      <c r="S1271" s="1">
        <v>42120</v>
      </c>
      <c r="T1271" s="1">
        <v>42124</v>
      </c>
      <c r="U1271">
        <v>588.54</v>
      </c>
      <c r="V1271">
        <v>5</v>
      </c>
      <c r="W1271">
        <v>928.92</v>
      </c>
      <c r="X1271">
        <v>91262</v>
      </c>
      <c r="Y1271">
        <f>cleaneddata[[#This Row],[Unit Price]]-cleaneddata[[#This Row],[Discount]]</f>
        <v>180.95</v>
      </c>
      <c r="Z1271" t="str">
        <f>_xlfn.IFS(cleaneddata[[#This Row],[Region]]="Central","Chris",cleaneddata[[#This Row],[Region]]="East","Erin",cleaneddata[[#This Row],[Region]]="South","Sam",cleaneddata[[#This Row],[Region]]="West","William")</f>
        <v>Chris</v>
      </c>
    </row>
    <row r="1272" spans="1:26" x14ac:dyDescent="0.2">
      <c r="A1272">
        <v>2491</v>
      </c>
      <c r="B1272" t="s">
        <v>459</v>
      </c>
      <c r="C1272" t="s">
        <v>49</v>
      </c>
      <c r="D1272">
        <v>0.06</v>
      </c>
      <c r="E1272">
        <v>4.28</v>
      </c>
      <c r="F1272">
        <v>0.94</v>
      </c>
      <c r="G1272" t="s">
        <v>40</v>
      </c>
      <c r="H1272" t="s">
        <v>41</v>
      </c>
      <c r="I1272" t="s">
        <v>50</v>
      </c>
      <c r="J1272" t="s">
        <v>51</v>
      </c>
      <c r="K1272" t="s">
        <v>52</v>
      </c>
      <c r="L1272" t="s">
        <v>483</v>
      </c>
      <c r="M1272">
        <v>0.56000000000000005</v>
      </c>
      <c r="N1272" t="s">
        <v>34</v>
      </c>
      <c r="O1272" t="s">
        <v>61</v>
      </c>
      <c r="P1272" t="s">
        <v>92</v>
      </c>
      <c r="Q1272" t="s">
        <v>102</v>
      </c>
      <c r="R1272">
        <v>90045</v>
      </c>
      <c r="S1272" s="1">
        <v>42120</v>
      </c>
      <c r="T1272" s="1">
        <v>42122</v>
      </c>
      <c r="U1272">
        <v>0.37</v>
      </c>
      <c r="V1272">
        <v>9</v>
      </c>
      <c r="W1272">
        <v>38.96</v>
      </c>
      <c r="X1272">
        <v>11712</v>
      </c>
      <c r="Y1272">
        <f>cleaneddata[[#This Row],[Unit Price]]-cleaneddata[[#This Row],[Discount]]</f>
        <v>4.2200000000000006</v>
      </c>
      <c r="Z1272" t="str">
        <f>_xlfn.IFS(cleaneddata[[#This Row],[Region]]="Central","Chris",cleaneddata[[#This Row],[Region]]="East","Erin",cleaneddata[[#This Row],[Region]]="South","Sam",cleaneddata[[#This Row],[Region]]="West","William")</f>
        <v>William</v>
      </c>
    </row>
    <row r="1273" spans="1:26" x14ac:dyDescent="0.2">
      <c r="A1273">
        <v>2495</v>
      </c>
      <c r="B1273" t="s">
        <v>2305</v>
      </c>
      <c r="C1273" t="s">
        <v>49</v>
      </c>
      <c r="D1273">
        <v>0.06</v>
      </c>
      <c r="E1273">
        <v>4.28</v>
      </c>
      <c r="F1273">
        <v>0.94</v>
      </c>
      <c r="G1273" t="s">
        <v>40</v>
      </c>
      <c r="H1273" t="s">
        <v>41</v>
      </c>
      <c r="I1273" t="s">
        <v>50</v>
      </c>
      <c r="J1273" t="s">
        <v>51</v>
      </c>
      <c r="K1273" t="s">
        <v>52</v>
      </c>
      <c r="L1273" t="s">
        <v>483</v>
      </c>
      <c r="M1273">
        <v>0.56000000000000005</v>
      </c>
      <c r="N1273" t="s">
        <v>34</v>
      </c>
      <c r="O1273" t="s">
        <v>61</v>
      </c>
      <c r="P1273" t="s">
        <v>1062</v>
      </c>
      <c r="Q1273" t="s">
        <v>1663</v>
      </c>
      <c r="R1273">
        <v>82901</v>
      </c>
      <c r="S1273" s="1">
        <v>42120</v>
      </c>
      <c r="T1273" s="1">
        <v>42122</v>
      </c>
      <c r="U1273">
        <v>0.37</v>
      </c>
      <c r="V1273">
        <v>2</v>
      </c>
      <c r="W1273">
        <v>8.66</v>
      </c>
      <c r="X1273">
        <v>86885</v>
      </c>
      <c r="Y1273">
        <f>cleaneddata[[#This Row],[Unit Price]]-cleaneddata[[#This Row],[Discount]]</f>
        <v>4.2200000000000006</v>
      </c>
      <c r="Z1273" t="str">
        <f>_xlfn.IFS(cleaneddata[[#This Row],[Region]]="Central","Chris",cleaneddata[[#This Row],[Region]]="East","Erin",cleaneddata[[#This Row],[Region]]="South","Sam",cleaneddata[[#This Row],[Region]]="West","William")</f>
        <v>William</v>
      </c>
    </row>
    <row r="1274" spans="1:26" x14ac:dyDescent="0.2">
      <c r="A1274">
        <v>2489</v>
      </c>
      <c r="B1274" t="s">
        <v>453</v>
      </c>
      <c r="C1274" t="s">
        <v>118</v>
      </c>
      <c r="D1274">
        <v>0.04</v>
      </c>
      <c r="E1274">
        <v>419.19</v>
      </c>
      <c r="F1274">
        <v>19.989999999999998</v>
      </c>
      <c r="G1274" t="s">
        <v>40</v>
      </c>
      <c r="H1274" t="s">
        <v>73</v>
      </c>
      <c r="I1274" t="s">
        <v>50</v>
      </c>
      <c r="J1274" t="s">
        <v>80</v>
      </c>
      <c r="K1274" t="s">
        <v>75</v>
      </c>
      <c r="L1274" t="s">
        <v>2194</v>
      </c>
      <c r="M1274">
        <v>0.57999999999999996</v>
      </c>
      <c r="N1274" t="s">
        <v>34</v>
      </c>
      <c r="O1274" t="s">
        <v>61</v>
      </c>
      <c r="P1274" t="s">
        <v>92</v>
      </c>
      <c r="Q1274" t="s">
        <v>455</v>
      </c>
      <c r="R1274">
        <v>94521</v>
      </c>
      <c r="S1274" s="1">
        <v>42120</v>
      </c>
      <c r="T1274" s="1">
        <v>42121</v>
      </c>
      <c r="U1274">
        <v>1388.3559</v>
      </c>
      <c r="V1274">
        <v>5</v>
      </c>
      <c r="W1274">
        <v>2012.11</v>
      </c>
      <c r="X1274">
        <v>86885</v>
      </c>
      <c r="Y1274">
        <f>cleaneddata[[#This Row],[Unit Price]]-cleaneddata[[#This Row],[Discount]]</f>
        <v>419.15</v>
      </c>
      <c r="Z1274" t="str">
        <f>_xlfn.IFS(cleaneddata[[#This Row],[Region]]="Central","Chris",cleaneddata[[#This Row],[Region]]="East","Erin",cleaneddata[[#This Row],[Region]]="South","Sam",cleaneddata[[#This Row],[Region]]="West","William")</f>
        <v>William</v>
      </c>
    </row>
    <row r="1275" spans="1:26" x14ac:dyDescent="0.2">
      <c r="A1275">
        <v>2491</v>
      </c>
      <c r="B1275" t="s">
        <v>459</v>
      </c>
      <c r="C1275" t="s">
        <v>118</v>
      </c>
      <c r="D1275">
        <v>0.04</v>
      </c>
      <c r="E1275">
        <v>419.19</v>
      </c>
      <c r="F1275">
        <v>19.989999999999998</v>
      </c>
      <c r="G1275" t="s">
        <v>40</v>
      </c>
      <c r="H1275" t="s">
        <v>73</v>
      </c>
      <c r="I1275" t="s">
        <v>50</v>
      </c>
      <c r="J1275" t="s">
        <v>80</v>
      </c>
      <c r="K1275" t="s">
        <v>75</v>
      </c>
      <c r="L1275" t="s">
        <v>2194</v>
      </c>
      <c r="M1275">
        <v>0.57999999999999996</v>
      </c>
      <c r="N1275" t="s">
        <v>34</v>
      </c>
      <c r="O1275" t="s">
        <v>61</v>
      </c>
      <c r="P1275" t="s">
        <v>92</v>
      </c>
      <c r="Q1275" t="s">
        <v>102</v>
      </c>
      <c r="R1275">
        <v>90045</v>
      </c>
      <c r="S1275" s="1">
        <v>42120</v>
      </c>
      <c r="T1275" s="1">
        <v>42121</v>
      </c>
      <c r="U1275">
        <v>1947.67</v>
      </c>
      <c r="V1275">
        <v>20</v>
      </c>
      <c r="W1275">
        <v>8048.45</v>
      </c>
      <c r="X1275">
        <v>23042</v>
      </c>
      <c r="Y1275">
        <f>cleaneddata[[#This Row],[Unit Price]]-cleaneddata[[#This Row],[Discount]]</f>
        <v>419.15</v>
      </c>
      <c r="Z1275" t="str">
        <f>_xlfn.IFS(cleaneddata[[#This Row],[Region]]="Central","Chris",cleaneddata[[#This Row],[Region]]="East","Erin",cleaneddata[[#This Row],[Region]]="South","Sam",cleaneddata[[#This Row],[Region]]="West","William")</f>
        <v>William</v>
      </c>
    </row>
    <row r="1276" spans="1:26" x14ac:dyDescent="0.2">
      <c r="A1276">
        <v>2380</v>
      </c>
      <c r="B1276" t="s">
        <v>2306</v>
      </c>
      <c r="C1276" t="s">
        <v>72</v>
      </c>
      <c r="D1276">
        <v>7.0000000000000007E-2</v>
      </c>
      <c r="E1276">
        <v>3.38</v>
      </c>
      <c r="F1276">
        <v>0.85</v>
      </c>
      <c r="G1276" t="s">
        <v>40</v>
      </c>
      <c r="H1276" t="s">
        <v>29</v>
      </c>
      <c r="I1276" t="s">
        <v>50</v>
      </c>
      <c r="J1276" t="s">
        <v>51</v>
      </c>
      <c r="K1276" t="s">
        <v>52</v>
      </c>
      <c r="L1276" t="s">
        <v>938</v>
      </c>
      <c r="M1276">
        <v>0.48</v>
      </c>
      <c r="N1276" t="s">
        <v>34</v>
      </c>
      <c r="O1276" t="s">
        <v>54</v>
      </c>
      <c r="P1276" t="s">
        <v>291</v>
      </c>
      <c r="Q1276" t="s">
        <v>2307</v>
      </c>
      <c r="R1276">
        <v>49505</v>
      </c>
      <c r="S1276" s="1">
        <v>42120</v>
      </c>
      <c r="T1276" s="1">
        <v>42122</v>
      </c>
      <c r="U1276">
        <v>19.04</v>
      </c>
      <c r="V1276">
        <v>9</v>
      </c>
      <c r="W1276">
        <v>29.08</v>
      </c>
      <c r="X1276">
        <v>86654</v>
      </c>
      <c r="Y1276">
        <f>cleaneddata[[#This Row],[Unit Price]]-cleaneddata[[#This Row],[Discount]]</f>
        <v>3.31</v>
      </c>
      <c r="Z1276" t="str">
        <f>_xlfn.IFS(cleaneddata[[#This Row],[Region]]="Central","Chris",cleaneddata[[#This Row],[Region]]="East","Erin",cleaneddata[[#This Row],[Region]]="South","Sam",cleaneddata[[#This Row],[Region]]="West","William")</f>
        <v>Chris</v>
      </c>
    </row>
    <row r="1277" spans="1:26" x14ac:dyDescent="0.2">
      <c r="A1277">
        <v>2382</v>
      </c>
      <c r="B1277" t="s">
        <v>2308</v>
      </c>
      <c r="C1277" t="s">
        <v>72</v>
      </c>
      <c r="D1277">
        <v>7.0000000000000007E-2</v>
      </c>
      <c r="E1277">
        <v>3.38</v>
      </c>
      <c r="F1277">
        <v>0.85</v>
      </c>
      <c r="G1277" t="s">
        <v>40</v>
      </c>
      <c r="H1277" t="s">
        <v>29</v>
      </c>
      <c r="I1277" t="s">
        <v>50</v>
      </c>
      <c r="J1277" t="s">
        <v>51</v>
      </c>
      <c r="K1277" t="s">
        <v>52</v>
      </c>
      <c r="L1277" t="s">
        <v>938</v>
      </c>
      <c r="M1277">
        <v>0.48</v>
      </c>
      <c r="N1277" t="s">
        <v>34</v>
      </c>
      <c r="O1277" t="s">
        <v>113</v>
      </c>
      <c r="P1277" t="s">
        <v>114</v>
      </c>
      <c r="Q1277" t="s">
        <v>115</v>
      </c>
      <c r="R1277">
        <v>10024</v>
      </c>
      <c r="S1277" s="1">
        <v>42120</v>
      </c>
      <c r="T1277" s="1">
        <v>42122</v>
      </c>
      <c r="U1277">
        <v>19.04</v>
      </c>
      <c r="V1277">
        <v>34</v>
      </c>
      <c r="W1277">
        <v>109.86</v>
      </c>
      <c r="X1277">
        <v>13606</v>
      </c>
      <c r="Y1277">
        <f>cleaneddata[[#This Row],[Unit Price]]-cleaneddata[[#This Row],[Discount]]</f>
        <v>3.31</v>
      </c>
      <c r="Z1277" t="str">
        <f>_xlfn.IFS(cleaneddata[[#This Row],[Region]]="Central","Chris",cleaneddata[[#This Row],[Region]]="East","Erin",cleaneddata[[#This Row],[Region]]="South","Sam",cleaneddata[[#This Row],[Region]]="West","William")</f>
        <v>Erin</v>
      </c>
    </row>
    <row r="1278" spans="1:26" x14ac:dyDescent="0.2">
      <c r="A1278">
        <v>2468</v>
      </c>
      <c r="B1278" t="s">
        <v>1613</v>
      </c>
      <c r="C1278" t="s">
        <v>27</v>
      </c>
      <c r="D1278">
        <v>0.09</v>
      </c>
      <c r="E1278">
        <v>58.1</v>
      </c>
      <c r="F1278">
        <v>1.49</v>
      </c>
      <c r="G1278" t="s">
        <v>89</v>
      </c>
      <c r="H1278" t="s">
        <v>73</v>
      </c>
      <c r="I1278" t="s">
        <v>50</v>
      </c>
      <c r="J1278" t="s">
        <v>74</v>
      </c>
      <c r="K1278" t="s">
        <v>75</v>
      </c>
      <c r="L1278" t="s">
        <v>624</v>
      </c>
      <c r="M1278">
        <v>0.38</v>
      </c>
      <c r="N1278" t="s">
        <v>34</v>
      </c>
      <c r="O1278" t="s">
        <v>35</v>
      </c>
      <c r="P1278" t="s">
        <v>99</v>
      </c>
      <c r="Q1278" t="s">
        <v>1615</v>
      </c>
      <c r="R1278">
        <v>28144</v>
      </c>
      <c r="S1278" s="1">
        <v>42121</v>
      </c>
      <c r="T1278" s="1">
        <v>42123</v>
      </c>
      <c r="U1278">
        <v>765.75</v>
      </c>
      <c r="V1278">
        <v>3</v>
      </c>
      <c r="W1278">
        <v>169.46</v>
      </c>
      <c r="X1278">
        <v>88135</v>
      </c>
      <c r="Y1278">
        <f>cleaneddata[[#This Row],[Unit Price]]-cleaneddata[[#This Row],[Discount]]</f>
        <v>58.01</v>
      </c>
      <c r="Z1278" t="str">
        <f>_xlfn.IFS(cleaneddata[[#This Row],[Region]]="Central","Chris",cleaneddata[[#This Row],[Region]]="East","Erin",cleaneddata[[#This Row],[Region]]="South","Sam",cleaneddata[[#This Row],[Region]]="West","William")</f>
        <v>Sam</v>
      </c>
    </row>
    <row r="1279" spans="1:26" x14ac:dyDescent="0.2">
      <c r="A1279">
        <v>983</v>
      </c>
      <c r="B1279" t="s">
        <v>2309</v>
      </c>
      <c r="C1279" t="s">
        <v>49</v>
      </c>
      <c r="D1279">
        <v>0.09</v>
      </c>
      <c r="E1279">
        <v>300.97000000000003</v>
      </c>
      <c r="F1279">
        <v>7.18</v>
      </c>
      <c r="G1279" t="s">
        <v>40</v>
      </c>
      <c r="H1279" t="s">
        <v>96</v>
      </c>
      <c r="I1279" t="s">
        <v>42</v>
      </c>
      <c r="J1279" t="s">
        <v>43</v>
      </c>
      <c r="K1279" t="s">
        <v>75</v>
      </c>
      <c r="L1279" t="s">
        <v>2211</v>
      </c>
      <c r="M1279">
        <v>0.48</v>
      </c>
      <c r="N1279" t="s">
        <v>34</v>
      </c>
      <c r="O1279" t="s">
        <v>35</v>
      </c>
      <c r="P1279" t="s">
        <v>46</v>
      </c>
      <c r="Q1279" t="s">
        <v>2310</v>
      </c>
      <c r="R1279">
        <v>72143</v>
      </c>
      <c r="S1279" s="1">
        <v>42121</v>
      </c>
      <c r="T1279" s="1">
        <v>42121</v>
      </c>
      <c r="U1279">
        <v>17.771999999999998</v>
      </c>
      <c r="V1279">
        <v>10</v>
      </c>
      <c r="W1279">
        <v>2848.38</v>
      </c>
      <c r="X1279">
        <v>90201</v>
      </c>
      <c r="Y1279">
        <f>cleaneddata[[#This Row],[Unit Price]]-cleaneddata[[#This Row],[Discount]]</f>
        <v>300.88000000000005</v>
      </c>
      <c r="Z1279" t="str">
        <f>_xlfn.IFS(cleaneddata[[#This Row],[Region]]="Central","Chris",cleaneddata[[#This Row],[Region]]="East","Erin",cleaneddata[[#This Row],[Region]]="South","Sam",cleaneddata[[#This Row],[Region]]="West","William")</f>
        <v>Sam</v>
      </c>
    </row>
    <row r="1280" spans="1:26" x14ac:dyDescent="0.2">
      <c r="A1280">
        <v>202</v>
      </c>
      <c r="B1280" t="s">
        <v>550</v>
      </c>
      <c r="C1280" t="s">
        <v>72</v>
      </c>
      <c r="D1280">
        <v>0.09</v>
      </c>
      <c r="E1280">
        <v>12.28</v>
      </c>
      <c r="F1280">
        <v>4.8600000000000003</v>
      </c>
      <c r="G1280" t="s">
        <v>40</v>
      </c>
      <c r="H1280" t="s">
        <v>96</v>
      </c>
      <c r="I1280" t="s">
        <v>50</v>
      </c>
      <c r="J1280" t="s">
        <v>90</v>
      </c>
      <c r="K1280" t="s">
        <v>75</v>
      </c>
      <c r="L1280" t="s">
        <v>1862</v>
      </c>
      <c r="M1280">
        <v>0.38</v>
      </c>
      <c r="N1280" t="s">
        <v>34</v>
      </c>
      <c r="O1280" t="s">
        <v>54</v>
      </c>
      <c r="P1280" t="s">
        <v>209</v>
      </c>
      <c r="Q1280" t="s">
        <v>552</v>
      </c>
      <c r="R1280">
        <v>74006</v>
      </c>
      <c r="S1280" s="1">
        <v>42121</v>
      </c>
      <c r="T1280" s="1">
        <v>42122</v>
      </c>
      <c r="U1280">
        <v>1.73</v>
      </c>
      <c r="V1280">
        <v>3</v>
      </c>
      <c r="W1280">
        <v>34.65</v>
      </c>
      <c r="X1280">
        <v>88971</v>
      </c>
      <c r="Y1280">
        <f>cleaneddata[[#This Row],[Unit Price]]-cleaneddata[[#This Row],[Discount]]</f>
        <v>12.19</v>
      </c>
      <c r="Z1280" t="str">
        <f>_xlfn.IFS(cleaneddata[[#This Row],[Region]]="Central","Chris",cleaneddata[[#This Row],[Region]]="East","Erin",cleaneddata[[#This Row],[Region]]="South","Sam",cleaneddata[[#This Row],[Region]]="West","William")</f>
        <v>Chris</v>
      </c>
    </row>
    <row r="1281" spans="1:26" x14ac:dyDescent="0.2">
      <c r="A1281">
        <v>762</v>
      </c>
      <c r="B1281" t="s">
        <v>2311</v>
      </c>
      <c r="C1281" t="s">
        <v>72</v>
      </c>
      <c r="D1281">
        <v>0</v>
      </c>
      <c r="E1281">
        <v>125.99</v>
      </c>
      <c r="F1281">
        <v>8.99</v>
      </c>
      <c r="G1281" t="s">
        <v>40</v>
      </c>
      <c r="H1281" t="s">
        <v>29</v>
      </c>
      <c r="I1281" t="s">
        <v>42</v>
      </c>
      <c r="J1281" t="s">
        <v>137</v>
      </c>
      <c r="K1281" t="s">
        <v>75</v>
      </c>
      <c r="L1281" t="s">
        <v>777</v>
      </c>
      <c r="M1281">
        <v>0.56999999999999995</v>
      </c>
      <c r="N1281" t="s">
        <v>34</v>
      </c>
      <c r="O1281" t="s">
        <v>61</v>
      </c>
      <c r="P1281" t="s">
        <v>68</v>
      </c>
      <c r="Q1281" t="s">
        <v>2312</v>
      </c>
      <c r="R1281">
        <v>98661</v>
      </c>
      <c r="S1281" s="1">
        <v>42121</v>
      </c>
      <c r="T1281" s="1">
        <v>42123</v>
      </c>
      <c r="U1281">
        <v>613.89576</v>
      </c>
      <c r="V1281">
        <v>12</v>
      </c>
      <c r="W1281">
        <v>1362.2</v>
      </c>
      <c r="X1281">
        <v>87525</v>
      </c>
      <c r="Y1281">
        <f>cleaneddata[[#This Row],[Unit Price]]-cleaneddata[[#This Row],[Discount]]</f>
        <v>125.99</v>
      </c>
      <c r="Z1281" t="str">
        <f>_xlfn.IFS(cleaneddata[[#This Row],[Region]]="Central","Chris",cleaneddata[[#This Row],[Region]]="East","Erin",cleaneddata[[#This Row],[Region]]="South","Sam",cleaneddata[[#This Row],[Region]]="West","William")</f>
        <v>William</v>
      </c>
    </row>
    <row r="1282" spans="1:26" x14ac:dyDescent="0.2">
      <c r="A1282">
        <v>3320</v>
      </c>
      <c r="B1282" t="s">
        <v>2313</v>
      </c>
      <c r="C1282" t="s">
        <v>72</v>
      </c>
      <c r="D1282">
        <v>0.08</v>
      </c>
      <c r="E1282">
        <v>3.28</v>
      </c>
      <c r="F1282">
        <v>3.97</v>
      </c>
      <c r="G1282" t="s">
        <v>40</v>
      </c>
      <c r="H1282" t="s">
        <v>29</v>
      </c>
      <c r="I1282" t="s">
        <v>50</v>
      </c>
      <c r="J1282" t="s">
        <v>51</v>
      </c>
      <c r="K1282" t="s">
        <v>52</v>
      </c>
      <c r="L1282" t="s">
        <v>247</v>
      </c>
      <c r="M1282">
        <v>0.56000000000000005</v>
      </c>
      <c r="N1282" t="s">
        <v>34</v>
      </c>
      <c r="O1282" t="s">
        <v>35</v>
      </c>
      <c r="P1282" t="s">
        <v>402</v>
      </c>
      <c r="Q1282" t="s">
        <v>2118</v>
      </c>
      <c r="R1282">
        <v>38301</v>
      </c>
      <c r="S1282" s="1">
        <v>42121</v>
      </c>
      <c r="T1282" s="1">
        <v>42122</v>
      </c>
      <c r="U1282">
        <v>0.42659999999999998</v>
      </c>
      <c r="V1282">
        <v>18</v>
      </c>
      <c r="W1282">
        <v>57.24</v>
      </c>
      <c r="X1282">
        <v>90103</v>
      </c>
      <c r="Y1282">
        <f>cleaneddata[[#This Row],[Unit Price]]-cleaneddata[[#This Row],[Discount]]</f>
        <v>3.1999999999999997</v>
      </c>
      <c r="Z1282" t="str">
        <f>_xlfn.IFS(cleaneddata[[#This Row],[Region]]="Central","Chris",cleaneddata[[#This Row],[Region]]="East","Erin",cleaneddata[[#This Row],[Region]]="South","Sam",cleaneddata[[#This Row],[Region]]="West","William")</f>
        <v>Sam</v>
      </c>
    </row>
    <row r="1283" spans="1:26" x14ac:dyDescent="0.2">
      <c r="A1283">
        <v>3320</v>
      </c>
      <c r="B1283" t="s">
        <v>2313</v>
      </c>
      <c r="C1283" t="s">
        <v>72</v>
      </c>
      <c r="D1283">
        <v>0.09</v>
      </c>
      <c r="E1283">
        <v>40.97</v>
      </c>
      <c r="F1283">
        <v>8.99</v>
      </c>
      <c r="G1283" t="s">
        <v>89</v>
      </c>
      <c r="H1283" t="s">
        <v>29</v>
      </c>
      <c r="I1283" t="s">
        <v>50</v>
      </c>
      <c r="J1283" t="s">
        <v>51</v>
      </c>
      <c r="K1283" t="s">
        <v>44</v>
      </c>
      <c r="L1283" t="s">
        <v>1737</v>
      </c>
      <c r="M1283">
        <v>0.59</v>
      </c>
      <c r="N1283" t="s">
        <v>34</v>
      </c>
      <c r="O1283" t="s">
        <v>35</v>
      </c>
      <c r="P1283" t="s">
        <v>402</v>
      </c>
      <c r="Q1283" t="s">
        <v>2118</v>
      </c>
      <c r="R1283">
        <v>38301</v>
      </c>
      <c r="S1283" s="1">
        <v>42121</v>
      </c>
      <c r="T1283" s="1">
        <v>42123</v>
      </c>
      <c r="U1283">
        <v>66.215999999999994</v>
      </c>
      <c r="V1283">
        <v>22</v>
      </c>
      <c r="W1283">
        <v>824.7</v>
      </c>
      <c r="X1283">
        <v>90103</v>
      </c>
      <c r="Y1283">
        <f>cleaneddata[[#This Row],[Unit Price]]-cleaneddata[[#This Row],[Discount]]</f>
        <v>40.879999999999995</v>
      </c>
      <c r="Z1283" t="str">
        <f>_xlfn.IFS(cleaneddata[[#This Row],[Region]]="Central","Chris",cleaneddata[[#This Row],[Region]]="East","Erin",cleaneddata[[#This Row],[Region]]="South","Sam",cleaneddata[[#This Row],[Region]]="West","William")</f>
        <v>Sam</v>
      </c>
    </row>
    <row r="1284" spans="1:26" x14ac:dyDescent="0.2">
      <c r="A1284">
        <v>1439</v>
      </c>
      <c r="B1284" t="s">
        <v>2314</v>
      </c>
      <c r="C1284" t="s">
        <v>27</v>
      </c>
      <c r="D1284">
        <v>0.05</v>
      </c>
      <c r="E1284">
        <v>6.48</v>
      </c>
      <c r="F1284">
        <v>6.22</v>
      </c>
      <c r="G1284" t="s">
        <v>40</v>
      </c>
      <c r="H1284" t="s">
        <v>96</v>
      </c>
      <c r="I1284" t="s">
        <v>50</v>
      </c>
      <c r="J1284" t="s">
        <v>90</v>
      </c>
      <c r="K1284" t="s">
        <v>75</v>
      </c>
      <c r="L1284" t="s">
        <v>1080</v>
      </c>
      <c r="M1284">
        <v>0.37</v>
      </c>
      <c r="N1284" t="s">
        <v>34</v>
      </c>
      <c r="O1284" t="s">
        <v>113</v>
      </c>
      <c r="P1284" t="s">
        <v>319</v>
      </c>
      <c r="Q1284" t="s">
        <v>2315</v>
      </c>
      <c r="R1284">
        <v>44117</v>
      </c>
      <c r="S1284" s="1">
        <v>42122</v>
      </c>
      <c r="T1284" s="1">
        <v>42123</v>
      </c>
      <c r="U1284">
        <v>-29.07</v>
      </c>
      <c r="V1284">
        <v>3</v>
      </c>
      <c r="W1284">
        <v>21.46</v>
      </c>
      <c r="X1284">
        <v>90121</v>
      </c>
      <c r="Y1284">
        <f>cleaneddata[[#This Row],[Unit Price]]-cleaneddata[[#This Row],[Discount]]</f>
        <v>6.4300000000000006</v>
      </c>
      <c r="Z1284" t="str">
        <f>_xlfn.IFS(cleaneddata[[#This Row],[Region]]="Central","Chris",cleaneddata[[#This Row],[Region]]="East","Erin",cleaneddata[[#This Row],[Region]]="South","Sam",cleaneddata[[#This Row],[Region]]="West","William")</f>
        <v>Erin</v>
      </c>
    </row>
    <row r="1285" spans="1:26" x14ac:dyDescent="0.2">
      <c r="A1285">
        <v>3011</v>
      </c>
      <c r="B1285" t="s">
        <v>2316</v>
      </c>
      <c r="C1285" t="s">
        <v>27</v>
      </c>
      <c r="D1285">
        <v>0.03</v>
      </c>
      <c r="E1285">
        <v>300.64999999999998</v>
      </c>
      <c r="F1285">
        <v>24.49</v>
      </c>
      <c r="G1285" t="s">
        <v>40</v>
      </c>
      <c r="H1285" t="s">
        <v>96</v>
      </c>
      <c r="I1285" t="s">
        <v>50</v>
      </c>
      <c r="J1285" t="s">
        <v>97</v>
      </c>
      <c r="K1285" t="s">
        <v>66</v>
      </c>
      <c r="L1285" t="s">
        <v>2317</v>
      </c>
      <c r="M1285">
        <v>0.52</v>
      </c>
      <c r="N1285" t="s">
        <v>34</v>
      </c>
      <c r="O1285" t="s">
        <v>113</v>
      </c>
      <c r="P1285" t="s">
        <v>405</v>
      </c>
      <c r="Q1285" t="s">
        <v>790</v>
      </c>
      <c r="R1285">
        <v>2113</v>
      </c>
      <c r="S1285" s="1">
        <v>42122</v>
      </c>
      <c r="T1285" s="1">
        <v>42124</v>
      </c>
      <c r="U1285">
        <v>1282.4960000000001</v>
      </c>
      <c r="V1285">
        <v>32</v>
      </c>
      <c r="W1285">
        <v>9705.4599999999991</v>
      </c>
      <c r="X1285">
        <v>7623</v>
      </c>
      <c r="Y1285">
        <f>cleaneddata[[#This Row],[Unit Price]]-cleaneddata[[#This Row],[Discount]]</f>
        <v>300.62</v>
      </c>
      <c r="Z1285" t="str">
        <f>_xlfn.IFS(cleaneddata[[#This Row],[Region]]="Central","Chris",cleaneddata[[#This Row],[Region]]="East","Erin",cleaneddata[[#This Row],[Region]]="South","Sam",cleaneddata[[#This Row],[Region]]="West","William")</f>
        <v>Erin</v>
      </c>
    </row>
    <row r="1286" spans="1:26" x14ac:dyDescent="0.2">
      <c r="A1286">
        <v>3011</v>
      </c>
      <c r="B1286" t="s">
        <v>2316</v>
      </c>
      <c r="C1286" t="s">
        <v>27</v>
      </c>
      <c r="D1286">
        <v>0.06</v>
      </c>
      <c r="E1286">
        <v>49.99</v>
      </c>
      <c r="F1286">
        <v>19.989999999999998</v>
      </c>
      <c r="G1286" t="s">
        <v>40</v>
      </c>
      <c r="H1286" t="s">
        <v>96</v>
      </c>
      <c r="I1286" t="s">
        <v>42</v>
      </c>
      <c r="J1286" t="s">
        <v>43</v>
      </c>
      <c r="K1286" t="s">
        <v>75</v>
      </c>
      <c r="L1286" t="s">
        <v>891</v>
      </c>
      <c r="M1286">
        <v>0.45</v>
      </c>
      <c r="N1286" t="s">
        <v>34</v>
      </c>
      <c r="O1286" t="s">
        <v>113</v>
      </c>
      <c r="P1286" t="s">
        <v>405</v>
      </c>
      <c r="Q1286" t="s">
        <v>790</v>
      </c>
      <c r="R1286">
        <v>2113</v>
      </c>
      <c r="S1286" s="1">
        <v>42122</v>
      </c>
      <c r="T1286" s="1">
        <v>42124</v>
      </c>
      <c r="U1286">
        <v>17.2</v>
      </c>
      <c r="V1286">
        <v>67</v>
      </c>
      <c r="W1286">
        <v>3247.54</v>
      </c>
      <c r="X1286">
        <v>7623</v>
      </c>
      <c r="Y1286">
        <f>cleaneddata[[#This Row],[Unit Price]]-cleaneddata[[#This Row],[Discount]]</f>
        <v>49.93</v>
      </c>
      <c r="Z1286" t="str">
        <f>_xlfn.IFS(cleaneddata[[#This Row],[Region]]="Central","Chris",cleaneddata[[#This Row],[Region]]="East","Erin",cleaneddata[[#This Row],[Region]]="South","Sam",cleaneddata[[#This Row],[Region]]="West","William")</f>
        <v>Erin</v>
      </c>
    </row>
    <row r="1287" spans="1:26" x14ac:dyDescent="0.2">
      <c r="A1287">
        <v>3011</v>
      </c>
      <c r="B1287" t="s">
        <v>2316</v>
      </c>
      <c r="C1287" t="s">
        <v>27</v>
      </c>
      <c r="D1287">
        <v>0.1</v>
      </c>
      <c r="E1287">
        <v>104.85</v>
      </c>
      <c r="F1287">
        <v>4.6500000000000004</v>
      </c>
      <c r="G1287" t="s">
        <v>40</v>
      </c>
      <c r="H1287" t="s">
        <v>96</v>
      </c>
      <c r="I1287" t="s">
        <v>50</v>
      </c>
      <c r="J1287" t="s">
        <v>90</v>
      </c>
      <c r="K1287" t="s">
        <v>75</v>
      </c>
      <c r="L1287" t="s">
        <v>2318</v>
      </c>
      <c r="M1287">
        <v>0.37</v>
      </c>
      <c r="N1287" t="s">
        <v>34</v>
      </c>
      <c r="O1287" t="s">
        <v>113</v>
      </c>
      <c r="P1287" t="s">
        <v>405</v>
      </c>
      <c r="Q1287" t="s">
        <v>790</v>
      </c>
      <c r="R1287">
        <v>2113</v>
      </c>
      <c r="S1287" s="1">
        <v>42122</v>
      </c>
      <c r="T1287" s="1">
        <v>42123</v>
      </c>
      <c r="U1287">
        <v>1184.1199999999999</v>
      </c>
      <c r="V1287">
        <v>58</v>
      </c>
      <c r="W1287">
        <v>5582.63</v>
      </c>
      <c r="X1287">
        <v>7623</v>
      </c>
      <c r="Y1287">
        <f>cleaneddata[[#This Row],[Unit Price]]-cleaneddata[[#This Row],[Discount]]</f>
        <v>104.75</v>
      </c>
      <c r="Z1287" t="str">
        <f>_xlfn.IFS(cleaneddata[[#This Row],[Region]]="Central","Chris",cleaneddata[[#This Row],[Region]]="East","Erin",cleaneddata[[#This Row],[Region]]="South","Sam",cleaneddata[[#This Row],[Region]]="West","William")</f>
        <v>Erin</v>
      </c>
    </row>
    <row r="1288" spans="1:26" x14ac:dyDescent="0.2">
      <c r="A1288">
        <v>3012</v>
      </c>
      <c r="B1288" t="s">
        <v>2319</v>
      </c>
      <c r="C1288" t="s">
        <v>27</v>
      </c>
      <c r="D1288">
        <v>0.03</v>
      </c>
      <c r="E1288">
        <v>300.64999999999998</v>
      </c>
      <c r="F1288">
        <v>24.49</v>
      </c>
      <c r="G1288" t="s">
        <v>40</v>
      </c>
      <c r="H1288" t="s">
        <v>96</v>
      </c>
      <c r="I1288" t="s">
        <v>50</v>
      </c>
      <c r="J1288" t="s">
        <v>97</v>
      </c>
      <c r="K1288" t="s">
        <v>66</v>
      </c>
      <c r="L1288" t="s">
        <v>2317</v>
      </c>
      <c r="M1288">
        <v>0.52</v>
      </c>
      <c r="N1288" t="s">
        <v>34</v>
      </c>
      <c r="O1288" t="s">
        <v>113</v>
      </c>
      <c r="P1288" t="s">
        <v>114</v>
      </c>
      <c r="Q1288" t="s">
        <v>2320</v>
      </c>
      <c r="R1288">
        <v>14609</v>
      </c>
      <c r="S1288" s="1">
        <v>42122</v>
      </c>
      <c r="T1288" s="1">
        <v>42124</v>
      </c>
      <c r="U1288">
        <v>1474.8704</v>
      </c>
      <c r="V1288">
        <v>8</v>
      </c>
      <c r="W1288">
        <v>2426.36</v>
      </c>
      <c r="X1288">
        <v>86346</v>
      </c>
      <c r="Y1288">
        <f>cleaneddata[[#This Row],[Unit Price]]-cleaneddata[[#This Row],[Discount]]</f>
        <v>300.62</v>
      </c>
      <c r="Z1288" t="str">
        <f>_xlfn.IFS(cleaneddata[[#This Row],[Region]]="Central","Chris",cleaneddata[[#This Row],[Region]]="East","Erin",cleaneddata[[#This Row],[Region]]="South","Sam",cleaneddata[[#This Row],[Region]]="West","William")</f>
        <v>Erin</v>
      </c>
    </row>
    <row r="1289" spans="1:26" x14ac:dyDescent="0.2">
      <c r="A1289">
        <v>3012</v>
      </c>
      <c r="B1289" t="s">
        <v>2319</v>
      </c>
      <c r="C1289" t="s">
        <v>27</v>
      </c>
      <c r="D1289">
        <v>0.06</v>
      </c>
      <c r="E1289">
        <v>49.99</v>
      </c>
      <c r="F1289">
        <v>19.989999999999998</v>
      </c>
      <c r="G1289" t="s">
        <v>40</v>
      </c>
      <c r="H1289" t="s">
        <v>96</v>
      </c>
      <c r="I1289" t="s">
        <v>42</v>
      </c>
      <c r="J1289" t="s">
        <v>43</v>
      </c>
      <c r="K1289" t="s">
        <v>75</v>
      </c>
      <c r="L1289" t="s">
        <v>891</v>
      </c>
      <c r="M1289">
        <v>0.45</v>
      </c>
      <c r="N1289" t="s">
        <v>34</v>
      </c>
      <c r="O1289" t="s">
        <v>113</v>
      </c>
      <c r="P1289" t="s">
        <v>114</v>
      </c>
      <c r="Q1289" t="s">
        <v>2320</v>
      </c>
      <c r="R1289">
        <v>14609</v>
      </c>
      <c r="S1289" s="1">
        <v>42122</v>
      </c>
      <c r="T1289" s="1">
        <v>42124</v>
      </c>
      <c r="U1289">
        <v>19.78</v>
      </c>
      <c r="V1289">
        <v>17</v>
      </c>
      <c r="W1289">
        <v>824</v>
      </c>
      <c r="X1289">
        <v>86346</v>
      </c>
      <c r="Y1289">
        <f>cleaneddata[[#This Row],[Unit Price]]-cleaneddata[[#This Row],[Discount]]</f>
        <v>49.93</v>
      </c>
      <c r="Z1289" t="str">
        <f>_xlfn.IFS(cleaneddata[[#This Row],[Region]]="Central","Chris",cleaneddata[[#This Row],[Region]]="East","Erin",cleaneddata[[#This Row],[Region]]="South","Sam",cleaneddata[[#This Row],[Region]]="West","William")</f>
        <v>Erin</v>
      </c>
    </row>
    <row r="1290" spans="1:26" x14ac:dyDescent="0.2">
      <c r="A1290">
        <v>3012</v>
      </c>
      <c r="B1290" t="s">
        <v>2319</v>
      </c>
      <c r="C1290" t="s">
        <v>27</v>
      </c>
      <c r="D1290">
        <v>0.1</v>
      </c>
      <c r="E1290">
        <v>104.85</v>
      </c>
      <c r="F1290">
        <v>4.6500000000000004</v>
      </c>
      <c r="G1290" t="s">
        <v>40</v>
      </c>
      <c r="H1290" t="s">
        <v>96</v>
      </c>
      <c r="I1290" t="s">
        <v>50</v>
      </c>
      <c r="J1290" t="s">
        <v>90</v>
      </c>
      <c r="K1290" t="s">
        <v>75</v>
      </c>
      <c r="L1290" t="s">
        <v>2318</v>
      </c>
      <c r="M1290">
        <v>0.37</v>
      </c>
      <c r="N1290" t="s">
        <v>34</v>
      </c>
      <c r="O1290" t="s">
        <v>113</v>
      </c>
      <c r="P1290" t="s">
        <v>114</v>
      </c>
      <c r="Q1290" t="s">
        <v>2320</v>
      </c>
      <c r="R1290">
        <v>14609</v>
      </c>
      <c r="S1290" s="1">
        <v>42122</v>
      </c>
      <c r="T1290" s="1">
        <v>42123</v>
      </c>
      <c r="U1290">
        <v>929.79570000000001</v>
      </c>
      <c r="V1290">
        <v>14</v>
      </c>
      <c r="W1290">
        <v>1347.53</v>
      </c>
      <c r="X1290">
        <v>86346</v>
      </c>
      <c r="Y1290">
        <f>cleaneddata[[#This Row],[Unit Price]]-cleaneddata[[#This Row],[Discount]]</f>
        <v>104.75</v>
      </c>
      <c r="Z1290" t="str">
        <f>_xlfn.IFS(cleaneddata[[#This Row],[Region]]="Central","Chris",cleaneddata[[#This Row],[Region]]="East","Erin",cleaneddata[[#This Row],[Region]]="South","Sam",cleaneddata[[#This Row],[Region]]="West","William")</f>
        <v>Erin</v>
      </c>
    </row>
    <row r="1291" spans="1:26" x14ac:dyDescent="0.2">
      <c r="A1291">
        <v>2254</v>
      </c>
      <c r="B1291" t="s">
        <v>827</v>
      </c>
      <c r="C1291" t="s">
        <v>39</v>
      </c>
      <c r="D1291">
        <v>0.1</v>
      </c>
      <c r="E1291">
        <v>48.91</v>
      </c>
      <c r="F1291">
        <v>5.97</v>
      </c>
      <c r="G1291" t="s">
        <v>40</v>
      </c>
      <c r="H1291" t="s">
        <v>96</v>
      </c>
      <c r="I1291" t="s">
        <v>50</v>
      </c>
      <c r="J1291" t="s">
        <v>90</v>
      </c>
      <c r="K1291" t="s">
        <v>75</v>
      </c>
      <c r="L1291" t="s">
        <v>2321</v>
      </c>
      <c r="M1291">
        <v>0.38</v>
      </c>
      <c r="N1291" t="s">
        <v>34</v>
      </c>
      <c r="O1291" t="s">
        <v>35</v>
      </c>
      <c r="P1291" t="s">
        <v>390</v>
      </c>
      <c r="Q1291" t="s">
        <v>829</v>
      </c>
      <c r="R1291">
        <v>42003</v>
      </c>
      <c r="S1291" s="1">
        <v>42122</v>
      </c>
      <c r="T1291" s="1">
        <v>42124</v>
      </c>
      <c r="U1291">
        <v>156.74340000000001</v>
      </c>
      <c r="V1291">
        <v>14</v>
      </c>
      <c r="W1291">
        <v>618.96</v>
      </c>
      <c r="X1291">
        <v>89279</v>
      </c>
      <c r="Y1291">
        <f>cleaneddata[[#This Row],[Unit Price]]-cleaneddata[[#This Row],[Discount]]</f>
        <v>48.809999999999995</v>
      </c>
      <c r="Z1291" t="str">
        <f>_xlfn.IFS(cleaneddata[[#This Row],[Region]]="Central","Chris",cleaneddata[[#This Row],[Region]]="East","Erin",cleaneddata[[#This Row],[Region]]="South","Sam",cleaneddata[[#This Row],[Region]]="West","William")</f>
        <v>Sam</v>
      </c>
    </row>
    <row r="1292" spans="1:26" x14ac:dyDescent="0.2">
      <c r="A1292">
        <v>2254</v>
      </c>
      <c r="B1292" t="s">
        <v>827</v>
      </c>
      <c r="C1292" t="s">
        <v>39</v>
      </c>
      <c r="D1292">
        <v>0.08</v>
      </c>
      <c r="E1292">
        <v>5.98</v>
      </c>
      <c r="F1292">
        <v>5.46</v>
      </c>
      <c r="G1292" t="s">
        <v>40</v>
      </c>
      <c r="H1292" t="s">
        <v>96</v>
      </c>
      <c r="I1292" t="s">
        <v>50</v>
      </c>
      <c r="J1292" t="s">
        <v>90</v>
      </c>
      <c r="K1292" t="s">
        <v>75</v>
      </c>
      <c r="L1292" t="s">
        <v>1158</v>
      </c>
      <c r="M1292">
        <v>0.36</v>
      </c>
      <c r="N1292" t="s">
        <v>34</v>
      </c>
      <c r="O1292" t="s">
        <v>35</v>
      </c>
      <c r="P1292" t="s">
        <v>390</v>
      </c>
      <c r="Q1292" t="s">
        <v>829</v>
      </c>
      <c r="R1292">
        <v>42003</v>
      </c>
      <c r="S1292" s="1">
        <v>42122</v>
      </c>
      <c r="T1292" s="1">
        <v>42122</v>
      </c>
      <c r="U1292">
        <v>110.11799999999999</v>
      </c>
      <c r="V1292">
        <v>13</v>
      </c>
      <c r="W1292">
        <v>77.540000000000006</v>
      </c>
      <c r="X1292">
        <v>89279</v>
      </c>
      <c r="Y1292">
        <f>cleaneddata[[#This Row],[Unit Price]]-cleaneddata[[#This Row],[Discount]]</f>
        <v>5.9</v>
      </c>
      <c r="Z1292" t="str">
        <f>_xlfn.IFS(cleaneddata[[#This Row],[Region]]="Central","Chris",cleaneddata[[#This Row],[Region]]="East","Erin",cleaneddata[[#This Row],[Region]]="South","Sam",cleaneddata[[#This Row],[Region]]="West","William")</f>
        <v>Sam</v>
      </c>
    </row>
    <row r="1293" spans="1:26" x14ac:dyDescent="0.2">
      <c r="A1293">
        <v>2912</v>
      </c>
      <c r="B1293" t="s">
        <v>2322</v>
      </c>
      <c r="C1293" t="s">
        <v>39</v>
      </c>
      <c r="D1293">
        <v>0.04</v>
      </c>
      <c r="E1293">
        <v>4.13</v>
      </c>
      <c r="F1293">
        <v>0.99</v>
      </c>
      <c r="G1293" t="s">
        <v>89</v>
      </c>
      <c r="H1293" t="s">
        <v>73</v>
      </c>
      <c r="I1293" t="s">
        <v>50</v>
      </c>
      <c r="J1293" t="s">
        <v>154</v>
      </c>
      <c r="K1293" t="s">
        <v>75</v>
      </c>
      <c r="L1293" t="s">
        <v>328</v>
      </c>
      <c r="M1293">
        <v>0.39</v>
      </c>
      <c r="N1293" t="s">
        <v>34</v>
      </c>
      <c r="O1293" t="s">
        <v>54</v>
      </c>
      <c r="P1293" t="s">
        <v>567</v>
      </c>
      <c r="Q1293" t="s">
        <v>2323</v>
      </c>
      <c r="R1293">
        <v>58201</v>
      </c>
      <c r="S1293" s="1">
        <v>42122</v>
      </c>
      <c r="T1293" s="1">
        <v>42124</v>
      </c>
      <c r="U1293">
        <v>22.307700000000001</v>
      </c>
      <c r="V1293">
        <v>7</v>
      </c>
      <c r="W1293">
        <v>32.33</v>
      </c>
      <c r="X1293">
        <v>87396</v>
      </c>
      <c r="Y1293">
        <f>cleaneddata[[#This Row],[Unit Price]]-cleaneddata[[#This Row],[Discount]]</f>
        <v>4.09</v>
      </c>
      <c r="Z1293" t="str">
        <f>_xlfn.IFS(cleaneddata[[#This Row],[Region]]="Central","Chris",cleaneddata[[#This Row],[Region]]="East","Erin",cleaneddata[[#This Row],[Region]]="South","Sam",cleaneddata[[#This Row],[Region]]="West","William")</f>
        <v>Chris</v>
      </c>
    </row>
    <row r="1294" spans="1:26" x14ac:dyDescent="0.2">
      <c r="A1294">
        <v>2912</v>
      </c>
      <c r="B1294" t="s">
        <v>2322</v>
      </c>
      <c r="C1294" t="s">
        <v>39</v>
      </c>
      <c r="D1294">
        <v>0.06</v>
      </c>
      <c r="E1294">
        <v>55.48</v>
      </c>
      <c r="F1294">
        <v>14.3</v>
      </c>
      <c r="G1294" t="s">
        <v>40</v>
      </c>
      <c r="H1294" t="s">
        <v>73</v>
      </c>
      <c r="I1294" t="s">
        <v>50</v>
      </c>
      <c r="J1294" t="s">
        <v>90</v>
      </c>
      <c r="K1294" t="s">
        <v>75</v>
      </c>
      <c r="L1294" t="s">
        <v>849</v>
      </c>
      <c r="M1294">
        <v>0.37</v>
      </c>
      <c r="N1294" t="s">
        <v>34</v>
      </c>
      <c r="O1294" t="s">
        <v>54</v>
      </c>
      <c r="P1294" t="s">
        <v>567</v>
      </c>
      <c r="Q1294" t="s">
        <v>2323</v>
      </c>
      <c r="R1294">
        <v>58201</v>
      </c>
      <c r="S1294" s="1">
        <v>42122</v>
      </c>
      <c r="T1294" s="1">
        <v>42124</v>
      </c>
      <c r="U1294">
        <v>443.02140000000003</v>
      </c>
      <c r="V1294">
        <v>12</v>
      </c>
      <c r="W1294">
        <v>642.05999999999995</v>
      </c>
      <c r="X1294">
        <v>87396</v>
      </c>
      <c r="Y1294">
        <f>cleaneddata[[#This Row],[Unit Price]]-cleaneddata[[#This Row],[Discount]]</f>
        <v>55.419999999999995</v>
      </c>
      <c r="Z1294" t="str">
        <f>_xlfn.IFS(cleaneddata[[#This Row],[Region]]="Central","Chris",cleaneddata[[#This Row],[Region]]="East","Erin",cleaneddata[[#This Row],[Region]]="South","Sam",cleaneddata[[#This Row],[Region]]="West","William")</f>
        <v>Chris</v>
      </c>
    </row>
    <row r="1295" spans="1:26" x14ac:dyDescent="0.2">
      <c r="A1295">
        <v>3359</v>
      </c>
      <c r="B1295" t="s">
        <v>2324</v>
      </c>
      <c r="C1295" t="s">
        <v>39</v>
      </c>
      <c r="D1295">
        <v>0.09</v>
      </c>
      <c r="E1295">
        <v>28.53</v>
      </c>
      <c r="F1295">
        <v>1.49</v>
      </c>
      <c r="G1295" t="s">
        <v>40</v>
      </c>
      <c r="H1295" t="s">
        <v>73</v>
      </c>
      <c r="I1295" t="s">
        <v>50</v>
      </c>
      <c r="J1295" t="s">
        <v>74</v>
      </c>
      <c r="K1295" t="s">
        <v>75</v>
      </c>
      <c r="L1295" t="s">
        <v>1834</v>
      </c>
      <c r="M1295">
        <v>0.38</v>
      </c>
      <c r="N1295" t="s">
        <v>34</v>
      </c>
      <c r="O1295" t="s">
        <v>54</v>
      </c>
      <c r="P1295" t="s">
        <v>359</v>
      </c>
      <c r="Q1295" t="s">
        <v>2325</v>
      </c>
      <c r="R1295">
        <v>53213</v>
      </c>
      <c r="S1295" s="1">
        <v>42122</v>
      </c>
      <c r="T1295" s="1">
        <v>42124</v>
      </c>
      <c r="U1295">
        <v>107.45462000000001</v>
      </c>
      <c r="V1295">
        <v>6</v>
      </c>
      <c r="W1295">
        <v>157.33000000000001</v>
      </c>
      <c r="X1295">
        <v>91437</v>
      </c>
      <c r="Y1295">
        <f>cleaneddata[[#This Row],[Unit Price]]-cleaneddata[[#This Row],[Discount]]</f>
        <v>28.44</v>
      </c>
      <c r="Z1295" t="str">
        <f>_xlfn.IFS(cleaneddata[[#This Row],[Region]]="Central","Chris",cleaneddata[[#This Row],[Region]]="East","Erin",cleaneddata[[#This Row],[Region]]="South","Sam",cleaneddata[[#This Row],[Region]]="West","William")</f>
        <v>Chris</v>
      </c>
    </row>
    <row r="1296" spans="1:26" x14ac:dyDescent="0.2">
      <c r="A1296">
        <v>234</v>
      </c>
      <c r="B1296" t="s">
        <v>987</v>
      </c>
      <c r="C1296" t="s">
        <v>49</v>
      </c>
      <c r="D1296">
        <v>0.06</v>
      </c>
      <c r="E1296">
        <v>3.34</v>
      </c>
      <c r="F1296">
        <v>7.49</v>
      </c>
      <c r="G1296" t="s">
        <v>89</v>
      </c>
      <c r="H1296" t="s">
        <v>29</v>
      </c>
      <c r="I1296" t="s">
        <v>50</v>
      </c>
      <c r="J1296" t="s">
        <v>51</v>
      </c>
      <c r="K1296" t="s">
        <v>52</v>
      </c>
      <c r="L1296" t="s">
        <v>2326</v>
      </c>
      <c r="M1296">
        <v>0.54</v>
      </c>
      <c r="N1296" t="s">
        <v>34</v>
      </c>
      <c r="O1296" t="s">
        <v>54</v>
      </c>
      <c r="P1296" t="s">
        <v>215</v>
      </c>
      <c r="Q1296" t="s">
        <v>739</v>
      </c>
      <c r="R1296">
        <v>50208</v>
      </c>
      <c r="S1296" s="1">
        <v>42122</v>
      </c>
      <c r="T1296" s="1">
        <v>42124</v>
      </c>
      <c r="U1296">
        <v>-175.86</v>
      </c>
      <c r="V1296">
        <v>8</v>
      </c>
      <c r="W1296">
        <v>27.45</v>
      </c>
      <c r="X1296">
        <v>90239</v>
      </c>
      <c r="Y1296">
        <f>cleaneddata[[#This Row],[Unit Price]]-cleaneddata[[#This Row],[Discount]]</f>
        <v>3.28</v>
      </c>
      <c r="Z1296" t="str">
        <f>_xlfn.IFS(cleaneddata[[#This Row],[Region]]="Central","Chris",cleaneddata[[#This Row],[Region]]="East","Erin",cleaneddata[[#This Row],[Region]]="South","Sam",cleaneddata[[#This Row],[Region]]="West","William")</f>
        <v>Chris</v>
      </c>
    </row>
    <row r="1297" spans="1:26" x14ac:dyDescent="0.2">
      <c r="A1297">
        <v>1217</v>
      </c>
      <c r="B1297" t="s">
        <v>2327</v>
      </c>
      <c r="C1297" t="s">
        <v>118</v>
      </c>
      <c r="D1297">
        <v>0.09</v>
      </c>
      <c r="E1297">
        <v>130.97999999999999</v>
      </c>
      <c r="F1297">
        <v>30</v>
      </c>
      <c r="G1297" t="s">
        <v>28</v>
      </c>
      <c r="H1297" t="s">
        <v>29</v>
      </c>
      <c r="I1297" t="s">
        <v>30</v>
      </c>
      <c r="J1297" t="s">
        <v>111</v>
      </c>
      <c r="K1297" t="s">
        <v>59</v>
      </c>
      <c r="L1297" t="s">
        <v>2201</v>
      </c>
      <c r="M1297">
        <v>0.78</v>
      </c>
      <c r="N1297" t="s">
        <v>34</v>
      </c>
      <c r="O1297" t="s">
        <v>113</v>
      </c>
      <c r="P1297" t="s">
        <v>405</v>
      </c>
      <c r="Q1297" t="s">
        <v>790</v>
      </c>
      <c r="R1297">
        <v>2112</v>
      </c>
      <c r="S1297" s="1">
        <v>42122</v>
      </c>
      <c r="T1297" s="1">
        <v>42125</v>
      </c>
      <c r="U1297">
        <v>-421.76</v>
      </c>
      <c r="V1297">
        <v>41</v>
      </c>
      <c r="W1297">
        <v>5258.94</v>
      </c>
      <c r="X1297">
        <v>54595</v>
      </c>
      <c r="Y1297">
        <f>cleaneddata[[#This Row],[Unit Price]]-cleaneddata[[#This Row],[Discount]]</f>
        <v>130.88999999999999</v>
      </c>
      <c r="Z1297" t="str">
        <f>_xlfn.IFS(cleaneddata[[#This Row],[Region]]="Central","Chris",cleaneddata[[#This Row],[Region]]="East","Erin",cleaneddata[[#This Row],[Region]]="South","Sam",cleaneddata[[#This Row],[Region]]="West","William")</f>
        <v>Erin</v>
      </c>
    </row>
    <row r="1298" spans="1:26" x14ac:dyDescent="0.2">
      <c r="A1298">
        <v>1226</v>
      </c>
      <c r="B1298" t="s">
        <v>2328</v>
      </c>
      <c r="C1298" t="s">
        <v>118</v>
      </c>
      <c r="D1298">
        <v>0.02</v>
      </c>
      <c r="E1298">
        <v>8.34</v>
      </c>
      <c r="F1298">
        <v>2.64</v>
      </c>
      <c r="G1298" t="s">
        <v>40</v>
      </c>
      <c r="H1298" t="s">
        <v>29</v>
      </c>
      <c r="I1298" t="s">
        <v>50</v>
      </c>
      <c r="J1298" t="s">
        <v>570</v>
      </c>
      <c r="K1298" t="s">
        <v>44</v>
      </c>
      <c r="L1298" t="s">
        <v>885</v>
      </c>
      <c r="M1298">
        <v>0.59</v>
      </c>
      <c r="N1298" t="s">
        <v>34</v>
      </c>
      <c r="O1298" t="s">
        <v>113</v>
      </c>
      <c r="P1298" t="s">
        <v>586</v>
      </c>
      <c r="Q1298" t="s">
        <v>2329</v>
      </c>
      <c r="R1298">
        <v>2861</v>
      </c>
      <c r="S1298" s="1">
        <v>42122</v>
      </c>
      <c r="T1298" s="1">
        <v>42124</v>
      </c>
      <c r="U1298">
        <v>6.79</v>
      </c>
      <c r="V1298">
        <v>8</v>
      </c>
      <c r="W1298">
        <v>66.739999999999995</v>
      </c>
      <c r="X1298">
        <v>90800</v>
      </c>
      <c r="Y1298">
        <f>cleaneddata[[#This Row],[Unit Price]]-cleaneddata[[#This Row],[Discount]]</f>
        <v>8.32</v>
      </c>
      <c r="Z1298" t="str">
        <f>_xlfn.IFS(cleaneddata[[#This Row],[Region]]="Central","Chris",cleaneddata[[#This Row],[Region]]="East","Erin",cleaneddata[[#This Row],[Region]]="South","Sam",cleaneddata[[#This Row],[Region]]="West","William")</f>
        <v>Erin</v>
      </c>
    </row>
    <row r="1299" spans="1:26" x14ac:dyDescent="0.2">
      <c r="A1299">
        <v>1227</v>
      </c>
      <c r="B1299" t="s">
        <v>2330</v>
      </c>
      <c r="C1299" t="s">
        <v>118</v>
      </c>
      <c r="D1299">
        <v>0.09</v>
      </c>
      <c r="E1299">
        <v>130.97999999999999</v>
      </c>
      <c r="F1299">
        <v>30</v>
      </c>
      <c r="G1299" t="s">
        <v>28</v>
      </c>
      <c r="H1299" t="s">
        <v>29</v>
      </c>
      <c r="I1299" t="s">
        <v>30</v>
      </c>
      <c r="J1299" t="s">
        <v>111</v>
      </c>
      <c r="K1299" t="s">
        <v>59</v>
      </c>
      <c r="L1299" t="s">
        <v>2201</v>
      </c>
      <c r="M1299">
        <v>0.78</v>
      </c>
      <c r="N1299" t="s">
        <v>34</v>
      </c>
      <c r="O1299" t="s">
        <v>113</v>
      </c>
      <c r="P1299" t="s">
        <v>635</v>
      </c>
      <c r="Q1299" t="s">
        <v>636</v>
      </c>
      <c r="R1299">
        <v>5403</v>
      </c>
      <c r="S1299" s="1">
        <v>42122</v>
      </c>
      <c r="T1299" s="1">
        <v>42125</v>
      </c>
      <c r="U1299">
        <v>-421.76</v>
      </c>
      <c r="V1299">
        <v>10</v>
      </c>
      <c r="W1299">
        <v>1282.67</v>
      </c>
      <c r="X1299">
        <v>90800</v>
      </c>
      <c r="Y1299">
        <f>cleaneddata[[#This Row],[Unit Price]]-cleaneddata[[#This Row],[Discount]]</f>
        <v>130.88999999999999</v>
      </c>
      <c r="Z1299" t="str">
        <f>_xlfn.IFS(cleaneddata[[#This Row],[Region]]="Central","Chris",cleaneddata[[#This Row],[Region]]="East","Erin",cleaneddata[[#This Row],[Region]]="South","Sam",cleaneddata[[#This Row],[Region]]="West","William")</f>
        <v>Erin</v>
      </c>
    </row>
    <row r="1300" spans="1:26" x14ac:dyDescent="0.2">
      <c r="A1300">
        <v>2353</v>
      </c>
      <c r="B1300" t="s">
        <v>2331</v>
      </c>
      <c r="C1300" t="s">
        <v>27</v>
      </c>
      <c r="D1300">
        <v>0.04</v>
      </c>
      <c r="E1300">
        <v>5.98</v>
      </c>
      <c r="F1300">
        <v>0.96</v>
      </c>
      <c r="G1300" t="s">
        <v>40</v>
      </c>
      <c r="H1300" t="s">
        <v>96</v>
      </c>
      <c r="I1300" t="s">
        <v>50</v>
      </c>
      <c r="J1300" t="s">
        <v>51</v>
      </c>
      <c r="K1300" t="s">
        <v>52</v>
      </c>
      <c r="L1300" t="s">
        <v>1269</v>
      </c>
      <c r="M1300">
        <v>0.6</v>
      </c>
      <c r="N1300" t="s">
        <v>34</v>
      </c>
      <c r="O1300" t="s">
        <v>113</v>
      </c>
      <c r="P1300" t="s">
        <v>420</v>
      </c>
      <c r="Q1300" t="s">
        <v>2332</v>
      </c>
      <c r="R1300">
        <v>21040</v>
      </c>
      <c r="S1300" s="1">
        <v>42123</v>
      </c>
      <c r="T1300" s="1">
        <v>42124</v>
      </c>
      <c r="U1300">
        <v>52.697600000000001</v>
      </c>
      <c r="V1300">
        <v>22</v>
      </c>
      <c r="W1300">
        <v>131.79</v>
      </c>
      <c r="X1300">
        <v>86164</v>
      </c>
      <c r="Y1300">
        <f>cleaneddata[[#This Row],[Unit Price]]-cleaneddata[[#This Row],[Discount]]</f>
        <v>5.94</v>
      </c>
      <c r="Z1300" t="str">
        <f>_xlfn.IFS(cleaneddata[[#This Row],[Region]]="Central","Chris",cleaneddata[[#This Row],[Region]]="East","Erin",cleaneddata[[#This Row],[Region]]="South","Sam",cleaneddata[[#This Row],[Region]]="West","William")</f>
        <v>Erin</v>
      </c>
    </row>
    <row r="1301" spans="1:26" x14ac:dyDescent="0.2">
      <c r="A1301">
        <v>2353</v>
      </c>
      <c r="B1301" t="s">
        <v>2331</v>
      </c>
      <c r="C1301" t="s">
        <v>27</v>
      </c>
      <c r="D1301">
        <v>0.01</v>
      </c>
      <c r="E1301">
        <v>20.99</v>
      </c>
      <c r="F1301">
        <v>0.99</v>
      </c>
      <c r="G1301" t="s">
        <v>40</v>
      </c>
      <c r="H1301" t="s">
        <v>96</v>
      </c>
      <c r="I1301" t="s">
        <v>42</v>
      </c>
      <c r="J1301" t="s">
        <v>137</v>
      </c>
      <c r="K1301" t="s">
        <v>52</v>
      </c>
      <c r="L1301" t="s">
        <v>2333</v>
      </c>
      <c r="M1301">
        <v>0.56999999999999995</v>
      </c>
      <c r="N1301" t="s">
        <v>34</v>
      </c>
      <c r="O1301" t="s">
        <v>113</v>
      </c>
      <c r="P1301" t="s">
        <v>420</v>
      </c>
      <c r="Q1301" t="s">
        <v>2332</v>
      </c>
      <c r="R1301">
        <v>21040</v>
      </c>
      <c r="S1301" s="1">
        <v>42123</v>
      </c>
      <c r="T1301" s="1">
        <v>42124</v>
      </c>
      <c r="U1301">
        <v>-78.194159999999997</v>
      </c>
      <c r="V1301">
        <v>2</v>
      </c>
      <c r="W1301">
        <v>35.33</v>
      </c>
      <c r="X1301">
        <v>86164</v>
      </c>
      <c r="Y1301">
        <f>cleaneddata[[#This Row],[Unit Price]]-cleaneddata[[#This Row],[Discount]]</f>
        <v>20.979999999999997</v>
      </c>
      <c r="Z1301" t="str">
        <f>_xlfn.IFS(cleaneddata[[#This Row],[Region]]="Central","Chris",cleaneddata[[#This Row],[Region]]="East","Erin",cleaneddata[[#This Row],[Region]]="South","Sam",cleaneddata[[#This Row],[Region]]="West","William")</f>
        <v>Erin</v>
      </c>
    </row>
    <row r="1302" spans="1:26" x14ac:dyDescent="0.2">
      <c r="A1302">
        <v>782</v>
      </c>
      <c r="B1302" t="s">
        <v>2334</v>
      </c>
      <c r="C1302" t="s">
        <v>39</v>
      </c>
      <c r="D1302">
        <v>0.04</v>
      </c>
      <c r="E1302">
        <v>34.76</v>
      </c>
      <c r="F1302">
        <v>5.49</v>
      </c>
      <c r="G1302" t="s">
        <v>40</v>
      </c>
      <c r="H1302" t="s">
        <v>29</v>
      </c>
      <c r="I1302" t="s">
        <v>50</v>
      </c>
      <c r="J1302" t="s">
        <v>80</v>
      </c>
      <c r="K1302" t="s">
        <v>75</v>
      </c>
      <c r="L1302" t="s">
        <v>2335</v>
      </c>
      <c r="M1302">
        <v>0.6</v>
      </c>
      <c r="N1302" t="s">
        <v>34</v>
      </c>
      <c r="O1302" t="s">
        <v>61</v>
      </c>
      <c r="P1302" t="s">
        <v>92</v>
      </c>
      <c r="Q1302" t="s">
        <v>2336</v>
      </c>
      <c r="R1302">
        <v>90604</v>
      </c>
      <c r="S1302" s="1">
        <v>42123</v>
      </c>
      <c r="T1302" s="1">
        <v>42124</v>
      </c>
      <c r="U1302">
        <v>192.51689999999999</v>
      </c>
      <c r="V1302">
        <v>8</v>
      </c>
      <c r="W1302">
        <v>279.01</v>
      </c>
      <c r="X1302">
        <v>90962</v>
      </c>
      <c r="Y1302">
        <f>cleaneddata[[#This Row],[Unit Price]]-cleaneddata[[#This Row],[Discount]]</f>
        <v>34.72</v>
      </c>
      <c r="Z1302" t="str">
        <f>_xlfn.IFS(cleaneddata[[#This Row],[Region]]="Central","Chris",cleaneddata[[#This Row],[Region]]="East","Erin",cleaneddata[[#This Row],[Region]]="South","Sam",cleaneddata[[#This Row],[Region]]="West","William")</f>
        <v>William</v>
      </c>
    </row>
    <row r="1303" spans="1:26" x14ac:dyDescent="0.2">
      <c r="A1303">
        <v>803</v>
      </c>
      <c r="B1303" t="s">
        <v>2337</v>
      </c>
      <c r="C1303" t="s">
        <v>118</v>
      </c>
      <c r="D1303">
        <v>0.03</v>
      </c>
      <c r="E1303">
        <v>35.99</v>
      </c>
      <c r="F1303">
        <v>5</v>
      </c>
      <c r="G1303" t="s">
        <v>40</v>
      </c>
      <c r="H1303" t="s">
        <v>29</v>
      </c>
      <c r="I1303" t="s">
        <v>42</v>
      </c>
      <c r="J1303" t="s">
        <v>137</v>
      </c>
      <c r="K1303" t="s">
        <v>75</v>
      </c>
      <c r="L1303" t="s">
        <v>953</v>
      </c>
      <c r="M1303">
        <v>0.85</v>
      </c>
      <c r="N1303" t="s">
        <v>34</v>
      </c>
      <c r="O1303" t="s">
        <v>35</v>
      </c>
      <c r="P1303" t="s">
        <v>125</v>
      </c>
      <c r="Q1303" t="s">
        <v>2338</v>
      </c>
      <c r="R1303">
        <v>32168</v>
      </c>
      <c r="S1303" s="1">
        <v>42123</v>
      </c>
      <c r="T1303" s="1">
        <v>42124</v>
      </c>
      <c r="U1303">
        <v>-184.548</v>
      </c>
      <c r="V1303">
        <v>3</v>
      </c>
      <c r="W1303">
        <v>93.82</v>
      </c>
      <c r="X1303">
        <v>90048</v>
      </c>
      <c r="Y1303">
        <f>cleaneddata[[#This Row],[Unit Price]]-cleaneddata[[#This Row],[Discount]]</f>
        <v>35.96</v>
      </c>
      <c r="Z1303" t="str">
        <f>_xlfn.IFS(cleaneddata[[#This Row],[Region]]="Central","Chris",cleaneddata[[#This Row],[Region]]="East","Erin",cleaneddata[[#This Row],[Region]]="South","Sam",cleaneddata[[#This Row],[Region]]="West","William")</f>
        <v>Sam</v>
      </c>
    </row>
    <row r="1304" spans="1:26" x14ac:dyDescent="0.2">
      <c r="A1304">
        <v>2115</v>
      </c>
      <c r="B1304" t="s">
        <v>2339</v>
      </c>
      <c r="C1304" t="s">
        <v>118</v>
      </c>
      <c r="D1304">
        <v>0.02</v>
      </c>
      <c r="E1304">
        <v>95.95</v>
      </c>
      <c r="F1304">
        <v>74.349999999999994</v>
      </c>
      <c r="G1304" t="s">
        <v>28</v>
      </c>
      <c r="H1304" t="s">
        <v>96</v>
      </c>
      <c r="I1304" t="s">
        <v>30</v>
      </c>
      <c r="J1304" t="s">
        <v>111</v>
      </c>
      <c r="K1304" t="s">
        <v>59</v>
      </c>
      <c r="L1304" t="s">
        <v>2340</v>
      </c>
      <c r="M1304">
        <v>0.56999999999999995</v>
      </c>
      <c r="N1304" t="s">
        <v>34</v>
      </c>
      <c r="O1304" t="s">
        <v>35</v>
      </c>
      <c r="P1304" t="s">
        <v>244</v>
      </c>
      <c r="Q1304" t="s">
        <v>1637</v>
      </c>
      <c r="R1304">
        <v>22124</v>
      </c>
      <c r="S1304" s="1">
        <v>42123</v>
      </c>
      <c r="T1304" s="1">
        <v>42125</v>
      </c>
      <c r="U1304">
        <v>636.52200000000005</v>
      </c>
      <c r="V1304">
        <v>14</v>
      </c>
      <c r="W1304">
        <v>1377.46</v>
      </c>
      <c r="X1304">
        <v>88406</v>
      </c>
      <c r="Y1304">
        <f>cleaneddata[[#This Row],[Unit Price]]-cleaneddata[[#This Row],[Discount]]</f>
        <v>95.93</v>
      </c>
      <c r="Z1304" t="str">
        <f>_xlfn.IFS(cleaneddata[[#This Row],[Region]]="Central","Chris",cleaneddata[[#This Row],[Region]]="East","Erin",cleaneddata[[#This Row],[Region]]="South","Sam",cleaneddata[[#This Row],[Region]]="West","William")</f>
        <v>Sam</v>
      </c>
    </row>
    <row r="1305" spans="1:26" x14ac:dyDescent="0.2">
      <c r="A1305">
        <v>3381</v>
      </c>
      <c r="B1305" t="s">
        <v>1813</v>
      </c>
      <c r="C1305" t="s">
        <v>118</v>
      </c>
      <c r="D1305">
        <v>0.02</v>
      </c>
      <c r="E1305">
        <v>28.53</v>
      </c>
      <c r="F1305">
        <v>1.49</v>
      </c>
      <c r="G1305" t="s">
        <v>40</v>
      </c>
      <c r="H1305" t="s">
        <v>73</v>
      </c>
      <c r="I1305" t="s">
        <v>50</v>
      </c>
      <c r="J1305" t="s">
        <v>74</v>
      </c>
      <c r="K1305" t="s">
        <v>75</v>
      </c>
      <c r="L1305" t="s">
        <v>1834</v>
      </c>
      <c r="M1305">
        <v>0.38</v>
      </c>
      <c r="N1305" t="s">
        <v>34</v>
      </c>
      <c r="O1305" t="s">
        <v>35</v>
      </c>
      <c r="P1305" t="s">
        <v>77</v>
      </c>
      <c r="Q1305" t="s">
        <v>1815</v>
      </c>
      <c r="R1305">
        <v>31204</v>
      </c>
      <c r="S1305" s="1">
        <v>42123</v>
      </c>
      <c r="T1305" s="1">
        <v>42123</v>
      </c>
      <c r="U1305">
        <v>1.992</v>
      </c>
      <c r="V1305">
        <v>18</v>
      </c>
      <c r="W1305">
        <v>513.33000000000004</v>
      </c>
      <c r="X1305">
        <v>88840</v>
      </c>
      <c r="Y1305">
        <f>cleaneddata[[#This Row],[Unit Price]]-cleaneddata[[#This Row],[Discount]]</f>
        <v>28.51</v>
      </c>
      <c r="Z1305" t="str">
        <f>_xlfn.IFS(cleaneddata[[#This Row],[Region]]="Central","Chris",cleaneddata[[#This Row],[Region]]="East","Erin",cleaneddata[[#This Row],[Region]]="South","Sam",cleaneddata[[#This Row],[Region]]="West","William")</f>
        <v>Sam</v>
      </c>
    </row>
    <row r="1306" spans="1:26" x14ac:dyDescent="0.2">
      <c r="A1306">
        <v>3393</v>
      </c>
      <c r="B1306" t="s">
        <v>1173</v>
      </c>
      <c r="C1306" t="s">
        <v>118</v>
      </c>
      <c r="D1306">
        <v>0.08</v>
      </c>
      <c r="E1306">
        <v>125.99</v>
      </c>
      <c r="F1306">
        <v>7.69</v>
      </c>
      <c r="G1306" t="s">
        <v>40</v>
      </c>
      <c r="H1306" t="s">
        <v>41</v>
      </c>
      <c r="I1306" t="s">
        <v>42</v>
      </c>
      <c r="J1306" t="s">
        <v>137</v>
      </c>
      <c r="K1306" t="s">
        <v>75</v>
      </c>
      <c r="L1306" t="s">
        <v>647</v>
      </c>
      <c r="M1306">
        <v>0.59</v>
      </c>
      <c r="N1306" t="s">
        <v>34</v>
      </c>
      <c r="O1306" t="s">
        <v>61</v>
      </c>
      <c r="P1306" t="s">
        <v>68</v>
      </c>
      <c r="Q1306" t="s">
        <v>1174</v>
      </c>
      <c r="R1306">
        <v>99163</v>
      </c>
      <c r="S1306" s="1">
        <v>42123</v>
      </c>
      <c r="T1306" s="1">
        <v>42124</v>
      </c>
      <c r="U1306">
        <v>374.625</v>
      </c>
      <c r="V1306">
        <v>7</v>
      </c>
      <c r="W1306">
        <v>710.36</v>
      </c>
      <c r="X1306">
        <v>87908</v>
      </c>
      <c r="Y1306">
        <f>cleaneddata[[#This Row],[Unit Price]]-cleaneddata[[#This Row],[Discount]]</f>
        <v>125.91</v>
      </c>
      <c r="Z1306" t="str">
        <f>_xlfn.IFS(cleaneddata[[#This Row],[Region]]="Central","Chris",cleaneddata[[#This Row],[Region]]="East","Erin",cleaneddata[[#This Row],[Region]]="South","Sam",cleaneddata[[#This Row],[Region]]="West","William")</f>
        <v>William</v>
      </c>
    </row>
    <row r="1307" spans="1:26" x14ac:dyDescent="0.2">
      <c r="A1307">
        <v>617</v>
      </c>
      <c r="B1307" t="s">
        <v>2341</v>
      </c>
      <c r="C1307" t="s">
        <v>72</v>
      </c>
      <c r="D1307">
        <v>0.02</v>
      </c>
      <c r="E1307">
        <v>15.57</v>
      </c>
      <c r="F1307">
        <v>1.39</v>
      </c>
      <c r="G1307" t="s">
        <v>40</v>
      </c>
      <c r="H1307" t="s">
        <v>41</v>
      </c>
      <c r="I1307" t="s">
        <v>50</v>
      </c>
      <c r="J1307" t="s">
        <v>347</v>
      </c>
      <c r="K1307" t="s">
        <v>75</v>
      </c>
      <c r="L1307" t="s">
        <v>2342</v>
      </c>
      <c r="M1307">
        <v>0.38</v>
      </c>
      <c r="N1307" t="s">
        <v>34</v>
      </c>
      <c r="O1307" t="s">
        <v>61</v>
      </c>
      <c r="P1307" t="s">
        <v>62</v>
      </c>
      <c r="Q1307" t="s">
        <v>954</v>
      </c>
      <c r="R1307">
        <v>81001</v>
      </c>
      <c r="S1307" s="1">
        <v>42123</v>
      </c>
      <c r="T1307" s="1">
        <v>42124</v>
      </c>
      <c r="U1307">
        <v>23.5428</v>
      </c>
      <c r="V1307">
        <v>3</v>
      </c>
      <c r="W1307">
        <v>46.23</v>
      </c>
      <c r="X1307">
        <v>88198</v>
      </c>
      <c r="Y1307">
        <f>cleaneddata[[#This Row],[Unit Price]]-cleaneddata[[#This Row],[Discount]]</f>
        <v>15.55</v>
      </c>
      <c r="Z1307" t="str">
        <f>_xlfn.IFS(cleaneddata[[#This Row],[Region]]="Central","Chris",cleaneddata[[#This Row],[Region]]="East","Erin",cleaneddata[[#This Row],[Region]]="South","Sam",cleaneddata[[#This Row],[Region]]="West","William")</f>
        <v>William</v>
      </c>
    </row>
    <row r="1308" spans="1:26" x14ac:dyDescent="0.2">
      <c r="A1308">
        <v>617</v>
      </c>
      <c r="B1308" t="s">
        <v>2341</v>
      </c>
      <c r="C1308" t="s">
        <v>72</v>
      </c>
      <c r="D1308">
        <v>0.02</v>
      </c>
      <c r="E1308">
        <v>20.89</v>
      </c>
      <c r="F1308">
        <v>11.52</v>
      </c>
      <c r="G1308" t="s">
        <v>40</v>
      </c>
      <c r="H1308" t="s">
        <v>41</v>
      </c>
      <c r="I1308" t="s">
        <v>50</v>
      </c>
      <c r="J1308" t="s">
        <v>80</v>
      </c>
      <c r="K1308" t="s">
        <v>75</v>
      </c>
      <c r="L1308" t="s">
        <v>1875</v>
      </c>
      <c r="M1308">
        <v>0.83</v>
      </c>
      <c r="N1308" t="s">
        <v>34</v>
      </c>
      <c r="O1308" t="s">
        <v>61</v>
      </c>
      <c r="P1308" t="s">
        <v>62</v>
      </c>
      <c r="Q1308" t="s">
        <v>954</v>
      </c>
      <c r="R1308">
        <v>81001</v>
      </c>
      <c r="S1308" s="1">
        <v>42123</v>
      </c>
      <c r="T1308" s="1">
        <v>42124</v>
      </c>
      <c r="U1308">
        <v>-276.11279999999999</v>
      </c>
      <c r="V1308">
        <v>13</v>
      </c>
      <c r="W1308">
        <v>279.27999999999997</v>
      </c>
      <c r="X1308">
        <v>88198</v>
      </c>
      <c r="Y1308">
        <f>cleaneddata[[#This Row],[Unit Price]]-cleaneddata[[#This Row],[Discount]]</f>
        <v>20.87</v>
      </c>
      <c r="Z1308" t="str">
        <f>_xlfn.IFS(cleaneddata[[#This Row],[Region]]="Central","Chris",cleaneddata[[#This Row],[Region]]="East","Erin",cleaneddata[[#This Row],[Region]]="South","Sam",cleaneddata[[#This Row],[Region]]="West","William")</f>
        <v>William</v>
      </c>
    </row>
    <row r="1309" spans="1:26" x14ac:dyDescent="0.2">
      <c r="A1309">
        <v>618</v>
      </c>
      <c r="B1309" t="s">
        <v>1816</v>
      </c>
      <c r="C1309" t="s">
        <v>72</v>
      </c>
      <c r="D1309">
        <v>0.06</v>
      </c>
      <c r="E1309">
        <v>5.38</v>
      </c>
      <c r="F1309">
        <v>5.24</v>
      </c>
      <c r="G1309" t="s">
        <v>89</v>
      </c>
      <c r="H1309" t="s">
        <v>41</v>
      </c>
      <c r="I1309" t="s">
        <v>50</v>
      </c>
      <c r="J1309" t="s">
        <v>74</v>
      </c>
      <c r="K1309" t="s">
        <v>75</v>
      </c>
      <c r="L1309" t="s">
        <v>2343</v>
      </c>
      <c r="M1309">
        <v>0.36</v>
      </c>
      <c r="N1309" t="s">
        <v>34</v>
      </c>
      <c r="O1309" t="s">
        <v>61</v>
      </c>
      <c r="P1309" t="s">
        <v>62</v>
      </c>
      <c r="Q1309" t="s">
        <v>1817</v>
      </c>
      <c r="R1309">
        <v>81007</v>
      </c>
      <c r="S1309" s="1">
        <v>42123</v>
      </c>
      <c r="T1309" s="1">
        <v>42124</v>
      </c>
      <c r="U1309">
        <v>-64.670940000000002</v>
      </c>
      <c r="V1309">
        <v>14</v>
      </c>
      <c r="W1309">
        <v>81.819999999999993</v>
      </c>
      <c r="X1309">
        <v>88198</v>
      </c>
      <c r="Y1309">
        <f>cleaneddata[[#This Row],[Unit Price]]-cleaneddata[[#This Row],[Discount]]</f>
        <v>5.32</v>
      </c>
      <c r="Z1309" t="str">
        <f>_xlfn.IFS(cleaneddata[[#This Row],[Region]]="Central","Chris",cleaneddata[[#This Row],[Region]]="East","Erin",cleaneddata[[#This Row],[Region]]="South","Sam",cleaneddata[[#This Row],[Region]]="West","William")</f>
        <v>William</v>
      </c>
    </row>
    <row r="1310" spans="1:26" x14ac:dyDescent="0.2">
      <c r="A1310">
        <v>618</v>
      </c>
      <c r="B1310" t="s">
        <v>1816</v>
      </c>
      <c r="C1310" t="s">
        <v>72</v>
      </c>
      <c r="D1310">
        <v>0.03</v>
      </c>
      <c r="E1310">
        <v>7.35</v>
      </c>
      <c r="F1310">
        <v>5.96</v>
      </c>
      <c r="G1310" t="s">
        <v>40</v>
      </c>
      <c r="H1310" t="s">
        <v>41</v>
      </c>
      <c r="I1310" t="s">
        <v>50</v>
      </c>
      <c r="J1310" t="s">
        <v>90</v>
      </c>
      <c r="K1310" t="s">
        <v>75</v>
      </c>
      <c r="L1310" t="s">
        <v>2344</v>
      </c>
      <c r="M1310">
        <v>0.38</v>
      </c>
      <c r="N1310" t="s">
        <v>34</v>
      </c>
      <c r="O1310" t="s">
        <v>61</v>
      </c>
      <c r="P1310" t="s">
        <v>62</v>
      </c>
      <c r="Q1310" t="s">
        <v>1817</v>
      </c>
      <c r="R1310">
        <v>81007</v>
      </c>
      <c r="S1310" s="1">
        <v>42123</v>
      </c>
      <c r="T1310" s="1">
        <v>42124</v>
      </c>
      <c r="U1310">
        <v>-11.113200000000001</v>
      </c>
      <c r="V1310">
        <v>1</v>
      </c>
      <c r="W1310">
        <v>13.16</v>
      </c>
      <c r="X1310">
        <v>88198</v>
      </c>
      <c r="Y1310">
        <f>cleaneddata[[#This Row],[Unit Price]]-cleaneddata[[#This Row],[Discount]]</f>
        <v>7.3199999999999994</v>
      </c>
      <c r="Z1310" t="str">
        <f>_xlfn.IFS(cleaneddata[[#This Row],[Region]]="Central","Chris",cleaneddata[[#This Row],[Region]]="East","Erin",cleaneddata[[#This Row],[Region]]="South","Sam",cleaneddata[[#This Row],[Region]]="West","William")</f>
        <v>William</v>
      </c>
    </row>
    <row r="1311" spans="1:26" x14ac:dyDescent="0.2">
      <c r="A1311">
        <v>638</v>
      </c>
      <c r="B1311" t="s">
        <v>2345</v>
      </c>
      <c r="C1311" t="s">
        <v>27</v>
      </c>
      <c r="D1311">
        <v>0.06</v>
      </c>
      <c r="E1311">
        <v>65.989999999999995</v>
      </c>
      <c r="F1311">
        <v>8.8000000000000007</v>
      </c>
      <c r="G1311" t="s">
        <v>89</v>
      </c>
      <c r="H1311" t="s">
        <v>41</v>
      </c>
      <c r="I1311" t="s">
        <v>42</v>
      </c>
      <c r="J1311" t="s">
        <v>137</v>
      </c>
      <c r="K1311" t="s">
        <v>75</v>
      </c>
      <c r="L1311" t="s">
        <v>454</v>
      </c>
      <c r="M1311">
        <v>0.57999999999999996</v>
      </c>
      <c r="N1311" t="s">
        <v>34</v>
      </c>
      <c r="O1311" t="s">
        <v>61</v>
      </c>
      <c r="P1311" t="s">
        <v>92</v>
      </c>
      <c r="Q1311" t="s">
        <v>2346</v>
      </c>
      <c r="R1311">
        <v>95062</v>
      </c>
      <c r="S1311" s="1">
        <v>42124</v>
      </c>
      <c r="T1311" s="1">
        <v>42125</v>
      </c>
      <c r="U1311">
        <v>288.08999999999997</v>
      </c>
      <c r="V1311">
        <v>9</v>
      </c>
      <c r="W1311">
        <v>506.38</v>
      </c>
      <c r="X1311">
        <v>87954</v>
      </c>
      <c r="Y1311">
        <f>cleaneddata[[#This Row],[Unit Price]]-cleaneddata[[#This Row],[Discount]]</f>
        <v>65.929999999999993</v>
      </c>
      <c r="Z1311" t="str">
        <f>_xlfn.IFS(cleaneddata[[#This Row],[Region]]="Central","Chris",cleaneddata[[#This Row],[Region]]="East","Erin",cleaneddata[[#This Row],[Region]]="South","Sam",cleaneddata[[#This Row],[Region]]="West","William")</f>
        <v>William</v>
      </c>
    </row>
    <row r="1312" spans="1:26" x14ac:dyDescent="0.2">
      <c r="A1312">
        <v>638</v>
      </c>
      <c r="B1312" t="s">
        <v>2345</v>
      </c>
      <c r="C1312" t="s">
        <v>27</v>
      </c>
      <c r="D1312">
        <v>0</v>
      </c>
      <c r="E1312">
        <v>195.99</v>
      </c>
      <c r="F1312">
        <v>4.2</v>
      </c>
      <c r="G1312" t="s">
        <v>89</v>
      </c>
      <c r="H1312" t="s">
        <v>41</v>
      </c>
      <c r="I1312" t="s">
        <v>42</v>
      </c>
      <c r="J1312" t="s">
        <v>137</v>
      </c>
      <c r="K1312" t="s">
        <v>75</v>
      </c>
      <c r="L1312" t="s">
        <v>2347</v>
      </c>
      <c r="M1312">
        <v>0.56999999999999995</v>
      </c>
      <c r="N1312" t="s">
        <v>34</v>
      </c>
      <c r="O1312" t="s">
        <v>61</v>
      </c>
      <c r="P1312" t="s">
        <v>92</v>
      </c>
      <c r="Q1312" t="s">
        <v>2346</v>
      </c>
      <c r="R1312">
        <v>95062</v>
      </c>
      <c r="S1312" s="1">
        <v>42124</v>
      </c>
      <c r="T1312" s="1">
        <v>42126</v>
      </c>
      <c r="U1312">
        <v>719.47680000000003</v>
      </c>
      <c r="V1312">
        <v>6</v>
      </c>
      <c r="W1312">
        <v>1042.72</v>
      </c>
      <c r="X1312">
        <v>87954</v>
      </c>
      <c r="Y1312">
        <f>cleaneddata[[#This Row],[Unit Price]]-cleaneddata[[#This Row],[Discount]]</f>
        <v>195.99</v>
      </c>
      <c r="Z1312" t="str">
        <f>_xlfn.IFS(cleaneddata[[#This Row],[Region]]="Central","Chris",cleaneddata[[#This Row],[Region]]="East","Erin",cleaneddata[[#This Row],[Region]]="South","Sam",cleaneddata[[#This Row],[Region]]="West","William")</f>
        <v>William</v>
      </c>
    </row>
    <row r="1313" spans="1:26" x14ac:dyDescent="0.2">
      <c r="A1313">
        <v>640</v>
      </c>
      <c r="B1313" t="s">
        <v>1187</v>
      </c>
      <c r="C1313" t="s">
        <v>27</v>
      </c>
      <c r="D1313">
        <v>0.06</v>
      </c>
      <c r="E1313">
        <v>65.989999999999995</v>
      </c>
      <c r="F1313">
        <v>8.8000000000000007</v>
      </c>
      <c r="G1313" t="s">
        <v>89</v>
      </c>
      <c r="H1313" t="s">
        <v>41</v>
      </c>
      <c r="I1313" t="s">
        <v>42</v>
      </c>
      <c r="J1313" t="s">
        <v>137</v>
      </c>
      <c r="K1313" t="s">
        <v>75</v>
      </c>
      <c r="L1313" t="s">
        <v>454</v>
      </c>
      <c r="M1313">
        <v>0.57999999999999996</v>
      </c>
      <c r="N1313" t="s">
        <v>34</v>
      </c>
      <c r="O1313" t="s">
        <v>61</v>
      </c>
      <c r="P1313" t="s">
        <v>68</v>
      </c>
      <c r="Q1313" t="s">
        <v>144</v>
      </c>
      <c r="R1313">
        <v>98119</v>
      </c>
      <c r="S1313" s="1">
        <v>42124</v>
      </c>
      <c r="T1313" s="1">
        <v>42125</v>
      </c>
      <c r="U1313">
        <v>288.08999999999997</v>
      </c>
      <c r="V1313">
        <v>34</v>
      </c>
      <c r="W1313">
        <v>1912.98</v>
      </c>
      <c r="X1313">
        <v>45380</v>
      </c>
      <c r="Y1313">
        <f>cleaneddata[[#This Row],[Unit Price]]-cleaneddata[[#This Row],[Discount]]</f>
        <v>65.929999999999993</v>
      </c>
      <c r="Z1313" t="str">
        <f>_xlfn.IFS(cleaneddata[[#This Row],[Region]]="Central","Chris",cleaneddata[[#This Row],[Region]]="East","Erin",cleaneddata[[#This Row],[Region]]="South","Sam",cleaneddata[[#This Row],[Region]]="West","William")</f>
        <v>William</v>
      </c>
    </row>
    <row r="1314" spans="1:26" x14ac:dyDescent="0.2">
      <c r="A1314">
        <v>640</v>
      </c>
      <c r="B1314" t="s">
        <v>1187</v>
      </c>
      <c r="C1314" t="s">
        <v>27</v>
      </c>
      <c r="D1314">
        <v>0</v>
      </c>
      <c r="E1314">
        <v>195.99</v>
      </c>
      <c r="F1314">
        <v>4.2</v>
      </c>
      <c r="G1314" t="s">
        <v>89</v>
      </c>
      <c r="H1314" t="s">
        <v>41</v>
      </c>
      <c r="I1314" t="s">
        <v>42</v>
      </c>
      <c r="J1314" t="s">
        <v>137</v>
      </c>
      <c r="K1314" t="s">
        <v>75</v>
      </c>
      <c r="L1314" t="s">
        <v>2347</v>
      </c>
      <c r="M1314">
        <v>0.56999999999999995</v>
      </c>
      <c r="N1314" t="s">
        <v>34</v>
      </c>
      <c r="O1314" t="s">
        <v>61</v>
      </c>
      <c r="P1314" t="s">
        <v>68</v>
      </c>
      <c r="Q1314" t="s">
        <v>144</v>
      </c>
      <c r="R1314">
        <v>98119</v>
      </c>
      <c r="S1314" s="1">
        <v>42124</v>
      </c>
      <c r="T1314" s="1">
        <v>42126</v>
      </c>
      <c r="U1314">
        <v>1030.509</v>
      </c>
      <c r="V1314">
        <v>24</v>
      </c>
      <c r="W1314">
        <v>4170.87</v>
      </c>
      <c r="X1314">
        <v>45380</v>
      </c>
      <c r="Y1314">
        <f>cleaneddata[[#This Row],[Unit Price]]-cleaneddata[[#This Row],[Discount]]</f>
        <v>195.99</v>
      </c>
      <c r="Z1314" t="str">
        <f>_xlfn.IFS(cleaneddata[[#This Row],[Region]]="Central","Chris",cleaneddata[[#This Row],[Region]]="East","Erin",cleaneddata[[#This Row],[Region]]="South","Sam",cleaneddata[[#This Row],[Region]]="West","William")</f>
        <v>William</v>
      </c>
    </row>
    <row r="1315" spans="1:26" x14ac:dyDescent="0.2">
      <c r="A1315">
        <v>851</v>
      </c>
      <c r="B1315" t="s">
        <v>1366</v>
      </c>
      <c r="C1315" t="s">
        <v>27</v>
      </c>
      <c r="D1315">
        <v>0.06</v>
      </c>
      <c r="E1315">
        <v>1.26</v>
      </c>
      <c r="F1315">
        <v>0.7</v>
      </c>
      <c r="G1315" t="s">
        <v>40</v>
      </c>
      <c r="H1315" t="s">
        <v>96</v>
      </c>
      <c r="I1315" t="s">
        <v>50</v>
      </c>
      <c r="J1315" t="s">
        <v>178</v>
      </c>
      <c r="K1315" t="s">
        <v>52</v>
      </c>
      <c r="L1315" t="s">
        <v>2348</v>
      </c>
      <c r="M1315">
        <v>0.81</v>
      </c>
      <c r="N1315" t="s">
        <v>34</v>
      </c>
      <c r="O1315" t="s">
        <v>61</v>
      </c>
      <c r="P1315" t="s">
        <v>92</v>
      </c>
      <c r="Q1315" t="s">
        <v>1368</v>
      </c>
      <c r="R1315">
        <v>91745</v>
      </c>
      <c r="S1315" s="1">
        <v>42124</v>
      </c>
      <c r="T1315" s="1">
        <v>42124</v>
      </c>
      <c r="U1315">
        <v>-6.6096000000000004</v>
      </c>
      <c r="V1315">
        <v>4</v>
      </c>
      <c r="W1315">
        <v>5.28</v>
      </c>
      <c r="X1315">
        <v>88571</v>
      </c>
      <c r="Y1315">
        <f>cleaneddata[[#This Row],[Unit Price]]-cleaneddata[[#This Row],[Discount]]</f>
        <v>1.2</v>
      </c>
      <c r="Z1315" t="str">
        <f>_xlfn.IFS(cleaneddata[[#This Row],[Region]]="Central","Chris",cleaneddata[[#This Row],[Region]]="East","Erin",cleaneddata[[#This Row],[Region]]="South","Sam",cleaneddata[[#This Row],[Region]]="West","William")</f>
        <v>William</v>
      </c>
    </row>
    <row r="1316" spans="1:26" x14ac:dyDescent="0.2">
      <c r="A1316">
        <v>854</v>
      </c>
      <c r="B1316" t="s">
        <v>2349</v>
      </c>
      <c r="C1316" t="s">
        <v>27</v>
      </c>
      <c r="D1316">
        <v>0.06</v>
      </c>
      <c r="E1316">
        <v>1.76</v>
      </c>
      <c r="F1316">
        <v>0.7</v>
      </c>
      <c r="G1316" t="s">
        <v>40</v>
      </c>
      <c r="H1316" t="s">
        <v>96</v>
      </c>
      <c r="I1316" t="s">
        <v>50</v>
      </c>
      <c r="J1316" t="s">
        <v>51</v>
      </c>
      <c r="K1316" t="s">
        <v>52</v>
      </c>
      <c r="L1316" t="s">
        <v>1665</v>
      </c>
      <c r="M1316">
        <v>0.56000000000000005</v>
      </c>
      <c r="N1316" t="s">
        <v>34</v>
      </c>
      <c r="O1316" t="s">
        <v>113</v>
      </c>
      <c r="P1316" t="s">
        <v>250</v>
      </c>
      <c r="Q1316" t="s">
        <v>2350</v>
      </c>
      <c r="R1316">
        <v>6405</v>
      </c>
      <c r="S1316" s="1">
        <v>42124</v>
      </c>
      <c r="T1316" s="1">
        <v>42126</v>
      </c>
      <c r="U1316">
        <v>1.2236</v>
      </c>
      <c r="V1316">
        <v>22</v>
      </c>
      <c r="W1316">
        <v>39.26</v>
      </c>
      <c r="X1316">
        <v>88571</v>
      </c>
      <c r="Y1316">
        <f>cleaneddata[[#This Row],[Unit Price]]-cleaneddata[[#This Row],[Discount]]</f>
        <v>1.7</v>
      </c>
      <c r="Z1316" t="str">
        <f>_xlfn.IFS(cleaneddata[[#This Row],[Region]]="Central","Chris",cleaneddata[[#This Row],[Region]]="East","Erin",cleaneddata[[#This Row],[Region]]="South","Sam",cleaneddata[[#This Row],[Region]]="West","William")</f>
        <v>Erin</v>
      </c>
    </row>
    <row r="1317" spans="1:26" x14ac:dyDescent="0.2">
      <c r="A1317">
        <v>855</v>
      </c>
      <c r="B1317" t="s">
        <v>2351</v>
      </c>
      <c r="C1317" t="s">
        <v>27</v>
      </c>
      <c r="D1317">
        <v>0.02</v>
      </c>
      <c r="E1317">
        <v>24.98</v>
      </c>
      <c r="F1317">
        <v>8.7899999999999991</v>
      </c>
      <c r="G1317" t="s">
        <v>40</v>
      </c>
      <c r="H1317" t="s">
        <v>96</v>
      </c>
      <c r="I1317" t="s">
        <v>50</v>
      </c>
      <c r="J1317" t="s">
        <v>80</v>
      </c>
      <c r="K1317" t="s">
        <v>75</v>
      </c>
      <c r="L1317" t="s">
        <v>2352</v>
      </c>
      <c r="M1317">
        <v>0.66</v>
      </c>
      <c r="N1317" t="s">
        <v>34</v>
      </c>
      <c r="O1317" t="s">
        <v>113</v>
      </c>
      <c r="P1317" t="s">
        <v>250</v>
      </c>
      <c r="Q1317" t="s">
        <v>2353</v>
      </c>
      <c r="R1317">
        <v>6810</v>
      </c>
      <c r="S1317" s="1">
        <v>42124</v>
      </c>
      <c r="T1317" s="1">
        <v>42125</v>
      </c>
      <c r="U1317">
        <v>4.3148</v>
      </c>
      <c r="V1317">
        <v>23</v>
      </c>
      <c r="W1317">
        <v>606.51</v>
      </c>
      <c r="X1317">
        <v>88571</v>
      </c>
      <c r="Y1317">
        <f>cleaneddata[[#This Row],[Unit Price]]-cleaneddata[[#This Row],[Discount]]</f>
        <v>24.96</v>
      </c>
      <c r="Z1317" t="str">
        <f>_xlfn.IFS(cleaneddata[[#This Row],[Region]]="Central","Chris",cleaneddata[[#This Row],[Region]]="East","Erin",cleaneddata[[#This Row],[Region]]="South","Sam",cleaneddata[[#This Row],[Region]]="West","William")</f>
        <v>Erin</v>
      </c>
    </row>
    <row r="1318" spans="1:26" x14ac:dyDescent="0.2">
      <c r="A1318">
        <v>858</v>
      </c>
      <c r="B1318" t="s">
        <v>2354</v>
      </c>
      <c r="C1318" t="s">
        <v>27</v>
      </c>
      <c r="D1318">
        <v>0.05</v>
      </c>
      <c r="E1318">
        <v>35.99</v>
      </c>
      <c r="F1318">
        <v>5.99</v>
      </c>
      <c r="G1318" t="s">
        <v>89</v>
      </c>
      <c r="H1318" t="s">
        <v>96</v>
      </c>
      <c r="I1318" t="s">
        <v>42</v>
      </c>
      <c r="J1318" t="s">
        <v>137</v>
      </c>
      <c r="K1318" t="s">
        <v>52</v>
      </c>
      <c r="L1318" t="s">
        <v>1374</v>
      </c>
      <c r="M1318">
        <v>0.38</v>
      </c>
      <c r="N1318" t="s">
        <v>34</v>
      </c>
      <c r="O1318" t="s">
        <v>113</v>
      </c>
      <c r="P1318" t="s">
        <v>333</v>
      </c>
      <c r="Q1318" t="s">
        <v>1660</v>
      </c>
      <c r="R1318">
        <v>4240</v>
      </c>
      <c r="S1318" s="1">
        <v>42124</v>
      </c>
      <c r="T1318" s="1">
        <v>42126</v>
      </c>
      <c r="U1318">
        <v>-125.83296</v>
      </c>
      <c r="V1318">
        <v>2</v>
      </c>
      <c r="W1318">
        <v>64.89</v>
      </c>
      <c r="X1318">
        <v>88571</v>
      </c>
      <c r="Y1318">
        <f>cleaneddata[[#This Row],[Unit Price]]-cleaneddata[[#This Row],[Discount]]</f>
        <v>35.940000000000005</v>
      </c>
      <c r="Z1318" t="str">
        <f>_xlfn.IFS(cleaneddata[[#This Row],[Region]]="Central","Chris",cleaneddata[[#This Row],[Region]]="East","Erin",cleaneddata[[#This Row],[Region]]="South","Sam",cleaneddata[[#This Row],[Region]]="West","William")</f>
        <v>Erin</v>
      </c>
    </row>
    <row r="1319" spans="1:26" x14ac:dyDescent="0.2">
      <c r="A1319">
        <v>2704</v>
      </c>
      <c r="B1319" t="s">
        <v>2355</v>
      </c>
      <c r="C1319" t="s">
        <v>27</v>
      </c>
      <c r="D1319">
        <v>0.06</v>
      </c>
      <c r="E1319">
        <v>3.6</v>
      </c>
      <c r="F1319">
        <v>2.2000000000000002</v>
      </c>
      <c r="G1319" t="s">
        <v>40</v>
      </c>
      <c r="H1319" t="s">
        <v>41</v>
      </c>
      <c r="I1319" t="s">
        <v>50</v>
      </c>
      <c r="J1319" t="s">
        <v>90</v>
      </c>
      <c r="K1319" t="s">
        <v>52</v>
      </c>
      <c r="L1319" t="s">
        <v>1386</v>
      </c>
      <c r="M1319">
        <v>0.39</v>
      </c>
      <c r="N1319" t="s">
        <v>34</v>
      </c>
      <c r="O1319" t="s">
        <v>35</v>
      </c>
      <c r="P1319" t="s">
        <v>125</v>
      </c>
      <c r="Q1319" t="s">
        <v>2356</v>
      </c>
      <c r="R1319">
        <v>32503</v>
      </c>
      <c r="S1319" s="1">
        <v>42124</v>
      </c>
      <c r="T1319" s="1">
        <v>42126</v>
      </c>
      <c r="U1319">
        <v>2755.6421999999998</v>
      </c>
      <c r="V1319">
        <v>4</v>
      </c>
      <c r="W1319">
        <v>15.19</v>
      </c>
      <c r="X1319">
        <v>91407</v>
      </c>
      <c r="Y1319">
        <f>cleaneddata[[#This Row],[Unit Price]]-cleaneddata[[#This Row],[Discount]]</f>
        <v>3.54</v>
      </c>
      <c r="Z1319" t="str">
        <f>_xlfn.IFS(cleaneddata[[#This Row],[Region]]="Central","Chris",cleaneddata[[#This Row],[Region]]="East","Erin",cleaneddata[[#This Row],[Region]]="South","Sam",cleaneddata[[#This Row],[Region]]="West","William")</f>
        <v>Sam</v>
      </c>
    </row>
    <row r="1320" spans="1:26" x14ac:dyDescent="0.2">
      <c r="A1320">
        <v>1352</v>
      </c>
      <c r="B1320" t="s">
        <v>2357</v>
      </c>
      <c r="C1320" t="s">
        <v>39</v>
      </c>
      <c r="D1320">
        <v>0.05</v>
      </c>
      <c r="E1320">
        <v>17.670000000000002</v>
      </c>
      <c r="F1320">
        <v>8.99</v>
      </c>
      <c r="G1320" t="s">
        <v>40</v>
      </c>
      <c r="H1320" t="s">
        <v>73</v>
      </c>
      <c r="I1320" t="s">
        <v>30</v>
      </c>
      <c r="J1320" t="s">
        <v>128</v>
      </c>
      <c r="K1320" t="s">
        <v>44</v>
      </c>
      <c r="L1320" t="s">
        <v>2058</v>
      </c>
      <c r="M1320">
        <v>0.47</v>
      </c>
      <c r="N1320" t="s">
        <v>34</v>
      </c>
      <c r="O1320" t="s">
        <v>113</v>
      </c>
      <c r="P1320" t="s">
        <v>420</v>
      </c>
      <c r="Q1320" t="s">
        <v>1703</v>
      </c>
      <c r="R1320">
        <v>20746</v>
      </c>
      <c r="S1320" s="1">
        <v>42124</v>
      </c>
      <c r="T1320" s="1">
        <v>42125</v>
      </c>
      <c r="U1320">
        <v>46.036799999999999</v>
      </c>
      <c r="V1320">
        <v>16</v>
      </c>
      <c r="W1320">
        <v>283.44</v>
      </c>
      <c r="X1320">
        <v>88234</v>
      </c>
      <c r="Y1320">
        <f>cleaneddata[[#This Row],[Unit Price]]-cleaneddata[[#This Row],[Discount]]</f>
        <v>17.62</v>
      </c>
      <c r="Z1320" t="str">
        <f>_xlfn.IFS(cleaneddata[[#This Row],[Region]]="Central","Chris",cleaneddata[[#This Row],[Region]]="East","Erin",cleaneddata[[#This Row],[Region]]="South","Sam",cleaneddata[[#This Row],[Region]]="West","William")</f>
        <v>Erin</v>
      </c>
    </row>
    <row r="1321" spans="1:26" x14ac:dyDescent="0.2">
      <c r="A1321">
        <v>1347</v>
      </c>
      <c r="B1321" t="s">
        <v>2358</v>
      </c>
      <c r="C1321" t="s">
        <v>49</v>
      </c>
      <c r="D1321">
        <v>0.1</v>
      </c>
      <c r="E1321">
        <v>2.62</v>
      </c>
      <c r="F1321">
        <v>0.8</v>
      </c>
      <c r="G1321" t="s">
        <v>40</v>
      </c>
      <c r="H1321" t="s">
        <v>73</v>
      </c>
      <c r="I1321" t="s">
        <v>50</v>
      </c>
      <c r="J1321" t="s">
        <v>178</v>
      </c>
      <c r="K1321" t="s">
        <v>52</v>
      </c>
      <c r="L1321" t="s">
        <v>2126</v>
      </c>
      <c r="M1321">
        <v>0.39</v>
      </c>
      <c r="N1321" t="s">
        <v>34</v>
      </c>
      <c r="O1321" t="s">
        <v>35</v>
      </c>
      <c r="P1321" t="s">
        <v>125</v>
      </c>
      <c r="Q1321" t="s">
        <v>2359</v>
      </c>
      <c r="R1321">
        <v>33511</v>
      </c>
      <c r="S1321" s="1">
        <v>42124</v>
      </c>
      <c r="T1321" s="1">
        <v>42130</v>
      </c>
      <c r="U1321">
        <v>-94.490899999999996</v>
      </c>
      <c r="V1321">
        <v>21</v>
      </c>
      <c r="W1321">
        <v>51.86</v>
      </c>
      <c r="X1321">
        <v>89686</v>
      </c>
      <c r="Y1321">
        <f>cleaneddata[[#This Row],[Unit Price]]-cleaneddata[[#This Row],[Discount]]</f>
        <v>2.52</v>
      </c>
      <c r="Z1321" t="str">
        <f>_xlfn.IFS(cleaneddata[[#This Row],[Region]]="Central","Chris",cleaneddata[[#This Row],[Region]]="East","Erin",cleaneddata[[#This Row],[Region]]="South","Sam",cleaneddata[[#This Row],[Region]]="West","William")</f>
        <v>Sam</v>
      </c>
    </row>
    <row r="1322" spans="1:26" x14ac:dyDescent="0.2">
      <c r="A1322">
        <v>2704</v>
      </c>
      <c r="B1322" t="s">
        <v>2355</v>
      </c>
      <c r="C1322" t="s">
        <v>49</v>
      </c>
      <c r="D1322">
        <v>0.03</v>
      </c>
      <c r="E1322">
        <v>13.48</v>
      </c>
      <c r="F1322">
        <v>4.51</v>
      </c>
      <c r="G1322" t="s">
        <v>89</v>
      </c>
      <c r="H1322" t="s">
        <v>41</v>
      </c>
      <c r="I1322" t="s">
        <v>50</v>
      </c>
      <c r="J1322" t="s">
        <v>80</v>
      </c>
      <c r="K1322" t="s">
        <v>75</v>
      </c>
      <c r="L1322" t="s">
        <v>1783</v>
      </c>
      <c r="M1322">
        <v>0.59</v>
      </c>
      <c r="N1322" t="s">
        <v>34</v>
      </c>
      <c r="O1322" t="s">
        <v>35</v>
      </c>
      <c r="P1322" t="s">
        <v>125</v>
      </c>
      <c r="Q1322" t="s">
        <v>2356</v>
      </c>
      <c r="R1322">
        <v>32503</v>
      </c>
      <c r="S1322" s="1">
        <v>42124</v>
      </c>
      <c r="T1322" s="1">
        <v>42128</v>
      </c>
      <c r="U1322">
        <v>-256.01799999999997</v>
      </c>
      <c r="V1322">
        <v>4</v>
      </c>
      <c r="W1322">
        <v>59.49</v>
      </c>
      <c r="X1322">
        <v>91408</v>
      </c>
      <c r="Y1322">
        <f>cleaneddata[[#This Row],[Unit Price]]-cleaneddata[[#This Row],[Discount]]</f>
        <v>13.450000000000001</v>
      </c>
      <c r="Z1322" t="str">
        <f>_xlfn.IFS(cleaneddata[[#This Row],[Region]]="Central","Chris",cleaneddata[[#This Row],[Region]]="East","Erin",cleaneddata[[#This Row],[Region]]="South","Sam",cleaneddata[[#This Row],[Region]]="West","William")</f>
        <v>Sam</v>
      </c>
    </row>
    <row r="1323" spans="1:26" x14ac:dyDescent="0.2">
      <c r="A1323">
        <v>2823</v>
      </c>
      <c r="B1323" t="s">
        <v>2360</v>
      </c>
      <c r="C1323" t="s">
        <v>49</v>
      </c>
      <c r="D1323">
        <v>0.02</v>
      </c>
      <c r="E1323">
        <v>21.98</v>
      </c>
      <c r="F1323">
        <v>2.87</v>
      </c>
      <c r="G1323" t="s">
        <v>40</v>
      </c>
      <c r="H1323" t="s">
        <v>96</v>
      </c>
      <c r="I1323" t="s">
        <v>50</v>
      </c>
      <c r="J1323" t="s">
        <v>51</v>
      </c>
      <c r="K1323" t="s">
        <v>44</v>
      </c>
      <c r="L1323" t="s">
        <v>1740</v>
      </c>
      <c r="M1323">
        <v>0.55000000000000004</v>
      </c>
      <c r="N1323" t="s">
        <v>34</v>
      </c>
      <c r="O1323" t="s">
        <v>61</v>
      </c>
      <c r="P1323" t="s">
        <v>298</v>
      </c>
      <c r="Q1323" t="s">
        <v>2361</v>
      </c>
      <c r="R1323">
        <v>89031</v>
      </c>
      <c r="S1323" s="1">
        <v>42124</v>
      </c>
      <c r="T1323" s="1">
        <v>42126</v>
      </c>
      <c r="U1323">
        <v>165.6345</v>
      </c>
      <c r="V1323">
        <v>11</v>
      </c>
      <c r="W1323">
        <v>240.05</v>
      </c>
      <c r="X1323">
        <v>87240</v>
      </c>
      <c r="Y1323">
        <f>cleaneddata[[#This Row],[Unit Price]]-cleaneddata[[#This Row],[Discount]]</f>
        <v>21.96</v>
      </c>
      <c r="Z1323" t="str">
        <f>_xlfn.IFS(cleaneddata[[#This Row],[Region]]="Central","Chris",cleaneddata[[#This Row],[Region]]="East","Erin",cleaneddata[[#This Row],[Region]]="South","Sam",cleaneddata[[#This Row],[Region]]="West","William")</f>
        <v>William</v>
      </c>
    </row>
    <row r="1324" spans="1:26" x14ac:dyDescent="0.2">
      <c r="A1324">
        <v>1989</v>
      </c>
      <c r="B1324" t="s">
        <v>695</v>
      </c>
      <c r="C1324" t="s">
        <v>118</v>
      </c>
      <c r="D1324">
        <v>0.1</v>
      </c>
      <c r="E1324">
        <v>1.6</v>
      </c>
      <c r="F1324">
        <v>1.29</v>
      </c>
      <c r="G1324" t="s">
        <v>40</v>
      </c>
      <c r="H1324" t="s">
        <v>73</v>
      </c>
      <c r="I1324" t="s">
        <v>50</v>
      </c>
      <c r="J1324" t="s">
        <v>51</v>
      </c>
      <c r="K1324" t="s">
        <v>52</v>
      </c>
      <c r="L1324" t="s">
        <v>2362</v>
      </c>
      <c r="M1324">
        <v>0.42</v>
      </c>
      <c r="N1324" t="s">
        <v>34</v>
      </c>
      <c r="O1324" t="s">
        <v>61</v>
      </c>
      <c r="P1324" t="s">
        <v>148</v>
      </c>
      <c r="Q1324" t="s">
        <v>697</v>
      </c>
      <c r="R1324">
        <v>84117</v>
      </c>
      <c r="S1324" s="1">
        <v>42124</v>
      </c>
      <c r="T1324" s="1">
        <v>42124</v>
      </c>
      <c r="U1324">
        <v>-14.990399999999999</v>
      </c>
      <c r="V1324">
        <v>11</v>
      </c>
      <c r="W1324">
        <v>16.88</v>
      </c>
      <c r="X1324">
        <v>90003</v>
      </c>
      <c r="Y1324">
        <f>cleaneddata[[#This Row],[Unit Price]]-cleaneddata[[#This Row],[Discount]]</f>
        <v>1.5</v>
      </c>
      <c r="Z1324" t="str">
        <f>_xlfn.IFS(cleaneddata[[#This Row],[Region]]="Central","Chris",cleaneddata[[#This Row],[Region]]="East","Erin",cleaneddata[[#This Row],[Region]]="South","Sam",cleaneddata[[#This Row],[Region]]="West","William")</f>
        <v>William</v>
      </c>
    </row>
    <row r="1325" spans="1:26" x14ac:dyDescent="0.2">
      <c r="A1325">
        <v>2394</v>
      </c>
      <c r="B1325" t="s">
        <v>2363</v>
      </c>
      <c r="C1325" t="s">
        <v>27</v>
      </c>
      <c r="D1325">
        <v>0.01</v>
      </c>
      <c r="E1325">
        <v>11.7</v>
      </c>
      <c r="F1325">
        <v>5.63</v>
      </c>
      <c r="G1325" t="s">
        <v>40</v>
      </c>
      <c r="H1325" t="s">
        <v>96</v>
      </c>
      <c r="I1325" t="s">
        <v>50</v>
      </c>
      <c r="J1325" t="s">
        <v>74</v>
      </c>
      <c r="K1325" t="s">
        <v>75</v>
      </c>
      <c r="L1325" t="s">
        <v>2364</v>
      </c>
      <c r="M1325">
        <v>0.4</v>
      </c>
      <c r="N1325" t="s">
        <v>34</v>
      </c>
      <c r="O1325" t="s">
        <v>35</v>
      </c>
      <c r="P1325" t="s">
        <v>77</v>
      </c>
      <c r="Q1325" t="s">
        <v>2365</v>
      </c>
      <c r="R1325">
        <v>30328</v>
      </c>
      <c r="S1325" s="1">
        <v>42125</v>
      </c>
      <c r="T1325" s="1">
        <v>42127</v>
      </c>
      <c r="U1325">
        <v>39.21</v>
      </c>
      <c r="V1325">
        <v>16</v>
      </c>
      <c r="W1325">
        <v>196.69</v>
      </c>
      <c r="X1325">
        <v>86949</v>
      </c>
      <c r="Y1325">
        <f>cleaneddata[[#This Row],[Unit Price]]-cleaneddata[[#This Row],[Discount]]</f>
        <v>11.69</v>
      </c>
      <c r="Z1325" t="str">
        <f>_xlfn.IFS(cleaneddata[[#This Row],[Region]]="Central","Chris",cleaneddata[[#This Row],[Region]]="East","Erin",cleaneddata[[#This Row],[Region]]="South","Sam",cleaneddata[[#This Row],[Region]]="West","William")</f>
        <v>Sam</v>
      </c>
    </row>
    <row r="1326" spans="1:26" x14ac:dyDescent="0.2">
      <c r="A1326">
        <v>2394</v>
      </c>
      <c r="B1326" t="s">
        <v>2363</v>
      </c>
      <c r="C1326" t="s">
        <v>27</v>
      </c>
      <c r="D1326">
        <v>0.03</v>
      </c>
      <c r="E1326">
        <v>4.55</v>
      </c>
      <c r="F1326">
        <v>1.49</v>
      </c>
      <c r="G1326" t="s">
        <v>40</v>
      </c>
      <c r="H1326" t="s">
        <v>96</v>
      </c>
      <c r="I1326" t="s">
        <v>50</v>
      </c>
      <c r="J1326" t="s">
        <v>74</v>
      </c>
      <c r="K1326" t="s">
        <v>75</v>
      </c>
      <c r="L1326" t="s">
        <v>1505</v>
      </c>
      <c r="M1326">
        <v>0.35</v>
      </c>
      <c r="N1326" t="s">
        <v>34</v>
      </c>
      <c r="O1326" t="s">
        <v>35</v>
      </c>
      <c r="P1326" t="s">
        <v>77</v>
      </c>
      <c r="Q1326" t="s">
        <v>2365</v>
      </c>
      <c r="R1326">
        <v>30328</v>
      </c>
      <c r="S1326" s="1">
        <v>42125</v>
      </c>
      <c r="T1326" s="1">
        <v>42125</v>
      </c>
      <c r="U1326">
        <v>100.38</v>
      </c>
      <c r="V1326">
        <v>9</v>
      </c>
      <c r="W1326">
        <v>40.28</v>
      </c>
      <c r="X1326">
        <v>86949</v>
      </c>
      <c r="Y1326">
        <f>cleaneddata[[#This Row],[Unit Price]]-cleaneddata[[#This Row],[Discount]]</f>
        <v>4.5199999999999996</v>
      </c>
      <c r="Z1326" t="str">
        <f>_xlfn.IFS(cleaneddata[[#This Row],[Region]]="Central","Chris",cleaneddata[[#This Row],[Region]]="East","Erin",cleaneddata[[#This Row],[Region]]="South","Sam",cleaneddata[[#This Row],[Region]]="West","William")</f>
        <v>Sam</v>
      </c>
    </row>
    <row r="1327" spans="1:26" x14ac:dyDescent="0.2">
      <c r="A1327">
        <v>2724</v>
      </c>
      <c r="B1327" t="s">
        <v>2366</v>
      </c>
      <c r="C1327" t="s">
        <v>27</v>
      </c>
      <c r="D1327">
        <v>0.06</v>
      </c>
      <c r="E1327">
        <v>4.9800000000000004</v>
      </c>
      <c r="F1327">
        <v>7.44</v>
      </c>
      <c r="G1327" t="s">
        <v>40</v>
      </c>
      <c r="H1327" t="s">
        <v>73</v>
      </c>
      <c r="I1327" t="s">
        <v>50</v>
      </c>
      <c r="J1327" t="s">
        <v>90</v>
      </c>
      <c r="K1327" t="s">
        <v>75</v>
      </c>
      <c r="L1327" t="s">
        <v>2176</v>
      </c>
      <c r="M1327">
        <v>0.36</v>
      </c>
      <c r="N1327" t="s">
        <v>34</v>
      </c>
      <c r="O1327" t="s">
        <v>35</v>
      </c>
      <c r="P1327" t="s">
        <v>402</v>
      </c>
      <c r="Q1327" t="s">
        <v>2367</v>
      </c>
      <c r="R1327">
        <v>37421</v>
      </c>
      <c r="S1327" s="1">
        <v>42125</v>
      </c>
      <c r="T1327" s="1">
        <v>42126</v>
      </c>
      <c r="U1327">
        <v>-37.561999999999998</v>
      </c>
      <c r="V1327">
        <v>10</v>
      </c>
      <c r="W1327">
        <v>53.21</v>
      </c>
      <c r="X1327">
        <v>88959</v>
      </c>
      <c r="Y1327">
        <f>cleaneddata[[#This Row],[Unit Price]]-cleaneddata[[#This Row],[Discount]]</f>
        <v>4.9200000000000008</v>
      </c>
      <c r="Z1327" t="str">
        <f>_xlfn.IFS(cleaneddata[[#This Row],[Region]]="Central","Chris",cleaneddata[[#This Row],[Region]]="East","Erin",cleaneddata[[#This Row],[Region]]="South","Sam",cleaneddata[[#This Row],[Region]]="West","William")</f>
        <v>Sam</v>
      </c>
    </row>
    <row r="1328" spans="1:26" x14ac:dyDescent="0.2">
      <c r="A1328">
        <v>2724</v>
      </c>
      <c r="B1328" t="s">
        <v>2366</v>
      </c>
      <c r="C1328" t="s">
        <v>27</v>
      </c>
      <c r="D1328">
        <v>0.01</v>
      </c>
      <c r="E1328">
        <v>6.48</v>
      </c>
      <c r="F1328">
        <v>7.37</v>
      </c>
      <c r="G1328" t="s">
        <v>40</v>
      </c>
      <c r="H1328" t="s">
        <v>73</v>
      </c>
      <c r="I1328" t="s">
        <v>50</v>
      </c>
      <c r="J1328" t="s">
        <v>90</v>
      </c>
      <c r="K1328" t="s">
        <v>75</v>
      </c>
      <c r="L1328" t="s">
        <v>1617</v>
      </c>
      <c r="M1328">
        <v>0.37</v>
      </c>
      <c r="N1328" t="s">
        <v>34</v>
      </c>
      <c r="O1328" t="s">
        <v>35</v>
      </c>
      <c r="P1328" t="s">
        <v>402</v>
      </c>
      <c r="Q1328" t="s">
        <v>2367</v>
      </c>
      <c r="R1328">
        <v>37421</v>
      </c>
      <c r="S1328" s="1">
        <v>42125</v>
      </c>
      <c r="T1328" s="1">
        <v>42127</v>
      </c>
      <c r="U1328">
        <v>-449.69400000000002</v>
      </c>
      <c r="V1328">
        <v>18</v>
      </c>
      <c r="W1328">
        <v>122.8</v>
      </c>
      <c r="X1328">
        <v>88959</v>
      </c>
      <c r="Y1328">
        <f>cleaneddata[[#This Row],[Unit Price]]-cleaneddata[[#This Row],[Discount]]</f>
        <v>6.4700000000000006</v>
      </c>
      <c r="Z1328" t="str">
        <f>_xlfn.IFS(cleaneddata[[#This Row],[Region]]="Central","Chris",cleaneddata[[#This Row],[Region]]="East","Erin",cleaneddata[[#This Row],[Region]]="South","Sam",cleaneddata[[#This Row],[Region]]="West","William")</f>
        <v>Sam</v>
      </c>
    </row>
    <row r="1329" spans="1:26" x14ac:dyDescent="0.2">
      <c r="A1329">
        <v>1271</v>
      </c>
      <c r="B1329" t="s">
        <v>2113</v>
      </c>
      <c r="C1329" t="s">
        <v>49</v>
      </c>
      <c r="D1329">
        <v>0.1</v>
      </c>
      <c r="E1329">
        <v>34.229999999999997</v>
      </c>
      <c r="F1329">
        <v>5.0199999999999996</v>
      </c>
      <c r="G1329" t="s">
        <v>40</v>
      </c>
      <c r="H1329" t="s">
        <v>96</v>
      </c>
      <c r="I1329" t="s">
        <v>30</v>
      </c>
      <c r="J1329" t="s">
        <v>128</v>
      </c>
      <c r="K1329" t="s">
        <v>75</v>
      </c>
      <c r="L1329" t="s">
        <v>1320</v>
      </c>
      <c r="M1329">
        <v>0.55000000000000004</v>
      </c>
      <c r="N1329" t="s">
        <v>34</v>
      </c>
      <c r="O1329" t="s">
        <v>61</v>
      </c>
      <c r="P1329" t="s">
        <v>92</v>
      </c>
      <c r="Q1329" t="s">
        <v>2114</v>
      </c>
      <c r="R1329">
        <v>91941</v>
      </c>
      <c r="S1329" s="1">
        <v>42125</v>
      </c>
      <c r="T1329" s="1">
        <v>42130</v>
      </c>
      <c r="U1329">
        <v>151.56540000000001</v>
      </c>
      <c r="V1329">
        <v>7</v>
      </c>
      <c r="W1329">
        <v>219.66</v>
      </c>
      <c r="X1329">
        <v>88411</v>
      </c>
      <c r="Y1329">
        <f>cleaneddata[[#This Row],[Unit Price]]-cleaneddata[[#This Row],[Discount]]</f>
        <v>34.129999999999995</v>
      </c>
      <c r="Z1329" t="str">
        <f>_xlfn.IFS(cleaneddata[[#This Row],[Region]]="Central","Chris",cleaneddata[[#This Row],[Region]]="East","Erin",cleaneddata[[#This Row],[Region]]="South","Sam",cleaneddata[[#This Row],[Region]]="West","William")</f>
        <v>William</v>
      </c>
    </row>
    <row r="1330" spans="1:26" x14ac:dyDescent="0.2">
      <c r="A1330">
        <v>1383</v>
      </c>
      <c r="B1330" t="s">
        <v>2368</v>
      </c>
      <c r="C1330" t="s">
        <v>118</v>
      </c>
      <c r="D1330">
        <v>0.03</v>
      </c>
      <c r="E1330">
        <v>2.23</v>
      </c>
      <c r="F1330">
        <v>4.57</v>
      </c>
      <c r="G1330" t="s">
        <v>40</v>
      </c>
      <c r="H1330" t="s">
        <v>41</v>
      </c>
      <c r="I1330" t="s">
        <v>30</v>
      </c>
      <c r="J1330" t="s">
        <v>128</v>
      </c>
      <c r="K1330" t="s">
        <v>44</v>
      </c>
      <c r="L1330" t="s">
        <v>2369</v>
      </c>
      <c r="M1330">
        <v>0.41</v>
      </c>
      <c r="N1330" t="s">
        <v>34</v>
      </c>
      <c r="O1330" t="s">
        <v>61</v>
      </c>
      <c r="P1330" t="s">
        <v>148</v>
      </c>
      <c r="Q1330" t="s">
        <v>1234</v>
      </c>
      <c r="R1330">
        <v>84120</v>
      </c>
      <c r="S1330" s="1">
        <v>42125</v>
      </c>
      <c r="T1330" s="1">
        <v>42126</v>
      </c>
      <c r="U1330">
        <v>-93.25</v>
      </c>
      <c r="V1330">
        <v>12</v>
      </c>
      <c r="W1330">
        <v>28.66</v>
      </c>
      <c r="X1330">
        <v>89406</v>
      </c>
      <c r="Y1330">
        <f>cleaneddata[[#This Row],[Unit Price]]-cleaneddata[[#This Row],[Discount]]</f>
        <v>2.2000000000000002</v>
      </c>
      <c r="Z1330" t="str">
        <f>_xlfn.IFS(cleaneddata[[#This Row],[Region]]="Central","Chris",cleaneddata[[#This Row],[Region]]="East","Erin",cleaneddata[[#This Row],[Region]]="South","Sam",cleaneddata[[#This Row],[Region]]="West","William")</f>
        <v>William</v>
      </c>
    </row>
    <row r="1331" spans="1:26" x14ac:dyDescent="0.2">
      <c r="A1331">
        <v>381</v>
      </c>
      <c r="B1331" t="s">
        <v>2370</v>
      </c>
      <c r="C1331" t="s">
        <v>72</v>
      </c>
      <c r="D1331">
        <v>7.0000000000000007E-2</v>
      </c>
      <c r="E1331">
        <v>415.88</v>
      </c>
      <c r="F1331">
        <v>11.37</v>
      </c>
      <c r="G1331" t="s">
        <v>40</v>
      </c>
      <c r="H1331" t="s">
        <v>96</v>
      </c>
      <c r="I1331" t="s">
        <v>50</v>
      </c>
      <c r="J1331" t="s">
        <v>80</v>
      </c>
      <c r="K1331" t="s">
        <v>75</v>
      </c>
      <c r="L1331" t="s">
        <v>1383</v>
      </c>
      <c r="M1331">
        <v>0.56999999999999995</v>
      </c>
      <c r="N1331" t="s">
        <v>34</v>
      </c>
      <c r="O1331" t="s">
        <v>54</v>
      </c>
      <c r="P1331" t="s">
        <v>105</v>
      </c>
      <c r="Q1331" t="s">
        <v>1849</v>
      </c>
      <c r="R1331">
        <v>61701</v>
      </c>
      <c r="S1331" s="1">
        <v>42125</v>
      </c>
      <c r="T1331" s="1">
        <v>42125</v>
      </c>
      <c r="U1331">
        <v>-539.59</v>
      </c>
      <c r="V1331">
        <v>1</v>
      </c>
      <c r="W1331">
        <v>394.51</v>
      </c>
      <c r="X1331">
        <v>88929</v>
      </c>
      <c r="Y1331">
        <f>cleaneddata[[#This Row],[Unit Price]]-cleaneddata[[#This Row],[Discount]]</f>
        <v>415.81</v>
      </c>
      <c r="Z1331" t="str">
        <f>_xlfn.IFS(cleaneddata[[#This Row],[Region]]="Central","Chris",cleaneddata[[#This Row],[Region]]="East","Erin",cleaneddata[[#This Row],[Region]]="South","Sam",cleaneddata[[#This Row],[Region]]="West","William")</f>
        <v>Chris</v>
      </c>
    </row>
    <row r="1332" spans="1:26" x14ac:dyDescent="0.2">
      <c r="A1332">
        <v>1193</v>
      </c>
      <c r="B1332" t="s">
        <v>1353</v>
      </c>
      <c r="C1332" t="s">
        <v>72</v>
      </c>
      <c r="D1332">
        <v>0.03</v>
      </c>
      <c r="E1332">
        <v>5.98</v>
      </c>
      <c r="F1332">
        <v>1.49</v>
      </c>
      <c r="G1332" t="s">
        <v>40</v>
      </c>
      <c r="H1332" t="s">
        <v>29</v>
      </c>
      <c r="I1332" t="s">
        <v>50</v>
      </c>
      <c r="J1332" t="s">
        <v>74</v>
      </c>
      <c r="K1332" t="s">
        <v>75</v>
      </c>
      <c r="L1332" t="s">
        <v>1589</v>
      </c>
      <c r="M1332">
        <v>0.39</v>
      </c>
      <c r="N1332" t="s">
        <v>34</v>
      </c>
      <c r="O1332" t="s">
        <v>113</v>
      </c>
      <c r="P1332" t="s">
        <v>376</v>
      </c>
      <c r="Q1332" t="s">
        <v>68</v>
      </c>
      <c r="R1332">
        <v>20016</v>
      </c>
      <c r="S1332" s="1">
        <v>42125</v>
      </c>
      <c r="T1332" s="1">
        <v>42127</v>
      </c>
      <c r="U1332">
        <v>38.08</v>
      </c>
      <c r="V1332">
        <v>85</v>
      </c>
      <c r="W1332">
        <v>517.85</v>
      </c>
      <c r="X1332">
        <v>38852</v>
      </c>
      <c r="Y1332">
        <f>cleaneddata[[#This Row],[Unit Price]]-cleaneddata[[#This Row],[Discount]]</f>
        <v>5.95</v>
      </c>
      <c r="Z1332" t="str">
        <f>_xlfn.IFS(cleaneddata[[#This Row],[Region]]="Central","Chris",cleaneddata[[#This Row],[Region]]="East","Erin",cleaneddata[[#This Row],[Region]]="South","Sam",cleaneddata[[#This Row],[Region]]="West","William")</f>
        <v>Erin</v>
      </c>
    </row>
    <row r="1333" spans="1:26" x14ac:dyDescent="0.2">
      <c r="A1333">
        <v>1194</v>
      </c>
      <c r="B1333" t="s">
        <v>2371</v>
      </c>
      <c r="C1333" t="s">
        <v>72</v>
      </c>
      <c r="D1333">
        <v>0.03</v>
      </c>
      <c r="E1333">
        <v>5.98</v>
      </c>
      <c r="F1333">
        <v>1.49</v>
      </c>
      <c r="G1333" t="s">
        <v>40</v>
      </c>
      <c r="H1333" t="s">
        <v>29</v>
      </c>
      <c r="I1333" t="s">
        <v>50</v>
      </c>
      <c r="J1333" t="s">
        <v>74</v>
      </c>
      <c r="K1333" t="s">
        <v>75</v>
      </c>
      <c r="L1333" t="s">
        <v>1589</v>
      </c>
      <c r="M1333">
        <v>0.39</v>
      </c>
      <c r="N1333" t="s">
        <v>34</v>
      </c>
      <c r="O1333" t="s">
        <v>35</v>
      </c>
      <c r="P1333" t="s">
        <v>125</v>
      </c>
      <c r="Q1333" t="s">
        <v>2372</v>
      </c>
      <c r="R1333">
        <v>34142</v>
      </c>
      <c r="S1333" s="1">
        <v>42125</v>
      </c>
      <c r="T1333" s="1">
        <v>42127</v>
      </c>
      <c r="U1333">
        <v>20.495999999999999</v>
      </c>
      <c r="V1333">
        <v>21</v>
      </c>
      <c r="W1333">
        <v>127.94</v>
      </c>
      <c r="X1333">
        <v>87586</v>
      </c>
      <c r="Y1333">
        <f>cleaneddata[[#This Row],[Unit Price]]-cleaneddata[[#This Row],[Discount]]</f>
        <v>5.95</v>
      </c>
      <c r="Z1333" t="str">
        <f>_xlfn.IFS(cleaneddata[[#This Row],[Region]]="Central","Chris",cleaneddata[[#This Row],[Region]]="East","Erin",cleaneddata[[#This Row],[Region]]="South","Sam",cleaneddata[[#This Row],[Region]]="West","William")</f>
        <v>Sam</v>
      </c>
    </row>
    <row r="1334" spans="1:26" x14ac:dyDescent="0.2">
      <c r="A1334">
        <v>3139</v>
      </c>
      <c r="B1334" t="s">
        <v>2373</v>
      </c>
      <c r="C1334" t="s">
        <v>27</v>
      </c>
      <c r="D1334">
        <v>0.09</v>
      </c>
      <c r="E1334">
        <v>280.98</v>
      </c>
      <c r="F1334">
        <v>57</v>
      </c>
      <c r="G1334" t="s">
        <v>28</v>
      </c>
      <c r="H1334" t="s">
        <v>73</v>
      </c>
      <c r="I1334" t="s">
        <v>30</v>
      </c>
      <c r="J1334" t="s">
        <v>111</v>
      </c>
      <c r="K1334" t="s">
        <v>59</v>
      </c>
      <c r="L1334" t="s">
        <v>864</v>
      </c>
      <c r="M1334">
        <v>0.78</v>
      </c>
      <c r="N1334" t="s">
        <v>34</v>
      </c>
      <c r="O1334" t="s">
        <v>113</v>
      </c>
      <c r="P1334" t="s">
        <v>399</v>
      </c>
      <c r="Q1334" t="s">
        <v>2374</v>
      </c>
      <c r="R1334">
        <v>7016</v>
      </c>
      <c r="S1334" s="1">
        <v>42126</v>
      </c>
      <c r="T1334" s="1">
        <v>42129</v>
      </c>
      <c r="U1334">
        <v>252.488</v>
      </c>
      <c r="V1334">
        <v>31</v>
      </c>
      <c r="W1334">
        <v>7974.21</v>
      </c>
      <c r="X1334">
        <v>86793</v>
      </c>
      <c r="Y1334">
        <f>cleaneddata[[#This Row],[Unit Price]]-cleaneddata[[#This Row],[Discount]]</f>
        <v>280.89000000000004</v>
      </c>
      <c r="Z1334" t="str">
        <f>_xlfn.IFS(cleaneddata[[#This Row],[Region]]="Central","Chris",cleaneddata[[#This Row],[Region]]="East","Erin",cleaneddata[[#This Row],[Region]]="South","Sam",cleaneddata[[#This Row],[Region]]="West","William")</f>
        <v>Erin</v>
      </c>
    </row>
    <row r="1335" spans="1:26" x14ac:dyDescent="0.2">
      <c r="A1335">
        <v>3367</v>
      </c>
      <c r="B1335" t="s">
        <v>2375</v>
      </c>
      <c r="C1335" t="s">
        <v>27</v>
      </c>
      <c r="D1335">
        <v>0.08</v>
      </c>
      <c r="E1335">
        <v>30.97</v>
      </c>
      <c r="F1335">
        <v>4</v>
      </c>
      <c r="G1335" t="s">
        <v>40</v>
      </c>
      <c r="H1335" t="s">
        <v>73</v>
      </c>
      <c r="I1335" t="s">
        <v>42</v>
      </c>
      <c r="J1335" t="s">
        <v>43</v>
      </c>
      <c r="K1335" t="s">
        <v>75</v>
      </c>
      <c r="L1335" t="s">
        <v>2164</v>
      </c>
      <c r="M1335">
        <v>0.74</v>
      </c>
      <c r="N1335" t="s">
        <v>34</v>
      </c>
      <c r="O1335" t="s">
        <v>113</v>
      </c>
      <c r="P1335" t="s">
        <v>319</v>
      </c>
      <c r="Q1335" t="s">
        <v>2376</v>
      </c>
      <c r="R1335">
        <v>43221</v>
      </c>
      <c r="S1335" s="1">
        <v>42126</v>
      </c>
      <c r="T1335" s="1">
        <v>42127</v>
      </c>
      <c r="U1335">
        <v>10.68</v>
      </c>
      <c r="V1335">
        <v>26</v>
      </c>
      <c r="W1335">
        <v>758.97</v>
      </c>
      <c r="X1335">
        <v>90502</v>
      </c>
      <c r="Y1335">
        <f>cleaneddata[[#This Row],[Unit Price]]-cleaneddata[[#This Row],[Discount]]</f>
        <v>30.89</v>
      </c>
      <c r="Z1335" t="str">
        <f>_xlfn.IFS(cleaneddata[[#This Row],[Region]]="Central","Chris",cleaneddata[[#This Row],[Region]]="East","Erin",cleaneddata[[#This Row],[Region]]="South","Sam",cleaneddata[[#This Row],[Region]]="West","William")</f>
        <v>Erin</v>
      </c>
    </row>
    <row r="1336" spans="1:26" x14ac:dyDescent="0.2">
      <c r="A1336">
        <v>3367</v>
      </c>
      <c r="B1336" t="s">
        <v>2375</v>
      </c>
      <c r="C1336" t="s">
        <v>27</v>
      </c>
      <c r="D1336">
        <v>0.1</v>
      </c>
      <c r="E1336">
        <v>4.13</v>
      </c>
      <c r="F1336">
        <v>0.5</v>
      </c>
      <c r="G1336" t="s">
        <v>89</v>
      </c>
      <c r="H1336" t="s">
        <v>73</v>
      </c>
      <c r="I1336" t="s">
        <v>50</v>
      </c>
      <c r="J1336" t="s">
        <v>154</v>
      </c>
      <c r="K1336" t="s">
        <v>75</v>
      </c>
      <c r="L1336" t="s">
        <v>2377</v>
      </c>
      <c r="M1336">
        <v>0.39</v>
      </c>
      <c r="N1336" t="s">
        <v>34</v>
      </c>
      <c r="O1336" t="s">
        <v>113</v>
      </c>
      <c r="P1336" t="s">
        <v>319</v>
      </c>
      <c r="Q1336" t="s">
        <v>2376</v>
      </c>
      <c r="R1336">
        <v>43221</v>
      </c>
      <c r="S1336" s="1">
        <v>42126</v>
      </c>
      <c r="T1336" s="1">
        <v>42128</v>
      </c>
      <c r="U1336">
        <v>58.263599999999997</v>
      </c>
      <c r="V1336">
        <v>18</v>
      </c>
      <c r="W1336">
        <v>84.44</v>
      </c>
      <c r="X1336">
        <v>90502</v>
      </c>
      <c r="Y1336">
        <f>cleaneddata[[#This Row],[Unit Price]]-cleaneddata[[#This Row],[Discount]]</f>
        <v>4.03</v>
      </c>
      <c r="Z1336" t="str">
        <f>_xlfn.IFS(cleaneddata[[#This Row],[Region]]="Central","Chris",cleaneddata[[#This Row],[Region]]="East","Erin",cleaneddata[[#This Row],[Region]]="South","Sam",cleaneddata[[#This Row],[Region]]="West","William")</f>
        <v>Erin</v>
      </c>
    </row>
    <row r="1337" spans="1:26" x14ac:dyDescent="0.2">
      <c r="A1337">
        <v>408</v>
      </c>
      <c r="B1337" t="s">
        <v>2378</v>
      </c>
      <c r="C1337" t="s">
        <v>49</v>
      </c>
      <c r="D1337">
        <v>7.0000000000000007E-2</v>
      </c>
      <c r="E1337">
        <v>29.17</v>
      </c>
      <c r="F1337">
        <v>6.27</v>
      </c>
      <c r="G1337" t="s">
        <v>40</v>
      </c>
      <c r="H1337" t="s">
        <v>96</v>
      </c>
      <c r="I1337" t="s">
        <v>50</v>
      </c>
      <c r="J1337" t="s">
        <v>74</v>
      </c>
      <c r="K1337" t="s">
        <v>75</v>
      </c>
      <c r="L1337" t="s">
        <v>76</v>
      </c>
      <c r="M1337">
        <v>0.37</v>
      </c>
      <c r="N1337" t="s">
        <v>34</v>
      </c>
      <c r="O1337" t="s">
        <v>54</v>
      </c>
      <c r="P1337" t="s">
        <v>189</v>
      </c>
      <c r="Q1337" t="s">
        <v>2379</v>
      </c>
      <c r="R1337">
        <v>78589</v>
      </c>
      <c r="S1337" s="1">
        <v>42126</v>
      </c>
      <c r="T1337" s="1">
        <v>42130</v>
      </c>
      <c r="U1337">
        <v>236.2371</v>
      </c>
      <c r="V1337">
        <v>14</v>
      </c>
      <c r="W1337">
        <v>400.47</v>
      </c>
      <c r="X1337">
        <v>89639</v>
      </c>
      <c r="Y1337">
        <f>cleaneddata[[#This Row],[Unit Price]]-cleaneddata[[#This Row],[Discount]]</f>
        <v>29.1</v>
      </c>
      <c r="Z1337" t="str">
        <f>_xlfn.IFS(cleaneddata[[#This Row],[Region]]="Central","Chris",cleaneddata[[#This Row],[Region]]="East","Erin",cleaneddata[[#This Row],[Region]]="South","Sam",cleaneddata[[#This Row],[Region]]="West","William")</f>
        <v>Chris</v>
      </c>
    </row>
    <row r="1338" spans="1:26" x14ac:dyDescent="0.2">
      <c r="A1338">
        <v>2426</v>
      </c>
      <c r="B1338" t="s">
        <v>1652</v>
      </c>
      <c r="C1338" t="s">
        <v>49</v>
      </c>
      <c r="D1338">
        <v>0.08</v>
      </c>
      <c r="E1338">
        <v>4.4800000000000004</v>
      </c>
      <c r="F1338">
        <v>49</v>
      </c>
      <c r="G1338" t="s">
        <v>40</v>
      </c>
      <c r="H1338" t="s">
        <v>29</v>
      </c>
      <c r="I1338" t="s">
        <v>50</v>
      </c>
      <c r="J1338" t="s">
        <v>97</v>
      </c>
      <c r="K1338" t="s">
        <v>66</v>
      </c>
      <c r="L1338" t="s">
        <v>470</v>
      </c>
      <c r="M1338">
        <v>0.6</v>
      </c>
      <c r="N1338" t="s">
        <v>34</v>
      </c>
      <c r="O1338" t="s">
        <v>54</v>
      </c>
      <c r="P1338" t="s">
        <v>189</v>
      </c>
      <c r="Q1338" t="s">
        <v>1654</v>
      </c>
      <c r="R1338">
        <v>75061</v>
      </c>
      <c r="S1338" s="1">
        <v>42126</v>
      </c>
      <c r="T1338" s="1">
        <v>42126</v>
      </c>
      <c r="U1338">
        <v>139.58009999999999</v>
      </c>
      <c r="V1338">
        <v>37</v>
      </c>
      <c r="W1338">
        <v>202.29</v>
      </c>
      <c r="X1338">
        <v>90861</v>
      </c>
      <c r="Y1338">
        <f>cleaneddata[[#This Row],[Unit Price]]-cleaneddata[[#This Row],[Discount]]</f>
        <v>4.4000000000000004</v>
      </c>
      <c r="Z1338" t="str">
        <f>_xlfn.IFS(cleaneddata[[#This Row],[Region]]="Central","Chris",cleaneddata[[#This Row],[Region]]="East","Erin",cleaneddata[[#This Row],[Region]]="South","Sam",cleaneddata[[#This Row],[Region]]="West","William")</f>
        <v>Chris</v>
      </c>
    </row>
    <row r="1339" spans="1:26" x14ac:dyDescent="0.2">
      <c r="A1339">
        <v>2426</v>
      </c>
      <c r="B1339" t="s">
        <v>1652</v>
      </c>
      <c r="C1339" t="s">
        <v>49</v>
      </c>
      <c r="D1339">
        <v>0</v>
      </c>
      <c r="E1339">
        <v>17.670000000000002</v>
      </c>
      <c r="F1339">
        <v>8.99</v>
      </c>
      <c r="G1339" t="s">
        <v>40</v>
      </c>
      <c r="H1339" t="s">
        <v>29</v>
      </c>
      <c r="I1339" t="s">
        <v>30</v>
      </c>
      <c r="J1339" t="s">
        <v>128</v>
      </c>
      <c r="K1339" t="s">
        <v>44</v>
      </c>
      <c r="L1339" t="s">
        <v>2058</v>
      </c>
      <c r="M1339">
        <v>0.47</v>
      </c>
      <c r="N1339" t="s">
        <v>34</v>
      </c>
      <c r="O1339" t="s">
        <v>54</v>
      </c>
      <c r="P1339" t="s">
        <v>189</v>
      </c>
      <c r="Q1339" t="s">
        <v>1654</v>
      </c>
      <c r="R1339">
        <v>75061</v>
      </c>
      <c r="S1339" s="1">
        <v>42126</v>
      </c>
      <c r="T1339" s="1">
        <v>42133</v>
      </c>
      <c r="U1339">
        <v>109.67</v>
      </c>
      <c r="V1339">
        <v>9</v>
      </c>
      <c r="W1339">
        <v>168.71</v>
      </c>
      <c r="X1339">
        <v>90861</v>
      </c>
      <c r="Y1339">
        <f>cleaneddata[[#This Row],[Unit Price]]-cleaneddata[[#This Row],[Discount]]</f>
        <v>17.670000000000002</v>
      </c>
      <c r="Z1339" t="str">
        <f>_xlfn.IFS(cleaneddata[[#This Row],[Region]]="Central","Chris",cleaneddata[[#This Row],[Region]]="East","Erin",cleaneddata[[#This Row],[Region]]="South","Sam",cleaneddata[[#This Row],[Region]]="West","William")</f>
        <v>Chris</v>
      </c>
    </row>
    <row r="1340" spans="1:26" x14ac:dyDescent="0.2">
      <c r="A1340">
        <v>2578</v>
      </c>
      <c r="B1340" t="s">
        <v>2380</v>
      </c>
      <c r="C1340" t="s">
        <v>49</v>
      </c>
      <c r="D1340">
        <v>0.04</v>
      </c>
      <c r="E1340">
        <v>8.6</v>
      </c>
      <c r="F1340">
        <v>6.19</v>
      </c>
      <c r="G1340" t="s">
        <v>40</v>
      </c>
      <c r="H1340" t="s">
        <v>73</v>
      </c>
      <c r="I1340" t="s">
        <v>50</v>
      </c>
      <c r="J1340" t="s">
        <v>74</v>
      </c>
      <c r="K1340" t="s">
        <v>75</v>
      </c>
      <c r="L1340" t="s">
        <v>534</v>
      </c>
      <c r="M1340">
        <v>0.38</v>
      </c>
      <c r="N1340" t="s">
        <v>34</v>
      </c>
      <c r="O1340" t="s">
        <v>35</v>
      </c>
      <c r="P1340" t="s">
        <v>166</v>
      </c>
      <c r="Q1340" t="s">
        <v>2381</v>
      </c>
      <c r="R1340">
        <v>36801</v>
      </c>
      <c r="S1340" s="1">
        <v>42126</v>
      </c>
      <c r="T1340" s="1">
        <v>42128</v>
      </c>
      <c r="U1340">
        <v>309.71159999999998</v>
      </c>
      <c r="V1340">
        <v>5</v>
      </c>
      <c r="W1340">
        <v>46.85</v>
      </c>
      <c r="X1340">
        <v>88298</v>
      </c>
      <c r="Y1340">
        <f>cleaneddata[[#This Row],[Unit Price]]-cleaneddata[[#This Row],[Discount]]</f>
        <v>8.56</v>
      </c>
      <c r="Z1340" t="str">
        <f>_xlfn.IFS(cleaneddata[[#This Row],[Region]]="Central","Chris",cleaneddata[[#This Row],[Region]]="East","Erin",cleaneddata[[#This Row],[Region]]="South","Sam",cleaneddata[[#This Row],[Region]]="West","William")</f>
        <v>Sam</v>
      </c>
    </row>
    <row r="1341" spans="1:26" x14ac:dyDescent="0.2">
      <c r="A1341">
        <v>2578</v>
      </c>
      <c r="B1341" t="s">
        <v>2380</v>
      </c>
      <c r="C1341" t="s">
        <v>49</v>
      </c>
      <c r="D1341">
        <v>0.01</v>
      </c>
      <c r="E1341">
        <v>3.58</v>
      </c>
      <c r="F1341">
        <v>1.63</v>
      </c>
      <c r="G1341" t="s">
        <v>40</v>
      </c>
      <c r="H1341" t="s">
        <v>73</v>
      </c>
      <c r="I1341" t="s">
        <v>50</v>
      </c>
      <c r="J1341" t="s">
        <v>178</v>
      </c>
      <c r="K1341" t="s">
        <v>52</v>
      </c>
      <c r="L1341" t="s">
        <v>2223</v>
      </c>
      <c r="M1341">
        <v>0.36</v>
      </c>
      <c r="N1341" t="s">
        <v>34</v>
      </c>
      <c r="O1341" t="s">
        <v>35</v>
      </c>
      <c r="P1341" t="s">
        <v>166</v>
      </c>
      <c r="Q1341" t="s">
        <v>2381</v>
      </c>
      <c r="R1341">
        <v>36801</v>
      </c>
      <c r="S1341" s="1">
        <v>42126</v>
      </c>
      <c r="T1341" s="1">
        <v>42130</v>
      </c>
      <c r="U1341">
        <v>-128.85599999999999</v>
      </c>
      <c r="V1341">
        <v>26</v>
      </c>
      <c r="W1341">
        <v>93.57</v>
      </c>
      <c r="X1341">
        <v>88298</v>
      </c>
      <c r="Y1341">
        <f>cleaneddata[[#This Row],[Unit Price]]-cleaneddata[[#This Row],[Discount]]</f>
        <v>3.5700000000000003</v>
      </c>
      <c r="Z1341" t="str">
        <f>_xlfn.IFS(cleaneddata[[#This Row],[Region]]="Central","Chris",cleaneddata[[#This Row],[Region]]="East","Erin",cleaneddata[[#This Row],[Region]]="South","Sam",cleaneddata[[#This Row],[Region]]="West","William")</f>
        <v>Sam</v>
      </c>
    </row>
    <row r="1342" spans="1:26" x14ac:dyDescent="0.2">
      <c r="A1342">
        <v>2578</v>
      </c>
      <c r="B1342" t="s">
        <v>2380</v>
      </c>
      <c r="C1342" t="s">
        <v>49</v>
      </c>
      <c r="D1342">
        <v>0.08</v>
      </c>
      <c r="E1342">
        <v>105.49</v>
      </c>
      <c r="F1342">
        <v>41.64</v>
      </c>
      <c r="G1342" t="s">
        <v>28</v>
      </c>
      <c r="H1342" t="s">
        <v>73</v>
      </c>
      <c r="I1342" t="s">
        <v>30</v>
      </c>
      <c r="J1342" t="s">
        <v>31</v>
      </c>
      <c r="K1342" t="s">
        <v>32</v>
      </c>
      <c r="L1342" t="s">
        <v>2382</v>
      </c>
      <c r="M1342">
        <v>0.75</v>
      </c>
      <c r="N1342" t="s">
        <v>34</v>
      </c>
      <c r="O1342" t="s">
        <v>35</v>
      </c>
      <c r="P1342" t="s">
        <v>166</v>
      </c>
      <c r="Q1342" t="s">
        <v>2381</v>
      </c>
      <c r="R1342">
        <v>36801</v>
      </c>
      <c r="S1342" s="1">
        <v>42126</v>
      </c>
      <c r="T1342" s="1">
        <v>42133</v>
      </c>
      <c r="U1342">
        <v>-36.945999999999998</v>
      </c>
      <c r="V1342">
        <v>34</v>
      </c>
      <c r="W1342">
        <v>2694.49</v>
      </c>
      <c r="X1342">
        <v>88298</v>
      </c>
      <c r="Y1342">
        <f>cleaneddata[[#This Row],[Unit Price]]-cleaneddata[[#This Row],[Discount]]</f>
        <v>105.41</v>
      </c>
      <c r="Z1342" t="str">
        <f>_xlfn.IFS(cleaneddata[[#This Row],[Region]]="Central","Chris",cleaneddata[[#This Row],[Region]]="East","Erin",cleaneddata[[#This Row],[Region]]="South","Sam",cleaneddata[[#This Row],[Region]]="West","William")</f>
        <v>Sam</v>
      </c>
    </row>
    <row r="1343" spans="1:26" x14ac:dyDescent="0.2">
      <c r="A1343">
        <v>2531</v>
      </c>
      <c r="B1343" t="s">
        <v>2383</v>
      </c>
      <c r="C1343" t="s">
        <v>118</v>
      </c>
      <c r="D1343">
        <v>0.08</v>
      </c>
      <c r="E1343">
        <v>4</v>
      </c>
      <c r="F1343">
        <v>1.3</v>
      </c>
      <c r="G1343" t="s">
        <v>40</v>
      </c>
      <c r="H1343" t="s">
        <v>29</v>
      </c>
      <c r="I1343" t="s">
        <v>50</v>
      </c>
      <c r="J1343" t="s">
        <v>90</v>
      </c>
      <c r="K1343" t="s">
        <v>52</v>
      </c>
      <c r="L1343" t="s">
        <v>373</v>
      </c>
      <c r="M1343">
        <v>0.37</v>
      </c>
      <c r="N1343" t="s">
        <v>34</v>
      </c>
      <c r="O1343" t="s">
        <v>61</v>
      </c>
      <c r="P1343" t="s">
        <v>92</v>
      </c>
      <c r="Q1343" t="s">
        <v>2384</v>
      </c>
      <c r="R1343">
        <v>93422</v>
      </c>
      <c r="S1343" s="1">
        <v>42126</v>
      </c>
      <c r="T1343" s="1">
        <v>42128</v>
      </c>
      <c r="U1343">
        <v>28.4</v>
      </c>
      <c r="V1343">
        <v>14</v>
      </c>
      <c r="W1343">
        <v>51.99</v>
      </c>
      <c r="X1343">
        <v>87452</v>
      </c>
      <c r="Y1343">
        <f>cleaneddata[[#This Row],[Unit Price]]-cleaneddata[[#This Row],[Discount]]</f>
        <v>3.92</v>
      </c>
      <c r="Z1343" t="str">
        <f>_xlfn.IFS(cleaneddata[[#This Row],[Region]]="Central","Chris",cleaneddata[[#This Row],[Region]]="East","Erin",cleaneddata[[#This Row],[Region]]="South","Sam",cleaneddata[[#This Row],[Region]]="West","William")</f>
        <v>William</v>
      </c>
    </row>
    <row r="1344" spans="1:26" x14ac:dyDescent="0.2">
      <c r="A1344">
        <v>27</v>
      </c>
      <c r="B1344" t="s">
        <v>2385</v>
      </c>
      <c r="C1344" t="s">
        <v>72</v>
      </c>
      <c r="D1344">
        <v>0.04</v>
      </c>
      <c r="E1344">
        <v>4.1399999999999997</v>
      </c>
      <c r="F1344">
        <v>6.6</v>
      </c>
      <c r="G1344" t="s">
        <v>40</v>
      </c>
      <c r="H1344" t="s">
        <v>96</v>
      </c>
      <c r="I1344" t="s">
        <v>30</v>
      </c>
      <c r="J1344" t="s">
        <v>128</v>
      </c>
      <c r="K1344" t="s">
        <v>75</v>
      </c>
      <c r="L1344" t="s">
        <v>414</v>
      </c>
      <c r="M1344">
        <v>0.49</v>
      </c>
      <c r="N1344" t="s">
        <v>34</v>
      </c>
      <c r="O1344" t="s">
        <v>61</v>
      </c>
      <c r="P1344" t="s">
        <v>92</v>
      </c>
      <c r="Q1344" t="s">
        <v>1965</v>
      </c>
      <c r="R1344">
        <v>90712</v>
      </c>
      <c r="S1344" s="1">
        <v>42126</v>
      </c>
      <c r="T1344" s="1">
        <v>42128</v>
      </c>
      <c r="U1344">
        <v>8.8940000000000001</v>
      </c>
      <c r="V1344">
        <v>12</v>
      </c>
      <c r="W1344">
        <v>54.78</v>
      </c>
      <c r="X1344">
        <v>87652</v>
      </c>
      <c r="Y1344">
        <f>cleaneddata[[#This Row],[Unit Price]]-cleaneddata[[#This Row],[Discount]]</f>
        <v>4.0999999999999996</v>
      </c>
      <c r="Z1344" t="str">
        <f>_xlfn.IFS(cleaneddata[[#This Row],[Region]]="Central","Chris",cleaneddata[[#This Row],[Region]]="East","Erin",cleaneddata[[#This Row],[Region]]="South","Sam",cleaneddata[[#This Row],[Region]]="West","William")</f>
        <v>William</v>
      </c>
    </row>
    <row r="1345" spans="1:26" x14ac:dyDescent="0.2">
      <c r="A1345">
        <v>3386</v>
      </c>
      <c r="B1345" t="s">
        <v>2386</v>
      </c>
      <c r="C1345" t="s">
        <v>27</v>
      </c>
      <c r="D1345">
        <v>0</v>
      </c>
      <c r="E1345">
        <v>2.61</v>
      </c>
      <c r="F1345">
        <v>0.5</v>
      </c>
      <c r="G1345" t="s">
        <v>40</v>
      </c>
      <c r="H1345" t="s">
        <v>96</v>
      </c>
      <c r="I1345" t="s">
        <v>50</v>
      </c>
      <c r="J1345" t="s">
        <v>154</v>
      </c>
      <c r="K1345" t="s">
        <v>75</v>
      </c>
      <c r="L1345" t="s">
        <v>1369</v>
      </c>
      <c r="M1345">
        <v>0.39</v>
      </c>
      <c r="N1345" t="s">
        <v>34</v>
      </c>
      <c r="O1345" t="s">
        <v>113</v>
      </c>
      <c r="P1345" t="s">
        <v>319</v>
      </c>
      <c r="Q1345" t="s">
        <v>2200</v>
      </c>
      <c r="R1345">
        <v>43402</v>
      </c>
      <c r="S1345" s="1">
        <v>42127</v>
      </c>
      <c r="T1345" s="1">
        <v>42129</v>
      </c>
      <c r="U1345">
        <v>19.554600000000001</v>
      </c>
      <c r="V1345">
        <v>10</v>
      </c>
      <c r="W1345">
        <v>28.34</v>
      </c>
      <c r="X1345">
        <v>88746</v>
      </c>
      <c r="Y1345">
        <f>cleaneddata[[#This Row],[Unit Price]]-cleaneddata[[#This Row],[Discount]]</f>
        <v>2.61</v>
      </c>
      <c r="Z1345" t="str">
        <f>_xlfn.IFS(cleaneddata[[#This Row],[Region]]="Central","Chris",cleaneddata[[#This Row],[Region]]="East","Erin",cleaneddata[[#This Row],[Region]]="South","Sam",cleaneddata[[#This Row],[Region]]="West","William")</f>
        <v>Erin</v>
      </c>
    </row>
    <row r="1346" spans="1:26" x14ac:dyDescent="0.2">
      <c r="A1346">
        <v>3386</v>
      </c>
      <c r="B1346" t="s">
        <v>2386</v>
      </c>
      <c r="C1346" t="s">
        <v>27</v>
      </c>
      <c r="D1346">
        <v>0.04</v>
      </c>
      <c r="E1346">
        <v>25.38</v>
      </c>
      <c r="F1346">
        <v>8.99</v>
      </c>
      <c r="G1346" t="s">
        <v>89</v>
      </c>
      <c r="H1346" t="s">
        <v>96</v>
      </c>
      <c r="I1346" t="s">
        <v>30</v>
      </c>
      <c r="J1346" t="s">
        <v>128</v>
      </c>
      <c r="K1346" t="s">
        <v>44</v>
      </c>
      <c r="L1346" t="s">
        <v>2387</v>
      </c>
      <c r="M1346">
        <v>0.5</v>
      </c>
      <c r="N1346" t="s">
        <v>34</v>
      </c>
      <c r="O1346" t="s">
        <v>113</v>
      </c>
      <c r="P1346" t="s">
        <v>319</v>
      </c>
      <c r="Q1346" t="s">
        <v>2200</v>
      </c>
      <c r="R1346">
        <v>43402</v>
      </c>
      <c r="S1346" s="1">
        <v>42127</v>
      </c>
      <c r="T1346" s="1">
        <v>42130</v>
      </c>
      <c r="U1346">
        <v>152.482</v>
      </c>
      <c r="V1346">
        <v>35</v>
      </c>
      <c r="W1346">
        <v>861.3</v>
      </c>
      <c r="X1346">
        <v>88746</v>
      </c>
      <c r="Y1346">
        <f>cleaneddata[[#This Row],[Unit Price]]-cleaneddata[[#This Row],[Discount]]</f>
        <v>25.34</v>
      </c>
      <c r="Z1346" t="str">
        <f>_xlfn.IFS(cleaneddata[[#This Row],[Region]]="Central","Chris",cleaneddata[[#This Row],[Region]]="East","Erin",cleaneddata[[#This Row],[Region]]="South","Sam",cleaneddata[[#This Row],[Region]]="West","William")</f>
        <v>Erin</v>
      </c>
    </row>
    <row r="1347" spans="1:26" x14ac:dyDescent="0.2">
      <c r="A1347">
        <v>2157</v>
      </c>
      <c r="B1347" t="s">
        <v>1683</v>
      </c>
      <c r="C1347" t="s">
        <v>39</v>
      </c>
      <c r="D1347">
        <v>7.0000000000000007E-2</v>
      </c>
      <c r="E1347">
        <v>30.93</v>
      </c>
      <c r="F1347">
        <v>3.92</v>
      </c>
      <c r="G1347" t="s">
        <v>40</v>
      </c>
      <c r="H1347" t="s">
        <v>73</v>
      </c>
      <c r="I1347" t="s">
        <v>30</v>
      </c>
      <c r="J1347" t="s">
        <v>128</v>
      </c>
      <c r="K1347" t="s">
        <v>44</v>
      </c>
      <c r="L1347" t="s">
        <v>1653</v>
      </c>
      <c r="M1347">
        <v>0.44</v>
      </c>
      <c r="N1347" t="s">
        <v>34</v>
      </c>
      <c r="O1347" t="s">
        <v>54</v>
      </c>
      <c r="P1347" t="s">
        <v>291</v>
      </c>
      <c r="Q1347" t="s">
        <v>1685</v>
      </c>
      <c r="R1347">
        <v>48093</v>
      </c>
      <c r="S1347" s="1">
        <v>42127</v>
      </c>
      <c r="T1347" s="1">
        <v>42128</v>
      </c>
      <c r="U1347">
        <v>398.30250000000001</v>
      </c>
      <c r="V1347">
        <v>19</v>
      </c>
      <c r="W1347">
        <v>577.25</v>
      </c>
      <c r="X1347">
        <v>90386</v>
      </c>
      <c r="Y1347">
        <f>cleaneddata[[#This Row],[Unit Price]]-cleaneddata[[#This Row],[Discount]]</f>
        <v>30.86</v>
      </c>
      <c r="Z1347" t="str">
        <f>_xlfn.IFS(cleaneddata[[#This Row],[Region]]="Central","Chris",cleaneddata[[#This Row],[Region]]="East","Erin",cleaneddata[[#This Row],[Region]]="South","Sam",cleaneddata[[#This Row],[Region]]="West","William")</f>
        <v>Chris</v>
      </c>
    </row>
    <row r="1348" spans="1:26" x14ac:dyDescent="0.2">
      <c r="A1348">
        <v>2157</v>
      </c>
      <c r="B1348" t="s">
        <v>1683</v>
      </c>
      <c r="C1348" t="s">
        <v>39</v>
      </c>
      <c r="D1348">
        <v>0.05</v>
      </c>
      <c r="E1348">
        <v>297.48</v>
      </c>
      <c r="F1348">
        <v>18.059999999999999</v>
      </c>
      <c r="G1348" t="s">
        <v>28</v>
      </c>
      <c r="H1348" t="s">
        <v>73</v>
      </c>
      <c r="I1348" t="s">
        <v>42</v>
      </c>
      <c r="J1348" t="s">
        <v>58</v>
      </c>
      <c r="K1348" t="s">
        <v>59</v>
      </c>
      <c r="L1348" t="s">
        <v>389</v>
      </c>
      <c r="M1348">
        <v>0.6</v>
      </c>
      <c r="N1348" t="s">
        <v>34</v>
      </c>
      <c r="O1348" t="s">
        <v>54</v>
      </c>
      <c r="P1348" t="s">
        <v>291</v>
      </c>
      <c r="Q1348" t="s">
        <v>1685</v>
      </c>
      <c r="R1348">
        <v>48093</v>
      </c>
      <c r="S1348" s="1">
        <v>42127</v>
      </c>
      <c r="T1348" s="1">
        <v>42128</v>
      </c>
      <c r="U1348">
        <v>709.85199999999998</v>
      </c>
      <c r="V1348">
        <v>14</v>
      </c>
      <c r="W1348">
        <v>4075.18</v>
      </c>
      <c r="X1348">
        <v>90386</v>
      </c>
      <c r="Y1348">
        <f>cleaneddata[[#This Row],[Unit Price]]-cleaneddata[[#This Row],[Discount]]</f>
        <v>297.43</v>
      </c>
      <c r="Z1348" t="str">
        <f>_xlfn.IFS(cleaneddata[[#This Row],[Region]]="Central","Chris",cleaneddata[[#This Row],[Region]]="East","Erin",cleaneddata[[#This Row],[Region]]="South","Sam",cleaneddata[[#This Row],[Region]]="West","William")</f>
        <v>Chris</v>
      </c>
    </row>
    <row r="1349" spans="1:26" x14ac:dyDescent="0.2">
      <c r="A1349">
        <v>2157</v>
      </c>
      <c r="B1349" t="s">
        <v>1683</v>
      </c>
      <c r="C1349" t="s">
        <v>39</v>
      </c>
      <c r="D1349">
        <v>7.0000000000000007E-2</v>
      </c>
      <c r="E1349">
        <v>296.18</v>
      </c>
      <c r="F1349">
        <v>54.12</v>
      </c>
      <c r="G1349" t="s">
        <v>28</v>
      </c>
      <c r="H1349" t="s">
        <v>73</v>
      </c>
      <c r="I1349" t="s">
        <v>30</v>
      </c>
      <c r="J1349" t="s">
        <v>31</v>
      </c>
      <c r="K1349" t="s">
        <v>32</v>
      </c>
      <c r="L1349" t="s">
        <v>1081</v>
      </c>
      <c r="M1349">
        <v>0.76</v>
      </c>
      <c r="N1349" t="s">
        <v>34</v>
      </c>
      <c r="O1349" t="s">
        <v>54</v>
      </c>
      <c r="P1349" t="s">
        <v>291</v>
      </c>
      <c r="Q1349" t="s">
        <v>1685</v>
      </c>
      <c r="R1349">
        <v>48093</v>
      </c>
      <c r="S1349" s="1">
        <v>42127</v>
      </c>
      <c r="T1349" s="1">
        <v>42129</v>
      </c>
      <c r="U1349">
        <v>80.809200000000004</v>
      </c>
      <c r="V1349">
        <v>6</v>
      </c>
      <c r="W1349">
        <v>1798.23</v>
      </c>
      <c r="X1349">
        <v>90386</v>
      </c>
      <c r="Y1349">
        <f>cleaneddata[[#This Row],[Unit Price]]-cleaneddata[[#This Row],[Discount]]</f>
        <v>296.11</v>
      </c>
      <c r="Z1349" t="str">
        <f>_xlfn.IFS(cleaneddata[[#This Row],[Region]]="Central","Chris",cleaneddata[[#This Row],[Region]]="East","Erin",cleaneddata[[#This Row],[Region]]="South","Sam",cleaneddata[[#This Row],[Region]]="West","William")</f>
        <v>Chris</v>
      </c>
    </row>
    <row r="1350" spans="1:26" x14ac:dyDescent="0.2">
      <c r="A1350">
        <v>1391</v>
      </c>
      <c r="B1350" t="s">
        <v>2294</v>
      </c>
      <c r="C1350" t="s">
        <v>49</v>
      </c>
      <c r="D1350">
        <v>7.0000000000000007E-2</v>
      </c>
      <c r="E1350">
        <v>12.28</v>
      </c>
      <c r="F1350">
        <v>6.13</v>
      </c>
      <c r="G1350" t="s">
        <v>40</v>
      </c>
      <c r="H1350" t="s">
        <v>29</v>
      </c>
      <c r="I1350" t="s">
        <v>50</v>
      </c>
      <c r="J1350" t="s">
        <v>80</v>
      </c>
      <c r="K1350" t="s">
        <v>75</v>
      </c>
      <c r="L1350" t="s">
        <v>2388</v>
      </c>
      <c r="M1350">
        <v>0.56999999999999995</v>
      </c>
      <c r="N1350" t="s">
        <v>34</v>
      </c>
      <c r="O1350" t="s">
        <v>61</v>
      </c>
      <c r="P1350" t="s">
        <v>92</v>
      </c>
      <c r="Q1350" t="s">
        <v>2295</v>
      </c>
      <c r="R1350">
        <v>94086</v>
      </c>
      <c r="S1350" s="1">
        <v>42127</v>
      </c>
      <c r="T1350" s="1">
        <v>42134</v>
      </c>
      <c r="U1350">
        <v>15.236000000000001</v>
      </c>
      <c r="V1350">
        <v>33</v>
      </c>
      <c r="W1350">
        <v>389.59</v>
      </c>
      <c r="X1350">
        <v>88730</v>
      </c>
      <c r="Y1350">
        <f>cleaneddata[[#This Row],[Unit Price]]-cleaneddata[[#This Row],[Discount]]</f>
        <v>12.209999999999999</v>
      </c>
      <c r="Z1350" t="str">
        <f>_xlfn.IFS(cleaneddata[[#This Row],[Region]]="Central","Chris",cleaneddata[[#This Row],[Region]]="East","Erin",cleaneddata[[#This Row],[Region]]="South","Sam",cleaneddata[[#This Row],[Region]]="West","William")</f>
        <v>William</v>
      </c>
    </row>
    <row r="1351" spans="1:26" x14ac:dyDescent="0.2">
      <c r="A1351">
        <v>1680</v>
      </c>
      <c r="B1351" t="s">
        <v>2389</v>
      </c>
      <c r="C1351" t="s">
        <v>49</v>
      </c>
      <c r="D1351">
        <v>0.09</v>
      </c>
      <c r="E1351">
        <v>30.98</v>
      </c>
      <c r="F1351">
        <v>19.510000000000002</v>
      </c>
      <c r="G1351" t="s">
        <v>40</v>
      </c>
      <c r="H1351" t="s">
        <v>41</v>
      </c>
      <c r="I1351" t="s">
        <v>50</v>
      </c>
      <c r="J1351" t="s">
        <v>347</v>
      </c>
      <c r="K1351" t="s">
        <v>75</v>
      </c>
      <c r="L1351" t="s">
        <v>2390</v>
      </c>
      <c r="M1351">
        <v>0.36</v>
      </c>
      <c r="N1351" t="s">
        <v>34</v>
      </c>
      <c r="O1351" t="s">
        <v>113</v>
      </c>
      <c r="P1351" t="s">
        <v>319</v>
      </c>
      <c r="Q1351" t="s">
        <v>766</v>
      </c>
      <c r="R1351">
        <v>45014</v>
      </c>
      <c r="S1351" s="1">
        <v>42127</v>
      </c>
      <c r="T1351" s="1">
        <v>42129</v>
      </c>
      <c r="U1351">
        <v>-163.53</v>
      </c>
      <c r="V1351">
        <v>18</v>
      </c>
      <c r="W1351">
        <v>514.62</v>
      </c>
      <c r="X1351">
        <v>86645</v>
      </c>
      <c r="Y1351">
        <f>cleaneddata[[#This Row],[Unit Price]]-cleaneddata[[#This Row],[Discount]]</f>
        <v>30.89</v>
      </c>
      <c r="Z1351" t="str">
        <f>_xlfn.IFS(cleaneddata[[#This Row],[Region]]="Central","Chris",cleaneddata[[#This Row],[Region]]="East","Erin",cleaneddata[[#This Row],[Region]]="South","Sam",cleaneddata[[#This Row],[Region]]="West","William")</f>
        <v>Erin</v>
      </c>
    </row>
    <row r="1352" spans="1:26" x14ac:dyDescent="0.2">
      <c r="A1352">
        <v>1680</v>
      </c>
      <c r="B1352" t="s">
        <v>2389</v>
      </c>
      <c r="C1352" t="s">
        <v>49</v>
      </c>
      <c r="D1352">
        <v>0.03</v>
      </c>
      <c r="E1352">
        <v>49.34</v>
      </c>
      <c r="F1352">
        <v>10.25</v>
      </c>
      <c r="G1352" t="s">
        <v>40</v>
      </c>
      <c r="H1352" t="s">
        <v>41</v>
      </c>
      <c r="I1352" t="s">
        <v>30</v>
      </c>
      <c r="J1352" t="s">
        <v>128</v>
      </c>
      <c r="K1352" t="s">
        <v>66</v>
      </c>
      <c r="L1352" t="s">
        <v>2391</v>
      </c>
      <c r="M1352">
        <v>0.56999999999999995</v>
      </c>
      <c r="N1352" t="s">
        <v>34</v>
      </c>
      <c r="O1352" t="s">
        <v>113</v>
      </c>
      <c r="P1352" t="s">
        <v>319</v>
      </c>
      <c r="Q1352" t="s">
        <v>766</v>
      </c>
      <c r="R1352">
        <v>45014</v>
      </c>
      <c r="S1352" s="1">
        <v>42127</v>
      </c>
      <c r="T1352" s="1">
        <v>42129</v>
      </c>
      <c r="U1352">
        <v>554.77</v>
      </c>
      <c r="V1352">
        <v>17</v>
      </c>
      <c r="W1352">
        <v>817.32</v>
      </c>
      <c r="X1352">
        <v>86645</v>
      </c>
      <c r="Y1352">
        <f>cleaneddata[[#This Row],[Unit Price]]-cleaneddata[[#This Row],[Discount]]</f>
        <v>49.31</v>
      </c>
      <c r="Z1352" t="str">
        <f>_xlfn.IFS(cleaneddata[[#This Row],[Region]]="Central","Chris",cleaneddata[[#This Row],[Region]]="East","Erin",cleaneddata[[#This Row],[Region]]="South","Sam",cleaneddata[[#This Row],[Region]]="West","William")</f>
        <v>Erin</v>
      </c>
    </row>
    <row r="1353" spans="1:26" x14ac:dyDescent="0.2">
      <c r="A1353">
        <v>94</v>
      </c>
      <c r="B1353" t="s">
        <v>2392</v>
      </c>
      <c r="C1353" t="s">
        <v>72</v>
      </c>
      <c r="D1353">
        <v>0.04</v>
      </c>
      <c r="E1353">
        <v>160.97999999999999</v>
      </c>
      <c r="F1353">
        <v>30</v>
      </c>
      <c r="G1353" t="s">
        <v>28</v>
      </c>
      <c r="H1353" t="s">
        <v>73</v>
      </c>
      <c r="I1353" t="s">
        <v>30</v>
      </c>
      <c r="J1353" t="s">
        <v>111</v>
      </c>
      <c r="K1353" t="s">
        <v>59</v>
      </c>
      <c r="L1353" t="s">
        <v>894</v>
      </c>
      <c r="M1353">
        <v>0.62</v>
      </c>
      <c r="N1353" t="s">
        <v>34</v>
      </c>
      <c r="O1353" t="s">
        <v>54</v>
      </c>
      <c r="P1353" t="s">
        <v>105</v>
      </c>
      <c r="Q1353" t="s">
        <v>535</v>
      </c>
      <c r="R1353">
        <v>60601</v>
      </c>
      <c r="S1353" s="1">
        <v>42127</v>
      </c>
      <c r="T1353" s="1">
        <v>42129</v>
      </c>
      <c r="U1353">
        <v>116.1</v>
      </c>
      <c r="V1353">
        <v>37</v>
      </c>
      <c r="W1353">
        <v>6276.34</v>
      </c>
      <c r="X1353">
        <v>44231</v>
      </c>
      <c r="Y1353">
        <f>cleaneddata[[#This Row],[Unit Price]]-cleaneddata[[#This Row],[Discount]]</f>
        <v>160.94</v>
      </c>
      <c r="Z1353" t="str">
        <f>_xlfn.IFS(cleaneddata[[#This Row],[Region]]="Central","Chris",cleaneddata[[#This Row],[Region]]="East","Erin",cleaneddata[[#This Row],[Region]]="South","Sam",cleaneddata[[#This Row],[Region]]="West","William")</f>
        <v>Chris</v>
      </c>
    </row>
    <row r="1354" spans="1:26" x14ac:dyDescent="0.2">
      <c r="A1354">
        <v>94</v>
      </c>
      <c r="B1354" t="s">
        <v>2392</v>
      </c>
      <c r="C1354" t="s">
        <v>72</v>
      </c>
      <c r="D1354">
        <v>0.01</v>
      </c>
      <c r="E1354">
        <v>17.98</v>
      </c>
      <c r="F1354">
        <v>4</v>
      </c>
      <c r="G1354" t="s">
        <v>40</v>
      </c>
      <c r="H1354" t="s">
        <v>73</v>
      </c>
      <c r="I1354" t="s">
        <v>42</v>
      </c>
      <c r="J1354" t="s">
        <v>43</v>
      </c>
      <c r="K1354" t="s">
        <v>75</v>
      </c>
      <c r="L1354" t="s">
        <v>1659</v>
      </c>
      <c r="M1354">
        <v>0.79</v>
      </c>
      <c r="N1354" t="s">
        <v>34</v>
      </c>
      <c r="O1354" t="s">
        <v>54</v>
      </c>
      <c r="P1354" t="s">
        <v>105</v>
      </c>
      <c r="Q1354" t="s">
        <v>535</v>
      </c>
      <c r="R1354">
        <v>60601</v>
      </c>
      <c r="S1354" s="1">
        <v>42127</v>
      </c>
      <c r="T1354" s="1">
        <v>42129</v>
      </c>
      <c r="U1354">
        <v>-87.96</v>
      </c>
      <c r="V1354">
        <v>146</v>
      </c>
      <c r="W1354">
        <v>2664.4</v>
      </c>
      <c r="X1354">
        <v>44231</v>
      </c>
      <c r="Y1354">
        <f>cleaneddata[[#This Row],[Unit Price]]-cleaneddata[[#This Row],[Discount]]</f>
        <v>17.97</v>
      </c>
      <c r="Z1354" t="str">
        <f>_xlfn.IFS(cleaneddata[[#This Row],[Region]]="Central","Chris",cleaneddata[[#This Row],[Region]]="East","Erin",cleaneddata[[#This Row],[Region]]="South","Sam",cleaneddata[[#This Row],[Region]]="West","William")</f>
        <v>Chris</v>
      </c>
    </row>
    <row r="1355" spans="1:26" x14ac:dyDescent="0.2">
      <c r="A1355">
        <v>97</v>
      </c>
      <c r="B1355" t="s">
        <v>2393</v>
      </c>
      <c r="C1355" t="s">
        <v>72</v>
      </c>
      <c r="D1355">
        <v>0.04</v>
      </c>
      <c r="E1355">
        <v>160.97999999999999</v>
      </c>
      <c r="F1355">
        <v>30</v>
      </c>
      <c r="G1355" t="s">
        <v>28</v>
      </c>
      <c r="H1355" t="s">
        <v>73</v>
      </c>
      <c r="I1355" t="s">
        <v>30</v>
      </c>
      <c r="J1355" t="s">
        <v>111</v>
      </c>
      <c r="K1355" t="s">
        <v>59</v>
      </c>
      <c r="L1355" t="s">
        <v>894</v>
      </c>
      <c r="M1355">
        <v>0.62</v>
      </c>
      <c r="N1355" t="s">
        <v>34</v>
      </c>
      <c r="O1355" t="s">
        <v>54</v>
      </c>
      <c r="P1355" t="s">
        <v>539</v>
      </c>
      <c r="Q1355" t="s">
        <v>2394</v>
      </c>
      <c r="R1355">
        <v>66502</v>
      </c>
      <c r="S1355" s="1">
        <v>42127</v>
      </c>
      <c r="T1355" s="1">
        <v>42129</v>
      </c>
      <c r="U1355">
        <v>255.42</v>
      </c>
      <c r="V1355">
        <v>9</v>
      </c>
      <c r="W1355">
        <v>1526.68</v>
      </c>
      <c r="X1355">
        <v>87306</v>
      </c>
      <c r="Y1355">
        <f>cleaneddata[[#This Row],[Unit Price]]-cleaneddata[[#This Row],[Discount]]</f>
        <v>160.94</v>
      </c>
      <c r="Z1355" t="str">
        <f>_xlfn.IFS(cleaneddata[[#This Row],[Region]]="Central","Chris",cleaneddata[[#This Row],[Region]]="East","Erin",cleaneddata[[#This Row],[Region]]="South","Sam",cleaneddata[[#This Row],[Region]]="West","William")</f>
        <v>Chris</v>
      </c>
    </row>
    <row r="1356" spans="1:26" x14ac:dyDescent="0.2">
      <c r="A1356">
        <v>97</v>
      </c>
      <c r="B1356" t="s">
        <v>2393</v>
      </c>
      <c r="C1356" t="s">
        <v>72</v>
      </c>
      <c r="D1356">
        <v>0.06</v>
      </c>
      <c r="E1356">
        <v>115.99</v>
      </c>
      <c r="F1356">
        <v>8.99</v>
      </c>
      <c r="G1356" t="s">
        <v>40</v>
      </c>
      <c r="H1356" t="s">
        <v>73</v>
      </c>
      <c r="I1356" t="s">
        <v>42</v>
      </c>
      <c r="J1356" t="s">
        <v>137</v>
      </c>
      <c r="K1356" t="s">
        <v>75</v>
      </c>
      <c r="L1356" t="s">
        <v>2111</v>
      </c>
      <c r="M1356">
        <v>0.57999999999999996</v>
      </c>
      <c r="N1356" t="s">
        <v>34</v>
      </c>
      <c r="O1356" t="s">
        <v>54</v>
      </c>
      <c r="P1356" t="s">
        <v>539</v>
      </c>
      <c r="Q1356" t="s">
        <v>2394</v>
      </c>
      <c r="R1356">
        <v>66502</v>
      </c>
      <c r="S1356" s="1">
        <v>42127</v>
      </c>
      <c r="T1356" s="1">
        <v>42128</v>
      </c>
      <c r="U1356">
        <v>685.6146</v>
      </c>
      <c r="V1356">
        <v>20</v>
      </c>
      <c r="W1356">
        <v>1952.56</v>
      </c>
      <c r="X1356">
        <v>87306</v>
      </c>
      <c r="Y1356">
        <f>cleaneddata[[#This Row],[Unit Price]]-cleaneddata[[#This Row],[Discount]]</f>
        <v>115.92999999999999</v>
      </c>
      <c r="Z1356" t="str">
        <f>_xlfn.IFS(cleaneddata[[#This Row],[Region]]="Central","Chris",cleaneddata[[#This Row],[Region]]="East","Erin",cleaneddata[[#This Row],[Region]]="South","Sam",cleaneddata[[#This Row],[Region]]="West","William")</f>
        <v>Chris</v>
      </c>
    </row>
    <row r="1357" spans="1:26" x14ac:dyDescent="0.2">
      <c r="A1357">
        <v>1869</v>
      </c>
      <c r="B1357" t="s">
        <v>2395</v>
      </c>
      <c r="C1357" t="s">
        <v>72</v>
      </c>
      <c r="D1357">
        <v>0.08</v>
      </c>
      <c r="E1357">
        <v>8.09</v>
      </c>
      <c r="F1357">
        <v>7.96</v>
      </c>
      <c r="G1357" t="s">
        <v>40</v>
      </c>
      <c r="H1357" t="s">
        <v>41</v>
      </c>
      <c r="I1357" t="s">
        <v>30</v>
      </c>
      <c r="J1357" t="s">
        <v>128</v>
      </c>
      <c r="K1357" t="s">
        <v>75</v>
      </c>
      <c r="L1357" t="s">
        <v>524</v>
      </c>
      <c r="M1357">
        <v>0.49</v>
      </c>
      <c r="N1357" t="s">
        <v>34</v>
      </c>
      <c r="O1357" t="s">
        <v>61</v>
      </c>
      <c r="P1357" t="s">
        <v>642</v>
      </c>
      <c r="Q1357" t="s">
        <v>2396</v>
      </c>
      <c r="R1357">
        <v>88310</v>
      </c>
      <c r="S1357" s="1">
        <v>42127</v>
      </c>
      <c r="T1357" s="1">
        <v>42128</v>
      </c>
      <c r="U1357">
        <v>-88.82</v>
      </c>
      <c r="V1357">
        <v>10</v>
      </c>
      <c r="W1357">
        <v>80.349999999999994</v>
      </c>
      <c r="X1357">
        <v>89209</v>
      </c>
      <c r="Y1357">
        <f>cleaneddata[[#This Row],[Unit Price]]-cleaneddata[[#This Row],[Discount]]</f>
        <v>8.01</v>
      </c>
      <c r="Z1357" t="str">
        <f>_xlfn.IFS(cleaneddata[[#This Row],[Region]]="Central","Chris",cleaneddata[[#This Row],[Region]]="East","Erin",cleaneddata[[#This Row],[Region]]="South","Sam",cleaneddata[[#This Row],[Region]]="West","William")</f>
        <v>William</v>
      </c>
    </row>
    <row r="1358" spans="1:26" x14ac:dyDescent="0.2">
      <c r="A1358">
        <v>335</v>
      </c>
      <c r="B1358" t="s">
        <v>2397</v>
      </c>
      <c r="C1358" t="s">
        <v>27</v>
      </c>
      <c r="D1358">
        <v>0.09</v>
      </c>
      <c r="E1358">
        <v>6.28</v>
      </c>
      <c r="F1358">
        <v>5.29</v>
      </c>
      <c r="G1358" t="s">
        <v>40</v>
      </c>
      <c r="H1358" t="s">
        <v>96</v>
      </c>
      <c r="I1358" t="s">
        <v>30</v>
      </c>
      <c r="J1358" t="s">
        <v>128</v>
      </c>
      <c r="K1358" t="s">
        <v>75</v>
      </c>
      <c r="L1358" t="s">
        <v>1577</v>
      </c>
      <c r="M1358">
        <v>0.43</v>
      </c>
      <c r="N1358" t="s">
        <v>34</v>
      </c>
      <c r="O1358" t="s">
        <v>61</v>
      </c>
      <c r="P1358" t="s">
        <v>141</v>
      </c>
      <c r="Q1358" t="s">
        <v>2398</v>
      </c>
      <c r="R1358">
        <v>97504</v>
      </c>
      <c r="S1358" s="1">
        <v>42128</v>
      </c>
      <c r="T1358" s="1">
        <v>42128</v>
      </c>
      <c r="U1358">
        <v>-5.2</v>
      </c>
      <c r="V1358">
        <v>1</v>
      </c>
      <c r="W1358">
        <v>8.5299999999999994</v>
      </c>
      <c r="X1358">
        <v>87277</v>
      </c>
      <c r="Y1358">
        <f>cleaneddata[[#This Row],[Unit Price]]-cleaneddata[[#This Row],[Discount]]</f>
        <v>6.19</v>
      </c>
      <c r="Z1358" t="str">
        <f>_xlfn.IFS(cleaneddata[[#This Row],[Region]]="Central","Chris",cleaneddata[[#This Row],[Region]]="East","Erin",cleaneddata[[#This Row],[Region]]="South","Sam",cleaneddata[[#This Row],[Region]]="West","William")</f>
        <v>William</v>
      </c>
    </row>
    <row r="1359" spans="1:26" x14ac:dyDescent="0.2">
      <c r="A1359">
        <v>342</v>
      </c>
      <c r="B1359" t="s">
        <v>2399</v>
      </c>
      <c r="C1359" t="s">
        <v>27</v>
      </c>
      <c r="D1359">
        <v>0.01</v>
      </c>
      <c r="E1359">
        <v>3.26</v>
      </c>
      <c r="F1359">
        <v>1.86</v>
      </c>
      <c r="G1359" t="s">
        <v>40</v>
      </c>
      <c r="H1359" t="s">
        <v>96</v>
      </c>
      <c r="I1359" t="s">
        <v>50</v>
      </c>
      <c r="J1359" t="s">
        <v>51</v>
      </c>
      <c r="K1359" t="s">
        <v>52</v>
      </c>
      <c r="L1359" t="s">
        <v>2400</v>
      </c>
      <c r="M1359">
        <v>0.41</v>
      </c>
      <c r="N1359" t="s">
        <v>34</v>
      </c>
      <c r="O1359" t="s">
        <v>35</v>
      </c>
      <c r="P1359" t="s">
        <v>125</v>
      </c>
      <c r="Q1359" t="s">
        <v>130</v>
      </c>
      <c r="R1359">
        <v>33181</v>
      </c>
      <c r="S1359" s="1">
        <v>42128</v>
      </c>
      <c r="T1359" s="1">
        <v>42130</v>
      </c>
      <c r="U1359">
        <v>-4.6683000000000003</v>
      </c>
      <c r="V1359">
        <v>20</v>
      </c>
      <c r="W1359">
        <v>73.97</v>
      </c>
      <c r="X1359">
        <v>3332</v>
      </c>
      <c r="Y1359">
        <f>cleaneddata[[#This Row],[Unit Price]]-cleaneddata[[#This Row],[Discount]]</f>
        <v>3.25</v>
      </c>
      <c r="Z1359" t="str">
        <f>_xlfn.IFS(cleaneddata[[#This Row],[Region]]="Central","Chris",cleaneddata[[#This Row],[Region]]="East","Erin",cleaneddata[[#This Row],[Region]]="South","Sam",cleaneddata[[#This Row],[Region]]="West","William")</f>
        <v>Sam</v>
      </c>
    </row>
    <row r="1360" spans="1:26" x14ac:dyDescent="0.2">
      <c r="A1360">
        <v>344</v>
      </c>
      <c r="B1360" t="s">
        <v>2401</v>
      </c>
      <c r="C1360" t="s">
        <v>27</v>
      </c>
      <c r="D1360">
        <v>0.01</v>
      </c>
      <c r="E1360">
        <v>3.26</v>
      </c>
      <c r="F1360">
        <v>1.86</v>
      </c>
      <c r="G1360" t="s">
        <v>40</v>
      </c>
      <c r="H1360" t="s">
        <v>96</v>
      </c>
      <c r="I1360" t="s">
        <v>50</v>
      </c>
      <c r="J1360" t="s">
        <v>51</v>
      </c>
      <c r="K1360" t="s">
        <v>52</v>
      </c>
      <c r="L1360" t="s">
        <v>2400</v>
      </c>
      <c r="M1360">
        <v>0.41</v>
      </c>
      <c r="N1360" t="s">
        <v>34</v>
      </c>
      <c r="O1360" t="s">
        <v>113</v>
      </c>
      <c r="P1360" t="s">
        <v>333</v>
      </c>
      <c r="Q1360" t="s">
        <v>2402</v>
      </c>
      <c r="R1360">
        <v>4101</v>
      </c>
      <c r="S1360" s="1">
        <v>42128</v>
      </c>
      <c r="T1360" s="1">
        <v>42130</v>
      </c>
      <c r="U1360">
        <v>0.70199999999999996</v>
      </c>
      <c r="V1360">
        <v>5</v>
      </c>
      <c r="W1360">
        <v>18.489999999999998</v>
      </c>
      <c r="X1360">
        <v>88152</v>
      </c>
      <c r="Y1360">
        <f>cleaneddata[[#This Row],[Unit Price]]-cleaneddata[[#This Row],[Discount]]</f>
        <v>3.25</v>
      </c>
      <c r="Z1360" t="str">
        <f>_xlfn.IFS(cleaneddata[[#This Row],[Region]]="Central","Chris",cleaneddata[[#This Row],[Region]]="East","Erin",cleaneddata[[#This Row],[Region]]="South","Sam",cleaneddata[[#This Row],[Region]]="West","William")</f>
        <v>Erin</v>
      </c>
    </row>
    <row r="1361" spans="1:26" x14ac:dyDescent="0.2">
      <c r="A1361">
        <v>2289</v>
      </c>
      <c r="B1361" t="s">
        <v>2403</v>
      </c>
      <c r="C1361" t="s">
        <v>27</v>
      </c>
      <c r="D1361">
        <v>0.01</v>
      </c>
      <c r="E1361">
        <v>7.59</v>
      </c>
      <c r="F1361">
        <v>4</v>
      </c>
      <c r="G1361" t="s">
        <v>40</v>
      </c>
      <c r="H1361" t="s">
        <v>73</v>
      </c>
      <c r="I1361" t="s">
        <v>30</v>
      </c>
      <c r="J1361" t="s">
        <v>128</v>
      </c>
      <c r="K1361" t="s">
        <v>52</v>
      </c>
      <c r="L1361" t="s">
        <v>1689</v>
      </c>
      <c r="M1361">
        <v>0.42</v>
      </c>
      <c r="N1361" t="s">
        <v>34</v>
      </c>
      <c r="O1361" t="s">
        <v>54</v>
      </c>
      <c r="P1361" t="s">
        <v>86</v>
      </c>
      <c r="Q1361" t="s">
        <v>965</v>
      </c>
      <c r="R1361">
        <v>55337</v>
      </c>
      <c r="S1361" s="1">
        <v>42128</v>
      </c>
      <c r="T1361" s="1">
        <v>42128</v>
      </c>
      <c r="U1361">
        <v>2.97</v>
      </c>
      <c r="V1361">
        <v>17</v>
      </c>
      <c r="W1361">
        <v>136.25</v>
      </c>
      <c r="X1361">
        <v>88165</v>
      </c>
      <c r="Y1361">
        <f>cleaneddata[[#This Row],[Unit Price]]-cleaneddata[[#This Row],[Discount]]</f>
        <v>7.58</v>
      </c>
      <c r="Z1361" t="str">
        <f>_xlfn.IFS(cleaneddata[[#This Row],[Region]]="Central","Chris",cleaneddata[[#This Row],[Region]]="East","Erin",cleaneddata[[#This Row],[Region]]="South","Sam",cleaneddata[[#This Row],[Region]]="West","William")</f>
        <v>Chris</v>
      </c>
    </row>
    <row r="1362" spans="1:26" x14ac:dyDescent="0.2">
      <c r="A1362">
        <v>2650</v>
      </c>
      <c r="B1362" t="s">
        <v>2404</v>
      </c>
      <c r="C1362" t="s">
        <v>27</v>
      </c>
      <c r="D1362">
        <v>0.05</v>
      </c>
      <c r="E1362">
        <v>35.99</v>
      </c>
      <c r="F1362">
        <v>5.99</v>
      </c>
      <c r="G1362" t="s">
        <v>40</v>
      </c>
      <c r="H1362" t="s">
        <v>96</v>
      </c>
      <c r="I1362" t="s">
        <v>42</v>
      </c>
      <c r="J1362" t="s">
        <v>137</v>
      </c>
      <c r="K1362" t="s">
        <v>52</v>
      </c>
      <c r="L1362" t="s">
        <v>1374</v>
      </c>
      <c r="M1362">
        <v>0.38</v>
      </c>
      <c r="N1362" t="s">
        <v>34</v>
      </c>
      <c r="O1362" t="s">
        <v>113</v>
      </c>
      <c r="P1362" t="s">
        <v>322</v>
      </c>
      <c r="Q1362" t="s">
        <v>2405</v>
      </c>
      <c r="R1362">
        <v>15234</v>
      </c>
      <c r="S1362" s="1">
        <v>42128</v>
      </c>
      <c r="T1362" s="1">
        <v>42129</v>
      </c>
      <c r="U1362">
        <v>524.31719999999996</v>
      </c>
      <c r="V1362">
        <v>26</v>
      </c>
      <c r="W1362">
        <v>759.88</v>
      </c>
      <c r="X1362">
        <v>88815</v>
      </c>
      <c r="Y1362">
        <f>cleaneddata[[#This Row],[Unit Price]]-cleaneddata[[#This Row],[Discount]]</f>
        <v>35.940000000000005</v>
      </c>
      <c r="Z1362" t="str">
        <f>_xlfn.IFS(cleaneddata[[#This Row],[Region]]="Central","Chris",cleaneddata[[#This Row],[Region]]="East","Erin",cleaneddata[[#This Row],[Region]]="South","Sam",cleaneddata[[#This Row],[Region]]="West","William")</f>
        <v>Erin</v>
      </c>
    </row>
    <row r="1363" spans="1:26" x14ac:dyDescent="0.2">
      <c r="A1363">
        <v>2689</v>
      </c>
      <c r="B1363" t="s">
        <v>2406</v>
      </c>
      <c r="C1363" t="s">
        <v>27</v>
      </c>
      <c r="D1363">
        <v>0.09</v>
      </c>
      <c r="E1363">
        <v>3.75</v>
      </c>
      <c r="F1363">
        <v>0.5</v>
      </c>
      <c r="G1363" t="s">
        <v>40</v>
      </c>
      <c r="H1363" t="s">
        <v>73</v>
      </c>
      <c r="I1363" t="s">
        <v>50</v>
      </c>
      <c r="J1363" t="s">
        <v>154</v>
      </c>
      <c r="K1363" t="s">
        <v>75</v>
      </c>
      <c r="L1363" t="s">
        <v>2407</v>
      </c>
      <c r="M1363">
        <v>0.37</v>
      </c>
      <c r="N1363" t="s">
        <v>34</v>
      </c>
      <c r="O1363" t="s">
        <v>113</v>
      </c>
      <c r="P1363" t="s">
        <v>399</v>
      </c>
      <c r="Q1363" t="s">
        <v>2408</v>
      </c>
      <c r="R1363">
        <v>7011</v>
      </c>
      <c r="S1363" s="1">
        <v>42128</v>
      </c>
      <c r="T1363" s="1">
        <v>42130</v>
      </c>
      <c r="U1363">
        <v>51.218699999999998</v>
      </c>
      <c r="V1363">
        <v>21</v>
      </c>
      <c r="W1363">
        <v>74.23</v>
      </c>
      <c r="X1363">
        <v>90624</v>
      </c>
      <c r="Y1363">
        <f>cleaneddata[[#This Row],[Unit Price]]-cleaneddata[[#This Row],[Discount]]</f>
        <v>3.66</v>
      </c>
      <c r="Z1363" t="str">
        <f>_xlfn.IFS(cleaneddata[[#This Row],[Region]]="Central","Chris",cleaneddata[[#This Row],[Region]]="East","Erin",cleaneddata[[#This Row],[Region]]="South","Sam",cleaneddata[[#This Row],[Region]]="West","William")</f>
        <v>Erin</v>
      </c>
    </row>
    <row r="1364" spans="1:26" x14ac:dyDescent="0.2">
      <c r="A1364">
        <v>2693</v>
      </c>
      <c r="B1364" t="s">
        <v>2409</v>
      </c>
      <c r="C1364" t="s">
        <v>27</v>
      </c>
      <c r="D1364">
        <v>0.01</v>
      </c>
      <c r="E1364">
        <v>30.98</v>
      </c>
      <c r="F1364">
        <v>9.18</v>
      </c>
      <c r="G1364" t="s">
        <v>40</v>
      </c>
      <c r="H1364" t="s">
        <v>73</v>
      </c>
      <c r="I1364" t="s">
        <v>50</v>
      </c>
      <c r="J1364" t="s">
        <v>90</v>
      </c>
      <c r="K1364" t="s">
        <v>75</v>
      </c>
      <c r="L1364" t="s">
        <v>2251</v>
      </c>
      <c r="M1364">
        <v>0.4</v>
      </c>
      <c r="N1364" t="s">
        <v>34</v>
      </c>
      <c r="O1364" t="s">
        <v>113</v>
      </c>
      <c r="P1364" t="s">
        <v>635</v>
      </c>
      <c r="Q1364" t="s">
        <v>1632</v>
      </c>
      <c r="R1364">
        <v>5201</v>
      </c>
      <c r="S1364" s="1">
        <v>42128</v>
      </c>
      <c r="T1364" s="1">
        <v>42128</v>
      </c>
      <c r="U1364">
        <v>380.46800000000002</v>
      </c>
      <c r="V1364">
        <v>20</v>
      </c>
      <c r="W1364">
        <v>627.19000000000005</v>
      </c>
      <c r="X1364">
        <v>90624</v>
      </c>
      <c r="Y1364">
        <f>cleaneddata[[#This Row],[Unit Price]]-cleaneddata[[#This Row],[Discount]]</f>
        <v>30.97</v>
      </c>
      <c r="Z1364" t="str">
        <f>_xlfn.IFS(cleaneddata[[#This Row],[Region]]="Central","Chris",cleaneddata[[#This Row],[Region]]="East","Erin",cleaneddata[[#This Row],[Region]]="South","Sam",cleaneddata[[#This Row],[Region]]="West","William")</f>
        <v>Erin</v>
      </c>
    </row>
    <row r="1365" spans="1:26" x14ac:dyDescent="0.2">
      <c r="A1365">
        <v>411</v>
      </c>
      <c r="B1365" t="s">
        <v>2410</v>
      </c>
      <c r="C1365" t="s">
        <v>39</v>
      </c>
      <c r="D1365">
        <v>0.05</v>
      </c>
      <c r="E1365">
        <v>178.47</v>
      </c>
      <c r="F1365">
        <v>19.989999999999998</v>
      </c>
      <c r="G1365" t="s">
        <v>89</v>
      </c>
      <c r="H1365" t="s">
        <v>41</v>
      </c>
      <c r="I1365" t="s">
        <v>50</v>
      </c>
      <c r="J1365" t="s">
        <v>80</v>
      </c>
      <c r="K1365" t="s">
        <v>75</v>
      </c>
      <c r="L1365" t="s">
        <v>1013</v>
      </c>
      <c r="M1365">
        <v>0.55000000000000004</v>
      </c>
      <c r="N1365" t="s">
        <v>34</v>
      </c>
      <c r="O1365" t="s">
        <v>61</v>
      </c>
      <c r="P1365" t="s">
        <v>92</v>
      </c>
      <c r="Q1365" t="s">
        <v>2138</v>
      </c>
      <c r="R1365">
        <v>94601</v>
      </c>
      <c r="S1365" s="1">
        <v>42128</v>
      </c>
      <c r="T1365" s="1">
        <v>42131</v>
      </c>
      <c r="U1365">
        <v>943</v>
      </c>
      <c r="V1365">
        <v>9</v>
      </c>
      <c r="W1365">
        <v>1531.31</v>
      </c>
      <c r="X1365">
        <v>87905</v>
      </c>
      <c r="Y1365">
        <f>cleaneddata[[#This Row],[Unit Price]]-cleaneddata[[#This Row],[Discount]]</f>
        <v>178.42</v>
      </c>
      <c r="Z1365" t="str">
        <f>_xlfn.IFS(cleaneddata[[#This Row],[Region]]="Central","Chris",cleaneddata[[#This Row],[Region]]="East","Erin",cleaneddata[[#This Row],[Region]]="South","Sam",cleaneddata[[#This Row],[Region]]="West","William")</f>
        <v>William</v>
      </c>
    </row>
    <row r="1366" spans="1:26" x14ac:dyDescent="0.2">
      <c r="A1366">
        <v>3176</v>
      </c>
      <c r="B1366" t="s">
        <v>2411</v>
      </c>
      <c r="C1366" t="s">
        <v>39</v>
      </c>
      <c r="D1366">
        <v>0.06</v>
      </c>
      <c r="E1366">
        <v>10.97</v>
      </c>
      <c r="F1366">
        <v>6.5</v>
      </c>
      <c r="G1366" t="s">
        <v>40</v>
      </c>
      <c r="H1366" t="s">
        <v>41</v>
      </c>
      <c r="I1366" t="s">
        <v>42</v>
      </c>
      <c r="J1366" t="s">
        <v>43</v>
      </c>
      <c r="K1366" t="s">
        <v>75</v>
      </c>
      <c r="L1366" t="s">
        <v>2412</v>
      </c>
      <c r="M1366">
        <v>0.64</v>
      </c>
      <c r="N1366" t="s">
        <v>34</v>
      </c>
      <c r="O1366" t="s">
        <v>35</v>
      </c>
      <c r="P1366" t="s">
        <v>125</v>
      </c>
      <c r="Q1366" t="s">
        <v>2413</v>
      </c>
      <c r="R1366">
        <v>32216</v>
      </c>
      <c r="S1366" s="1">
        <v>42128</v>
      </c>
      <c r="T1366" s="1">
        <v>42130</v>
      </c>
      <c r="U1366">
        <v>65.597999999999999</v>
      </c>
      <c r="V1366">
        <v>19</v>
      </c>
      <c r="W1366">
        <v>215.25</v>
      </c>
      <c r="X1366">
        <v>90820</v>
      </c>
      <c r="Y1366">
        <f>cleaneddata[[#This Row],[Unit Price]]-cleaneddata[[#This Row],[Discount]]</f>
        <v>10.91</v>
      </c>
      <c r="Z1366" t="str">
        <f>_xlfn.IFS(cleaneddata[[#This Row],[Region]]="Central","Chris",cleaneddata[[#This Row],[Region]]="East","Erin",cleaneddata[[#This Row],[Region]]="South","Sam",cleaneddata[[#This Row],[Region]]="West","William")</f>
        <v>Sam</v>
      </c>
    </row>
    <row r="1367" spans="1:26" x14ac:dyDescent="0.2">
      <c r="A1367">
        <v>3356</v>
      </c>
      <c r="B1367" t="s">
        <v>2414</v>
      </c>
      <c r="C1367" t="s">
        <v>118</v>
      </c>
      <c r="D1367">
        <v>7.0000000000000007E-2</v>
      </c>
      <c r="E1367">
        <v>5.34</v>
      </c>
      <c r="F1367">
        <v>5.63</v>
      </c>
      <c r="G1367" t="s">
        <v>40</v>
      </c>
      <c r="H1367" t="s">
        <v>96</v>
      </c>
      <c r="I1367" t="s">
        <v>50</v>
      </c>
      <c r="J1367" t="s">
        <v>74</v>
      </c>
      <c r="K1367" t="s">
        <v>75</v>
      </c>
      <c r="L1367" t="s">
        <v>1725</v>
      </c>
      <c r="M1367">
        <v>0.39</v>
      </c>
      <c r="N1367" t="s">
        <v>34</v>
      </c>
      <c r="O1367" t="s">
        <v>61</v>
      </c>
      <c r="P1367" t="s">
        <v>492</v>
      </c>
      <c r="Q1367" t="s">
        <v>2415</v>
      </c>
      <c r="R1367">
        <v>83616</v>
      </c>
      <c r="S1367" s="1">
        <v>42128</v>
      </c>
      <c r="T1367" s="1">
        <v>42130</v>
      </c>
      <c r="U1367">
        <v>-116.3455</v>
      </c>
      <c r="V1367">
        <v>13</v>
      </c>
      <c r="W1367">
        <v>66.650000000000006</v>
      </c>
      <c r="X1367">
        <v>88588</v>
      </c>
      <c r="Y1367">
        <f>cleaneddata[[#This Row],[Unit Price]]-cleaneddata[[#This Row],[Discount]]</f>
        <v>5.27</v>
      </c>
      <c r="Z1367" t="str">
        <f>_xlfn.IFS(cleaneddata[[#This Row],[Region]]="Central","Chris",cleaneddata[[#This Row],[Region]]="East","Erin",cleaneddata[[#This Row],[Region]]="South","Sam",cleaneddata[[#This Row],[Region]]="West","William")</f>
        <v>William</v>
      </c>
    </row>
    <row r="1368" spans="1:26" x14ac:dyDescent="0.2">
      <c r="A1368">
        <v>3356</v>
      </c>
      <c r="B1368" t="s">
        <v>2414</v>
      </c>
      <c r="C1368" t="s">
        <v>118</v>
      </c>
      <c r="D1368">
        <v>0.03</v>
      </c>
      <c r="E1368">
        <v>160.97999999999999</v>
      </c>
      <c r="F1368">
        <v>30</v>
      </c>
      <c r="G1368" t="s">
        <v>28</v>
      </c>
      <c r="H1368" t="s">
        <v>96</v>
      </c>
      <c r="I1368" t="s">
        <v>30</v>
      </c>
      <c r="J1368" t="s">
        <v>111</v>
      </c>
      <c r="K1368" t="s">
        <v>59</v>
      </c>
      <c r="L1368" t="s">
        <v>894</v>
      </c>
      <c r="M1368">
        <v>0.62</v>
      </c>
      <c r="N1368" t="s">
        <v>34</v>
      </c>
      <c r="O1368" t="s">
        <v>61</v>
      </c>
      <c r="P1368" t="s">
        <v>492</v>
      </c>
      <c r="Q1368" t="s">
        <v>2415</v>
      </c>
      <c r="R1368">
        <v>83616</v>
      </c>
      <c r="S1368" s="1">
        <v>42128</v>
      </c>
      <c r="T1368" s="1">
        <v>42129</v>
      </c>
      <c r="U1368">
        <v>1304.9000000000001</v>
      </c>
      <c r="V1368">
        <v>18</v>
      </c>
      <c r="W1368">
        <v>2934.16</v>
      </c>
      <c r="X1368">
        <v>88588</v>
      </c>
      <c r="Y1368">
        <f>cleaneddata[[#This Row],[Unit Price]]-cleaneddata[[#This Row],[Discount]]</f>
        <v>160.94999999999999</v>
      </c>
      <c r="Z1368" t="str">
        <f>_xlfn.IFS(cleaneddata[[#This Row],[Region]]="Central","Chris",cleaneddata[[#This Row],[Region]]="East","Erin",cleaneddata[[#This Row],[Region]]="South","Sam",cleaneddata[[#This Row],[Region]]="West","William")</f>
        <v>William</v>
      </c>
    </row>
    <row r="1369" spans="1:26" x14ac:dyDescent="0.2">
      <c r="A1369">
        <v>3356</v>
      </c>
      <c r="B1369" t="s">
        <v>2414</v>
      </c>
      <c r="C1369" t="s">
        <v>118</v>
      </c>
      <c r="D1369">
        <v>0.04</v>
      </c>
      <c r="E1369">
        <v>65.989999999999995</v>
      </c>
      <c r="F1369">
        <v>5.63</v>
      </c>
      <c r="G1369" t="s">
        <v>89</v>
      </c>
      <c r="H1369" t="s">
        <v>96</v>
      </c>
      <c r="I1369" t="s">
        <v>42</v>
      </c>
      <c r="J1369" t="s">
        <v>137</v>
      </c>
      <c r="K1369" t="s">
        <v>75</v>
      </c>
      <c r="L1369" t="s">
        <v>2416</v>
      </c>
      <c r="M1369">
        <v>0.56000000000000005</v>
      </c>
      <c r="N1369" t="s">
        <v>34</v>
      </c>
      <c r="O1369" t="s">
        <v>61</v>
      </c>
      <c r="P1369" t="s">
        <v>492</v>
      </c>
      <c r="Q1369" t="s">
        <v>2415</v>
      </c>
      <c r="R1369">
        <v>83616</v>
      </c>
      <c r="S1369" s="1">
        <v>42128</v>
      </c>
      <c r="T1369" s="1">
        <v>42128</v>
      </c>
      <c r="U1369">
        <v>605.04719999999998</v>
      </c>
      <c r="V1369">
        <v>15</v>
      </c>
      <c r="W1369">
        <v>876.88</v>
      </c>
      <c r="X1369">
        <v>88588</v>
      </c>
      <c r="Y1369">
        <f>cleaneddata[[#This Row],[Unit Price]]-cleaneddata[[#This Row],[Discount]]</f>
        <v>65.949999999999989</v>
      </c>
      <c r="Z1369" t="str">
        <f>_xlfn.IFS(cleaneddata[[#This Row],[Region]]="Central","Chris",cleaneddata[[#This Row],[Region]]="East","Erin",cleaneddata[[#This Row],[Region]]="South","Sam",cleaneddata[[#This Row],[Region]]="West","William")</f>
        <v>William</v>
      </c>
    </row>
    <row r="1370" spans="1:26" x14ac:dyDescent="0.2">
      <c r="A1370">
        <v>1765</v>
      </c>
      <c r="B1370" t="s">
        <v>2417</v>
      </c>
      <c r="C1370" t="s">
        <v>72</v>
      </c>
      <c r="D1370">
        <v>0</v>
      </c>
      <c r="E1370">
        <v>5.77</v>
      </c>
      <c r="F1370">
        <v>4.97</v>
      </c>
      <c r="G1370" t="s">
        <v>40</v>
      </c>
      <c r="H1370" t="s">
        <v>41</v>
      </c>
      <c r="I1370" t="s">
        <v>50</v>
      </c>
      <c r="J1370" t="s">
        <v>74</v>
      </c>
      <c r="K1370" t="s">
        <v>75</v>
      </c>
      <c r="L1370" t="s">
        <v>2418</v>
      </c>
      <c r="M1370">
        <v>0.35</v>
      </c>
      <c r="N1370" t="s">
        <v>34</v>
      </c>
      <c r="O1370" t="s">
        <v>54</v>
      </c>
      <c r="P1370" t="s">
        <v>82</v>
      </c>
      <c r="Q1370" t="s">
        <v>2419</v>
      </c>
      <c r="R1370">
        <v>63141</v>
      </c>
      <c r="S1370" s="1">
        <v>42128</v>
      </c>
      <c r="T1370" s="1">
        <v>42129</v>
      </c>
      <c r="U1370">
        <v>3.5581</v>
      </c>
      <c r="V1370">
        <v>8</v>
      </c>
      <c r="W1370">
        <v>52.43</v>
      </c>
      <c r="X1370">
        <v>89777</v>
      </c>
      <c r="Y1370">
        <f>cleaneddata[[#This Row],[Unit Price]]-cleaneddata[[#This Row],[Discount]]</f>
        <v>5.77</v>
      </c>
      <c r="Z1370" t="str">
        <f>_xlfn.IFS(cleaneddata[[#This Row],[Region]]="Central","Chris",cleaneddata[[#This Row],[Region]]="East","Erin",cleaneddata[[#This Row],[Region]]="South","Sam",cleaneddata[[#This Row],[Region]]="West","William")</f>
        <v>Chris</v>
      </c>
    </row>
    <row r="1371" spans="1:26" x14ac:dyDescent="0.2">
      <c r="A1371">
        <v>693</v>
      </c>
      <c r="B1371" t="s">
        <v>1551</v>
      </c>
      <c r="C1371" t="s">
        <v>39</v>
      </c>
      <c r="D1371">
        <v>0</v>
      </c>
      <c r="E1371">
        <v>230.98</v>
      </c>
      <c r="F1371">
        <v>23.78</v>
      </c>
      <c r="G1371" t="s">
        <v>28</v>
      </c>
      <c r="H1371" t="s">
        <v>29</v>
      </c>
      <c r="I1371" t="s">
        <v>30</v>
      </c>
      <c r="J1371" t="s">
        <v>31</v>
      </c>
      <c r="K1371" t="s">
        <v>32</v>
      </c>
      <c r="L1371" t="s">
        <v>1530</v>
      </c>
      <c r="M1371">
        <v>0.6</v>
      </c>
      <c r="N1371" t="s">
        <v>34</v>
      </c>
      <c r="O1371" t="s">
        <v>61</v>
      </c>
      <c r="P1371" t="s">
        <v>62</v>
      </c>
      <c r="Q1371" t="s">
        <v>1552</v>
      </c>
      <c r="R1371">
        <v>80229</v>
      </c>
      <c r="S1371" s="1">
        <v>42129</v>
      </c>
      <c r="T1371" s="1">
        <v>42131</v>
      </c>
      <c r="U1371">
        <v>6095.8602000000001</v>
      </c>
      <c r="V1371">
        <v>36</v>
      </c>
      <c r="W1371">
        <v>8834.58</v>
      </c>
      <c r="X1371">
        <v>87813</v>
      </c>
      <c r="Y1371">
        <f>cleaneddata[[#This Row],[Unit Price]]-cleaneddata[[#This Row],[Discount]]</f>
        <v>230.98</v>
      </c>
      <c r="Z1371" t="str">
        <f>_xlfn.IFS(cleaneddata[[#This Row],[Region]]="Central","Chris",cleaneddata[[#This Row],[Region]]="East","Erin",cleaneddata[[#This Row],[Region]]="South","Sam",cleaneddata[[#This Row],[Region]]="West","William")</f>
        <v>William</v>
      </c>
    </row>
    <row r="1372" spans="1:26" x14ac:dyDescent="0.2">
      <c r="A1372">
        <v>2273</v>
      </c>
      <c r="B1372" t="s">
        <v>2420</v>
      </c>
      <c r="C1372" t="s">
        <v>49</v>
      </c>
      <c r="D1372">
        <v>0.04</v>
      </c>
      <c r="E1372">
        <v>120.98</v>
      </c>
      <c r="F1372">
        <v>3.99</v>
      </c>
      <c r="G1372" t="s">
        <v>40</v>
      </c>
      <c r="H1372" t="s">
        <v>96</v>
      </c>
      <c r="I1372" t="s">
        <v>50</v>
      </c>
      <c r="J1372" t="s">
        <v>97</v>
      </c>
      <c r="K1372" t="s">
        <v>75</v>
      </c>
      <c r="L1372" t="s">
        <v>2421</v>
      </c>
      <c r="M1372">
        <v>0.6</v>
      </c>
      <c r="N1372" t="s">
        <v>34</v>
      </c>
      <c r="O1372" t="s">
        <v>54</v>
      </c>
      <c r="P1372" t="s">
        <v>189</v>
      </c>
      <c r="Q1372" t="s">
        <v>2422</v>
      </c>
      <c r="R1372">
        <v>78550</v>
      </c>
      <c r="S1372" s="1">
        <v>42129</v>
      </c>
      <c r="T1372" s="1">
        <v>42129</v>
      </c>
      <c r="U1372">
        <v>1389.5771999999999</v>
      </c>
      <c r="V1372">
        <v>17</v>
      </c>
      <c r="W1372">
        <v>2013.88</v>
      </c>
      <c r="X1372">
        <v>90109</v>
      </c>
      <c r="Y1372">
        <f>cleaneddata[[#This Row],[Unit Price]]-cleaneddata[[#This Row],[Discount]]</f>
        <v>120.94</v>
      </c>
      <c r="Z1372" t="str">
        <f>_xlfn.IFS(cleaneddata[[#This Row],[Region]]="Central","Chris",cleaneddata[[#This Row],[Region]]="East","Erin",cleaneddata[[#This Row],[Region]]="South","Sam",cleaneddata[[#This Row],[Region]]="West","William")</f>
        <v>Chris</v>
      </c>
    </row>
    <row r="1373" spans="1:26" x14ac:dyDescent="0.2">
      <c r="A1373">
        <v>2273</v>
      </c>
      <c r="B1373" t="s">
        <v>2420</v>
      </c>
      <c r="C1373" t="s">
        <v>49</v>
      </c>
      <c r="D1373">
        <v>0.02</v>
      </c>
      <c r="E1373">
        <v>55.99</v>
      </c>
      <c r="F1373">
        <v>5</v>
      </c>
      <c r="G1373" t="s">
        <v>40</v>
      </c>
      <c r="H1373" t="s">
        <v>96</v>
      </c>
      <c r="I1373" t="s">
        <v>42</v>
      </c>
      <c r="J1373" t="s">
        <v>137</v>
      </c>
      <c r="K1373" t="s">
        <v>44</v>
      </c>
      <c r="L1373" t="s">
        <v>1940</v>
      </c>
      <c r="M1373">
        <v>0.83</v>
      </c>
      <c r="N1373" t="s">
        <v>34</v>
      </c>
      <c r="O1373" t="s">
        <v>54</v>
      </c>
      <c r="P1373" t="s">
        <v>189</v>
      </c>
      <c r="Q1373" t="s">
        <v>2422</v>
      </c>
      <c r="R1373">
        <v>78550</v>
      </c>
      <c r="S1373" s="1">
        <v>42129</v>
      </c>
      <c r="T1373" s="1">
        <v>42129</v>
      </c>
      <c r="U1373">
        <v>-222.816</v>
      </c>
      <c r="V1373">
        <v>4</v>
      </c>
      <c r="W1373">
        <v>201.32</v>
      </c>
      <c r="X1373">
        <v>90109</v>
      </c>
      <c r="Y1373">
        <f>cleaneddata[[#This Row],[Unit Price]]-cleaneddata[[#This Row],[Discount]]</f>
        <v>55.97</v>
      </c>
      <c r="Z1373" t="str">
        <f>_xlfn.IFS(cleaneddata[[#This Row],[Region]]="Central","Chris",cleaneddata[[#This Row],[Region]]="East","Erin",cleaneddata[[#This Row],[Region]]="South","Sam",cleaneddata[[#This Row],[Region]]="West","William")</f>
        <v>Chris</v>
      </c>
    </row>
    <row r="1374" spans="1:26" x14ac:dyDescent="0.2">
      <c r="A1374">
        <v>2274</v>
      </c>
      <c r="B1374" t="s">
        <v>2423</v>
      </c>
      <c r="C1374" t="s">
        <v>49</v>
      </c>
      <c r="D1374">
        <v>0.05</v>
      </c>
      <c r="E1374">
        <v>23.99</v>
      </c>
      <c r="F1374">
        <v>15.68</v>
      </c>
      <c r="G1374" t="s">
        <v>28</v>
      </c>
      <c r="H1374" t="s">
        <v>96</v>
      </c>
      <c r="I1374" t="s">
        <v>30</v>
      </c>
      <c r="J1374" t="s">
        <v>128</v>
      </c>
      <c r="K1374" t="s">
        <v>59</v>
      </c>
      <c r="L1374" t="s">
        <v>2424</v>
      </c>
      <c r="M1374">
        <v>0.62</v>
      </c>
      <c r="N1374" t="s">
        <v>34</v>
      </c>
      <c r="O1374" t="s">
        <v>54</v>
      </c>
      <c r="P1374" t="s">
        <v>189</v>
      </c>
      <c r="Q1374" t="s">
        <v>1755</v>
      </c>
      <c r="R1374">
        <v>77036</v>
      </c>
      <c r="S1374" s="1">
        <v>42129</v>
      </c>
      <c r="T1374" s="1">
        <v>42133</v>
      </c>
      <c r="U1374">
        <v>-133.71</v>
      </c>
      <c r="V1374">
        <v>12</v>
      </c>
      <c r="W1374">
        <v>298.51</v>
      </c>
      <c r="X1374">
        <v>90109</v>
      </c>
      <c r="Y1374">
        <f>cleaneddata[[#This Row],[Unit Price]]-cleaneddata[[#This Row],[Discount]]</f>
        <v>23.939999999999998</v>
      </c>
      <c r="Z1374" t="str">
        <f>_xlfn.IFS(cleaneddata[[#This Row],[Region]]="Central","Chris",cleaneddata[[#This Row],[Region]]="East","Erin",cleaneddata[[#This Row],[Region]]="South","Sam",cleaneddata[[#This Row],[Region]]="West","William")</f>
        <v>Chris</v>
      </c>
    </row>
    <row r="1375" spans="1:26" x14ac:dyDescent="0.2">
      <c r="A1375">
        <v>2379</v>
      </c>
      <c r="B1375" t="s">
        <v>2425</v>
      </c>
      <c r="C1375" t="s">
        <v>49</v>
      </c>
      <c r="D1375">
        <v>0.06</v>
      </c>
      <c r="E1375">
        <v>122.99</v>
      </c>
      <c r="F1375">
        <v>19.989999999999998</v>
      </c>
      <c r="G1375" t="s">
        <v>40</v>
      </c>
      <c r="H1375" t="s">
        <v>29</v>
      </c>
      <c r="I1375" t="s">
        <v>50</v>
      </c>
      <c r="J1375" t="s">
        <v>74</v>
      </c>
      <c r="K1375" t="s">
        <v>75</v>
      </c>
      <c r="L1375" t="s">
        <v>2426</v>
      </c>
      <c r="M1375">
        <v>0.37</v>
      </c>
      <c r="N1375" t="s">
        <v>34</v>
      </c>
      <c r="O1375" t="s">
        <v>54</v>
      </c>
      <c r="P1375" t="s">
        <v>291</v>
      </c>
      <c r="Q1375" t="s">
        <v>2067</v>
      </c>
      <c r="R1375">
        <v>48135</v>
      </c>
      <c r="S1375" s="1">
        <v>42129</v>
      </c>
      <c r="T1375" s="1">
        <v>42131</v>
      </c>
      <c r="U1375">
        <v>1019.7096</v>
      </c>
      <c r="V1375">
        <v>12</v>
      </c>
      <c r="W1375">
        <v>1477.84</v>
      </c>
      <c r="X1375">
        <v>86655</v>
      </c>
      <c r="Y1375">
        <f>cleaneddata[[#This Row],[Unit Price]]-cleaneddata[[#This Row],[Discount]]</f>
        <v>122.92999999999999</v>
      </c>
      <c r="Z1375" t="str">
        <f>_xlfn.IFS(cleaneddata[[#This Row],[Region]]="Central","Chris",cleaneddata[[#This Row],[Region]]="East","Erin",cleaneddata[[#This Row],[Region]]="South","Sam",cleaneddata[[#This Row],[Region]]="West","William")</f>
        <v>Chris</v>
      </c>
    </row>
    <row r="1376" spans="1:26" x14ac:dyDescent="0.2">
      <c r="A1376">
        <v>2380</v>
      </c>
      <c r="B1376" t="s">
        <v>2306</v>
      </c>
      <c r="C1376" t="s">
        <v>49</v>
      </c>
      <c r="D1376">
        <v>0.08</v>
      </c>
      <c r="E1376">
        <v>68.81</v>
      </c>
      <c r="F1376">
        <v>60</v>
      </c>
      <c r="G1376" t="s">
        <v>28</v>
      </c>
      <c r="H1376" t="s">
        <v>29</v>
      </c>
      <c r="I1376" t="s">
        <v>50</v>
      </c>
      <c r="J1376" t="s">
        <v>97</v>
      </c>
      <c r="K1376" t="s">
        <v>59</v>
      </c>
      <c r="L1376" t="s">
        <v>1678</v>
      </c>
      <c r="M1376">
        <v>0.41</v>
      </c>
      <c r="N1376" t="s">
        <v>34</v>
      </c>
      <c r="O1376" t="s">
        <v>54</v>
      </c>
      <c r="P1376" t="s">
        <v>291</v>
      </c>
      <c r="Q1376" t="s">
        <v>2307</v>
      </c>
      <c r="R1376">
        <v>49505</v>
      </c>
      <c r="S1376" s="1">
        <v>42129</v>
      </c>
      <c r="T1376" s="1">
        <v>42131</v>
      </c>
      <c r="U1376">
        <v>-1069.72</v>
      </c>
      <c r="V1376">
        <v>17</v>
      </c>
      <c r="W1376">
        <v>1162.46</v>
      </c>
      <c r="X1376">
        <v>86655</v>
      </c>
      <c r="Y1376">
        <f>cleaneddata[[#This Row],[Unit Price]]-cleaneddata[[#This Row],[Discount]]</f>
        <v>68.73</v>
      </c>
      <c r="Z1376" t="str">
        <f>_xlfn.IFS(cleaneddata[[#This Row],[Region]]="Central","Chris",cleaneddata[[#This Row],[Region]]="East","Erin",cleaneddata[[#This Row],[Region]]="South","Sam",cleaneddata[[#This Row],[Region]]="West","William")</f>
        <v>Chris</v>
      </c>
    </row>
    <row r="1377" spans="1:26" x14ac:dyDescent="0.2">
      <c r="A1377">
        <v>2382</v>
      </c>
      <c r="B1377" t="s">
        <v>2308</v>
      </c>
      <c r="C1377" t="s">
        <v>49</v>
      </c>
      <c r="D1377">
        <v>0.06</v>
      </c>
      <c r="E1377">
        <v>122.99</v>
      </c>
      <c r="F1377">
        <v>19.989999999999998</v>
      </c>
      <c r="G1377" t="s">
        <v>40</v>
      </c>
      <c r="H1377" t="s">
        <v>29</v>
      </c>
      <c r="I1377" t="s">
        <v>50</v>
      </c>
      <c r="J1377" t="s">
        <v>74</v>
      </c>
      <c r="K1377" t="s">
        <v>75</v>
      </c>
      <c r="L1377" t="s">
        <v>2426</v>
      </c>
      <c r="M1377">
        <v>0.37</v>
      </c>
      <c r="N1377" t="s">
        <v>34</v>
      </c>
      <c r="O1377" t="s">
        <v>113</v>
      </c>
      <c r="P1377" t="s">
        <v>114</v>
      </c>
      <c r="Q1377" t="s">
        <v>115</v>
      </c>
      <c r="R1377">
        <v>10024</v>
      </c>
      <c r="S1377" s="1">
        <v>42129</v>
      </c>
      <c r="T1377" s="1">
        <v>42131</v>
      </c>
      <c r="U1377">
        <v>1408.1865</v>
      </c>
      <c r="V1377">
        <v>48</v>
      </c>
      <c r="W1377">
        <v>5911.35</v>
      </c>
      <c r="X1377">
        <v>962</v>
      </c>
      <c r="Y1377">
        <f>cleaneddata[[#This Row],[Unit Price]]-cleaneddata[[#This Row],[Discount]]</f>
        <v>122.92999999999999</v>
      </c>
      <c r="Z1377" t="str">
        <f>_xlfn.IFS(cleaneddata[[#This Row],[Region]]="Central","Chris",cleaneddata[[#This Row],[Region]]="East","Erin",cleaneddata[[#This Row],[Region]]="South","Sam",cleaneddata[[#This Row],[Region]]="West","William")</f>
        <v>Erin</v>
      </c>
    </row>
    <row r="1378" spans="1:26" x14ac:dyDescent="0.2">
      <c r="A1378">
        <v>2382</v>
      </c>
      <c r="B1378" t="s">
        <v>2308</v>
      </c>
      <c r="C1378" t="s">
        <v>49</v>
      </c>
      <c r="D1378">
        <v>0.08</v>
      </c>
      <c r="E1378">
        <v>68.81</v>
      </c>
      <c r="F1378">
        <v>60</v>
      </c>
      <c r="G1378" t="s">
        <v>28</v>
      </c>
      <c r="H1378" t="s">
        <v>29</v>
      </c>
      <c r="I1378" t="s">
        <v>50</v>
      </c>
      <c r="J1378" t="s">
        <v>97</v>
      </c>
      <c r="K1378" t="s">
        <v>59</v>
      </c>
      <c r="L1378" t="s">
        <v>1678</v>
      </c>
      <c r="M1378">
        <v>0.41</v>
      </c>
      <c r="N1378" t="s">
        <v>34</v>
      </c>
      <c r="O1378" t="s">
        <v>113</v>
      </c>
      <c r="P1378" t="s">
        <v>114</v>
      </c>
      <c r="Q1378" t="s">
        <v>115</v>
      </c>
      <c r="R1378">
        <v>10024</v>
      </c>
      <c r="S1378" s="1">
        <v>42129</v>
      </c>
      <c r="T1378" s="1">
        <v>42131</v>
      </c>
      <c r="U1378">
        <v>-1069.72</v>
      </c>
      <c r="V1378">
        <v>68</v>
      </c>
      <c r="W1378">
        <v>4649.8500000000004</v>
      </c>
      <c r="X1378">
        <v>962</v>
      </c>
      <c r="Y1378">
        <f>cleaneddata[[#This Row],[Unit Price]]-cleaneddata[[#This Row],[Discount]]</f>
        <v>68.73</v>
      </c>
      <c r="Z1378" t="str">
        <f>_xlfn.IFS(cleaneddata[[#This Row],[Region]]="Central","Chris",cleaneddata[[#This Row],[Region]]="East","Erin",cleaneddata[[#This Row],[Region]]="South","Sam",cleaneddata[[#This Row],[Region]]="West","William")</f>
        <v>Erin</v>
      </c>
    </row>
    <row r="1379" spans="1:26" x14ac:dyDescent="0.2">
      <c r="A1379">
        <v>1101</v>
      </c>
      <c r="B1379" t="s">
        <v>2427</v>
      </c>
      <c r="C1379" t="s">
        <v>118</v>
      </c>
      <c r="D1379">
        <v>0.02</v>
      </c>
      <c r="E1379">
        <v>15.14</v>
      </c>
      <c r="F1379">
        <v>4.53</v>
      </c>
      <c r="G1379" t="s">
        <v>40</v>
      </c>
      <c r="H1379" t="s">
        <v>29</v>
      </c>
      <c r="I1379" t="s">
        <v>50</v>
      </c>
      <c r="J1379" t="s">
        <v>80</v>
      </c>
      <c r="K1379" t="s">
        <v>75</v>
      </c>
      <c r="L1379" t="s">
        <v>1357</v>
      </c>
      <c r="M1379">
        <v>0.81</v>
      </c>
      <c r="N1379" t="s">
        <v>34</v>
      </c>
      <c r="O1379" t="s">
        <v>61</v>
      </c>
      <c r="P1379" t="s">
        <v>92</v>
      </c>
      <c r="Q1379" t="s">
        <v>1257</v>
      </c>
      <c r="R1379">
        <v>93030</v>
      </c>
      <c r="S1379" s="1">
        <v>42129</v>
      </c>
      <c r="T1379" s="1">
        <v>42130</v>
      </c>
      <c r="U1379">
        <v>5.8840000000000003</v>
      </c>
      <c r="V1379">
        <v>3</v>
      </c>
      <c r="W1379">
        <v>51.02</v>
      </c>
      <c r="X1379">
        <v>91488</v>
      </c>
      <c r="Y1379">
        <f>cleaneddata[[#This Row],[Unit Price]]-cleaneddata[[#This Row],[Discount]]</f>
        <v>15.120000000000001</v>
      </c>
      <c r="Z1379" t="str">
        <f>_xlfn.IFS(cleaneddata[[#This Row],[Region]]="Central","Chris",cleaneddata[[#This Row],[Region]]="East","Erin",cleaneddata[[#This Row],[Region]]="South","Sam",cleaneddata[[#This Row],[Region]]="West","William")</f>
        <v>William</v>
      </c>
    </row>
    <row r="1380" spans="1:26" x14ac:dyDescent="0.2">
      <c r="A1380">
        <v>2509</v>
      </c>
      <c r="B1380" t="s">
        <v>2428</v>
      </c>
      <c r="C1380" t="s">
        <v>118</v>
      </c>
      <c r="D1380">
        <v>0.05</v>
      </c>
      <c r="E1380">
        <v>30.98</v>
      </c>
      <c r="F1380">
        <v>9.18</v>
      </c>
      <c r="G1380" t="s">
        <v>40</v>
      </c>
      <c r="H1380" t="s">
        <v>73</v>
      </c>
      <c r="I1380" t="s">
        <v>50</v>
      </c>
      <c r="J1380" t="s">
        <v>90</v>
      </c>
      <c r="K1380" t="s">
        <v>75</v>
      </c>
      <c r="L1380" t="s">
        <v>2251</v>
      </c>
      <c r="M1380">
        <v>0.4</v>
      </c>
      <c r="N1380" t="s">
        <v>34</v>
      </c>
      <c r="O1380" t="s">
        <v>113</v>
      </c>
      <c r="P1380" t="s">
        <v>333</v>
      </c>
      <c r="Q1380" t="s">
        <v>2429</v>
      </c>
      <c r="R1380">
        <v>4106</v>
      </c>
      <c r="S1380" s="1">
        <v>42129</v>
      </c>
      <c r="T1380" s="1">
        <v>42129</v>
      </c>
      <c r="U1380">
        <v>308.67</v>
      </c>
      <c r="V1380">
        <v>15</v>
      </c>
      <c r="W1380">
        <v>462.57</v>
      </c>
      <c r="X1380">
        <v>87029</v>
      </c>
      <c r="Y1380">
        <f>cleaneddata[[#This Row],[Unit Price]]-cleaneddata[[#This Row],[Discount]]</f>
        <v>30.93</v>
      </c>
      <c r="Z1380" t="str">
        <f>_xlfn.IFS(cleaneddata[[#This Row],[Region]]="Central","Chris",cleaneddata[[#This Row],[Region]]="East","Erin",cleaneddata[[#This Row],[Region]]="South","Sam",cleaneddata[[#This Row],[Region]]="West","William")</f>
        <v>Erin</v>
      </c>
    </row>
    <row r="1381" spans="1:26" x14ac:dyDescent="0.2">
      <c r="A1381">
        <v>1979</v>
      </c>
      <c r="B1381" t="s">
        <v>2430</v>
      </c>
      <c r="C1381" t="s">
        <v>72</v>
      </c>
      <c r="D1381">
        <v>0.05</v>
      </c>
      <c r="E1381">
        <v>20.99</v>
      </c>
      <c r="F1381">
        <v>3.3</v>
      </c>
      <c r="G1381" t="s">
        <v>40</v>
      </c>
      <c r="H1381" t="s">
        <v>96</v>
      </c>
      <c r="I1381" t="s">
        <v>42</v>
      </c>
      <c r="J1381" t="s">
        <v>137</v>
      </c>
      <c r="K1381" t="s">
        <v>44</v>
      </c>
      <c r="L1381" t="s">
        <v>1585</v>
      </c>
      <c r="M1381">
        <v>0.81</v>
      </c>
      <c r="N1381" t="s">
        <v>34</v>
      </c>
      <c r="O1381" t="s">
        <v>61</v>
      </c>
      <c r="P1381" t="s">
        <v>62</v>
      </c>
      <c r="Q1381" t="s">
        <v>2431</v>
      </c>
      <c r="R1381">
        <v>80122</v>
      </c>
      <c r="S1381" s="1">
        <v>42129</v>
      </c>
      <c r="T1381" s="1">
        <v>42130</v>
      </c>
      <c r="U1381">
        <v>21.883400000000002</v>
      </c>
      <c r="V1381">
        <v>4</v>
      </c>
      <c r="W1381">
        <v>72.75</v>
      </c>
      <c r="X1381">
        <v>87757</v>
      </c>
      <c r="Y1381">
        <f>cleaneddata[[#This Row],[Unit Price]]-cleaneddata[[#This Row],[Discount]]</f>
        <v>20.939999999999998</v>
      </c>
      <c r="Z1381" t="str">
        <f>_xlfn.IFS(cleaneddata[[#This Row],[Region]]="Central","Chris",cleaneddata[[#This Row],[Region]]="East","Erin",cleaneddata[[#This Row],[Region]]="South","Sam",cleaneddata[[#This Row],[Region]]="West","William")</f>
        <v>William</v>
      </c>
    </row>
    <row r="1382" spans="1:26" x14ac:dyDescent="0.2">
      <c r="A1382">
        <v>1416</v>
      </c>
      <c r="B1382" t="s">
        <v>2432</v>
      </c>
      <c r="C1382" t="s">
        <v>27</v>
      </c>
      <c r="D1382">
        <v>0.02</v>
      </c>
      <c r="E1382">
        <v>417.4</v>
      </c>
      <c r="F1382">
        <v>75.23</v>
      </c>
      <c r="G1382" t="s">
        <v>28</v>
      </c>
      <c r="H1382" t="s">
        <v>29</v>
      </c>
      <c r="I1382" t="s">
        <v>30</v>
      </c>
      <c r="J1382" t="s">
        <v>31</v>
      </c>
      <c r="K1382" t="s">
        <v>32</v>
      </c>
      <c r="L1382" t="s">
        <v>1197</v>
      </c>
      <c r="M1382">
        <v>0.79</v>
      </c>
      <c r="N1382" t="s">
        <v>34</v>
      </c>
      <c r="O1382" t="s">
        <v>54</v>
      </c>
      <c r="P1382" t="s">
        <v>55</v>
      </c>
      <c r="Q1382" t="s">
        <v>1514</v>
      </c>
      <c r="R1382">
        <v>46203</v>
      </c>
      <c r="S1382" s="1">
        <v>42130</v>
      </c>
      <c r="T1382" s="1">
        <v>42131</v>
      </c>
      <c r="U1382">
        <v>-634.86540000000002</v>
      </c>
      <c r="V1382">
        <v>1</v>
      </c>
      <c r="W1382">
        <v>471.21</v>
      </c>
      <c r="X1382">
        <v>90538</v>
      </c>
      <c r="Y1382">
        <f>cleaneddata[[#This Row],[Unit Price]]-cleaneddata[[#This Row],[Discount]]</f>
        <v>417.38</v>
      </c>
      <c r="Z1382" t="str">
        <f>_xlfn.IFS(cleaneddata[[#This Row],[Region]]="Central","Chris",cleaneddata[[#This Row],[Region]]="East","Erin",cleaneddata[[#This Row],[Region]]="South","Sam",cleaneddata[[#This Row],[Region]]="West","William")</f>
        <v>Chris</v>
      </c>
    </row>
    <row r="1383" spans="1:26" x14ac:dyDescent="0.2">
      <c r="A1383">
        <v>2420</v>
      </c>
      <c r="B1383" t="s">
        <v>2433</v>
      </c>
      <c r="C1383" t="s">
        <v>39</v>
      </c>
      <c r="D1383">
        <v>0.04</v>
      </c>
      <c r="E1383">
        <v>9.11</v>
      </c>
      <c r="F1383">
        <v>2.15</v>
      </c>
      <c r="G1383" t="s">
        <v>40</v>
      </c>
      <c r="H1383" t="s">
        <v>41</v>
      </c>
      <c r="I1383" t="s">
        <v>50</v>
      </c>
      <c r="J1383" t="s">
        <v>90</v>
      </c>
      <c r="K1383" t="s">
        <v>52</v>
      </c>
      <c r="L1383" t="s">
        <v>91</v>
      </c>
      <c r="M1383">
        <v>0.4</v>
      </c>
      <c r="N1383" t="s">
        <v>34</v>
      </c>
      <c r="O1383" t="s">
        <v>35</v>
      </c>
      <c r="P1383" t="s">
        <v>244</v>
      </c>
      <c r="Q1383" t="s">
        <v>2434</v>
      </c>
      <c r="R1383">
        <v>23223</v>
      </c>
      <c r="S1383" s="1">
        <v>42130</v>
      </c>
      <c r="T1383" s="1">
        <v>42130</v>
      </c>
      <c r="U1383">
        <v>-23.071999999999999</v>
      </c>
      <c r="V1383">
        <v>11</v>
      </c>
      <c r="W1383">
        <v>100.87</v>
      </c>
      <c r="X1383">
        <v>86752</v>
      </c>
      <c r="Y1383">
        <f>cleaneddata[[#This Row],[Unit Price]]-cleaneddata[[#This Row],[Discount]]</f>
        <v>9.07</v>
      </c>
      <c r="Z1383" t="str">
        <f>_xlfn.IFS(cleaneddata[[#This Row],[Region]]="Central","Chris",cleaneddata[[#This Row],[Region]]="East","Erin",cleaneddata[[#This Row],[Region]]="South","Sam",cleaneddata[[#This Row],[Region]]="West","William")</f>
        <v>Sam</v>
      </c>
    </row>
    <row r="1384" spans="1:26" x14ac:dyDescent="0.2">
      <c r="A1384">
        <v>1986</v>
      </c>
      <c r="B1384" t="s">
        <v>2435</v>
      </c>
      <c r="C1384" t="s">
        <v>72</v>
      </c>
      <c r="D1384">
        <v>0.01</v>
      </c>
      <c r="E1384">
        <v>15.31</v>
      </c>
      <c r="F1384">
        <v>8.7799999999999994</v>
      </c>
      <c r="G1384" t="s">
        <v>40</v>
      </c>
      <c r="H1384" t="s">
        <v>73</v>
      </c>
      <c r="I1384" t="s">
        <v>50</v>
      </c>
      <c r="J1384" t="s">
        <v>80</v>
      </c>
      <c r="K1384" t="s">
        <v>75</v>
      </c>
      <c r="L1384" t="s">
        <v>2436</v>
      </c>
      <c r="M1384">
        <v>0.56999999999999995</v>
      </c>
      <c r="N1384" t="s">
        <v>34</v>
      </c>
      <c r="O1384" t="s">
        <v>54</v>
      </c>
      <c r="P1384" t="s">
        <v>189</v>
      </c>
      <c r="Q1384" t="s">
        <v>1506</v>
      </c>
      <c r="R1384">
        <v>79701</v>
      </c>
      <c r="S1384" s="1">
        <v>42130</v>
      </c>
      <c r="T1384" s="1">
        <v>42131</v>
      </c>
      <c r="U1384">
        <v>12.146000000000001</v>
      </c>
      <c r="V1384">
        <v>23</v>
      </c>
      <c r="W1384">
        <v>377</v>
      </c>
      <c r="X1384">
        <v>90888</v>
      </c>
      <c r="Y1384">
        <f>cleaneddata[[#This Row],[Unit Price]]-cleaneddata[[#This Row],[Discount]]</f>
        <v>15.3</v>
      </c>
      <c r="Z1384" t="str">
        <f>_xlfn.IFS(cleaneddata[[#This Row],[Region]]="Central","Chris",cleaneddata[[#This Row],[Region]]="East","Erin",cleaneddata[[#This Row],[Region]]="South","Sam",cleaneddata[[#This Row],[Region]]="West","William")</f>
        <v>Chris</v>
      </c>
    </row>
    <row r="1385" spans="1:26" x14ac:dyDescent="0.2">
      <c r="A1385">
        <v>1986</v>
      </c>
      <c r="B1385" t="s">
        <v>2435</v>
      </c>
      <c r="C1385" t="s">
        <v>72</v>
      </c>
      <c r="D1385">
        <v>0.05</v>
      </c>
      <c r="E1385">
        <v>7.99</v>
      </c>
      <c r="F1385">
        <v>5.03</v>
      </c>
      <c r="G1385" t="s">
        <v>89</v>
      </c>
      <c r="H1385" t="s">
        <v>73</v>
      </c>
      <c r="I1385" t="s">
        <v>42</v>
      </c>
      <c r="J1385" t="s">
        <v>137</v>
      </c>
      <c r="K1385" t="s">
        <v>146</v>
      </c>
      <c r="L1385" t="s">
        <v>467</v>
      </c>
      <c r="M1385">
        <v>0.6</v>
      </c>
      <c r="N1385" t="s">
        <v>34</v>
      </c>
      <c r="O1385" t="s">
        <v>54</v>
      </c>
      <c r="P1385" t="s">
        <v>189</v>
      </c>
      <c r="Q1385" t="s">
        <v>1506</v>
      </c>
      <c r="R1385">
        <v>79701</v>
      </c>
      <c r="S1385" s="1">
        <v>42130</v>
      </c>
      <c r="T1385" s="1">
        <v>42132</v>
      </c>
      <c r="U1385">
        <v>5.6870000000000003</v>
      </c>
      <c r="V1385">
        <v>4</v>
      </c>
      <c r="W1385">
        <v>42.99</v>
      </c>
      <c r="X1385">
        <v>90888</v>
      </c>
      <c r="Y1385">
        <f>cleaneddata[[#This Row],[Unit Price]]-cleaneddata[[#This Row],[Discount]]</f>
        <v>7.94</v>
      </c>
      <c r="Z1385" t="str">
        <f>_xlfn.IFS(cleaneddata[[#This Row],[Region]]="Central","Chris",cleaneddata[[#This Row],[Region]]="East","Erin",cleaneddata[[#This Row],[Region]]="South","Sam",cleaneddata[[#This Row],[Region]]="West","William")</f>
        <v>Chris</v>
      </c>
    </row>
    <row r="1386" spans="1:26" x14ac:dyDescent="0.2">
      <c r="A1386">
        <v>1261</v>
      </c>
      <c r="B1386" t="s">
        <v>2437</v>
      </c>
      <c r="C1386" t="s">
        <v>27</v>
      </c>
      <c r="D1386">
        <v>0.02</v>
      </c>
      <c r="E1386">
        <v>73.98</v>
      </c>
      <c r="F1386">
        <v>14.52</v>
      </c>
      <c r="G1386" t="s">
        <v>40</v>
      </c>
      <c r="H1386" t="s">
        <v>73</v>
      </c>
      <c r="I1386" t="s">
        <v>42</v>
      </c>
      <c r="J1386" t="s">
        <v>43</v>
      </c>
      <c r="K1386" t="s">
        <v>75</v>
      </c>
      <c r="L1386" t="s">
        <v>310</v>
      </c>
      <c r="M1386">
        <v>0.65</v>
      </c>
      <c r="N1386" t="s">
        <v>34</v>
      </c>
      <c r="O1386" t="s">
        <v>61</v>
      </c>
      <c r="P1386" t="s">
        <v>62</v>
      </c>
      <c r="Q1386" t="s">
        <v>2438</v>
      </c>
      <c r="R1386">
        <v>80020</v>
      </c>
      <c r="S1386" s="1">
        <v>42131</v>
      </c>
      <c r="T1386" s="1">
        <v>42134</v>
      </c>
      <c r="U1386">
        <v>43.537999999999997</v>
      </c>
      <c r="V1386">
        <v>5</v>
      </c>
      <c r="W1386">
        <v>378.23</v>
      </c>
      <c r="X1386">
        <v>89730</v>
      </c>
      <c r="Y1386">
        <f>cleaneddata[[#This Row],[Unit Price]]-cleaneddata[[#This Row],[Discount]]</f>
        <v>73.960000000000008</v>
      </c>
      <c r="Z1386" t="str">
        <f>_xlfn.IFS(cleaneddata[[#This Row],[Region]]="Central","Chris",cleaneddata[[#This Row],[Region]]="East","Erin",cleaneddata[[#This Row],[Region]]="South","Sam",cleaneddata[[#This Row],[Region]]="West","William")</f>
        <v>William</v>
      </c>
    </row>
    <row r="1387" spans="1:26" x14ac:dyDescent="0.2">
      <c r="A1387">
        <v>1502</v>
      </c>
      <c r="B1387" t="s">
        <v>2439</v>
      </c>
      <c r="C1387" t="s">
        <v>27</v>
      </c>
      <c r="D1387">
        <v>0.08</v>
      </c>
      <c r="E1387">
        <v>3.69</v>
      </c>
      <c r="F1387">
        <v>0.5</v>
      </c>
      <c r="G1387" t="s">
        <v>40</v>
      </c>
      <c r="H1387" t="s">
        <v>29</v>
      </c>
      <c r="I1387" t="s">
        <v>50</v>
      </c>
      <c r="J1387" t="s">
        <v>154</v>
      </c>
      <c r="K1387" t="s">
        <v>75</v>
      </c>
      <c r="L1387" t="s">
        <v>1896</v>
      </c>
      <c r="M1387">
        <v>0.38</v>
      </c>
      <c r="N1387" t="s">
        <v>34</v>
      </c>
      <c r="O1387" t="s">
        <v>35</v>
      </c>
      <c r="P1387" t="s">
        <v>125</v>
      </c>
      <c r="Q1387" t="s">
        <v>2440</v>
      </c>
      <c r="R1387">
        <v>33065</v>
      </c>
      <c r="S1387" s="1">
        <v>42131</v>
      </c>
      <c r="T1387" s="1">
        <v>42134</v>
      </c>
      <c r="U1387">
        <v>-3.6547000000000001</v>
      </c>
      <c r="V1387">
        <v>38</v>
      </c>
      <c r="W1387">
        <v>129.43</v>
      </c>
      <c r="X1387">
        <v>89193</v>
      </c>
      <c r="Y1387">
        <f>cleaneddata[[#This Row],[Unit Price]]-cleaneddata[[#This Row],[Discount]]</f>
        <v>3.61</v>
      </c>
      <c r="Z1387" t="str">
        <f>_xlfn.IFS(cleaneddata[[#This Row],[Region]]="Central","Chris",cleaneddata[[#This Row],[Region]]="East","Erin",cleaneddata[[#This Row],[Region]]="South","Sam",cleaneddata[[#This Row],[Region]]="West","William")</f>
        <v>Sam</v>
      </c>
    </row>
    <row r="1388" spans="1:26" x14ac:dyDescent="0.2">
      <c r="A1388">
        <v>1725</v>
      </c>
      <c r="B1388" t="s">
        <v>2441</v>
      </c>
      <c r="C1388" t="s">
        <v>39</v>
      </c>
      <c r="D1388">
        <v>0.05</v>
      </c>
      <c r="E1388">
        <v>35.99</v>
      </c>
      <c r="F1388">
        <v>1.1000000000000001</v>
      </c>
      <c r="G1388" t="s">
        <v>40</v>
      </c>
      <c r="H1388" t="s">
        <v>96</v>
      </c>
      <c r="I1388" t="s">
        <v>42</v>
      </c>
      <c r="J1388" t="s">
        <v>137</v>
      </c>
      <c r="K1388" t="s">
        <v>75</v>
      </c>
      <c r="L1388" t="s">
        <v>276</v>
      </c>
      <c r="M1388">
        <v>0.55000000000000004</v>
      </c>
      <c r="N1388" t="s">
        <v>34</v>
      </c>
      <c r="O1388" t="s">
        <v>113</v>
      </c>
      <c r="P1388" t="s">
        <v>319</v>
      </c>
      <c r="Q1388" t="s">
        <v>2442</v>
      </c>
      <c r="R1388">
        <v>43026</v>
      </c>
      <c r="S1388" s="1">
        <v>42131</v>
      </c>
      <c r="T1388" s="1">
        <v>42133</v>
      </c>
      <c r="U1388">
        <v>149.166</v>
      </c>
      <c r="V1388">
        <v>9</v>
      </c>
      <c r="W1388">
        <v>261.56</v>
      </c>
      <c r="X1388">
        <v>87193</v>
      </c>
      <c r="Y1388">
        <f>cleaneddata[[#This Row],[Unit Price]]-cleaneddata[[#This Row],[Discount]]</f>
        <v>35.940000000000005</v>
      </c>
      <c r="Z1388" t="str">
        <f>_xlfn.IFS(cleaneddata[[#This Row],[Region]]="Central","Chris",cleaneddata[[#This Row],[Region]]="East","Erin",cleaneddata[[#This Row],[Region]]="South","Sam",cleaneddata[[#This Row],[Region]]="West","William")</f>
        <v>Erin</v>
      </c>
    </row>
    <row r="1389" spans="1:26" x14ac:dyDescent="0.2">
      <c r="A1389">
        <v>2962</v>
      </c>
      <c r="B1389" t="s">
        <v>2443</v>
      </c>
      <c r="C1389" t="s">
        <v>39</v>
      </c>
      <c r="D1389">
        <v>7.0000000000000007E-2</v>
      </c>
      <c r="E1389">
        <v>4.76</v>
      </c>
      <c r="F1389">
        <v>0.88</v>
      </c>
      <c r="G1389" t="s">
        <v>89</v>
      </c>
      <c r="H1389" t="s">
        <v>41</v>
      </c>
      <c r="I1389" t="s">
        <v>50</v>
      </c>
      <c r="J1389" t="s">
        <v>90</v>
      </c>
      <c r="K1389" t="s">
        <v>52</v>
      </c>
      <c r="L1389" t="s">
        <v>2444</v>
      </c>
      <c r="M1389">
        <v>0.39</v>
      </c>
      <c r="N1389" t="s">
        <v>34</v>
      </c>
      <c r="O1389" t="s">
        <v>61</v>
      </c>
      <c r="P1389" t="s">
        <v>62</v>
      </c>
      <c r="Q1389" t="s">
        <v>1315</v>
      </c>
      <c r="R1389">
        <v>80027</v>
      </c>
      <c r="S1389" s="1">
        <v>42131</v>
      </c>
      <c r="T1389" s="1">
        <v>42133</v>
      </c>
      <c r="U1389">
        <v>33.347700000000003</v>
      </c>
      <c r="V1389">
        <v>10</v>
      </c>
      <c r="W1389">
        <v>48.33</v>
      </c>
      <c r="X1389">
        <v>88611</v>
      </c>
      <c r="Y1389">
        <f>cleaneddata[[#This Row],[Unit Price]]-cleaneddata[[#This Row],[Discount]]</f>
        <v>4.6899999999999995</v>
      </c>
      <c r="Z1389" t="str">
        <f>_xlfn.IFS(cleaneddata[[#This Row],[Region]]="Central","Chris",cleaneddata[[#This Row],[Region]]="East","Erin",cleaneddata[[#This Row],[Region]]="South","Sam",cleaneddata[[#This Row],[Region]]="West","William")</f>
        <v>William</v>
      </c>
    </row>
    <row r="1390" spans="1:26" x14ac:dyDescent="0.2">
      <c r="A1390">
        <v>3248</v>
      </c>
      <c r="B1390" t="s">
        <v>2445</v>
      </c>
      <c r="C1390" t="s">
        <v>39</v>
      </c>
      <c r="D1390">
        <v>7.0000000000000007E-2</v>
      </c>
      <c r="E1390">
        <v>2.78</v>
      </c>
      <c r="F1390">
        <v>1.49</v>
      </c>
      <c r="G1390" t="s">
        <v>40</v>
      </c>
      <c r="H1390" t="s">
        <v>29</v>
      </c>
      <c r="I1390" t="s">
        <v>50</v>
      </c>
      <c r="J1390" t="s">
        <v>74</v>
      </c>
      <c r="K1390" t="s">
        <v>75</v>
      </c>
      <c r="L1390" t="s">
        <v>2186</v>
      </c>
      <c r="M1390">
        <v>0.36</v>
      </c>
      <c r="N1390" t="s">
        <v>34</v>
      </c>
      <c r="O1390" t="s">
        <v>35</v>
      </c>
      <c r="P1390" t="s">
        <v>170</v>
      </c>
      <c r="Q1390" t="s">
        <v>2446</v>
      </c>
      <c r="R1390">
        <v>70458</v>
      </c>
      <c r="S1390" s="1">
        <v>42131</v>
      </c>
      <c r="T1390" s="1">
        <v>42132</v>
      </c>
      <c r="U1390">
        <v>-340.53109999999998</v>
      </c>
      <c r="V1390">
        <v>17</v>
      </c>
      <c r="W1390">
        <v>47.12</v>
      </c>
      <c r="X1390">
        <v>87297</v>
      </c>
      <c r="Y1390">
        <f>cleaneddata[[#This Row],[Unit Price]]-cleaneddata[[#This Row],[Discount]]</f>
        <v>2.71</v>
      </c>
      <c r="Z1390" t="str">
        <f>_xlfn.IFS(cleaneddata[[#This Row],[Region]]="Central","Chris",cleaneddata[[#This Row],[Region]]="East","Erin",cleaneddata[[#This Row],[Region]]="South","Sam",cleaneddata[[#This Row],[Region]]="West","William")</f>
        <v>Sam</v>
      </c>
    </row>
    <row r="1391" spans="1:26" x14ac:dyDescent="0.2">
      <c r="A1391">
        <v>3338</v>
      </c>
      <c r="B1391" t="s">
        <v>2447</v>
      </c>
      <c r="C1391" t="s">
        <v>39</v>
      </c>
      <c r="D1391">
        <v>0.08</v>
      </c>
      <c r="E1391">
        <v>6.48</v>
      </c>
      <c r="F1391">
        <v>8.4</v>
      </c>
      <c r="G1391" t="s">
        <v>40</v>
      </c>
      <c r="H1391" t="s">
        <v>41</v>
      </c>
      <c r="I1391" t="s">
        <v>50</v>
      </c>
      <c r="J1391" t="s">
        <v>90</v>
      </c>
      <c r="K1391" t="s">
        <v>75</v>
      </c>
      <c r="L1391" t="s">
        <v>1945</v>
      </c>
      <c r="M1391">
        <v>0.37</v>
      </c>
      <c r="N1391" t="s">
        <v>34</v>
      </c>
      <c r="O1391" t="s">
        <v>35</v>
      </c>
      <c r="P1391" t="s">
        <v>125</v>
      </c>
      <c r="Q1391" t="s">
        <v>2448</v>
      </c>
      <c r="R1391">
        <v>33614</v>
      </c>
      <c r="S1391" s="1">
        <v>42131</v>
      </c>
      <c r="T1391" s="1">
        <v>42131</v>
      </c>
      <c r="U1391">
        <v>58.811999999999998</v>
      </c>
      <c r="V1391">
        <v>7</v>
      </c>
      <c r="W1391">
        <v>45</v>
      </c>
      <c r="X1391">
        <v>85979</v>
      </c>
      <c r="Y1391">
        <f>cleaneddata[[#This Row],[Unit Price]]-cleaneddata[[#This Row],[Discount]]</f>
        <v>6.4</v>
      </c>
      <c r="Z1391" t="str">
        <f>_xlfn.IFS(cleaneddata[[#This Row],[Region]]="Central","Chris",cleaneddata[[#This Row],[Region]]="East","Erin",cleaneddata[[#This Row],[Region]]="South","Sam",cleaneddata[[#This Row],[Region]]="West","William")</f>
        <v>Sam</v>
      </c>
    </row>
    <row r="1392" spans="1:26" x14ac:dyDescent="0.2">
      <c r="A1392">
        <v>1997</v>
      </c>
      <c r="B1392" t="s">
        <v>776</v>
      </c>
      <c r="C1392" t="s">
        <v>118</v>
      </c>
      <c r="D1392">
        <v>0.01</v>
      </c>
      <c r="E1392">
        <v>16.48</v>
      </c>
      <c r="F1392">
        <v>1.99</v>
      </c>
      <c r="G1392" t="s">
        <v>40</v>
      </c>
      <c r="H1392" t="s">
        <v>41</v>
      </c>
      <c r="I1392" t="s">
        <v>42</v>
      </c>
      <c r="J1392" t="s">
        <v>43</v>
      </c>
      <c r="K1392" t="s">
        <v>44</v>
      </c>
      <c r="L1392" t="s">
        <v>603</v>
      </c>
      <c r="M1392">
        <v>0.42</v>
      </c>
      <c r="N1392" t="s">
        <v>34</v>
      </c>
      <c r="O1392" t="s">
        <v>35</v>
      </c>
      <c r="P1392" t="s">
        <v>273</v>
      </c>
      <c r="Q1392" t="s">
        <v>274</v>
      </c>
      <c r="R1392">
        <v>29915</v>
      </c>
      <c r="S1392" s="1">
        <v>42131</v>
      </c>
      <c r="T1392" s="1">
        <v>42132</v>
      </c>
      <c r="U1392">
        <v>739.67399999999998</v>
      </c>
      <c r="V1392">
        <v>7</v>
      </c>
      <c r="W1392">
        <v>122.93</v>
      </c>
      <c r="X1392">
        <v>90334</v>
      </c>
      <c r="Y1392">
        <f>cleaneddata[[#This Row],[Unit Price]]-cleaneddata[[#This Row],[Discount]]</f>
        <v>16.47</v>
      </c>
      <c r="Z1392" t="str">
        <f>_xlfn.IFS(cleaneddata[[#This Row],[Region]]="Central","Chris",cleaneddata[[#This Row],[Region]]="East","Erin",cleaneddata[[#This Row],[Region]]="South","Sam",cleaneddata[[#This Row],[Region]]="West","William")</f>
        <v>Sam</v>
      </c>
    </row>
    <row r="1393" spans="1:26" x14ac:dyDescent="0.2">
      <c r="A1393">
        <v>3077</v>
      </c>
      <c r="B1393" t="s">
        <v>2449</v>
      </c>
      <c r="C1393" t="s">
        <v>118</v>
      </c>
      <c r="D1393">
        <v>7.0000000000000007E-2</v>
      </c>
      <c r="E1393">
        <v>300.97000000000003</v>
      </c>
      <c r="F1393">
        <v>7.18</v>
      </c>
      <c r="G1393" t="s">
        <v>40</v>
      </c>
      <c r="H1393" t="s">
        <v>29</v>
      </c>
      <c r="I1393" t="s">
        <v>42</v>
      </c>
      <c r="J1393" t="s">
        <v>43</v>
      </c>
      <c r="K1393" t="s">
        <v>75</v>
      </c>
      <c r="L1393" t="s">
        <v>2211</v>
      </c>
      <c r="M1393">
        <v>0.48</v>
      </c>
      <c r="N1393" t="s">
        <v>34</v>
      </c>
      <c r="O1393" t="s">
        <v>113</v>
      </c>
      <c r="P1393" t="s">
        <v>319</v>
      </c>
      <c r="Q1393" t="s">
        <v>2450</v>
      </c>
      <c r="R1393">
        <v>44136</v>
      </c>
      <c r="S1393" s="1">
        <v>42131</v>
      </c>
      <c r="T1393" s="1">
        <v>42133</v>
      </c>
      <c r="U1393">
        <v>-807.59</v>
      </c>
      <c r="V1393">
        <v>2</v>
      </c>
      <c r="W1393">
        <v>582.20000000000005</v>
      </c>
      <c r="X1393">
        <v>88239</v>
      </c>
      <c r="Y1393">
        <f>cleaneddata[[#This Row],[Unit Price]]-cleaneddata[[#This Row],[Discount]]</f>
        <v>300.90000000000003</v>
      </c>
      <c r="Z1393" t="str">
        <f>_xlfn.IFS(cleaneddata[[#This Row],[Region]]="Central","Chris",cleaneddata[[#This Row],[Region]]="East","Erin",cleaneddata[[#This Row],[Region]]="South","Sam",cleaneddata[[#This Row],[Region]]="West","William")</f>
        <v>Erin</v>
      </c>
    </row>
    <row r="1394" spans="1:26" x14ac:dyDescent="0.2">
      <c r="A1394">
        <v>3079</v>
      </c>
      <c r="B1394" t="s">
        <v>321</v>
      </c>
      <c r="C1394" t="s">
        <v>118</v>
      </c>
      <c r="D1394">
        <v>7.0000000000000007E-2</v>
      </c>
      <c r="E1394">
        <v>300.97000000000003</v>
      </c>
      <c r="F1394">
        <v>7.18</v>
      </c>
      <c r="G1394" t="s">
        <v>40</v>
      </c>
      <c r="H1394" t="s">
        <v>29</v>
      </c>
      <c r="I1394" t="s">
        <v>42</v>
      </c>
      <c r="J1394" t="s">
        <v>43</v>
      </c>
      <c r="K1394" t="s">
        <v>75</v>
      </c>
      <c r="L1394" t="s">
        <v>2211</v>
      </c>
      <c r="M1394">
        <v>0.48</v>
      </c>
      <c r="N1394" t="s">
        <v>34</v>
      </c>
      <c r="O1394" t="s">
        <v>113</v>
      </c>
      <c r="P1394" t="s">
        <v>322</v>
      </c>
      <c r="Q1394" t="s">
        <v>323</v>
      </c>
      <c r="R1394">
        <v>19112</v>
      </c>
      <c r="S1394" s="1">
        <v>42131</v>
      </c>
      <c r="T1394" s="1">
        <v>42133</v>
      </c>
      <c r="U1394">
        <v>-807.59</v>
      </c>
      <c r="V1394">
        <v>7</v>
      </c>
      <c r="W1394">
        <v>2037.69</v>
      </c>
      <c r="X1394">
        <v>41253</v>
      </c>
      <c r="Y1394">
        <f>cleaneddata[[#This Row],[Unit Price]]-cleaneddata[[#This Row],[Discount]]</f>
        <v>300.90000000000003</v>
      </c>
      <c r="Z1394" t="str">
        <f>_xlfn.IFS(cleaneddata[[#This Row],[Region]]="Central","Chris",cleaneddata[[#This Row],[Region]]="East","Erin",cleaneddata[[#This Row],[Region]]="South","Sam",cleaneddata[[#This Row],[Region]]="West","William")</f>
        <v>Erin</v>
      </c>
    </row>
    <row r="1395" spans="1:26" x14ac:dyDescent="0.2">
      <c r="A1395">
        <v>2187</v>
      </c>
      <c r="B1395" t="s">
        <v>2451</v>
      </c>
      <c r="C1395" t="s">
        <v>39</v>
      </c>
      <c r="D1395">
        <v>0.09</v>
      </c>
      <c r="E1395">
        <v>16.98</v>
      </c>
      <c r="F1395">
        <v>12.39</v>
      </c>
      <c r="G1395" t="s">
        <v>40</v>
      </c>
      <c r="H1395" t="s">
        <v>96</v>
      </c>
      <c r="I1395" t="s">
        <v>50</v>
      </c>
      <c r="J1395" t="s">
        <v>347</v>
      </c>
      <c r="K1395" t="s">
        <v>75</v>
      </c>
      <c r="L1395" t="s">
        <v>2452</v>
      </c>
      <c r="M1395">
        <v>0.35</v>
      </c>
      <c r="N1395" t="s">
        <v>34</v>
      </c>
      <c r="O1395" t="s">
        <v>54</v>
      </c>
      <c r="P1395" t="s">
        <v>82</v>
      </c>
      <c r="Q1395" t="s">
        <v>2453</v>
      </c>
      <c r="R1395">
        <v>64055</v>
      </c>
      <c r="S1395" s="1">
        <v>42132</v>
      </c>
      <c r="T1395" s="1">
        <v>42134</v>
      </c>
      <c r="U1395">
        <v>-48.57</v>
      </c>
      <c r="V1395">
        <v>5</v>
      </c>
      <c r="W1395">
        <v>86.8</v>
      </c>
      <c r="X1395">
        <v>89440</v>
      </c>
      <c r="Y1395">
        <f>cleaneddata[[#This Row],[Unit Price]]-cleaneddata[[#This Row],[Discount]]</f>
        <v>16.89</v>
      </c>
      <c r="Z1395" t="str">
        <f>_xlfn.IFS(cleaneddata[[#This Row],[Region]]="Central","Chris",cleaneddata[[#This Row],[Region]]="East","Erin",cleaneddata[[#This Row],[Region]]="South","Sam",cleaneddata[[#This Row],[Region]]="West","William")</f>
        <v>Chris</v>
      </c>
    </row>
    <row r="1396" spans="1:26" x14ac:dyDescent="0.2">
      <c r="A1396">
        <v>2189</v>
      </c>
      <c r="B1396" t="s">
        <v>2454</v>
      </c>
      <c r="C1396" t="s">
        <v>39</v>
      </c>
      <c r="D1396">
        <v>0.09</v>
      </c>
      <c r="E1396">
        <v>16.98</v>
      </c>
      <c r="F1396">
        <v>12.39</v>
      </c>
      <c r="G1396" t="s">
        <v>40</v>
      </c>
      <c r="H1396" t="s">
        <v>96</v>
      </c>
      <c r="I1396" t="s">
        <v>50</v>
      </c>
      <c r="J1396" t="s">
        <v>347</v>
      </c>
      <c r="K1396" t="s">
        <v>75</v>
      </c>
      <c r="L1396" t="s">
        <v>2452</v>
      </c>
      <c r="M1396">
        <v>0.35</v>
      </c>
      <c r="N1396" t="s">
        <v>34</v>
      </c>
      <c r="O1396" t="s">
        <v>113</v>
      </c>
      <c r="P1396" t="s">
        <v>114</v>
      </c>
      <c r="Q1396" t="s">
        <v>115</v>
      </c>
      <c r="R1396">
        <v>10177</v>
      </c>
      <c r="S1396" s="1">
        <v>42132</v>
      </c>
      <c r="T1396" s="1">
        <v>42134</v>
      </c>
      <c r="U1396">
        <v>-48.57</v>
      </c>
      <c r="V1396">
        <v>22</v>
      </c>
      <c r="W1396">
        <v>381.91</v>
      </c>
      <c r="X1396">
        <v>7364</v>
      </c>
      <c r="Y1396">
        <f>cleaneddata[[#This Row],[Unit Price]]-cleaneddata[[#This Row],[Discount]]</f>
        <v>16.89</v>
      </c>
      <c r="Z1396" t="str">
        <f>_xlfn.IFS(cleaneddata[[#This Row],[Region]]="Central","Chris",cleaneddata[[#This Row],[Region]]="East","Erin",cleaneddata[[#This Row],[Region]]="South","Sam",cleaneddata[[#This Row],[Region]]="West","William")</f>
        <v>Erin</v>
      </c>
    </row>
    <row r="1397" spans="1:26" x14ac:dyDescent="0.2">
      <c r="A1397">
        <v>2063</v>
      </c>
      <c r="B1397" t="s">
        <v>2455</v>
      </c>
      <c r="C1397" t="s">
        <v>49</v>
      </c>
      <c r="D1397">
        <v>0.06</v>
      </c>
      <c r="E1397">
        <v>300.97000000000003</v>
      </c>
      <c r="F1397">
        <v>7.18</v>
      </c>
      <c r="G1397" t="s">
        <v>40</v>
      </c>
      <c r="H1397" t="s">
        <v>96</v>
      </c>
      <c r="I1397" t="s">
        <v>42</v>
      </c>
      <c r="J1397" t="s">
        <v>43</v>
      </c>
      <c r="K1397" t="s">
        <v>75</v>
      </c>
      <c r="L1397" t="s">
        <v>2211</v>
      </c>
      <c r="M1397">
        <v>0.48</v>
      </c>
      <c r="N1397" t="s">
        <v>34</v>
      </c>
      <c r="O1397" t="s">
        <v>35</v>
      </c>
      <c r="P1397" t="s">
        <v>244</v>
      </c>
      <c r="Q1397" t="s">
        <v>2456</v>
      </c>
      <c r="R1397">
        <v>23602</v>
      </c>
      <c r="S1397" s="1">
        <v>42132</v>
      </c>
      <c r="T1397" s="1">
        <v>42132</v>
      </c>
      <c r="U1397">
        <v>-729.98800000000006</v>
      </c>
      <c r="V1397">
        <v>1</v>
      </c>
      <c r="W1397">
        <v>291.39999999999998</v>
      </c>
      <c r="X1397">
        <v>87147</v>
      </c>
      <c r="Y1397">
        <f>cleaneddata[[#This Row],[Unit Price]]-cleaneddata[[#This Row],[Discount]]</f>
        <v>300.91000000000003</v>
      </c>
      <c r="Z1397" t="str">
        <f>_xlfn.IFS(cleaneddata[[#This Row],[Region]]="Central","Chris",cleaneddata[[#This Row],[Region]]="East","Erin",cleaneddata[[#This Row],[Region]]="South","Sam",cleaneddata[[#This Row],[Region]]="West","William")</f>
        <v>Sam</v>
      </c>
    </row>
    <row r="1398" spans="1:26" x14ac:dyDescent="0.2">
      <c r="A1398">
        <v>2880</v>
      </c>
      <c r="B1398" t="s">
        <v>1905</v>
      </c>
      <c r="C1398" t="s">
        <v>49</v>
      </c>
      <c r="D1398">
        <v>0.09</v>
      </c>
      <c r="E1398">
        <v>243.98</v>
      </c>
      <c r="F1398">
        <v>43.32</v>
      </c>
      <c r="G1398" t="s">
        <v>28</v>
      </c>
      <c r="H1398" t="s">
        <v>29</v>
      </c>
      <c r="I1398" t="s">
        <v>30</v>
      </c>
      <c r="J1398" t="s">
        <v>111</v>
      </c>
      <c r="K1398" t="s">
        <v>59</v>
      </c>
      <c r="L1398" t="s">
        <v>237</v>
      </c>
      <c r="M1398">
        <v>0.55000000000000004</v>
      </c>
      <c r="N1398" t="s">
        <v>34</v>
      </c>
      <c r="O1398" t="s">
        <v>35</v>
      </c>
      <c r="P1398" t="s">
        <v>125</v>
      </c>
      <c r="Q1398" t="s">
        <v>1906</v>
      </c>
      <c r="R1398">
        <v>33160</v>
      </c>
      <c r="S1398" s="1">
        <v>42132</v>
      </c>
      <c r="T1398" s="1">
        <v>42137</v>
      </c>
      <c r="U1398">
        <v>1059.288</v>
      </c>
      <c r="V1398">
        <v>25</v>
      </c>
      <c r="W1398">
        <v>5587.89</v>
      </c>
      <c r="X1398">
        <v>88627</v>
      </c>
      <c r="Y1398">
        <f>cleaneddata[[#This Row],[Unit Price]]-cleaneddata[[#This Row],[Discount]]</f>
        <v>243.89</v>
      </c>
      <c r="Z1398" t="str">
        <f>_xlfn.IFS(cleaneddata[[#This Row],[Region]]="Central","Chris",cleaneddata[[#This Row],[Region]]="East","Erin",cleaneddata[[#This Row],[Region]]="South","Sam",cleaneddata[[#This Row],[Region]]="West","William")</f>
        <v>Sam</v>
      </c>
    </row>
    <row r="1399" spans="1:26" x14ac:dyDescent="0.2">
      <c r="A1399">
        <v>2991</v>
      </c>
      <c r="B1399" t="s">
        <v>2457</v>
      </c>
      <c r="C1399" t="s">
        <v>49</v>
      </c>
      <c r="D1399">
        <v>0.05</v>
      </c>
      <c r="E1399">
        <v>70.97</v>
      </c>
      <c r="F1399">
        <v>3.5</v>
      </c>
      <c r="G1399" t="s">
        <v>40</v>
      </c>
      <c r="H1399" t="s">
        <v>73</v>
      </c>
      <c r="I1399" t="s">
        <v>50</v>
      </c>
      <c r="J1399" t="s">
        <v>97</v>
      </c>
      <c r="K1399" t="s">
        <v>75</v>
      </c>
      <c r="L1399" t="s">
        <v>2179</v>
      </c>
      <c r="M1399">
        <v>0.59</v>
      </c>
      <c r="N1399" t="s">
        <v>34</v>
      </c>
      <c r="O1399" t="s">
        <v>54</v>
      </c>
      <c r="P1399" t="s">
        <v>359</v>
      </c>
      <c r="Q1399" t="s">
        <v>2458</v>
      </c>
      <c r="R1399">
        <v>53402</v>
      </c>
      <c r="S1399" s="1">
        <v>42132</v>
      </c>
      <c r="T1399" s="1">
        <v>42137</v>
      </c>
      <c r="U1399">
        <v>18.218</v>
      </c>
      <c r="V1399">
        <v>2</v>
      </c>
      <c r="W1399">
        <v>141.59</v>
      </c>
      <c r="X1399">
        <v>91466</v>
      </c>
      <c r="Y1399">
        <f>cleaneddata[[#This Row],[Unit Price]]-cleaneddata[[#This Row],[Discount]]</f>
        <v>70.92</v>
      </c>
      <c r="Z1399" t="str">
        <f>_xlfn.IFS(cleaneddata[[#This Row],[Region]]="Central","Chris",cleaneddata[[#This Row],[Region]]="East","Erin",cleaneddata[[#This Row],[Region]]="South","Sam",cleaneddata[[#This Row],[Region]]="West","William")</f>
        <v>Chris</v>
      </c>
    </row>
    <row r="1400" spans="1:26" x14ac:dyDescent="0.2">
      <c r="A1400">
        <v>2992</v>
      </c>
      <c r="B1400" t="s">
        <v>2459</v>
      </c>
      <c r="C1400" t="s">
        <v>49</v>
      </c>
      <c r="D1400">
        <v>0</v>
      </c>
      <c r="E1400">
        <v>5.28</v>
      </c>
      <c r="F1400">
        <v>6.26</v>
      </c>
      <c r="G1400" t="s">
        <v>40</v>
      </c>
      <c r="H1400" t="s">
        <v>73</v>
      </c>
      <c r="I1400" t="s">
        <v>50</v>
      </c>
      <c r="J1400" t="s">
        <v>90</v>
      </c>
      <c r="K1400" t="s">
        <v>75</v>
      </c>
      <c r="L1400" t="s">
        <v>2460</v>
      </c>
      <c r="M1400">
        <v>0.4</v>
      </c>
      <c r="N1400" t="s">
        <v>34</v>
      </c>
      <c r="O1400" t="s">
        <v>54</v>
      </c>
      <c r="P1400" t="s">
        <v>359</v>
      </c>
      <c r="Q1400" t="s">
        <v>2461</v>
      </c>
      <c r="R1400">
        <v>53081</v>
      </c>
      <c r="S1400" s="1">
        <v>42132</v>
      </c>
      <c r="T1400" s="1">
        <v>42139</v>
      </c>
      <c r="U1400">
        <v>25.058</v>
      </c>
      <c r="V1400">
        <v>36</v>
      </c>
      <c r="W1400">
        <v>203.05</v>
      </c>
      <c r="X1400">
        <v>91466</v>
      </c>
      <c r="Y1400">
        <f>cleaneddata[[#This Row],[Unit Price]]-cleaneddata[[#This Row],[Discount]]</f>
        <v>5.28</v>
      </c>
      <c r="Z1400" t="str">
        <f>_xlfn.IFS(cleaneddata[[#This Row],[Region]]="Central","Chris",cleaneddata[[#This Row],[Region]]="East","Erin",cleaneddata[[#This Row],[Region]]="South","Sam",cleaneddata[[#This Row],[Region]]="West","William")</f>
        <v>Chris</v>
      </c>
    </row>
    <row r="1401" spans="1:26" x14ac:dyDescent="0.2">
      <c r="A1401">
        <v>453</v>
      </c>
      <c r="B1401" t="s">
        <v>2462</v>
      </c>
      <c r="C1401" t="s">
        <v>72</v>
      </c>
      <c r="D1401">
        <v>0.03</v>
      </c>
      <c r="E1401">
        <v>29.34</v>
      </c>
      <c r="F1401">
        <v>7.87</v>
      </c>
      <c r="G1401" t="s">
        <v>40</v>
      </c>
      <c r="H1401" t="s">
        <v>96</v>
      </c>
      <c r="I1401" t="s">
        <v>30</v>
      </c>
      <c r="J1401" t="s">
        <v>128</v>
      </c>
      <c r="K1401" t="s">
        <v>75</v>
      </c>
      <c r="L1401" t="s">
        <v>1662</v>
      </c>
      <c r="M1401">
        <v>0.54</v>
      </c>
      <c r="N1401" t="s">
        <v>34</v>
      </c>
      <c r="O1401" t="s">
        <v>61</v>
      </c>
      <c r="P1401" t="s">
        <v>92</v>
      </c>
      <c r="Q1401" t="s">
        <v>2463</v>
      </c>
      <c r="R1401">
        <v>95032</v>
      </c>
      <c r="S1401" s="1">
        <v>42132</v>
      </c>
      <c r="T1401" s="1">
        <v>42134</v>
      </c>
      <c r="U1401">
        <v>-41.32</v>
      </c>
      <c r="V1401">
        <v>1</v>
      </c>
      <c r="W1401">
        <v>32.4</v>
      </c>
      <c r="X1401">
        <v>86011</v>
      </c>
      <c r="Y1401">
        <f>cleaneddata[[#This Row],[Unit Price]]-cleaneddata[[#This Row],[Discount]]</f>
        <v>29.31</v>
      </c>
      <c r="Z1401" t="str">
        <f>_xlfn.IFS(cleaneddata[[#This Row],[Region]]="Central","Chris",cleaneddata[[#This Row],[Region]]="East","Erin",cleaneddata[[#This Row],[Region]]="South","Sam",cleaneddata[[#This Row],[Region]]="West","William")</f>
        <v>William</v>
      </c>
    </row>
    <row r="1402" spans="1:26" x14ac:dyDescent="0.2">
      <c r="A1402">
        <v>1028</v>
      </c>
      <c r="B1402" t="s">
        <v>1914</v>
      </c>
      <c r="C1402" t="s">
        <v>72</v>
      </c>
      <c r="D1402">
        <v>0.05</v>
      </c>
      <c r="E1402">
        <v>83.1</v>
      </c>
      <c r="F1402">
        <v>6.13</v>
      </c>
      <c r="G1402" t="s">
        <v>89</v>
      </c>
      <c r="H1402" t="s">
        <v>29</v>
      </c>
      <c r="I1402" t="s">
        <v>42</v>
      </c>
      <c r="J1402" t="s">
        <v>43</v>
      </c>
      <c r="K1402" t="s">
        <v>75</v>
      </c>
      <c r="L1402" t="s">
        <v>2464</v>
      </c>
      <c r="M1402">
        <v>0.45</v>
      </c>
      <c r="N1402" t="s">
        <v>34</v>
      </c>
      <c r="O1402" t="s">
        <v>113</v>
      </c>
      <c r="P1402" t="s">
        <v>114</v>
      </c>
      <c r="Q1402" t="s">
        <v>1916</v>
      </c>
      <c r="R1402">
        <v>11725</v>
      </c>
      <c r="S1402" s="1">
        <v>42132</v>
      </c>
      <c r="T1402" s="1">
        <v>42133</v>
      </c>
      <c r="U1402">
        <v>1152.5277000000001</v>
      </c>
      <c r="V1402">
        <v>20</v>
      </c>
      <c r="W1402">
        <v>1670.33</v>
      </c>
      <c r="X1402">
        <v>89007</v>
      </c>
      <c r="Y1402">
        <f>cleaneddata[[#This Row],[Unit Price]]-cleaneddata[[#This Row],[Discount]]</f>
        <v>83.05</v>
      </c>
      <c r="Z1402" t="str">
        <f>_xlfn.IFS(cleaneddata[[#This Row],[Region]]="Central","Chris",cleaneddata[[#This Row],[Region]]="East","Erin",cleaneddata[[#This Row],[Region]]="South","Sam",cleaneddata[[#This Row],[Region]]="West","William")</f>
        <v>Erin</v>
      </c>
    </row>
    <row r="1403" spans="1:26" x14ac:dyDescent="0.2">
      <c r="A1403">
        <v>1080</v>
      </c>
      <c r="B1403" t="s">
        <v>2465</v>
      </c>
      <c r="C1403" t="s">
        <v>72</v>
      </c>
      <c r="D1403">
        <v>0.08</v>
      </c>
      <c r="E1403">
        <v>13.9</v>
      </c>
      <c r="F1403">
        <v>7.59</v>
      </c>
      <c r="G1403" t="s">
        <v>40</v>
      </c>
      <c r="H1403" t="s">
        <v>96</v>
      </c>
      <c r="I1403" t="s">
        <v>50</v>
      </c>
      <c r="J1403" t="s">
        <v>570</v>
      </c>
      <c r="K1403" t="s">
        <v>44</v>
      </c>
      <c r="L1403" t="s">
        <v>2466</v>
      </c>
      <c r="M1403">
        <v>0.56000000000000005</v>
      </c>
      <c r="N1403" t="s">
        <v>34</v>
      </c>
      <c r="O1403" t="s">
        <v>54</v>
      </c>
      <c r="P1403" t="s">
        <v>105</v>
      </c>
      <c r="Q1403" t="s">
        <v>2467</v>
      </c>
      <c r="R1403">
        <v>60174</v>
      </c>
      <c r="S1403" s="1">
        <v>42132</v>
      </c>
      <c r="T1403" s="1">
        <v>42133</v>
      </c>
      <c r="U1403">
        <v>9.8620000000000001</v>
      </c>
      <c r="V1403">
        <v>14</v>
      </c>
      <c r="W1403">
        <v>196.41</v>
      </c>
      <c r="X1403">
        <v>88461</v>
      </c>
      <c r="Y1403">
        <f>cleaneddata[[#This Row],[Unit Price]]-cleaneddata[[#This Row],[Discount]]</f>
        <v>13.82</v>
      </c>
      <c r="Z1403" t="str">
        <f>_xlfn.IFS(cleaneddata[[#This Row],[Region]]="Central","Chris",cleaneddata[[#This Row],[Region]]="East","Erin",cleaneddata[[#This Row],[Region]]="South","Sam",cleaneddata[[#This Row],[Region]]="West","William")</f>
        <v>Chris</v>
      </c>
    </row>
    <row r="1404" spans="1:26" x14ac:dyDescent="0.2">
      <c r="A1404">
        <v>2882</v>
      </c>
      <c r="B1404" t="s">
        <v>673</v>
      </c>
      <c r="C1404" t="s">
        <v>27</v>
      </c>
      <c r="D1404">
        <v>0.05</v>
      </c>
      <c r="E1404">
        <v>6.48</v>
      </c>
      <c r="F1404">
        <v>8.73</v>
      </c>
      <c r="G1404" t="s">
        <v>40</v>
      </c>
      <c r="H1404" t="s">
        <v>41</v>
      </c>
      <c r="I1404" t="s">
        <v>50</v>
      </c>
      <c r="J1404" t="s">
        <v>90</v>
      </c>
      <c r="K1404" t="s">
        <v>75</v>
      </c>
      <c r="L1404" t="s">
        <v>160</v>
      </c>
      <c r="M1404">
        <v>0.37</v>
      </c>
      <c r="N1404" t="s">
        <v>34</v>
      </c>
      <c r="O1404" t="s">
        <v>35</v>
      </c>
      <c r="P1404" t="s">
        <v>99</v>
      </c>
      <c r="Q1404" t="s">
        <v>675</v>
      </c>
      <c r="R1404">
        <v>28206</v>
      </c>
      <c r="S1404" s="1">
        <v>42133</v>
      </c>
      <c r="T1404" s="1">
        <v>42133</v>
      </c>
      <c r="U1404">
        <v>-160.38470000000001</v>
      </c>
      <c r="V1404">
        <v>35</v>
      </c>
      <c r="W1404">
        <v>232.5</v>
      </c>
      <c r="X1404">
        <v>4839</v>
      </c>
      <c r="Y1404">
        <f>cleaneddata[[#This Row],[Unit Price]]-cleaneddata[[#This Row],[Discount]]</f>
        <v>6.4300000000000006</v>
      </c>
      <c r="Z1404" t="str">
        <f>_xlfn.IFS(cleaneddata[[#This Row],[Region]]="Central","Chris",cleaneddata[[#This Row],[Region]]="East","Erin",cleaneddata[[#This Row],[Region]]="South","Sam",cleaneddata[[#This Row],[Region]]="West","William")</f>
        <v>Sam</v>
      </c>
    </row>
    <row r="1405" spans="1:26" x14ac:dyDescent="0.2">
      <c r="A1405">
        <v>2883</v>
      </c>
      <c r="B1405" t="s">
        <v>2468</v>
      </c>
      <c r="C1405" t="s">
        <v>27</v>
      </c>
      <c r="D1405">
        <v>0.05</v>
      </c>
      <c r="E1405">
        <v>6.48</v>
      </c>
      <c r="F1405">
        <v>8.73</v>
      </c>
      <c r="G1405" t="s">
        <v>40</v>
      </c>
      <c r="H1405" t="s">
        <v>41</v>
      </c>
      <c r="I1405" t="s">
        <v>50</v>
      </c>
      <c r="J1405" t="s">
        <v>90</v>
      </c>
      <c r="K1405" t="s">
        <v>75</v>
      </c>
      <c r="L1405" t="s">
        <v>160</v>
      </c>
      <c r="M1405">
        <v>0.37</v>
      </c>
      <c r="N1405" t="s">
        <v>34</v>
      </c>
      <c r="O1405" t="s">
        <v>113</v>
      </c>
      <c r="P1405" t="s">
        <v>319</v>
      </c>
      <c r="Q1405" t="s">
        <v>1477</v>
      </c>
      <c r="R1405">
        <v>44070</v>
      </c>
      <c r="S1405" s="1">
        <v>42133</v>
      </c>
      <c r="T1405" s="1">
        <v>42133</v>
      </c>
      <c r="U1405">
        <v>-120.59</v>
      </c>
      <c r="V1405">
        <v>9</v>
      </c>
      <c r="W1405">
        <v>59.79</v>
      </c>
      <c r="X1405">
        <v>87632</v>
      </c>
      <c r="Y1405">
        <f>cleaneddata[[#This Row],[Unit Price]]-cleaneddata[[#This Row],[Discount]]</f>
        <v>6.4300000000000006</v>
      </c>
      <c r="Z1405" t="str">
        <f>_xlfn.IFS(cleaneddata[[#This Row],[Region]]="Central","Chris",cleaneddata[[#This Row],[Region]]="East","Erin",cleaneddata[[#This Row],[Region]]="South","Sam",cleaneddata[[#This Row],[Region]]="West","William")</f>
        <v>Erin</v>
      </c>
    </row>
    <row r="1406" spans="1:26" x14ac:dyDescent="0.2">
      <c r="A1406">
        <v>62</v>
      </c>
      <c r="B1406" t="s">
        <v>2469</v>
      </c>
      <c r="C1406" t="s">
        <v>39</v>
      </c>
      <c r="D1406">
        <v>0.02</v>
      </c>
      <c r="E1406">
        <v>5.98</v>
      </c>
      <c r="F1406">
        <v>5.15</v>
      </c>
      <c r="G1406" t="s">
        <v>40</v>
      </c>
      <c r="H1406" t="s">
        <v>96</v>
      </c>
      <c r="I1406" t="s">
        <v>50</v>
      </c>
      <c r="J1406" t="s">
        <v>90</v>
      </c>
      <c r="K1406" t="s">
        <v>75</v>
      </c>
      <c r="L1406" t="s">
        <v>2470</v>
      </c>
      <c r="M1406">
        <v>0.36</v>
      </c>
      <c r="N1406" t="s">
        <v>34</v>
      </c>
      <c r="O1406" t="s">
        <v>54</v>
      </c>
      <c r="P1406" t="s">
        <v>189</v>
      </c>
      <c r="Q1406" t="s">
        <v>2471</v>
      </c>
      <c r="R1406">
        <v>78664</v>
      </c>
      <c r="S1406" s="1">
        <v>42133</v>
      </c>
      <c r="T1406" s="1">
        <v>42135</v>
      </c>
      <c r="U1406">
        <v>2.14</v>
      </c>
      <c r="V1406">
        <v>3</v>
      </c>
      <c r="W1406">
        <v>22.85</v>
      </c>
      <c r="X1406">
        <v>87407</v>
      </c>
      <c r="Y1406">
        <f>cleaneddata[[#This Row],[Unit Price]]-cleaneddata[[#This Row],[Discount]]</f>
        <v>5.9600000000000009</v>
      </c>
      <c r="Z1406" t="str">
        <f>_xlfn.IFS(cleaneddata[[#This Row],[Region]]="Central","Chris",cleaneddata[[#This Row],[Region]]="East","Erin",cleaneddata[[#This Row],[Region]]="South","Sam",cleaneddata[[#This Row],[Region]]="West","William")</f>
        <v>Chris</v>
      </c>
    </row>
    <row r="1407" spans="1:26" x14ac:dyDescent="0.2">
      <c r="A1407">
        <v>1650</v>
      </c>
      <c r="B1407" t="s">
        <v>2472</v>
      </c>
      <c r="C1407" t="s">
        <v>39</v>
      </c>
      <c r="D1407">
        <v>0.05</v>
      </c>
      <c r="E1407">
        <v>6.48</v>
      </c>
      <c r="F1407">
        <v>2.74</v>
      </c>
      <c r="G1407" t="s">
        <v>40</v>
      </c>
      <c r="H1407" t="s">
        <v>96</v>
      </c>
      <c r="I1407" t="s">
        <v>42</v>
      </c>
      <c r="J1407" t="s">
        <v>43</v>
      </c>
      <c r="K1407" t="s">
        <v>44</v>
      </c>
      <c r="L1407" t="s">
        <v>2473</v>
      </c>
      <c r="M1407">
        <v>0.71</v>
      </c>
      <c r="N1407" t="s">
        <v>34</v>
      </c>
      <c r="O1407" t="s">
        <v>35</v>
      </c>
      <c r="P1407" t="s">
        <v>99</v>
      </c>
      <c r="Q1407" t="s">
        <v>2474</v>
      </c>
      <c r="R1407">
        <v>27203</v>
      </c>
      <c r="S1407" s="1">
        <v>42133</v>
      </c>
      <c r="T1407" s="1">
        <v>42133</v>
      </c>
      <c r="U1407">
        <v>15.096</v>
      </c>
      <c r="V1407">
        <v>15</v>
      </c>
      <c r="W1407">
        <v>94.27</v>
      </c>
      <c r="X1407">
        <v>91042</v>
      </c>
      <c r="Y1407">
        <f>cleaneddata[[#This Row],[Unit Price]]-cleaneddata[[#This Row],[Discount]]</f>
        <v>6.4300000000000006</v>
      </c>
      <c r="Z1407" t="str">
        <f>_xlfn.IFS(cleaneddata[[#This Row],[Region]]="Central","Chris",cleaneddata[[#This Row],[Region]]="East","Erin",cleaneddata[[#This Row],[Region]]="South","Sam",cleaneddata[[#This Row],[Region]]="West","William")</f>
        <v>Sam</v>
      </c>
    </row>
    <row r="1408" spans="1:26" x14ac:dyDescent="0.2">
      <c r="A1408">
        <v>1650</v>
      </c>
      <c r="B1408" t="s">
        <v>2472</v>
      </c>
      <c r="C1408" t="s">
        <v>39</v>
      </c>
      <c r="D1408">
        <v>0.09</v>
      </c>
      <c r="E1408">
        <v>12.53</v>
      </c>
      <c r="F1408">
        <v>0.5</v>
      </c>
      <c r="G1408" t="s">
        <v>40</v>
      </c>
      <c r="H1408" t="s">
        <v>96</v>
      </c>
      <c r="I1408" t="s">
        <v>50</v>
      </c>
      <c r="J1408" t="s">
        <v>154</v>
      </c>
      <c r="K1408" t="s">
        <v>75</v>
      </c>
      <c r="L1408" t="s">
        <v>2069</v>
      </c>
      <c r="M1408">
        <v>0.38</v>
      </c>
      <c r="N1408" t="s">
        <v>34</v>
      </c>
      <c r="O1408" t="s">
        <v>35</v>
      </c>
      <c r="P1408" t="s">
        <v>99</v>
      </c>
      <c r="Q1408" t="s">
        <v>2474</v>
      </c>
      <c r="R1408">
        <v>27203</v>
      </c>
      <c r="S1408" s="1">
        <v>42133</v>
      </c>
      <c r="T1408" s="1">
        <v>42134</v>
      </c>
      <c r="U1408">
        <v>14.9124</v>
      </c>
      <c r="V1408">
        <v>7</v>
      </c>
      <c r="W1408">
        <v>82.21</v>
      </c>
      <c r="X1408">
        <v>91042</v>
      </c>
      <c r="Y1408">
        <f>cleaneddata[[#This Row],[Unit Price]]-cleaneddata[[#This Row],[Discount]]</f>
        <v>12.44</v>
      </c>
      <c r="Z1408" t="str">
        <f>_xlfn.IFS(cleaneddata[[#This Row],[Region]]="Central","Chris",cleaneddata[[#This Row],[Region]]="East","Erin",cleaneddata[[#This Row],[Region]]="South","Sam",cleaneddata[[#This Row],[Region]]="West","William")</f>
        <v>Sam</v>
      </c>
    </row>
    <row r="1409" spans="1:26" x14ac:dyDescent="0.2">
      <c r="A1409">
        <v>1650</v>
      </c>
      <c r="B1409" t="s">
        <v>2472</v>
      </c>
      <c r="C1409" t="s">
        <v>39</v>
      </c>
      <c r="D1409">
        <v>0.08</v>
      </c>
      <c r="E1409">
        <v>65.989999999999995</v>
      </c>
      <c r="F1409">
        <v>8.99</v>
      </c>
      <c r="G1409" t="s">
        <v>89</v>
      </c>
      <c r="H1409" t="s">
        <v>96</v>
      </c>
      <c r="I1409" t="s">
        <v>42</v>
      </c>
      <c r="J1409" t="s">
        <v>137</v>
      </c>
      <c r="K1409" t="s">
        <v>75</v>
      </c>
      <c r="L1409" t="s">
        <v>1614</v>
      </c>
      <c r="M1409">
        <v>0.55000000000000004</v>
      </c>
      <c r="N1409" t="s">
        <v>34</v>
      </c>
      <c r="O1409" t="s">
        <v>35</v>
      </c>
      <c r="P1409" t="s">
        <v>99</v>
      </c>
      <c r="Q1409" t="s">
        <v>2474</v>
      </c>
      <c r="R1409">
        <v>27203</v>
      </c>
      <c r="S1409" s="1">
        <v>42133</v>
      </c>
      <c r="T1409" s="1">
        <v>42135</v>
      </c>
      <c r="U1409">
        <v>-135.226</v>
      </c>
      <c r="V1409">
        <v>8</v>
      </c>
      <c r="W1409">
        <v>417.47</v>
      </c>
      <c r="X1409">
        <v>91042</v>
      </c>
      <c r="Y1409">
        <f>cleaneddata[[#This Row],[Unit Price]]-cleaneddata[[#This Row],[Discount]]</f>
        <v>65.91</v>
      </c>
      <c r="Z1409" t="str">
        <f>_xlfn.IFS(cleaneddata[[#This Row],[Region]]="Central","Chris",cleaneddata[[#This Row],[Region]]="East","Erin",cleaneddata[[#This Row],[Region]]="South","Sam",cleaneddata[[#This Row],[Region]]="West","William")</f>
        <v>Sam</v>
      </c>
    </row>
    <row r="1410" spans="1:26" x14ac:dyDescent="0.2">
      <c r="A1410">
        <v>43</v>
      </c>
      <c r="B1410" t="s">
        <v>2475</v>
      </c>
      <c r="C1410" t="s">
        <v>39</v>
      </c>
      <c r="D1410">
        <v>0</v>
      </c>
      <c r="E1410">
        <v>99.99</v>
      </c>
      <c r="F1410">
        <v>19.989999999999998</v>
      </c>
      <c r="G1410" t="s">
        <v>40</v>
      </c>
      <c r="H1410" t="s">
        <v>41</v>
      </c>
      <c r="I1410" t="s">
        <v>42</v>
      </c>
      <c r="J1410" t="s">
        <v>58</v>
      </c>
      <c r="K1410" t="s">
        <v>75</v>
      </c>
      <c r="L1410" t="s">
        <v>1564</v>
      </c>
      <c r="M1410">
        <v>0.52</v>
      </c>
      <c r="N1410" t="s">
        <v>34</v>
      </c>
      <c r="O1410" t="s">
        <v>61</v>
      </c>
      <c r="P1410" t="s">
        <v>68</v>
      </c>
      <c r="Q1410" t="s">
        <v>844</v>
      </c>
      <c r="R1410">
        <v>98052</v>
      </c>
      <c r="S1410" s="1">
        <v>42134</v>
      </c>
      <c r="T1410" s="1">
        <v>42135</v>
      </c>
      <c r="U1410">
        <v>25.913820000000001</v>
      </c>
      <c r="V1410">
        <v>6</v>
      </c>
      <c r="W1410">
        <v>647.07000000000005</v>
      </c>
      <c r="X1410">
        <v>91454</v>
      </c>
      <c r="Y1410">
        <f>cleaneddata[[#This Row],[Unit Price]]-cleaneddata[[#This Row],[Discount]]</f>
        <v>99.99</v>
      </c>
      <c r="Z1410" t="str">
        <f>_xlfn.IFS(cleaneddata[[#This Row],[Region]]="Central","Chris",cleaneddata[[#This Row],[Region]]="East","Erin",cleaneddata[[#This Row],[Region]]="South","Sam",cleaneddata[[#This Row],[Region]]="West","William")</f>
        <v>William</v>
      </c>
    </row>
    <row r="1411" spans="1:26" x14ac:dyDescent="0.2">
      <c r="A1411">
        <v>1778</v>
      </c>
      <c r="B1411" t="s">
        <v>2476</v>
      </c>
      <c r="C1411" t="s">
        <v>39</v>
      </c>
      <c r="D1411">
        <v>0.06</v>
      </c>
      <c r="E1411">
        <v>13.99</v>
      </c>
      <c r="F1411">
        <v>7.51</v>
      </c>
      <c r="G1411" t="s">
        <v>40</v>
      </c>
      <c r="H1411" t="s">
        <v>41</v>
      </c>
      <c r="I1411" t="s">
        <v>42</v>
      </c>
      <c r="J1411" t="s">
        <v>58</v>
      </c>
      <c r="K1411" t="s">
        <v>146</v>
      </c>
      <c r="L1411" t="s">
        <v>1078</v>
      </c>
      <c r="M1411">
        <v>0.39</v>
      </c>
      <c r="N1411" t="s">
        <v>34</v>
      </c>
      <c r="O1411" t="s">
        <v>54</v>
      </c>
      <c r="P1411" t="s">
        <v>55</v>
      </c>
      <c r="Q1411" t="s">
        <v>2477</v>
      </c>
      <c r="R1411">
        <v>47906</v>
      </c>
      <c r="S1411" s="1">
        <v>42134</v>
      </c>
      <c r="T1411" s="1">
        <v>42136</v>
      </c>
      <c r="U1411">
        <v>6.4832400000000003</v>
      </c>
      <c r="V1411">
        <v>21</v>
      </c>
      <c r="W1411">
        <v>287.99</v>
      </c>
      <c r="X1411">
        <v>89943</v>
      </c>
      <c r="Y1411">
        <f>cleaneddata[[#This Row],[Unit Price]]-cleaneddata[[#This Row],[Discount]]</f>
        <v>13.93</v>
      </c>
      <c r="Z1411" t="str">
        <f>_xlfn.IFS(cleaneddata[[#This Row],[Region]]="Central","Chris",cleaneddata[[#This Row],[Region]]="East","Erin",cleaneddata[[#This Row],[Region]]="South","Sam",cleaneddata[[#This Row],[Region]]="West","William")</f>
        <v>Chris</v>
      </c>
    </row>
    <row r="1412" spans="1:26" x14ac:dyDescent="0.2">
      <c r="A1412">
        <v>1778</v>
      </c>
      <c r="B1412" t="s">
        <v>2476</v>
      </c>
      <c r="C1412" t="s">
        <v>39</v>
      </c>
      <c r="D1412">
        <v>0.06</v>
      </c>
      <c r="E1412">
        <v>15.04</v>
      </c>
      <c r="F1412">
        <v>1.97</v>
      </c>
      <c r="G1412" t="s">
        <v>40</v>
      </c>
      <c r="H1412" t="s">
        <v>41</v>
      </c>
      <c r="I1412" t="s">
        <v>50</v>
      </c>
      <c r="J1412" t="s">
        <v>90</v>
      </c>
      <c r="K1412" t="s">
        <v>52</v>
      </c>
      <c r="L1412" t="s">
        <v>94</v>
      </c>
      <c r="M1412">
        <v>0.39</v>
      </c>
      <c r="N1412" t="s">
        <v>34</v>
      </c>
      <c r="O1412" t="s">
        <v>54</v>
      </c>
      <c r="P1412" t="s">
        <v>55</v>
      </c>
      <c r="Q1412" t="s">
        <v>2477</v>
      </c>
      <c r="R1412">
        <v>47906</v>
      </c>
      <c r="S1412" s="1">
        <v>42134</v>
      </c>
      <c r="T1412" s="1">
        <v>42134</v>
      </c>
      <c r="U1412">
        <v>2.3319999999999999</v>
      </c>
      <c r="V1412">
        <v>3</v>
      </c>
      <c r="W1412">
        <v>46.86</v>
      </c>
      <c r="X1412">
        <v>89943</v>
      </c>
      <c r="Y1412">
        <f>cleaneddata[[#This Row],[Unit Price]]-cleaneddata[[#This Row],[Discount]]</f>
        <v>14.979999999999999</v>
      </c>
      <c r="Z1412" t="str">
        <f>_xlfn.IFS(cleaneddata[[#This Row],[Region]]="Central","Chris",cleaneddata[[#This Row],[Region]]="East","Erin",cleaneddata[[#This Row],[Region]]="South","Sam",cleaneddata[[#This Row],[Region]]="West","William")</f>
        <v>Chris</v>
      </c>
    </row>
    <row r="1413" spans="1:26" x14ac:dyDescent="0.2">
      <c r="A1413">
        <v>3283</v>
      </c>
      <c r="B1413" t="s">
        <v>2246</v>
      </c>
      <c r="C1413" t="s">
        <v>39</v>
      </c>
      <c r="D1413">
        <v>0.03</v>
      </c>
      <c r="E1413">
        <v>17.48</v>
      </c>
      <c r="F1413">
        <v>1.99</v>
      </c>
      <c r="G1413" t="s">
        <v>40</v>
      </c>
      <c r="H1413" t="s">
        <v>96</v>
      </c>
      <c r="I1413" t="s">
        <v>42</v>
      </c>
      <c r="J1413" t="s">
        <v>43</v>
      </c>
      <c r="K1413" t="s">
        <v>44</v>
      </c>
      <c r="L1413" t="s">
        <v>124</v>
      </c>
      <c r="M1413">
        <v>0.45</v>
      </c>
      <c r="N1413" t="s">
        <v>34</v>
      </c>
      <c r="O1413" t="s">
        <v>35</v>
      </c>
      <c r="P1413" t="s">
        <v>125</v>
      </c>
      <c r="Q1413" t="s">
        <v>2247</v>
      </c>
      <c r="R1413">
        <v>33156</v>
      </c>
      <c r="S1413" s="1">
        <v>42134</v>
      </c>
      <c r="T1413" s="1">
        <v>42135</v>
      </c>
      <c r="U1413">
        <v>710.80740000000003</v>
      </c>
      <c r="V1413">
        <v>31</v>
      </c>
      <c r="W1413">
        <v>537.79999999999995</v>
      </c>
      <c r="X1413">
        <v>90753</v>
      </c>
      <c r="Y1413">
        <f>cleaneddata[[#This Row],[Unit Price]]-cleaneddata[[#This Row],[Discount]]</f>
        <v>17.45</v>
      </c>
      <c r="Z1413" t="str">
        <f>_xlfn.IFS(cleaneddata[[#This Row],[Region]]="Central","Chris",cleaneddata[[#This Row],[Region]]="East","Erin",cleaneddata[[#This Row],[Region]]="South","Sam",cleaneddata[[#This Row],[Region]]="West","William")</f>
        <v>Sam</v>
      </c>
    </row>
    <row r="1414" spans="1:26" x14ac:dyDescent="0.2">
      <c r="A1414">
        <v>995</v>
      </c>
      <c r="B1414" t="s">
        <v>2478</v>
      </c>
      <c r="C1414" t="s">
        <v>49</v>
      </c>
      <c r="D1414">
        <v>0.09</v>
      </c>
      <c r="E1414">
        <v>7.64</v>
      </c>
      <c r="F1414">
        <v>5.83</v>
      </c>
      <c r="G1414" t="s">
        <v>40</v>
      </c>
      <c r="H1414" t="s">
        <v>29</v>
      </c>
      <c r="I1414" t="s">
        <v>50</v>
      </c>
      <c r="J1414" t="s">
        <v>90</v>
      </c>
      <c r="K1414" t="s">
        <v>52</v>
      </c>
      <c r="L1414" t="s">
        <v>234</v>
      </c>
      <c r="M1414">
        <v>0.36</v>
      </c>
      <c r="N1414" t="s">
        <v>34</v>
      </c>
      <c r="O1414" t="s">
        <v>113</v>
      </c>
      <c r="P1414" t="s">
        <v>333</v>
      </c>
      <c r="Q1414" t="s">
        <v>2479</v>
      </c>
      <c r="R1414">
        <v>4070</v>
      </c>
      <c r="S1414" s="1">
        <v>42134</v>
      </c>
      <c r="T1414" s="1">
        <v>42139</v>
      </c>
      <c r="U1414">
        <v>4.032</v>
      </c>
      <c r="V1414">
        <v>9</v>
      </c>
      <c r="W1414">
        <v>72.83</v>
      </c>
      <c r="X1414">
        <v>89434</v>
      </c>
      <c r="Y1414">
        <f>cleaneddata[[#This Row],[Unit Price]]-cleaneddata[[#This Row],[Discount]]</f>
        <v>7.55</v>
      </c>
      <c r="Z1414" t="str">
        <f>_xlfn.IFS(cleaneddata[[#This Row],[Region]]="Central","Chris",cleaneddata[[#This Row],[Region]]="East","Erin",cleaneddata[[#This Row],[Region]]="South","Sam",cleaneddata[[#This Row],[Region]]="West","William")</f>
        <v>Erin</v>
      </c>
    </row>
    <row r="1415" spans="1:26" x14ac:dyDescent="0.2">
      <c r="A1415">
        <v>2820</v>
      </c>
      <c r="B1415" t="s">
        <v>497</v>
      </c>
      <c r="C1415" t="s">
        <v>49</v>
      </c>
      <c r="D1415">
        <v>0.08</v>
      </c>
      <c r="E1415">
        <v>6.48</v>
      </c>
      <c r="F1415">
        <v>2.74</v>
      </c>
      <c r="G1415" t="s">
        <v>40</v>
      </c>
      <c r="H1415" t="s">
        <v>73</v>
      </c>
      <c r="I1415" t="s">
        <v>42</v>
      </c>
      <c r="J1415" t="s">
        <v>43</v>
      </c>
      <c r="K1415" t="s">
        <v>44</v>
      </c>
      <c r="L1415" t="s">
        <v>2473</v>
      </c>
      <c r="M1415">
        <v>0.71</v>
      </c>
      <c r="N1415" t="s">
        <v>34</v>
      </c>
      <c r="O1415" t="s">
        <v>54</v>
      </c>
      <c r="P1415" t="s">
        <v>82</v>
      </c>
      <c r="Q1415" t="s">
        <v>499</v>
      </c>
      <c r="R1415">
        <v>63129</v>
      </c>
      <c r="S1415" s="1">
        <v>42134</v>
      </c>
      <c r="T1415" s="1">
        <v>42136</v>
      </c>
      <c r="U1415">
        <v>-82.64</v>
      </c>
      <c r="V1415">
        <v>18</v>
      </c>
      <c r="W1415">
        <v>113.68</v>
      </c>
      <c r="X1415">
        <v>87899</v>
      </c>
      <c r="Y1415">
        <f>cleaneddata[[#This Row],[Unit Price]]-cleaneddata[[#This Row],[Discount]]</f>
        <v>6.4</v>
      </c>
      <c r="Z1415" t="str">
        <f>_xlfn.IFS(cleaneddata[[#This Row],[Region]]="Central","Chris",cleaneddata[[#This Row],[Region]]="East","Erin",cleaneddata[[#This Row],[Region]]="South","Sam",cleaneddata[[#This Row],[Region]]="West","William")</f>
        <v>Chris</v>
      </c>
    </row>
    <row r="1416" spans="1:26" x14ac:dyDescent="0.2">
      <c r="A1416">
        <v>1709</v>
      </c>
      <c r="B1416" t="s">
        <v>686</v>
      </c>
      <c r="C1416" t="s">
        <v>118</v>
      </c>
      <c r="D1416">
        <v>0.04</v>
      </c>
      <c r="E1416">
        <v>95.43</v>
      </c>
      <c r="F1416">
        <v>19.989999999999998</v>
      </c>
      <c r="G1416" t="s">
        <v>40</v>
      </c>
      <c r="H1416" t="s">
        <v>29</v>
      </c>
      <c r="I1416" t="s">
        <v>50</v>
      </c>
      <c r="J1416" t="s">
        <v>80</v>
      </c>
      <c r="K1416" t="s">
        <v>75</v>
      </c>
      <c r="L1416" t="s">
        <v>1439</v>
      </c>
      <c r="M1416">
        <v>0.79</v>
      </c>
      <c r="N1416" t="s">
        <v>34</v>
      </c>
      <c r="O1416" t="s">
        <v>113</v>
      </c>
      <c r="P1416" t="s">
        <v>322</v>
      </c>
      <c r="Q1416" t="s">
        <v>688</v>
      </c>
      <c r="R1416">
        <v>19464</v>
      </c>
      <c r="S1416" s="1">
        <v>42134</v>
      </c>
      <c r="T1416" s="1">
        <v>42136</v>
      </c>
      <c r="U1416">
        <v>13.536</v>
      </c>
      <c r="V1416">
        <v>33</v>
      </c>
      <c r="W1416">
        <v>3251.76</v>
      </c>
      <c r="X1416">
        <v>88783</v>
      </c>
      <c r="Y1416">
        <f>cleaneddata[[#This Row],[Unit Price]]-cleaneddata[[#This Row],[Discount]]</f>
        <v>95.39</v>
      </c>
      <c r="Z1416" t="str">
        <f>_xlfn.IFS(cleaneddata[[#This Row],[Region]]="Central","Chris",cleaneddata[[#This Row],[Region]]="East","Erin",cleaneddata[[#This Row],[Region]]="South","Sam",cleaneddata[[#This Row],[Region]]="West","William")</f>
        <v>Erin</v>
      </c>
    </row>
    <row r="1417" spans="1:26" x14ac:dyDescent="0.2">
      <c r="A1417">
        <v>1595</v>
      </c>
      <c r="B1417" t="s">
        <v>2480</v>
      </c>
      <c r="C1417" t="s">
        <v>39</v>
      </c>
      <c r="D1417">
        <v>0.01</v>
      </c>
      <c r="E1417">
        <v>500.98</v>
      </c>
      <c r="F1417">
        <v>26</v>
      </c>
      <c r="G1417" t="s">
        <v>28</v>
      </c>
      <c r="H1417" t="s">
        <v>96</v>
      </c>
      <c r="I1417" t="s">
        <v>30</v>
      </c>
      <c r="J1417" t="s">
        <v>111</v>
      </c>
      <c r="K1417" t="s">
        <v>59</v>
      </c>
      <c r="L1417" t="s">
        <v>2298</v>
      </c>
      <c r="M1417">
        <v>0.6</v>
      </c>
      <c r="N1417" t="s">
        <v>34</v>
      </c>
      <c r="O1417" t="s">
        <v>113</v>
      </c>
      <c r="P1417" t="s">
        <v>905</v>
      </c>
      <c r="Q1417" t="s">
        <v>2481</v>
      </c>
      <c r="R1417">
        <v>25705</v>
      </c>
      <c r="S1417" s="1">
        <v>42135</v>
      </c>
      <c r="T1417" s="1">
        <v>42136</v>
      </c>
      <c r="U1417">
        <v>5078.5379999999996</v>
      </c>
      <c r="V1417">
        <v>14</v>
      </c>
      <c r="W1417">
        <v>7360.2</v>
      </c>
      <c r="X1417">
        <v>90796</v>
      </c>
      <c r="Y1417">
        <f>cleaneddata[[#This Row],[Unit Price]]-cleaneddata[[#This Row],[Discount]]</f>
        <v>500.97</v>
      </c>
      <c r="Z1417" t="str">
        <f>_xlfn.IFS(cleaneddata[[#This Row],[Region]]="Central","Chris",cleaneddata[[#This Row],[Region]]="East","Erin",cleaneddata[[#This Row],[Region]]="South","Sam",cleaneddata[[#This Row],[Region]]="West","William")</f>
        <v>Erin</v>
      </c>
    </row>
    <row r="1418" spans="1:26" x14ac:dyDescent="0.2">
      <c r="A1418">
        <v>1595</v>
      </c>
      <c r="B1418" t="s">
        <v>2480</v>
      </c>
      <c r="C1418" t="s">
        <v>39</v>
      </c>
      <c r="D1418">
        <v>0.08</v>
      </c>
      <c r="E1418">
        <v>9.77</v>
      </c>
      <c r="F1418">
        <v>6.02</v>
      </c>
      <c r="G1418" t="s">
        <v>40</v>
      </c>
      <c r="H1418" t="s">
        <v>96</v>
      </c>
      <c r="I1418" t="s">
        <v>30</v>
      </c>
      <c r="J1418" t="s">
        <v>128</v>
      </c>
      <c r="K1418" t="s">
        <v>146</v>
      </c>
      <c r="L1418" t="s">
        <v>2121</v>
      </c>
      <c r="M1418">
        <v>0.48</v>
      </c>
      <c r="N1418" t="s">
        <v>34</v>
      </c>
      <c r="O1418" t="s">
        <v>113</v>
      </c>
      <c r="P1418" t="s">
        <v>905</v>
      </c>
      <c r="Q1418" t="s">
        <v>2481</v>
      </c>
      <c r="R1418">
        <v>25705</v>
      </c>
      <c r="S1418" s="1">
        <v>42135</v>
      </c>
      <c r="T1418" s="1">
        <v>42136</v>
      </c>
      <c r="U1418">
        <v>23.276</v>
      </c>
      <c r="V1418">
        <v>9</v>
      </c>
      <c r="W1418">
        <v>89.06</v>
      </c>
      <c r="X1418">
        <v>90796</v>
      </c>
      <c r="Y1418">
        <f>cleaneddata[[#This Row],[Unit Price]]-cleaneddata[[#This Row],[Discount]]</f>
        <v>9.69</v>
      </c>
      <c r="Z1418" t="str">
        <f>_xlfn.IFS(cleaneddata[[#This Row],[Region]]="Central","Chris",cleaneddata[[#This Row],[Region]]="East","Erin",cleaneddata[[#This Row],[Region]]="South","Sam",cleaneddata[[#This Row],[Region]]="West","William")</f>
        <v>Erin</v>
      </c>
    </row>
    <row r="1419" spans="1:26" x14ac:dyDescent="0.2">
      <c r="A1419">
        <v>1595</v>
      </c>
      <c r="B1419" t="s">
        <v>2480</v>
      </c>
      <c r="C1419" t="s">
        <v>39</v>
      </c>
      <c r="D1419">
        <v>0.09</v>
      </c>
      <c r="E1419">
        <v>3.28</v>
      </c>
      <c r="F1419">
        <v>0.98</v>
      </c>
      <c r="G1419" t="s">
        <v>40</v>
      </c>
      <c r="H1419" t="s">
        <v>96</v>
      </c>
      <c r="I1419" t="s">
        <v>50</v>
      </c>
      <c r="J1419" t="s">
        <v>51</v>
      </c>
      <c r="K1419" t="s">
        <v>52</v>
      </c>
      <c r="L1419" t="s">
        <v>2482</v>
      </c>
      <c r="M1419">
        <v>0.59</v>
      </c>
      <c r="N1419" t="s">
        <v>34</v>
      </c>
      <c r="O1419" t="s">
        <v>113</v>
      </c>
      <c r="P1419" t="s">
        <v>905</v>
      </c>
      <c r="Q1419" t="s">
        <v>2481</v>
      </c>
      <c r="R1419">
        <v>25705</v>
      </c>
      <c r="S1419" s="1">
        <v>42135</v>
      </c>
      <c r="T1419" s="1">
        <v>42137</v>
      </c>
      <c r="U1419">
        <v>17.754000000000001</v>
      </c>
      <c r="V1419">
        <v>42</v>
      </c>
      <c r="W1419">
        <v>134.97</v>
      </c>
      <c r="X1419">
        <v>90796</v>
      </c>
      <c r="Y1419">
        <f>cleaneddata[[#This Row],[Unit Price]]-cleaneddata[[#This Row],[Discount]]</f>
        <v>3.19</v>
      </c>
      <c r="Z1419" t="str">
        <f>_xlfn.IFS(cleaneddata[[#This Row],[Region]]="Central","Chris",cleaneddata[[#This Row],[Region]]="East","Erin",cleaneddata[[#This Row],[Region]]="South","Sam",cleaneddata[[#This Row],[Region]]="West","William")</f>
        <v>Erin</v>
      </c>
    </row>
    <row r="1420" spans="1:26" x14ac:dyDescent="0.2">
      <c r="A1420">
        <v>1609</v>
      </c>
      <c r="B1420" t="s">
        <v>2483</v>
      </c>
      <c r="C1420" t="s">
        <v>39</v>
      </c>
      <c r="D1420">
        <v>0.03</v>
      </c>
      <c r="E1420">
        <v>2.16</v>
      </c>
      <c r="F1420">
        <v>6.05</v>
      </c>
      <c r="G1420" t="s">
        <v>40</v>
      </c>
      <c r="H1420" t="s">
        <v>41</v>
      </c>
      <c r="I1420" t="s">
        <v>50</v>
      </c>
      <c r="J1420" t="s">
        <v>74</v>
      </c>
      <c r="K1420" t="s">
        <v>75</v>
      </c>
      <c r="L1420" t="s">
        <v>898</v>
      </c>
      <c r="M1420">
        <v>0.37</v>
      </c>
      <c r="N1420" t="s">
        <v>34</v>
      </c>
      <c r="O1420" t="s">
        <v>61</v>
      </c>
      <c r="P1420" t="s">
        <v>92</v>
      </c>
      <c r="Q1420" t="s">
        <v>2484</v>
      </c>
      <c r="R1420">
        <v>95823</v>
      </c>
      <c r="S1420" s="1">
        <v>42135</v>
      </c>
      <c r="T1420" s="1">
        <v>42136</v>
      </c>
      <c r="U1420">
        <v>-90.585499999999996</v>
      </c>
      <c r="V1420">
        <v>7</v>
      </c>
      <c r="W1420">
        <v>17.309999999999999</v>
      </c>
      <c r="X1420">
        <v>87824</v>
      </c>
      <c r="Y1420">
        <f>cleaneddata[[#This Row],[Unit Price]]-cleaneddata[[#This Row],[Discount]]</f>
        <v>2.1300000000000003</v>
      </c>
      <c r="Z1420" t="str">
        <f>_xlfn.IFS(cleaneddata[[#This Row],[Region]]="Central","Chris",cleaneddata[[#This Row],[Region]]="East","Erin",cleaneddata[[#This Row],[Region]]="South","Sam",cleaneddata[[#This Row],[Region]]="West","William")</f>
        <v>William</v>
      </c>
    </row>
    <row r="1421" spans="1:26" x14ac:dyDescent="0.2">
      <c r="A1421">
        <v>1609</v>
      </c>
      <c r="B1421" t="s">
        <v>2483</v>
      </c>
      <c r="C1421" t="s">
        <v>39</v>
      </c>
      <c r="D1421">
        <v>0.03</v>
      </c>
      <c r="E1421">
        <v>9.7100000000000009</v>
      </c>
      <c r="F1421">
        <v>9.4499999999999993</v>
      </c>
      <c r="G1421" t="s">
        <v>40</v>
      </c>
      <c r="H1421" t="s">
        <v>41</v>
      </c>
      <c r="I1421" t="s">
        <v>50</v>
      </c>
      <c r="J1421" t="s">
        <v>80</v>
      </c>
      <c r="K1421" t="s">
        <v>75</v>
      </c>
      <c r="L1421" t="s">
        <v>1205</v>
      </c>
      <c r="M1421">
        <v>0.6</v>
      </c>
      <c r="N1421" t="s">
        <v>34</v>
      </c>
      <c r="O1421" t="s">
        <v>61</v>
      </c>
      <c r="P1421" t="s">
        <v>92</v>
      </c>
      <c r="Q1421" t="s">
        <v>2484</v>
      </c>
      <c r="R1421">
        <v>95823</v>
      </c>
      <c r="S1421" s="1">
        <v>42135</v>
      </c>
      <c r="T1421" s="1">
        <v>42135</v>
      </c>
      <c r="U1421">
        <v>-36.9</v>
      </c>
      <c r="V1421">
        <v>2</v>
      </c>
      <c r="W1421">
        <v>23.56</v>
      </c>
      <c r="X1421">
        <v>87824</v>
      </c>
      <c r="Y1421">
        <f>cleaneddata[[#This Row],[Unit Price]]-cleaneddata[[#This Row],[Discount]]</f>
        <v>9.6800000000000015</v>
      </c>
      <c r="Z1421" t="str">
        <f>_xlfn.IFS(cleaneddata[[#This Row],[Region]]="Central","Chris",cleaneddata[[#This Row],[Region]]="East","Erin",cleaneddata[[#This Row],[Region]]="South","Sam",cleaneddata[[#This Row],[Region]]="West","William")</f>
        <v>William</v>
      </c>
    </row>
    <row r="1422" spans="1:26" x14ac:dyDescent="0.2">
      <c r="A1422">
        <v>2464</v>
      </c>
      <c r="B1422" t="s">
        <v>657</v>
      </c>
      <c r="C1422" t="s">
        <v>39</v>
      </c>
      <c r="D1422">
        <v>0.09</v>
      </c>
      <c r="E1422">
        <v>1.74</v>
      </c>
      <c r="F1422">
        <v>4.08</v>
      </c>
      <c r="G1422" t="s">
        <v>89</v>
      </c>
      <c r="H1422" t="s">
        <v>41</v>
      </c>
      <c r="I1422" t="s">
        <v>30</v>
      </c>
      <c r="J1422" t="s">
        <v>128</v>
      </c>
      <c r="K1422" t="s">
        <v>44</v>
      </c>
      <c r="L1422" t="s">
        <v>772</v>
      </c>
      <c r="M1422">
        <v>0.53</v>
      </c>
      <c r="N1422" t="s">
        <v>34</v>
      </c>
      <c r="O1422" t="s">
        <v>35</v>
      </c>
      <c r="P1422" t="s">
        <v>170</v>
      </c>
      <c r="Q1422" t="s">
        <v>659</v>
      </c>
      <c r="R1422">
        <v>71111</v>
      </c>
      <c r="S1422" s="1">
        <v>42135</v>
      </c>
      <c r="T1422" s="1">
        <v>42137</v>
      </c>
      <c r="U1422">
        <v>608.26199999999994</v>
      </c>
      <c r="V1422">
        <v>4</v>
      </c>
      <c r="W1422">
        <v>10.41</v>
      </c>
      <c r="X1422">
        <v>88713</v>
      </c>
      <c r="Y1422">
        <f>cleaneddata[[#This Row],[Unit Price]]-cleaneddata[[#This Row],[Discount]]</f>
        <v>1.65</v>
      </c>
      <c r="Z1422" t="str">
        <f>_xlfn.IFS(cleaneddata[[#This Row],[Region]]="Central","Chris",cleaneddata[[#This Row],[Region]]="East","Erin",cleaneddata[[#This Row],[Region]]="South","Sam",cleaneddata[[#This Row],[Region]]="West","William")</f>
        <v>Sam</v>
      </c>
    </row>
    <row r="1423" spans="1:26" x14ac:dyDescent="0.2">
      <c r="A1423">
        <v>2464</v>
      </c>
      <c r="B1423" t="s">
        <v>657</v>
      </c>
      <c r="C1423" t="s">
        <v>39</v>
      </c>
      <c r="D1423">
        <v>0.08</v>
      </c>
      <c r="E1423">
        <v>227.55</v>
      </c>
      <c r="F1423">
        <v>32.479999999999997</v>
      </c>
      <c r="G1423" t="s">
        <v>28</v>
      </c>
      <c r="H1423" t="s">
        <v>41</v>
      </c>
      <c r="I1423" t="s">
        <v>30</v>
      </c>
      <c r="J1423" t="s">
        <v>31</v>
      </c>
      <c r="K1423" t="s">
        <v>32</v>
      </c>
      <c r="L1423" t="s">
        <v>2485</v>
      </c>
      <c r="M1423">
        <v>0.68</v>
      </c>
      <c r="N1423" t="s">
        <v>34</v>
      </c>
      <c r="O1423" t="s">
        <v>35</v>
      </c>
      <c r="P1423" t="s">
        <v>170</v>
      </c>
      <c r="Q1423" t="s">
        <v>659</v>
      </c>
      <c r="R1423">
        <v>71111</v>
      </c>
      <c r="S1423" s="1">
        <v>42135</v>
      </c>
      <c r="T1423" s="1">
        <v>42135</v>
      </c>
      <c r="U1423">
        <v>-570.16959999999995</v>
      </c>
      <c r="V1423">
        <v>16</v>
      </c>
      <c r="W1423">
        <v>2849.64</v>
      </c>
      <c r="X1423">
        <v>88713</v>
      </c>
      <c r="Y1423">
        <f>cleaneddata[[#This Row],[Unit Price]]-cleaneddata[[#This Row],[Discount]]</f>
        <v>227.47</v>
      </c>
      <c r="Z1423" t="str">
        <f>_xlfn.IFS(cleaneddata[[#This Row],[Region]]="Central","Chris",cleaneddata[[#This Row],[Region]]="East","Erin",cleaneddata[[#This Row],[Region]]="South","Sam",cleaneddata[[#This Row],[Region]]="West","William")</f>
        <v>Sam</v>
      </c>
    </row>
    <row r="1424" spans="1:26" x14ac:dyDescent="0.2">
      <c r="A1424">
        <v>1693</v>
      </c>
      <c r="B1424" t="s">
        <v>740</v>
      </c>
      <c r="C1424" t="s">
        <v>49</v>
      </c>
      <c r="D1424">
        <v>0.01</v>
      </c>
      <c r="E1424">
        <v>15.67</v>
      </c>
      <c r="F1424">
        <v>1.39</v>
      </c>
      <c r="G1424" t="s">
        <v>89</v>
      </c>
      <c r="H1424" t="s">
        <v>41</v>
      </c>
      <c r="I1424" t="s">
        <v>50</v>
      </c>
      <c r="J1424" t="s">
        <v>347</v>
      </c>
      <c r="K1424" t="s">
        <v>75</v>
      </c>
      <c r="L1424" t="s">
        <v>2486</v>
      </c>
      <c r="M1424">
        <v>0.38</v>
      </c>
      <c r="N1424" t="s">
        <v>34</v>
      </c>
      <c r="O1424" t="s">
        <v>35</v>
      </c>
      <c r="P1424" t="s">
        <v>244</v>
      </c>
      <c r="Q1424" t="s">
        <v>742</v>
      </c>
      <c r="R1424">
        <v>20190</v>
      </c>
      <c r="S1424" s="1">
        <v>42135</v>
      </c>
      <c r="T1424" s="1">
        <v>42135</v>
      </c>
      <c r="U1424">
        <v>-273.98</v>
      </c>
      <c r="V1424">
        <v>11</v>
      </c>
      <c r="W1424">
        <v>188.09</v>
      </c>
      <c r="X1424">
        <v>90190</v>
      </c>
      <c r="Y1424">
        <f>cleaneddata[[#This Row],[Unit Price]]-cleaneddata[[#This Row],[Discount]]</f>
        <v>15.66</v>
      </c>
      <c r="Z1424" t="str">
        <f>_xlfn.IFS(cleaneddata[[#This Row],[Region]]="Central","Chris",cleaneddata[[#This Row],[Region]]="East","Erin",cleaneddata[[#This Row],[Region]]="South","Sam",cleaneddata[[#This Row],[Region]]="West","William")</f>
        <v>Sam</v>
      </c>
    </row>
    <row r="1425" spans="1:26" x14ac:dyDescent="0.2">
      <c r="A1425">
        <v>2935</v>
      </c>
      <c r="B1425" t="s">
        <v>2487</v>
      </c>
      <c r="C1425" t="s">
        <v>49</v>
      </c>
      <c r="D1425">
        <v>0.02</v>
      </c>
      <c r="E1425">
        <v>3.8</v>
      </c>
      <c r="F1425">
        <v>1.49</v>
      </c>
      <c r="G1425" t="s">
        <v>40</v>
      </c>
      <c r="H1425" t="s">
        <v>29</v>
      </c>
      <c r="I1425" t="s">
        <v>50</v>
      </c>
      <c r="J1425" t="s">
        <v>74</v>
      </c>
      <c r="K1425" t="s">
        <v>75</v>
      </c>
      <c r="L1425" t="s">
        <v>1194</v>
      </c>
      <c r="M1425">
        <v>0.38</v>
      </c>
      <c r="N1425" t="s">
        <v>34</v>
      </c>
      <c r="O1425" t="s">
        <v>113</v>
      </c>
      <c r="P1425" t="s">
        <v>405</v>
      </c>
      <c r="Q1425" t="s">
        <v>790</v>
      </c>
      <c r="R1425">
        <v>2215</v>
      </c>
      <c r="S1425" s="1">
        <v>42135</v>
      </c>
      <c r="T1425" s="1">
        <v>42139</v>
      </c>
      <c r="U1425">
        <v>7.31</v>
      </c>
      <c r="V1425">
        <v>5</v>
      </c>
      <c r="W1425">
        <v>20.46</v>
      </c>
      <c r="X1425">
        <v>87617</v>
      </c>
      <c r="Y1425">
        <f>cleaneddata[[#This Row],[Unit Price]]-cleaneddata[[#This Row],[Discount]]</f>
        <v>3.78</v>
      </c>
      <c r="Z1425" t="str">
        <f>_xlfn.IFS(cleaneddata[[#This Row],[Region]]="Central","Chris",cleaneddata[[#This Row],[Region]]="East","Erin",cleaneddata[[#This Row],[Region]]="South","Sam",cleaneddata[[#This Row],[Region]]="West","William")</f>
        <v>Erin</v>
      </c>
    </row>
    <row r="1426" spans="1:26" x14ac:dyDescent="0.2">
      <c r="A1426">
        <v>1671</v>
      </c>
      <c r="B1426" t="s">
        <v>1068</v>
      </c>
      <c r="C1426" t="s">
        <v>27</v>
      </c>
      <c r="D1426">
        <v>0.03</v>
      </c>
      <c r="E1426">
        <v>223.98</v>
      </c>
      <c r="F1426">
        <v>15.01</v>
      </c>
      <c r="G1426" t="s">
        <v>40</v>
      </c>
      <c r="H1426" t="s">
        <v>29</v>
      </c>
      <c r="I1426" t="s">
        <v>50</v>
      </c>
      <c r="J1426" t="s">
        <v>74</v>
      </c>
      <c r="K1426" t="s">
        <v>75</v>
      </c>
      <c r="L1426" t="s">
        <v>2488</v>
      </c>
      <c r="M1426">
        <v>0.38</v>
      </c>
      <c r="N1426" t="s">
        <v>34</v>
      </c>
      <c r="O1426" t="s">
        <v>35</v>
      </c>
      <c r="P1426" t="s">
        <v>244</v>
      </c>
      <c r="Q1426" t="s">
        <v>1069</v>
      </c>
      <c r="R1426">
        <v>22015</v>
      </c>
      <c r="S1426" s="1">
        <v>42136</v>
      </c>
      <c r="T1426" s="1">
        <v>42137</v>
      </c>
      <c r="U1426">
        <v>0.69599999999999995</v>
      </c>
      <c r="V1426">
        <v>21</v>
      </c>
      <c r="W1426">
        <v>4881.84</v>
      </c>
      <c r="X1426">
        <v>86725</v>
      </c>
      <c r="Y1426">
        <f>cleaneddata[[#This Row],[Unit Price]]-cleaneddata[[#This Row],[Discount]]</f>
        <v>223.95</v>
      </c>
      <c r="Z1426" t="str">
        <f>_xlfn.IFS(cleaneddata[[#This Row],[Region]]="Central","Chris",cleaneddata[[#This Row],[Region]]="East","Erin",cleaneddata[[#This Row],[Region]]="South","Sam",cleaneddata[[#This Row],[Region]]="West","William")</f>
        <v>Sam</v>
      </c>
    </row>
    <row r="1427" spans="1:26" x14ac:dyDescent="0.2">
      <c r="A1427">
        <v>14</v>
      </c>
      <c r="B1427" t="s">
        <v>2489</v>
      </c>
      <c r="C1427" t="s">
        <v>118</v>
      </c>
      <c r="D1427">
        <v>0.09</v>
      </c>
      <c r="E1427">
        <v>78.69</v>
      </c>
      <c r="F1427">
        <v>19.989999999999998</v>
      </c>
      <c r="G1427" t="s">
        <v>40</v>
      </c>
      <c r="H1427" t="s">
        <v>29</v>
      </c>
      <c r="I1427" t="s">
        <v>30</v>
      </c>
      <c r="J1427" t="s">
        <v>128</v>
      </c>
      <c r="K1427" t="s">
        <v>75</v>
      </c>
      <c r="L1427" t="s">
        <v>1215</v>
      </c>
      <c r="M1427">
        <v>0.43</v>
      </c>
      <c r="N1427" t="s">
        <v>34</v>
      </c>
      <c r="O1427" t="s">
        <v>54</v>
      </c>
      <c r="P1427" t="s">
        <v>86</v>
      </c>
      <c r="Q1427" t="s">
        <v>87</v>
      </c>
      <c r="R1427">
        <v>55372</v>
      </c>
      <c r="S1427" s="1">
        <v>42136</v>
      </c>
      <c r="T1427" s="1">
        <v>42138</v>
      </c>
      <c r="U1427">
        <v>803.47050000000002</v>
      </c>
      <c r="V1427">
        <v>16</v>
      </c>
      <c r="W1427">
        <v>1164.45</v>
      </c>
      <c r="X1427">
        <v>86838</v>
      </c>
      <c r="Y1427">
        <f>cleaneddata[[#This Row],[Unit Price]]-cleaneddata[[#This Row],[Discount]]</f>
        <v>78.599999999999994</v>
      </c>
      <c r="Z1427" t="str">
        <f>_xlfn.IFS(cleaneddata[[#This Row],[Region]]="Central","Chris",cleaneddata[[#This Row],[Region]]="East","Erin",cleaneddata[[#This Row],[Region]]="South","Sam",cleaneddata[[#This Row],[Region]]="West","William")</f>
        <v>Chris</v>
      </c>
    </row>
    <row r="1428" spans="1:26" x14ac:dyDescent="0.2">
      <c r="A1428">
        <v>14</v>
      </c>
      <c r="B1428" t="s">
        <v>2489</v>
      </c>
      <c r="C1428" t="s">
        <v>118</v>
      </c>
      <c r="D1428">
        <v>0.08</v>
      </c>
      <c r="E1428">
        <v>3.28</v>
      </c>
      <c r="F1428">
        <v>2.31</v>
      </c>
      <c r="G1428" t="s">
        <v>40</v>
      </c>
      <c r="H1428" t="s">
        <v>29</v>
      </c>
      <c r="I1428" t="s">
        <v>50</v>
      </c>
      <c r="J1428" t="s">
        <v>51</v>
      </c>
      <c r="K1428" t="s">
        <v>52</v>
      </c>
      <c r="L1428" t="s">
        <v>2490</v>
      </c>
      <c r="M1428">
        <v>0.56000000000000005</v>
      </c>
      <c r="N1428" t="s">
        <v>34</v>
      </c>
      <c r="O1428" t="s">
        <v>54</v>
      </c>
      <c r="P1428" t="s">
        <v>86</v>
      </c>
      <c r="Q1428" t="s">
        <v>87</v>
      </c>
      <c r="R1428">
        <v>55372</v>
      </c>
      <c r="S1428" s="1">
        <v>42136</v>
      </c>
      <c r="T1428" s="1">
        <v>42137</v>
      </c>
      <c r="U1428">
        <v>-24.03</v>
      </c>
      <c r="V1428">
        <v>7</v>
      </c>
      <c r="W1428">
        <v>22.23</v>
      </c>
      <c r="X1428">
        <v>86838</v>
      </c>
      <c r="Y1428">
        <f>cleaneddata[[#This Row],[Unit Price]]-cleaneddata[[#This Row],[Discount]]</f>
        <v>3.1999999999999997</v>
      </c>
      <c r="Z1428" t="str">
        <f>_xlfn.IFS(cleaneddata[[#This Row],[Region]]="Central","Chris",cleaneddata[[#This Row],[Region]]="East","Erin",cleaneddata[[#This Row],[Region]]="South","Sam",cleaneddata[[#This Row],[Region]]="West","William")</f>
        <v>Chris</v>
      </c>
    </row>
    <row r="1429" spans="1:26" x14ac:dyDescent="0.2">
      <c r="A1429">
        <v>14</v>
      </c>
      <c r="B1429" t="s">
        <v>2489</v>
      </c>
      <c r="C1429" t="s">
        <v>118</v>
      </c>
      <c r="D1429">
        <v>0.05</v>
      </c>
      <c r="E1429">
        <v>3.28</v>
      </c>
      <c r="F1429">
        <v>4.2</v>
      </c>
      <c r="G1429" t="s">
        <v>40</v>
      </c>
      <c r="H1429" t="s">
        <v>29</v>
      </c>
      <c r="I1429" t="s">
        <v>50</v>
      </c>
      <c r="J1429" t="s">
        <v>51</v>
      </c>
      <c r="K1429" t="s">
        <v>52</v>
      </c>
      <c r="L1429" t="s">
        <v>2491</v>
      </c>
      <c r="M1429">
        <v>0.56000000000000005</v>
      </c>
      <c r="N1429" t="s">
        <v>34</v>
      </c>
      <c r="O1429" t="s">
        <v>54</v>
      </c>
      <c r="P1429" t="s">
        <v>86</v>
      </c>
      <c r="Q1429" t="s">
        <v>87</v>
      </c>
      <c r="R1429">
        <v>55372</v>
      </c>
      <c r="S1429" s="1">
        <v>42136</v>
      </c>
      <c r="T1429" s="1">
        <v>42137</v>
      </c>
      <c r="U1429">
        <v>-37.03</v>
      </c>
      <c r="V1429">
        <v>4</v>
      </c>
      <c r="W1429">
        <v>13.99</v>
      </c>
      <c r="X1429">
        <v>86838</v>
      </c>
      <c r="Y1429">
        <f>cleaneddata[[#This Row],[Unit Price]]-cleaneddata[[#This Row],[Discount]]</f>
        <v>3.23</v>
      </c>
      <c r="Z1429" t="str">
        <f>_xlfn.IFS(cleaneddata[[#This Row],[Region]]="Central","Chris",cleaneddata[[#This Row],[Region]]="East","Erin",cleaneddata[[#This Row],[Region]]="South","Sam",cleaneddata[[#This Row],[Region]]="West","William")</f>
        <v>Chris</v>
      </c>
    </row>
    <row r="1430" spans="1:26" x14ac:dyDescent="0.2">
      <c r="A1430">
        <v>14</v>
      </c>
      <c r="B1430" t="s">
        <v>2489</v>
      </c>
      <c r="C1430" t="s">
        <v>118</v>
      </c>
      <c r="D1430">
        <v>0.05</v>
      </c>
      <c r="E1430">
        <v>3.58</v>
      </c>
      <c r="F1430">
        <v>1.63</v>
      </c>
      <c r="G1430" t="s">
        <v>40</v>
      </c>
      <c r="H1430" t="s">
        <v>29</v>
      </c>
      <c r="I1430" t="s">
        <v>50</v>
      </c>
      <c r="J1430" t="s">
        <v>178</v>
      </c>
      <c r="K1430" t="s">
        <v>52</v>
      </c>
      <c r="L1430" t="s">
        <v>2223</v>
      </c>
      <c r="M1430">
        <v>0.36</v>
      </c>
      <c r="N1430" t="s">
        <v>34</v>
      </c>
      <c r="O1430" t="s">
        <v>54</v>
      </c>
      <c r="P1430" t="s">
        <v>86</v>
      </c>
      <c r="Q1430" t="s">
        <v>87</v>
      </c>
      <c r="R1430">
        <v>55372</v>
      </c>
      <c r="S1430" s="1">
        <v>42136</v>
      </c>
      <c r="T1430" s="1">
        <v>42137</v>
      </c>
      <c r="U1430">
        <v>-0.71</v>
      </c>
      <c r="V1430">
        <v>4</v>
      </c>
      <c r="W1430">
        <v>14.26</v>
      </c>
      <c r="X1430">
        <v>86838</v>
      </c>
      <c r="Y1430">
        <f>cleaneddata[[#This Row],[Unit Price]]-cleaneddata[[#This Row],[Discount]]</f>
        <v>3.5300000000000002</v>
      </c>
      <c r="Z1430" t="str">
        <f>_xlfn.IFS(cleaneddata[[#This Row],[Region]]="Central","Chris",cleaneddata[[#This Row],[Region]]="East","Erin",cleaneddata[[#This Row],[Region]]="South","Sam",cleaneddata[[#This Row],[Region]]="West","William")</f>
        <v>Chris</v>
      </c>
    </row>
    <row r="1431" spans="1:26" x14ac:dyDescent="0.2">
      <c r="A1431">
        <v>1826</v>
      </c>
      <c r="B1431" t="s">
        <v>2206</v>
      </c>
      <c r="C1431" t="s">
        <v>118</v>
      </c>
      <c r="D1431">
        <v>0</v>
      </c>
      <c r="E1431">
        <v>9.27</v>
      </c>
      <c r="F1431">
        <v>4.3899999999999997</v>
      </c>
      <c r="G1431" t="s">
        <v>40</v>
      </c>
      <c r="H1431" t="s">
        <v>96</v>
      </c>
      <c r="I1431" t="s">
        <v>50</v>
      </c>
      <c r="J1431" t="s">
        <v>90</v>
      </c>
      <c r="K1431" t="s">
        <v>52</v>
      </c>
      <c r="L1431" t="s">
        <v>2492</v>
      </c>
      <c r="M1431">
        <v>0.38</v>
      </c>
      <c r="N1431" t="s">
        <v>34</v>
      </c>
      <c r="O1431" t="s">
        <v>54</v>
      </c>
      <c r="P1431" t="s">
        <v>215</v>
      </c>
      <c r="Q1431" t="s">
        <v>2208</v>
      </c>
      <c r="R1431">
        <v>52722</v>
      </c>
      <c r="S1431" s="1">
        <v>42136</v>
      </c>
      <c r="T1431" s="1">
        <v>42138</v>
      </c>
      <c r="U1431">
        <v>-7.61</v>
      </c>
      <c r="V1431">
        <v>1</v>
      </c>
      <c r="W1431">
        <v>10.65</v>
      </c>
      <c r="X1431">
        <v>86959</v>
      </c>
      <c r="Y1431">
        <f>cleaneddata[[#This Row],[Unit Price]]-cleaneddata[[#This Row],[Discount]]</f>
        <v>9.27</v>
      </c>
      <c r="Z1431" t="str">
        <f>_xlfn.IFS(cleaneddata[[#This Row],[Region]]="Central","Chris",cleaneddata[[#This Row],[Region]]="East","Erin",cleaneddata[[#This Row],[Region]]="South","Sam",cleaneddata[[#This Row],[Region]]="West","William")</f>
        <v>Chris</v>
      </c>
    </row>
    <row r="1432" spans="1:26" x14ac:dyDescent="0.2">
      <c r="A1432">
        <v>1267</v>
      </c>
      <c r="B1432" t="s">
        <v>1077</v>
      </c>
      <c r="C1432" t="s">
        <v>72</v>
      </c>
      <c r="D1432">
        <v>0.04</v>
      </c>
      <c r="E1432">
        <v>5.98</v>
      </c>
      <c r="F1432">
        <v>4.38</v>
      </c>
      <c r="G1432" t="s">
        <v>40</v>
      </c>
      <c r="H1432" t="s">
        <v>96</v>
      </c>
      <c r="I1432" t="s">
        <v>42</v>
      </c>
      <c r="J1432" t="s">
        <v>43</v>
      </c>
      <c r="K1432" t="s">
        <v>44</v>
      </c>
      <c r="L1432" t="s">
        <v>2493</v>
      </c>
      <c r="M1432">
        <v>0.75</v>
      </c>
      <c r="N1432" t="s">
        <v>34</v>
      </c>
      <c r="O1432" t="s">
        <v>35</v>
      </c>
      <c r="P1432" t="s">
        <v>125</v>
      </c>
      <c r="Q1432" t="s">
        <v>1079</v>
      </c>
      <c r="R1432">
        <v>33433</v>
      </c>
      <c r="S1432" s="1">
        <v>42136</v>
      </c>
      <c r="T1432" s="1">
        <v>42138</v>
      </c>
      <c r="U1432">
        <v>-1522.3040000000001</v>
      </c>
      <c r="V1432">
        <v>11</v>
      </c>
      <c r="W1432">
        <v>69.75</v>
      </c>
      <c r="X1432">
        <v>89515</v>
      </c>
      <c r="Y1432">
        <f>cleaneddata[[#This Row],[Unit Price]]-cleaneddata[[#This Row],[Discount]]</f>
        <v>5.94</v>
      </c>
      <c r="Z1432" t="str">
        <f>_xlfn.IFS(cleaneddata[[#This Row],[Region]]="Central","Chris",cleaneddata[[#This Row],[Region]]="East","Erin",cleaneddata[[#This Row],[Region]]="South","Sam",cleaneddata[[#This Row],[Region]]="West","William")</f>
        <v>Sam</v>
      </c>
    </row>
    <row r="1433" spans="1:26" x14ac:dyDescent="0.2">
      <c r="A1433">
        <v>1389</v>
      </c>
      <c r="B1433" t="s">
        <v>771</v>
      </c>
      <c r="C1433" t="s">
        <v>39</v>
      </c>
      <c r="D1433">
        <v>0.08</v>
      </c>
      <c r="E1433">
        <v>2.62</v>
      </c>
      <c r="F1433">
        <v>0.8</v>
      </c>
      <c r="G1433" t="s">
        <v>89</v>
      </c>
      <c r="H1433" t="s">
        <v>29</v>
      </c>
      <c r="I1433" t="s">
        <v>50</v>
      </c>
      <c r="J1433" t="s">
        <v>178</v>
      </c>
      <c r="K1433" t="s">
        <v>52</v>
      </c>
      <c r="L1433" t="s">
        <v>2126</v>
      </c>
      <c r="M1433">
        <v>0.39</v>
      </c>
      <c r="N1433" t="s">
        <v>34</v>
      </c>
      <c r="O1433" t="s">
        <v>61</v>
      </c>
      <c r="P1433" t="s">
        <v>92</v>
      </c>
      <c r="Q1433" t="s">
        <v>773</v>
      </c>
      <c r="R1433">
        <v>94025</v>
      </c>
      <c r="S1433" s="1">
        <v>42137</v>
      </c>
      <c r="T1433" s="1">
        <v>42139</v>
      </c>
      <c r="U1433">
        <v>21.769500000000001</v>
      </c>
      <c r="V1433">
        <v>12</v>
      </c>
      <c r="W1433">
        <v>31.55</v>
      </c>
      <c r="X1433">
        <v>88728</v>
      </c>
      <c r="Y1433">
        <f>cleaneddata[[#This Row],[Unit Price]]-cleaneddata[[#This Row],[Discount]]</f>
        <v>2.54</v>
      </c>
      <c r="Z1433" t="str">
        <f>_xlfn.IFS(cleaneddata[[#This Row],[Region]]="Central","Chris",cleaneddata[[#This Row],[Region]]="East","Erin",cleaneddata[[#This Row],[Region]]="South","Sam",cleaneddata[[#This Row],[Region]]="West","William")</f>
        <v>William</v>
      </c>
    </row>
    <row r="1434" spans="1:26" x14ac:dyDescent="0.2">
      <c r="A1434">
        <v>578</v>
      </c>
      <c r="B1434" t="s">
        <v>2494</v>
      </c>
      <c r="C1434" t="s">
        <v>118</v>
      </c>
      <c r="D1434">
        <v>0.03</v>
      </c>
      <c r="E1434">
        <v>162.93</v>
      </c>
      <c r="F1434">
        <v>19.989999999999998</v>
      </c>
      <c r="G1434" t="s">
        <v>40</v>
      </c>
      <c r="H1434" t="s">
        <v>96</v>
      </c>
      <c r="I1434" t="s">
        <v>50</v>
      </c>
      <c r="J1434" t="s">
        <v>347</v>
      </c>
      <c r="K1434" t="s">
        <v>75</v>
      </c>
      <c r="L1434" t="s">
        <v>2495</v>
      </c>
      <c r="M1434">
        <v>0.39</v>
      </c>
      <c r="N1434" t="s">
        <v>34</v>
      </c>
      <c r="O1434" t="s">
        <v>113</v>
      </c>
      <c r="P1434" t="s">
        <v>250</v>
      </c>
      <c r="Q1434" t="s">
        <v>2496</v>
      </c>
      <c r="R1434">
        <v>6770</v>
      </c>
      <c r="S1434" s="1">
        <v>42137</v>
      </c>
      <c r="T1434" s="1">
        <v>42138</v>
      </c>
      <c r="U1434">
        <v>293.14</v>
      </c>
      <c r="V1434">
        <v>3</v>
      </c>
      <c r="W1434">
        <v>515.88</v>
      </c>
      <c r="X1434">
        <v>88644</v>
      </c>
      <c r="Y1434">
        <f>cleaneddata[[#This Row],[Unit Price]]-cleaneddata[[#This Row],[Discount]]</f>
        <v>162.9</v>
      </c>
      <c r="Z1434" t="str">
        <f>_xlfn.IFS(cleaneddata[[#This Row],[Region]]="Central","Chris",cleaneddata[[#This Row],[Region]]="East","Erin",cleaneddata[[#This Row],[Region]]="South","Sam",cleaneddata[[#This Row],[Region]]="West","William")</f>
        <v>Erin</v>
      </c>
    </row>
    <row r="1435" spans="1:26" x14ac:dyDescent="0.2">
      <c r="A1435">
        <v>579</v>
      </c>
      <c r="B1435" t="s">
        <v>2497</v>
      </c>
      <c r="C1435" t="s">
        <v>118</v>
      </c>
      <c r="D1435">
        <v>0.01</v>
      </c>
      <c r="E1435">
        <v>11.58</v>
      </c>
      <c r="F1435">
        <v>5.72</v>
      </c>
      <c r="G1435" t="s">
        <v>40</v>
      </c>
      <c r="H1435" t="s">
        <v>96</v>
      </c>
      <c r="I1435" t="s">
        <v>50</v>
      </c>
      <c r="J1435" t="s">
        <v>347</v>
      </c>
      <c r="K1435" t="s">
        <v>75</v>
      </c>
      <c r="L1435" t="s">
        <v>626</v>
      </c>
      <c r="M1435">
        <v>0.35</v>
      </c>
      <c r="N1435" t="s">
        <v>34</v>
      </c>
      <c r="O1435" t="s">
        <v>113</v>
      </c>
      <c r="P1435" t="s">
        <v>250</v>
      </c>
      <c r="Q1435" t="s">
        <v>1750</v>
      </c>
      <c r="R1435">
        <v>6478</v>
      </c>
      <c r="S1435" s="1">
        <v>42137</v>
      </c>
      <c r="T1435" s="1">
        <v>42139</v>
      </c>
      <c r="U1435">
        <v>-6.61</v>
      </c>
      <c r="V1435">
        <v>2</v>
      </c>
      <c r="W1435">
        <v>25.06</v>
      </c>
      <c r="X1435">
        <v>88644</v>
      </c>
      <c r="Y1435">
        <f>cleaneddata[[#This Row],[Unit Price]]-cleaneddata[[#This Row],[Discount]]</f>
        <v>11.57</v>
      </c>
      <c r="Z1435" t="str">
        <f>_xlfn.IFS(cleaneddata[[#This Row],[Region]]="Central","Chris",cleaneddata[[#This Row],[Region]]="East","Erin",cleaneddata[[#This Row],[Region]]="South","Sam",cleaneddata[[#This Row],[Region]]="West","William")</f>
        <v>Erin</v>
      </c>
    </row>
    <row r="1436" spans="1:26" x14ac:dyDescent="0.2">
      <c r="A1436">
        <v>580</v>
      </c>
      <c r="B1436" t="s">
        <v>2498</v>
      </c>
      <c r="C1436" t="s">
        <v>118</v>
      </c>
      <c r="D1436">
        <v>0.01</v>
      </c>
      <c r="E1436">
        <v>55.99</v>
      </c>
      <c r="F1436">
        <v>5</v>
      </c>
      <c r="G1436" t="s">
        <v>40</v>
      </c>
      <c r="H1436" t="s">
        <v>96</v>
      </c>
      <c r="I1436" t="s">
        <v>42</v>
      </c>
      <c r="J1436" t="s">
        <v>137</v>
      </c>
      <c r="K1436" t="s">
        <v>44</v>
      </c>
      <c r="L1436" t="s">
        <v>1933</v>
      </c>
      <c r="M1436">
        <v>0.8</v>
      </c>
      <c r="N1436" t="s">
        <v>34</v>
      </c>
      <c r="O1436" t="s">
        <v>113</v>
      </c>
      <c r="P1436" t="s">
        <v>333</v>
      </c>
      <c r="Q1436" t="s">
        <v>1206</v>
      </c>
      <c r="R1436">
        <v>4210</v>
      </c>
      <c r="S1436" s="1">
        <v>42137</v>
      </c>
      <c r="T1436" s="1">
        <v>42138</v>
      </c>
      <c r="U1436">
        <v>-57.540999999999997</v>
      </c>
      <c r="V1436">
        <v>12</v>
      </c>
      <c r="W1436">
        <v>578.24</v>
      </c>
      <c r="X1436">
        <v>88644</v>
      </c>
      <c r="Y1436">
        <f>cleaneddata[[#This Row],[Unit Price]]-cleaneddata[[#This Row],[Discount]]</f>
        <v>55.980000000000004</v>
      </c>
      <c r="Z1436" t="str">
        <f>_xlfn.IFS(cleaneddata[[#This Row],[Region]]="Central","Chris",cleaneddata[[#This Row],[Region]]="East","Erin",cleaneddata[[#This Row],[Region]]="South","Sam",cleaneddata[[#This Row],[Region]]="West","William")</f>
        <v>Erin</v>
      </c>
    </row>
    <row r="1437" spans="1:26" x14ac:dyDescent="0.2">
      <c r="A1437">
        <v>585</v>
      </c>
      <c r="B1437" t="s">
        <v>2499</v>
      </c>
      <c r="C1437" t="s">
        <v>118</v>
      </c>
      <c r="D1437">
        <v>0.06</v>
      </c>
      <c r="E1437">
        <v>13.9</v>
      </c>
      <c r="F1437">
        <v>7.59</v>
      </c>
      <c r="G1437" t="s">
        <v>40</v>
      </c>
      <c r="H1437" t="s">
        <v>96</v>
      </c>
      <c r="I1437" t="s">
        <v>50</v>
      </c>
      <c r="J1437" t="s">
        <v>570</v>
      </c>
      <c r="K1437" t="s">
        <v>44</v>
      </c>
      <c r="L1437" t="s">
        <v>2466</v>
      </c>
      <c r="M1437">
        <v>0.56000000000000005</v>
      </c>
      <c r="N1437" t="s">
        <v>34</v>
      </c>
      <c r="O1437" t="s">
        <v>113</v>
      </c>
      <c r="P1437" t="s">
        <v>1358</v>
      </c>
      <c r="Q1437" t="s">
        <v>455</v>
      </c>
      <c r="R1437">
        <v>3301</v>
      </c>
      <c r="S1437" s="1">
        <v>42137</v>
      </c>
      <c r="T1437" s="1">
        <v>42138</v>
      </c>
      <c r="U1437">
        <v>-67.59</v>
      </c>
      <c r="V1437">
        <v>12</v>
      </c>
      <c r="W1437">
        <v>170.45</v>
      </c>
      <c r="X1437">
        <v>88644</v>
      </c>
      <c r="Y1437">
        <f>cleaneddata[[#This Row],[Unit Price]]-cleaneddata[[#This Row],[Discount]]</f>
        <v>13.84</v>
      </c>
      <c r="Z1437" t="str">
        <f>_xlfn.IFS(cleaneddata[[#This Row],[Region]]="Central","Chris",cleaneddata[[#This Row],[Region]]="East","Erin",cleaneddata[[#This Row],[Region]]="South","Sam",cleaneddata[[#This Row],[Region]]="West","William")</f>
        <v>Erin</v>
      </c>
    </row>
    <row r="1438" spans="1:26" x14ac:dyDescent="0.2">
      <c r="A1438">
        <v>3257</v>
      </c>
      <c r="B1438" t="s">
        <v>2500</v>
      </c>
      <c r="C1438" t="s">
        <v>118</v>
      </c>
      <c r="D1438">
        <v>0</v>
      </c>
      <c r="E1438">
        <v>25.38</v>
      </c>
      <c r="F1438">
        <v>8.99</v>
      </c>
      <c r="G1438" t="s">
        <v>40</v>
      </c>
      <c r="H1438" t="s">
        <v>41</v>
      </c>
      <c r="I1438" t="s">
        <v>30</v>
      </c>
      <c r="J1438" t="s">
        <v>128</v>
      </c>
      <c r="K1438" t="s">
        <v>44</v>
      </c>
      <c r="L1438" t="s">
        <v>2387</v>
      </c>
      <c r="M1438">
        <v>0.5</v>
      </c>
      <c r="N1438" t="s">
        <v>34</v>
      </c>
      <c r="O1438" t="s">
        <v>61</v>
      </c>
      <c r="P1438" t="s">
        <v>68</v>
      </c>
      <c r="Q1438" t="s">
        <v>2501</v>
      </c>
      <c r="R1438">
        <v>98632</v>
      </c>
      <c r="S1438" s="1">
        <v>42137</v>
      </c>
      <c r="T1438" s="1">
        <v>42139</v>
      </c>
      <c r="U1438">
        <v>470.33800000000002</v>
      </c>
      <c r="V1438">
        <v>26</v>
      </c>
      <c r="W1438">
        <v>700.41</v>
      </c>
      <c r="X1438">
        <v>88826</v>
      </c>
      <c r="Y1438">
        <f>cleaneddata[[#This Row],[Unit Price]]-cleaneddata[[#This Row],[Discount]]</f>
        <v>25.38</v>
      </c>
      <c r="Z1438" t="str">
        <f>_xlfn.IFS(cleaneddata[[#This Row],[Region]]="Central","Chris",cleaneddata[[#This Row],[Region]]="East","Erin",cleaneddata[[#This Row],[Region]]="South","Sam",cleaneddata[[#This Row],[Region]]="West","William")</f>
        <v>William</v>
      </c>
    </row>
    <row r="1439" spans="1:26" x14ac:dyDescent="0.2">
      <c r="A1439">
        <v>1085</v>
      </c>
      <c r="B1439" t="s">
        <v>233</v>
      </c>
      <c r="C1439" t="s">
        <v>72</v>
      </c>
      <c r="D1439">
        <v>0.06</v>
      </c>
      <c r="E1439">
        <v>30.42</v>
      </c>
      <c r="F1439">
        <v>8.65</v>
      </c>
      <c r="G1439" t="s">
        <v>40</v>
      </c>
      <c r="H1439" t="s">
        <v>96</v>
      </c>
      <c r="I1439" t="s">
        <v>42</v>
      </c>
      <c r="J1439" t="s">
        <v>43</v>
      </c>
      <c r="K1439" t="s">
        <v>75</v>
      </c>
      <c r="L1439" t="s">
        <v>386</v>
      </c>
      <c r="M1439">
        <v>0.74</v>
      </c>
      <c r="N1439" t="s">
        <v>34</v>
      </c>
      <c r="O1439" t="s">
        <v>113</v>
      </c>
      <c r="P1439" t="s">
        <v>114</v>
      </c>
      <c r="Q1439" t="s">
        <v>235</v>
      </c>
      <c r="R1439">
        <v>11729</v>
      </c>
      <c r="S1439" s="1">
        <v>42137</v>
      </c>
      <c r="T1439" s="1">
        <v>42139</v>
      </c>
      <c r="U1439">
        <v>-159.25</v>
      </c>
      <c r="V1439">
        <v>10</v>
      </c>
      <c r="W1439">
        <v>309.05</v>
      </c>
      <c r="X1439">
        <v>86124</v>
      </c>
      <c r="Y1439">
        <f>cleaneddata[[#This Row],[Unit Price]]-cleaneddata[[#This Row],[Discount]]</f>
        <v>30.360000000000003</v>
      </c>
      <c r="Z1439" t="str">
        <f>_xlfn.IFS(cleaneddata[[#This Row],[Region]]="Central","Chris",cleaneddata[[#This Row],[Region]]="East","Erin",cleaneddata[[#This Row],[Region]]="South","Sam",cleaneddata[[#This Row],[Region]]="West","William")</f>
        <v>Erin</v>
      </c>
    </row>
    <row r="1440" spans="1:26" x14ac:dyDescent="0.2">
      <c r="A1440">
        <v>1085</v>
      </c>
      <c r="B1440" t="s">
        <v>233</v>
      </c>
      <c r="C1440" t="s">
        <v>72</v>
      </c>
      <c r="D1440">
        <v>0.02</v>
      </c>
      <c r="E1440">
        <v>37.94</v>
      </c>
      <c r="F1440">
        <v>5.08</v>
      </c>
      <c r="G1440" t="s">
        <v>40</v>
      </c>
      <c r="H1440" t="s">
        <v>96</v>
      </c>
      <c r="I1440" t="s">
        <v>50</v>
      </c>
      <c r="J1440" t="s">
        <v>90</v>
      </c>
      <c r="K1440" t="s">
        <v>52</v>
      </c>
      <c r="L1440" t="s">
        <v>1115</v>
      </c>
      <c r="M1440">
        <v>0.38</v>
      </c>
      <c r="N1440" t="s">
        <v>34</v>
      </c>
      <c r="O1440" t="s">
        <v>113</v>
      </c>
      <c r="P1440" t="s">
        <v>114</v>
      </c>
      <c r="Q1440" t="s">
        <v>235</v>
      </c>
      <c r="R1440">
        <v>11729</v>
      </c>
      <c r="S1440" s="1">
        <v>42137</v>
      </c>
      <c r="T1440" s="1">
        <v>42138</v>
      </c>
      <c r="U1440">
        <v>206.517</v>
      </c>
      <c r="V1440">
        <v>8</v>
      </c>
      <c r="W1440">
        <v>299.3</v>
      </c>
      <c r="X1440">
        <v>86124</v>
      </c>
      <c r="Y1440">
        <f>cleaneddata[[#This Row],[Unit Price]]-cleaneddata[[#This Row],[Discount]]</f>
        <v>37.919999999999995</v>
      </c>
      <c r="Z1440" t="str">
        <f>_xlfn.IFS(cleaneddata[[#This Row],[Region]]="Central","Chris",cleaneddata[[#This Row],[Region]]="East","Erin",cleaneddata[[#This Row],[Region]]="South","Sam",cleaneddata[[#This Row],[Region]]="West","William")</f>
        <v>Erin</v>
      </c>
    </row>
    <row r="1441" spans="1:26" x14ac:dyDescent="0.2">
      <c r="A1441">
        <v>156</v>
      </c>
      <c r="B1441" t="s">
        <v>774</v>
      </c>
      <c r="C1441" t="s">
        <v>27</v>
      </c>
      <c r="D1441">
        <v>0.01</v>
      </c>
      <c r="E1441">
        <v>95.99</v>
      </c>
      <c r="F1441">
        <v>4.9000000000000004</v>
      </c>
      <c r="G1441" t="s">
        <v>40</v>
      </c>
      <c r="H1441" t="s">
        <v>96</v>
      </c>
      <c r="I1441" t="s">
        <v>42</v>
      </c>
      <c r="J1441" t="s">
        <v>137</v>
      </c>
      <c r="K1441" t="s">
        <v>75</v>
      </c>
      <c r="L1441" t="s">
        <v>770</v>
      </c>
      <c r="M1441">
        <v>0.56000000000000005</v>
      </c>
      <c r="N1441" t="s">
        <v>34</v>
      </c>
      <c r="O1441" t="s">
        <v>61</v>
      </c>
      <c r="P1441" t="s">
        <v>62</v>
      </c>
      <c r="Q1441" t="s">
        <v>63</v>
      </c>
      <c r="R1441">
        <v>80525</v>
      </c>
      <c r="S1441" s="1">
        <v>42138</v>
      </c>
      <c r="T1441" s="1">
        <v>42139</v>
      </c>
      <c r="U1441">
        <v>713.88</v>
      </c>
      <c r="V1441">
        <v>13</v>
      </c>
      <c r="W1441">
        <v>1050.08</v>
      </c>
      <c r="X1441">
        <v>87671</v>
      </c>
      <c r="Y1441">
        <f>cleaneddata[[#This Row],[Unit Price]]-cleaneddata[[#This Row],[Discount]]</f>
        <v>95.97999999999999</v>
      </c>
      <c r="Z1441" t="str">
        <f>_xlfn.IFS(cleaneddata[[#This Row],[Region]]="Central","Chris",cleaneddata[[#This Row],[Region]]="East","Erin",cleaneddata[[#This Row],[Region]]="South","Sam",cleaneddata[[#This Row],[Region]]="West","William")</f>
        <v>William</v>
      </c>
    </row>
    <row r="1442" spans="1:26" x14ac:dyDescent="0.2">
      <c r="A1442">
        <v>497</v>
      </c>
      <c r="B1442" t="s">
        <v>2502</v>
      </c>
      <c r="C1442" t="s">
        <v>27</v>
      </c>
      <c r="D1442">
        <v>7.0000000000000007E-2</v>
      </c>
      <c r="E1442">
        <v>152.47999999999999</v>
      </c>
      <c r="F1442">
        <v>6.5</v>
      </c>
      <c r="G1442" t="s">
        <v>40</v>
      </c>
      <c r="H1442" t="s">
        <v>29</v>
      </c>
      <c r="I1442" t="s">
        <v>42</v>
      </c>
      <c r="J1442" t="s">
        <v>43</v>
      </c>
      <c r="K1442" t="s">
        <v>75</v>
      </c>
      <c r="L1442" t="s">
        <v>1795</v>
      </c>
      <c r="M1442">
        <v>0.74</v>
      </c>
      <c r="N1442" t="s">
        <v>34</v>
      </c>
      <c r="O1442" t="s">
        <v>35</v>
      </c>
      <c r="P1442" t="s">
        <v>402</v>
      </c>
      <c r="Q1442" t="s">
        <v>554</v>
      </c>
      <c r="R1442">
        <v>37130</v>
      </c>
      <c r="S1442" s="1">
        <v>42138</v>
      </c>
      <c r="T1442" s="1">
        <v>42140</v>
      </c>
      <c r="U1442">
        <v>171.83879999999999</v>
      </c>
      <c r="V1442">
        <v>35</v>
      </c>
      <c r="W1442">
        <v>5062.49</v>
      </c>
      <c r="X1442">
        <v>90706</v>
      </c>
      <c r="Y1442">
        <f>cleaneddata[[#This Row],[Unit Price]]-cleaneddata[[#This Row],[Discount]]</f>
        <v>152.41</v>
      </c>
      <c r="Z1442" t="str">
        <f>_xlfn.IFS(cleaneddata[[#This Row],[Region]]="Central","Chris",cleaneddata[[#This Row],[Region]]="East","Erin",cleaneddata[[#This Row],[Region]]="South","Sam",cleaneddata[[#This Row],[Region]]="West","William")</f>
        <v>Sam</v>
      </c>
    </row>
    <row r="1443" spans="1:26" x14ac:dyDescent="0.2">
      <c r="A1443">
        <v>910</v>
      </c>
      <c r="B1443" t="s">
        <v>2503</v>
      </c>
      <c r="C1443" t="s">
        <v>27</v>
      </c>
      <c r="D1443">
        <v>0</v>
      </c>
      <c r="E1443">
        <v>5.28</v>
      </c>
      <c r="F1443">
        <v>5.61</v>
      </c>
      <c r="G1443" t="s">
        <v>40</v>
      </c>
      <c r="H1443" t="s">
        <v>96</v>
      </c>
      <c r="I1443" t="s">
        <v>50</v>
      </c>
      <c r="J1443" t="s">
        <v>90</v>
      </c>
      <c r="K1443" t="s">
        <v>75</v>
      </c>
      <c r="L1443" t="s">
        <v>2277</v>
      </c>
      <c r="M1443">
        <v>0.4</v>
      </c>
      <c r="N1443" t="s">
        <v>34</v>
      </c>
      <c r="O1443" t="s">
        <v>35</v>
      </c>
      <c r="P1443" t="s">
        <v>46</v>
      </c>
      <c r="Q1443" t="s">
        <v>1317</v>
      </c>
      <c r="R1443">
        <v>71854</v>
      </c>
      <c r="S1443" s="1">
        <v>42138</v>
      </c>
      <c r="T1443" s="1">
        <v>42138</v>
      </c>
      <c r="U1443">
        <v>-149.21199999999999</v>
      </c>
      <c r="V1443">
        <v>15</v>
      </c>
      <c r="W1443">
        <v>85.26</v>
      </c>
      <c r="X1443">
        <v>90187</v>
      </c>
      <c r="Y1443">
        <f>cleaneddata[[#This Row],[Unit Price]]-cleaneddata[[#This Row],[Discount]]</f>
        <v>5.28</v>
      </c>
      <c r="Z1443" t="str">
        <f>_xlfn.IFS(cleaneddata[[#This Row],[Region]]="Central","Chris",cleaneddata[[#This Row],[Region]]="East","Erin",cleaneddata[[#This Row],[Region]]="South","Sam",cleaneddata[[#This Row],[Region]]="West","William")</f>
        <v>Sam</v>
      </c>
    </row>
    <row r="1444" spans="1:26" x14ac:dyDescent="0.2">
      <c r="A1444">
        <v>353</v>
      </c>
      <c r="B1444" t="s">
        <v>2504</v>
      </c>
      <c r="C1444" t="s">
        <v>49</v>
      </c>
      <c r="D1444">
        <v>0.08</v>
      </c>
      <c r="E1444">
        <v>4.8899999999999997</v>
      </c>
      <c r="F1444">
        <v>4.93</v>
      </c>
      <c r="G1444" t="s">
        <v>89</v>
      </c>
      <c r="H1444" t="s">
        <v>73</v>
      </c>
      <c r="I1444" t="s">
        <v>42</v>
      </c>
      <c r="J1444" t="s">
        <v>43</v>
      </c>
      <c r="K1444" t="s">
        <v>44</v>
      </c>
      <c r="L1444" t="s">
        <v>1025</v>
      </c>
      <c r="M1444">
        <v>0.66</v>
      </c>
      <c r="N1444" t="s">
        <v>34</v>
      </c>
      <c r="O1444" t="s">
        <v>61</v>
      </c>
      <c r="P1444" t="s">
        <v>590</v>
      </c>
      <c r="Q1444" t="s">
        <v>2505</v>
      </c>
      <c r="R1444">
        <v>85301</v>
      </c>
      <c r="S1444" s="1">
        <v>42138</v>
      </c>
      <c r="T1444" s="1">
        <v>42138</v>
      </c>
      <c r="U1444">
        <v>-165.45</v>
      </c>
      <c r="V1444">
        <v>17</v>
      </c>
      <c r="W1444">
        <v>84.76</v>
      </c>
      <c r="X1444">
        <v>89647</v>
      </c>
      <c r="Y1444">
        <f>cleaneddata[[#This Row],[Unit Price]]-cleaneddata[[#This Row],[Discount]]</f>
        <v>4.8099999999999996</v>
      </c>
      <c r="Z1444" t="str">
        <f>_xlfn.IFS(cleaneddata[[#This Row],[Region]]="Central","Chris",cleaneddata[[#This Row],[Region]]="East","Erin",cleaneddata[[#This Row],[Region]]="South","Sam",cleaneddata[[#This Row],[Region]]="West","William")</f>
        <v>William</v>
      </c>
    </row>
    <row r="1445" spans="1:26" x14ac:dyDescent="0.2">
      <c r="A1445">
        <v>353</v>
      </c>
      <c r="B1445" t="s">
        <v>2504</v>
      </c>
      <c r="C1445" t="s">
        <v>49</v>
      </c>
      <c r="D1445">
        <v>7.0000000000000007E-2</v>
      </c>
      <c r="E1445">
        <v>6.68</v>
      </c>
      <c r="F1445">
        <v>6.92</v>
      </c>
      <c r="G1445" t="s">
        <v>40</v>
      </c>
      <c r="H1445" t="s">
        <v>73</v>
      </c>
      <c r="I1445" t="s">
        <v>50</v>
      </c>
      <c r="J1445" t="s">
        <v>90</v>
      </c>
      <c r="K1445" t="s">
        <v>75</v>
      </c>
      <c r="L1445" t="s">
        <v>2506</v>
      </c>
      <c r="M1445">
        <v>0.37</v>
      </c>
      <c r="N1445" t="s">
        <v>34</v>
      </c>
      <c r="O1445" t="s">
        <v>61</v>
      </c>
      <c r="P1445" t="s">
        <v>590</v>
      </c>
      <c r="Q1445" t="s">
        <v>2505</v>
      </c>
      <c r="R1445">
        <v>85301</v>
      </c>
      <c r="S1445" s="1">
        <v>42138</v>
      </c>
      <c r="T1445" s="1">
        <v>42145</v>
      </c>
      <c r="U1445">
        <v>-141.12</v>
      </c>
      <c r="V1445">
        <v>16</v>
      </c>
      <c r="W1445">
        <v>104.84</v>
      </c>
      <c r="X1445">
        <v>89647</v>
      </c>
      <c r="Y1445">
        <f>cleaneddata[[#This Row],[Unit Price]]-cleaneddata[[#This Row],[Discount]]</f>
        <v>6.6099999999999994</v>
      </c>
      <c r="Z1445" t="str">
        <f>_xlfn.IFS(cleaneddata[[#This Row],[Region]]="Central","Chris",cleaneddata[[#This Row],[Region]]="East","Erin",cleaneddata[[#This Row],[Region]]="South","Sam",cleaneddata[[#This Row],[Region]]="West","William")</f>
        <v>William</v>
      </c>
    </row>
    <row r="1446" spans="1:26" x14ac:dyDescent="0.2">
      <c r="A1446">
        <v>539</v>
      </c>
      <c r="B1446" t="s">
        <v>2507</v>
      </c>
      <c r="C1446" t="s">
        <v>118</v>
      </c>
      <c r="D1446">
        <v>0.05</v>
      </c>
      <c r="E1446">
        <v>59.78</v>
      </c>
      <c r="F1446">
        <v>10.29</v>
      </c>
      <c r="G1446" t="s">
        <v>40</v>
      </c>
      <c r="H1446" t="s">
        <v>29</v>
      </c>
      <c r="I1446" t="s">
        <v>50</v>
      </c>
      <c r="J1446" t="s">
        <v>74</v>
      </c>
      <c r="K1446" t="s">
        <v>75</v>
      </c>
      <c r="L1446" t="s">
        <v>2508</v>
      </c>
      <c r="M1446">
        <v>0.39</v>
      </c>
      <c r="N1446" t="s">
        <v>34</v>
      </c>
      <c r="O1446" t="s">
        <v>54</v>
      </c>
      <c r="P1446" t="s">
        <v>105</v>
      </c>
      <c r="Q1446" t="s">
        <v>2509</v>
      </c>
      <c r="R1446">
        <v>61801</v>
      </c>
      <c r="S1446" s="1">
        <v>42138</v>
      </c>
      <c r="T1446" s="1">
        <v>42139</v>
      </c>
      <c r="U1446">
        <v>159.52969999999999</v>
      </c>
      <c r="V1446">
        <v>7</v>
      </c>
      <c r="W1446">
        <v>414.49</v>
      </c>
      <c r="X1446">
        <v>91174</v>
      </c>
      <c r="Y1446">
        <f>cleaneddata[[#This Row],[Unit Price]]-cleaneddata[[#This Row],[Discount]]</f>
        <v>59.730000000000004</v>
      </c>
      <c r="Z1446" t="str">
        <f>_xlfn.IFS(cleaneddata[[#This Row],[Region]]="Central","Chris",cleaneddata[[#This Row],[Region]]="East","Erin",cleaneddata[[#This Row],[Region]]="South","Sam",cleaneddata[[#This Row],[Region]]="West","William")</f>
        <v>Chris</v>
      </c>
    </row>
    <row r="1447" spans="1:26" x14ac:dyDescent="0.2">
      <c r="A1447">
        <v>540</v>
      </c>
      <c r="B1447" t="s">
        <v>2510</v>
      </c>
      <c r="C1447" t="s">
        <v>118</v>
      </c>
      <c r="D1447">
        <v>0.08</v>
      </c>
      <c r="E1447">
        <v>20.99</v>
      </c>
      <c r="F1447">
        <v>1.25</v>
      </c>
      <c r="G1447" t="s">
        <v>40</v>
      </c>
      <c r="H1447" t="s">
        <v>29</v>
      </c>
      <c r="I1447" t="s">
        <v>42</v>
      </c>
      <c r="J1447" t="s">
        <v>137</v>
      </c>
      <c r="K1447" t="s">
        <v>44</v>
      </c>
      <c r="L1447" t="s">
        <v>2511</v>
      </c>
      <c r="M1447">
        <v>0.83</v>
      </c>
      <c r="N1447" t="s">
        <v>34</v>
      </c>
      <c r="O1447" t="s">
        <v>54</v>
      </c>
      <c r="P1447" t="s">
        <v>105</v>
      </c>
      <c r="Q1447" t="s">
        <v>2512</v>
      </c>
      <c r="R1447">
        <v>60061</v>
      </c>
      <c r="S1447" s="1">
        <v>42138</v>
      </c>
      <c r="T1447" s="1">
        <v>42140</v>
      </c>
      <c r="U1447">
        <v>15.3714</v>
      </c>
      <c r="V1447">
        <v>28</v>
      </c>
      <c r="W1447">
        <v>469.69</v>
      </c>
      <c r="X1447">
        <v>91174</v>
      </c>
      <c r="Y1447">
        <f>cleaneddata[[#This Row],[Unit Price]]-cleaneddata[[#This Row],[Discount]]</f>
        <v>20.91</v>
      </c>
      <c r="Z1447" t="str">
        <f>_xlfn.IFS(cleaneddata[[#This Row],[Region]]="Central","Chris",cleaneddata[[#This Row],[Region]]="East","Erin",cleaneddata[[#This Row],[Region]]="South","Sam",cleaneddata[[#This Row],[Region]]="West","William")</f>
        <v>Chris</v>
      </c>
    </row>
    <row r="1448" spans="1:26" x14ac:dyDescent="0.2">
      <c r="A1448">
        <v>1069</v>
      </c>
      <c r="B1448" t="s">
        <v>2513</v>
      </c>
      <c r="C1448" t="s">
        <v>118</v>
      </c>
      <c r="D1448">
        <v>0.02</v>
      </c>
      <c r="E1448">
        <v>15.94</v>
      </c>
      <c r="F1448">
        <v>5.45</v>
      </c>
      <c r="G1448" t="s">
        <v>40</v>
      </c>
      <c r="H1448" t="s">
        <v>73</v>
      </c>
      <c r="I1448" t="s">
        <v>50</v>
      </c>
      <c r="J1448" t="s">
        <v>51</v>
      </c>
      <c r="K1448" t="s">
        <v>44</v>
      </c>
      <c r="L1448" t="s">
        <v>2514</v>
      </c>
      <c r="M1448">
        <v>0.55000000000000004</v>
      </c>
      <c r="N1448" t="s">
        <v>34</v>
      </c>
      <c r="O1448" t="s">
        <v>54</v>
      </c>
      <c r="P1448" t="s">
        <v>105</v>
      </c>
      <c r="Q1448" t="s">
        <v>2515</v>
      </c>
      <c r="R1448">
        <v>62901</v>
      </c>
      <c r="S1448" s="1">
        <v>42138</v>
      </c>
      <c r="T1448" s="1">
        <v>42139</v>
      </c>
      <c r="U1448">
        <v>139.61199999999999</v>
      </c>
      <c r="V1448">
        <v>41</v>
      </c>
      <c r="W1448">
        <v>664.34</v>
      </c>
      <c r="X1448">
        <v>87110</v>
      </c>
      <c r="Y1448">
        <f>cleaneddata[[#This Row],[Unit Price]]-cleaneddata[[#This Row],[Discount]]</f>
        <v>15.92</v>
      </c>
      <c r="Z1448" t="str">
        <f>_xlfn.IFS(cleaneddata[[#This Row],[Region]]="Central","Chris",cleaneddata[[#This Row],[Region]]="East","Erin",cleaneddata[[#This Row],[Region]]="South","Sam",cleaneddata[[#This Row],[Region]]="West","William")</f>
        <v>Chris</v>
      </c>
    </row>
    <row r="1449" spans="1:26" x14ac:dyDescent="0.2">
      <c r="A1449">
        <v>1023</v>
      </c>
      <c r="B1449" t="s">
        <v>2516</v>
      </c>
      <c r="C1449" t="s">
        <v>27</v>
      </c>
      <c r="D1449">
        <v>0.02</v>
      </c>
      <c r="E1449">
        <v>39.06</v>
      </c>
      <c r="F1449">
        <v>10.55</v>
      </c>
      <c r="G1449" t="s">
        <v>40</v>
      </c>
      <c r="H1449" t="s">
        <v>29</v>
      </c>
      <c r="I1449" t="s">
        <v>50</v>
      </c>
      <c r="J1449" t="s">
        <v>74</v>
      </c>
      <c r="K1449" t="s">
        <v>75</v>
      </c>
      <c r="L1449" t="s">
        <v>257</v>
      </c>
      <c r="M1449">
        <v>0.37</v>
      </c>
      <c r="N1449" t="s">
        <v>34</v>
      </c>
      <c r="O1449" t="s">
        <v>113</v>
      </c>
      <c r="P1449" t="s">
        <v>322</v>
      </c>
      <c r="Q1449" t="s">
        <v>2517</v>
      </c>
      <c r="R1449">
        <v>15221</v>
      </c>
      <c r="S1449" s="1">
        <v>42139</v>
      </c>
      <c r="T1449" s="1">
        <v>42139</v>
      </c>
      <c r="U1449">
        <v>442.0899</v>
      </c>
      <c r="V1449">
        <v>16</v>
      </c>
      <c r="W1449">
        <v>640.71</v>
      </c>
      <c r="X1449">
        <v>88633</v>
      </c>
      <c r="Y1449">
        <f>cleaneddata[[#This Row],[Unit Price]]-cleaneddata[[#This Row],[Discount]]</f>
        <v>39.04</v>
      </c>
      <c r="Z1449" t="str">
        <f>_xlfn.IFS(cleaneddata[[#This Row],[Region]]="Central","Chris",cleaneddata[[#This Row],[Region]]="East","Erin",cleaneddata[[#This Row],[Region]]="South","Sam",cleaneddata[[#This Row],[Region]]="West","William")</f>
        <v>Erin</v>
      </c>
    </row>
    <row r="1450" spans="1:26" x14ac:dyDescent="0.2">
      <c r="A1450">
        <v>1023</v>
      </c>
      <c r="B1450" t="s">
        <v>2516</v>
      </c>
      <c r="C1450" t="s">
        <v>27</v>
      </c>
      <c r="D1450">
        <v>0.1</v>
      </c>
      <c r="E1450">
        <v>37.700000000000003</v>
      </c>
      <c r="F1450">
        <v>2.99</v>
      </c>
      <c r="G1450" t="s">
        <v>40</v>
      </c>
      <c r="H1450" t="s">
        <v>29</v>
      </c>
      <c r="I1450" t="s">
        <v>50</v>
      </c>
      <c r="J1450" t="s">
        <v>74</v>
      </c>
      <c r="K1450" t="s">
        <v>75</v>
      </c>
      <c r="L1450" t="s">
        <v>2518</v>
      </c>
      <c r="M1450">
        <v>0.35</v>
      </c>
      <c r="N1450" t="s">
        <v>34</v>
      </c>
      <c r="O1450" t="s">
        <v>113</v>
      </c>
      <c r="P1450" t="s">
        <v>322</v>
      </c>
      <c r="Q1450" t="s">
        <v>2517</v>
      </c>
      <c r="R1450">
        <v>15221</v>
      </c>
      <c r="S1450" s="1">
        <v>42139</v>
      </c>
      <c r="T1450" s="1">
        <v>42140</v>
      </c>
      <c r="U1450">
        <v>455.12400000000002</v>
      </c>
      <c r="V1450">
        <v>18</v>
      </c>
      <c r="W1450">
        <v>659.6</v>
      </c>
      <c r="X1450">
        <v>88633</v>
      </c>
      <c r="Y1450">
        <f>cleaneddata[[#This Row],[Unit Price]]-cleaneddata[[#This Row],[Discount]]</f>
        <v>37.6</v>
      </c>
      <c r="Z1450" t="str">
        <f>_xlfn.IFS(cleaneddata[[#This Row],[Region]]="Central","Chris",cleaneddata[[#This Row],[Region]]="East","Erin",cleaneddata[[#This Row],[Region]]="South","Sam",cleaneddata[[#This Row],[Region]]="West","William")</f>
        <v>Erin</v>
      </c>
    </row>
    <row r="1451" spans="1:26" x14ac:dyDescent="0.2">
      <c r="A1451">
        <v>18</v>
      </c>
      <c r="B1451" t="s">
        <v>2519</v>
      </c>
      <c r="C1451" t="s">
        <v>39</v>
      </c>
      <c r="D1451">
        <v>0.05</v>
      </c>
      <c r="E1451">
        <v>26.48</v>
      </c>
      <c r="F1451">
        <v>6.93</v>
      </c>
      <c r="G1451" t="s">
        <v>40</v>
      </c>
      <c r="H1451" t="s">
        <v>29</v>
      </c>
      <c r="I1451" t="s">
        <v>30</v>
      </c>
      <c r="J1451" t="s">
        <v>128</v>
      </c>
      <c r="K1451" t="s">
        <v>75</v>
      </c>
      <c r="L1451" t="s">
        <v>2520</v>
      </c>
      <c r="M1451">
        <v>0.49</v>
      </c>
      <c r="N1451" t="s">
        <v>34</v>
      </c>
      <c r="O1451" t="s">
        <v>61</v>
      </c>
      <c r="P1451" t="s">
        <v>279</v>
      </c>
      <c r="Q1451" t="s">
        <v>2521</v>
      </c>
      <c r="R1451">
        <v>59601</v>
      </c>
      <c r="S1451" s="1">
        <v>42139</v>
      </c>
      <c r="T1451" s="1">
        <v>42140</v>
      </c>
      <c r="U1451">
        <v>314.48129999999998</v>
      </c>
      <c r="V1451">
        <v>17</v>
      </c>
      <c r="W1451">
        <v>455.77</v>
      </c>
      <c r="X1451">
        <v>90031</v>
      </c>
      <c r="Y1451">
        <f>cleaneddata[[#This Row],[Unit Price]]-cleaneddata[[#This Row],[Discount]]</f>
        <v>26.43</v>
      </c>
      <c r="Z1451" t="str">
        <f>_xlfn.IFS(cleaneddata[[#This Row],[Region]]="Central","Chris",cleaneddata[[#This Row],[Region]]="East","Erin",cleaneddata[[#This Row],[Region]]="South","Sam",cleaneddata[[#This Row],[Region]]="West","William")</f>
        <v>William</v>
      </c>
    </row>
    <row r="1452" spans="1:26" x14ac:dyDescent="0.2">
      <c r="A1452">
        <v>21</v>
      </c>
      <c r="B1452" t="s">
        <v>2522</v>
      </c>
      <c r="C1452" t="s">
        <v>39</v>
      </c>
      <c r="D1452">
        <v>0.05</v>
      </c>
      <c r="E1452">
        <v>26.48</v>
      </c>
      <c r="F1452">
        <v>6.93</v>
      </c>
      <c r="G1452" t="s">
        <v>40</v>
      </c>
      <c r="H1452" t="s">
        <v>29</v>
      </c>
      <c r="I1452" t="s">
        <v>30</v>
      </c>
      <c r="J1452" t="s">
        <v>128</v>
      </c>
      <c r="K1452" t="s">
        <v>75</v>
      </c>
      <c r="L1452" t="s">
        <v>2520</v>
      </c>
      <c r="M1452">
        <v>0.49</v>
      </c>
      <c r="N1452" t="s">
        <v>34</v>
      </c>
      <c r="O1452" t="s">
        <v>113</v>
      </c>
      <c r="P1452" t="s">
        <v>114</v>
      </c>
      <c r="Q1452" t="s">
        <v>115</v>
      </c>
      <c r="R1452">
        <v>10012</v>
      </c>
      <c r="S1452" s="1">
        <v>42139</v>
      </c>
      <c r="T1452" s="1">
        <v>42140</v>
      </c>
      <c r="U1452">
        <v>384.38</v>
      </c>
      <c r="V1452">
        <v>70</v>
      </c>
      <c r="W1452">
        <v>1876.69</v>
      </c>
      <c r="X1452">
        <v>41793</v>
      </c>
      <c r="Y1452">
        <f>cleaneddata[[#This Row],[Unit Price]]-cleaneddata[[#This Row],[Discount]]</f>
        <v>26.43</v>
      </c>
      <c r="Z1452" t="str">
        <f>_xlfn.IFS(cleaneddata[[#This Row],[Region]]="Central","Chris",cleaneddata[[#This Row],[Region]]="East","Erin",cleaneddata[[#This Row],[Region]]="South","Sam",cleaneddata[[#This Row],[Region]]="West","William")</f>
        <v>Erin</v>
      </c>
    </row>
    <row r="1453" spans="1:26" x14ac:dyDescent="0.2">
      <c r="A1453">
        <v>1989</v>
      </c>
      <c r="B1453" t="s">
        <v>695</v>
      </c>
      <c r="C1453" t="s">
        <v>39</v>
      </c>
      <c r="D1453">
        <v>0.01</v>
      </c>
      <c r="E1453">
        <v>30.98</v>
      </c>
      <c r="F1453">
        <v>6.5</v>
      </c>
      <c r="G1453" t="s">
        <v>40</v>
      </c>
      <c r="H1453" t="s">
        <v>96</v>
      </c>
      <c r="I1453" t="s">
        <v>42</v>
      </c>
      <c r="J1453" t="s">
        <v>43</v>
      </c>
      <c r="K1453" t="s">
        <v>75</v>
      </c>
      <c r="L1453" t="s">
        <v>2523</v>
      </c>
      <c r="M1453">
        <v>0.64</v>
      </c>
      <c r="N1453" t="s">
        <v>34</v>
      </c>
      <c r="O1453" t="s">
        <v>61</v>
      </c>
      <c r="P1453" t="s">
        <v>148</v>
      </c>
      <c r="Q1453" t="s">
        <v>697</v>
      </c>
      <c r="R1453">
        <v>84117</v>
      </c>
      <c r="S1453" s="1">
        <v>42139</v>
      </c>
      <c r="T1453" s="1">
        <v>42140</v>
      </c>
      <c r="U1453">
        <v>46.29</v>
      </c>
      <c r="V1453">
        <v>11</v>
      </c>
      <c r="W1453">
        <v>363.37</v>
      </c>
      <c r="X1453">
        <v>90001</v>
      </c>
      <c r="Y1453">
        <f>cleaneddata[[#This Row],[Unit Price]]-cleaneddata[[#This Row],[Discount]]</f>
        <v>30.97</v>
      </c>
      <c r="Z1453" t="str">
        <f>_xlfn.IFS(cleaneddata[[#This Row],[Region]]="Central","Chris",cleaneddata[[#This Row],[Region]]="East","Erin",cleaneddata[[#This Row],[Region]]="South","Sam",cleaneddata[[#This Row],[Region]]="West","William")</f>
        <v>William</v>
      </c>
    </row>
    <row r="1454" spans="1:26" x14ac:dyDescent="0.2">
      <c r="A1454">
        <v>1989</v>
      </c>
      <c r="B1454" t="s">
        <v>695</v>
      </c>
      <c r="C1454" t="s">
        <v>39</v>
      </c>
      <c r="D1454">
        <v>0.01</v>
      </c>
      <c r="E1454">
        <v>40.99</v>
      </c>
      <c r="F1454">
        <v>19.989999999999998</v>
      </c>
      <c r="G1454" t="s">
        <v>40</v>
      </c>
      <c r="H1454" t="s">
        <v>96</v>
      </c>
      <c r="I1454" t="s">
        <v>50</v>
      </c>
      <c r="J1454" t="s">
        <v>90</v>
      </c>
      <c r="K1454" t="s">
        <v>75</v>
      </c>
      <c r="L1454" t="s">
        <v>1236</v>
      </c>
      <c r="M1454">
        <v>0.36</v>
      </c>
      <c r="N1454" t="s">
        <v>34</v>
      </c>
      <c r="O1454" t="s">
        <v>61</v>
      </c>
      <c r="P1454" t="s">
        <v>148</v>
      </c>
      <c r="Q1454" t="s">
        <v>697</v>
      </c>
      <c r="R1454">
        <v>84117</v>
      </c>
      <c r="S1454" s="1">
        <v>42139</v>
      </c>
      <c r="T1454" s="1">
        <v>42142</v>
      </c>
      <c r="U1454">
        <v>177.79</v>
      </c>
      <c r="V1454">
        <v>11</v>
      </c>
      <c r="W1454">
        <v>480.75</v>
      </c>
      <c r="X1454">
        <v>90001</v>
      </c>
      <c r="Y1454">
        <f>cleaneddata[[#This Row],[Unit Price]]-cleaneddata[[#This Row],[Discount]]</f>
        <v>40.980000000000004</v>
      </c>
      <c r="Z1454" t="str">
        <f>_xlfn.IFS(cleaneddata[[#This Row],[Region]]="Central","Chris",cleaneddata[[#This Row],[Region]]="East","Erin",cleaneddata[[#This Row],[Region]]="South","Sam",cleaneddata[[#This Row],[Region]]="West","William")</f>
        <v>William</v>
      </c>
    </row>
    <row r="1455" spans="1:26" x14ac:dyDescent="0.2">
      <c r="A1455">
        <v>266</v>
      </c>
      <c r="B1455" t="s">
        <v>2524</v>
      </c>
      <c r="C1455" t="s">
        <v>118</v>
      </c>
      <c r="D1455">
        <v>0.08</v>
      </c>
      <c r="E1455">
        <v>6.48</v>
      </c>
      <c r="F1455">
        <v>7.03</v>
      </c>
      <c r="G1455" t="s">
        <v>40</v>
      </c>
      <c r="H1455" t="s">
        <v>96</v>
      </c>
      <c r="I1455" t="s">
        <v>50</v>
      </c>
      <c r="J1455" t="s">
        <v>90</v>
      </c>
      <c r="K1455" t="s">
        <v>75</v>
      </c>
      <c r="L1455" t="s">
        <v>2525</v>
      </c>
      <c r="M1455">
        <v>0.37</v>
      </c>
      <c r="N1455" t="s">
        <v>34</v>
      </c>
      <c r="O1455" t="s">
        <v>54</v>
      </c>
      <c r="P1455" t="s">
        <v>189</v>
      </c>
      <c r="Q1455" t="s">
        <v>2526</v>
      </c>
      <c r="R1455">
        <v>78207</v>
      </c>
      <c r="S1455" s="1">
        <v>42139</v>
      </c>
      <c r="T1455" s="1">
        <v>42140</v>
      </c>
      <c r="U1455">
        <v>8.9320000000000004</v>
      </c>
      <c r="V1455">
        <v>10</v>
      </c>
      <c r="W1455">
        <v>67.86</v>
      </c>
      <c r="X1455">
        <v>90594</v>
      </c>
      <c r="Y1455">
        <f>cleaneddata[[#This Row],[Unit Price]]-cleaneddata[[#This Row],[Discount]]</f>
        <v>6.4</v>
      </c>
      <c r="Z1455" t="str">
        <f>_xlfn.IFS(cleaneddata[[#This Row],[Region]]="Central","Chris",cleaneddata[[#This Row],[Region]]="East","Erin",cleaneddata[[#This Row],[Region]]="South","Sam",cleaneddata[[#This Row],[Region]]="West","William")</f>
        <v>Chris</v>
      </c>
    </row>
    <row r="1456" spans="1:26" x14ac:dyDescent="0.2">
      <c r="A1456">
        <v>266</v>
      </c>
      <c r="B1456" t="s">
        <v>2524</v>
      </c>
      <c r="C1456" t="s">
        <v>118</v>
      </c>
      <c r="D1456">
        <v>0.01</v>
      </c>
      <c r="E1456">
        <v>20.34</v>
      </c>
      <c r="F1456">
        <v>35</v>
      </c>
      <c r="G1456" t="s">
        <v>40</v>
      </c>
      <c r="H1456" t="s">
        <v>96</v>
      </c>
      <c r="I1456" t="s">
        <v>50</v>
      </c>
      <c r="J1456" t="s">
        <v>80</v>
      </c>
      <c r="K1456" t="s">
        <v>66</v>
      </c>
      <c r="L1456" t="s">
        <v>262</v>
      </c>
      <c r="M1456">
        <v>0.84</v>
      </c>
      <c r="N1456" t="s">
        <v>34</v>
      </c>
      <c r="O1456" t="s">
        <v>54</v>
      </c>
      <c r="P1456" t="s">
        <v>189</v>
      </c>
      <c r="Q1456" t="s">
        <v>2526</v>
      </c>
      <c r="R1456">
        <v>78207</v>
      </c>
      <c r="S1456" s="1">
        <v>42139</v>
      </c>
      <c r="T1456" s="1">
        <v>42140</v>
      </c>
      <c r="U1456">
        <v>229.63800000000001</v>
      </c>
      <c r="V1456">
        <v>33</v>
      </c>
      <c r="W1456">
        <v>747.28</v>
      </c>
      <c r="X1456">
        <v>90594</v>
      </c>
      <c r="Y1456">
        <f>cleaneddata[[#This Row],[Unit Price]]-cleaneddata[[#This Row],[Discount]]</f>
        <v>20.329999999999998</v>
      </c>
      <c r="Z1456" t="str">
        <f>_xlfn.IFS(cleaneddata[[#This Row],[Region]]="Central","Chris",cleaneddata[[#This Row],[Region]]="East","Erin",cleaneddata[[#This Row],[Region]]="South","Sam",cleaneddata[[#This Row],[Region]]="West","William")</f>
        <v>Chris</v>
      </c>
    </row>
    <row r="1457" spans="1:26" x14ac:dyDescent="0.2">
      <c r="A1457">
        <v>491</v>
      </c>
      <c r="B1457" t="s">
        <v>1075</v>
      </c>
      <c r="C1457" t="s">
        <v>118</v>
      </c>
      <c r="D1457">
        <v>0.08</v>
      </c>
      <c r="E1457">
        <v>2.94</v>
      </c>
      <c r="F1457">
        <v>0.96</v>
      </c>
      <c r="G1457" t="s">
        <v>40</v>
      </c>
      <c r="H1457" t="s">
        <v>41</v>
      </c>
      <c r="I1457" t="s">
        <v>50</v>
      </c>
      <c r="J1457" t="s">
        <v>51</v>
      </c>
      <c r="K1457" t="s">
        <v>52</v>
      </c>
      <c r="L1457" t="s">
        <v>831</v>
      </c>
      <c r="M1457">
        <v>0.57999999999999996</v>
      </c>
      <c r="N1457" t="s">
        <v>34</v>
      </c>
      <c r="O1457" t="s">
        <v>113</v>
      </c>
      <c r="P1457" t="s">
        <v>114</v>
      </c>
      <c r="Q1457" t="s">
        <v>115</v>
      </c>
      <c r="R1457">
        <v>10154</v>
      </c>
      <c r="S1457" s="1">
        <v>42139</v>
      </c>
      <c r="T1457" s="1">
        <v>42141</v>
      </c>
      <c r="U1457">
        <v>-2.12</v>
      </c>
      <c r="V1457">
        <v>23</v>
      </c>
      <c r="W1457">
        <v>66.7</v>
      </c>
      <c r="X1457">
        <v>8353</v>
      </c>
      <c r="Y1457">
        <f>cleaneddata[[#This Row],[Unit Price]]-cleaneddata[[#This Row],[Discount]]</f>
        <v>2.86</v>
      </c>
      <c r="Z1457" t="str">
        <f>_xlfn.IFS(cleaneddata[[#This Row],[Region]]="Central","Chris",cleaneddata[[#This Row],[Region]]="East","Erin",cleaneddata[[#This Row],[Region]]="South","Sam",cleaneddata[[#This Row],[Region]]="West","William")</f>
        <v>Erin</v>
      </c>
    </row>
    <row r="1458" spans="1:26" x14ac:dyDescent="0.2">
      <c r="A1458">
        <v>494</v>
      </c>
      <c r="B1458" t="s">
        <v>1076</v>
      </c>
      <c r="C1458" t="s">
        <v>118</v>
      </c>
      <c r="D1458">
        <v>0.06</v>
      </c>
      <c r="E1458">
        <v>8.32</v>
      </c>
      <c r="F1458">
        <v>2.38</v>
      </c>
      <c r="G1458" t="s">
        <v>40</v>
      </c>
      <c r="H1458" t="s">
        <v>41</v>
      </c>
      <c r="I1458" t="s">
        <v>42</v>
      </c>
      <c r="J1458" t="s">
        <v>43</v>
      </c>
      <c r="K1458" t="s">
        <v>44</v>
      </c>
      <c r="L1458" t="s">
        <v>1427</v>
      </c>
      <c r="M1458">
        <v>0.74</v>
      </c>
      <c r="N1458" t="s">
        <v>34</v>
      </c>
      <c r="O1458" t="s">
        <v>61</v>
      </c>
      <c r="P1458" t="s">
        <v>68</v>
      </c>
      <c r="Q1458" t="s">
        <v>144</v>
      </c>
      <c r="R1458">
        <v>98115</v>
      </c>
      <c r="S1458" s="1">
        <v>42139</v>
      </c>
      <c r="T1458" s="1">
        <v>42141</v>
      </c>
      <c r="U1458">
        <v>-36.630000000000003</v>
      </c>
      <c r="V1458">
        <v>12</v>
      </c>
      <c r="W1458">
        <v>101.26</v>
      </c>
      <c r="X1458">
        <v>88905</v>
      </c>
      <c r="Y1458">
        <f>cleaneddata[[#This Row],[Unit Price]]-cleaneddata[[#This Row],[Discount]]</f>
        <v>8.26</v>
      </c>
      <c r="Z1458" t="str">
        <f>_xlfn.IFS(cleaneddata[[#This Row],[Region]]="Central","Chris",cleaneddata[[#This Row],[Region]]="East","Erin",cleaneddata[[#This Row],[Region]]="South","Sam",cleaneddata[[#This Row],[Region]]="West","William")</f>
        <v>William</v>
      </c>
    </row>
    <row r="1459" spans="1:26" x14ac:dyDescent="0.2">
      <c r="A1459">
        <v>494</v>
      </c>
      <c r="B1459" t="s">
        <v>1076</v>
      </c>
      <c r="C1459" t="s">
        <v>118</v>
      </c>
      <c r="D1459">
        <v>0.08</v>
      </c>
      <c r="E1459">
        <v>2.94</v>
      </c>
      <c r="F1459">
        <v>0.96</v>
      </c>
      <c r="G1459" t="s">
        <v>40</v>
      </c>
      <c r="H1459" t="s">
        <v>41</v>
      </c>
      <c r="I1459" t="s">
        <v>50</v>
      </c>
      <c r="J1459" t="s">
        <v>51</v>
      </c>
      <c r="K1459" t="s">
        <v>52</v>
      </c>
      <c r="L1459" t="s">
        <v>831</v>
      </c>
      <c r="M1459">
        <v>0.57999999999999996</v>
      </c>
      <c r="N1459" t="s">
        <v>34</v>
      </c>
      <c r="O1459" t="s">
        <v>61</v>
      </c>
      <c r="P1459" t="s">
        <v>68</v>
      </c>
      <c r="Q1459" t="s">
        <v>144</v>
      </c>
      <c r="R1459">
        <v>98115</v>
      </c>
      <c r="S1459" s="1">
        <v>42139</v>
      </c>
      <c r="T1459" s="1">
        <v>42141</v>
      </c>
      <c r="U1459">
        <v>-2.12</v>
      </c>
      <c r="V1459">
        <v>6</v>
      </c>
      <c r="W1459">
        <v>17.399999999999999</v>
      </c>
      <c r="X1459">
        <v>88905</v>
      </c>
      <c r="Y1459">
        <f>cleaneddata[[#This Row],[Unit Price]]-cleaneddata[[#This Row],[Discount]]</f>
        <v>2.86</v>
      </c>
      <c r="Z1459" t="str">
        <f>_xlfn.IFS(cleaneddata[[#This Row],[Region]]="Central","Chris",cleaneddata[[#This Row],[Region]]="East","Erin",cleaneddata[[#This Row],[Region]]="South","Sam",cleaneddata[[#This Row],[Region]]="West","William")</f>
        <v>William</v>
      </c>
    </row>
    <row r="1460" spans="1:26" x14ac:dyDescent="0.2">
      <c r="A1460">
        <v>3041</v>
      </c>
      <c r="B1460" t="s">
        <v>2527</v>
      </c>
      <c r="C1460" t="s">
        <v>72</v>
      </c>
      <c r="D1460">
        <v>0.08</v>
      </c>
      <c r="E1460">
        <v>73.98</v>
      </c>
      <c r="F1460">
        <v>4</v>
      </c>
      <c r="G1460" t="s">
        <v>40</v>
      </c>
      <c r="H1460" t="s">
        <v>96</v>
      </c>
      <c r="I1460" t="s">
        <v>42</v>
      </c>
      <c r="J1460" t="s">
        <v>43</v>
      </c>
      <c r="K1460" t="s">
        <v>75</v>
      </c>
      <c r="L1460" t="s">
        <v>735</v>
      </c>
      <c r="M1460">
        <v>0.77</v>
      </c>
      <c r="N1460" t="s">
        <v>34</v>
      </c>
      <c r="O1460" t="s">
        <v>54</v>
      </c>
      <c r="P1460" t="s">
        <v>539</v>
      </c>
      <c r="Q1460" t="s">
        <v>2067</v>
      </c>
      <c r="R1460">
        <v>67846</v>
      </c>
      <c r="S1460" s="1">
        <v>42139</v>
      </c>
      <c r="T1460" s="1">
        <v>42142</v>
      </c>
      <c r="U1460">
        <v>97.16</v>
      </c>
      <c r="V1460">
        <v>17</v>
      </c>
      <c r="W1460">
        <v>1181.67</v>
      </c>
      <c r="X1460">
        <v>86102</v>
      </c>
      <c r="Y1460">
        <f>cleaneddata[[#This Row],[Unit Price]]-cleaneddata[[#This Row],[Discount]]</f>
        <v>73.900000000000006</v>
      </c>
      <c r="Z1460" t="str">
        <f>_xlfn.IFS(cleaneddata[[#This Row],[Region]]="Central","Chris",cleaneddata[[#This Row],[Region]]="East","Erin",cleaneddata[[#This Row],[Region]]="South","Sam",cleaneddata[[#This Row],[Region]]="West","William")</f>
        <v>Chris</v>
      </c>
    </row>
    <row r="1461" spans="1:26" x14ac:dyDescent="0.2">
      <c r="A1461">
        <v>3041</v>
      </c>
      <c r="B1461" t="s">
        <v>2527</v>
      </c>
      <c r="C1461" t="s">
        <v>72</v>
      </c>
      <c r="D1461">
        <v>0.02</v>
      </c>
      <c r="E1461">
        <v>3.68</v>
      </c>
      <c r="F1461">
        <v>1.32</v>
      </c>
      <c r="G1461" t="s">
        <v>40</v>
      </c>
      <c r="H1461" t="s">
        <v>96</v>
      </c>
      <c r="I1461" t="s">
        <v>50</v>
      </c>
      <c r="J1461" t="s">
        <v>570</v>
      </c>
      <c r="K1461" t="s">
        <v>52</v>
      </c>
      <c r="L1461" t="s">
        <v>2528</v>
      </c>
      <c r="M1461">
        <v>0.83</v>
      </c>
      <c r="N1461" t="s">
        <v>34</v>
      </c>
      <c r="O1461" t="s">
        <v>54</v>
      </c>
      <c r="P1461" t="s">
        <v>539</v>
      </c>
      <c r="Q1461" t="s">
        <v>2067</v>
      </c>
      <c r="R1461">
        <v>67846</v>
      </c>
      <c r="S1461" s="1">
        <v>42139</v>
      </c>
      <c r="T1461" s="1">
        <v>42141</v>
      </c>
      <c r="U1461">
        <v>-20.65</v>
      </c>
      <c r="V1461">
        <v>8</v>
      </c>
      <c r="W1461">
        <v>29.93</v>
      </c>
      <c r="X1461">
        <v>86102</v>
      </c>
      <c r="Y1461">
        <f>cleaneddata[[#This Row],[Unit Price]]-cleaneddata[[#This Row],[Discount]]</f>
        <v>3.66</v>
      </c>
      <c r="Z1461" t="str">
        <f>_xlfn.IFS(cleaneddata[[#This Row],[Region]]="Central","Chris",cleaneddata[[#This Row],[Region]]="East","Erin",cleaneddata[[#This Row],[Region]]="South","Sam",cleaneddata[[#This Row],[Region]]="West","William")</f>
        <v>Chris</v>
      </c>
    </row>
    <row r="1462" spans="1:26" x14ac:dyDescent="0.2">
      <c r="A1462">
        <v>136</v>
      </c>
      <c r="B1462" t="s">
        <v>2529</v>
      </c>
      <c r="C1462" t="s">
        <v>27</v>
      </c>
      <c r="D1462">
        <v>0.04</v>
      </c>
      <c r="E1462">
        <v>18.97</v>
      </c>
      <c r="F1462">
        <v>9.5399999999999991</v>
      </c>
      <c r="G1462" t="s">
        <v>40</v>
      </c>
      <c r="H1462" t="s">
        <v>29</v>
      </c>
      <c r="I1462" t="s">
        <v>50</v>
      </c>
      <c r="J1462" t="s">
        <v>90</v>
      </c>
      <c r="K1462" t="s">
        <v>75</v>
      </c>
      <c r="L1462" t="s">
        <v>481</v>
      </c>
      <c r="M1462">
        <v>0.37</v>
      </c>
      <c r="N1462" t="s">
        <v>34</v>
      </c>
      <c r="O1462" t="s">
        <v>61</v>
      </c>
      <c r="P1462" t="s">
        <v>92</v>
      </c>
      <c r="Q1462" t="s">
        <v>2530</v>
      </c>
      <c r="R1462">
        <v>94952</v>
      </c>
      <c r="S1462" s="1">
        <v>42140</v>
      </c>
      <c r="T1462" s="1">
        <v>42141</v>
      </c>
      <c r="U1462">
        <v>3.04</v>
      </c>
      <c r="V1462">
        <v>5</v>
      </c>
      <c r="W1462">
        <v>101.74</v>
      </c>
      <c r="X1462">
        <v>88534</v>
      </c>
      <c r="Y1462">
        <f>cleaneddata[[#This Row],[Unit Price]]-cleaneddata[[#This Row],[Discount]]</f>
        <v>18.93</v>
      </c>
      <c r="Z1462" t="str">
        <f>_xlfn.IFS(cleaneddata[[#This Row],[Region]]="Central","Chris",cleaneddata[[#This Row],[Region]]="East","Erin",cleaneddata[[#This Row],[Region]]="South","Sam",cleaneddata[[#This Row],[Region]]="West","William")</f>
        <v>William</v>
      </c>
    </row>
    <row r="1463" spans="1:26" x14ac:dyDescent="0.2">
      <c r="A1463">
        <v>136</v>
      </c>
      <c r="B1463" t="s">
        <v>2529</v>
      </c>
      <c r="C1463" t="s">
        <v>27</v>
      </c>
      <c r="D1463">
        <v>0.09</v>
      </c>
      <c r="E1463">
        <v>10.98</v>
      </c>
      <c r="F1463">
        <v>3.37</v>
      </c>
      <c r="G1463" t="s">
        <v>40</v>
      </c>
      <c r="H1463" t="s">
        <v>29</v>
      </c>
      <c r="I1463" t="s">
        <v>50</v>
      </c>
      <c r="J1463" t="s">
        <v>570</v>
      </c>
      <c r="K1463" t="s">
        <v>44</v>
      </c>
      <c r="L1463" t="s">
        <v>2131</v>
      </c>
      <c r="M1463">
        <v>0.56999999999999995</v>
      </c>
      <c r="N1463" t="s">
        <v>34</v>
      </c>
      <c r="O1463" t="s">
        <v>61</v>
      </c>
      <c r="P1463" t="s">
        <v>92</v>
      </c>
      <c r="Q1463" t="s">
        <v>2530</v>
      </c>
      <c r="R1463">
        <v>94952</v>
      </c>
      <c r="S1463" s="1">
        <v>42140</v>
      </c>
      <c r="T1463" s="1">
        <v>42141</v>
      </c>
      <c r="U1463">
        <v>2.706</v>
      </c>
      <c r="V1463">
        <v>8</v>
      </c>
      <c r="W1463">
        <v>84.52</v>
      </c>
      <c r="X1463">
        <v>88534</v>
      </c>
      <c r="Y1463">
        <f>cleaneddata[[#This Row],[Unit Price]]-cleaneddata[[#This Row],[Discount]]</f>
        <v>10.89</v>
      </c>
      <c r="Z1463" t="str">
        <f>_xlfn.IFS(cleaneddata[[#This Row],[Region]]="Central","Chris",cleaneddata[[#This Row],[Region]]="East","Erin",cleaneddata[[#This Row],[Region]]="South","Sam",cleaneddata[[#This Row],[Region]]="West","William")</f>
        <v>William</v>
      </c>
    </row>
    <row r="1464" spans="1:26" x14ac:dyDescent="0.2">
      <c r="A1464">
        <v>688</v>
      </c>
      <c r="B1464" t="s">
        <v>1523</v>
      </c>
      <c r="C1464" t="s">
        <v>27</v>
      </c>
      <c r="D1464">
        <v>7.0000000000000007E-2</v>
      </c>
      <c r="E1464">
        <v>279.48</v>
      </c>
      <c r="F1464">
        <v>35</v>
      </c>
      <c r="G1464" t="s">
        <v>40</v>
      </c>
      <c r="H1464" t="s">
        <v>29</v>
      </c>
      <c r="I1464" t="s">
        <v>50</v>
      </c>
      <c r="J1464" t="s">
        <v>80</v>
      </c>
      <c r="K1464" t="s">
        <v>66</v>
      </c>
      <c r="L1464" t="s">
        <v>227</v>
      </c>
      <c r="M1464">
        <v>0.8</v>
      </c>
      <c r="N1464" t="s">
        <v>34</v>
      </c>
      <c r="O1464" t="s">
        <v>54</v>
      </c>
      <c r="P1464" t="s">
        <v>82</v>
      </c>
      <c r="Q1464" t="s">
        <v>1525</v>
      </c>
      <c r="R1464">
        <v>63116</v>
      </c>
      <c r="S1464" s="1">
        <v>42140</v>
      </c>
      <c r="T1464" s="1">
        <v>42140</v>
      </c>
      <c r="U1464">
        <v>-207.28</v>
      </c>
      <c r="V1464">
        <v>10</v>
      </c>
      <c r="W1464">
        <v>2716.09</v>
      </c>
      <c r="X1464">
        <v>88503</v>
      </c>
      <c r="Y1464">
        <f>cleaneddata[[#This Row],[Unit Price]]-cleaneddata[[#This Row],[Discount]]</f>
        <v>279.41000000000003</v>
      </c>
      <c r="Z1464" t="str">
        <f>_xlfn.IFS(cleaneddata[[#This Row],[Region]]="Central","Chris",cleaneddata[[#This Row],[Region]]="East","Erin",cleaneddata[[#This Row],[Region]]="South","Sam",cleaneddata[[#This Row],[Region]]="West","William")</f>
        <v>Chris</v>
      </c>
    </row>
    <row r="1465" spans="1:26" x14ac:dyDescent="0.2">
      <c r="A1465">
        <v>1042</v>
      </c>
      <c r="B1465" t="s">
        <v>2531</v>
      </c>
      <c r="C1465" t="s">
        <v>27</v>
      </c>
      <c r="D1465">
        <v>0</v>
      </c>
      <c r="E1465">
        <v>14.42</v>
      </c>
      <c r="F1465">
        <v>6.75</v>
      </c>
      <c r="G1465" t="s">
        <v>89</v>
      </c>
      <c r="H1465" t="s">
        <v>29</v>
      </c>
      <c r="I1465" t="s">
        <v>50</v>
      </c>
      <c r="J1465" t="s">
        <v>97</v>
      </c>
      <c r="K1465" t="s">
        <v>146</v>
      </c>
      <c r="L1465" t="s">
        <v>411</v>
      </c>
      <c r="M1465">
        <v>0.52</v>
      </c>
      <c r="N1465" t="s">
        <v>34</v>
      </c>
      <c r="O1465" t="s">
        <v>61</v>
      </c>
      <c r="P1465" t="s">
        <v>92</v>
      </c>
      <c r="Q1465" t="s">
        <v>2532</v>
      </c>
      <c r="R1465">
        <v>95991</v>
      </c>
      <c r="S1465" s="1">
        <v>42140</v>
      </c>
      <c r="T1465" s="1">
        <v>42141</v>
      </c>
      <c r="U1465">
        <v>9.33</v>
      </c>
      <c r="V1465">
        <v>6</v>
      </c>
      <c r="W1465">
        <v>98.96</v>
      </c>
      <c r="X1465">
        <v>87847</v>
      </c>
      <c r="Y1465">
        <f>cleaneddata[[#This Row],[Unit Price]]-cleaneddata[[#This Row],[Discount]]</f>
        <v>14.42</v>
      </c>
      <c r="Z1465" t="str">
        <f>_xlfn.IFS(cleaneddata[[#This Row],[Region]]="Central","Chris",cleaneddata[[#This Row],[Region]]="East","Erin",cleaneddata[[#This Row],[Region]]="South","Sam",cleaneddata[[#This Row],[Region]]="West","William")</f>
        <v>William</v>
      </c>
    </row>
    <row r="1466" spans="1:26" x14ac:dyDescent="0.2">
      <c r="A1466">
        <v>1390</v>
      </c>
      <c r="B1466" t="s">
        <v>2533</v>
      </c>
      <c r="C1466" t="s">
        <v>27</v>
      </c>
      <c r="D1466">
        <v>0.1</v>
      </c>
      <c r="E1466">
        <v>8.17</v>
      </c>
      <c r="F1466">
        <v>1.69</v>
      </c>
      <c r="G1466" t="s">
        <v>40</v>
      </c>
      <c r="H1466" t="s">
        <v>96</v>
      </c>
      <c r="I1466" t="s">
        <v>50</v>
      </c>
      <c r="J1466" t="s">
        <v>90</v>
      </c>
      <c r="K1466" t="s">
        <v>52</v>
      </c>
      <c r="L1466" t="s">
        <v>2534</v>
      </c>
      <c r="M1466">
        <v>0.38</v>
      </c>
      <c r="N1466" t="s">
        <v>34</v>
      </c>
      <c r="O1466" t="s">
        <v>61</v>
      </c>
      <c r="P1466" t="s">
        <v>92</v>
      </c>
      <c r="Q1466" t="s">
        <v>2535</v>
      </c>
      <c r="R1466">
        <v>95207</v>
      </c>
      <c r="S1466" s="1">
        <v>42140</v>
      </c>
      <c r="T1466" s="1">
        <v>42140</v>
      </c>
      <c r="U1466">
        <v>100.2984</v>
      </c>
      <c r="V1466">
        <v>19</v>
      </c>
      <c r="W1466">
        <v>145.36000000000001</v>
      </c>
      <c r="X1466">
        <v>88731</v>
      </c>
      <c r="Y1466">
        <f>cleaneddata[[#This Row],[Unit Price]]-cleaneddata[[#This Row],[Discount]]</f>
        <v>8.07</v>
      </c>
      <c r="Z1466" t="str">
        <f>_xlfn.IFS(cleaneddata[[#This Row],[Region]]="Central","Chris",cleaneddata[[#This Row],[Region]]="East","Erin",cleaneddata[[#This Row],[Region]]="South","Sam",cleaneddata[[#This Row],[Region]]="West","William")</f>
        <v>William</v>
      </c>
    </row>
    <row r="1467" spans="1:26" x14ac:dyDescent="0.2">
      <c r="A1467">
        <v>1390</v>
      </c>
      <c r="B1467" t="s">
        <v>2533</v>
      </c>
      <c r="C1467" t="s">
        <v>27</v>
      </c>
      <c r="D1467">
        <v>0.03</v>
      </c>
      <c r="E1467">
        <v>110.99</v>
      </c>
      <c r="F1467">
        <v>2.5</v>
      </c>
      <c r="G1467" t="s">
        <v>40</v>
      </c>
      <c r="H1467" t="s">
        <v>96</v>
      </c>
      <c r="I1467" t="s">
        <v>42</v>
      </c>
      <c r="J1467" t="s">
        <v>137</v>
      </c>
      <c r="K1467" t="s">
        <v>75</v>
      </c>
      <c r="L1467" t="s">
        <v>138</v>
      </c>
      <c r="M1467">
        <v>0.56999999999999995</v>
      </c>
      <c r="N1467" t="s">
        <v>34</v>
      </c>
      <c r="O1467" t="s">
        <v>61</v>
      </c>
      <c r="P1467" t="s">
        <v>92</v>
      </c>
      <c r="Q1467" t="s">
        <v>2535</v>
      </c>
      <c r="R1467">
        <v>95207</v>
      </c>
      <c r="S1467" s="1">
        <v>42140</v>
      </c>
      <c r="T1467" s="1">
        <v>42142</v>
      </c>
      <c r="U1467">
        <v>2495.3987999999999</v>
      </c>
      <c r="V1467">
        <v>38</v>
      </c>
      <c r="W1467">
        <v>3616.52</v>
      </c>
      <c r="X1467">
        <v>88731</v>
      </c>
      <c r="Y1467">
        <f>cleaneddata[[#This Row],[Unit Price]]-cleaneddata[[#This Row],[Discount]]</f>
        <v>110.96</v>
      </c>
      <c r="Z1467" t="str">
        <f>_xlfn.IFS(cleaneddata[[#This Row],[Region]]="Central","Chris",cleaneddata[[#This Row],[Region]]="East","Erin",cleaneddata[[#This Row],[Region]]="South","Sam",cleaneddata[[#This Row],[Region]]="West","William")</f>
        <v>William</v>
      </c>
    </row>
    <row r="1468" spans="1:26" x14ac:dyDescent="0.2">
      <c r="A1468">
        <v>1721</v>
      </c>
      <c r="B1468" t="s">
        <v>2536</v>
      </c>
      <c r="C1468" t="s">
        <v>39</v>
      </c>
      <c r="D1468">
        <v>0.04</v>
      </c>
      <c r="E1468">
        <v>12.44</v>
      </c>
      <c r="F1468">
        <v>6.27</v>
      </c>
      <c r="G1468" t="s">
        <v>40</v>
      </c>
      <c r="H1468" t="s">
        <v>96</v>
      </c>
      <c r="I1468" t="s">
        <v>50</v>
      </c>
      <c r="J1468" t="s">
        <v>80</v>
      </c>
      <c r="K1468" t="s">
        <v>146</v>
      </c>
      <c r="L1468" t="s">
        <v>2537</v>
      </c>
      <c r="M1468">
        <v>0.56999999999999995</v>
      </c>
      <c r="N1468" t="s">
        <v>34</v>
      </c>
      <c r="O1468" t="s">
        <v>35</v>
      </c>
      <c r="P1468" t="s">
        <v>46</v>
      </c>
      <c r="Q1468" t="s">
        <v>2538</v>
      </c>
      <c r="R1468">
        <v>72401</v>
      </c>
      <c r="S1468" s="1">
        <v>42140</v>
      </c>
      <c r="T1468" s="1">
        <v>42141</v>
      </c>
      <c r="U1468">
        <v>-258.56599999999997</v>
      </c>
      <c r="V1468">
        <v>37</v>
      </c>
      <c r="W1468">
        <v>464.94</v>
      </c>
      <c r="X1468">
        <v>90787</v>
      </c>
      <c r="Y1468">
        <f>cleaneddata[[#This Row],[Unit Price]]-cleaneddata[[#This Row],[Discount]]</f>
        <v>12.4</v>
      </c>
      <c r="Z1468" t="str">
        <f>_xlfn.IFS(cleaneddata[[#This Row],[Region]]="Central","Chris",cleaneddata[[#This Row],[Region]]="East","Erin",cleaneddata[[#This Row],[Region]]="South","Sam",cleaneddata[[#This Row],[Region]]="West","William")</f>
        <v>Sam</v>
      </c>
    </row>
    <row r="1469" spans="1:26" x14ac:dyDescent="0.2">
      <c r="A1469">
        <v>1723</v>
      </c>
      <c r="B1469" t="s">
        <v>890</v>
      </c>
      <c r="C1469" t="s">
        <v>39</v>
      </c>
      <c r="D1469">
        <v>0.04</v>
      </c>
      <c r="E1469">
        <v>12.44</v>
      </c>
      <c r="F1469">
        <v>6.27</v>
      </c>
      <c r="G1469" t="s">
        <v>40</v>
      </c>
      <c r="H1469" t="s">
        <v>96</v>
      </c>
      <c r="I1469" t="s">
        <v>50</v>
      </c>
      <c r="J1469" t="s">
        <v>80</v>
      </c>
      <c r="K1469" t="s">
        <v>146</v>
      </c>
      <c r="L1469" t="s">
        <v>2537</v>
      </c>
      <c r="M1469">
        <v>0.56999999999999995</v>
      </c>
      <c r="N1469" t="s">
        <v>34</v>
      </c>
      <c r="O1469" t="s">
        <v>61</v>
      </c>
      <c r="P1469" t="s">
        <v>92</v>
      </c>
      <c r="Q1469" t="s">
        <v>892</v>
      </c>
      <c r="R1469">
        <v>92037</v>
      </c>
      <c r="S1469" s="1">
        <v>42140</v>
      </c>
      <c r="T1469" s="1">
        <v>42141</v>
      </c>
      <c r="U1469">
        <v>-59.06</v>
      </c>
      <c r="V1469">
        <v>146</v>
      </c>
      <c r="W1469">
        <v>1834.61</v>
      </c>
      <c r="X1469">
        <v>32710</v>
      </c>
      <c r="Y1469">
        <f>cleaneddata[[#This Row],[Unit Price]]-cleaneddata[[#This Row],[Discount]]</f>
        <v>12.4</v>
      </c>
      <c r="Z1469" t="str">
        <f>_xlfn.IFS(cleaneddata[[#This Row],[Region]]="Central","Chris",cleaneddata[[#This Row],[Region]]="East","Erin",cleaneddata[[#This Row],[Region]]="South","Sam",cleaneddata[[#This Row],[Region]]="West","William")</f>
        <v>William</v>
      </c>
    </row>
    <row r="1470" spans="1:26" x14ac:dyDescent="0.2">
      <c r="A1470">
        <v>2610</v>
      </c>
      <c r="B1470" t="s">
        <v>2539</v>
      </c>
      <c r="C1470" t="s">
        <v>39</v>
      </c>
      <c r="D1470">
        <v>0.09</v>
      </c>
      <c r="E1470">
        <v>5.4</v>
      </c>
      <c r="F1470">
        <v>7.78</v>
      </c>
      <c r="G1470" t="s">
        <v>40</v>
      </c>
      <c r="H1470" t="s">
        <v>96</v>
      </c>
      <c r="I1470" t="s">
        <v>50</v>
      </c>
      <c r="J1470" t="s">
        <v>74</v>
      </c>
      <c r="K1470" t="s">
        <v>75</v>
      </c>
      <c r="L1470" t="s">
        <v>1486</v>
      </c>
      <c r="M1470">
        <v>0.37</v>
      </c>
      <c r="N1470" t="s">
        <v>34</v>
      </c>
      <c r="O1470" t="s">
        <v>61</v>
      </c>
      <c r="P1470" t="s">
        <v>92</v>
      </c>
      <c r="Q1470" t="s">
        <v>2297</v>
      </c>
      <c r="R1470">
        <v>95616</v>
      </c>
      <c r="S1470" s="1">
        <v>42140</v>
      </c>
      <c r="T1470" s="1">
        <v>42141</v>
      </c>
      <c r="U1470">
        <v>-136.25200000000001</v>
      </c>
      <c r="V1470">
        <v>9</v>
      </c>
      <c r="W1470">
        <v>49.24</v>
      </c>
      <c r="X1470">
        <v>86118</v>
      </c>
      <c r="Y1470">
        <f>cleaneddata[[#This Row],[Unit Price]]-cleaneddata[[#This Row],[Discount]]</f>
        <v>5.3100000000000005</v>
      </c>
      <c r="Z1470" t="str">
        <f>_xlfn.IFS(cleaneddata[[#This Row],[Region]]="Central","Chris",cleaneddata[[#This Row],[Region]]="East","Erin",cleaneddata[[#This Row],[Region]]="South","Sam",cleaneddata[[#This Row],[Region]]="West","William")</f>
        <v>William</v>
      </c>
    </row>
    <row r="1471" spans="1:26" x14ac:dyDescent="0.2">
      <c r="A1471">
        <v>3354</v>
      </c>
      <c r="B1471" t="s">
        <v>1895</v>
      </c>
      <c r="C1471" t="s">
        <v>39</v>
      </c>
      <c r="D1471">
        <v>0.03</v>
      </c>
      <c r="E1471">
        <v>28.53</v>
      </c>
      <c r="F1471">
        <v>1.49</v>
      </c>
      <c r="G1471" t="s">
        <v>40</v>
      </c>
      <c r="H1471" t="s">
        <v>96</v>
      </c>
      <c r="I1471" t="s">
        <v>50</v>
      </c>
      <c r="J1471" t="s">
        <v>74</v>
      </c>
      <c r="K1471" t="s">
        <v>75</v>
      </c>
      <c r="L1471" t="s">
        <v>1834</v>
      </c>
      <c r="M1471">
        <v>0.38</v>
      </c>
      <c r="N1471" t="s">
        <v>34</v>
      </c>
      <c r="O1471" t="s">
        <v>61</v>
      </c>
      <c r="P1471" t="s">
        <v>92</v>
      </c>
      <c r="Q1471" t="s">
        <v>1897</v>
      </c>
      <c r="R1471">
        <v>92231</v>
      </c>
      <c r="S1471" s="1">
        <v>42140</v>
      </c>
      <c r="T1471" s="1">
        <v>42141</v>
      </c>
      <c r="U1471">
        <v>137.67570000000001</v>
      </c>
      <c r="V1471">
        <v>7</v>
      </c>
      <c r="W1471">
        <v>199.53</v>
      </c>
      <c r="X1471">
        <v>88589</v>
      </c>
      <c r="Y1471">
        <f>cleaneddata[[#This Row],[Unit Price]]-cleaneddata[[#This Row],[Discount]]</f>
        <v>28.5</v>
      </c>
      <c r="Z1471" t="str">
        <f>_xlfn.IFS(cleaneddata[[#This Row],[Region]]="Central","Chris",cleaneddata[[#This Row],[Region]]="East","Erin",cleaneddata[[#This Row],[Region]]="South","Sam",cleaneddata[[#This Row],[Region]]="West","William")</f>
        <v>William</v>
      </c>
    </row>
    <row r="1472" spans="1:26" x14ac:dyDescent="0.2">
      <c r="A1472">
        <v>3354</v>
      </c>
      <c r="B1472" t="s">
        <v>1895</v>
      </c>
      <c r="C1472" t="s">
        <v>39</v>
      </c>
      <c r="D1472">
        <v>7.0000000000000007E-2</v>
      </c>
      <c r="E1472">
        <v>5.98</v>
      </c>
      <c r="F1472">
        <v>7.15</v>
      </c>
      <c r="G1472" t="s">
        <v>40</v>
      </c>
      <c r="H1472" t="s">
        <v>96</v>
      </c>
      <c r="I1472" t="s">
        <v>50</v>
      </c>
      <c r="J1472" t="s">
        <v>90</v>
      </c>
      <c r="K1472" t="s">
        <v>75</v>
      </c>
      <c r="L1472" t="s">
        <v>2540</v>
      </c>
      <c r="M1472">
        <v>0.36</v>
      </c>
      <c r="N1472" t="s">
        <v>34</v>
      </c>
      <c r="O1472" t="s">
        <v>61</v>
      </c>
      <c r="P1472" t="s">
        <v>92</v>
      </c>
      <c r="Q1472" t="s">
        <v>1897</v>
      </c>
      <c r="R1472">
        <v>92231</v>
      </c>
      <c r="S1472" s="1">
        <v>42140</v>
      </c>
      <c r="T1472" s="1">
        <v>42142</v>
      </c>
      <c r="U1472">
        <v>-62</v>
      </c>
      <c r="V1472">
        <v>6</v>
      </c>
      <c r="W1472">
        <v>37.049999999999997</v>
      </c>
      <c r="X1472">
        <v>88589</v>
      </c>
      <c r="Y1472">
        <f>cleaneddata[[#This Row],[Unit Price]]-cleaneddata[[#This Row],[Discount]]</f>
        <v>5.91</v>
      </c>
      <c r="Z1472" t="str">
        <f>_xlfn.IFS(cleaneddata[[#This Row],[Region]]="Central","Chris",cleaneddata[[#This Row],[Region]]="East","Erin",cleaneddata[[#This Row],[Region]]="South","Sam",cleaneddata[[#This Row],[Region]]="West","William")</f>
        <v>William</v>
      </c>
    </row>
    <row r="1473" spans="1:26" x14ac:dyDescent="0.2">
      <c r="A1473">
        <v>2070</v>
      </c>
      <c r="B1473" t="s">
        <v>2541</v>
      </c>
      <c r="C1473" t="s">
        <v>49</v>
      </c>
      <c r="D1473">
        <v>7.0000000000000007E-2</v>
      </c>
      <c r="E1473">
        <v>35.99</v>
      </c>
      <c r="F1473">
        <v>5.99</v>
      </c>
      <c r="G1473" t="s">
        <v>40</v>
      </c>
      <c r="H1473" t="s">
        <v>96</v>
      </c>
      <c r="I1473" t="s">
        <v>42</v>
      </c>
      <c r="J1473" t="s">
        <v>137</v>
      </c>
      <c r="K1473" t="s">
        <v>52</v>
      </c>
      <c r="L1473" t="s">
        <v>1374</v>
      </c>
      <c r="M1473">
        <v>0.38</v>
      </c>
      <c r="N1473" t="s">
        <v>34</v>
      </c>
      <c r="O1473" t="s">
        <v>54</v>
      </c>
      <c r="P1473" t="s">
        <v>291</v>
      </c>
      <c r="Q1473" t="s">
        <v>2542</v>
      </c>
      <c r="R1473">
        <v>48021</v>
      </c>
      <c r="S1473" s="1">
        <v>42140</v>
      </c>
      <c r="T1473" s="1">
        <v>42144</v>
      </c>
      <c r="U1473">
        <v>17.8398</v>
      </c>
      <c r="V1473">
        <v>5</v>
      </c>
      <c r="W1473">
        <v>153.61000000000001</v>
      </c>
      <c r="X1473">
        <v>88558</v>
      </c>
      <c r="Y1473">
        <f>cleaneddata[[#This Row],[Unit Price]]-cleaneddata[[#This Row],[Discount]]</f>
        <v>35.92</v>
      </c>
      <c r="Z1473" t="str">
        <f>_xlfn.IFS(cleaneddata[[#This Row],[Region]]="Central","Chris",cleaneddata[[#This Row],[Region]]="East","Erin",cleaneddata[[#This Row],[Region]]="South","Sam",cleaneddata[[#This Row],[Region]]="West","William")</f>
        <v>Chris</v>
      </c>
    </row>
    <row r="1474" spans="1:26" x14ac:dyDescent="0.2">
      <c r="A1474">
        <v>2071</v>
      </c>
      <c r="B1474" t="s">
        <v>919</v>
      </c>
      <c r="C1474" t="s">
        <v>49</v>
      </c>
      <c r="D1474">
        <v>0.08</v>
      </c>
      <c r="E1474">
        <v>65.989999999999995</v>
      </c>
      <c r="F1474">
        <v>5.92</v>
      </c>
      <c r="G1474" t="s">
        <v>89</v>
      </c>
      <c r="H1474" t="s">
        <v>96</v>
      </c>
      <c r="I1474" t="s">
        <v>42</v>
      </c>
      <c r="J1474" t="s">
        <v>137</v>
      </c>
      <c r="K1474" t="s">
        <v>75</v>
      </c>
      <c r="L1474" t="s">
        <v>1058</v>
      </c>
      <c r="M1474">
        <v>0.57999999999999996</v>
      </c>
      <c r="N1474" t="s">
        <v>34</v>
      </c>
      <c r="O1474" t="s">
        <v>54</v>
      </c>
      <c r="P1474" t="s">
        <v>291</v>
      </c>
      <c r="Q1474" t="s">
        <v>921</v>
      </c>
      <c r="R1474">
        <v>48336</v>
      </c>
      <c r="S1474" s="1">
        <v>42140</v>
      </c>
      <c r="T1474" s="1">
        <v>42147</v>
      </c>
      <c r="U1474">
        <v>183.84299999999999</v>
      </c>
      <c r="V1474">
        <v>20</v>
      </c>
      <c r="W1474">
        <v>1063.81</v>
      </c>
      <c r="X1474">
        <v>88558</v>
      </c>
      <c r="Y1474">
        <f>cleaneddata[[#This Row],[Unit Price]]-cleaneddata[[#This Row],[Discount]]</f>
        <v>65.91</v>
      </c>
      <c r="Z1474" t="str">
        <f>_xlfn.IFS(cleaneddata[[#This Row],[Region]]="Central","Chris",cleaneddata[[#This Row],[Region]]="East","Erin",cleaneddata[[#This Row],[Region]]="South","Sam",cleaneddata[[#This Row],[Region]]="West","William")</f>
        <v>Chris</v>
      </c>
    </row>
    <row r="1475" spans="1:26" x14ac:dyDescent="0.2">
      <c r="A1475">
        <v>1984</v>
      </c>
      <c r="B1475" t="s">
        <v>2543</v>
      </c>
      <c r="C1475" t="s">
        <v>72</v>
      </c>
      <c r="D1475">
        <v>0.1</v>
      </c>
      <c r="E1475">
        <v>7.37</v>
      </c>
      <c r="F1475">
        <v>5.53</v>
      </c>
      <c r="G1475" t="s">
        <v>40</v>
      </c>
      <c r="H1475" t="s">
        <v>41</v>
      </c>
      <c r="I1475" t="s">
        <v>42</v>
      </c>
      <c r="J1475" t="s">
        <v>43</v>
      </c>
      <c r="K1475" t="s">
        <v>44</v>
      </c>
      <c r="L1475" t="s">
        <v>551</v>
      </c>
      <c r="M1475">
        <v>0.69</v>
      </c>
      <c r="N1475" t="s">
        <v>34</v>
      </c>
      <c r="O1475" t="s">
        <v>35</v>
      </c>
      <c r="P1475" t="s">
        <v>273</v>
      </c>
      <c r="Q1475" t="s">
        <v>274</v>
      </c>
      <c r="R1475">
        <v>29915</v>
      </c>
      <c r="S1475" s="1">
        <v>42140</v>
      </c>
      <c r="T1475" s="1">
        <v>42140</v>
      </c>
      <c r="U1475">
        <v>290.202</v>
      </c>
      <c r="V1475">
        <v>38</v>
      </c>
      <c r="W1475">
        <v>269.33</v>
      </c>
      <c r="X1475">
        <v>91258</v>
      </c>
      <c r="Y1475">
        <f>cleaneddata[[#This Row],[Unit Price]]-cleaneddata[[#This Row],[Discount]]</f>
        <v>7.2700000000000005</v>
      </c>
      <c r="Z1475" t="str">
        <f>_xlfn.IFS(cleaneddata[[#This Row],[Region]]="Central","Chris",cleaneddata[[#This Row],[Region]]="East","Erin",cleaneddata[[#This Row],[Region]]="South","Sam",cleaneddata[[#This Row],[Region]]="West","William")</f>
        <v>Sam</v>
      </c>
    </row>
    <row r="1476" spans="1:26" x14ac:dyDescent="0.2">
      <c r="A1476">
        <v>91</v>
      </c>
      <c r="B1476" t="s">
        <v>1248</v>
      </c>
      <c r="C1476" t="s">
        <v>39</v>
      </c>
      <c r="D1476">
        <v>7.0000000000000007E-2</v>
      </c>
      <c r="E1476">
        <v>19.84</v>
      </c>
      <c r="F1476">
        <v>4.0999999999999996</v>
      </c>
      <c r="G1476" t="s">
        <v>40</v>
      </c>
      <c r="H1476" t="s">
        <v>73</v>
      </c>
      <c r="I1476" t="s">
        <v>50</v>
      </c>
      <c r="J1476" t="s">
        <v>51</v>
      </c>
      <c r="K1476" t="s">
        <v>52</v>
      </c>
      <c r="L1476" t="s">
        <v>2544</v>
      </c>
      <c r="M1476">
        <v>0.44</v>
      </c>
      <c r="N1476" t="s">
        <v>34</v>
      </c>
      <c r="O1476" t="s">
        <v>61</v>
      </c>
      <c r="P1476" t="s">
        <v>92</v>
      </c>
      <c r="Q1476" t="s">
        <v>1249</v>
      </c>
      <c r="R1476">
        <v>94591</v>
      </c>
      <c r="S1476" s="1">
        <v>42141</v>
      </c>
      <c r="T1476" s="1">
        <v>42142</v>
      </c>
      <c r="U1476">
        <v>117.852</v>
      </c>
      <c r="V1476">
        <v>9</v>
      </c>
      <c r="W1476">
        <v>170.8</v>
      </c>
      <c r="X1476">
        <v>87175</v>
      </c>
      <c r="Y1476">
        <f>cleaneddata[[#This Row],[Unit Price]]-cleaneddata[[#This Row],[Discount]]</f>
        <v>19.77</v>
      </c>
      <c r="Z1476" t="str">
        <f>_xlfn.IFS(cleaneddata[[#This Row],[Region]]="Central","Chris",cleaneddata[[#This Row],[Region]]="East","Erin",cleaneddata[[#This Row],[Region]]="South","Sam",cleaneddata[[#This Row],[Region]]="West","William")</f>
        <v>William</v>
      </c>
    </row>
    <row r="1477" spans="1:26" x14ac:dyDescent="0.2">
      <c r="A1477">
        <v>92</v>
      </c>
      <c r="B1477" t="s">
        <v>2545</v>
      </c>
      <c r="C1477" t="s">
        <v>39</v>
      </c>
      <c r="D1477">
        <v>7.0000000000000007E-2</v>
      </c>
      <c r="E1477">
        <v>8.34</v>
      </c>
      <c r="F1477">
        <v>1.43</v>
      </c>
      <c r="G1477" t="s">
        <v>40</v>
      </c>
      <c r="H1477" t="s">
        <v>73</v>
      </c>
      <c r="I1477" t="s">
        <v>50</v>
      </c>
      <c r="J1477" t="s">
        <v>90</v>
      </c>
      <c r="K1477" t="s">
        <v>52</v>
      </c>
      <c r="L1477" t="s">
        <v>2546</v>
      </c>
      <c r="M1477">
        <v>0.35</v>
      </c>
      <c r="N1477" t="s">
        <v>34</v>
      </c>
      <c r="O1477" t="s">
        <v>35</v>
      </c>
      <c r="P1477" t="s">
        <v>170</v>
      </c>
      <c r="Q1477" t="s">
        <v>2547</v>
      </c>
      <c r="R1477">
        <v>70056</v>
      </c>
      <c r="S1477" s="1">
        <v>42141</v>
      </c>
      <c r="T1477" s="1">
        <v>42143</v>
      </c>
      <c r="U1477">
        <v>-190.68</v>
      </c>
      <c r="V1477">
        <v>16</v>
      </c>
      <c r="W1477">
        <v>132.08000000000001</v>
      </c>
      <c r="X1477">
        <v>87175</v>
      </c>
      <c r="Y1477">
        <f>cleaneddata[[#This Row],[Unit Price]]-cleaneddata[[#This Row],[Discount]]</f>
        <v>8.27</v>
      </c>
      <c r="Z1477" t="str">
        <f>_xlfn.IFS(cleaneddata[[#This Row],[Region]]="Central","Chris",cleaneddata[[#This Row],[Region]]="East","Erin",cleaneddata[[#This Row],[Region]]="South","Sam",cleaneddata[[#This Row],[Region]]="West","William")</f>
        <v>Sam</v>
      </c>
    </row>
    <row r="1478" spans="1:26" x14ac:dyDescent="0.2">
      <c r="A1478">
        <v>92</v>
      </c>
      <c r="B1478" t="s">
        <v>2545</v>
      </c>
      <c r="C1478" t="s">
        <v>39</v>
      </c>
      <c r="D1478">
        <v>0.09</v>
      </c>
      <c r="E1478">
        <v>4.9800000000000004</v>
      </c>
      <c r="F1478">
        <v>6.07</v>
      </c>
      <c r="G1478" t="s">
        <v>40</v>
      </c>
      <c r="H1478" t="s">
        <v>73</v>
      </c>
      <c r="I1478" t="s">
        <v>50</v>
      </c>
      <c r="J1478" t="s">
        <v>90</v>
      </c>
      <c r="K1478" t="s">
        <v>75</v>
      </c>
      <c r="L1478" t="s">
        <v>789</v>
      </c>
      <c r="M1478">
        <v>0.36</v>
      </c>
      <c r="N1478" t="s">
        <v>34</v>
      </c>
      <c r="O1478" t="s">
        <v>35</v>
      </c>
      <c r="P1478" t="s">
        <v>170</v>
      </c>
      <c r="Q1478" t="s">
        <v>2547</v>
      </c>
      <c r="R1478">
        <v>70056</v>
      </c>
      <c r="S1478" s="1">
        <v>42141</v>
      </c>
      <c r="T1478" s="1">
        <v>42142</v>
      </c>
      <c r="U1478">
        <v>325.39800000000002</v>
      </c>
      <c r="V1478">
        <v>9</v>
      </c>
      <c r="W1478">
        <v>45.34</v>
      </c>
      <c r="X1478">
        <v>87175</v>
      </c>
      <c r="Y1478">
        <f>cleaneddata[[#This Row],[Unit Price]]-cleaneddata[[#This Row],[Discount]]</f>
        <v>4.8900000000000006</v>
      </c>
      <c r="Z1478" t="str">
        <f>_xlfn.IFS(cleaneddata[[#This Row],[Region]]="Central","Chris",cleaneddata[[#This Row],[Region]]="East","Erin",cleaneddata[[#This Row],[Region]]="South","Sam",cleaneddata[[#This Row],[Region]]="West","William")</f>
        <v>Sam</v>
      </c>
    </row>
    <row r="1479" spans="1:26" x14ac:dyDescent="0.2">
      <c r="A1479">
        <v>772</v>
      </c>
      <c r="B1479" t="s">
        <v>478</v>
      </c>
      <c r="C1479" t="s">
        <v>49</v>
      </c>
      <c r="D1479">
        <v>0.02</v>
      </c>
      <c r="E1479">
        <v>4.0599999999999996</v>
      </c>
      <c r="F1479">
        <v>6.89</v>
      </c>
      <c r="G1479" t="s">
        <v>89</v>
      </c>
      <c r="H1479" t="s">
        <v>29</v>
      </c>
      <c r="I1479" t="s">
        <v>50</v>
      </c>
      <c r="J1479" t="s">
        <v>97</v>
      </c>
      <c r="K1479" t="s">
        <v>75</v>
      </c>
      <c r="L1479" t="s">
        <v>1273</v>
      </c>
      <c r="M1479">
        <v>0.6</v>
      </c>
      <c r="N1479" t="s">
        <v>34</v>
      </c>
      <c r="O1479" t="s">
        <v>113</v>
      </c>
      <c r="P1479" t="s">
        <v>322</v>
      </c>
      <c r="Q1479" t="s">
        <v>480</v>
      </c>
      <c r="R1479">
        <v>18103</v>
      </c>
      <c r="S1479" s="1">
        <v>42141</v>
      </c>
      <c r="T1479" s="1">
        <v>42145</v>
      </c>
      <c r="U1479">
        <v>12.706</v>
      </c>
      <c r="V1479">
        <v>12</v>
      </c>
      <c r="W1479">
        <v>64.41</v>
      </c>
      <c r="X1479">
        <v>88668</v>
      </c>
      <c r="Y1479">
        <f>cleaneddata[[#This Row],[Unit Price]]-cleaneddata[[#This Row],[Discount]]</f>
        <v>4.04</v>
      </c>
      <c r="Z1479" t="str">
        <f>_xlfn.IFS(cleaneddata[[#This Row],[Region]]="Central","Chris",cleaneddata[[#This Row],[Region]]="East","Erin",cleaneddata[[#This Row],[Region]]="South","Sam",cleaneddata[[#This Row],[Region]]="West","William")</f>
        <v>Erin</v>
      </c>
    </row>
    <row r="1480" spans="1:26" x14ac:dyDescent="0.2">
      <c r="A1480">
        <v>772</v>
      </c>
      <c r="B1480" t="s">
        <v>478</v>
      </c>
      <c r="C1480" t="s">
        <v>49</v>
      </c>
      <c r="D1480">
        <v>7.0000000000000007E-2</v>
      </c>
      <c r="E1480">
        <v>9.49</v>
      </c>
      <c r="F1480">
        <v>5.76</v>
      </c>
      <c r="G1480" t="s">
        <v>40</v>
      </c>
      <c r="H1480" t="s">
        <v>29</v>
      </c>
      <c r="I1480" t="s">
        <v>42</v>
      </c>
      <c r="J1480" t="s">
        <v>58</v>
      </c>
      <c r="K1480" t="s">
        <v>146</v>
      </c>
      <c r="L1480" t="s">
        <v>2548</v>
      </c>
      <c r="M1480">
        <v>0.39</v>
      </c>
      <c r="N1480" t="s">
        <v>34</v>
      </c>
      <c r="O1480" t="s">
        <v>113</v>
      </c>
      <c r="P1480" t="s">
        <v>322</v>
      </c>
      <c r="Q1480" t="s">
        <v>480</v>
      </c>
      <c r="R1480">
        <v>18103</v>
      </c>
      <c r="S1480" s="1">
        <v>42141</v>
      </c>
      <c r="T1480" s="1">
        <v>42145</v>
      </c>
      <c r="U1480">
        <v>7.71516</v>
      </c>
      <c r="V1480">
        <v>37</v>
      </c>
      <c r="W1480">
        <v>344.57</v>
      </c>
      <c r="X1480">
        <v>88668</v>
      </c>
      <c r="Y1480">
        <f>cleaneddata[[#This Row],[Unit Price]]-cleaneddata[[#This Row],[Discount]]</f>
        <v>9.42</v>
      </c>
      <c r="Z1480" t="str">
        <f>_xlfn.IFS(cleaneddata[[#This Row],[Region]]="Central","Chris",cleaneddata[[#This Row],[Region]]="East","Erin",cleaneddata[[#This Row],[Region]]="South","Sam",cleaneddata[[#This Row],[Region]]="West","William")</f>
        <v>Erin</v>
      </c>
    </row>
    <row r="1481" spans="1:26" x14ac:dyDescent="0.2">
      <c r="A1481">
        <v>1906</v>
      </c>
      <c r="B1481" t="s">
        <v>2549</v>
      </c>
      <c r="C1481" t="s">
        <v>49</v>
      </c>
      <c r="D1481">
        <v>7.0000000000000007E-2</v>
      </c>
      <c r="E1481">
        <v>172.99</v>
      </c>
      <c r="F1481">
        <v>19.989999999999998</v>
      </c>
      <c r="G1481" t="s">
        <v>40</v>
      </c>
      <c r="H1481" t="s">
        <v>96</v>
      </c>
      <c r="I1481" t="s">
        <v>50</v>
      </c>
      <c r="J1481" t="s">
        <v>74</v>
      </c>
      <c r="K1481" t="s">
        <v>75</v>
      </c>
      <c r="L1481" t="s">
        <v>2550</v>
      </c>
      <c r="M1481">
        <v>0.39</v>
      </c>
      <c r="N1481" t="s">
        <v>34</v>
      </c>
      <c r="O1481" t="s">
        <v>113</v>
      </c>
      <c r="P1481" t="s">
        <v>319</v>
      </c>
      <c r="Q1481" t="s">
        <v>2021</v>
      </c>
      <c r="R1481">
        <v>45801</v>
      </c>
      <c r="S1481" s="1">
        <v>42141</v>
      </c>
      <c r="T1481" s="1">
        <v>42141</v>
      </c>
      <c r="U1481">
        <v>2502.6851999999999</v>
      </c>
      <c r="V1481">
        <v>22</v>
      </c>
      <c r="W1481">
        <v>3627.08</v>
      </c>
      <c r="X1481">
        <v>86500</v>
      </c>
      <c r="Y1481">
        <f>cleaneddata[[#This Row],[Unit Price]]-cleaneddata[[#This Row],[Discount]]</f>
        <v>172.92000000000002</v>
      </c>
      <c r="Z1481" t="str">
        <f>_xlfn.IFS(cleaneddata[[#This Row],[Region]]="Central","Chris",cleaneddata[[#This Row],[Region]]="East","Erin",cleaneddata[[#This Row],[Region]]="South","Sam",cleaneddata[[#This Row],[Region]]="West","William")</f>
        <v>Erin</v>
      </c>
    </row>
    <row r="1482" spans="1:26" x14ac:dyDescent="0.2">
      <c r="A1482">
        <v>1907</v>
      </c>
      <c r="B1482" t="s">
        <v>2551</v>
      </c>
      <c r="C1482" t="s">
        <v>49</v>
      </c>
      <c r="D1482">
        <v>0.09</v>
      </c>
      <c r="E1482">
        <v>7.64</v>
      </c>
      <c r="F1482">
        <v>1.39</v>
      </c>
      <c r="G1482" t="s">
        <v>40</v>
      </c>
      <c r="H1482" t="s">
        <v>96</v>
      </c>
      <c r="I1482" t="s">
        <v>50</v>
      </c>
      <c r="J1482" t="s">
        <v>347</v>
      </c>
      <c r="K1482" t="s">
        <v>75</v>
      </c>
      <c r="L1482" t="s">
        <v>1560</v>
      </c>
      <c r="M1482">
        <v>0.36</v>
      </c>
      <c r="N1482" t="s">
        <v>34</v>
      </c>
      <c r="O1482" t="s">
        <v>113</v>
      </c>
      <c r="P1482" t="s">
        <v>319</v>
      </c>
      <c r="Q1482" t="s">
        <v>2552</v>
      </c>
      <c r="R1482">
        <v>44052</v>
      </c>
      <c r="S1482" s="1">
        <v>42141</v>
      </c>
      <c r="T1482" s="1">
        <v>42150</v>
      </c>
      <c r="U1482">
        <v>0.68799999999999994</v>
      </c>
      <c r="V1482">
        <v>1</v>
      </c>
      <c r="W1482">
        <v>8.34</v>
      </c>
      <c r="X1482">
        <v>86500</v>
      </c>
      <c r="Y1482">
        <f>cleaneddata[[#This Row],[Unit Price]]-cleaneddata[[#This Row],[Discount]]</f>
        <v>7.55</v>
      </c>
      <c r="Z1482" t="str">
        <f>_xlfn.IFS(cleaneddata[[#This Row],[Region]]="Central","Chris",cleaneddata[[#This Row],[Region]]="East","Erin",cleaneddata[[#This Row],[Region]]="South","Sam",cleaneddata[[#This Row],[Region]]="West","William")</f>
        <v>Erin</v>
      </c>
    </row>
    <row r="1483" spans="1:26" x14ac:dyDescent="0.2">
      <c r="A1483">
        <v>2858</v>
      </c>
      <c r="B1483" t="s">
        <v>2553</v>
      </c>
      <c r="C1483" t="s">
        <v>118</v>
      </c>
      <c r="D1483">
        <v>0.06</v>
      </c>
      <c r="E1483">
        <v>2.94</v>
      </c>
      <c r="F1483">
        <v>0.96</v>
      </c>
      <c r="G1483" t="s">
        <v>40</v>
      </c>
      <c r="H1483" t="s">
        <v>96</v>
      </c>
      <c r="I1483" t="s">
        <v>50</v>
      </c>
      <c r="J1483" t="s">
        <v>51</v>
      </c>
      <c r="K1483" t="s">
        <v>52</v>
      </c>
      <c r="L1483" t="s">
        <v>831</v>
      </c>
      <c r="M1483">
        <v>0.57999999999999996</v>
      </c>
      <c r="N1483" t="s">
        <v>34</v>
      </c>
      <c r="O1483" t="s">
        <v>35</v>
      </c>
      <c r="P1483" t="s">
        <v>125</v>
      </c>
      <c r="Q1483" t="s">
        <v>1365</v>
      </c>
      <c r="R1483">
        <v>32259</v>
      </c>
      <c r="S1483" s="1">
        <v>42141</v>
      </c>
      <c r="T1483" s="1">
        <v>42142</v>
      </c>
      <c r="U1483">
        <v>-8.8759999999999994</v>
      </c>
      <c r="V1483">
        <v>3</v>
      </c>
      <c r="W1483">
        <v>8.7899999999999991</v>
      </c>
      <c r="X1483">
        <v>88279</v>
      </c>
      <c r="Y1483">
        <f>cleaneddata[[#This Row],[Unit Price]]-cleaneddata[[#This Row],[Discount]]</f>
        <v>2.88</v>
      </c>
      <c r="Z1483" t="str">
        <f>_xlfn.IFS(cleaneddata[[#This Row],[Region]]="Central","Chris",cleaneddata[[#This Row],[Region]]="East","Erin",cleaneddata[[#This Row],[Region]]="South","Sam",cleaneddata[[#This Row],[Region]]="West","William")</f>
        <v>Sam</v>
      </c>
    </row>
    <row r="1484" spans="1:26" x14ac:dyDescent="0.2">
      <c r="A1484">
        <v>3132</v>
      </c>
      <c r="B1484" t="s">
        <v>2554</v>
      </c>
      <c r="C1484" t="s">
        <v>118</v>
      </c>
      <c r="D1484">
        <v>0.04</v>
      </c>
      <c r="E1484">
        <v>62.05</v>
      </c>
      <c r="F1484">
        <v>3.99</v>
      </c>
      <c r="G1484" t="s">
        <v>40</v>
      </c>
      <c r="H1484" t="s">
        <v>96</v>
      </c>
      <c r="I1484" t="s">
        <v>50</v>
      </c>
      <c r="J1484" t="s">
        <v>97</v>
      </c>
      <c r="K1484" t="s">
        <v>75</v>
      </c>
      <c r="L1484" t="s">
        <v>2555</v>
      </c>
      <c r="M1484">
        <v>0.55000000000000004</v>
      </c>
      <c r="N1484" t="s">
        <v>34</v>
      </c>
      <c r="O1484" t="s">
        <v>54</v>
      </c>
      <c r="P1484" t="s">
        <v>105</v>
      </c>
      <c r="Q1484" t="s">
        <v>2556</v>
      </c>
      <c r="R1484">
        <v>60060</v>
      </c>
      <c r="S1484" s="1">
        <v>42141</v>
      </c>
      <c r="T1484" s="1">
        <v>42142</v>
      </c>
      <c r="U1484">
        <v>1644.0768</v>
      </c>
      <c r="V1484">
        <v>40</v>
      </c>
      <c r="W1484">
        <v>2382.7199999999998</v>
      </c>
      <c r="X1484">
        <v>86794</v>
      </c>
      <c r="Y1484">
        <f>cleaneddata[[#This Row],[Unit Price]]-cleaneddata[[#This Row],[Discount]]</f>
        <v>62.01</v>
      </c>
      <c r="Z1484" t="str">
        <f>_xlfn.IFS(cleaneddata[[#This Row],[Region]]="Central","Chris",cleaneddata[[#This Row],[Region]]="East","Erin",cleaneddata[[#This Row],[Region]]="South","Sam",cleaneddata[[#This Row],[Region]]="West","William")</f>
        <v>Chris</v>
      </c>
    </row>
    <row r="1485" spans="1:26" x14ac:dyDescent="0.2">
      <c r="A1485">
        <v>3113</v>
      </c>
      <c r="B1485" t="s">
        <v>2557</v>
      </c>
      <c r="C1485" t="s">
        <v>72</v>
      </c>
      <c r="D1485">
        <v>7.0000000000000007E-2</v>
      </c>
      <c r="E1485">
        <v>34.54</v>
      </c>
      <c r="F1485">
        <v>14.72</v>
      </c>
      <c r="G1485" t="s">
        <v>40</v>
      </c>
      <c r="H1485" t="s">
        <v>96</v>
      </c>
      <c r="I1485" t="s">
        <v>50</v>
      </c>
      <c r="J1485" t="s">
        <v>74</v>
      </c>
      <c r="K1485" t="s">
        <v>75</v>
      </c>
      <c r="L1485" t="s">
        <v>2558</v>
      </c>
      <c r="M1485">
        <v>0.37</v>
      </c>
      <c r="N1485" t="s">
        <v>34</v>
      </c>
      <c r="O1485" t="s">
        <v>35</v>
      </c>
      <c r="P1485" t="s">
        <v>170</v>
      </c>
      <c r="Q1485" t="s">
        <v>2559</v>
      </c>
      <c r="R1485">
        <v>70560</v>
      </c>
      <c r="S1485" s="1">
        <v>42141</v>
      </c>
      <c r="T1485" s="1">
        <v>42142</v>
      </c>
      <c r="U1485">
        <v>-20.182259999999999</v>
      </c>
      <c r="V1485">
        <v>17</v>
      </c>
      <c r="W1485">
        <v>574.97</v>
      </c>
      <c r="X1485">
        <v>86860</v>
      </c>
      <c r="Y1485">
        <f>cleaneddata[[#This Row],[Unit Price]]-cleaneddata[[#This Row],[Discount]]</f>
        <v>34.47</v>
      </c>
      <c r="Z1485" t="str">
        <f>_xlfn.IFS(cleaneddata[[#This Row],[Region]]="Central","Chris",cleaneddata[[#This Row],[Region]]="East","Erin",cleaneddata[[#This Row],[Region]]="South","Sam",cleaneddata[[#This Row],[Region]]="West","William")</f>
        <v>Sam</v>
      </c>
    </row>
    <row r="1486" spans="1:26" x14ac:dyDescent="0.2">
      <c r="A1486">
        <v>3113</v>
      </c>
      <c r="B1486" t="s">
        <v>2557</v>
      </c>
      <c r="C1486" t="s">
        <v>72</v>
      </c>
      <c r="D1486">
        <v>0.02</v>
      </c>
      <c r="E1486">
        <v>12.28</v>
      </c>
      <c r="F1486">
        <v>6.47</v>
      </c>
      <c r="G1486" t="s">
        <v>40</v>
      </c>
      <c r="H1486" t="s">
        <v>96</v>
      </c>
      <c r="I1486" t="s">
        <v>50</v>
      </c>
      <c r="J1486" t="s">
        <v>90</v>
      </c>
      <c r="K1486" t="s">
        <v>75</v>
      </c>
      <c r="L1486" t="s">
        <v>2560</v>
      </c>
      <c r="M1486">
        <v>0.38</v>
      </c>
      <c r="N1486" t="s">
        <v>34</v>
      </c>
      <c r="O1486" t="s">
        <v>35</v>
      </c>
      <c r="P1486" t="s">
        <v>170</v>
      </c>
      <c r="Q1486" t="s">
        <v>2559</v>
      </c>
      <c r="R1486">
        <v>70560</v>
      </c>
      <c r="S1486" s="1">
        <v>42141</v>
      </c>
      <c r="T1486" s="1">
        <v>42141</v>
      </c>
      <c r="U1486">
        <v>-156.97219999999999</v>
      </c>
      <c r="V1486">
        <v>9</v>
      </c>
      <c r="W1486">
        <v>115.22</v>
      </c>
      <c r="X1486">
        <v>86860</v>
      </c>
      <c r="Y1486">
        <f>cleaneddata[[#This Row],[Unit Price]]-cleaneddata[[#This Row],[Discount]]</f>
        <v>12.26</v>
      </c>
      <c r="Z1486" t="str">
        <f>_xlfn.IFS(cleaneddata[[#This Row],[Region]]="Central","Chris",cleaneddata[[#This Row],[Region]]="East","Erin",cleaneddata[[#This Row],[Region]]="South","Sam",cleaneddata[[#This Row],[Region]]="West","William")</f>
        <v>Sam</v>
      </c>
    </row>
    <row r="1487" spans="1:26" x14ac:dyDescent="0.2">
      <c r="A1487">
        <v>3113</v>
      </c>
      <c r="B1487" t="s">
        <v>2557</v>
      </c>
      <c r="C1487" t="s">
        <v>72</v>
      </c>
      <c r="D1487">
        <v>0.06</v>
      </c>
      <c r="E1487">
        <v>34.58</v>
      </c>
      <c r="F1487">
        <v>8.99</v>
      </c>
      <c r="G1487" t="s">
        <v>89</v>
      </c>
      <c r="H1487" t="s">
        <v>96</v>
      </c>
      <c r="I1487" t="s">
        <v>50</v>
      </c>
      <c r="J1487" t="s">
        <v>51</v>
      </c>
      <c r="K1487" t="s">
        <v>44</v>
      </c>
      <c r="L1487" t="s">
        <v>2561</v>
      </c>
      <c r="M1487">
        <v>0.56000000000000005</v>
      </c>
      <c r="N1487" t="s">
        <v>34</v>
      </c>
      <c r="O1487" t="s">
        <v>35</v>
      </c>
      <c r="P1487" t="s">
        <v>170</v>
      </c>
      <c r="Q1487" t="s">
        <v>2559</v>
      </c>
      <c r="R1487">
        <v>70560</v>
      </c>
      <c r="S1487" s="1">
        <v>42141</v>
      </c>
      <c r="T1487" s="1">
        <v>42143</v>
      </c>
      <c r="U1487">
        <v>384.5043</v>
      </c>
      <c r="V1487">
        <v>13</v>
      </c>
      <c r="W1487">
        <v>456.58</v>
      </c>
      <c r="X1487">
        <v>86860</v>
      </c>
      <c r="Y1487">
        <f>cleaneddata[[#This Row],[Unit Price]]-cleaneddata[[#This Row],[Discount]]</f>
        <v>34.519999999999996</v>
      </c>
      <c r="Z1487" t="str">
        <f>_xlfn.IFS(cleaneddata[[#This Row],[Region]]="Central","Chris",cleaneddata[[#This Row],[Region]]="East","Erin",cleaneddata[[#This Row],[Region]]="South","Sam",cleaneddata[[#This Row],[Region]]="West","William")</f>
        <v>Sam</v>
      </c>
    </row>
    <row r="1488" spans="1:26" x14ac:dyDescent="0.2">
      <c r="A1488">
        <v>2035</v>
      </c>
      <c r="B1488" t="s">
        <v>2562</v>
      </c>
      <c r="C1488" t="s">
        <v>27</v>
      </c>
      <c r="D1488">
        <v>0.1</v>
      </c>
      <c r="E1488">
        <v>1.89</v>
      </c>
      <c r="F1488">
        <v>0.76</v>
      </c>
      <c r="G1488" t="s">
        <v>40</v>
      </c>
      <c r="H1488" t="s">
        <v>41</v>
      </c>
      <c r="I1488" t="s">
        <v>50</v>
      </c>
      <c r="J1488" t="s">
        <v>178</v>
      </c>
      <c r="K1488" t="s">
        <v>52</v>
      </c>
      <c r="L1488" t="s">
        <v>2563</v>
      </c>
      <c r="M1488">
        <v>0.83</v>
      </c>
      <c r="N1488" t="s">
        <v>34</v>
      </c>
      <c r="O1488" t="s">
        <v>35</v>
      </c>
      <c r="P1488" t="s">
        <v>125</v>
      </c>
      <c r="Q1488" t="s">
        <v>606</v>
      </c>
      <c r="R1488">
        <v>33403</v>
      </c>
      <c r="S1488" s="1">
        <v>42142</v>
      </c>
      <c r="T1488" s="1">
        <v>42144</v>
      </c>
      <c r="U1488">
        <v>-40.432000000000002</v>
      </c>
      <c r="V1488">
        <v>20</v>
      </c>
      <c r="W1488">
        <v>36.72</v>
      </c>
      <c r="X1488">
        <v>87117</v>
      </c>
      <c r="Y1488">
        <f>cleaneddata[[#This Row],[Unit Price]]-cleaneddata[[#This Row],[Discount]]</f>
        <v>1.7899999999999998</v>
      </c>
      <c r="Z1488" t="str">
        <f>_xlfn.IFS(cleaneddata[[#This Row],[Region]]="Central","Chris",cleaneddata[[#This Row],[Region]]="East","Erin",cleaneddata[[#This Row],[Region]]="South","Sam",cleaneddata[[#This Row],[Region]]="West","William")</f>
        <v>Sam</v>
      </c>
    </row>
    <row r="1489" spans="1:26" x14ac:dyDescent="0.2">
      <c r="A1489">
        <v>1554</v>
      </c>
      <c r="B1489" t="s">
        <v>1150</v>
      </c>
      <c r="C1489" t="s">
        <v>39</v>
      </c>
      <c r="D1489">
        <v>0.04</v>
      </c>
      <c r="E1489">
        <v>10.98</v>
      </c>
      <c r="F1489">
        <v>3.99</v>
      </c>
      <c r="G1489" t="s">
        <v>40</v>
      </c>
      <c r="H1489" t="s">
        <v>29</v>
      </c>
      <c r="I1489" t="s">
        <v>50</v>
      </c>
      <c r="J1489" t="s">
        <v>97</v>
      </c>
      <c r="K1489" t="s">
        <v>75</v>
      </c>
      <c r="L1489" t="s">
        <v>1695</v>
      </c>
      <c r="M1489">
        <v>0.57999999999999996</v>
      </c>
      <c r="N1489" t="s">
        <v>34</v>
      </c>
      <c r="O1489" t="s">
        <v>35</v>
      </c>
      <c r="P1489" t="s">
        <v>36</v>
      </c>
      <c r="Q1489" t="s">
        <v>1152</v>
      </c>
      <c r="R1489">
        <v>39503</v>
      </c>
      <c r="S1489" s="1">
        <v>42142</v>
      </c>
      <c r="T1489" s="1">
        <v>42142</v>
      </c>
      <c r="U1489">
        <v>481.03199999999998</v>
      </c>
      <c r="V1489">
        <v>15</v>
      </c>
      <c r="W1489">
        <v>172.22</v>
      </c>
      <c r="X1489">
        <v>87485</v>
      </c>
      <c r="Y1489">
        <f>cleaneddata[[#This Row],[Unit Price]]-cleaneddata[[#This Row],[Discount]]</f>
        <v>10.940000000000001</v>
      </c>
      <c r="Z1489" t="str">
        <f>_xlfn.IFS(cleaneddata[[#This Row],[Region]]="Central","Chris",cleaneddata[[#This Row],[Region]]="East","Erin",cleaneddata[[#This Row],[Region]]="South","Sam",cleaneddata[[#This Row],[Region]]="West","William")</f>
        <v>Sam</v>
      </c>
    </row>
    <row r="1490" spans="1:26" x14ac:dyDescent="0.2">
      <c r="A1490">
        <v>3086</v>
      </c>
      <c r="B1490" t="s">
        <v>2564</v>
      </c>
      <c r="C1490" t="s">
        <v>39</v>
      </c>
      <c r="D1490">
        <v>0.05</v>
      </c>
      <c r="E1490">
        <v>39.99</v>
      </c>
      <c r="F1490">
        <v>10.25</v>
      </c>
      <c r="G1490" t="s">
        <v>89</v>
      </c>
      <c r="H1490" t="s">
        <v>41</v>
      </c>
      <c r="I1490" t="s">
        <v>42</v>
      </c>
      <c r="J1490" t="s">
        <v>43</v>
      </c>
      <c r="K1490" t="s">
        <v>75</v>
      </c>
      <c r="L1490" t="s">
        <v>2565</v>
      </c>
      <c r="M1490">
        <v>0.55000000000000004</v>
      </c>
      <c r="N1490" t="s">
        <v>34</v>
      </c>
      <c r="O1490" t="s">
        <v>35</v>
      </c>
      <c r="P1490" t="s">
        <v>125</v>
      </c>
      <c r="Q1490" t="s">
        <v>2566</v>
      </c>
      <c r="R1490">
        <v>34287</v>
      </c>
      <c r="S1490" s="1">
        <v>42142</v>
      </c>
      <c r="T1490" s="1">
        <v>42143</v>
      </c>
      <c r="U1490">
        <v>4.29</v>
      </c>
      <c r="V1490">
        <v>3</v>
      </c>
      <c r="W1490">
        <v>130.91</v>
      </c>
      <c r="X1490">
        <v>88380</v>
      </c>
      <c r="Y1490">
        <f>cleaneddata[[#This Row],[Unit Price]]-cleaneddata[[#This Row],[Discount]]</f>
        <v>39.940000000000005</v>
      </c>
      <c r="Z1490" t="str">
        <f>_xlfn.IFS(cleaneddata[[#This Row],[Region]]="Central","Chris",cleaneddata[[#This Row],[Region]]="East","Erin",cleaneddata[[#This Row],[Region]]="South","Sam",cleaneddata[[#This Row],[Region]]="West","William")</f>
        <v>Sam</v>
      </c>
    </row>
    <row r="1491" spans="1:26" x14ac:dyDescent="0.2">
      <c r="A1491">
        <v>487</v>
      </c>
      <c r="B1491" t="s">
        <v>2567</v>
      </c>
      <c r="C1491" t="s">
        <v>118</v>
      </c>
      <c r="D1491">
        <v>0.1</v>
      </c>
      <c r="E1491">
        <v>3.36</v>
      </c>
      <c r="F1491">
        <v>6.27</v>
      </c>
      <c r="G1491" t="s">
        <v>89</v>
      </c>
      <c r="H1491" t="s">
        <v>96</v>
      </c>
      <c r="I1491" t="s">
        <v>50</v>
      </c>
      <c r="J1491" t="s">
        <v>74</v>
      </c>
      <c r="K1491" t="s">
        <v>75</v>
      </c>
      <c r="L1491" t="s">
        <v>188</v>
      </c>
      <c r="M1491">
        <v>0.4</v>
      </c>
      <c r="N1491" t="s">
        <v>34</v>
      </c>
      <c r="O1491" t="s">
        <v>113</v>
      </c>
      <c r="P1491" t="s">
        <v>333</v>
      </c>
      <c r="Q1491" t="s">
        <v>334</v>
      </c>
      <c r="R1491">
        <v>4073</v>
      </c>
      <c r="S1491" s="1">
        <v>42142</v>
      </c>
      <c r="T1491" s="1">
        <v>42143</v>
      </c>
      <c r="U1491">
        <v>-67.0565</v>
      </c>
      <c r="V1491">
        <v>5</v>
      </c>
      <c r="W1491">
        <v>20.87</v>
      </c>
      <c r="X1491">
        <v>91063</v>
      </c>
      <c r="Y1491">
        <f>cleaneddata[[#This Row],[Unit Price]]-cleaneddata[[#This Row],[Discount]]</f>
        <v>3.26</v>
      </c>
      <c r="Z1491" t="str">
        <f>_xlfn.IFS(cleaneddata[[#This Row],[Region]]="Central","Chris",cleaneddata[[#This Row],[Region]]="East","Erin",cleaneddata[[#This Row],[Region]]="South","Sam",cleaneddata[[#This Row],[Region]]="West","William")</f>
        <v>Erin</v>
      </c>
    </row>
    <row r="1492" spans="1:26" x14ac:dyDescent="0.2">
      <c r="A1492">
        <v>488</v>
      </c>
      <c r="B1492" t="s">
        <v>2568</v>
      </c>
      <c r="C1492" t="s">
        <v>118</v>
      </c>
      <c r="D1492">
        <v>7.0000000000000007E-2</v>
      </c>
      <c r="E1492">
        <v>12.28</v>
      </c>
      <c r="F1492">
        <v>4.8600000000000003</v>
      </c>
      <c r="G1492" t="s">
        <v>40</v>
      </c>
      <c r="H1492" t="s">
        <v>96</v>
      </c>
      <c r="I1492" t="s">
        <v>50</v>
      </c>
      <c r="J1492" t="s">
        <v>90</v>
      </c>
      <c r="K1492" t="s">
        <v>75</v>
      </c>
      <c r="L1492" t="s">
        <v>1862</v>
      </c>
      <c r="M1492">
        <v>0.38</v>
      </c>
      <c r="N1492" t="s">
        <v>34</v>
      </c>
      <c r="O1492" t="s">
        <v>113</v>
      </c>
      <c r="P1492" t="s">
        <v>333</v>
      </c>
      <c r="Q1492" t="s">
        <v>2429</v>
      </c>
      <c r="R1492">
        <v>4106</v>
      </c>
      <c r="S1492" s="1">
        <v>42142</v>
      </c>
      <c r="T1492" s="1">
        <v>42144</v>
      </c>
      <c r="U1492">
        <v>-7.94</v>
      </c>
      <c r="V1492">
        <v>2</v>
      </c>
      <c r="W1492">
        <v>25.7</v>
      </c>
      <c r="X1492">
        <v>91063</v>
      </c>
      <c r="Y1492">
        <f>cleaneddata[[#This Row],[Unit Price]]-cleaneddata[[#This Row],[Discount]]</f>
        <v>12.209999999999999</v>
      </c>
      <c r="Z1492" t="str">
        <f>_xlfn.IFS(cleaneddata[[#This Row],[Region]]="Central","Chris",cleaneddata[[#This Row],[Region]]="East","Erin",cleaneddata[[#This Row],[Region]]="South","Sam",cleaneddata[[#This Row],[Region]]="West","William")</f>
        <v>Erin</v>
      </c>
    </row>
    <row r="1493" spans="1:26" x14ac:dyDescent="0.2">
      <c r="A1493">
        <v>489</v>
      </c>
      <c r="B1493" t="s">
        <v>2569</v>
      </c>
      <c r="C1493" t="s">
        <v>118</v>
      </c>
      <c r="D1493">
        <v>0.09</v>
      </c>
      <c r="E1493">
        <v>20.99</v>
      </c>
      <c r="F1493">
        <v>0.99</v>
      </c>
      <c r="G1493" t="s">
        <v>40</v>
      </c>
      <c r="H1493" t="s">
        <v>96</v>
      </c>
      <c r="I1493" t="s">
        <v>42</v>
      </c>
      <c r="J1493" t="s">
        <v>137</v>
      </c>
      <c r="K1493" t="s">
        <v>52</v>
      </c>
      <c r="L1493" t="s">
        <v>2333</v>
      </c>
      <c r="M1493">
        <v>0.56999999999999995</v>
      </c>
      <c r="N1493" t="s">
        <v>34</v>
      </c>
      <c r="O1493" t="s">
        <v>113</v>
      </c>
      <c r="P1493" t="s">
        <v>405</v>
      </c>
      <c r="Q1493" t="s">
        <v>2570</v>
      </c>
      <c r="R1493">
        <v>2062</v>
      </c>
      <c r="S1493" s="1">
        <v>42142</v>
      </c>
      <c r="T1493" s="1">
        <v>42142</v>
      </c>
      <c r="U1493">
        <v>122.292</v>
      </c>
      <c r="V1493">
        <v>14</v>
      </c>
      <c r="W1493">
        <v>229.57</v>
      </c>
      <c r="X1493">
        <v>91063</v>
      </c>
      <c r="Y1493">
        <f>cleaneddata[[#This Row],[Unit Price]]-cleaneddata[[#This Row],[Discount]]</f>
        <v>20.9</v>
      </c>
      <c r="Z1493" t="str">
        <f>_xlfn.IFS(cleaneddata[[#This Row],[Region]]="Central","Chris",cleaneddata[[#This Row],[Region]]="East","Erin",cleaneddata[[#This Row],[Region]]="South","Sam",cleaneddata[[#This Row],[Region]]="West","William")</f>
        <v>Erin</v>
      </c>
    </row>
    <row r="1494" spans="1:26" x14ac:dyDescent="0.2">
      <c r="A1494">
        <v>266</v>
      </c>
      <c r="B1494" t="s">
        <v>2524</v>
      </c>
      <c r="C1494" t="s">
        <v>72</v>
      </c>
      <c r="D1494">
        <v>0</v>
      </c>
      <c r="E1494">
        <v>73.98</v>
      </c>
      <c r="F1494">
        <v>12.14</v>
      </c>
      <c r="G1494" t="s">
        <v>89</v>
      </c>
      <c r="H1494" t="s">
        <v>96</v>
      </c>
      <c r="I1494" t="s">
        <v>42</v>
      </c>
      <c r="J1494" t="s">
        <v>43</v>
      </c>
      <c r="K1494" t="s">
        <v>75</v>
      </c>
      <c r="L1494" t="s">
        <v>735</v>
      </c>
      <c r="M1494">
        <v>0.67</v>
      </c>
      <c r="N1494" t="s">
        <v>34</v>
      </c>
      <c r="O1494" t="s">
        <v>54</v>
      </c>
      <c r="P1494" t="s">
        <v>189</v>
      </c>
      <c r="Q1494" t="s">
        <v>2526</v>
      </c>
      <c r="R1494">
        <v>78207</v>
      </c>
      <c r="S1494" s="1">
        <v>42142</v>
      </c>
      <c r="T1494" s="1">
        <v>42144</v>
      </c>
      <c r="U1494">
        <v>326.25</v>
      </c>
      <c r="V1494">
        <v>17</v>
      </c>
      <c r="W1494">
        <v>1300.81</v>
      </c>
      <c r="X1494">
        <v>90593</v>
      </c>
      <c r="Y1494">
        <f>cleaneddata[[#This Row],[Unit Price]]-cleaneddata[[#This Row],[Discount]]</f>
        <v>73.98</v>
      </c>
      <c r="Z1494" t="str">
        <f>_xlfn.IFS(cleaneddata[[#This Row],[Region]]="Central","Chris",cleaneddata[[#This Row],[Region]]="East","Erin",cleaneddata[[#This Row],[Region]]="South","Sam",cleaneddata[[#This Row],[Region]]="West","William")</f>
        <v>Chris</v>
      </c>
    </row>
    <row r="1495" spans="1:26" x14ac:dyDescent="0.2">
      <c r="A1495">
        <v>1433</v>
      </c>
      <c r="B1495" t="s">
        <v>1515</v>
      </c>
      <c r="C1495" t="s">
        <v>39</v>
      </c>
      <c r="D1495">
        <v>7.0000000000000007E-2</v>
      </c>
      <c r="E1495">
        <v>300.98</v>
      </c>
      <c r="F1495">
        <v>64.73</v>
      </c>
      <c r="G1495" t="s">
        <v>28</v>
      </c>
      <c r="H1495" t="s">
        <v>96</v>
      </c>
      <c r="I1495" t="s">
        <v>30</v>
      </c>
      <c r="J1495" t="s">
        <v>111</v>
      </c>
      <c r="K1495" t="s">
        <v>59</v>
      </c>
      <c r="L1495" t="s">
        <v>1342</v>
      </c>
      <c r="M1495">
        <v>0.56000000000000005</v>
      </c>
      <c r="N1495" t="s">
        <v>34</v>
      </c>
      <c r="O1495" t="s">
        <v>54</v>
      </c>
      <c r="P1495" t="s">
        <v>55</v>
      </c>
      <c r="Q1495" t="s">
        <v>1516</v>
      </c>
      <c r="R1495">
        <v>47130</v>
      </c>
      <c r="S1495" s="1">
        <v>42143</v>
      </c>
      <c r="T1495" s="1">
        <v>42145</v>
      </c>
      <c r="U1495">
        <v>1399.64</v>
      </c>
      <c r="V1495">
        <v>14</v>
      </c>
      <c r="W1495">
        <v>4285.5600000000004</v>
      </c>
      <c r="X1495">
        <v>86828</v>
      </c>
      <c r="Y1495">
        <f>cleaneddata[[#This Row],[Unit Price]]-cleaneddata[[#This Row],[Discount]]</f>
        <v>300.91000000000003</v>
      </c>
      <c r="Z1495" t="str">
        <f>_xlfn.IFS(cleaneddata[[#This Row],[Region]]="Central","Chris",cleaneddata[[#This Row],[Region]]="East","Erin",cleaneddata[[#This Row],[Region]]="South","Sam",cleaneddata[[#This Row],[Region]]="West","William")</f>
        <v>Chris</v>
      </c>
    </row>
    <row r="1496" spans="1:26" x14ac:dyDescent="0.2">
      <c r="A1496">
        <v>1433</v>
      </c>
      <c r="B1496" t="s">
        <v>1515</v>
      </c>
      <c r="C1496" t="s">
        <v>39</v>
      </c>
      <c r="D1496">
        <v>0.01</v>
      </c>
      <c r="E1496">
        <v>20.98</v>
      </c>
      <c r="F1496">
        <v>45</v>
      </c>
      <c r="G1496" t="s">
        <v>28</v>
      </c>
      <c r="H1496" t="s">
        <v>96</v>
      </c>
      <c r="I1496" t="s">
        <v>50</v>
      </c>
      <c r="J1496" t="s">
        <v>80</v>
      </c>
      <c r="K1496" t="s">
        <v>59</v>
      </c>
      <c r="L1496" t="s">
        <v>2571</v>
      </c>
      <c r="M1496">
        <v>0.61</v>
      </c>
      <c r="N1496" t="s">
        <v>34</v>
      </c>
      <c r="O1496" t="s">
        <v>54</v>
      </c>
      <c r="P1496" t="s">
        <v>55</v>
      </c>
      <c r="Q1496" t="s">
        <v>1516</v>
      </c>
      <c r="R1496">
        <v>47130</v>
      </c>
      <c r="S1496" s="1">
        <v>42143</v>
      </c>
      <c r="T1496" s="1">
        <v>42143</v>
      </c>
      <c r="U1496">
        <v>232.642</v>
      </c>
      <c r="V1496">
        <v>28</v>
      </c>
      <c r="W1496">
        <v>631.37</v>
      </c>
      <c r="X1496">
        <v>86828</v>
      </c>
      <c r="Y1496">
        <f>cleaneddata[[#This Row],[Unit Price]]-cleaneddata[[#This Row],[Discount]]</f>
        <v>20.97</v>
      </c>
      <c r="Z1496" t="str">
        <f>_xlfn.IFS(cleaneddata[[#This Row],[Region]]="Central","Chris",cleaneddata[[#This Row],[Region]]="East","Erin",cleaneddata[[#This Row],[Region]]="South","Sam",cleaneddata[[#This Row],[Region]]="West","William")</f>
        <v>Chris</v>
      </c>
    </row>
    <row r="1497" spans="1:26" x14ac:dyDescent="0.2">
      <c r="A1497">
        <v>2431</v>
      </c>
      <c r="B1497" t="s">
        <v>2572</v>
      </c>
      <c r="C1497" t="s">
        <v>39</v>
      </c>
      <c r="D1497">
        <v>7.0000000000000007E-2</v>
      </c>
      <c r="E1497">
        <v>155.06</v>
      </c>
      <c r="F1497">
        <v>7.07</v>
      </c>
      <c r="G1497" t="s">
        <v>40</v>
      </c>
      <c r="H1497" t="s">
        <v>41</v>
      </c>
      <c r="I1497" t="s">
        <v>50</v>
      </c>
      <c r="J1497" t="s">
        <v>80</v>
      </c>
      <c r="K1497" t="s">
        <v>75</v>
      </c>
      <c r="L1497" t="s">
        <v>108</v>
      </c>
      <c r="M1497">
        <v>0.59</v>
      </c>
      <c r="N1497" t="s">
        <v>34</v>
      </c>
      <c r="O1497" t="s">
        <v>61</v>
      </c>
      <c r="P1497" t="s">
        <v>92</v>
      </c>
      <c r="Q1497" t="s">
        <v>102</v>
      </c>
      <c r="R1497">
        <v>90004</v>
      </c>
      <c r="S1497" s="1">
        <v>42143</v>
      </c>
      <c r="T1497" s="1">
        <v>42143</v>
      </c>
      <c r="U1497">
        <v>-121.75</v>
      </c>
      <c r="V1497">
        <v>14</v>
      </c>
      <c r="W1497">
        <v>2039.07</v>
      </c>
      <c r="X1497">
        <v>5920</v>
      </c>
      <c r="Y1497">
        <f>cleaneddata[[#This Row],[Unit Price]]-cleaneddata[[#This Row],[Discount]]</f>
        <v>154.99</v>
      </c>
      <c r="Z1497" t="str">
        <f>_xlfn.IFS(cleaneddata[[#This Row],[Region]]="Central","Chris",cleaneddata[[#This Row],[Region]]="East","Erin",cleaneddata[[#This Row],[Region]]="South","Sam",cleaneddata[[#This Row],[Region]]="West","William")</f>
        <v>William</v>
      </c>
    </row>
    <row r="1498" spans="1:26" x14ac:dyDescent="0.2">
      <c r="A1498">
        <v>2432</v>
      </c>
      <c r="B1498" t="s">
        <v>2573</v>
      </c>
      <c r="C1498" t="s">
        <v>39</v>
      </c>
      <c r="D1498">
        <v>7.0000000000000007E-2</v>
      </c>
      <c r="E1498">
        <v>155.06</v>
      </c>
      <c r="F1498">
        <v>7.07</v>
      </c>
      <c r="G1498" t="s">
        <v>40</v>
      </c>
      <c r="H1498" t="s">
        <v>41</v>
      </c>
      <c r="I1498" t="s">
        <v>50</v>
      </c>
      <c r="J1498" t="s">
        <v>80</v>
      </c>
      <c r="K1498" t="s">
        <v>75</v>
      </c>
      <c r="L1498" t="s">
        <v>108</v>
      </c>
      <c r="M1498">
        <v>0.59</v>
      </c>
      <c r="N1498" t="s">
        <v>34</v>
      </c>
      <c r="O1498" t="s">
        <v>54</v>
      </c>
      <c r="P1498" t="s">
        <v>209</v>
      </c>
      <c r="Q1498" t="s">
        <v>2574</v>
      </c>
      <c r="R1498">
        <v>73110</v>
      </c>
      <c r="S1498" s="1">
        <v>42143</v>
      </c>
      <c r="T1498" s="1">
        <v>42143</v>
      </c>
      <c r="U1498">
        <v>24.35</v>
      </c>
      <c r="V1498">
        <v>3</v>
      </c>
      <c r="W1498">
        <v>436.94</v>
      </c>
      <c r="X1498">
        <v>89096</v>
      </c>
      <c r="Y1498">
        <f>cleaneddata[[#This Row],[Unit Price]]-cleaneddata[[#This Row],[Discount]]</f>
        <v>154.99</v>
      </c>
      <c r="Z1498" t="str">
        <f>_xlfn.IFS(cleaneddata[[#This Row],[Region]]="Central","Chris",cleaneddata[[#This Row],[Region]]="East","Erin",cleaneddata[[#This Row],[Region]]="South","Sam",cleaneddata[[#This Row],[Region]]="West","William")</f>
        <v>Chris</v>
      </c>
    </row>
    <row r="1499" spans="1:26" x14ac:dyDescent="0.2">
      <c r="A1499">
        <v>3264</v>
      </c>
      <c r="B1499" t="s">
        <v>2575</v>
      </c>
      <c r="C1499" t="s">
        <v>118</v>
      </c>
      <c r="D1499">
        <v>0.04</v>
      </c>
      <c r="E1499">
        <v>9.99</v>
      </c>
      <c r="F1499">
        <v>11.59</v>
      </c>
      <c r="G1499" t="s">
        <v>40</v>
      </c>
      <c r="H1499" t="s">
        <v>96</v>
      </c>
      <c r="I1499" t="s">
        <v>50</v>
      </c>
      <c r="J1499" t="s">
        <v>90</v>
      </c>
      <c r="K1499" t="s">
        <v>75</v>
      </c>
      <c r="L1499" t="s">
        <v>2202</v>
      </c>
      <c r="M1499">
        <v>0.4</v>
      </c>
      <c r="N1499" t="s">
        <v>34</v>
      </c>
      <c r="O1499" t="s">
        <v>61</v>
      </c>
      <c r="P1499" t="s">
        <v>92</v>
      </c>
      <c r="Q1499" t="s">
        <v>2576</v>
      </c>
      <c r="R1499">
        <v>95501</v>
      </c>
      <c r="S1499" s="1">
        <v>42143</v>
      </c>
      <c r="T1499" s="1">
        <v>42145</v>
      </c>
      <c r="U1499">
        <v>-92.32</v>
      </c>
      <c r="V1499">
        <v>5</v>
      </c>
      <c r="W1499">
        <v>52.09</v>
      </c>
      <c r="X1499">
        <v>89835</v>
      </c>
      <c r="Y1499">
        <f>cleaneddata[[#This Row],[Unit Price]]-cleaneddata[[#This Row],[Discount]]</f>
        <v>9.9500000000000011</v>
      </c>
      <c r="Z1499" t="str">
        <f>_xlfn.IFS(cleaneddata[[#This Row],[Region]]="Central","Chris",cleaneddata[[#This Row],[Region]]="East","Erin",cleaneddata[[#This Row],[Region]]="South","Sam",cleaneddata[[#This Row],[Region]]="West","William")</f>
        <v>William</v>
      </c>
    </row>
    <row r="1500" spans="1:26" x14ac:dyDescent="0.2">
      <c r="A1500">
        <v>918</v>
      </c>
      <c r="B1500" t="s">
        <v>2146</v>
      </c>
      <c r="C1500" t="s">
        <v>27</v>
      </c>
      <c r="D1500">
        <v>0.09</v>
      </c>
      <c r="E1500">
        <v>58.14</v>
      </c>
      <c r="F1500">
        <v>36.61</v>
      </c>
      <c r="G1500" t="s">
        <v>28</v>
      </c>
      <c r="H1500" t="s">
        <v>96</v>
      </c>
      <c r="I1500" t="s">
        <v>30</v>
      </c>
      <c r="J1500" t="s">
        <v>119</v>
      </c>
      <c r="K1500" t="s">
        <v>32</v>
      </c>
      <c r="L1500" t="s">
        <v>2577</v>
      </c>
      <c r="M1500">
        <v>0.61</v>
      </c>
      <c r="N1500" t="s">
        <v>34</v>
      </c>
      <c r="O1500" t="s">
        <v>61</v>
      </c>
      <c r="P1500" t="s">
        <v>92</v>
      </c>
      <c r="Q1500" t="s">
        <v>2148</v>
      </c>
      <c r="R1500">
        <v>91730</v>
      </c>
      <c r="S1500" s="1">
        <v>42144</v>
      </c>
      <c r="T1500" s="1">
        <v>42145</v>
      </c>
      <c r="U1500">
        <v>187.41200000000001</v>
      </c>
      <c r="V1500">
        <v>39</v>
      </c>
      <c r="W1500">
        <v>2115.06</v>
      </c>
      <c r="X1500">
        <v>90493</v>
      </c>
      <c r="Y1500">
        <f>cleaneddata[[#This Row],[Unit Price]]-cleaneddata[[#This Row],[Discount]]</f>
        <v>58.05</v>
      </c>
      <c r="Z1500" t="str">
        <f>_xlfn.IFS(cleaneddata[[#This Row],[Region]]="Central","Chris",cleaneddata[[#This Row],[Region]]="East","Erin",cleaneddata[[#This Row],[Region]]="South","Sam",cleaneddata[[#This Row],[Region]]="West","William")</f>
        <v>William</v>
      </c>
    </row>
    <row r="1501" spans="1:26" x14ac:dyDescent="0.2">
      <c r="A1501">
        <v>2973</v>
      </c>
      <c r="B1501" t="s">
        <v>2163</v>
      </c>
      <c r="C1501" t="s">
        <v>27</v>
      </c>
      <c r="D1501">
        <v>0.1</v>
      </c>
      <c r="E1501">
        <v>442.14</v>
      </c>
      <c r="F1501">
        <v>14.7</v>
      </c>
      <c r="G1501" t="s">
        <v>28</v>
      </c>
      <c r="H1501" t="s">
        <v>73</v>
      </c>
      <c r="I1501" t="s">
        <v>42</v>
      </c>
      <c r="J1501" t="s">
        <v>58</v>
      </c>
      <c r="K1501" t="s">
        <v>59</v>
      </c>
      <c r="L1501" t="s">
        <v>1314</v>
      </c>
      <c r="M1501">
        <v>0.56000000000000005</v>
      </c>
      <c r="N1501" t="s">
        <v>34</v>
      </c>
      <c r="O1501" t="s">
        <v>54</v>
      </c>
      <c r="P1501" t="s">
        <v>359</v>
      </c>
      <c r="Q1501" t="s">
        <v>2165</v>
      </c>
      <c r="R1501">
        <v>53151</v>
      </c>
      <c r="S1501" s="1">
        <v>42144</v>
      </c>
      <c r="T1501" s="1">
        <v>42145</v>
      </c>
      <c r="U1501">
        <v>137.68794</v>
      </c>
      <c r="V1501">
        <v>6</v>
      </c>
      <c r="W1501">
        <v>2411.4299999999998</v>
      </c>
      <c r="X1501">
        <v>87187</v>
      </c>
      <c r="Y1501">
        <f>cleaneddata[[#This Row],[Unit Price]]-cleaneddata[[#This Row],[Discount]]</f>
        <v>442.03999999999996</v>
      </c>
      <c r="Z1501" t="str">
        <f>_xlfn.IFS(cleaneddata[[#This Row],[Region]]="Central","Chris",cleaneddata[[#This Row],[Region]]="East","Erin",cleaneddata[[#This Row],[Region]]="South","Sam",cleaneddata[[#This Row],[Region]]="West","William")</f>
        <v>Chris</v>
      </c>
    </row>
    <row r="1502" spans="1:26" x14ac:dyDescent="0.2">
      <c r="A1502">
        <v>1159</v>
      </c>
      <c r="B1502" t="s">
        <v>2578</v>
      </c>
      <c r="C1502" t="s">
        <v>39</v>
      </c>
      <c r="D1502">
        <v>0.04</v>
      </c>
      <c r="E1502">
        <v>100.98</v>
      </c>
      <c r="F1502">
        <v>35.840000000000003</v>
      </c>
      <c r="G1502" t="s">
        <v>28</v>
      </c>
      <c r="H1502" t="s">
        <v>41</v>
      </c>
      <c r="I1502" t="s">
        <v>30</v>
      </c>
      <c r="J1502" t="s">
        <v>119</v>
      </c>
      <c r="K1502" t="s">
        <v>32</v>
      </c>
      <c r="L1502" t="s">
        <v>120</v>
      </c>
      <c r="M1502">
        <v>0.62</v>
      </c>
      <c r="N1502" t="s">
        <v>34</v>
      </c>
      <c r="O1502" t="s">
        <v>113</v>
      </c>
      <c r="P1502" t="s">
        <v>399</v>
      </c>
      <c r="Q1502" t="s">
        <v>2579</v>
      </c>
      <c r="R1502">
        <v>7086</v>
      </c>
      <c r="S1502" s="1">
        <v>42144</v>
      </c>
      <c r="T1502" s="1">
        <v>42145</v>
      </c>
      <c r="U1502">
        <v>-152.76</v>
      </c>
      <c r="V1502">
        <v>1</v>
      </c>
      <c r="W1502">
        <v>110.75</v>
      </c>
      <c r="X1502">
        <v>90854</v>
      </c>
      <c r="Y1502">
        <f>cleaneddata[[#This Row],[Unit Price]]-cleaneddata[[#This Row],[Discount]]</f>
        <v>100.94</v>
      </c>
      <c r="Z1502" t="str">
        <f>_xlfn.IFS(cleaneddata[[#This Row],[Region]]="Central","Chris",cleaneddata[[#This Row],[Region]]="East","Erin",cleaneddata[[#This Row],[Region]]="South","Sam",cleaneddata[[#This Row],[Region]]="West","William")</f>
        <v>Erin</v>
      </c>
    </row>
    <row r="1503" spans="1:26" x14ac:dyDescent="0.2">
      <c r="A1503">
        <v>2346</v>
      </c>
      <c r="B1503" t="s">
        <v>388</v>
      </c>
      <c r="C1503" t="s">
        <v>39</v>
      </c>
      <c r="D1503">
        <v>0.1</v>
      </c>
      <c r="E1503">
        <v>218.75</v>
      </c>
      <c r="F1503">
        <v>69.64</v>
      </c>
      <c r="G1503" t="s">
        <v>28</v>
      </c>
      <c r="H1503" t="s">
        <v>96</v>
      </c>
      <c r="I1503" t="s">
        <v>30</v>
      </c>
      <c r="J1503" t="s">
        <v>31</v>
      </c>
      <c r="K1503" t="s">
        <v>32</v>
      </c>
      <c r="L1503" t="s">
        <v>876</v>
      </c>
      <c r="M1503">
        <v>0.77</v>
      </c>
      <c r="N1503" t="s">
        <v>34</v>
      </c>
      <c r="O1503" t="s">
        <v>35</v>
      </c>
      <c r="P1503" t="s">
        <v>390</v>
      </c>
      <c r="Q1503" t="s">
        <v>391</v>
      </c>
      <c r="R1503">
        <v>40258</v>
      </c>
      <c r="S1503" s="1">
        <v>42144</v>
      </c>
      <c r="T1503" s="1">
        <v>42145</v>
      </c>
      <c r="U1503">
        <v>62.298000000000002</v>
      </c>
      <c r="V1503">
        <v>17</v>
      </c>
      <c r="W1503">
        <v>2805.18</v>
      </c>
      <c r="X1503">
        <v>89505</v>
      </c>
      <c r="Y1503">
        <f>cleaneddata[[#This Row],[Unit Price]]-cleaneddata[[#This Row],[Discount]]</f>
        <v>218.65</v>
      </c>
      <c r="Z1503" t="str">
        <f>_xlfn.IFS(cleaneddata[[#This Row],[Region]]="Central","Chris",cleaneddata[[#This Row],[Region]]="East","Erin",cleaneddata[[#This Row],[Region]]="South","Sam",cleaneddata[[#This Row],[Region]]="West","William")</f>
        <v>Sam</v>
      </c>
    </row>
    <row r="1504" spans="1:26" x14ac:dyDescent="0.2">
      <c r="A1504">
        <v>2825</v>
      </c>
      <c r="B1504" t="s">
        <v>2580</v>
      </c>
      <c r="C1504" t="s">
        <v>49</v>
      </c>
      <c r="D1504">
        <v>0.02</v>
      </c>
      <c r="E1504">
        <v>27.48</v>
      </c>
      <c r="F1504">
        <v>4</v>
      </c>
      <c r="G1504" t="s">
        <v>40</v>
      </c>
      <c r="H1504" t="s">
        <v>41</v>
      </c>
      <c r="I1504" t="s">
        <v>42</v>
      </c>
      <c r="J1504" t="s">
        <v>43</v>
      </c>
      <c r="K1504" t="s">
        <v>75</v>
      </c>
      <c r="L1504" t="s">
        <v>2063</v>
      </c>
      <c r="M1504">
        <v>0.75</v>
      </c>
      <c r="N1504" t="s">
        <v>34</v>
      </c>
      <c r="O1504" t="s">
        <v>61</v>
      </c>
      <c r="P1504" t="s">
        <v>492</v>
      </c>
      <c r="Q1504" t="s">
        <v>2581</v>
      </c>
      <c r="R1504">
        <v>83701</v>
      </c>
      <c r="S1504" s="1">
        <v>42144</v>
      </c>
      <c r="T1504" s="1">
        <v>42151</v>
      </c>
      <c r="U1504">
        <v>19.308</v>
      </c>
      <c r="V1504">
        <v>3</v>
      </c>
      <c r="W1504">
        <v>87.21</v>
      </c>
      <c r="X1504">
        <v>89497</v>
      </c>
      <c r="Y1504">
        <f>cleaneddata[[#This Row],[Unit Price]]-cleaneddata[[#This Row],[Discount]]</f>
        <v>27.46</v>
      </c>
      <c r="Z1504" t="str">
        <f>_xlfn.IFS(cleaneddata[[#This Row],[Region]]="Central","Chris",cleaneddata[[#This Row],[Region]]="East","Erin",cleaneddata[[#This Row],[Region]]="South","Sam",cleaneddata[[#This Row],[Region]]="West","William")</f>
        <v>William</v>
      </c>
    </row>
    <row r="1505" spans="1:26" x14ac:dyDescent="0.2">
      <c r="A1505">
        <v>2825</v>
      </c>
      <c r="B1505" t="s">
        <v>2580</v>
      </c>
      <c r="C1505" t="s">
        <v>49</v>
      </c>
      <c r="D1505">
        <v>0.08</v>
      </c>
      <c r="E1505">
        <v>10.06</v>
      </c>
      <c r="F1505">
        <v>2.06</v>
      </c>
      <c r="G1505" t="s">
        <v>40</v>
      </c>
      <c r="H1505" t="s">
        <v>41</v>
      </c>
      <c r="I1505" t="s">
        <v>50</v>
      </c>
      <c r="J1505" t="s">
        <v>90</v>
      </c>
      <c r="K1505" t="s">
        <v>52</v>
      </c>
      <c r="L1505" t="s">
        <v>175</v>
      </c>
      <c r="M1505">
        <v>0.39</v>
      </c>
      <c r="N1505" t="s">
        <v>34</v>
      </c>
      <c r="O1505" t="s">
        <v>61</v>
      </c>
      <c r="P1505" t="s">
        <v>492</v>
      </c>
      <c r="Q1505" t="s">
        <v>2581</v>
      </c>
      <c r="R1505">
        <v>83701</v>
      </c>
      <c r="S1505" s="1">
        <v>42144</v>
      </c>
      <c r="T1505" s="1">
        <v>42148</v>
      </c>
      <c r="U1505">
        <v>0.33</v>
      </c>
      <c r="V1505">
        <v>4</v>
      </c>
      <c r="W1505">
        <v>40.15</v>
      </c>
      <c r="X1505">
        <v>89497</v>
      </c>
      <c r="Y1505">
        <f>cleaneddata[[#This Row],[Unit Price]]-cleaneddata[[#This Row],[Discount]]</f>
        <v>9.98</v>
      </c>
      <c r="Z1505" t="str">
        <f>_xlfn.IFS(cleaneddata[[#This Row],[Region]]="Central","Chris",cleaneddata[[#This Row],[Region]]="East","Erin",cleaneddata[[#This Row],[Region]]="South","Sam",cleaneddata[[#This Row],[Region]]="West","William")</f>
        <v>William</v>
      </c>
    </row>
    <row r="1506" spans="1:26" x14ac:dyDescent="0.2">
      <c r="A1506">
        <v>699</v>
      </c>
      <c r="B1506" t="s">
        <v>863</v>
      </c>
      <c r="C1506" t="s">
        <v>118</v>
      </c>
      <c r="D1506">
        <v>0.1</v>
      </c>
      <c r="E1506">
        <v>4.26</v>
      </c>
      <c r="F1506">
        <v>1.2</v>
      </c>
      <c r="G1506" t="s">
        <v>40</v>
      </c>
      <c r="H1506" t="s">
        <v>41</v>
      </c>
      <c r="I1506" t="s">
        <v>50</v>
      </c>
      <c r="J1506" t="s">
        <v>51</v>
      </c>
      <c r="K1506" t="s">
        <v>52</v>
      </c>
      <c r="L1506" t="s">
        <v>140</v>
      </c>
      <c r="M1506">
        <v>0.44</v>
      </c>
      <c r="N1506" t="s">
        <v>34</v>
      </c>
      <c r="O1506" t="s">
        <v>61</v>
      </c>
      <c r="P1506" t="s">
        <v>92</v>
      </c>
      <c r="Q1506" t="s">
        <v>102</v>
      </c>
      <c r="R1506">
        <v>90041</v>
      </c>
      <c r="S1506" s="1">
        <v>42144</v>
      </c>
      <c r="T1506" s="1">
        <v>42145</v>
      </c>
      <c r="U1506">
        <v>15.42</v>
      </c>
      <c r="V1506">
        <v>88</v>
      </c>
      <c r="W1506">
        <v>351.56</v>
      </c>
      <c r="X1506">
        <v>3042</v>
      </c>
      <c r="Y1506">
        <f>cleaneddata[[#This Row],[Unit Price]]-cleaneddata[[#This Row],[Discount]]</f>
        <v>4.16</v>
      </c>
      <c r="Z1506" t="str">
        <f>_xlfn.IFS(cleaneddata[[#This Row],[Region]]="Central","Chris",cleaneddata[[#This Row],[Region]]="East","Erin",cleaneddata[[#This Row],[Region]]="South","Sam",cleaneddata[[#This Row],[Region]]="West","William")</f>
        <v>William</v>
      </c>
    </row>
    <row r="1507" spans="1:26" x14ac:dyDescent="0.2">
      <c r="A1507">
        <v>700</v>
      </c>
      <c r="B1507" t="s">
        <v>2582</v>
      </c>
      <c r="C1507" t="s">
        <v>118</v>
      </c>
      <c r="D1507">
        <v>0.1</v>
      </c>
      <c r="E1507">
        <v>4.26</v>
      </c>
      <c r="F1507">
        <v>1.2</v>
      </c>
      <c r="G1507" t="s">
        <v>40</v>
      </c>
      <c r="H1507" t="s">
        <v>41</v>
      </c>
      <c r="I1507" t="s">
        <v>50</v>
      </c>
      <c r="J1507" t="s">
        <v>51</v>
      </c>
      <c r="K1507" t="s">
        <v>52</v>
      </c>
      <c r="L1507" t="s">
        <v>140</v>
      </c>
      <c r="M1507">
        <v>0.44</v>
      </c>
      <c r="N1507" t="s">
        <v>34</v>
      </c>
      <c r="O1507" t="s">
        <v>61</v>
      </c>
      <c r="P1507" t="s">
        <v>92</v>
      </c>
      <c r="Q1507" t="s">
        <v>1186</v>
      </c>
      <c r="R1507">
        <v>93454</v>
      </c>
      <c r="S1507" s="1">
        <v>42144</v>
      </c>
      <c r="T1507" s="1">
        <v>42145</v>
      </c>
      <c r="U1507">
        <v>33.923999999999999</v>
      </c>
      <c r="V1507">
        <v>22</v>
      </c>
      <c r="W1507">
        <v>87.89</v>
      </c>
      <c r="X1507">
        <v>87980</v>
      </c>
      <c r="Y1507">
        <f>cleaneddata[[#This Row],[Unit Price]]-cleaneddata[[#This Row],[Discount]]</f>
        <v>4.16</v>
      </c>
      <c r="Z1507" t="str">
        <f>_xlfn.IFS(cleaneddata[[#This Row],[Region]]="Central","Chris",cleaneddata[[#This Row],[Region]]="East","Erin",cleaneddata[[#This Row],[Region]]="South","Sam",cleaneddata[[#This Row],[Region]]="West","William")</f>
        <v>William</v>
      </c>
    </row>
    <row r="1508" spans="1:26" x14ac:dyDescent="0.2">
      <c r="A1508">
        <v>1106</v>
      </c>
      <c r="B1508" t="s">
        <v>2583</v>
      </c>
      <c r="C1508" t="s">
        <v>118</v>
      </c>
      <c r="D1508">
        <v>0.04</v>
      </c>
      <c r="E1508">
        <v>6.35</v>
      </c>
      <c r="F1508">
        <v>1.02</v>
      </c>
      <c r="G1508" t="s">
        <v>40</v>
      </c>
      <c r="H1508" t="s">
        <v>29</v>
      </c>
      <c r="I1508" t="s">
        <v>50</v>
      </c>
      <c r="J1508" t="s">
        <v>90</v>
      </c>
      <c r="K1508" t="s">
        <v>52</v>
      </c>
      <c r="L1508" t="s">
        <v>529</v>
      </c>
      <c r="M1508">
        <v>0.39</v>
      </c>
      <c r="N1508" t="s">
        <v>34</v>
      </c>
      <c r="O1508" t="s">
        <v>54</v>
      </c>
      <c r="P1508" t="s">
        <v>189</v>
      </c>
      <c r="Q1508" t="s">
        <v>556</v>
      </c>
      <c r="R1508">
        <v>75220</v>
      </c>
      <c r="S1508" s="1">
        <v>42144</v>
      </c>
      <c r="T1508" s="1">
        <v>42147</v>
      </c>
      <c r="U1508">
        <v>81.91</v>
      </c>
      <c r="V1508">
        <v>52</v>
      </c>
      <c r="W1508">
        <v>318.47000000000003</v>
      </c>
      <c r="X1508">
        <v>20261</v>
      </c>
      <c r="Y1508">
        <f>cleaneddata[[#This Row],[Unit Price]]-cleaneddata[[#This Row],[Discount]]</f>
        <v>6.31</v>
      </c>
      <c r="Z1508" t="str">
        <f>_xlfn.IFS(cleaneddata[[#This Row],[Region]]="Central","Chris",cleaneddata[[#This Row],[Region]]="East","Erin",cleaneddata[[#This Row],[Region]]="South","Sam",cleaneddata[[#This Row],[Region]]="West","William")</f>
        <v>Chris</v>
      </c>
    </row>
    <row r="1509" spans="1:26" x14ac:dyDescent="0.2">
      <c r="A1509">
        <v>1108</v>
      </c>
      <c r="B1509" t="s">
        <v>2584</v>
      </c>
      <c r="C1509" t="s">
        <v>118</v>
      </c>
      <c r="D1509">
        <v>0.09</v>
      </c>
      <c r="E1509">
        <v>31.74</v>
      </c>
      <c r="F1509">
        <v>12.62</v>
      </c>
      <c r="G1509" t="s">
        <v>89</v>
      </c>
      <c r="H1509" t="s">
        <v>29</v>
      </c>
      <c r="I1509" t="s">
        <v>50</v>
      </c>
      <c r="J1509" t="s">
        <v>74</v>
      </c>
      <c r="K1509" t="s">
        <v>75</v>
      </c>
      <c r="L1509" t="s">
        <v>1534</v>
      </c>
      <c r="M1509">
        <v>0.37</v>
      </c>
      <c r="N1509" t="s">
        <v>34</v>
      </c>
      <c r="O1509" t="s">
        <v>54</v>
      </c>
      <c r="P1509" t="s">
        <v>189</v>
      </c>
      <c r="Q1509" t="s">
        <v>2036</v>
      </c>
      <c r="R1509">
        <v>75146</v>
      </c>
      <c r="S1509" s="1">
        <v>42144</v>
      </c>
      <c r="T1509" s="1">
        <v>42144</v>
      </c>
      <c r="U1509">
        <v>67.107500000000002</v>
      </c>
      <c r="V1509">
        <v>9</v>
      </c>
      <c r="W1509">
        <v>270.55</v>
      </c>
      <c r="X1509">
        <v>86409</v>
      </c>
      <c r="Y1509">
        <f>cleaneddata[[#This Row],[Unit Price]]-cleaneddata[[#This Row],[Discount]]</f>
        <v>31.65</v>
      </c>
      <c r="Z1509" t="str">
        <f>_xlfn.IFS(cleaneddata[[#This Row],[Region]]="Central","Chris",cleaneddata[[#This Row],[Region]]="East","Erin",cleaneddata[[#This Row],[Region]]="South","Sam",cleaneddata[[#This Row],[Region]]="West","William")</f>
        <v>Chris</v>
      </c>
    </row>
    <row r="1510" spans="1:26" x14ac:dyDescent="0.2">
      <c r="A1510">
        <v>1108</v>
      </c>
      <c r="B1510" t="s">
        <v>2584</v>
      </c>
      <c r="C1510" t="s">
        <v>118</v>
      </c>
      <c r="D1510">
        <v>0.04</v>
      </c>
      <c r="E1510">
        <v>6.35</v>
      </c>
      <c r="F1510">
        <v>1.02</v>
      </c>
      <c r="G1510" t="s">
        <v>40</v>
      </c>
      <c r="H1510" t="s">
        <v>29</v>
      </c>
      <c r="I1510" t="s">
        <v>50</v>
      </c>
      <c r="J1510" t="s">
        <v>90</v>
      </c>
      <c r="K1510" t="s">
        <v>52</v>
      </c>
      <c r="L1510" t="s">
        <v>529</v>
      </c>
      <c r="M1510">
        <v>0.39</v>
      </c>
      <c r="N1510" t="s">
        <v>34</v>
      </c>
      <c r="O1510" t="s">
        <v>54</v>
      </c>
      <c r="P1510" t="s">
        <v>189</v>
      </c>
      <c r="Q1510" t="s">
        <v>2036</v>
      </c>
      <c r="R1510">
        <v>75146</v>
      </c>
      <c r="S1510" s="1">
        <v>42144</v>
      </c>
      <c r="T1510" s="1">
        <v>42147</v>
      </c>
      <c r="U1510">
        <v>54.937800000000003</v>
      </c>
      <c r="V1510">
        <v>13</v>
      </c>
      <c r="W1510">
        <v>79.62</v>
      </c>
      <c r="X1510">
        <v>86409</v>
      </c>
      <c r="Y1510">
        <f>cleaneddata[[#This Row],[Unit Price]]-cleaneddata[[#This Row],[Discount]]</f>
        <v>6.31</v>
      </c>
      <c r="Z1510" t="str">
        <f>_xlfn.IFS(cleaneddata[[#This Row],[Region]]="Central","Chris",cleaneddata[[#This Row],[Region]]="East","Erin",cleaneddata[[#This Row],[Region]]="South","Sam",cleaneddata[[#This Row],[Region]]="West","William")</f>
        <v>Chris</v>
      </c>
    </row>
    <row r="1511" spans="1:26" x14ac:dyDescent="0.2">
      <c r="A1511">
        <v>1108</v>
      </c>
      <c r="B1511" t="s">
        <v>2584</v>
      </c>
      <c r="C1511" t="s">
        <v>118</v>
      </c>
      <c r="D1511">
        <v>0.02</v>
      </c>
      <c r="E1511">
        <v>65.989999999999995</v>
      </c>
      <c r="F1511">
        <v>8.99</v>
      </c>
      <c r="G1511" t="s">
        <v>89</v>
      </c>
      <c r="H1511" t="s">
        <v>29</v>
      </c>
      <c r="I1511" t="s">
        <v>42</v>
      </c>
      <c r="J1511" t="s">
        <v>137</v>
      </c>
      <c r="K1511" t="s">
        <v>75</v>
      </c>
      <c r="L1511" t="s">
        <v>1866</v>
      </c>
      <c r="M1511">
        <v>0.56000000000000005</v>
      </c>
      <c r="N1511" t="s">
        <v>34</v>
      </c>
      <c r="O1511" t="s">
        <v>54</v>
      </c>
      <c r="P1511" t="s">
        <v>189</v>
      </c>
      <c r="Q1511" t="s">
        <v>2036</v>
      </c>
      <c r="R1511">
        <v>75146</v>
      </c>
      <c r="S1511" s="1">
        <v>42144</v>
      </c>
      <c r="T1511" s="1">
        <v>42145</v>
      </c>
      <c r="U1511">
        <v>168.23699999999999</v>
      </c>
      <c r="V1511">
        <v>8</v>
      </c>
      <c r="W1511">
        <v>479.79</v>
      </c>
      <c r="X1511">
        <v>86409</v>
      </c>
      <c r="Y1511">
        <f>cleaneddata[[#This Row],[Unit Price]]-cleaneddata[[#This Row],[Discount]]</f>
        <v>65.97</v>
      </c>
      <c r="Z1511" t="str">
        <f>_xlfn.IFS(cleaneddata[[#This Row],[Region]]="Central","Chris",cleaneddata[[#This Row],[Region]]="East","Erin",cleaneddata[[#This Row],[Region]]="South","Sam",cleaneddata[[#This Row],[Region]]="West","William")</f>
        <v>Chris</v>
      </c>
    </row>
    <row r="1512" spans="1:26" x14ac:dyDescent="0.2">
      <c r="A1512">
        <v>1974</v>
      </c>
      <c r="B1512" t="s">
        <v>2585</v>
      </c>
      <c r="C1512" t="s">
        <v>118</v>
      </c>
      <c r="D1512">
        <v>0.09</v>
      </c>
      <c r="E1512">
        <v>20.48</v>
      </c>
      <c r="F1512">
        <v>6.32</v>
      </c>
      <c r="G1512" t="s">
        <v>40</v>
      </c>
      <c r="H1512" t="s">
        <v>41</v>
      </c>
      <c r="I1512" t="s">
        <v>50</v>
      </c>
      <c r="J1512" t="s">
        <v>97</v>
      </c>
      <c r="K1512" t="s">
        <v>75</v>
      </c>
      <c r="L1512" t="s">
        <v>1041</v>
      </c>
      <c r="M1512">
        <v>0.57999999999999996</v>
      </c>
      <c r="N1512" t="s">
        <v>34</v>
      </c>
      <c r="O1512" t="s">
        <v>54</v>
      </c>
      <c r="P1512" t="s">
        <v>291</v>
      </c>
      <c r="Q1512" t="s">
        <v>2586</v>
      </c>
      <c r="R1512">
        <v>48127</v>
      </c>
      <c r="S1512" s="1">
        <v>42144</v>
      </c>
      <c r="T1512" s="1">
        <v>42145</v>
      </c>
      <c r="U1512">
        <v>-16.89</v>
      </c>
      <c r="V1512">
        <v>5</v>
      </c>
      <c r="W1512">
        <v>99.02</v>
      </c>
      <c r="X1512">
        <v>89040</v>
      </c>
      <c r="Y1512">
        <f>cleaneddata[[#This Row],[Unit Price]]-cleaneddata[[#This Row],[Discount]]</f>
        <v>20.39</v>
      </c>
      <c r="Z1512" t="str">
        <f>_xlfn.IFS(cleaneddata[[#This Row],[Region]]="Central","Chris",cleaneddata[[#This Row],[Region]]="East","Erin",cleaneddata[[#This Row],[Region]]="South","Sam",cleaneddata[[#This Row],[Region]]="West","William")</f>
        <v>Chris</v>
      </c>
    </row>
    <row r="1513" spans="1:26" x14ac:dyDescent="0.2">
      <c r="A1513">
        <v>1974</v>
      </c>
      <c r="B1513" t="s">
        <v>2585</v>
      </c>
      <c r="C1513" t="s">
        <v>118</v>
      </c>
      <c r="D1513">
        <v>0.06</v>
      </c>
      <c r="E1513">
        <v>15.67</v>
      </c>
      <c r="F1513">
        <v>1.39</v>
      </c>
      <c r="G1513" t="s">
        <v>40</v>
      </c>
      <c r="H1513" t="s">
        <v>41</v>
      </c>
      <c r="I1513" t="s">
        <v>50</v>
      </c>
      <c r="J1513" t="s">
        <v>347</v>
      </c>
      <c r="K1513" t="s">
        <v>75</v>
      </c>
      <c r="L1513" t="s">
        <v>2486</v>
      </c>
      <c r="M1513">
        <v>0.38</v>
      </c>
      <c r="N1513" t="s">
        <v>34</v>
      </c>
      <c r="O1513" t="s">
        <v>54</v>
      </c>
      <c r="P1513" t="s">
        <v>291</v>
      </c>
      <c r="Q1513" t="s">
        <v>2586</v>
      </c>
      <c r="R1513">
        <v>48127</v>
      </c>
      <c r="S1513" s="1">
        <v>42144</v>
      </c>
      <c r="T1513" s="1">
        <v>42145</v>
      </c>
      <c r="U1513">
        <v>25.51</v>
      </c>
      <c r="V1513">
        <v>3</v>
      </c>
      <c r="W1513">
        <v>46.4</v>
      </c>
      <c r="X1513">
        <v>89040</v>
      </c>
      <c r="Y1513">
        <f>cleaneddata[[#This Row],[Unit Price]]-cleaneddata[[#This Row],[Discount]]</f>
        <v>15.61</v>
      </c>
      <c r="Z1513" t="str">
        <f>_xlfn.IFS(cleaneddata[[#This Row],[Region]]="Central","Chris",cleaneddata[[#This Row],[Region]]="East","Erin",cleaneddata[[#This Row],[Region]]="South","Sam",cleaneddata[[#This Row],[Region]]="West","William")</f>
        <v>Chris</v>
      </c>
    </row>
    <row r="1514" spans="1:26" x14ac:dyDescent="0.2">
      <c r="A1514">
        <v>2159</v>
      </c>
      <c r="B1514" t="s">
        <v>2587</v>
      </c>
      <c r="C1514" t="s">
        <v>118</v>
      </c>
      <c r="D1514">
        <v>0.08</v>
      </c>
      <c r="E1514">
        <v>30.98</v>
      </c>
      <c r="F1514">
        <v>8.74</v>
      </c>
      <c r="G1514" t="s">
        <v>40</v>
      </c>
      <c r="H1514" t="s">
        <v>96</v>
      </c>
      <c r="I1514" t="s">
        <v>50</v>
      </c>
      <c r="J1514" t="s">
        <v>90</v>
      </c>
      <c r="K1514" t="s">
        <v>75</v>
      </c>
      <c r="L1514" t="s">
        <v>2588</v>
      </c>
      <c r="M1514">
        <v>0.4</v>
      </c>
      <c r="N1514" t="s">
        <v>34</v>
      </c>
      <c r="O1514" t="s">
        <v>54</v>
      </c>
      <c r="P1514" t="s">
        <v>291</v>
      </c>
      <c r="Q1514" t="s">
        <v>2589</v>
      </c>
      <c r="R1514">
        <v>48185</v>
      </c>
      <c r="S1514" s="1">
        <v>42144</v>
      </c>
      <c r="T1514" s="1">
        <v>42145</v>
      </c>
      <c r="U1514">
        <v>371.27199999999999</v>
      </c>
      <c r="V1514">
        <v>25</v>
      </c>
      <c r="W1514">
        <v>727.2</v>
      </c>
      <c r="X1514">
        <v>90387</v>
      </c>
      <c r="Y1514">
        <f>cleaneddata[[#This Row],[Unit Price]]-cleaneddata[[#This Row],[Discount]]</f>
        <v>30.900000000000002</v>
      </c>
      <c r="Z1514" t="str">
        <f>_xlfn.IFS(cleaneddata[[#This Row],[Region]]="Central","Chris",cleaneddata[[#This Row],[Region]]="East","Erin",cleaneddata[[#This Row],[Region]]="South","Sam",cleaneddata[[#This Row],[Region]]="West","William")</f>
        <v>Chris</v>
      </c>
    </row>
    <row r="1515" spans="1:26" x14ac:dyDescent="0.2">
      <c r="A1515">
        <v>2162</v>
      </c>
      <c r="B1515" t="s">
        <v>2590</v>
      </c>
      <c r="C1515" t="s">
        <v>118</v>
      </c>
      <c r="D1515">
        <v>0.09</v>
      </c>
      <c r="E1515">
        <v>159.31</v>
      </c>
      <c r="F1515">
        <v>60</v>
      </c>
      <c r="G1515" t="s">
        <v>28</v>
      </c>
      <c r="H1515" t="s">
        <v>96</v>
      </c>
      <c r="I1515" t="s">
        <v>30</v>
      </c>
      <c r="J1515" t="s">
        <v>31</v>
      </c>
      <c r="K1515" t="s">
        <v>59</v>
      </c>
      <c r="L1515" t="s">
        <v>2591</v>
      </c>
      <c r="M1515">
        <v>0.55000000000000004</v>
      </c>
      <c r="N1515" t="s">
        <v>34</v>
      </c>
      <c r="O1515" t="s">
        <v>113</v>
      </c>
      <c r="P1515" t="s">
        <v>322</v>
      </c>
      <c r="Q1515" t="s">
        <v>2592</v>
      </c>
      <c r="R1515">
        <v>16146</v>
      </c>
      <c r="S1515" s="1">
        <v>42144</v>
      </c>
      <c r="T1515" s="1">
        <v>42146</v>
      </c>
      <c r="U1515">
        <v>77.000895400000005</v>
      </c>
      <c r="V1515">
        <v>41</v>
      </c>
      <c r="W1515">
        <v>6173.42</v>
      </c>
      <c r="X1515">
        <v>90387</v>
      </c>
      <c r="Y1515">
        <f>cleaneddata[[#This Row],[Unit Price]]-cleaneddata[[#This Row],[Discount]]</f>
        <v>159.22</v>
      </c>
      <c r="Z1515" t="str">
        <f>_xlfn.IFS(cleaneddata[[#This Row],[Region]]="Central","Chris",cleaneddata[[#This Row],[Region]]="East","Erin",cleaneddata[[#This Row],[Region]]="South","Sam",cleaneddata[[#This Row],[Region]]="West","William")</f>
        <v>Erin</v>
      </c>
    </row>
    <row r="1516" spans="1:26" x14ac:dyDescent="0.2">
      <c r="A1516">
        <v>2162</v>
      </c>
      <c r="B1516" t="s">
        <v>2590</v>
      </c>
      <c r="C1516" t="s">
        <v>118</v>
      </c>
      <c r="D1516">
        <v>0.06</v>
      </c>
      <c r="E1516">
        <v>55.99</v>
      </c>
      <c r="F1516">
        <v>5</v>
      </c>
      <c r="G1516" t="s">
        <v>40</v>
      </c>
      <c r="H1516" t="s">
        <v>96</v>
      </c>
      <c r="I1516" t="s">
        <v>42</v>
      </c>
      <c r="J1516" t="s">
        <v>137</v>
      </c>
      <c r="K1516" t="s">
        <v>44</v>
      </c>
      <c r="L1516" t="s">
        <v>1940</v>
      </c>
      <c r="M1516">
        <v>0.83</v>
      </c>
      <c r="N1516" t="s">
        <v>34</v>
      </c>
      <c r="O1516" t="s">
        <v>113</v>
      </c>
      <c r="P1516" t="s">
        <v>322</v>
      </c>
      <c r="Q1516" t="s">
        <v>2592</v>
      </c>
      <c r="R1516">
        <v>16146</v>
      </c>
      <c r="S1516" s="1">
        <v>42144</v>
      </c>
      <c r="T1516" s="1">
        <v>42146</v>
      </c>
      <c r="U1516">
        <v>27.968599999999999</v>
      </c>
      <c r="V1516">
        <v>33</v>
      </c>
      <c r="W1516">
        <v>1553.7</v>
      </c>
      <c r="X1516">
        <v>90387</v>
      </c>
      <c r="Y1516">
        <f>cleaneddata[[#This Row],[Unit Price]]-cleaneddata[[#This Row],[Discount]]</f>
        <v>55.93</v>
      </c>
      <c r="Z1516" t="str">
        <f>_xlfn.IFS(cleaneddata[[#This Row],[Region]]="Central","Chris",cleaneddata[[#This Row],[Region]]="East","Erin",cleaneddata[[#This Row],[Region]]="South","Sam",cleaneddata[[#This Row],[Region]]="West","William")</f>
        <v>Erin</v>
      </c>
    </row>
    <row r="1517" spans="1:26" x14ac:dyDescent="0.2">
      <c r="A1517">
        <v>871</v>
      </c>
      <c r="B1517" t="s">
        <v>1667</v>
      </c>
      <c r="C1517" t="s">
        <v>72</v>
      </c>
      <c r="D1517">
        <v>0.01</v>
      </c>
      <c r="E1517">
        <v>5.94</v>
      </c>
      <c r="F1517">
        <v>9.92</v>
      </c>
      <c r="G1517" t="s">
        <v>40</v>
      </c>
      <c r="H1517" t="s">
        <v>73</v>
      </c>
      <c r="I1517" t="s">
        <v>50</v>
      </c>
      <c r="J1517" t="s">
        <v>74</v>
      </c>
      <c r="K1517" t="s">
        <v>75</v>
      </c>
      <c r="L1517" t="s">
        <v>2593</v>
      </c>
      <c r="M1517">
        <v>0.38</v>
      </c>
      <c r="N1517" t="s">
        <v>34</v>
      </c>
      <c r="O1517" t="s">
        <v>61</v>
      </c>
      <c r="P1517" t="s">
        <v>298</v>
      </c>
      <c r="Q1517" t="s">
        <v>1668</v>
      </c>
      <c r="R1517">
        <v>89502</v>
      </c>
      <c r="S1517" s="1">
        <v>42144</v>
      </c>
      <c r="T1517" s="1">
        <v>42147</v>
      </c>
      <c r="U1517">
        <v>-239.315</v>
      </c>
      <c r="V1517">
        <v>12</v>
      </c>
      <c r="W1517">
        <v>74.77</v>
      </c>
      <c r="X1517">
        <v>90578</v>
      </c>
      <c r="Y1517">
        <f>cleaneddata[[#This Row],[Unit Price]]-cleaneddata[[#This Row],[Discount]]</f>
        <v>5.9300000000000006</v>
      </c>
      <c r="Z1517" t="str">
        <f>_xlfn.IFS(cleaneddata[[#This Row],[Region]]="Central","Chris",cleaneddata[[#This Row],[Region]]="East","Erin",cleaneddata[[#This Row],[Region]]="South","Sam",cleaneddata[[#This Row],[Region]]="West","William")</f>
        <v>William</v>
      </c>
    </row>
    <row r="1518" spans="1:26" x14ac:dyDescent="0.2">
      <c r="A1518">
        <v>871</v>
      </c>
      <c r="B1518" t="s">
        <v>1667</v>
      </c>
      <c r="C1518" t="s">
        <v>72</v>
      </c>
      <c r="D1518">
        <v>0</v>
      </c>
      <c r="E1518">
        <v>6.48</v>
      </c>
      <c r="F1518">
        <v>5.1100000000000003</v>
      </c>
      <c r="G1518" t="s">
        <v>40</v>
      </c>
      <c r="H1518" t="s">
        <v>73</v>
      </c>
      <c r="I1518" t="s">
        <v>50</v>
      </c>
      <c r="J1518" t="s">
        <v>90</v>
      </c>
      <c r="K1518" t="s">
        <v>75</v>
      </c>
      <c r="L1518" t="s">
        <v>2594</v>
      </c>
      <c r="M1518">
        <v>0.37</v>
      </c>
      <c r="N1518" t="s">
        <v>34</v>
      </c>
      <c r="O1518" t="s">
        <v>61</v>
      </c>
      <c r="P1518" t="s">
        <v>298</v>
      </c>
      <c r="Q1518" t="s">
        <v>1668</v>
      </c>
      <c r="R1518">
        <v>89502</v>
      </c>
      <c r="S1518" s="1">
        <v>42144</v>
      </c>
      <c r="T1518" s="1">
        <v>42146</v>
      </c>
      <c r="U1518">
        <v>-33.31</v>
      </c>
      <c r="V1518">
        <v>18</v>
      </c>
      <c r="W1518">
        <v>127.81</v>
      </c>
      <c r="X1518">
        <v>90578</v>
      </c>
      <c r="Y1518">
        <f>cleaneddata[[#This Row],[Unit Price]]-cleaneddata[[#This Row],[Discount]]</f>
        <v>6.48</v>
      </c>
      <c r="Z1518" t="str">
        <f>_xlfn.IFS(cleaneddata[[#This Row],[Region]]="Central","Chris",cleaneddata[[#This Row],[Region]]="East","Erin",cleaneddata[[#This Row],[Region]]="South","Sam",cleaneddata[[#This Row],[Region]]="West","William")</f>
        <v>William</v>
      </c>
    </row>
    <row r="1519" spans="1:26" x14ac:dyDescent="0.2">
      <c r="A1519">
        <v>922</v>
      </c>
      <c r="B1519" t="s">
        <v>2595</v>
      </c>
      <c r="C1519" t="s">
        <v>72</v>
      </c>
      <c r="D1519">
        <v>0.01</v>
      </c>
      <c r="E1519">
        <v>65.989999999999995</v>
      </c>
      <c r="F1519">
        <v>8.99</v>
      </c>
      <c r="G1519" t="s">
        <v>89</v>
      </c>
      <c r="H1519" t="s">
        <v>29</v>
      </c>
      <c r="I1519" t="s">
        <v>42</v>
      </c>
      <c r="J1519" t="s">
        <v>137</v>
      </c>
      <c r="K1519" t="s">
        <v>75</v>
      </c>
      <c r="L1519" t="s">
        <v>2596</v>
      </c>
      <c r="M1519">
        <v>0.56000000000000005</v>
      </c>
      <c r="N1519" t="s">
        <v>34</v>
      </c>
      <c r="O1519" t="s">
        <v>61</v>
      </c>
      <c r="P1519" t="s">
        <v>92</v>
      </c>
      <c r="Q1519" t="s">
        <v>2148</v>
      </c>
      <c r="R1519">
        <v>91730</v>
      </c>
      <c r="S1519" s="1">
        <v>42144</v>
      </c>
      <c r="T1519" s="1">
        <v>42145</v>
      </c>
      <c r="U1519">
        <v>396.97199999999998</v>
      </c>
      <c r="V1519">
        <v>14</v>
      </c>
      <c r="W1519">
        <v>782</v>
      </c>
      <c r="X1519">
        <v>87135</v>
      </c>
      <c r="Y1519">
        <f>cleaneddata[[#This Row],[Unit Price]]-cleaneddata[[#This Row],[Discount]]</f>
        <v>65.97999999999999</v>
      </c>
      <c r="Z1519" t="str">
        <f>_xlfn.IFS(cleaneddata[[#This Row],[Region]]="Central","Chris",cleaneddata[[#This Row],[Region]]="East","Erin",cleaneddata[[#This Row],[Region]]="South","Sam",cleaneddata[[#This Row],[Region]]="West","William")</f>
        <v>William</v>
      </c>
    </row>
    <row r="1520" spans="1:26" x14ac:dyDescent="0.2">
      <c r="A1520">
        <v>1708</v>
      </c>
      <c r="B1520" t="s">
        <v>599</v>
      </c>
      <c r="C1520" t="s">
        <v>72</v>
      </c>
      <c r="D1520">
        <v>0.03</v>
      </c>
      <c r="E1520">
        <v>205.99</v>
      </c>
      <c r="F1520">
        <v>3</v>
      </c>
      <c r="G1520" t="s">
        <v>40</v>
      </c>
      <c r="H1520" t="s">
        <v>29</v>
      </c>
      <c r="I1520" t="s">
        <v>42</v>
      </c>
      <c r="J1520" t="s">
        <v>137</v>
      </c>
      <c r="K1520" t="s">
        <v>75</v>
      </c>
      <c r="L1520" t="s">
        <v>425</v>
      </c>
      <c r="M1520">
        <v>0.57999999999999996</v>
      </c>
      <c r="N1520" t="s">
        <v>34</v>
      </c>
      <c r="O1520" t="s">
        <v>113</v>
      </c>
      <c r="P1520" t="s">
        <v>319</v>
      </c>
      <c r="Q1520" t="s">
        <v>601</v>
      </c>
      <c r="R1520">
        <v>44118</v>
      </c>
      <c r="S1520" s="1">
        <v>42144</v>
      </c>
      <c r="T1520" s="1">
        <v>42145</v>
      </c>
      <c r="U1520">
        <v>3670.3515000000002</v>
      </c>
      <c r="V1520">
        <v>29</v>
      </c>
      <c r="W1520">
        <v>5319.35</v>
      </c>
      <c r="X1520">
        <v>88784</v>
      </c>
      <c r="Y1520">
        <f>cleaneddata[[#This Row],[Unit Price]]-cleaneddata[[#This Row],[Discount]]</f>
        <v>205.96</v>
      </c>
      <c r="Z1520" t="str">
        <f>_xlfn.IFS(cleaneddata[[#This Row],[Region]]="Central","Chris",cleaneddata[[#This Row],[Region]]="East","Erin",cleaneddata[[#This Row],[Region]]="South","Sam",cleaneddata[[#This Row],[Region]]="West","William")</f>
        <v>Erin</v>
      </c>
    </row>
    <row r="1521" spans="1:26" x14ac:dyDescent="0.2">
      <c r="A1521">
        <v>276</v>
      </c>
      <c r="B1521" t="s">
        <v>2597</v>
      </c>
      <c r="C1521" t="s">
        <v>27</v>
      </c>
      <c r="D1521">
        <v>0.04</v>
      </c>
      <c r="E1521">
        <v>1.98</v>
      </c>
      <c r="F1521">
        <v>0.7</v>
      </c>
      <c r="G1521" t="s">
        <v>89</v>
      </c>
      <c r="H1521" t="s">
        <v>96</v>
      </c>
      <c r="I1521" t="s">
        <v>50</v>
      </c>
      <c r="J1521" t="s">
        <v>178</v>
      </c>
      <c r="K1521" t="s">
        <v>52</v>
      </c>
      <c r="L1521" t="s">
        <v>443</v>
      </c>
      <c r="M1521">
        <v>0.83</v>
      </c>
      <c r="N1521" t="s">
        <v>34</v>
      </c>
      <c r="O1521" t="s">
        <v>113</v>
      </c>
      <c r="P1521" t="s">
        <v>250</v>
      </c>
      <c r="Q1521" t="s">
        <v>1391</v>
      </c>
      <c r="R1521">
        <v>6111</v>
      </c>
      <c r="S1521" s="1">
        <v>42145</v>
      </c>
      <c r="T1521" s="1">
        <v>42146</v>
      </c>
      <c r="U1521">
        <v>-1</v>
      </c>
      <c r="V1521">
        <v>3</v>
      </c>
      <c r="W1521">
        <v>8.3000000000000007</v>
      </c>
      <c r="X1521">
        <v>89291</v>
      </c>
      <c r="Y1521">
        <f>cleaneddata[[#This Row],[Unit Price]]-cleaneddata[[#This Row],[Discount]]</f>
        <v>1.94</v>
      </c>
      <c r="Z1521" t="str">
        <f>_xlfn.IFS(cleaneddata[[#This Row],[Region]]="Central","Chris",cleaneddata[[#This Row],[Region]]="East","Erin",cleaneddata[[#This Row],[Region]]="South","Sam",cleaneddata[[#This Row],[Region]]="West","William")</f>
        <v>Erin</v>
      </c>
    </row>
    <row r="1522" spans="1:26" x14ac:dyDescent="0.2">
      <c r="A1522">
        <v>282</v>
      </c>
      <c r="B1522" t="s">
        <v>2598</v>
      </c>
      <c r="C1522" t="s">
        <v>27</v>
      </c>
      <c r="D1522">
        <v>0.03</v>
      </c>
      <c r="E1522">
        <v>55.99</v>
      </c>
      <c r="F1522">
        <v>5</v>
      </c>
      <c r="G1522" t="s">
        <v>40</v>
      </c>
      <c r="H1522" t="s">
        <v>96</v>
      </c>
      <c r="I1522" t="s">
        <v>42</v>
      </c>
      <c r="J1522" t="s">
        <v>137</v>
      </c>
      <c r="K1522" t="s">
        <v>44</v>
      </c>
      <c r="L1522" t="s">
        <v>1940</v>
      </c>
      <c r="M1522">
        <v>0.83</v>
      </c>
      <c r="N1522" t="s">
        <v>34</v>
      </c>
      <c r="O1522" t="s">
        <v>113</v>
      </c>
      <c r="P1522" t="s">
        <v>399</v>
      </c>
      <c r="Q1522" t="s">
        <v>2599</v>
      </c>
      <c r="R1522">
        <v>7109</v>
      </c>
      <c r="S1522" s="1">
        <v>42145</v>
      </c>
      <c r="T1522" s="1">
        <v>42146</v>
      </c>
      <c r="U1522">
        <v>-221.25399999999999</v>
      </c>
      <c r="V1522">
        <v>9</v>
      </c>
      <c r="W1522">
        <v>416.95</v>
      </c>
      <c r="X1522">
        <v>89291</v>
      </c>
      <c r="Y1522">
        <f>cleaneddata[[#This Row],[Unit Price]]-cleaneddata[[#This Row],[Discount]]</f>
        <v>55.96</v>
      </c>
      <c r="Z1522" t="str">
        <f>_xlfn.IFS(cleaneddata[[#This Row],[Region]]="Central","Chris",cleaneddata[[#This Row],[Region]]="East","Erin",cleaneddata[[#This Row],[Region]]="South","Sam",cleaneddata[[#This Row],[Region]]="West","William")</f>
        <v>Erin</v>
      </c>
    </row>
    <row r="1523" spans="1:26" x14ac:dyDescent="0.2">
      <c r="A1523">
        <v>825</v>
      </c>
      <c r="B1523" t="s">
        <v>2600</v>
      </c>
      <c r="C1523" t="s">
        <v>27</v>
      </c>
      <c r="D1523">
        <v>0</v>
      </c>
      <c r="E1523">
        <v>11.97</v>
      </c>
      <c r="F1523">
        <v>4.9800000000000004</v>
      </c>
      <c r="G1523" t="s">
        <v>40</v>
      </c>
      <c r="H1523" t="s">
        <v>73</v>
      </c>
      <c r="I1523" t="s">
        <v>50</v>
      </c>
      <c r="J1523" t="s">
        <v>97</v>
      </c>
      <c r="K1523" t="s">
        <v>75</v>
      </c>
      <c r="L1523" t="s">
        <v>818</v>
      </c>
      <c r="M1523">
        <v>0.57999999999999996</v>
      </c>
      <c r="N1523" t="s">
        <v>34</v>
      </c>
      <c r="O1523" t="s">
        <v>54</v>
      </c>
      <c r="P1523" t="s">
        <v>189</v>
      </c>
      <c r="Q1523" t="s">
        <v>2601</v>
      </c>
      <c r="R1523">
        <v>79605</v>
      </c>
      <c r="S1523" s="1">
        <v>42145</v>
      </c>
      <c r="T1523" s="1">
        <v>42148</v>
      </c>
      <c r="U1523">
        <v>3.3839999999999999</v>
      </c>
      <c r="V1523">
        <v>4</v>
      </c>
      <c r="W1523">
        <v>53.3</v>
      </c>
      <c r="X1523">
        <v>89258</v>
      </c>
      <c r="Y1523">
        <f>cleaneddata[[#This Row],[Unit Price]]-cleaneddata[[#This Row],[Discount]]</f>
        <v>11.97</v>
      </c>
      <c r="Z1523" t="str">
        <f>_xlfn.IFS(cleaneddata[[#This Row],[Region]]="Central","Chris",cleaneddata[[#This Row],[Region]]="East","Erin",cleaneddata[[#This Row],[Region]]="South","Sam",cleaneddata[[#This Row],[Region]]="West","William")</f>
        <v>Chris</v>
      </c>
    </row>
    <row r="1524" spans="1:26" x14ac:dyDescent="0.2">
      <c r="A1524">
        <v>406</v>
      </c>
      <c r="B1524" t="s">
        <v>2602</v>
      </c>
      <c r="C1524" t="s">
        <v>39</v>
      </c>
      <c r="D1524">
        <v>0.03</v>
      </c>
      <c r="E1524">
        <v>4.9800000000000004</v>
      </c>
      <c r="F1524">
        <v>0.8</v>
      </c>
      <c r="G1524" t="s">
        <v>40</v>
      </c>
      <c r="H1524" t="s">
        <v>29</v>
      </c>
      <c r="I1524" t="s">
        <v>50</v>
      </c>
      <c r="J1524" t="s">
        <v>90</v>
      </c>
      <c r="K1524" t="s">
        <v>52</v>
      </c>
      <c r="L1524" t="s">
        <v>896</v>
      </c>
      <c r="M1524">
        <v>0.36</v>
      </c>
      <c r="N1524" t="s">
        <v>34</v>
      </c>
      <c r="O1524" t="s">
        <v>113</v>
      </c>
      <c r="P1524" t="s">
        <v>399</v>
      </c>
      <c r="Q1524" t="s">
        <v>2603</v>
      </c>
      <c r="R1524">
        <v>8360</v>
      </c>
      <c r="S1524" s="1">
        <v>42145</v>
      </c>
      <c r="T1524" s="1">
        <v>42146</v>
      </c>
      <c r="U1524">
        <v>50.2044</v>
      </c>
      <c r="V1524">
        <v>15</v>
      </c>
      <c r="W1524">
        <v>72.760000000000005</v>
      </c>
      <c r="X1524">
        <v>87804</v>
      </c>
      <c r="Y1524">
        <f>cleaneddata[[#This Row],[Unit Price]]-cleaneddata[[#This Row],[Discount]]</f>
        <v>4.95</v>
      </c>
      <c r="Z1524" t="str">
        <f>_xlfn.IFS(cleaneddata[[#This Row],[Region]]="Central","Chris",cleaneddata[[#This Row],[Region]]="East","Erin",cleaneddata[[#This Row],[Region]]="South","Sam",cleaneddata[[#This Row],[Region]]="West","William")</f>
        <v>Erin</v>
      </c>
    </row>
    <row r="1525" spans="1:26" x14ac:dyDescent="0.2">
      <c r="A1525">
        <v>1106</v>
      </c>
      <c r="B1525" t="s">
        <v>2583</v>
      </c>
      <c r="C1525" t="s">
        <v>39</v>
      </c>
      <c r="D1525">
        <v>0.01</v>
      </c>
      <c r="E1525">
        <v>9.31</v>
      </c>
      <c r="F1525">
        <v>3.98</v>
      </c>
      <c r="G1525" t="s">
        <v>40</v>
      </c>
      <c r="H1525" t="s">
        <v>29</v>
      </c>
      <c r="I1525" t="s">
        <v>50</v>
      </c>
      <c r="J1525" t="s">
        <v>570</v>
      </c>
      <c r="K1525" t="s">
        <v>44</v>
      </c>
      <c r="L1525" t="s">
        <v>2604</v>
      </c>
      <c r="M1525">
        <v>0.56000000000000005</v>
      </c>
      <c r="N1525" t="s">
        <v>34</v>
      </c>
      <c r="O1525" t="s">
        <v>54</v>
      </c>
      <c r="P1525" t="s">
        <v>189</v>
      </c>
      <c r="Q1525" t="s">
        <v>556</v>
      </c>
      <c r="R1525">
        <v>75220</v>
      </c>
      <c r="S1525" s="1">
        <v>42145</v>
      </c>
      <c r="T1525" s="1">
        <v>42146</v>
      </c>
      <c r="U1525">
        <v>-10.9</v>
      </c>
      <c r="V1525">
        <v>61</v>
      </c>
      <c r="W1525">
        <v>586.96</v>
      </c>
      <c r="X1525">
        <v>646</v>
      </c>
      <c r="Y1525">
        <f>cleaneddata[[#This Row],[Unit Price]]-cleaneddata[[#This Row],[Discount]]</f>
        <v>9.3000000000000007</v>
      </c>
      <c r="Z1525" t="str">
        <f>_xlfn.IFS(cleaneddata[[#This Row],[Region]]="Central","Chris",cleaneddata[[#This Row],[Region]]="East","Erin",cleaneddata[[#This Row],[Region]]="South","Sam",cleaneddata[[#This Row],[Region]]="West","William")</f>
        <v>Chris</v>
      </c>
    </row>
    <row r="1526" spans="1:26" x14ac:dyDescent="0.2">
      <c r="A1526">
        <v>1107</v>
      </c>
      <c r="B1526" t="s">
        <v>2605</v>
      </c>
      <c r="C1526" t="s">
        <v>39</v>
      </c>
      <c r="D1526">
        <v>0.01</v>
      </c>
      <c r="E1526">
        <v>9.31</v>
      </c>
      <c r="F1526">
        <v>3.98</v>
      </c>
      <c r="G1526" t="s">
        <v>40</v>
      </c>
      <c r="H1526" t="s">
        <v>29</v>
      </c>
      <c r="I1526" t="s">
        <v>50</v>
      </c>
      <c r="J1526" t="s">
        <v>570</v>
      </c>
      <c r="K1526" t="s">
        <v>44</v>
      </c>
      <c r="L1526" t="s">
        <v>2604</v>
      </c>
      <c r="M1526">
        <v>0.56000000000000005</v>
      </c>
      <c r="N1526" t="s">
        <v>34</v>
      </c>
      <c r="O1526" t="s">
        <v>54</v>
      </c>
      <c r="P1526" t="s">
        <v>189</v>
      </c>
      <c r="Q1526" t="s">
        <v>2606</v>
      </c>
      <c r="R1526">
        <v>77566</v>
      </c>
      <c r="S1526" s="1">
        <v>42145</v>
      </c>
      <c r="T1526" s="1">
        <v>42146</v>
      </c>
      <c r="U1526">
        <v>2.1800000000000002</v>
      </c>
      <c r="V1526">
        <v>15</v>
      </c>
      <c r="W1526">
        <v>144.33000000000001</v>
      </c>
      <c r="X1526">
        <v>86411</v>
      </c>
      <c r="Y1526">
        <f>cleaneddata[[#This Row],[Unit Price]]-cleaneddata[[#This Row],[Discount]]</f>
        <v>9.3000000000000007</v>
      </c>
      <c r="Z1526" t="str">
        <f>_xlfn.IFS(cleaneddata[[#This Row],[Region]]="Central","Chris",cleaneddata[[#This Row],[Region]]="East","Erin",cleaneddata[[#This Row],[Region]]="South","Sam",cleaneddata[[#This Row],[Region]]="West","William")</f>
        <v>Chris</v>
      </c>
    </row>
    <row r="1527" spans="1:26" x14ac:dyDescent="0.2">
      <c r="A1527">
        <v>820</v>
      </c>
      <c r="B1527" t="s">
        <v>2607</v>
      </c>
      <c r="C1527" t="s">
        <v>49</v>
      </c>
      <c r="D1527">
        <v>0.09</v>
      </c>
      <c r="E1527">
        <v>5.84</v>
      </c>
      <c r="F1527">
        <v>0.83</v>
      </c>
      <c r="G1527" t="s">
        <v>40</v>
      </c>
      <c r="H1527" t="s">
        <v>29</v>
      </c>
      <c r="I1527" t="s">
        <v>50</v>
      </c>
      <c r="J1527" t="s">
        <v>51</v>
      </c>
      <c r="K1527" t="s">
        <v>52</v>
      </c>
      <c r="L1527" t="s">
        <v>2608</v>
      </c>
      <c r="M1527">
        <v>0.49</v>
      </c>
      <c r="N1527" t="s">
        <v>34</v>
      </c>
      <c r="O1527" t="s">
        <v>61</v>
      </c>
      <c r="P1527" t="s">
        <v>68</v>
      </c>
      <c r="Q1527" t="s">
        <v>2609</v>
      </c>
      <c r="R1527">
        <v>99362</v>
      </c>
      <c r="S1527" s="1">
        <v>42145</v>
      </c>
      <c r="T1527" s="1">
        <v>42149</v>
      </c>
      <c r="U1527">
        <v>-2.87</v>
      </c>
      <c r="V1527">
        <v>1</v>
      </c>
      <c r="W1527">
        <v>5.9</v>
      </c>
      <c r="X1527">
        <v>90244</v>
      </c>
      <c r="Y1527">
        <f>cleaneddata[[#This Row],[Unit Price]]-cleaneddata[[#This Row],[Discount]]</f>
        <v>5.75</v>
      </c>
      <c r="Z1527" t="str">
        <f>_xlfn.IFS(cleaneddata[[#This Row],[Region]]="Central","Chris",cleaneddata[[#This Row],[Region]]="East","Erin",cleaneddata[[#This Row],[Region]]="South","Sam",cleaneddata[[#This Row],[Region]]="West","William")</f>
        <v>William</v>
      </c>
    </row>
    <row r="1528" spans="1:26" x14ac:dyDescent="0.2">
      <c r="A1528">
        <v>1527</v>
      </c>
      <c r="B1528" t="s">
        <v>340</v>
      </c>
      <c r="C1528" t="s">
        <v>49</v>
      </c>
      <c r="D1528">
        <v>0.09</v>
      </c>
      <c r="E1528">
        <v>50.98</v>
      </c>
      <c r="F1528">
        <v>6.5</v>
      </c>
      <c r="G1528" t="s">
        <v>40</v>
      </c>
      <c r="H1528" t="s">
        <v>73</v>
      </c>
      <c r="I1528" t="s">
        <v>42</v>
      </c>
      <c r="J1528" t="s">
        <v>43</v>
      </c>
      <c r="K1528" t="s">
        <v>75</v>
      </c>
      <c r="L1528" t="s">
        <v>1868</v>
      </c>
      <c r="M1528">
        <v>0.73</v>
      </c>
      <c r="N1528" t="s">
        <v>34</v>
      </c>
      <c r="O1528" t="s">
        <v>35</v>
      </c>
      <c r="P1528" t="s">
        <v>166</v>
      </c>
      <c r="Q1528" t="s">
        <v>342</v>
      </c>
      <c r="R1528">
        <v>35601</v>
      </c>
      <c r="S1528" s="1">
        <v>42145</v>
      </c>
      <c r="T1528" s="1">
        <v>42152</v>
      </c>
      <c r="U1528">
        <v>70.176000000000002</v>
      </c>
      <c r="V1528">
        <v>28</v>
      </c>
      <c r="W1528">
        <v>1395.41</v>
      </c>
      <c r="X1528">
        <v>86815</v>
      </c>
      <c r="Y1528">
        <f>cleaneddata[[#This Row],[Unit Price]]-cleaneddata[[#This Row],[Discount]]</f>
        <v>50.889999999999993</v>
      </c>
      <c r="Z1528" t="str">
        <f>_xlfn.IFS(cleaneddata[[#This Row],[Region]]="Central","Chris",cleaneddata[[#This Row],[Region]]="East","Erin",cleaneddata[[#This Row],[Region]]="South","Sam",cleaneddata[[#This Row],[Region]]="West","William")</f>
        <v>Sam</v>
      </c>
    </row>
    <row r="1529" spans="1:26" x14ac:dyDescent="0.2">
      <c r="A1529">
        <v>3319</v>
      </c>
      <c r="B1529" t="s">
        <v>2610</v>
      </c>
      <c r="C1529" t="s">
        <v>49</v>
      </c>
      <c r="D1529">
        <v>0.03</v>
      </c>
      <c r="E1529">
        <v>20.98</v>
      </c>
      <c r="F1529">
        <v>1.49</v>
      </c>
      <c r="G1529" t="s">
        <v>40</v>
      </c>
      <c r="H1529" t="s">
        <v>29</v>
      </c>
      <c r="I1529" t="s">
        <v>50</v>
      </c>
      <c r="J1529" t="s">
        <v>74</v>
      </c>
      <c r="K1529" t="s">
        <v>75</v>
      </c>
      <c r="L1529" t="s">
        <v>2611</v>
      </c>
      <c r="M1529">
        <v>0.35</v>
      </c>
      <c r="N1529" t="s">
        <v>34</v>
      </c>
      <c r="O1529" t="s">
        <v>35</v>
      </c>
      <c r="P1529" t="s">
        <v>402</v>
      </c>
      <c r="Q1529" t="s">
        <v>505</v>
      </c>
      <c r="R1529">
        <v>37075</v>
      </c>
      <c r="S1529" s="1">
        <v>42145</v>
      </c>
      <c r="T1529" s="1">
        <v>42145</v>
      </c>
      <c r="U1529">
        <v>30.024000000000001</v>
      </c>
      <c r="V1529">
        <v>20</v>
      </c>
      <c r="W1529">
        <v>431.43</v>
      </c>
      <c r="X1529">
        <v>90104</v>
      </c>
      <c r="Y1529">
        <f>cleaneddata[[#This Row],[Unit Price]]-cleaneddata[[#This Row],[Discount]]</f>
        <v>20.95</v>
      </c>
      <c r="Z1529" t="str">
        <f>_xlfn.IFS(cleaneddata[[#This Row],[Region]]="Central","Chris",cleaneddata[[#This Row],[Region]]="East","Erin",cleaneddata[[#This Row],[Region]]="South","Sam",cleaneddata[[#This Row],[Region]]="West","William")</f>
        <v>Sam</v>
      </c>
    </row>
    <row r="1530" spans="1:26" x14ac:dyDescent="0.2">
      <c r="A1530">
        <v>1129</v>
      </c>
      <c r="B1530" t="s">
        <v>788</v>
      </c>
      <c r="C1530" t="s">
        <v>118</v>
      </c>
      <c r="D1530">
        <v>0.02</v>
      </c>
      <c r="E1530">
        <v>7.64</v>
      </c>
      <c r="F1530">
        <v>1.39</v>
      </c>
      <c r="G1530" t="s">
        <v>40</v>
      </c>
      <c r="H1530" t="s">
        <v>73</v>
      </c>
      <c r="I1530" t="s">
        <v>50</v>
      </c>
      <c r="J1530" t="s">
        <v>347</v>
      </c>
      <c r="K1530" t="s">
        <v>75</v>
      </c>
      <c r="L1530" t="s">
        <v>1560</v>
      </c>
      <c r="M1530">
        <v>0.36</v>
      </c>
      <c r="N1530" t="s">
        <v>34</v>
      </c>
      <c r="O1530" t="s">
        <v>113</v>
      </c>
      <c r="P1530" t="s">
        <v>405</v>
      </c>
      <c r="Q1530" t="s">
        <v>790</v>
      </c>
      <c r="R1530">
        <v>2118</v>
      </c>
      <c r="S1530" s="1">
        <v>42145</v>
      </c>
      <c r="T1530" s="1">
        <v>42147</v>
      </c>
      <c r="U1530">
        <v>117.38</v>
      </c>
      <c r="V1530">
        <v>52</v>
      </c>
      <c r="W1530">
        <v>406.91</v>
      </c>
      <c r="X1530">
        <v>13735</v>
      </c>
      <c r="Y1530">
        <f>cleaneddata[[#This Row],[Unit Price]]-cleaneddata[[#This Row],[Discount]]</f>
        <v>7.62</v>
      </c>
      <c r="Z1530" t="str">
        <f>_xlfn.IFS(cleaneddata[[#This Row],[Region]]="Central","Chris",cleaneddata[[#This Row],[Region]]="East","Erin",cleaneddata[[#This Row],[Region]]="South","Sam",cleaneddata[[#This Row],[Region]]="West","William")</f>
        <v>Erin</v>
      </c>
    </row>
    <row r="1531" spans="1:26" x14ac:dyDescent="0.2">
      <c r="A1531">
        <v>1131</v>
      </c>
      <c r="B1531" t="s">
        <v>2612</v>
      </c>
      <c r="C1531" t="s">
        <v>118</v>
      </c>
      <c r="D1531">
        <v>0.02</v>
      </c>
      <c r="E1531">
        <v>7.64</v>
      </c>
      <c r="F1531">
        <v>1.39</v>
      </c>
      <c r="G1531" t="s">
        <v>40</v>
      </c>
      <c r="H1531" t="s">
        <v>73</v>
      </c>
      <c r="I1531" t="s">
        <v>50</v>
      </c>
      <c r="J1531" t="s">
        <v>347</v>
      </c>
      <c r="K1531" t="s">
        <v>75</v>
      </c>
      <c r="L1531" t="s">
        <v>1560</v>
      </c>
      <c r="M1531">
        <v>0.36</v>
      </c>
      <c r="N1531" t="s">
        <v>34</v>
      </c>
      <c r="O1531" t="s">
        <v>54</v>
      </c>
      <c r="P1531" t="s">
        <v>189</v>
      </c>
      <c r="Q1531" t="s">
        <v>2613</v>
      </c>
      <c r="R1531">
        <v>79907</v>
      </c>
      <c r="S1531" s="1">
        <v>42145</v>
      </c>
      <c r="T1531" s="1">
        <v>42147</v>
      </c>
      <c r="U1531">
        <v>70.193700000000007</v>
      </c>
      <c r="V1531">
        <v>13</v>
      </c>
      <c r="W1531">
        <v>101.73</v>
      </c>
      <c r="X1531">
        <v>88103</v>
      </c>
      <c r="Y1531">
        <f>cleaneddata[[#This Row],[Unit Price]]-cleaneddata[[#This Row],[Discount]]</f>
        <v>7.62</v>
      </c>
      <c r="Z1531" t="str">
        <f>_xlfn.IFS(cleaneddata[[#This Row],[Region]]="Central","Chris",cleaneddata[[#This Row],[Region]]="East","Erin",cleaneddata[[#This Row],[Region]]="South","Sam",cleaneddata[[#This Row],[Region]]="West","William")</f>
        <v>Chris</v>
      </c>
    </row>
    <row r="1532" spans="1:26" x14ac:dyDescent="0.2">
      <c r="A1532">
        <v>1254</v>
      </c>
      <c r="B1532" t="s">
        <v>1592</v>
      </c>
      <c r="C1532" t="s">
        <v>118</v>
      </c>
      <c r="D1532">
        <v>0.04</v>
      </c>
      <c r="E1532">
        <v>2.08</v>
      </c>
      <c r="F1532">
        <v>1.49</v>
      </c>
      <c r="G1532" t="s">
        <v>40</v>
      </c>
      <c r="H1532" t="s">
        <v>73</v>
      </c>
      <c r="I1532" t="s">
        <v>50</v>
      </c>
      <c r="J1532" t="s">
        <v>74</v>
      </c>
      <c r="K1532" t="s">
        <v>75</v>
      </c>
      <c r="L1532" t="s">
        <v>1412</v>
      </c>
      <c r="M1532">
        <v>0.36</v>
      </c>
      <c r="N1532" t="s">
        <v>34</v>
      </c>
      <c r="O1532" t="s">
        <v>54</v>
      </c>
      <c r="P1532" t="s">
        <v>189</v>
      </c>
      <c r="Q1532" t="s">
        <v>1593</v>
      </c>
      <c r="R1532">
        <v>77530</v>
      </c>
      <c r="S1532" s="1">
        <v>42145</v>
      </c>
      <c r="T1532" s="1">
        <v>42147</v>
      </c>
      <c r="U1532">
        <v>-11.281499999999999</v>
      </c>
      <c r="V1532">
        <v>16</v>
      </c>
      <c r="W1532">
        <v>33.770000000000003</v>
      </c>
      <c r="X1532">
        <v>89982</v>
      </c>
      <c r="Y1532">
        <f>cleaneddata[[#This Row],[Unit Price]]-cleaneddata[[#This Row],[Discount]]</f>
        <v>2.04</v>
      </c>
      <c r="Z1532" t="str">
        <f>_xlfn.IFS(cleaneddata[[#This Row],[Region]]="Central","Chris",cleaneddata[[#This Row],[Region]]="East","Erin",cleaneddata[[#This Row],[Region]]="South","Sam",cleaneddata[[#This Row],[Region]]="West","William")</f>
        <v>Chris</v>
      </c>
    </row>
    <row r="1533" spans="1:26" x14ac:dyDescent="0.2">
      <c r="A1533">
        <v>19</v>
      </c>
      <c r="B1533" t="s">
        <v>2614</v>
      </c>
      <c r="C1533" t="s">
        <v>72</v>
      </c>
      <c r="D1533">
        <v>7.0000000000000007E-2</v>
      </c>
      <c r="E1533">
        <v>12.99</v>
      </c>
      <c r="F1533">
        <v>9.44</v>
      </c>
      <c r="G1533" t="s">
        <v>40</v>
      </c>
      <c r="H1533" t="s">
        <v>29</v>
      </c>
      <c r="I1533" t="s">
        <v>42</v>
      </c>
      <c r="J1533" t="s">
        <v>58</v>
      </c>
      <c r="K1533" t="s">
        <v>146</v>
      </c>
      <c r="L1533" t="s">
        <v>2615</v>
      </c>
      <c r="M1533">
        <v>0.39</v>
      </c>
      <c r="N1533" t="s">
        <v>34</v>
      </c>
      <c r="O1533" t="s">
        <v>61</v>
      </c>
      <c r="P1533" t="s">
        <v>279</v>
      </c>
      <c r="Q1533" t="s">
        <v>2616</v>
      </c>
      <c r="R1533">
        <v>59801</v>
      </c>
      <c r="S1533" s="1">
        <v>42145</v>
      </c>
      <c r="T1533" s="1">
        <v>42147</v>
      </c>
      <c r="U1533">
        <v>-114.6399</v>
      </c>
      <c r="V1533">
        <v>18</v>
      </c>
      <c r="W1533">
        <v>231.79</v>
      </c>
      <c r="X1533">
        <v>90032</v>
      </c>
      <c r="Y1533">
        <f>cleaneddata[[#This Row],[Unit Price]]-cleaneddata[[#This Row],[Discount]]</f>
        <v>12.92</v>
      </c>
      <c r="Z1533" t="str">
        <f>_xlfn.IFS(cleaneddata[[#This Row],[Region]]="Central","Chris",cleaneddata[[#This Row],[Region]]="East","Erin",cleaneddata[[#This Row],[Region]]="South","Sam",cleaneddata[[#This Row],[Region]]="West","William")</f>
        <v>William</v>
      </c>
    </row>
    <row r="1534" spans="1:26" x14ac:dyDescent="0.2">
      <c r="A1534">
        <v>21</v>
      </c>
      <c r="B1534" t="s">
        <v>2522</v>
      </c>
      <c r="C1534" t="s">
        <v>72</v>
      </c>
      <c r="D1534">
        <v>0.08</v>
      </c>
      <c r="E1534">
        <v>5</v>
      </c>
      <c r="F1534">
        <v>3.39</v>
      </c>
      <c r="G1534" t="s">
        <v>40</v>
      </c>
      <c r="H1534" t="s">
        <v>29</v>
      </c>
      <c r="I1534" t="s">
        <v>50</v>
      </c>
      <c r="J1534" t="s">
        <v>178</v>
      </c>
      <c r="K1534" t="s">
        <v>52</v>
      </c>
      <c r="L1534" t="s">
        <v>2617</v>
      </c>
      <c r="M1534">
        <v>0.37</v>
      </c>
      <c r="N1534" t="s">
        <v>34</v>
      </c>
      <c r="O1534" t="s">
        <v>113</v>
      </c>
      <c r="P1534" t="s">
        <v>114</v>
      </c>
      <c r="Q1534" t="s">
        <v>115</v>
      </c>
      <c r="R1534">
        <v>10012</v>
      </c>
      <c r="S1534" s="1">
        <v>42145</v>
      </c>
      <c r="T1534" s="1">
        <v>42146</v>
      </c>
      <c r="U1534">
        <v>-17.489999999999998</v>
      </c>
      <c r="V1534">
        <v>58</v>
      </c>
      <c r="W1534">
        <v>293.06</v>
      </c>
      <c r="X1534">
        <v>42949</v>
      </c>
      <c r="Y1534">
        <f>cleaneddata[[#This Row],[Unit Price]]-cleaneddata[[#This Row],[Discount]]</f>
        <v>4.92</v>
      </c>
      <c r="Z1534" t="str">
        <f>_xlfn.IFS(cleaneddata[[#This Row],[Region]]="Central","Chris",cleaneddata[[#This Row],[Region]]="East","Erin",cleaneddata[[#This Row],[Region]]="South","Sam",cleaneddata[[#This Row],[Region]]="West","William")</f>
        <v>Erin</v>
      </c>
    </row>
    <row r="1535" spans="1:26" x14ac:dyDescent="0.2">
      <c r="A1535">
        <v>21</v>
      </c>
      <c r="B1535" t="s">
        <v>2522</v>
      </c>
      <c r="C1535" t="s">
        <v>72</v>
      </c>
      <c r="D1535">
        <v>7.0000000000000007E-2</v>
      </c>
      <c r="E1535">
        <v>12.99</v>
      </c>
      <c r="F1535">
        <v>9.44</v>
      </c>
      <c r="G1535" t="s">
        <v>40</v>
      </c>
      <c r="H1535" t="s">
        <v>29</v>
      </c>
      <c r="I1535" t="s">
        <v>42</v>
      </c>
      <c r="J1535" t="s">
        <v>58</v>
      </c>
      <c r="K1535" t="s">
        <v>146</v>
      </c>
      <c r="L1535" t="s">
        <v>2615</v>
      </c>
      <c r="M1535">
        <v>0.39</v>
      </c>
      <c r="N1535" t="s">
        <v>34</v>
      </c>
      <c r="O1535" t="s">
        <v>113</v>
      </c>
      <c r="P1535" t="s">
        <v>114</v>
      </c>
      <c r="Q1535" t="s">
        <v>115</v>
      </c>
      <c r="R1535">
        <v>10012</v>
      </c>
      <c r="S1535" s="1">
        <v>42145</v>
      </c>
      <c r="T1535" s="1">
        <v>42147</v>
      </c>
      <c r="U1535">
        <v>-114.6399</v>
      </c>
      <c r="V1535">
        <v>71</v>
      </c>
      <c r="W1535">
        <v>914.29</v>
      </c>
      <c r="X1535">
        <v>42949</v>
      </c>
      <c r="Y1535">
        <f>cleaneddata[[#This Row],[Unit Price]]-cleaneddata[[#This Row],[Discount]]</f>
        <v>12.92</v>
      </c>
      <c r="Z1535" t="str">
        <f>_xlfn.IFS(cleaneddata[[#This Row],[Region]]="Central","Chris",cleaneddata[[#This Row],[Region]]="East","Erin",cleaneddata[[#This Row],[Region]]="South","Sam",cleaneddata[[#This Row],[Region]]="West","William")</f>
        <v>Erin</v>
      </c>
    </row>
    <row r="1536" spans="1:26" x14ac:dyDescent="0.2">
      <c r="A1536">
        <v>3206</v>
      </c>
      <c r="B1536" t="s">
        <v>1928</v>
      </c>
      <c r="C1536" t="s">
        <v>72</v>
      </c>
      <c r="D1536">
        <v>0.06</v>
      </c>
      <c r="E1536">
        <v>218.08</v>
      </c>
      <c r="F1536">
        <v>18.059999999999999</v>
      </c>
      <c r="G1536" t="s">
        <v>89</v>
      </c>
      <c r="H1536" t="s">
        <v>41</v>
      </c>
      <c r="I1536" t="s">
        <v>30</v>
      </c>
      <c r="J1536" t="s">
        <v>111</v>
      </c>
      <c r="K1536" t="s">
        <v>66</v>
      </c>
      <c r="L1536" t="s">
        <v>2618</v>
      </c>
      <c r="M1536">
        <v>0.56999999999999995</v>
      </c>
      <c r="N1536" t="s">
        <v>34</v>
      </c>
      <c r="O1536" t="s">
        <v>61</v>
      </c>
      <c r="P1536" t="s">
        <v>492</v>
      </c>
      <c r="Q1536" t="s">
        <v>1930</v>
      </c>
      <c r="R1536">
        <v>83301</v>
      </c>
      <c r="S1536" s="1">
        <v>42145</v>
      </c>
      <c r="T1536" s="1">
        <v>42147</v>
      </c>
      <c r="U1536">
        <v>969.42</v>
      </c>
      <c r="V1536">
        <v>7</v>
      </c>
      <c r="W1536">
        <v>1488.51</v>
      </c>
      <c r="X1536">
        <v>87934</v>
      </c>
      <c r="Y1536">
        <f>cleaneddata[[#This Row],[Unit Price]]-cleaneddata[[#This Row],[Discount]]</f>
        <v>218.02</v>
      </c>
      <c r="Z1536" t="str">
        <f>_xlfn.IFS(cleaneddata[[#This Row],[Region]]="Central","Chris",cleaneddata[[#This Row],[Region]]="East","Erin",cleaneddata[[#This Row],[Region]]="South","Sam",cleaneddata[[#This Row],[Region]]="West","William")</f>
        <v>William</v>
      </c>
    </row>
    <row r="1537" spans="1:26" x14ac:dyDescent="0.2">
      <c r="A1537">
        <v>2385</v>
      </c>
      <c r="B1537" t="s">
        <v>2619</v>
      </c>
      <c r="C1537" t="s">
        <v>27</v>
      </c>
      <c r="D1537">
        <v>0.1</v>
      </c>
      <c r="E1537">
        <v>130.97999999999999</v>
      </c>
      <c r="F1537">
        <v>30</v>
      </c>
      <c r="G1537" t="s">
        <v>28</v>
      </c>
      <c r="H1537" t="s">
        <v>29</v>
      </c>
      <c r="I1537" t="s">
        <v>30</v>
      </c>
      <c r="J1537" t="s">
        <v>111</v>
      </c>
      <c r="K1537" t="s">
        <v>59</v>
      </c>
      <c r="L1537" t="s">
        <v>2201</v>
      </c>
      <c r="M1537">
        <v>0.78</v>
      </c>
      <c r="N1537" t="s">
        <v>34</v>
      </c>
      <c r="O1537" t="s">
        <v>61</v>
      </c>
      <c r="P1537" t="s">
        <v>642</v>
      </c>
      <c r="Q1537" t="s">
        <v>2620</v>
      </c>
      <c r="R1537">
        <v>88001</v>
      </c>
      <c r="S1537" s="1">
        <v>42146</v>
      </c>
      <c r="T1537" s="1">
        <v>42148</v>
      </c>
      <c r="U1537">
        <v>2000.11</v>
      </c>
      <c r="V1537">
        <v>18</v>
      </c>
      <c r="W1537">
        <v>2259.9899999999998</v>
      </c>
      <c r="X1537">
        <v>89184</v>
      </c>
      <c r="Y1537">
        <f>cleaneddata[[#This Row],[Unit Price]]-cleaneddata[[#This Row],[Discount]]</f>
        <v>130.88</v>
      </c>
      <c r="Z1537" t="str">
        <f>_xlfn.IFS(cleaneddata[[#This Row],[Region]]="Central","Chris",cleaneddata[[#This Row],[Region]]="East","Erin",cleaneddata[[#This Row],[Region]]="South","Sam",cleaneddata[[#This Row],[Region]]="West","William")</f>
        <v>William</v>
      </c>
    </row>
    <row r="1538" spans="1:26" x14ac:dyDescent="0.2">
      <c r="A1538">
        <v>2699</v>
      </c>
      <c r="B1538" t="s">
        <v>2091</v>
      </c>
      <c r="C1538" t="s">
        <v>27</v>
      </c>
      <c r="D1538">
        <v>0.06</v>
      </c>
      <c r="E1538">
        <v>4.9800000000000004</v>
      </c>
      <c r="F1538">
        <v>4.95</v>
      </c>
      <c r="G1538" t="s">
        <v>40</v>
      </c>
      <c r="H1538" t="s">
        <v>96</v>
      </c>
      <c r="I1538" t="s">
        <v>50</v>
      </c>
      <c r="J1538" t="s">
        <v>74</v>
      </c>
      <c r="K1538" t="s">
        <v>75</v>
      </c>
      <c r="L1538" t="s">
        <v>2621</v>
      </c>
      <c r="M1538">
        <v>0.37</v>
      </c>
      <c r="N1538" t="s">
        <v>34</v>
      </c>
      <c r="O1538" t="s">
        <v>61</v>
      </c>
      <c r="P1538" t="s">
        <v>590</v>
      </c>
      <c r="Q1538" t="s">
        <v>2093</v>
      </c>
      <c r="R1538">
        <v>86442</v>
      </c>
      <c r="S1538" s="1">
        <v>42146</v>
      </c>
      <c r="T1538" s="1">
        <v>42148</v>
      </c>
      <c r="U1538">
        <v>-103.224</v>
      </c>
      <c r="V1538">
        <v>16</v>
      </c>
      <c r="W1538">
        <v>78.989999999999995</v>
      </c>
      <c r="X1538">
        <v>87677</v>
      </c>
      <c r="Y1538">
        <f>cleaneddata[[#This Row],[Unit Price]]-cleaneddata[[#This Row],[Discount]]</f>
        <v>4.9200000000000008</v>
      </c>
      <c r="Z1538" t="str">
        <f>_xlfn.IFS(cleaneddata[[#This Row],[Region]]="Central","Chris",cleaneddata[[#This Row],[Region]]="East","Erin",cleaneddata[[#This Row],[Region]]="South","Sam",cleaneddata[[#This Row],[Region]]="West","William")</f>
        <v>William</v>
      </c>
    </row>
    <row r="1539" spans="1:26" x14ac:dyDescent="0.2">
      <c r="A1539">
        <v>181</v>
      </c>
      <c r="B1539" t="s">
        <v>1289</v>
      </c>
      <c r="C1539" t="s">
        <v>39</v>
      </c>
      <c r="D1539">
        <v>7.0000000000000007E-2</v>
      </c>
      <c r="E1539">
        <v>1.68</v>
      </c>
      <c r="F1539">
        <v>1.57</v>
      </c>
      <c r="G1539" t="s">
        <v>40</v>
      </c>
      <c r="H1539" t="s">
        <v>96</v>
      </c>
      <c r="I1539" t="s">
        <v>50</v>
      </c>
      <c r="J1539" t="s">
        <v>51</v>
      </c>
      <c r="K1539" t="s">
        <v>52</v>
      </c>
      <c r="L1539" t="s">
        <v>576</v>
      </c>
      <c r="M1539">
        <v>0.59</v>
      </c>
      <c r="N1539" t="s">
        <v>34</v>
      </c>
      <c r="O1539" t="s">
        <v>61</v>
      </c>
      <c r="P1539" t="s">
        <v>92</v>
      </c>
      <c r="Q1539" t="s">
        <v>943</v>
      </c>
      <c r="R1539">
        <v>94122</v>
      </c>
      <c r="S1539" s="1">
        <v>42146</v>
      </c>
      <c r="T1539" s="1">
        <v>42147</v>
      </c>
      <c r="U1539">
        <v>-35.75</v>
      </c>
      <c r="V1539">
        <v>116</v>
      </c>
      <c r="W1539">
        <v>186.59</v>
      </c>
      <c r="X1539">
        <v>3585</v>
      </c>
      <c r="Y1539">
        <f>cleaneddata[[#This Row],[Unit Price]]-cleaneddata[[#This Row],[Discount]]</f>
        <v>1.6099999999999999</v>
      </c>
      <c r="Z1539" t="str">
        <f>_xlfn.IFS(cleaneddata[[#This Row],[Region]]="Central","Chris",cleaneddata[[#This Row],[Region]]="East","Erin",cleaneddata[[#This Row],[Region]]="South","Sam",cleaneddata[[#This Row],[Region]]="West","William")</f>
        <v>William</v>
      </c>
    </row>
    <row r="1540" spans="1:26" x14ac:dyDescent="0.2">
      <c r="A1540">
        <v>188</v>
      </c>
      <c r="B1540" t="s">
        <v>2622</v>
      </c>
      <c r="C1540" t="s">
        <v>39</v>
      </c>
      <c r="D1540">
        <v>7.0000000000000007E-2</v>
      </c>
      <c r="E1540">
        <v>10.06</v>
      </c>
      <c r="F1540">
        <v>2.06</v>
      </c>
      <c r="G1540" t="s">
        <v>40</v>
      </c>
      <c r="H1540" t="s">
        <v>96</v>
      </c>
      <c r="I1540" t="s">
        <v>50</v>
      </c>
      <c r="J1540" t="s">
        <v>90</v>
      </c>
      <c r="K1540" t="s">
        <v>52</v>
      </c>
      <c r="L1540" t="s">
        <v>175</v>
      </c>
      <c r="M1540">
        <v>0.39</v>
      </c>
      <c r="N1540" t="s">
        <v>34</v>
      </c>
      <c r="O1540" t="s">
        <v>54</v>
      </c>
      <c r="P1540" t="s">
        <v>189</v>
      </c>
      <c r="Q1540" t="s">
        <v>1959</v>
      </c>
      <c r="R1540">
        <v>76240</v>
      </c>
      <c r="S1540" s="1">
        <v>42146</v>
      </c>
      <c r="T1540" s="1">
        <v>42146</v>
      </c>
      <c r="U1540">
        <v>152.65559999999999</v>
      </c>
      <c r="V1540">
        <v>23</v>
      </c>
      <c r="W1540">
        <v>221.24</v>
      </c>
      <c r="X1540">
        <v>88361</v>
      </c>
      <c r="Y1540">
        <f>cleaneddata[[#This Row],[Unit Price]]-cleaneddata[[#This Row],[Discount]]</f>
        <v>9.99</v>
      </c>
      <c r="Z1540" t="str">
        <f>_xlfn.IFS(cleaneddata[[#This Row],[Region]]="Central","Chris",cleaneddata[[#This Row],[Region]]="East","Erin",cleaneddata[[#This Row],[Region]]="South","Sam",cleaneddata[[#This Row],[Region]]="West","William")</f>
        <v>Chris</v>
      </c>
    </row>
    <row r="1541" spans="1:26" x14ac:dyDescent="0.2">
      <c r="A1541">
        <v>188</v>
      </c>
      <c r="B1541" t="s">
        <v>2622</v>
      </c>
      <c r="C1541" t="s">
        <v>39</v>
      </c>
      <c r="D1541">
        <v>7.0000000000000007E-2</v>
      </c>
      <c r="E1541">
        <v>1.68</v>
      </c>
      <c r="F1541">
        <v>1.57</v>
      </c>
      <c r="G1541" t="s">
        <v>40</v>
      </c>
      <c r="H1541" t="s">
        <v>96</v>
      </c>
      <c r="I1541" t="s">
        <v>50</v>
      </c>
      <c r="J1541" t="s">
        <v>51</v>
      </c>
      <c r="K1541" t="s">
        <v>52</v>
      </c>
      <c r="L1541" t="s">
        <v>576</v>
      </c>
      <c r="M1541">
        <v>0.59</v>
      </c>
      <c r="N1541" t="s">
        <v>34</v>
      </c>
      <c r="O1541" t="s">
        <v>54</v>
      </c>
      <c r="P1541" t="s">
        <v>189</v>
      </c>
      <c r="Q1541" t="s">
        <v>1959</v>
      </c>
      <c r="R1541">
        <v>76240</v>
      </c>
      <c r="S1541" s="1">
        <v>42146</v>
      </c>
      <c r="T1541" s="1">
        <v>42147</v>
      </c>
      <c r="U1541">
        <v>7.15</v>
      </c>
      <c r="V1541">
        <v>29</v>
      </c>
      <c r="W1541">
        <v>46.65</v>
      </c>
      <c r="X1541">
        <v>88361</v>
      </c>
      <c r="Y1541">
        <f>cleaneddata[[#This Row],[Unit Price]]-cleaneddata[[#This Row],[Discount]]</f>
        <v>1.6099999999999999</v>
      </c>
      <c r="Z1541" t="str">
        <f>_xlfn.IFS(cleaneddata[[#This Row],[Region]]="Central","Chris",cleaneddata[[#This Row],[Region]]="East","Erin",cleaneddata[[#This Row],[Region]]="South","Sam",cleaneddata[[#This Row],[Region]]="West","William")</f>
        <v>Chris</v>
      </c>
    </row>
    <row r="1542" spans="1:26" x14ac:dyDescent="0.2">
      <c r="A1542">
        <v>1246</v>
      </c>
      <c r="B1542" t="s">
        <v>2013</v>
      </c>
      <c r="C1542" t="s">
        <v>49</v>
      </c>
      <c r="D1542">
        <v>0.03</v>
      </c>
      <c r="E1542">
        <v>256.99</v>
      </c>
      <c r="F1542">
        <v>11.25</v>
      </c>
      <c r="G1542" t="s">
        <v>40</v>
      </c>
      <c r="H1542" t="s">
        <v>73</v>
      </c>
      <c r="I1542" t="s">
        <v>42</v>
      </c>
      <c r="J1542" t="s">
        <v>43</v>
      </c>
      <c r="K1542" t="s">
        <v>75</v>
      </c>
      <c r="L1542" t="s">
        <v>2623</v>
      </c>
      <c r="M1542">
        <v>0.51</v>
      </c>
      <c r="N1542" t="s">
        <v>34</v>
      </c>
      <c r="O1542" t="s">
        <v>113</v>
      </c>
      <c r="P1542" t="s">
        <v>114</v>
      </c>
      <c r="Q1542" t="s">
        <v>115</v>
      </c>
      <c r="R1542">
        <v>10009</v>
      </c>
      <c r="S1542" s="1">
        <v>42146</v>
      </c>
      <c r="T1542" s="1">
        <v>42146</v>
      </c>
      <c r="U1542">
        <v>1489.8</v>
      </c>
      <c r="V1542">
        <v>32</v>
      </c>
      <c r="W1542">
        <v>8216.2800000000007</v>
      </c>
      <c r="X1542">
        <v>46853</v>
      </c>
      <c r="Y1542">
        <f>cleaneddata[[#This Row],[Unit Price]]-cleaneddata[[#This Row],[Discount]]</f>
        <v>256.96000000000004</v>
      </c>
      <c r="Z1542" t="str">
        <f>_xlfn.IFS(cleaneddata[[#This Row],[Region]]="Central","Chris",cleaneddata[[#This Row],[Region]]="East","Erin",cleaneddata[[#This Row],[Region]]="South","Sam",cleaneddata[[#This Row],[Region]]="West","William")</f>
        <v>Erin</v>
      </c>
    </row>
    <row r="1543" spans="1:26" x14ac:dyDescent="0.2">
      <c r="A1543">
        <v>1257</v>
      </c>
      <c r="B1543" t="s">
        <v>2283</v>
      </c>
      <c r="C1543" t="s">
        <v>118</v>
      </c>
      <c r="D1543">
        <v>0.01</v>
      </c>
      <c r="E1543">
        <v>115.99</v>
      </c>
      <c r="F1543">
        <v>56.14</v>
      </c>
      <c r="G1543" t="s">
        <v>28</v>
      </c>
      <c r="H1543" t="s">
        <v>73</v>
      </c>
      <c r="I1543" t="s">
        <v>42</v>
      </c>
      <c r="J1543" t="s">
        <v>58</v>
      </c>
      <c r="K1543" t="s">
        <v>59</v>
      </c>
      <c r="L1543" t="s">
        <v>482</v>
      </c>
      <c r="M1543">
        <v>0.4</v>
      </c>
      <c r="N1543" t="s">
        <v>34</v>
      </c>
      <c r="O1543" t="s">
        <v>61</v>
      </c>
      <c r="P1543" t="s">
        <v>62</v>
      </c>
      <c r="Q1543" t="s">
        <v>1125</v>
      </c>
      <c r="R1543">
        <v>80013</v>
      </c>
      <c r="S1543" s="1">
        <v>42146</v>
      </c>
      <c r="T1543" s="1">
        <v>42147</v>
      </c>
      <c r="U1543">
        <v>-164.39519999999999</v>
      </c>
      <c r="V1543">
        <v>5</v>
      </c>
      <c r="W1543">
        <v>604.35</v>
      </c>
      <c r="X1543">
        <v>86535</v>
      </c>
      <c r="Y1543">
        <f>cleaneddata[[#This Row],[Unit Price]]-cleaneddata[[#This Row],[Discount]]</f>
        <v>115.97999999999999</v>
      </c>
      <c r="Z1543" t="str">
        <f>_xlfn.IFS(cleaneddata[[#This Row],[Region]]="Central","Chris",cleaneddata[[#This Row],[Region]]="East","Erin",cleaneddata[[#This Row],[Region]]="South","Sam",cleaneddata[[#This Row],[Region]]="West","William")</f>
        <v>William</v>
      </c>
    </row>
    <row r="1544" spans="1:26" x14ac:dyDescent="0.2">
      <c r="A1544">
        <v>2976</v>
      </c>
      <c r="B1544" t="s">
        <v>2624</v>
      </c>
      <c r="C1544" t="s">
        <v>118</v>
      </c>
      <c r="D1544">
        <v>0.01</v>
      </c>
      <c r="E1544">
        <v>35.99</v>
      </c>
      <c r="F1544">
        <v>0.99</v>
      </c>
      <c r="G1544" t="s">
        <v>40</v>
      </c>
      <c r="H1544" t="s">
        <v>29</v>
      </c>
      <c r="I1544" t="s">
        <v>42</v>
      </c>
      <c r="J1544" t="s">
        <v>137</v>
      </c>
      <c r="K1544" t="s">
        <v>44</v>
      </c>
      <c r="L1544" t="s">
        <v>1987</v>
      </c>
      <c r="M1544">
        <v>0.35</v>
      </c>
      <c r="N1544" t="s">
        <v>34</v>
      </c>
      <c r="O1544" t="s">
        <v>54</v>
      </c>
      <c r="P1544" t="s">
        <v>359</v>
      </c>
      <c r="Q1544" t="s">
        <v>2625</v>
      </c>
      <c r="R1544">
        <v>53154</v>
      </c>
      <c r="S1544" s="1">
        <v>42146</v>
      </c>
      <c r="T1544" s="1">
        <v>42147</v>
      </c>
      <c r="U1544">
        <v>882.48239999999998</v>
      </c>
      <c r="V1544">
        <v>41</v>
      </c>
      <c r="W1544">
        <v>1278.96</v>
      </c>
      <c r="X1544">
        <v>89047</v>
      </c>
      <c r="Y1544">
        <f>cleaneddata[[#This Row],[Unit Price]]-cleaneddata[[#This Row],[Discount]]</f>
        <v>35.980000000000004</v>
      </c>
      <c r="Z1544" t="str">
        <f>_xlfn.IFS(cleaneddata[[#This Row],[Region]]="Central","Chris",cleaneddata[[#This Row],[Region]]="East","Erin",cleaneddata[[#This Row],[Region]]="South","Sam",cleaneddata[[#This Row],[Region]]="West","William")</f>
        <v>Chris</v>
      </c>
    </row>
    <row r="1545" spans="1:26" x14ac:dyDescent="0.2">
      <c r="A1545">
        <v>2198</v>
      </c>
      <c r="B1545" t="s">
        <v>2626</v>
      </c>
      <c r="C1545" t="s">
        <v>72</v>
      </c>
      <c r="D1545">
        <v>0.03</v>
      </c>
      <c r="E1545">
        <v>25.98</v>
      </c>
      <c r="F1545">
        <v>4.08</v>
      </c>
      <c r="G1545" t="s">
        <v>40</v>
      </c>
      <c r="H1545" t="s">
        <v>29</v>
      </c>
      <c r="I1545" t="s">
        <v>50</v>
      </c>
      <c r="J1545" t="s">
        <v>51</v>
      </c>
      <c r="K1545" t="s">
        <v>44</v>
      </c>
      <c r="L1545" t="s">
        <v>2627</v>
      </c>
      <c r="M1545">
        <v>0.56999999999999995</v>
      </c>
      <c r="N1545" t="s">
        <v>34</v>
      </c>
      <c r="O1545" t="s">
        <v>113</v>
      </c>
      <c r="P1545" t="s">
        <v>114</v>
      </c>
      <c r="Q1545" t="s">
        <v>2628</v>
      </c>
      <c r="R1545">
        <v>11757</v>
      </c>
      <c r="S1545" s="1">
        <v>42146</v>
      </c>
      <c r="T1545" s="1">
        <v>42149</v>
      </c>
      <c r="U1545">
        <v>295.90649999999999</v>
      </c>
      <c r="V1545">
        <v>16</v>
      </c>
      <c r="W1545">
        <v>428.85</v>
      </c>
      <c r="X1545">
        <v>89174</v>
      </c>
      <c r="Y1545">
        <f>cleaneddata[[#This Row],[Unit Price]]-cleaneddata[[#This Row],[Discount]]</f>
        <v>25.95</v>
      </c>
      <c r="Z1545" t="str">
        <f>_xlfn.IFS(cleaneddata[[#This Row],[Region]]="Central","Chris",cleaneddata[[#This Row],[Region]]="East","Erin",cleaneddata[[#This Row],[Region]]="South","Sam",cleaneddata[[#This Row],[Region]]="West","William")</f>
        <v>Erin</v>
      </c>
    </row>
    <row r="1546" spans="1:26" x14ac:dyDescent="0.2">
      <c r="A1546">
        <v>2198</v>
      </c>
      <c r="B1546" t="s">
        <v>2626</v>
      </c>
      <c r="C1546" t="s">
        <v>72</v>
      </c>
      <c r="D1546">
        <v>0.1</v>
      </c>
      <c r="E1546">
        <v>20.98</v>
      </c>
      <c r="F1546">
        <v>53.03</v>
      </c>
      <c r="G1546" t="s">
        <v>28</v>
      </c>
      <c r="H1546" t="s">
        <v>29</v>
      </c>
      <c r="I1546" t="s">
        <v>50</v>
      </c>
      <c r="J1546" t="s">
        <v>80</v>
      </c>
      <c r="K1546" t="s">
        <v>59</v>
      </c>
      <c r="L1546" t="s">
        <v>1092</v>
      </c>
      <c r="M1546">
        <v>0.78</v>
      </c>
      <c r="N1546" t="s">
        <v>34</v>
      </c>
      <c r="O1546" t="s">
        <v>113</v>
      </c>
      <c r="P1546" t="s">
        <v>114</v>
      </c>
      <c r="Q1546" t="s">
        <v>2628</v>
      </c>
      <c r="R1546">
        <v>11757</v>
      </c>
      <c r="S1546" s="1">
        <v>42146</v>
      </c>
      <c r="T1546" s="1">
        <v>42146</v>
      </c>
      <c r="U1546">
        <v>-2111.36</v>
      </c>
      <c r="V1546">
        <v>16</v>
      </c>
      <c r="W1546">
        <v>342.54</v>
      </c>
      <c r="X1546">
        <v>89174</v>
      </c>
      <c r="Y1546">
        <f>cleaneddata[[#This Row],[Unit Price]]-cleaneddata[[#This Row],[Discount]]</f>
        <v>20.88</v>
      </c>
      <c r="Z1546" t="str">
        <f>_xlfn.IFS(cleaneddata[[#This Row],[Region]]="Central","Chris",cleaneddata[[#This Row],[Region]]="East","Erin",cleaneddata[[#This Row],[Region]]="South","Sam",cleaneddata[[#This Row],[Region]]="West","William")</f>
        <v>Erin</v>
      </c>
    </row>
    <row r="1547" spans="1:26" x14ac:dyDescent="0.2">
      <c r="A1547">
        <v>2526</v>
      </c>
      <c r="B1547" t="s">
        <v>2629</v>
      </c>
      <c r="C1547" t="s">
        <v>27</v>
      </c>
      <c r="D1547">
        <v>0.01</v>
      </c>
      <c r="E1547">
        <v>2.16</v>
      </c>
      <c r="F1547">
        <v>6.05</v>
      </c>
      <c r="G1547" t="s">
        <v>40</v>
      </c>
      <c r="H1547" t="s">
        <v>96</v>
      </c>
      <c r="I1547" t="s">
        <v>50</v>
      </c>
      <c r="J1547" t="s">
        <v>74</v>
      </c>
      <c r="K1547" t="s">
        <v>75</v>
      </c>
      <c r="L1547" t="s">
        <v>898</v>
      </c>
      <c r="M1547">
        <v>0.37</v>
      </c>
      <c r="N1547" t="s">
        <v>34</v>
      </c>
      <c r="O1547" t="s">
        <v>35</v>
      </c>
      <c r="P1547" t="s">
        <v>170</v>
      </c>
      <c r="Q1547" t="s">
        <v>2031</v>
      </c>
      <c r="R1547">
        <v>70506</v>
      </c>
      <c r="S1547" s="1">
        <v>42147</v>
      </c>
      <c r="T1547" s="1">
        <v>42149</v>
      </c>
      <c r="U1547">
        <v>395.76</v>
      </c>
      <c r="V1547">
        <v>24</v>
      </c>
      <c r="W1547">
        <v>58.05</v>
      </c>
      <c r="X1547">
        <v>87208</v>
      </c>
      <c r="Y1547">
        <f>cleaneddata[[#This Row],[Unit Price]]-cleaneddata[[#This Row],[Discount]]</f>
        <v>2.1500000000000004</v>
      </c>
      <c r="Z1547" t="str">
        <f>_xlfn.IFS(cleaneddata[[#This Row],[Region]]="Central","Chris",cleaneddata[[#This Row],[Region]]="East","Erin",cleaneddata[[#This Row],[Region]]="South","Sam",cleaneddata[[#This Row],[Region]]="West","William")</f>
        <v>Sam</v>
      </c>
    </row>
    <row r="1548" spans="1:26" x14ac:dyDescent="0.2">
      <c r="A1548">
        <v>2527</v>
      </c>
      <c r="B1548" t="s">
        <v>2630</v>
      </c>
      <c r="C1548" t="s">
        <v>27</v>
      </c>
      <c r="D1548">
        <v>7.0000000000000007E-2</v>
      </c>
      <c r="E1548">
        <v>21.38</v>
      </c>
      <c r="F1548">
        <v>8.99</v>
      </c>
      <c r="G1548" t="s">
        <v>40</v>
      </c>
      <c r="H1548" t="s">
        <v>96</v>
      </c>
      <c r="I1548" t="s">
        <v>50</v>
      </c>
      <c r="J1548" t="s">
        <v>51</v>
      </c>
      <c r="K1548" t="s">
        <v>44</v>
      </c>
      <c r="L1548" t="s">
        <v>1679</v>
      </c>
      <c r="M1548">
        <v>0.59</v>
      </c>
      <c r="N1548" t="s">
        <v>34</v>
      </c>
      <c r="O1548" t="s">
        <v>35</v>
      </c>
      <c r="P1548" t="s">
        <v>170</v>
      </c>
      <c r="Q1548" t="s">
        <v>2631</v>
      </c>
      <c r="R1548">
        <v>70601</v>
      </c>
      <c r="S1548" s="1">
        <v>42147</v>
      </c>
      <c r="T1548" s="1">
        <v>42149</v>
      </c>
      <c r="U1548">
        <v>-39.396000000000001</v>
      </c>
      <c r="V1548">
        <v>3</v>
      </c>
      <c r="W1548">
        <v>68.64</v>
      </c>
      <c r="X1548">
        <v>87208</v>
      </c>
      <c r="Y1548">
        <f>cleaneddata[[#This Row],[Unit Price]]-cleaneddata[[#This Row],[Discount]]</f>
        <v>21.31</v>
      </c>
      <c r="Z1548" t="str">
        <f>_xlfn.IFS(cleaneddata[[#This Row],[Region]]="Central","Chris",cleaneddata[[#This Row],[Region]]="East","Erin",cleaneddata[[#This Row],[Region]]="South","Sam",cleaneddata[[#This Row],[Region]]="West","William")</f>
        <v>Sam</v>
      </c>
    </row>
    <row r="1549" spans="1:26" x14ac:dyDescent="0.2">
      <c r="A1549">
        <v>1182</v>
      </c>
      <c r="B1549" t="s">
        <v>2632</v>
      </c>
      <c r="C1549" t="s">
        <v>39</v>
      </c>
      <c r="D1549">
        <v>7.0000000000000007E-2</v>
      </c>
      <c r="E1549">
        <v>2.61</v>
      </c>
      <c r="F1549">
        <v>0.5</v>
      </c>
      <c r="G1549" t="s">
        <v>40</v>
      </c>
      <c r="H1549" t="s">
        <v>73</v>
      </c>
      <c r="I1549" t="s">
        <v>50</v>
      </c>
      <c r="J1549" t="s">
        <v>154</v>
      </c>
      <c r="K1549" t="s">
        <v>75</v>
      </c>
      <c r="L1549" t="s">
        <v>1369</v>
      </c>
      <c r="M1549">
        <v>0.39</v>
      </c>
      <c r="N1549" t="s">
        <v>34</v>
      </c>
      <c r="O1549" t="s">
        <v>61</v>
      </c>
      <c r="P1549" t="s">
        <v>148</v>
      </c>
      <c r="Q1549" t="s">
        <v>2633</v>
      </c>
      <c r="R1549">
        <v>84660</v>
      </c>
      <c r="S1549" s="1">
        <v>42147</v>
      </c>
      <c r="T1549" s="1">
        <v>42147</v>
      </c>
      <c r="U1549">
        <v>27.013500000000001</v>
      </c>
      <c r="V1549">
        <v>15</v>
      </c>
      <c r="W1549">
        <v>39.15</v>
      </c>
      <c r="X1549">
        <v>86913</v>
      </c>
      <c r="Y1549">
        <f>cleaneddata[[#This Row],[Unit Price]]-cleaneddata[[#This Row],[Discount]]</f>
        <v>2.54</v>
      </c>
      <c r="Z1549" t="str">
        <f>_xlfn.IFS(cleaneddata[[#This Row],[Region]]="Central","Chris",cleaneddata[[#This Row],[Region]]="East","Erin",cleaneddata[[#This Row],[Region]]="South","Sam",cleaneddata[[#This Row],[Region]]="West","William")</f>
        <v>William</v>
      </c>
    </row>
    <row r="1550" spans="1:26" x14ac:dyDescent="0.2">
      <c r="A1550">
        <v>3249</v>
      </c>
      <c r="B1550" t="s">
        <v>2634</v>
      </c>
      <c r="C1550" t="s">
        <v>39</v>
      </c>
      <c r="D1550">
        <v>0.03</v>
      </c>
      <c r="E1550">
        <v>42.8</v>
      </c>
      <c r="F1550">
        <v>2.99</v>
      </c>
      <c r="G1550" t="s">
        <v>40</v>
      </c>
      <c r="H1550" t="s">
        <v>96</v>
      </c>
      <c r="I1550" t="s">
        <v>50</v>
      </c>
      <c r="J1550" t="s">
        <v>74</v>
      </c>
      <c r="K1550" t="s">
        <v>75</v>
      </c>
      <c r="L1550" t="s">
        <v>2635</v>
      </c>
      <c r="M1550">
        <v>0.36</v>
      </c>
      <c r="N1550" t="s">
        <v>34</v>
      </c>
      <c r="O1550" t="s">
        <v>113</v>
      </c>
      <c r="P1550" t="s">
        <v>420</v>
      </c>
      <c r="Q1550" t="s">
        <v>2636</v>
      </c>
      <c r="R1550">
        <v>21403</v>
      </c>
      <c r="S1550" s="1">
        <v>42147</v>
      </c>
      <c r="T1550" s="1">
        <v>42148</v>
      </c>
      <c r="U1550">
        <v>462.92099999999999</v>
      </c>
      <c r="V1550">
        <v>16</v>
      </c>
      <c r="W1550">
        <v>670.9</v>
      </c>
      <c r="X1550">
        <v>87298</v>
      </c>
      <c r="Y1550">
        <f>cleaneddata[[#This Row],[Unit Price]]-cleaneddata[[#This Row],[Discount]]</f>
        <v>42.769999999999996</v>
      </c>
      <c r="Z1550" t="str">
        <f>_xlfn.IFS(cleaneddata[[#This Row],[Region]]="Central","Chris",cleaneddata[[#This Row],[Region]]="East","Erin",cleaneddata[[#This Row],[Region]]="South","Sam",cleaneddata[[#This Row],[Region]]="West","William")</f>
        <v>Erin</v>
      </c>
    </row>
    <row r="1551" spans="1:26" x14ac:dyDescent="0.2">
      <c r="A1551">
        <v>460</v>
      </c>
      <c r="B1551" t="s">
        <v>2637</v>
      </c>
      <c r="C1551" t="s">
        <v>49</v>
      </c>
      <c r="D1551">
        <v>7.0000000000000007E-2</v>
      </c>
      <c r="E1551">
        <v>16.91</v>
      </c>
      <c r="F1551">
        <v>6.25</v>
      </c>
      <c r="G1551" t="s">
        <v>40</v>
      </c>
      <c r="H1551" t="s">
        <v>73</v>
      </c>
      <c r="I1551" t="s">
        <v>50</v>
      </c>
      <c r="J1551" t="s">
        <v>80</v>
      </c>
      <c r="K1551" t="s">
        <v>75</v>
      </c>
      <c r="L1551" t="s">
        <v>2638</v>
      </c>
      <c r="M1551">
        <v>0.57999999999999996</v>
      </c>
      <c r="N1551" t="s">
        <v>34</v>
      </c>
      <c r="O1551" t="s">
        <v>113</v>
      </c>
      <c r="P1551" t="s">
        <v>399</v>
      </c>
      <c r="Q1551" t="s">
        <v>2639</v>
      </c>
      <c r="R1551">
        <v>8332</v>
      </c>
      <c r="S1551" s="1">
        <v>42147</v>
      </c>
      <c r="T1551" s="1">
        <v>42154</v>
      </c>
      <c r="U1551">
        <v>7.9</v>
      </c>
      <c r="V1551">
        <v>31</v>
      </c>
      <c r="W1551">
        <v>492.9</v>
      </c>
      <c r="X1551">
        <v>86014</v>
      </c>
      <c r="Y1551">
        <f>cleaneddata[[#This Row],[Unit Price]]-cleaneddata[[#This Row],[Discount]]</f>
        <v>16.84</v>
      </c>
      <c r="Z1551" t="str">
        <f>_xlfn.IFS(cleaneddata[[#This Row],[Region]]="Central","Chris",cleaneddata[[#This Row],[Region]]="East","Erin",cleaneddata[[#This Row],[Region]]="South","Sam",cleaneddata[[#This Row],[Region]]="West","William")</f>
        <v>Erin</v>
      </c>
    </row>
    <row r="1552" spans="1:26" x14ac:dyDescent="0.2">
      <c r="A1552">
        <v>2858</v>
      </c>
      <c r="B1552" t="s">
        <v>2553</v>
      </c>
      <c r="C1552" t="s">
        <v>49</v>
      </c>
      <c r="D1552">
        <v>0.04</v>
      </c>
      <c r="E1552">
        <v>67.28</v>
      </c>
      <c r="F1552">
        <v>19.989999999999998</v>
      </c>
      <c r="G1552" t="s">
        <v>40</v>
      </c>
      <c r="H1552" t="s">
        <v>96</v>
      </c>
      <c r="I1552" t="s">
        <v>50</v>
      </c>
      <c r="J1552" t="s">
        <v>74</v>
      </c>
      <c r="K1552" t="s">
        <v>75</v>
      </c>
      <c r="L1552" t="s">
        <v>1953</v>
      </c>
      <c r="M1552">
        <v>0.4</v>
      </c>
      <c r="N1552" t="s">
        <v>34</v>
      </c>
      <c r="O1552" t="s">
        <v>35</v>
      </c>
      <c r="P1552" t="s">
        <v>125</v>
      </c>
      <c r="Q1552" t="s">
        <v>1365</v>
      </c>
      <c r="R1552">
        <v>32259</v>
      </c>
      <c r="S1552" s="1">
        <v>42147</v>
      </c>
      <c r="T1552" s="1">
        <v>42152</v>
      </c>
      <c r="U1552">
        <v>14.754</v>
      </c>
      <c r="V1552">
        <v>30</v>
      </c>
      <c r="W1552">
        <v>2051.6799999999998</v>
      </c>
      <c r="X1552">
        <v>88282</v>
      </c>
      <c r="Y1552">
        <f>cleaneddata[[#This Row],[Unit Price]]-cleaneddata[[#This Row],[Discount]]</f>
        <v>67.239999999999995</v>
      </c>
      <c r="Z1552" t="str">
        <f>_xlfn.IFS(cleaneddata[[#This Row],[Region]]="Central","Chris",cleaneddata[[#This Row],[Region]]="East","Erin",cleaneddata[[#This Row],[Region]]="South","Sam",cleaneddata[[#This Row],[Region]]="West","William")</f>
        <v>Sam</v>
      </c>
    </row>
    <row r="1553" spans="1:26" x14ac:dyDescent="0.2">
      <c r="A1553">
        <v>2858</v>
      </c>
      <c r="B1553" t="s">
        <v>2553</v>
      </c>
      <c r="C1553" t="s">
        <v>49</v>
      </c>
      <c r="D1553">
        <v>0.1</v>
      </c>
      <c r="E1553">
        <v>130.97999999999999</v>
      </c>
      <c r="F1553">
        <v>54.74</v>
      </c>
      <c r="G1553" t="s">
        <v>28</v>
      </c>
      <c r="H1553" t="s">
        <v>96</v>
      </c>
      <c r="I1553" t="s">
        <v>30</v>
      </c>
      <c r="J1553" t="s">
        <v>119</v>
      </c>
      <c r="K1553" t="s">
        <v>32</v>
      </c>
      <c r="L1553" t="s">
        <v>1405</v>
      </c>
      <c r="M1553">
        <v>0.69</v>
      </c>
      <c r="N1553" t="s">
        <v>34</v>
      </c>
      <c r="O1553" t="s">
        <v>35</v>
      </c>
      <c r="P1553" t="s">
        <v>125</v>
      </c>
      <c r="Q1553" t="s">
        <v>1365</v>
      </c>
      <c r="R1553">
        <v>32259</v>
      </c>
      <c r="S1553" s="1">
        <v>42147</v>
      </c>
      <c r="T1553" s="1">
        <v>42147</v>
      </c>
      <c r="U1553">
        <v>669.61199999999997</v>
      </c>
      <c r="V1553">
        <v>42</v>
      </c>
      <c r="W1553">
        <v>5295.03</v>
      </c>
      <c r="X1553">
        <v>88282</v>
      </c>
      <c r="Y1553">
        <f>cleaneddata[[#This Row],[Unit Price]]-cleaneddata[[#This Row],[Discount]]</f>
        <v>130.88</v>
      </c>
      <c r="Z1553" t="str">
        <f>_xlfn.IFS(cleaneddata[[#This Row],[Region]]="Central","Chris",cleaneddata[[#This Row],[Region]]="East","Erin",cleaneddata[[#This Row],[Region]]="South","Sam",cleaneddata[[#This Row],[Region]]="West","William")</f>
        <v>Sam</v>
      </c>
    </row>
    <row r="1554" spans="1:26" x14ac:dyDescent="0.2">
      <c r="A1554">
        <v>2858</v>
      </c>
      <c r="B1554" t="s">
        <v>2553</v>
      </c>
      <c r="C1554" t="s">
        <v>49</v>
      </c>
      <c r="D1554">
        <v>0.04</v>
      </c>
      <c r="E1554">
        <v>2.78</v>
      </c>
      <c r="F1554">
        <v>1.25</v>
      </c>
      <c r="G1554" t="s">
        <v>40</v>
      </c>
      <c r="H1554" t="s">
        <v>96</v>
      </c>
      <c r="I1554" t="s">
        <v>50</v>
      </c>
      <c r="J1554" t="s">
        <v>51</v>
      </c>
      <c r="K1554" t="s">
        <v>52</v>
      </c>
      <c r="L1554" t="s">
        <v>384</v>
      </c>
      <c r="M1554">
        <v>0.59</v>
      </c>
      <c r="N1554" t="s">
        <v>34</v>
      </c>
      <c r="O1554" t="s">
        <v>35</v>
      </c>
      <c r="P1554" t="s">
        <v>125</v>
      </c>
      <c r="Q1554" t="s">
        <v>1365</v>
      </c>
      <c r="R1554">
        <v>32259</v>
      </c>
      <c r="S1554" s="1">
        <v>42147</v>
      </c>
      <c r="T1554" s="1">
        <v>42147</v>
      </c>
      <c r="U1554">
        <v>213</v>
      </c>
      <c r="V1554">
        <v>28</v>
      </c>
      <c r="W1554">
        <v>80.27</v>
      </c>
      <c r="X1554">
        <v>88282</v>
      </c>
      <c r="Y1554">
        <f>cleaneddata[[#This Row],[Unit Price]]-cleaneddata[[#This Row],[Discount]]</f>
        <v>2.7399999999999998</v>
      </c>
      <c r="Z1554" t="str">
        <f>_xlfn.IFS(cleaneddata[[#This Row],[Region]]="Central","Chris",cleaneddata[[#This Row],[Region]]="East","Erin",cleaneddata[[#This Row],[Region]]="South","Sam",cleaneddata[[#This Row],[Region]]="West","William")</f>
        <v>Sam</v>
      </c>
    </row>
    <row r="1555" spans="1:26" x14ac:dyDescent="0.2">
      <c r="A1555">
        <v>398</v>
      </c>
      <c r="B1555" t="s">
        <v>2640</v>
      </c>
      <c r="C1555" t="s">
        <v>118</v>
      </c>
      <c r="D1555">
        <v>0.05</v>
      </c>
      <c r="E1555">
        <v>63.94</v>
      </c>
      <c r="F1555">
        <v>14.48</v>
      </c>
      <c r="G1555" t="s">
        <v>40</v>
      </c>
      <c r="H1555" t="s">
        <v>96</v>
      </c>
      <c r="I1555" t="s">
        <v>30</v>
      </c>
      <c r="J1555" t="s">
        <v>128</v>
      </c>
      <c r="K1555" t="s">
        <v>75</v>
      </c>
      <c r="L1555" t="s">
        <v>1996</v>
      </c>
      <c r="M1555">
        <v>0.46</v>
      </c>
      <c r="N1555" t="s">
        <v>34</v>
      </c>
      <c r="O1555" t="s">
        <v>113</v>
      </c>
      <c r="P1555" t="s">
        <v>319</v>
      </c>
      <c r="Q1555" t="s">
        <v>2641</v>
      </c>
      <c r="R1555">
        <v>45406</v>
      </c>
      <c r="S1555" s="1">
        <v>42147</v>
      </c>
      <c r="T1555" s="1">
        <v>42149</v>
      </c>
      <c r="U1555">
        <v>1372.6307999999999</v>
      </c>
      <c r="V1555">
        <v>31</v>
      </c>
      <c r="W1555">
        <v>1989.32</v>
      </c>
      <c r="X1555">
        <v>89320</v>
      </c>
      <c r="Y1555">
        <f>cleaneddata[[#This Row],[Unit Price]]-cleaneddata[[#This Row],[Discount]]</f>
        <v>63.89</v>
      </c>
      <c r="Z1555" t="str">
        <f>_xlfn.IFS(cleaneddata[[#This Row],[Region]]="Central","Chris",cleaneddata[[#This Row],[Region]]="East","Erin",cleaneddata[[#This Row],[Region]]="South","Sam",cleaneddata[[#This Row],[Region]]="West","William")</f>
        <v>Erin</v>
      </c>
    </row>
    <row r="1556" spans="1:26" x14ac:dyDescent="0.2">
      <c r="A1556">
        <v>540</v>
      </c>
      <c r="B1556" t="s">
        <v>2510</v>
      </c>
      <c r="C1556" t="s">
        <v>118</v>
      </c>
      <c r="D1556">
        <v>0.05</v>
      </c>
      <c r="E1556">
        <v>204.1</v>
      </c>
      <c r="F1556">
        <v>13.99</v>
      </c>
      <c r="G1556" t="s">
        <v>40</v>
      </c>
      <c r="H1556" t="s">
        <v>29</v>
      </c>
      <c r="I1556" t="s">
        <v>42</v>
      </c>
      <c r="J1556" t="s">
        <v>58</v>
      </c>
      <c r="K1556" t="s">
        <v>146</v>
      </c>
      <c r="L1556" t="s">
        <v>2642</v>
      </c>
      <c r="M1556">
        <v>0.37</v>
      </c>
      <c r="N1556" t="s">
        <v>34</v>
      </c>
      <c r="O1556" t="s">
        <v>54</v>
      </c>
      <c r="P1556" t="s">
        <v>105</v>
      </c>
      <c r="Q1556" t="s">
        <v>2512</v>
      </c>
      <c r="R1556">
        <v>60061</v>
      </c>
      <c r="S1556" s="1">
        <v>42147</v>
      </c>
      <c r="T1556" s="1">
        <v>42149</v>
      </c>
      <c r="U1556">
        <v>5924.1122999999998</v>
      </c>
      <c r="V1556">
        <v>41</v>
      </c>
      <c r="W1556">
        <v>8585.67</v>
      </c>
      <c r="X1556">
        <v>91175</v>
      </c>
      <c r="Y1556">
        <f>cleaneddata[[#This Row],[Unit Price]]-cleaneddata[[#This Row],[Discount]]</f>
        <v>204.04999999999998</v>
      </c>
      <c r="Z1556" t="str">
        <f>_xlfn.IFS(cleaneddata[[#This Row],[Region]]="Central","Chris",cleaneddata[[#This Row],[Region]]="East","Erin",cleaneddata[[#This Row],[Region]]="South","Sam",cleaneddata[[#This Row],[Region]]="West","William")</f>
        <v>Chris</v>
      </c>
    </row>
    <row r="1557" spans="1:26" x14ac:dyDescent="0.2">
      <c r="A1557">
        <v>2458</v>
      </c>
      <c r="B1557" t="s">
        <v>159</v>
      </c>
      <c r="C1557" t="s">
        <v>118</v>
      </c>
      <c r="D1557">
        <v>0.05</v>
      </c>
      <c r="E1557">
        <v>12.88</v>
      </c>
      <c r="F1557">
        <v>4.59</v>
      </c>
      <c r="G1557" t="s">
        <v>40</v>
      </c>
      <c r="H1557" t="s">
        <v>73</v>
      </c>
      <c r="I1557" t="s">
        <v>50</v>
      </c>
      <c r="J1557" t="s">
        <v>570</v>
      </c>
      <c r="K1557" t="s">
        <v>52</v>
      </c>
      <c r="L1557" t="s">
        <v>2033</v>
      </c>
      <c r="M1557">
        <v>0.82</v>
      </c>
      <c r="N1557" t="s">
        <v>34</v>
      </c>
      <c r="O1557" t="s">
        <v>54</v>
      </c>
      <c r="P1557" t="s">
        <v>86</v>
      </c>
      <c r="Q1557" t="s">
        <v>161</v>
      </c>
      <c r="R1557">
        <v>55410</v>
      </c>
      <c r="S1557" s="1">
        <v>42147</v>
      </c>
      <c r="T1557" s="1">
        <v>42149</v>
      </c>
      <c r="U1557">
        <v>5.98</v>
      </c>
      <c r="V1557">
        <v>3</v>
      </c>
      <c r="W1557">
        <v>42.35</v>
      </c>
      <c r="X1557">
        <v>91286</v>
      </c>
      <c r="Y1557">
        <f>cleaneddata[[#This Row],[Unit Price]]-cleaneddata[[#This Row],[Discount]]</f>
        <v>12.83</v>
      </c>
      <c r="Z1557" t="str">
        <f>_xlfn.IFS(cleaneddata[[#This Row],[Region]]="Central","Chris",cleaneddata[[#This Row],[Region]]="East","Erin",cleaneddata[[#This Row],[Region]]="South","Sam",cleaneddata[[#This Row],[Region]]="West","William")</f>
        <v>Chris</v>
      </c>
    </row>
    <row r="1558" spans="1:26" x14ac:dyDescent="0.2">
      <c r="A1558">
        <v>1814</v>
      </c>
      <c r="B1558" t="s">
        <v>2643</v>
      </c>
      <c r="C1558" t="s">
        <v>72</v>
      </c>
      <c r="D1558">
        <v>0.09</v>
      </c>
      <c r="E1558">
        <v>77.510000000000005</v>
      </c>
      <c r="F1558">
        <v>4</v>
      </c>
      <c r="G1558" t="s">
        <v>89</v>
      </c>
      <c r="H1558" t="s">
        <v>73</v>
      </c>
      <c r="I1558" t="s">
        <v>42</v>
      </c>
      <c r="J1558" t="s">
        <v>43</v>
      </c>
      <c r="K1558" t="s">
        <v>75</v>
      </c>
      <c r="L1558" t="s">
        <v>2051</v>
      </c>
      <c r="M1558">
        <v>0.76</v>
      </c>
      <c r="N1558" t="s">
        <v>34</v>
      </c>
      <c r="O1558" t="s">
        <v>35</v>
      </c>
      <c r="P1558" t="s">
        <v>36</v>
      </c>
      <c r="Q1558" t="s">
        <v>2644</v>
      </c>
      <c r="R1558">
        <v>38654</v>
      </c>
      <c r="S1558" s="1">
        <v>42147</v>
      </c>
      <c r="T1558" s="1">
        <v>42149</v>
      </c>
      <c r="U1558">
        <v>-986.524</v>
      </c>
      <c r="V1558">
        <v>17</v>
      </c>
      <c r="W1558">
        <v>1300.54</v>
      </c>
      <c r="X1558">
        <v>90524</v>
      </c>
      <c r="Y1558">
        <f>cleaneddata[[#This Row],[Unit Price]]-cleaneddata[[#This Row],[Discount]]</f>
        <v>77.42</v>
      </c>
      <c r="Z1558" t="str">
        <f>_xlfn.IFS(cleaneddata[[#This Row],[Region]]="Central","Chris",cleaneddata[[#This Row],[Region]]="East","Erin",cleaneddata[[#This Row],[Region]]="South","Sam",cleaneddata[[#This Row],[Region]]="West","William")</f>
        <v>Sam</v>
      </c>
    </row>
    <row r="1559" spans="1:26" x14ac:dyDescent="0.2">
      <c r="A1559">
        <v>1814</v>
      </c>
      <c r="B1559" t="s">
        <v>2643</v>
      </c>
      <c r="C1559" t="s">
        <v>72</v>
      </c>
      <c r="D1559">
        <v>0</v>
      </c>
      <c r="E1559">
        <v>2.88</v>
      </c>
      <c r="F1559">
        <v>0.7</v>
      </c>
      <c r="G1559" t="s">
        <v>40</v>
      </c>
      <c r="H1559" t="s">
        <v>73</v>
      </c>
      <c r="I1559" t="s">
        <v>50</v>
      </c>
      <c r="J1559" t="s">
        <v>51</v>
      </c>
      <c r="K1559" t="s">
        <v>52</v>
      </c>
      <c r="L1559" t="s">
        <v>641</v>
      </c>
      <c r="M1559">
        <v>0.56000000000000005</v>
      </c>
      <c r="N1559" t="s">
        <v>34</v>
      </c>
      <c r="O1559" t="s">
        <v>35</v>
      </c>
      <c r="P1559" t="s">
        <v>36</v>
      </c>
      <c r="Q1559" t="s">
        <v>2644</v>
      </c>
      <c r="R1559">
        <v>38654</v>
      </c>
      <c r="S1559" s="1">
        <v>42147</v>
      </c>
      <c r="T1559" s="1">
        <v>42149</v>
      </c>
      <c r="U1559">
        <v>-141.666</v>
      </c>
      <c r="V1559">
        <v>13</v>
      </c>
      <c r="W1559">
        <v>38.06</v>
      </c>
      <c r="X1559">
        <v>90524</v>
      </c>
      <c r="Y1559">
        <f>cleaneddata[[#This Row],[Unit Price]]-cleaneddata[[#This Row],[Discount]]</f>
        <v>2.88</v>
      </c>
      <c r="Z1559" t="str">
        <f>_xlfn.IFS(cleaneddata[[#This Row],[Region]]="Central","Chris",cleaneddata[[#This Row],[Region]]="East","Erin",cleaneddata[[#This Row],[Region]]="South","Sam",cleaneddata[[#This Row],[Region]]="West","William")</f>
        <v>Sam</v>
      </c>
    </row>
    <row r="1560" spans="1:26" x14ac:dyDescent="0.2">
      <c r="A1560">
        <v>2450</v>
      </c>
      <c r="B1560" t="s">
        <v>2645</v>
      </c>
      <c r="C1560" t="s">
        <v>72</v>
      </c>
      <c r="D1560">
        <v>0.08</v>
      </c>
      <c r="E1560">
        <v>4.13</v>
      </c>
      <c r="F1560">
        <v>1.17</v>
      </c>
      <c r="G1560" t="s">
        <v>40</v>
      </c>
      <c r="H1560" t="s">
        <v>73</v>
      </c>
      <c r="I1560" t="s">
        <v>50</v>
      </c>
      <c r="J1560" t="s">
        <v>51</v>
      </c>
      <c r="K1560" t="s">
        <v>52</v>
      </c>
      <c r="L1560" t="s">
        <v>2646</v>
      </c>
      <c r="M1560">
        <v>0.56999999999999995</v>
      </c>
      <c r="N1560" t="s">
        <v>34</v>
      </c>
      <c r="O1560" t="s">
        <v>54</v>
      </c>
      <c r="P1560" t="s">
        <v>359</v>
      </c>
      <c r="Q1560" t="s">
        <v>2647</v>
      </c>
      <c r="R1560">
        <v>53545</v>
      </c>
      <c r="S1560" s="1">
        <v>42147</v>
      </c>
      <c r="T1560" s="1">
        <v>42149</v>
      </c>
      <c r="U1560">
        <v>-5.54</v>
      </c>
      <c r="V1560">
        <v>1</v>
      </c>
      <c r="W1560">
        <v>4.21</v>
      </c>
      <c r="X1560">
        <v>90322</v>
      </c>
      <c r="Y1560">
        <f>cleaneddata[[#This Row],[Unit Price]]-cleaneddata[[#This Row],[Discount]]</f>
        <v>4.05</v>
      </c>
      <c r="Z1560" t="str">
        <f>_xlfn.IFS(cleaneddata[[#This Row],[Region]]="Central","Chris",cleaneddata[[#This Row],[Region]]="East","Erin",cleaneddata[[#This Row],[Region]]="South","Sam",cleaneddata[[#This Row],[Region]]="West","William")</f>
        <v>Chris</v>
      </c>
    </row>
    <row r="1561" spans="1:26" x14ac:dyDescent="0.2">
      <c r="A1561">
        <v>357</v>
      </c>
      <c r="B1561" t="s">
        <v>2648</v>
      </c>
      <c r="C1561" t="s">
        <v>27</v>
      </c>
      <c r="D1561">
        <v>7.0000000000000007E-2</v>
      </c>
      <c r="E1561">
        <v>124.49</v>
      </c>
      <c r="F1561">
        <v>51.94</v>
      </c>
      <c r="G1561" t="s">
        <v>28</v>
      </c>
      <c r="H1561" t="s">
        <v>96</v>
      </c>
      <c r="I1561" t="s">
        <v>30</v>
      </c>
      <c r="J1561" t="s">
        <v>31</v>
      </c>
      <c r="K1561" t="s">
        <v>32</v>
      </c>
      <c r="L1561" t="s">
        <v>1151</v>
      </c>
      <c r="M1561">
        <v>0.63</v>
      </c>
      <c r="N1561" t="s">
        <v>34</v>
      </c>
      <c r="O1561" t="s">
        <v>61</v>
      </c>
      <c r="P1561" t="s">
        <v>590</v>
      </c>
      <c r="Q1561" t="s">
        <v>2649</v>
      </c>
      <c r="R1561">
        <v>86401</v>
      </c>
      <c r="S1561" s="1">
        <v>42148</v>
      </c>
      <c r="T1561" s="1">
        <v>42149</v>
      </c>
      <c r="U1561">
        <v>1074.44</v>
      </c>
      <c r="V1561">
        <v>14</v>
      </c>
      <c r="W1561">
        <v>1714.93</v>
      </c>
      <c r="X1561">
        <v>91131</v>
      </c>
      <c r="Y1561">
        <f>cleaneddata[[#This Row],[Unit Price]]-cleaneddata[[#This Row],[Discount]]</f>
        <v>124.42</v>
      </c>
      <c r="Z1561" t="str">
        <f>_xlfn.IFS(cleaneddata[[#This Row],[Region]]="Central","Chris",cleaneddata[[#This Row],[Region]]="East","Erin",cleaneddata[[#This Row],[Region]]="South","Sam",cleaneddata[[#This Row],[Region]]="West","William")</f>
        <v>William</v>
      </c>
    </row>
    <row r="1562" spans="1:26" x14ac:dyDescent="0.2">
      <c r="A1562">
        <v>885</v>
      </c>
      <c r="B1562" t="s">
        <v>2650</v>
      </c>
      <c r="C1562" t="s">
        <v>27</v>
      </c>
      <c r="D1562">
        <v>0.06</v>
      </c>
      <c r="E1562">
        <v>25.98</v>
      </c>
      <c r="F1562">
        <v>14.36</v>
      </c>
      <c r="G1562" t="s">
        <v>28</v>
      </c>
      <c r="H1562" t="s">
        <v>96</v>
      </c>
      <c r="I1562" t="s">
        <v>30</v>
      </c>
      <c r="J1562" t="s">
        <v>111</v>
      </c>
      <c r="K1562" t="s">
        <v>59</v>
      </c>
      <c r="L1562" t="s">
        <v>786</v>
      </c>
      <c r="M1562">
        <v>0.6</v>
      </c>
      <c r="N1562" t="s">
        <v>34</v>
      </c>
      <c r="O1562" t="s">
        <v>54</v>
      </c>
      <c r="P1562" t="s">
        <v>189</v>
      </c>
      <c r="Q1562" t="s">
        <v>2651</v>
      </c>
      <c r="R1562">
        <v>79109</v>
      </c>
      <c r="S1562" s="1">
        <v>42148</v>
      </c>
      <c r="T1562" s="1">
        <v>42149</v>
      </c>
      <c r="U1562">
        <v>55.887999999999998</v>
      </c>
      <c r="V1562">
        <v>41</v>
      </c>
      <c r="W1562">
        <v>1033.56</v>
      </c>
      <c r="X1562">
        <v>89537</v>
      </c>
      <c r="Y1562">
        <f>cleaneddata[[#This Row],[Unit Price]]-cleaneddata[[#This Row],[Discount]]</f>
        <v>25.92</v>
      </c>
      <c r="Z1562" t="str">
        <f>_xlfn.IFS(cleaneddata[[#This Row],[Region]]="Central","Chris",cleaneddata[[#This Row],[Region]]="East","Erin",cleaneddata[[#This Row],[Region]]="South","Sam",cleaneddata[[#This Row],[Region]]="West","William")</f>
        <v>Chris</v>
      </c>
    </row>
    <row r="1563" spans="1:26" x14ac:dyDescent="0.2">
      <c r="A1563">
        <v>1623</v>
      </c>
      <c r="B1563" t="s">
        <v>2652</v>
      </c>
      <c r="C1563" t="s">
        <v>39</v>
      </c>
      <c r="D1563">
        <v>0.06</v>
      </c>
      <c r="E1563">
        <v>15.01</v>
      </c>
      <c r="F1563">
        <v>8.4</v>
      </c>
      <c r="G1563" t="s">
        <v>40</v>
      </c>
      <c r="H1563" t="s">
        <v>29</v>
      </c>
      <c r="I1563" t="s">
        <v>50</v>
      </c>
      <c r="J1563" t="s">
        <v>74</v>
      </c>
      <c r="K1563" t="s">
        <v>75</v>
      </c>
      <c r="L1563" t="s">
        <v>2653</v>
      </c>
      <c r="M1563">
        <v>0.39</v>
      </c>
      <c r="N1563" t="s">
        <v>34</v>
      </c>
      <c r="O1563" t="s">
        <v>54</v>
      </c>
      <c r="P1563" t="s">
        <v>55</v>
      </c>
      <c r="Q1563" t="s">
        <v>2654</v>
      </c>
      <c r="R1563">
        <v>46375</v>
      </c>
      <c r="S1563" s="1">
        <v>42148</v>
      </c>
      <c r="T1563" s="1">
        <v>42150</v>
      </c>
      <c r="U1563">
        <v>1.6169</v>
      </c>
      <c r="V1563">
        <v>22</v>
      </c>
      <c r="W1563">
        <v>333.04</v>
      </c>
      <c r="X1563">
        <v>87611</v>
      </c>
      <c r="Y1563">
        <f>cleaneddata[[#This Row],[Unit Price]]-cleaneddata[[#This Row],[Discount]]</f>
        <v>14.95</v>
      </c>
      <c r="Z1563" t="str">
        <f>_xlfn.IFS(cleaneddata[[#This Row],[Region]]="Central","Chris",cleaneddata[[#This Row],[Region]]="East","Erin",cleaneddata[[#This Row],[Region]]="South","Sam",cleaneddata[[#This Row],[Region]]="West","William")</f>
        <v>Chris</v>
      </c>
    </row>
    <row r="1564" spans="1:26" x14ac:dyDescent="0.2">
      <c r="A1564">
        <v>1623</v>
      </c>
      <c r="B1564" t="s">
        <v>2652</v>
      </c>
      <c r="C1564" t="s">
        <v>39</v>
      </c>
      <c r="D1564">
        <v>0.09</v>
      </c>
      <c r="E1564">
        <v>40.479999999999997</v>
      </c>
      <c r="F1564">
        <v>19.989999999999998</v>
      </c>
      <c r="G1564" t="s">
        <v>40</v>
      </c>
      <c r="H1564" t="s">
        <v>29</v>
      </c>
      <c r="I1564" t="s">
        <v>42</v>
      </c>
      <c r="J1564" t="s">
        <v>43</v>
      </c>
      <c r="K1564" t="s">
        <v>75</v>
      </c>
      <c r="L1564" t="s">
        <v>2056</v>
      </c>
      <c r="M1564">
        <v>0.77</v>
      </c>
      <c r="N1564" t="s">
        <v>34</v>
      </c>
      <c r="O1564" t="s">
        <v>54</v>
      </c>
      <c r="P1564" t="s">
        <v>55</v>
      </c>
      <c r="Q1564" t="s">
        <v>2654</v>
      </c>
      <c r="R1564">
        <v>46375</v>
      </c>
      <c r="S1564" s="1">
        <v>42148</v>
      </c>
      <c r="T1564" s="1">
        <v>42150</v>
      </c>
      <c r="U1564">
        <v>65.394000000000005</v>
      </c>
      <c r="V1564">
        <v>12</v>
      </c>
      <c r="W1564">
        <v>472.44</v>
      </c>
      <c r="X1564">
        <v>87611</v>
      </c>
      <c r="Y1564">
        <f>cleaneddata[[#This Row],[Unit Price]]-cleaneddata[[#This Row],[Discount]]</f>
        <v>40.389999999999993</v>
      </c>
      <c r="Z1564" t="str">
        <f>_xlfn.IFS(cleaneddata[[#This Row],[Region]]="Central","Chris",cleaneddata[[#This Row],[Region]]="East","Erin",cleaneddata[[#This Row],[Region]]="South","Sam",cleaneddata[[#This Row],[Region]]="West","William")</f>
        <v>Chris</v>
      </c>
    </row>
    <row r="1565" spans="1:26" x14ac:dyDescent="0.2">
      <c r="A1565">
        <v>1623</v>
      </c>
      <c r="B1565" t="s">
        <v>2652</v>
      </c>
      <c r="C1565" t="s">
        <v>39</v>
      </c>
      <c r="D1565">
        <v>0.05</v>
      </c>
      <c r="E1565">
        <v>12.28</v>
      </c>
      <c r="F1565">
        <v>6.13</v>
      </c>
      <c r="G1565" t="s">
        <v>40</v>
      </c>
      <c r="H1565" t="s">
        <v>29</v>
      </c>
      <c r="I1565" t="s">
        <v>50</v>
      </c>
      <c r="J1565" t="s">
        <v>80</v>
      </c>
      <c r="K1565" t="s">
        <v>75</v>
      </c>
      <c r="L1565" t="s">
        <v>2388</v>
      </c>
      <c r="M1565">
        <v>0.56999999999999995</v>
      </c>
      <c r="N1565" t="s">
        <v>34</v>
      </c>
      <c r="O1565" t="s">
        <v>54</v>
      </c>
      <c r="P1565" t="s">
        <v>55</v>
      </c>
      <c r="Q1565" t="s">
        <v>2654</v>
      </c>
      <c r="R1565">
        <v>46375</v>
      </c>
      <c r="S1565" s="1">
        <v>42148</v>
      </c>
      <c r="T1565" s="1">
        <v>42149</v>
      </c>
      <c r="U1565">
        <v>1.3360000000000001</v>
      </c>
      <c r="V1565">
        <v>1</v>
      </c>
      <c r="W1565">
        <v>18.73</v>
      </c>
      <c r="X1565">
        <v>87611</v>
      </c>
      <c r="Y1565">
        <f>cleaneddata[[#This Row],[Unit Price]]-cleaneddata[[#This Row],[Discount]]</f>
        <v>12.229999999999999</v>
      </c>
      <c r="Z1565" t="str">
        <f>_xlfn.IFS(cleaneddata[[#This Row],[Region]]="Central","Chris",cleaneddata[[#This Row],[Region]]="East","Erin",cleaneddata[[#This Row],[Region]]="South","Sam",cleaneddata[[#This Row],[Region]]="West","William")</f>
        <v>Chris</v>
      </c>
    </row>
    <row r="1566" spans="1:26" x14ac:dyDescent="0.2">
      <c r="A1566">
        <v>3096</v>
      </c>
      <c r="B1566" t="s">
        <v>2655</v>
      </c>
      <c r="C1566" t="s">
        <v>39</v>
      </c>
      <c r="D1566">
        <v>0.08</v>
      </c>
      <c r="E1566">
        <v>40.98</v>
      </c>
      <c r="F1566">
        <v>7.2</v>
      </c>
      <c r="G1566" t="s">
        <v>89</v>
      </c>
      <c r="H1566" t="s">
        <v>41</v>
      </c>
      <c r="I1566" t="s">
        <v>50</v>
      </c>
      <c r="J1566" t="s">
        <v>97</v>
      </c>
      <c r="K1566" t="s">
        <v>75</v>
      </c>
      <c r="L1566" t="s">
        <v>2656</v>
      </c>
      <c r="M1566">
        <v>0.6</v>
      </c>
      <c r="N1566" t="s">
        <v>34</v>
      </c>
      <c r="O1566" t="s">
        <v>113</v>
      </c>
      <c r="P1566" t="s">
        <v>319</v>
      </c>
      <c r="Q1566" t="s">
        <v>2442</v>
      </c>
      <c r="R1566">
        <v>43026</v>
      </c>
      <c r="S1566" s="1">
        <v>42148</v>
      </c>
      <c r="T1566" s="1">
        <v>42149</v>
      </c>
      <c r="U1566">
        <v>-16.64</v>
      </c>
      <c r="V1566">
        <v>3</v>
      </c>
      <c r="W1566">
        <v>119.86</v>
      </c>
      <c r="X1566">
        <v>86221</v>
      </c>
      <c r="Y1566">
        <f>cleaneddata[[#This Row],[Unit Price]]-cleaneddata[[#This Row],[Discount]]</f>
        <v>40.9</v>
      </c>
      <c r="Z1566" t="str">
        <f>_xlfn.IFS(cleaneddata[[#This Row],[Region]]="Central","Chris",cleaneddata[[#This Row],[Region]]="East","Erin",cleaneddata[[#This Row],[Region]]="South","Sam",cleaneddata[[#This Row],[Region]]="West","William")</f>
        <v>Erin</v>
      </c>
    </row>
    <row r="1567" spans="1:26" x14ac:dyDescent="0.2">
      <c r="A1567">
        <v>3096</v>
      </c>
      <c r="B1567" t="s">
        <v>2655</v>
      </c>
      <c r="C1567" t="s">
        <v>39</v>
      </c>
      <c r="D1567">
        <v>0.08</v>
      </c>
      <c r="E1567">
        <v>8.1199999999999992</v>
      </c>
      <c r="F1567">
        <v>2.83</v>
      </c>
      <c r="G1567" t="s">
        <v>89</v>
      </c>
      <c r="H1567" t="s">
        <v>41</v>
      </c>
      <c r="I1567" t="s">
        <v>42</v>
      </c>
      <c r="J1567" t="s">
        <v>43</v>
      </c>
      <c r="K1567" t="s">
        <v>44</v>
      </c>
      <c r="L1567" t="s">
        <v>1700</v>
      </c>
      <c r="M1567">
        <v>0.77</v>
      </c>
      <c r="N1567" t="s">
        <v>34</v>
      </c>
      <c r="O1567" t="s">
        <v>113</v>
      </c>
      <c r="P1567" t="s">
        <v>319</v>
      </c>
      <c r="Q1567" t="s">
        <v>2442</v>
      </c>
      <c r="R1567">
        <v>43026</v>
      </c>
      <c r="S1567" s="1">
        <v>42148</v>
      </c>
      <c r="T1567" s="1">
        <v>42149</v>
      </c>
      <c r="U1567">
        <v>-59.73</v>
      </c>
      <c r="V1567">
        <v>12</v>
      </c>
      <c r="W1567">
        <v>98.77</v>
      </c>
      <c r="X1567">
        <v>86221</v>
      </c>
      <c r="Y1567">
        <f>cleaneddata[[#This Row],[Unit Price]]-cleaneddata[[#This Row],[Discount]]</f>
        <v>8.0399999999999991</v>
      </c>
      <c r="Z1567" t="str">
        <f>_xlfn.IFS(cleaneddata[[#This Row],[Region]]="Central","Chris",cleaneddata[[#This Row],[Region]]="East","Erin",cleaneddata[[#This Row],[Region]]="South","Sam",cleaneddata[[#This Row],[Region]]="West","William")</f>
        <v>Erin</v>
      </c>
    </row>
    <row r="1568" spans="1:26" x14ac:dyDescent="0.2">
      <c r="A1568">
        <v>3096</v>
      </c>
      <c r="B1568" t="s">
        <v>2655</v>
      </c>
      <c r="C1568" t="s">
        <v>39</v>
      </c>
      <c r="D1568">
        <v>0.02</v>
      </c>
      <c r="E1568">
        <v>262.11</v>
      </c>
      <c r="F1568">
        <v>62.74</v>
      </c>
      <c r="G1568" t="s">
        <v>28</v>
      </c>
      <c r="H1568" t="s">
        <v>41</v>
      </c>
      <c r="I1568" t="s">
        <v>30</v>
      </c>
      <c r="J1568" t="s">
        <v>31</v>
      </c>
      <c r="K1568" t="s">
        <v>32</v>
      </c>
      <c r="L1568" t="s">
        <v>2657</v>
      </c>
      <c r="M1568">
        <v>0.75</v>
      </c>
      <c r="N1568" t="s">
        <v>34</v>
      </c>
      <c r="O1568" t="s">
        <v>113</v>
      </c>
      <c r="P1568" t="s">
        <v>319</v>
      </c>
      <c r="Q1568" t="s">
        <v>2442</v>
      </c>
      <c r="R1568">
        <v>43026</v>
      </c>
      <c r="S1568" s="1">
        <v>42148</v>
      </c>
      <c r="T1568" s="1">
        <v>42149</v>
      </c>
      <c r="U1568">
        <v>-633.441237</v>
      </c>
      <c r="V1568">
        <v>9</v>
      </c>
      <c r="W1568">
        <v>2495.35</v>
      </c>
      <c r="X1568">
        <v>86221</v>
      </c>
      <c r="Y1568">
        <f>cleaneddata[[#This Row],[Unit Price]]-cleaneddata[[#This Row],[Discount]]</f>
        <v>262.09000000000003</v>
      </c>
      <c r="Z1568" t="str">
        <f>_xlfn.IFS(cleaneddata[[#This Row],[Region]]="Central","Chris",cleaneddata[[#This Row],[Region]]="East","Erin",cleaneddata[[#This Row],[Region]]="South","Sam",cleaneddata[[#This Row],[Region]]="West","William")</f>
        <v>Erin</v>
      </c>
    </row>
    <row r="1569" spans="1:26" x14ac:dyDescent="0.2">
      <c r="A1569">
        <v>3366</v>
      </c>
      <c r="B1569" t="s">
        <v>2658</v>
      </c>
      <c r="C1569" t="s">
        <v>49</v>
      </c>
      <c r="D1569">
        <v>0.1</v>
      </c>
      <c r="E1569">
        <v>80.97</v>
      </c>
      <c r="F1569">
        <v>33.6</v>
      </c>
      <c r="G1569" t="s">
        <v>28</v>
      </c>
      <c r="H1569" t="s">
        <v>73</v>
      </c>
      <c r="I1569" t="s">
        <v>42</v>
      </c>
      <c r="J1569" t="s">
        <v>58</v>
      </c>
      <c r="K1569" t="s">
        <v>59</v>
      </c>
      <c r="L1569" t="s">
        <v>911</v>
      </c>
      <c r="M1569">
        <v>0.37</v>
      </c>
      <c r="N1569" t="s">
        <v>34</v>
      </c>
      <c r="O1569" t="s">
        <v>113</v>
      </c>
      <c r="P1569" t="s">
        <v>319</v>
      </c>
      <c r="Q1569" t="s">
        <v>583</v>
      </c>
      <c r="R1569">
        <v>45373</v>
      </c>
      <c r="S1569" s="1">
        <v>42148</v>
      </c>
      <c r="T1569" s="1">
        <v>42153</v>
      </c>
      <c r="U1569">
        <v>66.22</v>
      </c>
      <c r="V1569">
        <v>11</v>
      </c>
      <c r="W1569">
        <v>837.57</v>
      </c>
      <c r="X1569">
        <v>90501</v>
      </c>
      <c r="Y1569">
        <f>cleaneddata[[#This Row],[Unit Price]]-cleaneddata[[#This Row],[Discount]]</f>
        <v>80.87</v>
      </c>
      <c r="Z1569" t="str">
        <f>_xlfn.IFS(cleaneddata[[#This Row],[Region]]="Central","Chris",cleaneddata[[#This Row],[Region]]="East","Erin",cleaneddata[[#This Row],[Region]]="South","Sam",cleaneddata[[#This Row],[Region]]="West","William")</f>
        <v>Erin</v>
      </c>
    </row>
    <row r="1570" spans="1:26" x14ac:dyDescent="0.2">
      <c r="A1570">
        <v>3366</v>
      </c>
      <c r="B1570" t="s">
        <v>2658</v>
      </c>
      <c r="C1570" t="s">
        <v>49</v>
      </c>
      <c r="D1570">
        <v>0.02</v>
      </c>
      <c r="E1570">
        <v>6.48</v>
      </c>
      <c r="F1570">
        <v>5.1100000000000003</v>
      </c>
      <c r="G1570" t="s">
        <v>40</v>
      </c>
      <c r="H1570" t="s">
        <v>73</v>
      </c>
      <c r="I1570" t="s">
        <v>50</v>
      </c>
      <c r="J1570" t="s">
        <v>90</v>
      </c>
      <c r="K1570" t="s">
        <v>75</v>
      </c>
      <c r="L1570" t="s">
        <v>2594</v>
      </c>
      <c r="M1570">
        <v>0.37</v>
      </c>
      <c r="N1570" t="s">
        <v>34</v>
      </c>
      <c r="O1570" t="s">
        <v>113</v>
      </c>
      <c r="P1570" t="s">
        <v>319</v>
      </c>
      <c r="Q1570" t="s">
        <v>583</v>
      </c>
      <c r="R1570">
        <v>45373</v>
      </c>
      <c r="S1570" s="1">
        <v>42148</v>
      </c>
      <c r="T1570" s="1">
        <v>42152</v>
      </c>
      <c r="U1570">
        <v>-23.53</v>
      </c>
      <c r="V1570">
        <v>8</v>
      </c>
      <c r="W1570">
        <v>56.22</v>
      </c>
      <c r="X1570">
        <v>90501</v>
      </c>
      <c r="Y1570">
        <f>cleaneddata[[#This Row],[Unit Price]]-cleaneddata[[#This Row],[Discount]]</f>
        <v>6.4600000000000009</v>
      </c>
      <c r="Z1570" t="str">
        <f>_xlfn.IFS(cleaneddata[[#This Row],[Region]]="Central","Chris",cleaneddata[[#This Row],[Region]]="East","Erin",cleaneddata[[#This Row],[Region]]="South","Sam",cleaneddata[[#This Row],[Region]]="West","William")</f>
        <v>Erin</v>
      </c>
    </row>
    <row r="1571" spans="1:26" x14ac:dyDescent="0.2">
      <c r="A1571">
        <v>1450</v>
      </c>
      <c r="B1571" t="s">
        <v>2659</v>
      </c>
      <c r="C1571" t="s">
        <v>118</v>
      </c>
      <c r="D1571">
        <v>0.1</v>
      </c>
      <c r="E1571">
        <v>218.08</v>
      </c>
      <c r="F1571">
        <v>18.059999999999999</v>
      </c>
      <c r="G1571" t="s">
        <v>89</v>
      </c>
      <c r="H1571" t="s">
        <v>41</v>
      </c>
      <c r="I1571" t="s">
        <v>30</v>
      </c>
      <c r="J1571" t="s">
        <v>111</v>
      </c>
      <c r="K1571" t="s">
        <v>66</v>
      </c>
      <c r="L1571" t="s">
        <v>2618</v>
      </c>
      <c r="M1571">
        <v>0.56999999999999995</v>
      </c>
      <c r="N1571" t="s">
        <v>34</v>
      </c>
      <c r="O1571" t="s">
        <v>61</v>
      </c>
      <c r="P1571" t="s">
        <v>92</v>
      </c>
      <c r="Q1571" t="s">
        <v>2660</v>
      </c>
      <c r="R1571">
        <v>96150</v>
      </c>
      <c r="S1571" s="1">
        <v>42148</v>
      </c>
      <c r="T1571" s="1">
        <v>42149</v>
      </c>
      <c r="U1571">
        <v>1318.83</v>
      </c>
      <c r="V1571">
        <v>12</v>
      </c>
      <c r="W1571">
        <v>2366.5100000000002</v>
      </c>
      <c r="X1571">
        <v>86735</v>
      </c>
      <c r="Y1571">
        <f>cleaneddata[[#This Row],[Unit Price]]-cleaneddata[[#This Row],[Discount]]</f>
        <v>217.98000000000002</v>
      </c>
      <c r="Z1571" t="str">
        <f>_xlfn.IFS(cleaneddata[[#This Row],[Region]]="Central","Chris",cleaneddata[[#This Row],[Region]]="East","Erin",cleaneddata[[#This Row],[Region]]="South","Sam",cleaneddata[[#This Row],[Region]]="West","William")</f>
        <v>William</v>
      </c>
    </row>
    <row r="1572" spans="1:26" x14ac:dyDescent="0.2">
      <c r="A1572">
        <v>2422</v>
      </c>
      <c r="B1572" t="s">
        <v>727</v>
      </c>
      <c r="C1572" t="s">
        <v>72</v>
      </c>
      <c r="D1572">
        <v>0.05</v>
      </c>
      <c r="E1572">
        <v>150.97999999999999</v>
      </c>
      <c r="F1572">
        <v>43.71</v>
      </c>
      <c r="G1572" t="s">
        <v>28</v>
      </c>
      <c r="H1572" t="s">
        <v>73</v>
      </c>
      <c r="I1572" t="s">
        <v>30</v>
      </c>
      <c r="J1572" t="s">
        <v>111</v>
      </c>
      <c r="K1572" t="s">
        <v>59</v>
      </c>
      <c r="L1572" t="s">
        <v>2661</v>
      </c>
      <c r="M1572">
        <v>0.55000000000000004</v>
      </c>
      <c r="N1572" t="s">
        <v>34</v>
      </c>
      <c r="O1572" t="s">
        <v>54</v>
      </c>
      <c r="P1572" t="s">
        <v>189</v>
      </c>
      <c r="Q1572" t="s">
        <v>729</v>
      </c>
      <c r="R1572">
        <v>77340</v>
      </c>
      <c r="S1572" s="1">
        <v>42148</v>
      </c>
      <c r="T1572" s="1">
        <v>42149</v>
      </c>
      <c r="U1572">
        <v>650.29999999999995</v>
      </c>
      <c r="V1572">
        <v>12</v>
      </c>
      <c r="W1572">
        <v>1857.08</v>
      </c>
      <c r="X1572">
        <v>89053</v>
      </c>
      <c r="Y1572">
        <f>cleaneddata[[#This Row],[Unit Price]]-cleaneddata[[#This Row],[Discount]]</f>
        <v>150.92999999999998</v>
      </c>
      <c r="Z1572" t="str">
        <f>_xlfn.IFS(cleaneddata[[#This Row],[Region]]="Central","Chris",cleaneddata[[#This Row],[Region]]="East","Erin",cleaneddata[[#This Row],[Region]]="South","Sam",cleaneddata[[#This Row],[Region]]="West","William")</f>
        <v>Chris</v>
      </c>
    </row>
    <row r="1573" spans="1:26" x14ac:dyDescent="0.2">
      <c r="A1573">
        <v>3063</v>
      </c>
      <c r="B1573" t="s">
        <v>1393</v>
      </c>
      <c r="C1573" t="s">
        <v>72</v>
      </c>
      <c r="D1573">
        <v>0.03</v>
      </c>
      <c r="E1573">
        <v>20.99</v>
      </c>
      <c r="F1573">
        <v>0.99</v>
      </c>
      <c r="G1573" t="s">
        <v>40</v>
      </c>
      <c r="H1573" t="s">
        <v>41</v>
      </c>
      <c r="I1573" t="s">
        <v>42</v>
      </c>
      <c r="J1573" t="s">
        <v>137</v>
      </c>
      <c r="K1573" t="s">
        <v>52</v>
      </c>
      <c r="L1573" t="s">
        <v>2333</v>
      </c>
      <c r="M1573">
        <v>0.56999999999999995</v>
      </c>
      <c r="N1573" t="s">
        <v>34</v>
      </c>
      <c r="O1573" t="s">
        <v>61</v>
      </c>
      <c r="P1573" t="s">
        <v>68</v>
      </c>
      <c r="Q1573" t="s">
        <v>1394</v>
      </c>
      <c r="R1573">
        <v>98034</v>
      </c>
      <c r="S1573" s="1">
        <v>42148</v>
      </c>
      <c r="T1573" s="1">
        <v>42150</v>
      </c>
      <c r="U1573">
        <v>4.1821999999999999</v>
      </c>
      <c r="V1573">
        <v>9</v>
      </c>
      <c r="W1573">
        <v>158.87</v>
      </c>
      <c r="X1573">
        <v>88449</v>
      </c>
      <c r="Y1573">
        <f>cleaneddata[[#This Row],[Unit Price]]-cleaneddata[[#This Row],[Discount]]</f>
        <v>20.959999999999997</v>
      </c>
      <c r="Z1573" t="str">
        <f>_xlfn.IFS(cleaneddata[[#This Row],[Region]]="Central","Chris",cleaneddata[[#This Row],[Region]]="East","Erin",cleaneddata[[#This Row],[Region]]="South","Sam",cleaneddata[[#This Row],[Region]]="West","William")</f>
        <v>William</v>
      </c>
    </row>
    <row r="1574" spans="1:26" x14ac:dyDescent="0.2">
      <c r="A1574">
        <v>444</v>
      </c>
      <c r="B1574" t="s">
        <v>2662</v>
      </c>
      <c r="C1574" t="s">
        <v>27</v>
      </c>
      <c r="D1574">
        <v>0</v>
      </c>
      <c r="E1574">
        <v>7.59</v>
      </c>
      <c r="F1574">
        <v>4</v>
      </c>
      <c r="G1574" t="s">
        <v>40</v>
      </c>
      <c r="H1574" t="s">
        <v>29</v>
      </c>
      <c r="I1574" t="s">
        <v>30</v>
      </c>
      <c r="J1574" t="s">
        <v>128</v>
      </c>
      <c r="K1574" t="s">
        <v>52</v>
      </c>
      <c r="L1574" t="s">
        <v>1689</v>
      </c>
      <c r="M1574">
        <v>0.42</v>
      </c>
      <c r="N1574" t="s">
        <v>34</v>
      </c>
      <c r="O1574" t="s">
        <v>54</v>
      </c>
      <c r="P1574" t="s">
        <v>105</v>
      </c>
      <c r="Q1574" t="s">
        <v>2509</v>
      </c>
      <c r="R1574">
        <v>61801</v>
      </c>
      <c r="S1574" s="1">
        <v>42149</v>
      </c>
      <c r="T1574" s="1">
        <v>42152</v>
      </c>
      <c r="U1574">
        <v>86.438000000000002</v>
      </c>
      <c r="V1574">
        <v>43</v>
      </c>
      <c r="W1574">
        <v>355.92</v>
      </c>
      <c r="X1574">
        <v>88085</v>
      </c>
      <c r="Y1574">
        <f>cleaneddata[[#This Row],[Unit Price]]-cleaneddata[[#This Row],[Discount]]</f>
        <v>7.59</v>
      </c>
      <c r="Z1574" t="str">
        <f>_xlfn.IFS(cleaneddata[[#This Row],[Region]]="Central","Chris",cleaneddata[[#This Row],[Region]]="East","Erin",cleaneddata[[#This Row],[Region]]="South","Sam",cleaneddata[[#This Row],[Region]]="West","William")</f>
        <v>Chris</v>
      </c>
    </row>
    <row r="1575" spans="1:26" x14ac:dyDescent="0.2">
      <c r="A1575">
        <v>526</v>
      </c>
      <c r="B1575" t="s">
        <v>614</v>
      </c>
      <c r="C1575" t="s">
        <v>39</v>
      </c>
      <c r="D1575">
        <v>0.09</v>
      </c>
      <c r="E1575">
        <v>17.98</v>
      </c>
      <c r="F1575">
        <v>8.51</v>
      </c>
      <c r="G1575" t="s">
        <v>40</v>
      </c>
      <c r="H1575" t="s">
        <v>73</v>
      </c>
      <c r="I1575" t="s">
        <v>42</v>
      </c>
      <c r="J1575" t="s">
        <v>58</v>
      </c>
      <c r="K1575" t="s">
        <v>146</v>
      </c>
      <c r="L1575" t="s">
        <v>1882</v>
      </c>
      <c r="M1575">
        <v>0.4</v>
      </c>
      <c r="N1575" t="s">
        <v>34</v>
      </c>
      <c r="O1575" t="s">
        <v>61</v>
      </c>
      <c r="P1575" t="s">
        <v>590</v>
      </c>
      <c r="Q1575" t="s">
        <v>616</v>
      </c>
      <c r="R1575">
        <v>85204</v>
      </c>
      <c r="S1575" s="1">
        <v>42149</v>
      </c>
      <c r="T1575" s="1">
        <v>42151</v>
      </c>
      <c r="U1575">
        <v>-6.6120000000000001</v>
      </c>
      <c r="V1575">
        <v>12</v>
      </c>
      <c r="W1575">
        <v>211.13</v>
      </c>
      <c r="X1575">
        <v>90026</v>
      </c>
      <c r="Y1575">
        <f>cleaneddata[[#This Row],[Unit Price]]-cleaneddata[[#This Row],[Discount]]</f>
        <v>17.89</v>
      </c>
      <c r="Z1575" t="str">
        <f>_xlfn.IFS(cleaneddata[[#This Row],[Region]]="Central","Chris",cleaneddata[[#This Row],[Region]]="East","Erin",cleaneddata[[#This Row],[Region]]="South","Sam",cleaneddata[[#This Row],[Region]]="West","William")</f>
        <v>William</v>
      </c>
    </row>
    <row r="1576" spans="1:26" x14ac:dyDescent="0.2">
      <c r="A1576">
        <v>1008</v>
      </c>
      <c r="B1576" t="s">
        <v>2663</v>
      </c>
      <c r="C1576" t="s">
        <v>39</v>
      </c>
      <c r="D1576">
        <v>0.01</v>
      </c>
      <c r="E1576">
        <v>3.15</v>
      </c>
      <c r="F1576">
        <v>0.49</v>
      </c>
      <c r="G1576" t="s">
        <v>40</v>
      </c>
      <c r="H1576" t="s">
        <v>73</v>
      </c>
      <c r="I1576" t="s">
        <v>50</v>
      </c>
      <c r="J1576" t="s">
        <v>154</v>
      </c>
      <c r="K1576" t="s">
        <v>75</v>
      </c>
      <c r="L1576" t="s">
        <v>2664</v>
      </c>
      <c r="M1576">
        <v>0.37</v>
      </c>
      <c r="N1576" t="s">
        <v>34</v>
      </c>
      <c r="O1576" t="s">
        <v>113</v>
      </c>
      <c r="P1576" t="s">
        <v>333</v>
      </c>
      <c r="Q1576" t="s">
        <v>2665</v>
      </c>
      <c r="R1576">
        <v>4038</v>
      </c>
      <c r="S1576" s="1">
        <v>42149</v>
      </c>
      <c r="T1576" s="1">
        <v>42151</v>
      </c>
      <c r="U1576">
        <v>17.505299999999998</v>
      </c>
      <c r="V1576">
        <v>8</v>
      </c>
      <c r="W1576">
        <v>25.37</v>
      </c>
      <c r="X1576">
        <v>88371</v>
      </c>
      <c r="Y1576">
        <f>cleaneddata[[#This Row],[Unit Price]]-cleaneddata[[#This Row],[Discount]]</f>
        <v>3.14</v>
      </c>
      <c r="Z1576" t="str">
        <f>_xlfn.IFS(cleaneddata[[#This Row],[Region]]="Central","Chris",cleaneddata[[#This Row],[Region]]="East","Erin",cleaneddata[[#This Row],[Region]]="South","Sam",cleaneddata[[#This Row],[Region]]="West","William")</f>
        <v>Erin</v>
      </c>
    </row>
    <row r="1577" spans="1:26" x14ac:dyDescent="0.2">
      <c r="A1577">
        <v>744</v>
      </c>
      <c r="B1577" t="s">
        <v>588</v>
      </c>
      <c r="C1577" t="s">
        <v>49</v>
      </c>
      <c r="D1577">
        <v>0.09</v>
      </c>
      <c r="E1577">
        <v>125.99</v>
      </c>
      <c r="F1577">
        <v>8.99</v>
      </c>
      <c r="G1577" t="s">
        <v>40</v>
      </c>
      <c r="H1577" t="s">
        <v>41</v>
      </c>
      <c r="I1577" t="s">
        <v>42</v>
      </c>
      <c r="J1577" t="s">
        <v>137</v>
      </c>
      <c r="K1577" t="s">
        <v>75</v>
      </c>
      <c r="L1577" t="s">
        <v>1656</v>
      </c>
      <c r="M1577">
        <v>0.55000000000000004</v>
      </c>
      <c r="N1577" t="s">
        <v>34</v>
      </c>
      <c r="O1577" t="s">
        <v>61</v>
      </c>
      <c r="P1577" t="s">
        <v>590</v>
      </c>
      <c r="Q1577" t="s">
        <v>591</v>
      </c>
      <c r="R1577">
        <v>85737</v>
      </c>
      <c r="S1577" s="1">
        <v>42149</v>
      </c>
      <c r="T1577" s="1">
        <v>42157</v>
      </c>
      <c r="U1577">
        <v>916.68060000000003</v>
      </c>
      <c r="V1577">
        <v>20</v>
      </c>
      <c r="W1577">
        <v>2104.9899999999998</v>
      </c>
      <c r="X1577">
        <v>87727</v>
      </c>
      <c r="Y1577">
        <f>cleaneddata[[#This Row],[Unit Price]]-cleaneddata[[#This Row],[Discount]]</f>
        <v>125.89999999999999</v>
      </c>
      <c r="Z1577" t="str">
        <f>_xlfn.IFS(cleaneddata[[#This Row],[Region]]="Central","Chris",cleaneddata[[#This Row],[Region]]="East","Erin",cleaneddata[[#This Row],[Region]]="South","Sam",cleaneddata[[#This Row],[Region]]="West","William")</f>
        <v>William</v>
      </c>
    </row>
    <row r="1578" spans="1:26" x14ac:dyDescent="0.2">
      <c r="A1578">
        <v>3287</v>
      </c>
      <c r="B1578" t="s">
        <v>2666</v>
      </c>
      <c r="C1578" t="s">
        <v>49</v>
      </c>
      <c r="D1578">
        <v>0.08</v>
      </c>
      <c r="E1578">
        <v>30.56</v>
      </c>
      <c r="F1578">
        <v>2.99</v>
      </c>
      <c r="G1578" t="s">
        <v>40</v>
      </c>
      <c r="H1578" t="s">
        <v>29</v>
      </c>
      <c r="I1578" t="s">
        <v>50</v>
      </c>
      <c r="J1578" t="s">
        <v>74</v>
      </c>
      <c r="K1578" t="s">
        <v>75</v>
      </c>
      <c r="L1578" t="s">
        <v>1055</v>
      </c>
      <c r="M1578">
        <v>0.35</v>
      </c>
      <c r="N1578" t="s">
        <v>34</v>
      </c>
      <c r="O1578" t="s">
        <v>61</v>
      </c>
      <c r="P1578" t="s">
        <v>92</v>
      </c>
      <c r="Q1578" t="s">
        <v>2667</v>
      </c>
      <c r="R1578">
        <v>95746</v>
      </c>
      <c r="S1578" s="1">
        <v>42149</v>
      </c>
      <c r="T1578" s="1">
        <v>42151</v>
      </c>
      <c r="U1578">
        <v>352.87979999999999</v>
      </c>
      <c r="V1578">
        <v>17</v>
      </c>
      <c r="W1578">
        <v>511.42</v>
      </c>
      <c r="X1578">
        <v>89897</v>
      </c>
      <c r="Y1578">
        <f>cleaneddata[[#This Row],[Unit Price]]-cleaneddata[[#This Row],[Discount]]</f>
        <v>30.48</v>
      </c>
      <c r="Z1578" t="str">
        <f>_xlfn.IFS(cleaneddata[[#This Row],[Region]]="Central","Chris",cleaneddata[[#This Row],[Region]]="East","Erin",cleaneddata[[#This Row],[Region]]="South","Sam",cleaneddata[[#This Row],[Region]]="West","William")</f>
        <v>William</v>
      </c>
    </row>
    <row r="1579" spans="1:26" x14ac:dyDescent="0.2">
      <c r="A1579">
        <v>827</v>
      </c>
      <c r="B1579" t="s">
        <v>2668</v>
      </c>
      <c r="C1579" t="s">
        <v>118</v>
      </c>
      <c r="D1579">
        <v>0.01</v>
      </c>
      <c r="E1579">
        <v>6.98</v>
      </c>
      <c r="F1579">
        <v>1.6</v>
      </c>
      <c r="G1579" t="s">
        <v>40</v>
      </c>
      <c r="H1579" t="s">
        <v>73</v>
      </c>
      <c r="I1579" t="s">
        <v>50</v>
      </c>
      <c r="J1579" t="s">
        <v>90</v>
      </c>
      <c r="K1579" t="s">
        <v>52</v>
      </c>
      <c r="L1579" t="s">
        <v>724</v>
      </c>
      <c r="M1579">
        <v>0.38</v>
      </c>
      <c r="N1579" t="s">
        <v>34</v>
      </c>
      <c r="O1579" t="s">
        <v>54</v>
      </c>
      <c r="P1579" t="s">
        <v>189</v>
      </c>
      <c r="Q1579" t="s">
        <v>2651</v>
      </c>
      <c r="R1579">
        <v>79109</v>
      </c>
      <c r="S1579" s="1">
        <v>42149</v>
      </c>
      <c r="T1579" s="1">
        <v>42150</v>
      </c>
      <c r="U1579">
        <v>0.34599999999999997</v>
      </c>
      <c r="V1579">
        <v>3</v>
      </c>
      <c r="W1579">
        <v>21.93</v>
      </c>
      <c r="X1579">
        <v>89259</v>
      </c>
      <c r="Y1579">
        <f>cleaneddata[[#This Row],[Unit Price]]-cleaneddata[[#This Row],[Discount]]</f>
        <v>6.9700000000000006</v>
      </c>
      <c r="Z1579" t="str">
        <f>_xlfn.IFS(cleaneddata[[#This Row],[Region]]="Central","Chris",cleaneddata[[#This Row],[Region]]="East","Erin",cleaneddata[[#This Row],[Region]]="South","Sam",cleaneddata[[#This Row],[Region]]="West","William")</f>
        <v>Chris</v>
      </c>
    </row>
    <row r="1580" spans="1:26" x14ac:dyDescent="0.2">
      <c r="A1580">
        <v>1237</v>
      </c>
      <c r="B1580" t="s">
        <v>1918</v>
      </c>
      <c r="C1580" t="s">
        <v>118</v>
      </c>
      <c r="D1580">
        <v>0.05</v>
      </c>
      <c r="E1580">
        <v>300.98</v>
      </c>
      <c r="F1580">
        <v>13.99</v>
      </c>
      <c r="G1580" t="s">
        <v>40</v>
      </c>
      <c r="H1580" t="s">
        <v>96</v>
      </c>
      <c r="I1580" t="s">
        <v>42</v>
      </c>
      <c r="J1580" t="s">
        <v>58</v>
      </c>
      <c r="K1580" t="s">
        <v>146</v>
      </c>
      <c r="L1580" t="s">
        <v>2669</v>
      </c>
      <c r="M1580">
        <v>0.39</v>
      </c>
      <c r="N1580" t="s">
        <v>34</v>
      </c>
      <c r="O1580" t="s">
        <v>54</v>
      </c>
      <c r="P1580" t="s">
        <v>189</v>
      </c>
      <c r="Q1580" t="s">
        <v>1920</v>
      </c>
      <c r="R1580">
        <v>75007</v>
      </c>
      <c r="S1580" s="1">
        <v>42149</v>
      </c>
      <c r="T1580" s="1">
        <v>42150</v>
      </c>
      <c r="U1580">
        <v>3985.3089</v>
      </c>
      <c r="V1580">
        <v>20</v>
      </c>
      <c r="W1580">
        <v>5775.81</v>
      </c>
      <c r="X1580">
        <v>86077</v>
      </c>
      <c r="Y1580">
        <f>cleaneddata[[#This Row],[Unit Price]]-cleaneddata[[#This Row],[Discount]]</f>
        <v>300.93</v>
      </c>
      <c r="Z1580" t="str">
        <f>_xlfn.IFS(cleaneddata[[#This Row],[Region]]="Central","Chris",cleaneddata[[#This Row],[Region]]="East","Erin",cleaneddata[[#This Row],[Region]]="South","Sam",cleaneddata[[#This Row],[Region]]="West","William")</f>
        <v>Chris</v>
      </c>
    </row>
    <row r="1581" spans="1:26" x14ac:dyDescent="0.2">
      <c r="A1581">
        <v>1237</v>
      </c>
      <c r="B1581" t="s">
        <v>1918</v>
      </c>
      <c r="C1581" t="s">
        <v>118</v>
      </c>
      <c r="D1581">
        <v>0.04</v>
      </c>
      <c r="E1581">
        <v>205.99</v>
      </c>
      <c r="F1581">
        <v>5</v>
      </c>
      <c r="G1581" t="s">
        <v>89</v>
      </c>
      <c r="H1581" t="s">
        <v>96</v>
      </c>
      <c r="I1581" t="s">
        <v>42</v>
      </c>
      <c r="J1581" t="s">
        <v>137</v>
      </c>
      <c r="K1581" t="s">
        <v>75</v>
      </c>
      <c r="L1581" t="s">
        <v>2670</v>
      </c>
      <c r="M1581">
        <v>0.59</v>
      </c>
      <c r="N1581" t="s">
        <v>34</v>
      </c>
      <c r="O1581" t="s">
        <v>54</v>
      </c>
      <c r="P1581" t="s">
        <v>189</v>
      </c>
      <c r="Q1581" t="s">
        <v>1920</v>
      </c>
      <c r="R1581">
        <v>75007</v>
      </c>
      <c r="S1581" s="1">
        <v>42149</v>
      </c>
      <c r="T1581" s="1">
        <v>42150</v>
      </c>
      <c r="U1581">
        <v>13.956799999999999</v>
      </c>
      <c r="V1581">
        <v>11</v>
      </c>
      <c r="W1581">
        <v>1878.24</v>
      </c>
      <c r="X1581">
        <v>86077</v>
      </c>
      <c r="Y1581">
        <f>cleaneddata[[#This Row],[Unit Price]]-cleaneddata[[#This Row],[Discount]]</f>
        <v>205.95000000000002</v>
      </c>
      <c r="Z1581" t="str">
        <f>_xlfn.IFS(cleaneddata[[#This Row],[Region]]="Central","Chris",cleaneddata[[#This Row],[Region]]="East","Erin",cleaneddata[[#This Row],[Region]]="South","Sam",cleaneddata[[#This Row],[Region]]="West","William")</f>
        <v>Chris</v>
      </c>
    </row>
    <row r="1582" spans="1:26" x14ac:dyDescent="0.2">
      <c r="A1582">
        <v>1472</v>
      </c>
      <c r="B1582" t="s">
        <v>2671</v>
      </c>
      <c r="C1582" t="s">
        <v>118</v>
      </c>
      <c r="D1582">
        <v>0.05</v>
      </c>
      <c r="E1582">
        <v>20.27</v>
      </c>
      <c r="F1582">
        <v>3.99</v>
      </c>
      <c r="G1582" t="s">
        <v>40</v>
      </c>
      <c r="H1582" t="s">
        <v>73</v>
      </c>
      <c r="I1582" t="s">
        <v>50</v>
      </c>
      <c r="J1582" t="s">
        <v>97</v>
      </c>
      <c r="K1582" t="s">
        <v>75</v>
      </c>
      <c r="L1582" t="s">
        <v>1802</v>
      </c>
      <c r="M1582">
        <v>0.56999999999999995</v>
      </c>
      <c r="N1582" t="s">
        <v>34</v>
      </c>
      <c r="O1582" t="s">
        <v>113</v>
      </c>
      <c r="P1582" t="s">
        <v>319</v>
      </c>
      <c r="Q1582" t="s">
        <v>2672</v>
      </c>
      <c r="R1582">
        <v>44145</v>
      </c>
      <c r="S1582" s="1">
        <v>42149</v>
      </c>
      <c r="T1582" s="1">
        <v>42150</v>
      </c>
      <c r="U1582">
        <v>309.25400000000002</v>
      </c>
      <c r="V1582">
        <v>30</v>
      </c>
      <c r="W1582">
        <v>621.55999999999995</v>
      </c>
      <c r="X1582">
        <v>87079</v>
      </c>
      <c r="Y1582">
        <f>cleaneddata[[#This Row],[Unit Price]]-cleaneddata[[#This Row],[Discount]]</f>
        <v>20.22</v>
      </c>
      <c r="Z1582" t="str">
        <f>_xlfn.IFS(cleaneddata[[#This Row],[Region]]="Central","Chris",cleaneddata[[#This Row],[Region]]="East","Erin",cleaneddata[[#This Row],[Region]]="South","Sam",cleaneddata[[#This Row],[Region]]="West","William")</f>
        <v>Erin</v>
      </c>
    </row>
    <row r="1583" spans="1:26" x14ac:dyDescent="0.2">
      <c r="A1583">
        <v>2339</v>
      </c>
      <c r="B1583" t="s">
        <v>2673</v>
      </c>
      <c r="C1583" t="s">
        <v>118</v>
      </c>
      <c r="D1583">
        <v>0.05</v>
      </c>
      <c r="E1583">
        <v>11.58</v>
      </c>
      <c r="F1583">
        <v>6.97</v>
      </c>
      <c r="G1583" t="s">
        <v>40</v>
      </c>
      <c r="H1583" t="s">
        <v>73</v>
      </c>
      <c r="I1583" t="s">
        <v>50</v>
      </c>
      <c r="J1583" t="s">
        <v>347</v>
      </c>
      <c r="K1583" t="s">
        <v>75</v>
      </c>
      <c r="L1583" t="s">
        <v>626</v>
      </c>
      <c r="M1583">
        <v>0.35</v>
      </c>
      <c r="N1583" t="s">
        <v>34</v>
      </c>
      <c r="O1583" t="s">
        <v>54</v>
      </c>
      <c r="P1583" t="s">
        <v>189</v>
      </c>
      <c r="Q1583" t="s">
        <v>2674</v>
      </c>
      <c r="R1583">
        <v>77015</v>
      </c>
      <c r="S1583" s="1">
        <v>42149</v>
      </c>
      <c r="T1583" s="1">
        <v>42152</v>
      </c>
      <c r="U1583">
        <v>2.806</v>
      </c>
      <c r="V1583">
        <v>6</v>
      </c>
      <c r="W1583">
        <v>73.959999999999994</v>
      </c>
      <c r="X1583">
        <v>91482</v>
      </c>
      <c r="Y1583">
        <f>cleaneddata[[#This Row],[Unit Price]]-cleaneddata[[#This Row],[Discount]]</f>
        <v>11.53</v>
      </c>
      <c r="Z1583" t="str">
        <f>_xlfn.IFS(cleaneddata[[#This Row],[Region]]="Central","Chris",cleaneddata[[#This Row],[Region]]="East","Erin",cleaneddata[[#This Row],[Region]]="South","Sam",cleaneddata[[#This Row],[Region]]="West","William")</f>
        <v>Chris</v>
      </c>
    </row>
    <row r="1584" spans="1:26" x14ac:dyDescent="0.2">
      <c r="A1584">
        <v>2652</v>
      </c>
      <c r="B1584" t="s">
        <v>2675</v>
      </c>
      <c r="C1584" t="s">
        <v>118</v>
      </c>
      <c r="D1584">
        <v>0.06</v>
      </c>
      <c r="E1584">
        <v>47.9</v>
      </c>
      <c r="F1584">
        <v>5.86</v>
      </c>
      <c r="G1584" t="s">
        <v>40</v>
      </c>
      <c r="H1584" t="s">
        <v>41</v>
      </c>
      <c r="I1584" t="s">
        <v>50</v>
      </c>
      <c r="J1584" t="s">
        <v>90</v>
      </c>
      <c r="K1584" t="s">
        <v>75</v>
      </c>
      <c r="L1584" t="s">
        <v>1311</v>
      </c>
      <c r="M1584">
        <v>0.37</v>
      </c>
      <c r="N1584" t="s">
        <v>34</v>
      </c>
      <c r="O1584" t="s">
        <v>61</v>
      </c>
      <c r="P1584" t="s">
        <v>92</v>
      </c>
      <c r="Q1584" t="s">
        <v>1696</v>
      </c>
      <c r="R1584">
        <v>93309</v>
      </c>
      <c r="S1584" s="1">
        <v>42149</v>
      </c>
      <c r="T1584" s="1">
        <v>42151</v>
      </c>
      <c r="U1584">
        <v>21.78</v>
      </c>
      <c r="V1584">
        <v>2</v>
      </c>
      <c r="W1584">
        <v>94.2</v>
      </c>
      <c r="X1584">
        <v>89361</v>
      </c>
      <c r="Y1584">
        <f>cleaneddata[[#This Row],[Unit Price]]-cleaneddata[[#This Row],[Discount]]</f>
        <v>47.839999999999996</v>
      </c>
      <c r="Z1584" t="str">
        <f>_xlfn.IFS(cleaneddata[[#This Row],[Region]]="Central","Chris",cleaneddata[[#This Row],[Region]]="East","Erin",cleaneddata[[#This Row],[Region]]="South","Sam",cleaneddata[[#This Row],[Region]]="West","William")</f>
        <v>William</v>
      </c>
    </row>
    <row r="1585" spans="1:26" x14ac:dyDescent="0.2">
      <c r="A1585">
        <v>129</v>
      </c>
      <c r="B1585" t="s">
        <v>833</v>
      </c>
      <c r="C1585" t="s">
        <v>72</v>
      </c>
      <c r="D1585">
        <v>7.0000000000000007E-2</v>
      </c>
      <c r="E1585">
        <v>15.74</v>
      </c>
      <c r="F1585">
        <v>1.39</v>
      </c>
      <c r="G1585" t="s">
        <v>40</v>
      </c>
      <c r="H1585" t="s">
        <v>29</v>
      </c>
      <c r="I1585" t="s">
        <v>50</v>
      </c>
      <c r="J1585" t="s">
        <v>347</v>
      </c>
      <c r="K1585" t="s">
        <v>75</v>
      </c>
      <c r="L1585" t="s">
        <v>2676</v>
      </c>
      <c r="M1585">
        <v>0.4</v>
      </c>
      <c r="N1585" t="s">
        <v>34</v>
      </c>
      <c r="O1585" t="s">
        <v>54</v>
      </c>
      <c r="P1585" t="s">
        <v>105</v>
      </c>
      <c r="Q1585" t="s">
        <v>834</v>
      </c>
      <c r="R1585">
        <v>62002</v>
      </c>
      <c r="S1585" s="1">
        <v>42149</v>
      </c>
      <c r="T1585" s="1">
        <v>42150</v>
      </c>
      <c r="U1585">
        <v>149.8887</v>
      </c>
      <c r="V1585">
        <v>14</v>
      </c>
      <c r="W1585">
        <v>217.23</v>
      </c>
      <c r="X1585">
        <v>86694</v>
      </c>
      <c r="Y1585">
        <f>cleaneddata[[#This Row],[Unit Price]]-cleaneddata[[#This Row],[Discount]]</f>
        <v>15.67</v>
      </c>
      <c r="Z1585" t="str">
        <f>_xlfn.IFS(cleaneddata[[#This Row],[Region]]="Central","Chris",cleaneddata[[#This Row],[Region]]="East","Erin",cleaneddata[[#This Row],[Region]]="South","Sam",cleaneddata[[#This Row],[Region]]="West","William")</f>
        <v>Chris</v>
      </c>
    </row>
    <row r="1586" spans="1:26" x14ac:dyDescent="0.2">
      <c r="A1586">
        <v>1054</v>
      </c>
      <c r="B1586" t="s">
        <v>2677</v>
      </c>
      <c r="C1586" t="s">
        <v>72</v>
      </c>
      <c r="D1586">
        <v>0.03</v>
      </c>
      <c r="E1586">
        <v>5.44</v>
      </c>
      <c r="F1586">
        <v>7.46</v>
      </c>
      <c r="G1586" t="s">
        <v>89</v>
      </c>
      <c r="H1586" t="s">
        <v>96</v>
      </c>
      <c r="I1586" t="s">
        <v>50</v>
      </c>
      <c r="J1586" t="s">
        <v>74</v>
      </c>
      <c r="K1586" t="s">
        <v>75</v>
      </c>
      <c r="L1586" t="s">
        <v>1244</v>
      </c>
      <c r="M1586">
        <v>0.36</v>
      </c>
      <c r="N1586" t="s">
        <v>34</v>
      </c>
      <c r="O1586" t="s">
        <v>61</v>
      </c>
      <c r="P1586" t="s">
        <v>590</v>
      </c>
      <c r="Q1586" t="s">
        <v>2678</v>
      </c>
      <c r="R1586">
        <v>85374</v>
      </c>
      <c r="S1586" s="1">
        <v>42149</v>
      </c>
      <c r="T1586" s="1">
        <v>42151</v>
      </c>
      <c r="U1586">
        <v>-51.704000000000001</v>
      </c>
      <c r="V1586">
        <v>4</v>
      </c>
      <c r="W1586">
        <v>26.31</v>
      </c>
      <c r="X1586">
        <v>90069</v>
      </c>
      <c r="Y1586">
        <f>cleaneddata[[#This Row],[Unit Price]]-cleaneddata[[#This Row],[Discount]]</f>
        <v>5.41</v>
      </c>
      <c r="Z1586" t="str">
        <f>_xlfn.IFS(cleaneddata[[#This Row],[Region]]="Central","Chris",cleaneddata[[#This Row],[Region]]="East","Erin",cleaneddata[[#This Row],[Region]]="South","Sam",cleaneddata[[#This Row],[Region]]="West","William")</f>
        <v>William</v>
      </c>
    </row>
    <row r="1587" spans="1:26" x14ac:dyDescent="0.2">
      <c r="A1587">
        <v>1054</v>
      </c>
      <c r="B1587" t="s">
        <v>2677</v>
      </c>
      <c r="C1587" t="s">
        <v>72</v>
      </c>
      <c r="D1587">
        <v>0.08</v>
      </c>
      <c r="E1587">
        <v>26.38</v>
      </c>
      <c r="F1587">
        <v>5.58</v>
      </c>
      <c r="G1587" t="s">
        <v>40</v>
      </c>
      <c r="H1587" t="s">
        <v>96</v>
      </c>
      <c r="I1587" t="s">
        <v>50</v>
      </c>
      <c r="J1587" t="s">
        <v>90</v>
      </c>
      <c r="K1587" t="s">
        <v>75</v>
      </c>
      <c r="L1587" t="s">
        <v>2679</v>
      </c>
      <c r="M1587">
        <v>0.39</v>
      </c>
      <c r="N1587" t="s">
        <v>34</v>
      </c>
      <c r="O1587" t="s">
        <v>61</v>
      </c>
      <c r="P1587" t="s">
        <v>590</v>
      </c>
      <c r="Q1587" t="s">
        <v>2678</v>
      </c>
      <c r="R1587">
        <v>85374</v>
      </c>
      <c r="S1587" s="1">
        <v>42149</v>
      </c>
      <c r="T1587" s="1">
        <v>42150</v>
      </c>
      <c r="U1587">
        <v>144.7482</v>
      </c>
      <c r="V1587">
        <v>8</v>
      </c>
      <c r="W1587">
        <v>209.78</v>
      </c>
      <c r="X1587">
        <v>90069</v>
      </c>
      <c r="Y1587">
        <f>cleaneddata[[#This Row],[Unit Price]]-cleaneddata[[#This Row],[Discount]]</f>
        <v>26.3</v>
      </c>
      <c r="Z1587" t="str">
        <f>_xlfn.IFS(cleaneddata[[#This Row],[Region]]="Central","Chris",cleaneddata[[#This Row],[Region]]="East","Erin",cleaneddata[[#This Row],[Region]]="South","Sam",cleaneddata[[#This Row],[Region]]="West","William")</f>
        <v>William</v>
      </c>
    </row>
    <row r="1588" spans="1:26" x14ac:dyDescent="0.2">
      <c r="A1588">
        <v>1054</v>
      </c>
      <c r="B1588" t="s">
        <v>2677</v>
      </c>
      <c r="C1588" t="s">
        <v>72</v>
      </c>
      <c r="D1588">
        <v>0.06</v>
      </c>
      <c r="E1588">
        <v>20.99</v>
      </c>
      <c r="F1588">
        <v>2.5</v>
      </c>
      <c r="G1588" t="s">
        <v>40</v>
      </c>
      <c r="H1588" t="s">
        <v>96</v>
      </c>
      <c r="I1588" t="s">
        <v>42</v>
      </c>
      <c r="J1588" t="s">
        <v>137</v>
      </c>
      <c r="K1588" t="s">
        <v>52</v>
      </c>
      <c r="L1588" t="s">
        <v>1203</v>
      </c>
      <c r="M1588">
        <v>0.81</v>
      </c>
      <c r="N1588" t="s">
        <v>34</v>
      </c>
      <c r="O1588" t="s">
        <v>61</v>
      </c>
      <c r="P1588" t="s">
        <v>590</v>
      </c>
      <c r="Q1588" t="s">
        <v>2678</v>
      </c>
      <c r="R1588">
        <v>85374</v>
      </c>
      <c r="S1588" s="1">
        <v>42149</v>
      </c>
      <c r="T1588" s="1">
        <v>42151</v>
      </c>
      <c r="U1588">
        <v>-112.18899999999999</v>
      </c>
      <c r="V1588">
        <v>1</v>
      </c>
      <c r="W1588">
        <v>17.829999999999998</v>
      </c>
      <c r="X1588">
        <v>90069</v>
      </c>
      <c r="Y1588">
        <f>cleaneddata[[#This Row],[Unit Price]]-cleaneddata[[#This Row],[Discount]]</f>
        <v>20.93</v>
      </c>
      <c r="Z1588" t="str">
        <f>_xlfn.IFS(cleaneddata[[#This Row],[Region]]="Central","Chris",cleaneddata[[#This Row],[Region]]="East","Erin",cleaneddata[[#This Row],[Region]]="South","Sam",cleaneddata[[#This Row],[Region]]="West","William")</f>
        <v>William</v>
      </c>
    </row>
    <row r="1589" spans="1:26" x14ac:dyDescent="0.2">
      <c r="A1589">
        <v>2391</v>
      </c>
      <c r="B1589" t="s">
        <v>2680</v>
      </c>
      <c r="C1589" t="s">
        <v>72</v>
      </c>
      <c r="D1589">
        <v>0.06</v>
      </c>
      <c r="E1589">
        <v>4.7699999999999996</v>
      </c>
      <c r="F1589">
        <v>2.39</v>
      </c>
      <c r="G1589" t="s">
        <v>40</v>
      </c>
      <c r="H1589" t="s">
        <v>96</v>
      </c>
      <c r="I1589" t="s">
        <v>42</v>
      </c>
      <c r="J1589" t="s">
        <v>43</v>
      </c>
      <c r="K1589" t="s">
        <v>44</v>
      </c>
      <c r="L1589" t="s">
        <v>2681</v>
      </c>
      <c r="M1589">
        <v>0.72</v>
      </c>
      <c r="N1589" t="s">
        <v>34</v>
      </c>
      <c r="O1589" t="s">
        <v>113</v>
      </c>
      <c r="P1589" t="s">
        <v>114</v>
      </c>
      <c r="Q1589" t="s">
        <v>2682</v>
      </c>
      <c r="R1589">
        <v>11572</v>
      </c>
      <c r="S1589" s="1">
        <v>42149</v>
      </c>
      <c r="T1589" s="1">
        <v>42150</v>
      </c>
      <c r="U1589">
        <v>-45.64</v>
      </c>
      <c r="V1589">
        <v>9</v>
      </c>
      <c r="W1589">
        <v>42.46</v>
      </c>
      <c r="X1589">
        <v>91122</v>
      </c>
      <c r="Y1589">
        <f>cleaneddata[[#This Row],[Unit Price]]-cleaneddata[[#This Row],[Discount]]</f>
        <v>4.71</v>
      </c>
      <c r="Z1589" t="str">
        <f>_xlfn.IFS(cleaneddata[[#This Row],[Region]]="Central","Chris",cleaneddata[[#This Row],[Region]]="East","Erin",cleaneddata[[#This Row],[Region]]="South","Sam",cleaneddata[[#This Row],[Region]]="West","William")</f>
        <v>Erin</v>
      </c>
    </row>
    <row r="1590" spans="1:26" x14ac:dyDescent="0.2">
      <c r="A1590">
        <v>2391</v>
      </c>
      <c r="B1590" t="s">
        <v>2680</v>
      </c>
      <c r="C1590" t="s">
        <v>72</v>
      </c>
      <c r="D1590">
        <v>0.1</v>
      </c>
      <c r="E1590">
        <v>27.18</v>
      </c>
      <c r="F1590">
        <v>8.23</v>
      </c>
      <c r="G1590" t="s">
        <v>40</v>
      </c>
      <c r="H1590" t="s">
        <v>96</v>
      </c>
      <c r="I1590" t="s">
        <v>50</v>
      </c>
      <c r="J1590" t="s">
        <v>347</v>
      </c>
      <c r="K1590" t="s">
        <v>75</v>
      </c>
      <c r="L1590" t="s">
        <v>2683</v>
      </c>
      <c r="M1590">
        <v>0.38</v>
      </c>
      <c r="N1590" t="s">
        <v>34</v>
      </c>
      <c r="O1590" t="s">
        <v>113</v>
      </c>
      <c r="P1590" t="s">
        <v>114</v>
      </c>
      <c r="Q1590" t="s">
        <v>2682</v>
      </c>
      <c r="R1590">
        <v>11572</v>
      </c>
      <c r="S1590" s="1">
        <v>42149</v>
      </c>
      <c r="T1590" s="1">
        <v>42151</v>
      </c>
      <c r="U1590">
        <v>204.49</v>
      </c>
      <c r="V1590">
        <v>12</v>
      </c>
      <c r="W1590">
        <v>314.06</v>
      </c>
      <c r="X1590">
        <v>91122</v>
      </c>
      <c r="Y1590">
        <f>cleaneddata[[#This Row],[Unit Price]]-cleaneddata[[#This Row],[Discount]]</f>
        <v>27.08</v>
      </c>
      <c r="Z1590" t="str">
        <f>_xlfn.IFS(cleaneddata[[#This Row],[Region]]="Central","Chris",cleaneddata[[#This Row],[Region]]="East","Erin",cleaneddata[[#This Row],[Region]]="South","Sam",cleaneddata[[#This Row],[Region]]="West","William")</f>
        <v>Erin</v>
      </c>
    </row>
    <row r="1591" spans="1:26" x14ac:dyDescent="0.2">
      <c r="A1591">
        <v>2868</v>
      </c>
      <c r="B1591" t="s">
        <v>324</v>
      </c>
      <c r="C1591" t="s">
        <v>72</v>
      </c>
      <c r="D1591">
        <v>0.08</v>
      </c>
      <c r="E1591">
        <v>15.99</v>
      </c>
      <c r="F1591">
        <v>13.18</v>
      </c>
      <c r="G1591" t="s">
        <v>89</v>
      </c>
      <c r="H1591" t="s">
        <v>96</v>
      </c>
      <c r="I1591" t="s">
        <v>50</v>
      </c>
      <c r="J1591" t="s">
        <v>74</v>
      </c>
      <c r="K1591" t="s">
        <v>75</v>
      </c>
      <c r="L1591" t="s">
        <v>297</v>
      </c>
      <c r="M1591">
        <v>0.37</v>
      </c>
      <c r="N1591" t="s">
        <v>34</v>
      </c>
      <c r="O1591" t="s">
        <v>61</v>
      </c>
      <c r="P1591" t="s">
        <v>68</v>
      </c>
      <c r="Q1591" t="s">
        <v>326</v>
      </c>
      <c r="R1591">
        <v>98026</v>
      </c>
      <c r="S1591" s="1">
        <v>42149</v>
      </c>
      <c r="T1591" s="1">
        <v>42151</v>
      </c>
      <c r="U1591">
        <v>-66.584999999999994</v>
      </c>
      <c r="V1591">
        <v>4</v>
      </c>
      <c r="W1591">
        <v>66.02</v>
      </c>
      <c r="X1591">
        <v>85828</v>
      </c>
      <c r="Y1591">
        <f>cleaneddata[[#This Row],[Unit Price]]-cleaneddata[[#This Row],[Discount]]</f>
        <v>15.91</v>
      </c>
      <c r="Z1591" t="str">
        <f>_xlfn.IFS(cleaneddata[[#This Row],[Region]]="Central","Chris",cleaneddata[[#This Row],[Region]]="East","Erin",cleaneddata[[#This Row],[Region]]="South","Sam",cleaneddata[[#This Row],[Region]]="West","William")</f>
        <v>William</v>
      </c>
    </row>
    <row r="1592" spans="1:26" x14ac:dyDescent="0.2">
      <c r="A1592">
        <v>2266</v>
      </c>
      <c r="B1592" t="s">
        <v>2684</v>
      </c>
      <c r="C1592" t="s">
        <v>27</v>
      </c>
      <c r="D1592">
        <v>0.02</v>
      </c>
      <c r="E1592">
        <v>11.33</v>
      </c>
      <c r="F1592">
        <v>6.12</v>
      </c>
      <c r="G1592" t="s">
        <v>40</v>
      </c>
      <c r="H1592" t="s">
        <v>96</v>
      </c>
      <c r="I1592" t="s">
        <v>50</v>
      </c>
      <c r="J1592" t="s">
        <v>97</v>
      </c>
      <c r="K1592" t="s">
        <v>146</v>
      </c>
      <c r="L1592" t="s">
        <v>1955</v>
      </c>
      <c r="M1592">
        <v>0.42</v>
      </c>
      <c r="N1592" t="s">
        <v>34</v>
      </c>
      <c r="O1592" t="s">
        <v>54</v>
      </c>
      <c r="P1592" t="s">
        <v>82</v>
      </c>
      <c r="Q1592" t="s">
        <v>2685</v>
      </c>
      <c r="R1592">
        <v>63122</v>
      </c>
      <c r="S1592" s="1">
        <v>42150</v>
      </c>
      <c r="T1592" s="1">
        <v>42152</v>
      </c>
      <c r="U1592">
        <v>-14.52</v>
      </c>
      <c r="V1592">
        <v>3</v>
      </c>
      <c r="W1592">
        <v>35.35</v>
      </c>
      <c r="X1592">
        <v>86610</v>
      </c>
      <c r="Y1592">
        <f>cleaneddata[[#This Row],[Unit Price]]-cleaneddata[[#This Row],[Discount]]</f>
        <v>11.31</v>
      </c>
      <c r="Z1592" t="str">
        <f>_xlfn.IFS(cleaneddata[[#This Row],[Region]]="Central","Chris",cleaneddata[[#This Row],[Region]]="East","Erin",cleaneddata[[#This Row],[Region]]="South","Sam",cleaneddata[[#This Row],[Region]]="West","William")</f>
        <v>Chris</v>
      </c>
    </row>
    <row r="1593" spans="1:26" x14ac:dyDescent="0.2">
      <c r="A1593">
        <v>2266</v>
      </c>
      <c r="B1593" t="s">
        <v>2684</v>
      </c>
      <c r="C1593" t="s">
        <v>27</v>
      </c>
      <c r="D1593">
        <v>0.01</v>
      </c>
      <c r="E1593">
        <v>15.67</v>
      </c>
      <c r="F1593">
        <v>1.39</v>
      </c>
      <c r="G1593" t="s">
        <v>40</v>
      </c>
      <c r="H1593" t="s">
        <v>96</v>
      </c>
      <c r="I1593" t="s">
        <v>50</v>
      </c>
      <c r="J1593" t="s">
        <v>347</v>
      </c>
      <c r="K1593" t="s">
        <v>75</v>
      </c>
      <c r="L1593" t="s">
        <v>2486</v>
      </c>
      <c r="M1593">
        <v>0.38</v>
      </c>
      <c r="N1593" t="s">
        <v>34</v>
      </c>
      <c r="O1593" t="s">
        <v>54</v>
      </c>
      <c r="P1593" t="s">
        <v>82</v>
      </c>
      <c r="Q1593" t="s">
        <v>2685</v>
      </c>
      <c r="R1593">
        <v>63122</v>
      </c>
      <c r="S1593" s="1">
        <v>42150</v>
      </c>
      <c r="T1593" s="1">
        <v>42151</v>
      </c>
      <c r="U1593">
        <v>171.26490000000001</v>
      </c>
      <c r="V1593">
        <v>16</v>
      </c>
      <c r="W1593">
        <v>248.21</v>
      </c>
      <c r="X1593">
        <v>86610</v>
      </c>
      <c r="Y1593">
        <f>cleaneddata[[#This Row],[Unit Price]]-cleaneddata[[#This Row],[Discount]]</f>
        <v>15.66</v>
      </c>
      <c r="Z1593" t="str">
        <f>_xlfn.IFS(cleaneddata[[#This Row],[Region]]="Central","Chris",cleaneddata[[#This Row],[Region]]="East","Erin",cleaneddata[[#This Row],[Region]]="South","Sam",cleaneddata[[#This Row],[Region]]="West","William")</f>
        <v>Chris</v>
      </c>
    </row>
    <row r="1594" spans="1:26" x14ac:dyDescent="0.2">
      <c r="A1594">
        <v>2928</v>
      </c>
      <c r="B1594" t="s">
        <v>2686</v>
      </c>
      <c r="C1594" t="s">
        <v>27</v>
      </c>
      <c r="D1594">
        <v>0.02</v>
      </c>
      <c r="E1594">
        <v>5.58</v>
      </c>
      <c r="F1594">
        <v>2.99</v>
      </c>
      <c r="G1594" t="s">
        <v>40</v>
      </c>
      <c r="H1594" t="s">
        <v>41</v>
      </c>
      <c r="I1594" t="s">
        <v>50</v>
      </c>
      <c r="J1594" t="s">
        <v>74</v>
      </c>
      <c r="K1594" t="s">
        <v>75</v>
      </c>
      <c r="L1594" t="s">
        <v>2687</v>
      </c>
      <c r="M1594">
        <v>0.37</v>
      </c>
      <c r="N1594" t="s">
        <v>34</v>
      </c>
      <c r="O1594" t="s">
        <v>35</v>
      </c>
      <c r="P1594" t="s">
        <v>273</v>
      </c>
      <c r="Q1594" t="s">
        <v>2688</v>
      </c>
      <c r="R1594">
        <v>29418</v>
      </c>
      <c r="S1594" s="1">
        <v>42150</v>
      </c>
      <c r="T1594" s="1">
        <v>42152</v>
      </c>
      <c r="U1594">
        <v>689.32799999999997</v>
      </c>
      <c r="V1594">
        <v>42</v>
      </c>
      <c r="W1594">
        <v>236.83</v>
      </c>
      <c r="X1594">
        <v>90218</v>
      </c>
      <c r="Y1594">
        <f>cleaneddata[[#This Row],[Unit Price]]-cleaneddata[[#This Row],[Discount]]</f>
        <v>5.5600000000000005</v>
      </c>
      <c r="Z1594" t="str">
        <f>_xlfn.IFS(cleaneddata[[#This Row],[Region]]="Central","Chris",cleaneddata[[#This Row],[Region]]="East","Erin",cleaneddata[[#This Row],[Region]]="South","Sam",cleaneddata[[#This Row],[Region]]="West","William")</f>
        <v>Sam</v>
      </c>
    </row>
    <row r="1595" spans="1:26" x14ac:dyDescent="0.2">
      <c r="A1595">
        <v>2928</v>
      </c>
      <c r="B1595" t="s">
        <v>2686</v>
      </c>
      <c r="C1595" t="s">
        <v>27</v>
      </c>
      <c r="D1595">
        <v>0.02</v>
      </c>
      <c r="E1595">
        <v>54.1</v>
      </c>
      <c r="F1595">
        <v>19.989999999999998</v>
      </c>
      <c r="G1595" t="s">
        <v>40</v>
      </c>
      <c r="H1595" t="s">
        <v>41</v>
      </c>
      <c r="I1595" t="s">
        <v>50</v>
      </c>
      <c r="J1595" t="s">
        <v>80</v>
      </c>
      <c r="K1595" t="s">
        <v>75</v>
      </c>
      <c r="L1595" t="s">
        <v>1266</v>
      </c>
      <c r="M1595">
        <v>0.59</v>
      </c>
      <c r="N1595" t="s">
        <v>34</v>
      </c>
      <c r="O1595" t="s">
        <v>35</v>
      </c>
      <c r="P1595" t="s">
        <v>273</v>
      </c>
      <c r="Q1595" t="s">
        <v>2688</v>
      </c>
      <c r="R1595">
        <v>29418</v>
      </c>
      <c r="S1595" s="1">
        <v>42150</v>
      </c>
      <c r="T1595" s="1">
        <v>42151</v>
      </c>
      <c r="U1595">
        <v>-33.585999999999999</v>
      </c>
      <c r="V1595">
        <v>36</v>
      </c>
      <c r="W1595">
        <v>1944.87</v>
      </c>
      <c r="X1595">
        <v>90218</v>
      </c>
      <c r="Y1595">
        <f>cleaneddata[[#This Row],[Unit Price]]-cleaneddata[[#This Row],[Discount]]</f>
        <v>54.08</v>
      </c>
      <c r="Z1595" t="str">
        <f>_xlfn.IFS(cleaneddata[[#This Row],[Region]]="Central","Chris",cleaneddata[[#This Row],[Region]]="East","Erin",cleaneddata[[#This Row],[Region]]="South","Sam",cleaneddata[[#This Row],[Region]]="West","William")</f>
        <v>Sam</v>
      </c>
    </row>
    <row r="1596" spans="1:26" x14ac:dyDescent="0.2">
      <c r="A1596">
        <v>2941</v>
      </c>
      <c r="B1596" t="s">
        <v>2689</v>
      </c>
      <c r="C1596" t="s">
        <v>27</v>
      </c>
      <c r="D1596">
        <v>0.05</v>
      </c>
      <c r="E1596">
        <v>2.62</v>
      </c>
      <c r="F1596">
        <v>0.8</v>
      </c>
      <c r="G1596" t="s">
        <v>40</v>
      </c>
      <c r="H1596" t="s">
        <v>29</v>
      </c>
      <c r="I1596" t="s">
        <v>50</v>
      </c>
      <c r="J1596" t="s">
        <v>178</v>
      </c>
      <c r="K1596" t="s">
        <v>52</v>
      </c>
      <c r="L1596" t="s">
        <v>2126</v>
      </c>
      <c r="M1596">
        <v>0.39</v>
      </c>
      <c r="N1596" t="s">
        <v>34</v>
      </c>
      <c r="O1596" t="s">
        <v>113</v>
      </c>
      <c r="P1596" t="s">
        <v>399</v>
      </c>
      <c r="Q1596" t="s">
        <v>1643</v>
      </c>
      <c r="R1596">
        <v>7960</v>
      </c>
      <c r="S1596" s="1">
        <v>42150</v>
      </c>
      <c r="T1596" s="1">
        <v>42151</v>
      </c>
      <c r="U1596">
        <v>12.71</v>
      </c>
      <c r="V1596">
        <v>8</v>
      </c>
      <c r="W1596">
        <v>21.41</v>
      </c>
      <c r="X1596">
        <v>87618</v>
      </c>
      <c r="Y1596">
        <f>cleaneddata[[#This Row],[Unit Price]]-cleaneddata[[#This Row],[Discount]]</f>
        <v>2.5700000000000003</v>
      </c>
      <c r="Z1596" t="str">
        <f>_xlfn.IFS(cleaneddata[[#This Row],[Region]]="Central","Chris",cleaneddata[[#This Row],[Region]]="East","Erin",cleaneddata[[#This Row],[Region]]="South","Sam",cleaneddata[[#This Row],[Region]]="West","William")</f>
        <v>Erin</v>
      </c>
    </row>
    <row r="1597" spans="1:26" x14ac:dyDescent="0.2">
      <c r="A1597">
        <v>241</v>
      </c>
      <c r="B1597" t="s">
        <v>2242</v>
      </c>
      <c r="C1597" t="s">
        <v>49</v>
      </c>
      <c r="D1597">
        <v>0.01</v>
      </c>
      <c r="E1597">
        <v>5.94</v>
      </c>
      <c r="F1597">
        <v>9.92</v>
      </c>
      <c r="G1597" t="s">
        <v>40</v>
      </c>
      <c r="H1597" t="s">
        <v>29</v>
      </c>
      <c r="I1597" t="s">
        <v>50</v>
      </c>
      <c r="J1597" t="s">
        <v>74</v>
      </c>
      <c r="K1597" t="s">
        <v>75</v>
      </c>
      <c r="L1597" t="s">
        <v>2593</v>
      </c>
      <c r="M1597">
        <v>0.38</v>
      </c>
      <c r="N1597" t="s">
        <v>34</v>
      </c>
      <c r="O1597" t="s">
        <v>61</v>
      </c>
      <c r="P1597" t="s">
        <v>62</v>
      </c>
      <c r="Q1597" t="s">
        <v>2243</v>
      </c>
      <c r="R1597">
        <v>81503</v>
      </c>
      <c r="S1597" s="1">
        <v>42150</v>
      </c>
      <c r="T1597" s="1">
        <v>42157</v>
      </c>
      <c r="U1597">
        <v>-256.51900000000001</v>
      </c>
      <c r="V1597">
        <v>13</v>
      </c>
      <c r="W1597">
        <v>79.930000000000007</v>
      </c>
      <c r="X1597">
        <v>90480</v>
      </c>
      <c r="Y1597">
        <f>cleaneddata[[#This Row],[Unit Price]]-cleaneddata[[#This Row],[Discount]]</f>
        <v>5.9300000000000006</v>
      </c>
      <c r="Z1597" t="str">
        <f>_xlfn.IFS(cleaneddata[[#This Row],[Region]]="Central","Chris",cleaneddata[[#This Row],[Region]]="East","Erin",cleaneddata[[#This Row],[Region]]="South","Sam",cleaneddata[[#This Row],[Region]]="West","William")</f>
        <v>William</v>
      </c>
    </row>
    <row r="1598" spans="1:26" x14ac:dyDescent="0.2">
      <c r="A1598">
        <v>241</v>
      </c>
      <c r="B1598" t="s">
        <v>2242</v>
      </c>
      <c r="C1598" t="s">
        <v>49</v>
      </c>
      <c r="D1598">
        <v>0.02</v>
      </c>
      <c r="E1598">
        <v>125.99</v>
      </c>
      <c r="F1598">
        <v>3</v>
      </c>
      <c r="G1598" t="s">
        <v>40</v>
      </c>
      <c r="H1598" t="s">
        <v>29</v>
      </c>
      <c r="I1598" t="s">
        <v>42</v>
      </c>
      <c r="J1598" t="s">
        <v>137</v>
      </c>
      <c r="K1598" t="s">
        <v>75</v>
      </c>
      <c r="L1598" t="s">
        <v>2690</v>
      </c>
      <c r="M1598">
        <v>0.59</v>
      </c>
      <c r="N1598" t="s">
        <v>34</v>
      </c>
      <c r="O1598" t="s">
        <v>61</v>
      </c>
      <c r="P1598" t="s">
        <v>62</v>
      </c>
      <c r="Q1598" t="s">
        <v>2243</v>
      </c>
      <c r="R1598">
        <v>81503</v>
      </c>
      <c r="S1598" s="1">
        <v>42150</v>
      </c>
      <c r="T1598" s="1">
        <v>42150</v>
      </c>
      <c r="U1598">
        <v>398.358</v>
      </c>
      <c r="V1598">
        <v>8</v>
      </c>
      <c r="W1598">
        <v>873.18</v>
      </c>
      <c r="X1598">
        <v>90480</v>
      </c>
      <c r="Y1598">
        <f>cleaneddata[[#This Row],[Unit Price]]-cleaneddata[[#This Row],[Discount]]</f>
        <v>125.97</v>
      </c>
      <c r="Z1598" t="str">
        <f>_xlfn.IFS(cleaneddata[[#This Row],[Region]]="Central","Chris",cleaneddata[[#This Row],[Region]]="East","Erin",cleaneddata[[#This Row],[Region]]="South","Sam",cleaneddata[[#This Row],[Region]]="West","William")</f>
        <v>William</v>
      </c>
    </row>
    <row r="1599" spans="1:26" x14ac:dyDescent="0.2">
      <c r="A1599">
        <v>451</v>
      </c>
      <c r="B1599" t="s">
        <v>221</v>
      </c>
      <c r="C1599" t="s">
        <v>27</v>
      </c>
      <c r="D1599">
        <v>0.04</v>
      </c>
      <c r="E1599">
        <v>37.700000000000003</v>
      </c>
      <c r="F1599">
        <v>2.99</v>
      </c>
      <c r="G1599" t="s">
        <v>40</v>
      </c>
      <c r="H1599" t="s">
        <v>73</v>
      </c>
      <c r="I1599" t="s">
        <v>50</v>
      </c>
      <c r="J1599" t="s">
        <v>74</v>
      </c>
      <c r="K1599" t="s">
        <v>75</v>
      </c>
      <c r="L1599" t="s">
        <v>2518</v>
      </c>
      <c r="M1599">
        <v>0.35</v>
      </c>
      <c r="N1599" t="s">
        <v>34</v>
      </c>
      <c r="O1599" t="s">
        <v>61</v>
      </c>
      <c r="P1599" t="s">
        <v>92</v>
      </c>
      <c r="Q1599" t="s">
        <v>223</v>
      </c>
      <c r="R1599">
        <v>94024</v>
      </c>
      <c r="S1599" s="1">
        <v>42151</v>
      </c>
      <c r="T1599" s="1">
        <v>42152</v>
      </c>
      <c r="U1599">
        <v>299.6739</v>
      </c>
      <c r="V1599">
        <v>12</v>
      </c>
      <c r="W1599">
        <v>434.31</v>
      </c>
      <c r="X1599">
        <v>86012</v>
      </c>
      <c r="Y1599">
        <f>cleaneddata[[#This Row],[Unit Price]]-cleaneddata[[#This Row],[Discount]]</f>
        <v>37.660000000000004</v>
      </c>
      <c r="Z1599" t="str">
        <f>_xlfn.IFS(cleaneddata[[#This Row],[Region]]="Central","Chris",cleaneddata[[#This Row],[Region]]="East","Erin",cleaneddata[[#This Row],[Region]]="South","Sam",cleaneddata[[#This Row],[Region]]="West","William")</f>
        <v>William</v>
      </c>
    </row>
    <row r="1600" spans="1:26" x14ac:dyDescent="0.2">
      <c r="A1600">
        <v>452</v>
      </c>
      <c r="B1600" t="s">
        <v>2691</v>
      </c>
      <c r="C1600" t="s">
        <v>27</v>
      </c>
      <c r="D1600">
        <v>0.01</v>
      </c>
      <c r="E1600">
        <v>55.99</v>
      </c>
      <c r="F1600">
        <v>5</v>
      </c>
      <c r="G1600" t="s">
        <v>40</v>
      </c>
      <c r="H1600" t="s">
        <v>73</v>
      </c>
      <c r="I1600" t="s">
        <v>42</v>
      </c>
      <c r="J1600" t="s">
        <v>137</v>
      </c>
      <c r="K1600" t="s">
        <v>44</v>
      </c>
      <c r="L1600" t="s">
        <v>1940</v>
      </c>
      <c r="M1600">
        <v>0.83</v>
      </c>
      <c r="N1600" t="s">
        <v>34</v>
      </c>
      <c r="O1600" t="s">
        <v>61</v>
      </c>
      <c r="P1600" t="s">
        <v>92</v>
      </c>
      <c r="Q1600" t="s">
        <v>2692</v>
      </c>
      <c r="R1600">
        <v>93635</v>
      </c>
      <c r="S1600" s="1">
        <v>42151</v>
      </c>
      <c r="T1600" s="1">
        <v>42152</v>
      </c>
      <c r="U1600">
        <v>-235.89500000000001</v>
      </c>
      <c r="V1600">
        <v>1</v>
      </c>
      <c r="W1600">
        <v>51.83</v>
      </c>
      <c r="X1600">
        <v>86012</v>
      </c>
      <c r="Y1600">
        <f>cleaneddata[[#This Row],[Unit Price]]-cleaneddata[[#This Row],[Discount]]</f>
        <v>55.980000000000004</v>
      </c>
      <c r="Z1600" t="str">
        <f>_xlfn.IFS(cleaneddata[[#This Row],[Region]]="Central","Chris",cleaneddata[[#This Row],[Region]]="East","Erin",cleaneddata[[#This Row],[Region]]="South","Sam",cleaneddata[[#This Row],[Region]]="West","William")</f>
        <v>William</v>
      </c>
    </row>
    <row r="1601" spans="1:26" x14ac:dyDescent="0.2">
      <c r="A1601">
        <v>865</v>
      </c>
      <c r="B1601" t="s">
        <v>1388</v>
      </c>
      <c r="C1601" t="s">
        <v>27</v>
      </c>
      <c r="D1601">
        <v>0.03</v>
      </c>
      <c r="E1601">
        <v>14.2</v>
      </c>
      <c r="F1601">
        <v>5.3</v>
      </c>
      <c r="G1601" t="s">
        <v>40</v>
      </c>
      <c r="H1601" t="s">
        <v>96</v>
      </c>
      <c r="I1601" t="s">
        <v>30</v>
      </c>
      <c r="J1601" t="s">
        <v>128</v>
      </c>
      <c r="K1601" t="s">
        <v>52</v>
      </c>
      <c r="L1601" t="s">
        <v>290</v>
      </c>
      <c r="M1601">
        <v>0.46</v>
      </c>
      <c r="N1601" t="s">
        <v>34</v>
      </c>
      <c r="O1601" t="s">
        <v>54</v>
      </c>
      <c r="P1601" t="s">
        <v>55</v>
      </c>
      <c r="Q1601" t="s">
        <v>1044</v>
      </c>
      <c r="R1601">
        <v>46312</v>
      </c>
      <c r="S1601" s="1">
        <v>42151</v>
      </c>
      <c r="T1601" s="1">
        <v>42152</v>
      </c>
      <c r="U1601">
        <v>122.21</v>
      </c>
      <c r="V1601">
        <v>18</v>
      </c>
      <c r="W1601">
        <v>267.2</v>
      </c>
      <c r="X1601">
        <v>90674</v>
      </c>
      <c r="Y1601">
        <f>cleaneddata[[#This Row],[Unit Price]]-cleaneddata[[#This Row],[Discount]]</f>
        <v>14.17</v>
      </c>
      <c r="Z1601" t="str">
        <f>_xlfn.IFS(cleaneddata[[#This Row],[Region]]="Central","Chris",cleaneddata[[#This Row],[Region]]="East","Erin",cleaneddata[[#This Row],[Region]]="South","Sam",cleaneddata[[#This Row],[Region]]="West","William")</f>
        <v>Chris</v>
      </c>
    </row>
    <row r="1602" spans="1:26" x14ac:dyDescent="0.2">
      <c r="A1602">
        <v>370</v>
      </c>
      <c r="B1602" t="s">
        <v>2693</v>
      </c>
      <c r="C1602" t="s">
        <v>72</v>
      </c>
      <c r="D1602">
        <v>0.02</v>
      </c>
      <c r="E1602">
        <v>20.99</v>
      </c>
      <c r="F1602">
        <v>4.8099999999999996</v>
      </c>
      <c r="G1602" t="s">
        <v>40</v>
      </c>
      <c r="H1602" t="s">
        <v>96</v>
      </c>
      <c r="I1602" t="s">
        <v>42</v>
      </c>
      <c r="J1602" t="s">
        <v>137</v>
      </c>
      <c r="K1602" t="s">
        <v>146</v>
      </c>
      <c r="L1602" t="s">
        <v>1433</v>
      </c>
      <c r="M1602">
        <v>0.57999999999999996</v>
      </c>
      <c r="N1602" t="s">
        <v>34</v>
      </c>
      <c r="O1602" t="s">
        <v>113</v>
      </c>
      <c r="P1602" t="s">
        <v>333</v>
      </c>
      <c r="Q1602" t="s">
        <v>1660</v>
      </c>
      <c r="R1602">
        <v>4240</v>
      </c>
      <c r="S1602" s="1">
        <v>42151</v>
      </c>
      <c r="T1602" s="1">
        <v>42153</v>
      </c>
      <c r="U1602">
        <v>49.787999999999997</v>
      </c>
      <c r="V1602">
        <v>15</v>
      </c>
      <c r="W1602">
        <v>266.39</v>
      </c>
      <c r="X1602">
        <v>90291</v>
      </c>
      <c r="Y1602">
        <f>cleaneddata[[#This Row],[Unit Price]]-cleaneddata[[#This Row],[Discount]]</f>
        <v>20.97</v>
      </c>
      <c r="Z1602" t="str">
        <f>_xlfn.IFS(cleaneddata[[#This Row],[Region]]="Central","Chris",cleaneddata[[#This Row],[Region]]="East","Erin",cleaneddata[[#This Row],[Region]]="South","Sam",cleaneddata[[#This Row],[Region]]="West","William")</f>
        <v>Erin</v>
      </c>
    </row>
    <row r="1603" spans="1:26" x14ac:dyDescent="0.2">
      <c r="A1603">
        <v>371</v>
      </c>
      <c r="B1603" t="s">
        <v>2694</v>
      </c>
      <c r="C1603" t="s">
        <v>72</v>
      </c>
      <c r="D1603">
        <v>0.05</v>
      </c>
      <c r="E1603">
        <v>5.4</v>
      </c>
      <c r="F1603">
        <v>7.78</v>
      </c>
      <c r="G1603" t="s">
        <v>89</v>
      </c>
      <c r="H1603" t="s">
        <v>96</v>
      </c>
      <c r="I1603" t="s">
        <v>50</v>
      </c>
      <c r="J1603" t="s">
        <v>74</v>
      </c>
      <c r="K1603" t="s">
        <v>75</v>
      </c>
      <c r="L1603" t="s">
        <v>1486</v>
      </c>
      <c r="M1603">
        <v>0.37</v>
      </c>
      <c r="N1603" t="s">
        <v>34</v>
      </c>
      <c r="O1603" t="s">
        <v>113</v>
      </c>
      <c r="P1603" t="s">
        <v>405</v>
      </c>
      <c r="Q1603" t="s">
        <v>2695</v>
      </c>
      <c r="R1603">
        <v>2149</v>
      </c>
      <c r="S1603" s="1">
        <v>42151</v>
      </c>
      <c r="T1603" s="1">
        <v>42153</v>
      </c>
      <c r="U1603">
        <v>-132.62950000000001</v>
      </c>
      <c r="V1603">
        <v>9</v>
      </c>
      <c r="W1603">
        <v>51.82</v>
      </c>
      <c r="X1603">
        <v>90291</v>
      </c>
      <c r="Y1603">
        <f>cleaneddata[[#This Row],[Unit Price]]-cleaneddata[[#This Row],[Discount]]</f>
        <v>5.3500000000000005</v>
      </c>
      <c r="Z1603" t="str">
        <f>_xlfn.IFS(cleaneddata[[#This Row],[Region]]="Central","Chris",cleaneddata[[#This Row],[Region]]="East","Erin",cleaneddata[[#This Row],[Region]]="South","Sam",cleaneddata[[#This Row],[Region]]="West","William")</f>
        <v>Erin</v>
      </c>
    </row>
    <row r="1604" spans="1:26" x14ac:dyDescent="0.2">
      <c r="A1604">
        <v>250</v>
      </c>
      <c r="B1604" t="s">
        <v>2696</v>
      </c>
      <c r="C1604" t="s">
        <v>27</v>
      </c>
      <c r="D1604">
        <v>0.02</v>
      </c>
      <c r="E1604">
        <v>2.58</v>
      </c>
      <c r="F1604">
        <v>1.3</v>
      </c>
      <c r="G1604" t="s">
        <v>89</v>
      </c>
      <c r="H1604" t="s">
        <v>96</v>
      </c>
      <c r="I1604" t="s">
        <v>50</v>
      </c>
      <c r="J1604" t="s">
        <v>51</v>
      </c>
      <c r="K1604" t="s">
        <v>52</v>
      </c>
      <c r="L1604" t="s">
        <v>2697</v>
      </c>
      <c r="M1604">
        <v>0.59</v>
      </c>
      <c r="N1604" t="s">
        <v>34</v>
      </c>
      <c r="O1604" t="s">
        <v>54</v>
      </c>
      <c r="P1604" t="s">
        <v>86</v>
      </c>
      <c r="Q1604" t="s">
        <v>2698</v>
      </c>
      <c r="R1604">
        <v>55423</v>
      </c>
      <c r="S1604" s="1">
        <v>42152</v>
      </c>
      <c r="T1604" s="1">
        <v>42153</v>
      </c>
      <c r="U1604">
        <v>1.1080000000000001</v>
      </c>
      <c r="V1604">
        <v>39</v>
      </c>
      <c r="W1604">
        <v>109.74</v>
      </c>
      <c r="X1604">
        <v>87214</v>
      </c>
      <c r="Y1604">
        <f>cleaneddata[[#This Row],[Unit Price]]-cleaneddata[[#This Row],[Discount]]</f>
        <v>2.56</v>
      </c>
      <c r="Z1604" t="str">
        <f>_xlfn.IFS(cleaneddata[[#This Row],[Region]]="Central","Chris",cleaneddata[[#This Row],[Region]]="East","Erin",cleaneddata[[#This Row],[Region]]="South","Sam",cleaneddata[[#This Row],[Region]]="West","William")</f>
        <v>Chris</v>
      </c>
    </row>
    <row r="1605" spans="1:26" x14ac:dyDescent="0.2">
      <c r="A1605">
        <v>250</v>
      </c>
      <c r="B1605" t="s">
        <v>2696</v>
      </c>
      <c r="C1605" t="s">
        <v>27</v>
      </c>
      <c r="D1605">
        <v>0.02</v>
      </c>
      <c r="E1605">
        <v>65.989999999999995</v>
      </c>
      <c r="F1605">
        <v>3.9</v>
      </c>
      <c r="G1605" t="s">
        <v>40</v>
      </c>
      <c r="H1605" t="s">
        <v>96</v>
      </c>
      <c r="I1605" t="s">
        <v>42</v>
      </c>
      <c r="J1605" t="s">
        <v>137</v>
      </c>
      <c r="K1605" t="s">
        <v>75</v>
      </c>
      <c r="L1605" t="s">
        <v>2699</v>
      </c>
      <c r="M1605">
        <v>0.55000000000000004</v>
      </c>
      <c r="N1605" t="s">
        <v>34</v>
      </c>
      <c r="O1605" t="s">
        <v>54</v>
      </c>
      <c r="P1605" t="s">
        <v>86</v>
      </c>
      <c r="Q1605" t="s">
        <v>2698</v>
      </c>
      <c r="R1605">
        <v>55423</v>
      </c>
      <c r="S1605" s="1">
        <v>42152</v>
      </c>
      <c r="T1605" s="1">
        <v>42153</v>
      </c>
      <c r="U1605">
        <v>1061.3789999999999</v>
      </c>
      <c r="V1605">
        <v>27</v>
      </c>
      <c r="W1605">
        <v>1543.55</v>
      </c>
      <c r="X1605">
        <v>87214</v>
      </c>
      <c r="Y1605">
        <f>cleaneddata[[#This Row],[Unit Price]]-cleaneddata[[#This Row],[Discount]]</f>
        <v>65.97</v>
      </c>
      <c r="Z1605" t="str">
        <f>_xlfn.IFS(cleaneddata[[#This Row],[Region]]="Central","Chris",cleaneddata[[#This Row],[Region]]="East","Erin",cleaneddata[[#This Row],[Region]]="South","Sam",cleaneddata[[#This Row],[Region]]="West","William")</f>
        <v>Chris</v>
      </c>
    </row>
    <row r="1606" spans="1:26" x14ac:dyDescent="0.2">
      <c r="A1606">
        <v>3011</v>
      </c>
      <c r="B1606" t="s">
        <v>2316</v>
      </c>
      <c r="C1606" t="s">
        <v>27</v>
      </c>
      <c r="D1606">
        <v>0.03</v>
      </c>
      <c r="E1606">
        <v>5.98</v>
      </c>
      <c r="F1606">
        <v>5.35</v>
      </c>
      <c r="G1606" t="s">
        <v>40</v>
      </c>
      <c r="H1606" t="s">
        <v>96</v>
      </c>
      <c r="I1606" t="s">
        <v>50</v>
      </c>
      <c r="J1606" t="s">
        <v>90</v>
      </c>
      <c r="K1606" t="s">
        <v>75</v>
      </c>
      <c r="L1606" t="s">
        <v>811</v>
      </c>
      <c r="M1606">
        <v>0.4</v>
      </c>
      <c r="N1606" t="s">
        <v>34</v>
      </c>
      <c r="O1606" t="s">
        <v>113</v>
      </c>
      <c r="P1606" t="s">
        <v>405</v>
      </c>
      <c r="Q1606" t="s">
        <v>790</v>
      </c>
      <c r="R1606">
        <v>2113</v>
      </c>
      <c r="S1606" s="1">
        <v>42152</v>
      </c>
      <c r="T1606" s="1">
        <v>42153</v>
      </c>
      <c r="U1606">
        <v>-23.5</v>
      </c>
      <c r="V1606">
        <v>16</v>
      </c>
      <c r="W1606">
        <v>107.08</v>
      </c>
      <c r="X1606">
        <v>56486</v>
      </c>
      <c r="Y1606">
        <f>cleaneddata[[#This Row],[Unit Price]]-cleaneddata[[#This Row],[Discount]]</f>
        <v>5.95</v>
      </c>
      <c r="Z1606" t="str">
        <f>_xlfn.IFS(cleaneddata[[#This Row],[Region]]="Central","Chris",cleaneddata[[#This Row],[Region]]="East","Erin",cleaneddata[[#This Row],[Region]]="South","Sam",cleaneddata[[#This Row],[Region]]="West","William")</f>
        <v>Erin</v>
      </c>
    </row>
    <row r="1607" spans="1:26" x14ac:dyDescent="0.2">
      <c r="A1607">
        <v>3154</v>
      </c>
      <c r="B1607" t="s">
        <v>783</v>
      </c>
      <c r="C1607" t="s">
        <v>27</v>
      </c>
      <c r="D1607">
        <v>0.03</v>
      </c>
      <c r="E1607">
        <v>17.7</v>
      </c>
      <c r="F1607">
        <v>9.4700000000000006</v>
      </c>
      <c r="G1607" t="s">
        <v>40</v>
      </c>
      <c r="H1607" t="s">
        <v>41</v>
      </c>
      <c r="I1607" t="s">
        <v>50</v>
      </c>
      <c r="J1607" t="s">
        <v>80</v>
      </c>
      <c r="K1607" t="s">
        <v>75</v>
      </c>
      <c r="L1607" t="s">
        <v>1053</v>
      </c>
      <c r="M1607">
        <v>0.59</v>
      </c>
      <c r="N1607" t="s">
        <v>34</v>
      </c>
      <c r="O1607" t="s">
        <v>35</v>
      </c>
      <c r="P1607" t="s">
        <v>125</v>
      </c>
      <c r="Q1607" t="s">
        <v>785</v>
      </c>
      <c r="R1607">
        <v>33710</v>
      </c>
      <c r="S1607" s="1">
        <v>42152</v>
      </c>
      <c r="T1607" s="1">
        <v>42154</v>
      </c>
      <c r="U1607">
        <v>28.182600000000001</v>
      </c>
      <c r="V1607">
        <v>11</v>
      </c>
      <c r="W1607">
        <v>201.77</v>
      </c>
      <c r="X1607">
        <v>86900</v>
      </c>
      <c r="Y1607">
        <f>cleaneddata[[#This Row],[Unit Price]]-cleaneddata[[#This Row],[Discount]]</f>
        <v>17.669999999999998</v>
      </c>
      <c r="Z1607" t="str">
        <f>_xlfn.IFS(cleaneddata[[#This Row],[Region]]="Central","Chris",cleaneddata[[#This Row],[Region]]="East","Erin",cleaneddata[[#This Row],[Region]]="South","Sam",cleaneddata[[#This Row],[Region]]="West","William")</f>
        <v>Sam</v>
      </c>
    </row>
    <row r="1608" spans="1:26" x14ac:dyDescent="0.2">
      <c r="A1608">
        <v>1627</v>
      </c>
      <c r="B1608" t="s">
        <v>2700</v>
      </c>
      <c r="C1608" t="s">
        <v>39</v>
      </c>
      <c r="D1608">
        <v>0.06</v>
      </c>
      <c r="E1608">
        <v>43.57</v>
      </c>
      <c r="F1608">
        <v>16.36</v>
      </c>
      <c r="G1608" t="s">
        <v>40</v>
      </c>
      <c r="H1608" t="s">
        <v>96</v>
      </c>
      <c r="I1608" t="s">
        <v>50</v>
      </c>
      <c r="J1608" t="s">
        <v>80</v>
      </c>
      <c r="K1608" t="s">
        <v>75</v>
      </c>
      <c r="L1608" t="s">
        <v>2701</v>
      </c>
      <c r="M1608">
        <v>0.55000000000000004</v>
      </c>
      <c r="N1608" t="s">
        <v>34</v>
      </c>
      <c r="O1608" t="s">
        <v>35</v>
      </c>
      <c r="P1608" t="s">
        <v>402</v>
      </c>
      <c r="Q1608" t="s">
        <v>2702</v>
      </c>
      <c r="R1608">
        <v>37743</v>
      </c>
      <c r="S1608" s="1">
        <v>42152</v>
      </c>
      <c r="T1608" s="1">
        <v>42154</v>
      </c>
      <c r="U1608">
        <v>-38.808</v>
      </c>
      <c r="V1608">
        <v>17</v>
      </c>
      <c r="W1608">
        <v>710.16</v>
      </c>
      <c r="X1608">
        <v>90602</v>
      </c>
      <c r="Y1608">
        <f>cleaneddata[[#This Row],[Unit Price]]-cleaneddata[[#This Row],[Discount]]</f>
        <v>43.51</v>
      </c>
      <c r="Z1608" t="str">
        <f>_xlfn.IFS(cleaneddata[[#This Row],[Region]]="Central","Chris",cleaneddata[[#This Row],[Region]]="East","Erin",cleaneddata[[#This Row],[Region]]="South","Sam",cleaneddata[[#This Row],[Region]]="West","William")</f>
        <v>Sam</v>
      </c>
    </row>
    <row r="1609" spans="1:26" x14ac:dyDescent="0.2">
      <c r="A1609">
        <v>2765</v>
      </c>
      <c r="B1609" t="s">
        <v>2703</v>
      </c>
      <c r="C1609" t="s">
        <v>49</v>
      </c>
      <c r="D1609">
        <v>0.03</v>
      </c>
      <c r="E1609">
        <v>5.85</v>
      </c>
      <c r="F1609">
        <v>2.27</v>
      </c>
      <c r="G1609" t="s">
        <v>40</v>
      </c>
      <c r="H1609" t="s">
        <v>96</v>
      </c>
      <c r="I1609" t="s">
        <v>50</v>
      </c>
      <c r="J1609" t="s">
        <v>51</v>
      </c>
      <c r="K1609" t="s">
        <v>52</v>
      </c>
      <c r="L1609" t="s">
        <v>2704</v>
      </c>
      <c r="M1609">
        <v>0.56000000000000005</v>
      </c>
      <c r="N1609" t="s">
        <v>34</v>
      </c>
      <c r="O1609" t="s">
        <v>113</v>
      </c>
      <c r="P1609" t="s">
        <v>399</v>
      </c>
      <c r="Q1609" t="s">
        <v>2705</v>
      </c>
      <c r="R1609">
        <v>8021</v>
      </c>
      <c r="S1609" s="1">
        <v>42152</v>
      </c>
      <c r="T1609" s="1">
        <v>42154</v>
      </c>
      <c r="U1609">
        <v>-5.08</v>
      </c>
      <c r="V1609">
        <v>7</v>
      </c>
      <c r="W1609">
        <v>41.4</v>
      </c>
      <c r="X1609">
        <v>90725</v>
      </c>
      <c r="Y1609">
        <f>cleaneddata[[#This Row],[Unit Price]]-cleaneddata[[#This Row],[Discount]]</f>
        <v>5.8199999999999994</v>
      </c>
      <c r="Z1609" t="str">
        <f>_xlfn.IFS(cleaneddata[[#This Row],[Region]]="Central","Chris",cleaneddata[[#This Row],[Region]]="East","Erin",cleaneddata[[#This Row],[Region]]="South","Sam",cleaneddata[[#This Row],[Region]]="West","William")</f>
        <v>Erin</v>
      </c>
    </row>
    <row r="1610" spans="1:26" x14ac:dyDescent="0.2">
      <c r="A1610">
        <v>15</v>
      </c>
      <c r="B1610" t="s">
        <v>2073</v>
      </c>
      <c r="C1610" t="s">
        <v>118</v>
      </c>
      <c r="D1610">
        <v>0.01</v>
      </c>
      <c r="E1610">
        <v>35.94</v>
      </c>
      <c r="F1610">
        <v>6.66</v>
      </c>
      <c r="G1610" t="s">
        <v>40</v>
      </c>
      <c r="H1610" t="s">
        <v>29</v>
      </c>
      <c r="I1610" t="s">
        <v>50</v>
      </c>
      <c r="J1610" t="s">
        <v>347</v>
      </c>
      <c r="K1610" t="s">
        <v>75</v>
      </c>
      <c r="L1610" t="s">
        <v>2124</v>
      </c>
      <c r="M1610">
        <v>0.4</v>
      </c>
      <c r="N1610" t="s">
        <v>34</v>
      </c>
      <c r="O1610" t="s">
        <v>113</v>
      </c>
      <c r="P1610" t="s">
        <v>114</v>
      </c>
      <c r="Q1610" t="s">
        <v>2075</v>
      </c>
      <c r="R1610">
        <v>11787</v>
      </c>
      <c r="S1610" s="1">
        <v>42152</v>
      </c>
      <c r="T1610" s="1">
        <v>42152</v>
      </c>
      <c r="U1610">
        <v>261.87569999999999</v>
      </c>
      <c r="V1610">
        <v>10</v>
      </c>
      <c r="W1610">
        <v>379.53</v>
      </c>
      <c r="X1610">
        <v>86839</v>
      </c>
      <c r="Y1610">
        <f>cleaneddata[[#This Row],[Unit Price]]-cleaneddata[[#This Row],[Discount]]</f>
        <v>35.93</v>
      </c>
      <c r="Z1610" t="str">
        <f>_xlfn.IFS(cleaneddata[[#This Row],[Region]]="Central","Chris",cleaneddata[[#This Row],[Region]]="East","Erin",cleaneddata[[#This Row],[Region]]="South","Sam",cleaneddata[[#This Row],[Region]]="West","William")</f>
        <v>Erin</v>
      </c>
    </row>
    <row r="1611" spans="1:26" x14ac:dyDescent="0.2">
      <c r="A1611">
        <v>2709</v>
      </c>
      <c r="B1611" t="s">
        <v>2706</v>
      </c>
      <c r="C1611" t="s">
        <v>118</v>
      </c>
      <c r="D1611">
        <v>7.0000000000000007E-2</v>
      </c>
      <c r="E1611">
        <v>60.97</v>
      </c>
      <c r="F1611">
        <v>4.5</v>
      </c>
      <c r="G1611" t="s">
        <v>40</v>
      </c>
      <c r="H1611" t="s">
        <v>41</v>
      </c>
      <c r="I1611" t="s">
        <v>50</v>
      </c>
      <c r="J1611" t="s">
        <v>97</v>
      </c>
      <c r="K1611" t="s">
        <v>75</v>
      </c>
      <c r="L1611" t="s">
        <v>98</v>
      </c>
      <c r="M1611">
        <v>0.56000000000000005</v>
      </c>
      <c r="N1611" t="s">
        <v>34</v>
      </c>
      <c r="O1611" t="s">
        <v>113</v>
      </c>
      <c r="P1611" t="s">
        <v>420</v>
      </c>
      <c r="Q1611" t="s">
        <v>2707</v>
      </c>
      <c r="R1611">
        <v>21042</v>
      </c>
      <c r="S1611" s="1">
        <v>42152</v>
      </c>
      <c r="T1611" s="1">
        <v>42154</v>
      </c>
      <c r="U1611">
        <v>-41.77</v>
      </c>
      <c r="V1611">
        <v>1</v>
      </c>
      <c r="W1611">
        <v>57.84</v>
      </c>
      <c r="X1611">
        <v>89240</v>
      </c>
      <c r="Y1611">
        <f>cleaneddata[[#This Row],[Unit Price]]-cleaneddata[[#This Row],[Discount]]</f>
        <v>60.9</v>
      </c>
      <c r="Z1611" t="str">
        <f>_xlfn.IFS(cleaneddata[[#This Row],[Region]]="Central","Chris",cleaneddata[[#This Row],[Region]]="East","Erin",cleaneddata[[#This Row],[Region]]="South","Sam",cleaneddata[[#This Row],[Region]]="West","William")</f>
        <v>Erin</v>
      </c>
    </row>
    <row r="1612" spans="1:26" x14ac:dyDescent="0.2">
      <c r="A1612">
        <v>2709</v>
      </c>
      <c r="B1612" t="s">
        <v>2706</v>
      </c>
      <c r="C1612" t="s">
        <v>118</v>
      </c>
      <c r="D1612">
        <v>0</v>
      </c>
      <c r="E1612">
        <v>90.98</v>
      </c>
      <c r="F1612">
        <v>56.2</v>
      </c>
      <c r="G1612" t="s">
        <v>40</v>
      </c>
      <c r="H1612" t="s">
        <v>41</v>
      </c>
      <c r="I1612" t="s">
        <v>30</v>
      </c>
      <c r="J1612" t="s">
        <v>128</v>
      </c>
      <c r="K1612" t="s">
        <v>146</v>
      </c>
      <c r="L1612" t="s">
        <v>809</v>
      </c>
      <c r="M1612">
        <v>0.74</v>
      </c>
      <c r="N1612" t="s">
        <v>34</v>
      </c>
      <c r="O1612" t="s">
        <v>113</v>
      </c>
      <c r="P1612" t="s">
        <v>420</v>
      </c>
      <c r="Q1612" t="s">
        <v>2707</v>
      </c>
      <c r="R1612">
        <v>21042</v>
      </c>
      <c r="S1612" s="1">
        <v>42152</v>
      </c>
      <c r="T1612" s="1">
        <v>42154</v>
      </c>
      <c r="U1612">
        <v>-1014.11</v>
      </c>
      <c r="V1612">
        <v>15</v>
      </c>
      <c r="W1612">
        <v>1425.71</v>
      </c>
      <c r="X1612">
        <v>89240</v>
      </c>
      <c r="Y1612">
        <f>cleaneddata[[#This Row],[Unit Price]]-cleaneddata[[#This Row],[Discount]]</f>
        <v>90.98</v>
      </c>
      <c r="Z1612" t="str">
        <f>_xlfn.IFS(cleaneddata[[#This Row],[Region]]="Central","Chris",cleaneddata[[#This Row],[Region]]="East","Erin",cleaneddata[[#This Row],[Region]]="South","Sam",cleaneddata[[#This Row],[Region]]="West","William")</f>
        <v>Erin</v>
      </c>
    </row>
    <row r="1613" spans="1:26" x14ac:dyDescent="0.2">
      <c r="A1613">
        <v>3206</v>
      </c>
      <c r="B1613" t="s">
        <v>1928</v>
      </c>
      <c r="C1613" t="s">
        <v>72</v>
      </c>
      <c r="D1613">
        <v>0.05</v>
      </c>
      <c r="E1613">
        <v>35.44</v>
      </c>
      <c r="F1613">
        <v>5.09</v>
      </c>
      <c r="G1613" t="s">
        <v>40</v>
      </c>
      <c r="H1613" t="s">
        <v>41</v>
      </c>
      <c r="I1613" t="s">
        <v>50</v>
      </c>
      <c r="J1613" t="s">
        <v>90</v>
      </c>
      <c r="K1613" t="s">
        <v>75</v>
      </c>
      <c r="L1613" t="s">
        <v>2080</v>
      </c>
      <c r="M1613">
        <v>0.38</v>
      </c>
      <c r="N1613" t="s">
        <v>34</v>
      </c>
      <c r="O1613" t="s">
        <v>61</v>
      </c>
      <c r="P1613" t="s">
        <v>492</v>
      </c>
      <c r="Q1613" t="s">
        <v>1930</v>
      </c>
      <c r="R1613">
        <v>83301</v>
      </c>
      <c r="S1613" s="1">
        <v>42152</v>
      </c>
      <c r="T1613" s="1">
        <v>42153</v>
      </c>
      <c r="U1613">
        <v>553.33169999999996</v>
      </c>
      <c r="V1613">
        <v>23</v>
      </c>
      <c r="W1613">
        <v>801.93</v>
      </c>
      <c r="X1613">
        <v>87935</v>
      </c>
      <c r="Y1613">
        <f>cleaneddata[[#This Row],[Unit Price]]-cleaneddata[[#This Row],[Discount]]</f>
        <v>35.39</v>
      </c>
      <c r="Z1613" t="str">
        <f>_xlfn.IFS(cleaneddata[[#This Row],[Region]]="Central","Chris",cleaneddata[[#This Row],[Region]]="East","Erin",cleaneddata[[#This Row],[Region]]="South","Sam",cleaneddata[[#This Row],[Region]]="West","William")</f>
        <v>William</v>
      </c>
    </row>
    <row r="1614" spans="1:26" x14ac:dyDescent="0.2">
      <c r="A1614">
        <v>663</v>
      </c>
      <c r="B1614" t="s">
        <v>2708</v>
      </c>
      <c r="C1614" t="s">
        <v>27</v>
      </c>
      <c r="D1614">
        <v>0.02</v>
      </c>
      <c r="E1614">
        <v>14.58</v>
      </c>
      <c r="F1614">
        <v>7.4</v>
      </c>
      <c r="G1614" t="s">
        <v>40</v>
      </c>
      <c r="H1614" t="s">
        <v>73</v>
      </c>
      <c r="I1614" t="s">
        <v>30</v>
      </c>
      <c r="J1614" t="s">
        <v>128</v>
      </c>
      <c r="K1614" t="s">
        <v>75</v>
      </c>
      <c r="L1614" t="s">
        <v>2709</v>
      </c>
      <c r="M1614">
        <v>0.48</v>
      </c>
      <c r="N1614" t="s">
        <v>34</v>
      </c>
      <c r="O1614" t="s">
        <v>113</v>
      </c>
      <c r="P1614" t="s">
        <v>319</v>
      </c>
      <c r="Q1614" t="s">
        <v>2256</v>
      </c>
      <c r="R1614">
        <v>43952</v>
      </c>
      <c r="S1614" s="1">
        <v>42153</v>
      </c>
      <c r="T1614" s="1">
        <v>42156</v>
      </c>
      <c r="U1614">
        <v>10.802</v>
      </c>
      <c r="V1614">
        <v>17</v>
      </c>
      <c r="W1614">
        <v>261.33999999999997</v>
      </c>
      <c r="X1614">
        <v>90922</v>
      </c>
      <c r="Y1614">
        <f>cleaneddata[[#This Row],[Unit Price]]-cleaneddata[[#This Row],[Discount]]</f>
        <v>14.56</v>
      </c>
      <c r="Z1614" t="str">
        <f>_xlfn.IFS(cleaneddata[[#This Row],[Region]]="Central","Chris",cleaneddata[[#This Row],[Region]]="East","Erin",cleaneddata[[#This Row],[Region]]="South","Sam",cleaneddata[[#This Row],[Region]]="West","William")</f>
        <v>Erin</v>
      </c>
    </row>
    <row r="1615" spans="1:26" x14ac:dyDescent="0.2">
      <c r="A1615">
        <v>1026</v>
      </c>
      <c r="B1615" t="s">
        <v>1057</v>
      </c>
      <c r="C1615" t="s">
        <v>39</v>
      </c>
      <c r="D1615">
        <v>0.1</v>
      </c>
      <c r="E1615">
        <v>5.98</v>
      </c>
      <c r="F1615">
        <v>3.85</v>
      </c>
      <c r="G1615" t="s">
        <v>40</v>
      </c>
      <c r="H1615" t="s">
        <v>29</v>
      </c>
      <c r="I1615" t="s">
        <v>42</v>
      </c>
      <c r="J1615" t="s">
        <v>43</v>
      </c>
      <c r="K1615" t="s">
        <v>44</v>
      </c>
      <c r="L1615" t="s">
        <v>1100</v>
      </c>
      <c r="M1615">
        <v>0.68</v>
      </c>
      <c r="N1615" t="s">
        <v>34</v>
      </c>
      <c r="O1615" t="s">
        <v>113</v>
      </c>
      <c r="P1615" t="s">
        <v>114</v>
      </c>
      <c r="Q1615" t="s">
        <v>1059</v>
      </c>
      <c r="R1615">
        <v>11722</v>
      </c>
      <c r="S1615" s="1">
        <v>42153</v>
      </c>
      <c r="T1615" s="1">
        <v>42154</v>
      </c>
      <c r="U1615">
        <v>18.922000000000001</v>
      </c>
      <c r="V1615">
        <v>26</v>
      </c>
      <c r="W1615">
        <v>151.55000000000001</v>
      </c>
      <c r="X1615">
        <v>89008</v>
      </c>
      <c r="Y1615">
        <f>cleaneddata[[#This Row],[Unit Price]]-cleaneddata[[#This Row],[Discount]]</f>
        <v>5.8800000000000008</v>
      </c>
      <c r="Z1615" t="str">
        <f>_xlfn.IFS(cleaneddata[[#This Row],[Region]]="Central","Chris",cleaneddata[[#This Row],[Region]]="East","Erin",cleaneddata[[#This Row],[Region]]="South","Sam",cleaneddata[[#This Row],[Region]]="West","William")</f>
        <v>Erin</v>
      </c>
    </row>
    <row r="1616" spans="1:26" x14ac:dyDescent="0.2">
      <c r="A1616">
        <v>1026</v>
      </c>
      <c r="B1616" t="s">
        <v>1057</v>
      </c>
      <c r="C1616" t="s">
        <v>39</v>
      </c>
      <c r="D1616">
        <v>7.0000000000000007E-2</v>
      </c>
      <c r="E1616">
        <v>2.61</v>
      </c>
      <c r="F1616">
        <v>0.5</v>
      </c>
      <c r="G1616" t="s">
        <v>40</v>
      </c>
      <c r="H1616" t="s">
        <v>29</v>
      </c>
      <c r="I1616" t="s">
        <v>50</v>
      </c>
      <c r="J1616" t="s">
        <v>154</v>
      </c>
      <c r="K1616" t="s">
        <v>75</v>
      </c>
      <c r="L1616" t="s">
        <v>1369</v>
      </c>
      <c r="M1616">
        <v>0.39</v>
      </c>
      <c r="N1616" t="s">
        <v>34</v>
      </c>
      <c r="O1616" t="s">
        <v>113</v>
      </c>
      <c r="P1616" t="s">
        <v>114</v>
      </c>
      <c r="Q1616" t="s">
        <v>1059</v>
      </c>
      <c r="R1616">
        <v>11722</v>
      </c>
      <c r="S1616" s="1">
        <v>42153</v>
      </c>
      <c r="T1616" s="1">
        <v>42156</v>
      </c>
      <c r="U1616">
        <v>39.350700000000003</v>
      </c>
      <c r="V1616">
        <v>22</v>
      </c>
      <c r="W1616">
        <v>57.03</v>
      </c>
      <c r="X1616">
        <v>89008</v>
      </c>
      <c r="Y1616">
        <f>cleaneddata[[#This Row],[Unit Price]]-cleaneddata[[#This Row],[Discount]]</f>
        <v>2.54</v>
      </c>
      <c r="Z1616" t="str">
        <f>_xlfn.IFS(cleaneddata[[#This Row],[Region]]="Central","Chris",cleaneddata[[#This Row],[Region]]="East","Erin",cleaneddata[[#This Row],[Region]]="South","Sam",cleaneddata[[#This Row],[Region]]="West","William")</f>
        <v>Erin</v>
      </c>
    </row>
    <row r="1617" spans="1:26" x14ac:dyDescent="0.2">
      <c r="A1617">
        <v>1713</v>
      </c>
      <c r="B1617" t="s">
        <v>2710</v>
      </c>
      <c r="C1617" t="s">
        <v>39</v>
      </c>
      <c r="D1617">
        <v>0.01</v>
      </c>
      <c r="E1617">
        <v>23.99</v>
      </c>
      <c r="F1617">
        <v>6.3</v>
      </c>
      <c r="G1617" t="s">
        <v>40</v>
      </c>
      <c r="H1617" t="s">
        <v>96</v>
      </c>
      <c r="I1617" t="s">
        <v>42</v>
      </c>
      <c r="J1617" t="s">
        <v>58</v>
      </c>
      <c r="K1617" t="s">
        <v>146</v>
      </c>
      <c r="L1617" t="s">
        <v>2711</v>
      </c>
      <c r="M1617">
        <v>0.38</v>
      </c>
      <c r="N1617" t="s">
        <v>34</v>
      </c>
      <c r="O1617" t="s">
        <v>35</v>
      </c>
      <c r="P1617" t="s">
        <v>77</v>
      </c>
      <c r="Q1617" t="s">
        <v>1869</v>
      </c>
      <c r="R1617">
        <v>30265</v>
      </c>
      <c r="S1617" s="1">
        <v>42153</v>
      </c>
      <c r="T1617" s="1">
        <v>42155</v>
      </c>
      <c r="U1617">
        <v>-6.202</v>
      </c>
      <c r="V1617">
        <v>11</v>
      </c>
      <c r="W1617">
        <v>284.39</v>
      </c>
      <c r="X1617">
        <v>87748</v>
      </c>
      <c r="Y1617">
        <f>cleaneddata[[#This Row],[Unit Price]]-cleaneddata[[#This Row],[Discount]]</f>
        <v>23.979999999999997</v>
      </c>
      <c r="Z1617" t="str">
        <f>_xlfn.IFS(cleaneddata[[#This Row],[Region]]="Central","Chris",cleaneddata[[#This Row],[Region]]="East","Erin",cleaneddata[[#This Row],[Region]]="South","Sam",cleaneddata[[#This Row],[Region]]="West","William")</f>
        <v>Sam</v>
      </c>
    </row>
    <row r="1618" spans="1:26" x14ac:dyDescent="0.2">
      <c r="A1618">
        <v>2670</v>
      </c>
      <c r="B1618" t="s">
        <v>2712</v>
      </c>
      <c r="C1618" t="s">
        <v>39</v>
      </c>
      <c r="D1618">
        <v>0.05</v>
      </c>
      <c r="E1618">
        <v>165.2</v>
      </c>
      <c r="F1618">
        <v>19.989999999999998</v>
      </c>
      <c r="G1618" t="s">
        <v>40</v>
      </c>
      <c r="H1618" t="s">
        <v>73</v>
      </c>
      <c r="I1618" t="s">
        <v>50</v>
      </c>
      <c r="J1618" t="s">
        <v>80</v>
      </c>
      <c r="K1618" t="s">
        <v>75</v>
      </c>
      <c r="L1618" t="s">
        <v>485</v>
      </c>
      <c r="M1618">
        <v>0.59</v>
      </c>
      <c r="N1618" t="s">
        <v>34</v>
      </c>
      <c r="O1618" t="s">
        <v>61</v>
      </c>
      <c r="P1618" t="s">
        <v>92</v>
      </c>
      <c r="Q1618" t="s">
        <v>102</v>
      </c>
      <c r="R1618">
        <v>90049</v>
      </c>
      <c r="S1618" s="1">
        <v>42153</v>
      </c>
      <c r="T1618" s="1">
        <v>42153</v>
      </c>
      <c r="U1618">
        <v>2008.71</v>
      </c>
      <c r="V1618">
        <v>167</v>
      </c>
      <c r="W1618">
        <v>27587.55</v>
      </c>
      <c r="X1618">
        <v>37924</v>
      </c>
      <c r="Y1618">
        <f>cleaneddata[[#This Row],[Unit Price]]-cleaneddata[[#This Row],[Discount]]</f>
        <v>165.14999999999998</v>
      </c>
      <c r="Z1618" t="str">
        <f>_xlfn.IFS(cleaneddata[[#This Row],[Region]]="Central","Chris",cleaneddata[[#This Row],[Region]]="East","Erin",cleaneddata[[#This Row],[Region]]="South","Sam",cleaneddata[[#This Row],[Region]]="West","William")</f>
        <v>William</v>
      </c>
    </row>
    <row r="1619" spans="1:26" x14ac:dyDescent="0.2">
      <c r="A1619">
        <v>2670</v>
      </c>
      <c r="B1619" t="s">
        <v>2712</v>
      </c>
      <c r="C1619" t="s">
        <v>39</v>
      </c>
      <c r="D1619">
        <v>0.09</v>
      </c>
      <c r="E1619">
        <v>17.989999999999998</v>
      </c>
      <c r="F1619">
        <v>8.65</v>
      </c>
      <c r="G1619" t="s">
        <v>40</v>
      </c>
      <c r="H1619" t="s">
        <v>73</v>
      </c>
      <c r="I1619" t="s">
        <v>50</v>
      </c>
      <c r="J1619" t="s">
        <v>51</v>
      </c>
      <c r="K1619" t="s">
        <v>75</v>
      </c>
      <c r="L1619" t="s">
        <v>2713</v>
      </c>
      <c r="M1619">
        <v>0.56999999999999995</v>
      </c>
      <c r="N1619" t="s">
        <v>34</v>
      </c>
      <c r="O1619" t="s">
        <v>61</v>
      </c>
      <c r="P1619" t="s">
        <v>92</v>
      </c>
      <c r="Q1619" t="s">
        <v>102</v>
      </c>
      <c r="R1619">
        <v>90049</v>
      </c>
      <c r="S1619" s="1">
        <v>42153</v>
      </c>
      <c r="T1619" s="1">
        <v>42153</v>
      </c>
      <c r="U1619">
        <v>-80.53</v>
      </c>
      <c r="V1619">
        <v>71</v>
      </c>
      <c r="W1619">
        <v>1191.58</v>
      </c>
      <c r="X1619">
        <v>37924</v>
      </c>
      <c r="Y1619">
        <f>cleaneddata[[#This Row],[Unit Price]]-cleaneddata[[#This Row],[Discount]]</f>
        <v>17.899999999999999</v>
      </c>
      <c r="Z1619" t="str">
        <f>_xlfn.IFS(cleaneddata[[#This Row],[Region]]="Central","Chris",cleaneddata[[#This Row],[Region]]="East","Erin",cleaneddata[[#This Row],[Region]]="South","Sam",cleaneddata[[#This Row],[Region]]="West","William")</f>
        <v>William</v>
      </c>
    </row>
    <row r="1620" spans="1:26" x14ac:dyDescent="0.2">
      <c r="A1620">
        <v>2671</v>
      </c>
      <c r="B1620" t="s">
        <v>2714</v>
      </c>
      <c r="C1620" t="s">
        <v>39</v>
      </c>
      <c r="D1620">
        <v>0.05</v>
      </c>
      <c r="E1620">
        <v>165.2</v>
      </c>
      <c r="F1620">
        <v>19.989999999999998</v>
      </c>
      <c r="G1620" t="s">
        <v>40</v>
      </c>
      <c r="H1620" t="s">
        <v>73</v>
      </c>
      <c r="I1620" t="s">
        <v>50</v>
      </c>
      <c r="J1620" t="s">
        <v>80</v>
      </c>
      <c r="K1620" t="s">
        <v>75</v>
      </c>
      <c r="L1620" t="s">
        <v>485</v>
      </c>
      <c r="M1620">
        <v>0.59</v>
      </c>
      <c r="N1620" t="s">
        <v>34</v>
      </c>
      <c r="O1620" t="s">
        <v>35</v>
      </c>
      <c r="P1620" t="s">
        <v>402</v>
      </c>
      <c r="Q1620" t="s">
        <v>1738</v>
      </c>
      <c r="R1620">
        <v>37027</v>
      </c>
      <c r="S1620" s="1">
        <v>42153</v>
      </c>
      <c r="T1620" s="1">
        <v>42153</v>
      </c>
      <c r="U1620">
        <v>-48.957999999999998</v>
      </c>
      <c r="V1620">
        <v>42</v>
      </c>
      <c r="W1620">
        <v>6938.19</v>
      </c>
      <c r="X1620">
        <v>90551</v>
      </c>
      <c r="Y1620">
        <f>cleaneddata[[#This Row],[Unit Price]]-cleaneddata[[#This Row],[Discount]]</f>
        <v>165.14999999999998</v>
      </c>
      <c r="Z1620" t="str">
        <f>_xlfn.IFS(cleaneddata[[#This Row],[Region]]="Central","Chris",cleaneddata[[#This Row],[Region]]="East","Erin",cleaneddata[[#This Row],[Region]]="South","Sam",cleaneddata[[#This Row],[Region]]="West","William")</f>
        <v>Sam</v>
      </c>
    </row>
    <row r="1621" spans="1:26" x14ac:dyDescent="0.2">
      <c r="A1621">
        <v>759</v>
      </c>
      <c r="B1621" t="s">
        <v>2715</v>
      </c>
      <c r="C1621" t="s">
        <v>49</v>
      </c>
      <c r="D1621">
        <v>0</v>
      </c>
      <c r="E1621">
        <v>20.99</v>
      </c>
      <c r="F1621">
        <v>3.3</v>
      </c>
      <c r="G1621" t="s">
        <v>40</v>
      </c>
      <c r="H1621" t="s">
        <v>29</v>
      </c>
      <c r="I1621" t="s">
        <v>42</v>
      </c>
      <c r="J1621" t="s">
        <v>137</v>
      </c>
      <c r="K1621" t="s">
        <v>44</v>
      </c>
      <c r="L1621" t="s">
        <v>1585</v>
      </c>
      <c r="M1621">
        <v>0.81</v>
      </c>
      <c r="N1621" t="s">
        <v>34</v>
      </c>
      <c r="O1621" t="s">
        <v>54</v>
      </c>
      <c r="P1621" t="s">
        <v>105</v>
      </c>
      <c r="Q1621" t="s">
        <v>2716</v>
      </c>
      <c r="R1621">
        <v>62301</v>
      </c>
      <c r="S1621" s="1">
        <v>42153</v>
      </c>
      <c r="T1621" s="1">
        <v>42160</v>
      </c>
      <c r="U1621">
        <v>-92.960999999999999</v>
      </c>
      <c r="V1621">
        <v>5</v>
      </c>
      <c r="W1621">
        <v>92.96</v>
      </c>
      <c r="X1621">
        <v>86639</v>
      </c>
      <c r="Y1621">
        <f>cleaneddata[[#This Row],[Unit Price]]-cleaneddata[[#This Row],[Discount]]</f>
        <v>20.99</v>
      </c>
      <c r="Z1621" t="str">
        <f>_xlfn.IFS(cleaneddata[[#This Row],[Region]]="Central","Chris",cleaneddata[[#This Row],[Region]]="East","Erin",cleaneddata[[#This Row],[Region]]="South","Sam",cleaneddata[[#This Row],[Region]]="West","William")</f>
        <v>Chris</v>
      </c>
    </row>
    <row r="1622" spans="1:26" x14ac:dyDescent="0.2">
      <c r="A1622">
        <v>649</v>
      </c>
      <c r="B1622" t="s">
        <v>2717</v>
      </c>
      <c r="C1622" t="s">
        <v>118</v>
      </c>
      <c r="D1622">
        <v>0.02</v>
      </c>
      <c r="E1622">
        <v>3.78</v>
      </c>
      <c r="F1622">
        <v>0.71</v>
      </c>
      <c r="G1622" t="s">
        <v>40</v>
      </c>
      <c r="H1622" t="s">
        <v>73</v>
      </c>
      <c r="I1622" t="s">
        <v>50</v>
      </c>
      <c r="J1622" t="s">
        <v>178</v>
      </c>
      <c r="K1622" t="s">
        <v>52</v>
      </c>
      <c r="L1622" t="s">
        <v>2718</v>
      </c>
      <c r="M1622">
        <v>0.39</v>
      </c>
      <c r="N1622" t="s">
        <v>34</v>
      </c>
      <c r="O1622" t="s">
        <v>54</v>
      </c>
      <c r="P1622" t="s">
        <v>105</v>
      </c>
      <c r="Q1622" t="s">
        <v>1401</v>
      </c>
      <c r="R1622">
        <v>60089</v>
      </c>
      <c r="S1622" s="1">
        <v>42153</v>
      </c>
      <c r="T1622" s="1">
        <v>42154</v>
      </c>
      <c r="U1622">
        <v>106.7499</v>
      </c>
      <c r="V1622">
        <v>40</v>
      </c>
      <c r="W1622">
        <v>154.71</v>
      </c>
      <c r="X1622">
        <v>91366</v>
      </c>
      <c r="Y1622">
        <f>cleaneddata[[#This Row],[Unit Price]]-cleaneddata[[#This Row],[Discount]]</f>
        <v>3.76</v>
      </c>
      <c r="Z1622" t="str">
        <f>_xlfn.IFS(cleaneddata[[#This Row],[Region]]="Central","Chris",cleaneddata[[#This Row],[Region]]="East","Erin",cleaneddata[[#This Row],[Region]]="South","Sam",cleaneddata[[#This Row],[Region]]="West","William")</f>
        <v>Chris</v>
      </c>
    </row>
    <row r="1623" spans="1:26" x14ac:dyDescent="0.2">
      <c r="A1623">
        <v>2393</v>
      </c>
      <c r="B1623" t="s">
        <v>195</v>
      </c>
      <c r="C1623" t="s">
        <v>118</v>
      </c>
      <c r="D1623">
        <v>0.02</v>
      </c>
      <c r="E1623">
        <v>6.48</v>
      </c>
      <c r="F1623">
        <v>7.91</v>
      </c>
      <c r="G1623" t="s">
        <v>40</v>
      </c>
      <c r="H1623" t="s">
        <v>96</v>
      </c>
      <c r="I1623" t="s">
        <v>50</v>
      </c>
      <c r="J1623" t="s">
        <v>90</v>
      </c>
      <c r="K1623" t="s">
        <v>75</v>
      </c>
      <c r="L1623" t="s">
        <v>1622</v>
      </c>
      <c r="M1623">
        <v>0.37</v>
      </c>
      <c r="N1623" t="s">
        <v>34</v>
      </c>
      <c r="O1623" t="s">
        <v>35</v>
      </c>
      <c r="P1623" t="s">
        <v>77</v>
      </c>
      <c r="Q1623" t="s">
        <v>197</v>
      </c>
      <c r="R1623">
        <v>30076</v>
      </c>
      <c r="S1623" s="1">
        <v>42153</v>
      </c>
      <c r="T1623" s="1">
        <v>42155</v>
      </c>
      <c r="U1623">
        <v>-1191.5260000000001</v>
      </c>
      <c r="V1623">
        <v>2</v>
      </c>
      <c r="W1623">
        <v>16.5</v>
      </c>
      <c r="X1623">
        <v>86950</v>
      </c>
      <c r="Y1623">
        <f>cleaneddata[[#This Row],[Unit Price]]-cleaneddata[[#This Row],[Discount]]</f>
        <v>6.4600000000000009</v>
      </c>
      <c r="Z1623" t="str">
        <f>_xlfn.IFS(cleaneddata[[#This Row],[Region]]="Central","Chris",cleaneddata[[#This Row],[Region]]="East","Erin",cleaneddata[[#This Row],[Region]]="South","Sam",cleaneddata[[#This Row],[Region]]="West","William")</f>
        <v>Sam</v>
      </c>
    </row>
    <row r="1624" spans="1:26" x14ac:dyDescent="0.2">
      <c r="A1624">
        <v>1060</v>
      </c>
      <c r="B1624" t="s">
        <v>1827</v>
      </c>
      <c r="C1624" t="s">
        <v>49</v>
      </c>
      <c r="D1624">
        <v>7.0000000000000007E-2</v>
      </c>
      <c r="E1624">
        <v>6.3</v>
      </c>
      <c r="F1624">
        <v>0.5</v>
      </c>
      <c r="G1624" t="s">
        <v>40</v>
      </c>
      <c r="H1624" t="s">
        <v>29</v>
      </c>
      <c r="I1624" t="s">
        <v>50</v>
      </c>
      <c r="J1624" t="s">
        <v>154</v>
      </c>
      <c r="K1624" t="s">
        <v>75</v>
      </c>
      <c r="L1624" t="s">
        <v>424</v>
      </c>
      <c r="M1624">
        <v>0.39</v>
      </c>
      <c r="N1624" t="s">
        <v>34</v>
      </c>
      <c r="O1624" t="s">
        <v>35</v>
      </c>
      <c r="P1624" t="s">
        <v>77</v>
      </c>
      <c r="Q1624" t="s">
        <v>363</v>
      </c>
      <c r="R1624">
        <v>30318</v>
      </c>
      <c r="S1624" s="1">
        <v>42154</v>
      </c>
      <c r="T1624" s="1">
        <v>42154</v>
      </c>
      <c r="U1624">
        <v>4.1673999999999998</v>
      </c>
      <c r="V1624">
        <v>20</v>
      </c>
      <c r="W1624">
        <v>121.87</v>
      </c>
      <c r="X1624">
        <v>57061</v>
      </c>
      <c r="Y1624">
        <f>cleaneddata[[#This Row],[Unit Price]]-cleaneddata[[#This Row],[Discount]]</f>
        <v>6.2299999999999995</v>
      </c>
      <c r="Z1624" t="str">
        <f>_xlfn.IFS(cleaneddata[[#This Row],[Region]]="Central","Chris",cleaneddata[[#This Row],[Region]]="East","Erin",cleaneddata[[#This Row],[Region]]="South","Sam",cleaneddata[[#This Row],[Region]]="West","William")</f>
        <v>Sam</v>
      </c>
    </row>
    <row r="1625" spans="1:26" x14ac:dyDescent="0.2">
      <c r="A1625">
        <v>1062</v>
      </c>
      <c r="B1625" t="s">
        <v>1829</v>
      </c>
      <c r="C1625" t="s">
        <v>49</v>
      </c>
      <c r="D1625">
        <v>0.04</v>
      </c>
      <c r="E1625">
        <v>22.38</v>
      </c>
      <c r="F1625">
        <v>15.1</v>
      </c>
      <c r="G1625" t="s">
        <v>40</v>
      </c>
      <c r="H1625" t="s">
        <v>29</v>
      </c>
      <c r="I1625" t="s">
        <v>50</v>
      </c>
      <c r="J1625" t="s">
        <v>74</v>
      </c>
      <c r="K1625" t="s">
        <v>75</v>
      </c>
      <c r="L1625" t="s">
        <v>1087</v>
      </c>
      <c r="M1625">
        <v>0.38</v>
      </c>
      <c r="N1625" t="s">
        <v>34</v>
      </c>
      <c r="O1625" t="s">
        <v>113</v>
      </c>
      <c r="P1625" t="s">
        <v>114</v>
      </c>
      <c r="Q1625" t="s">
        <v>1830</v>
      </c>
      <c r="R1625">
        <v>11727</v>
      </c>
      <c r="S1625" s="1">
        <v>42154</v>
      </c>
      <c r="T1625" s="1">
        <v>42162</v>
      </c>
      <c r="U1625">
        <v>16.021799999999999</v>
      </c>
      <c r="V1625">
        <v>18</v>
      </c>
      <c r="W1625">
        <v>403.53</v>
      </c>
      <c r="X1625">
        <v>91355</v>
      </c>
      <c r="Y1625">
        <f>cleaneddata[[#This Row],[Unit Price]]-cleaneddata[[#This Row],[Discount]]</f>
        <v>22.34</v>
      </c>
      <c r="Z1625" t="str">
        <f>_xlfn.IFS(cleaneddata[[#This Row],[Region]]="Central","Chris",cleaneddata[[#This Row],[Region]]="East","Erin",cleaneddata[[#This Row],[Region]]="South","Sam",cleaneddata[[#This Row],[Region]]="West","William")</f>
        <v>Erin</v>
      </c>
    </row>
    <row r="1626" spans="1:26" x14ac:dyDescent="0.2">
      <c r="A1626">
        <v>1062</v>
      </c>
      <c r="B1626" t="s">
        <v>1829</v>
      </c>
      <c r="C1626" t="s">
        <v>49</v>
      </c>
      <c r="D1626">
        <v>0.06</v>
      </c>
      <c r="E1626">
        <v>17.78</v>
      </c>
      <c r="F1626">
        <v>5.03</v>
      </c>
      <c r="G1626" t="s">
        <v>40</v>
      </c>
      <c r="H1626" t="s">
        <v>29</v>
      </c>
      <c r="I1626" t="s">
        <v>30</v>
      </c>
      <c r="J1626" t="s">
        <v>128</v>
      </c>
      <c r="K1626" t="s">
        <v>75</v>
      </c>
      <c r="L1626" t="s">
        <v>2719</v>
      </c>
      <c r="M1626">
        <v>0.54</v>
      </c>
      <c r="N1626" t="s">
        <v>34</v>
      </c>
      <c r="O1626" t="s">
        <v>113</v>
      </c>
      <c r="P1626" t="s">
        <v>114</v>
      </c>
      <c r="Q1626" t="s">
        <v>1830</v>
      </c>
      <c r="R1626">
        <v>11727</v>
      </c>
      <c r="S1626" s="1">
        <v>42154</v>
      </c>
      <c r="T1626" s="1">
        <v>42157</v>
      </c>
      <c r="U1626">
        <v>38.067300000000003</v>
      </c>
      <c r="V1626">
        <v>3</v>
      </c>
      <c r="W1626">
        <v>55.17</v>
      </c>
      <c r="X1626">
        <v>91355</v>
      </c>
      <c r="Y1626">
        <f>cleaneddata[[#This Row],[Unit Price]]-cleaneddata[[#This Row],[Discount]]</f>
        <v>17.720000000000002</v>
      </c>
      <c r="Z1626" t="str">
        <f>_xlfn.IFS(cleaneddata[[#This Row],[Region]]="Central","Chris",cleaneddata[[#This Row],[Region]]="East","Erin",cleaneddata[[#This Row],[Region]]="South","Sam",cleaneddata[[#This Row],[Region]]="West","William")</f>
        <v>Erin</v>
      </c>
    </row>
    <row r="1627" spans="1:26" x14ac:dyDescent="0.2">
      <c r="A1627">
        <v>1934</v>
      </c>
      <c r="B1627" t="s">
        <v>2720</v>
      </c>
      <c r="C1627" t="s">
        <v>49</v>
      </c>
      <c r="D1627">
        <v>0.04</v>
      </c>
      <c r="E1627">
        <v>180.98</v>
      </c>
      <c r="F1627">
        <v>30</v>
      </c>
      <c r="G1627" t="s">
        <v>28</v>
      </c>
      <c r="H1627" t="s">
        <v>73</v>
      </c>
      <c r="I1627" t="s">
        <v>30</v>
      </c>
      <c r="J1627" t="s">
        <v>111</v>
      </c>
      <c r="K1627" t="s">
        <v>59</v>
      </c>
      <c r="L1627" t="s">
        <v>947</v>
      </c>
      <c r="M1627">
        <v>0.69</v>
      </c>
      <c r="N1627" t="s">
        <v>34</v>
      </c>
      <c r="O1627" t="s">
        <v>54</v>
      </c>
      <c r="P1627" t="s">
        <v>189</v>
      </c>
      <c r="Q1627" t="s">
        <v>1406</v>
      </c>
      <c r="R1627">
        <v>78626</v>
      </c>
      <c r="S1627" s="1">
        <v>42154</v>
      </c>
      <c r="T1627" s="1">
        <v>42154</v>
      </c>
      <c r="U1627">
        <v>52.988</v>
      </c>
      <c r="V1627">
        <v>3</v>
      </c>
      <c r="W1627">
        <v>561.65</v>
      </c>
      <c r="X1627">
        <v>86688</v>
      </c>
      <c r="Y1627">
        <f>cleaneddata[[#This Row],[Unit Price]]-cleaneddata[[#This Row],[Discount]]</f>
        <v>180.94</v>
      </c>
      <c r="Z1627" t="str">
        <f>_xlfn.IFS(cleaneddata[[#This Row],[Region]]="Central","Chris",cleaneddata[[#This Row],[Region]]="East","Erin",cleaneddata[[#This Row],[Region]]="South","Sam",cleaneddata[[#This Row],[Region]]="West","William")</f>
        <v>Chris</v>
      </c>
    </row>
    <row r="1628" spans="1:26" x14ac:dyDescent="0.2">
      <c r="A1628">
        <v>1935</v>
      </c>
      <c r="B1628" t="s">
        <v>2076</v>
      </c>
      <c r="C1628" t="s">
        <v>49</v>
      </c>
      <c r="D1628">
        <v>0.06</v>
      </c>
      <c r="E1628">
        <v>3.25</v>
      </c>
      <c r="F1628">
        <v>49</v>
      </c>
      <c r="G1628" t="s">
        <v>40</v>
      </c>
      <c r="H1628" t="s">
        <v>73</v>
      </c>
      <c r="I1628" t="s">
        <v>50</v>
      </c>
      <c r="J1628" t="s">
        <v>97</v>
      </c>
      <c r="K1628" t="s">
        <v>66</v>
      </c>
      <c r="L1628" t="s">
        <v>2721</v>
      </c>
      <c r="M1628">
        <v>0.56000000000000005</v>
      </c>
      <c r="N1628" t="s">
        <v>34</v>
      </c>
      <c r="O1628" t="s">
        <v>54</v>
      </c>
      <c r="P1628" t="s">
        <v>189</v>
      </c>
      <c r="Q1628" t="s">
        <v>2077</v>
      </c>
      <c r="R1628">
        <v>75051</v>
      </c>
      <c r="S1628" s="1">
        <v>42154</v>
      </c>
      <c r="T1628" s="1">
        <v>42160</v>
      </c>
      <c r="U1628">
        <v>10.507999999999999</v>
      </c>
      <c r="V1628">
        <v>2</v>
      </c>
      <c r="W1628">
        <v>55.6</v>
      </c>
      <c r="X1628">
        <v>86688</v>
      </c>
      <c r="Y1628">
        <f>cleaneddata[[#This Row],[Unit Price]]-cleaneddata[[#This Row],[Discount]]</f>
        <v>3.19</v>
      </c>
      <c r="Z1628" t="str">
        <f>_xlfn.IFS(cleaneddata[[#This Row],[Region]]="Central","Chris",cleaneddata[[#This Row],[Region]]="East","Erin",cleaneddata[[#This Row],[Region]]="South","Sam",cleaneddata[[#This Row],[Region]]="West","William")</f>
        <v>Chris</v>
      </c>
    </row>
    <row r="1629" spans="1:26" x14ac:dyDescent="0.2">
      <c r="A1629">
        <v>1935</v>
      </c>
      <c r="B1629" t="s">
        <v>2076</v>
      </c>
      <c r="C1629" t="s">
        <v>49</v>
      </c>
      <c r="D1629">
        <v>0.01</v>
      </c>
      <c r="E1629">
        <v>110.98</v>
      </c>
      <c r="F1629">
        <v>13.99</v>
      </c>
      <c r="G1629" t="s">
        <v>40</v>
      </c>
      <c r="H1629" t="s">
        <v>73</v>
      </c>
      <c r="I1629" t="s">
        <v>30</v>
      </c>
      <c r="J1629" t="s">
        <v>128</v>
      </c>
      <c r="K1629" t="s">
        <v>146</v>
      </c>
      <c r="L1629" t="s">
        <v>547</v>
      </c>
      <c r="M1629">
        <v>0.69</v>
      </c>
      <c r="N1629" t="s">
        <v>34</v>
      </c>
      <c r="O1629" t="s">
        <v>54</v>
      </c>
      <c r="P1629" t="s">
        <v>189</v>
      </c>
      <c r="Q1629" t="s">
        <v>2077</v>
      </c>
      <c r="R1629">
        <v>75051</v>
      </c>
      <c r="S1629" s="1">
        <v>42154</v>
      </c>
      <c r="T1629" s="1">
        <v>42159</v>
      </c>
      <c r="U1629">
        <v>1448.7309</v>
      </c>
      <c r="V1629">
        <v>19</v>
      </c>
      <c r="W1629">
        <v>2099.61</v>
      </c>
      <c r="X1629">
        <v>86688</v>
      </c>
      <c r="Y1629">
        <f>cleaneddata[[#This Row],[Unit Price]]-cleaneddata[[#This Row],[Discount]]</f>
        <v>110.97</v>
      </c>
      <c r="Z1629" t="str">
        <f>_xlfn.IFS(cleaneddata[[#This Row],[Region]]="Central","Chris",cleaneddata[[#This Row],[Region]]="East","Erin",cleaneddata[[#This Row],[Region]]="South","Sam",cleaneddata[[#This Row],[Region]]="West","William")</f>
        <v>Chris</v>
      </c>
    </row>
    <row r="1630" spans="1:26" x14ac:dyDescent="0.2">
      <c r="A1630">
        <v>1935</v>
      </c>
      <c r="B1630" t="s">
        <v>2076</v>
      </c>
      <c r="C1630" t="s">
        <v>49</v>
      </c>
      <c r="D1630">
        <v>0.05</v>
      </c>
      <c r="E1630">
        <v>3.95</v>
      </c>
      <c r="F1630">
        <v>2</v>
      </c>
      <c r="G1630" t="s">
        <v>89</v>
      </c>
      <c r="H1630" t="s">
        <v>73</v>
      </c>
      <c r="I1630" t="s">
        <v>50</v>
      </c>
      <c r="J1630" t="s">
        <v>178</v>
      </c>
      <c r="K1630" t="s">
        <v>52</v>
      </c>
      <c r="L1630" t="s">
        <v>1831</v>
      </c>
      <c r="M1630">
        <v>0.53</v>
      </c>
      <c r="N1630" t="s">
        <v>34</v>
      </c>
      <c r="O1630" t="s">
        <v>54</v>
      </c>
      <c r="P1630" t="s">
        <v>189</v>
      </c>
      <c r="Q1630" t="s">
        <v>2077</v>
      </c>
      <c r="R1630">
        <v>75051</v>
      </c>
      <c r="S1630" s="1">
        <v>42154</v>
      </c>
      <c r="T1630" s="1">
        <v>42162</v>
      </c>
      <c r="U1630">
        <v>1.004</v>
      </c>
      <c r="V1630">
        <v>23</v>
      </c>
      <c r="W1630">
        <v>96.6</v>
      </c>
      <c r="X1630">
        <v>86688</v>
      </c>
      <c r="Y1630">
        <f>cleaneddata[[#This Row],[Unit Price]]-cleaneddata[[#This Row],[Discount]]</f>
        <v>3.9000000000000004</v>
      </c>
      <c r="Z1630" t="str">
        <f>_xlfn.IFS(cleaneddata[[#This Row],[Region]]="Central","Chris",cleaneddata[[#This Row],[Region]]="East","Erin",cleaneddata[[#This Row],[Region]]="South","Sam",cleaneddata[[#This Row],[Region]]="West","William")</f>
        <v>Chris</v>
      </c>
    </row>
    <row r="1631" spans="1:26" x14ac:dyDescent="0.2">
      <c r="A1631">
        <v>2980</v>
      </c>
      <c r="B1631" t="s">
        <v>823</v>
      </c>
      <c r="C1631" t="s">
        <v>49</v>
      </c>
      <c r="D1631">
        <v>0.04</v>
      </c>
      <c r="E1631">
        <v>2.88</v>
      </c>
      <c r="F1631">
        <v>1.01</v>
      </c>
      <c r="G1631" t="s">
        <v>40</v>
      </c>
      <c r="H1631" t="s">
        <v>96</v>
      </c>
      <c r="I1631" t="s">
        <v>50</v>
      </c>
      <c r="J1631" t="s">
        <v>51</v>
      </c>
      <c r="K1631" t="s">
        <v>52</v>
      </c>
      <c r="L1631" t="s">
        <v>993</v>
      </c>
      <c r="M1631">
        <v>0.55000000000000004</v>
      </c>
      <c r="N1631" t="s">
        <v>34</v>
      </c>
      <c r="O1631" t="s">
        <v>113</v>
      </c>
      <c r="P1631" t="s">
        <v>319</v>
      </c>
      <c r="Q1631" t="s">
        <v>825</v>
      </c>
      <c r="R1631">
        <v>44870</v>
      </c>
      <c r="S1631" s="1">
        <v>42154</v>
      </c>
      <c r="T1631" s="1">
        <v>42159</v>
      </c>
      <c r="U1631">
        <v>15.246</v>
      </c>
      <c r="V1631">
        <v>39</v>
      </c>
      <c r="W1631">
        <v>111.92</v>
      </c>
      <c r="X1631">
        <v>86548</v>
      </c>
      <c r="Y1631">
        <f>cleaneddata[[#This Row],[Unit Price]]-cleaneddata[[#This Row],[Discount]]</f>
        <v>2.84</v>
      </c>
      <c r="Z1631" t="str">
        <f>_xlfn.IFS(cleaneddata[[#This Row],[Region]]="Central","Chris",cleaneddata[[#This Row],[Region]]="East","Erin",cleaneddata[[#This Row],[Region]]="South","Sam",cleaneddata[[#This Row],[Region]]="West","William")</f>
        <v>Erin</v>
      </c>
    </row>
    <row r="1632" spans="1:26" x14ac:dyDescent="0.2">
      <c r="A1632">
        <v>3124</v>
      </c>
      <c r="B1632" t="s">
        <v>2722</v>
      </c>
      <c r="C1632" t="s">
        <v>72</v>
      </c>
      <c r="D1632">
        <v>0.05</v>
      </c>
      <c r="E1632">
        <v>120.98</v>
      </c>
      <c r="F1632">
        <v>9.07</v>
      </c>
      <c r="G1632" t="s">
        <v>40</v>
      </c>
      <c r="H1632" t="s">
        <v>73</v>
      </c>
      <c r="I1632" t="s">
        <v>50</v>
      </c>
      <c r="J1632" t="s">
        <v>74</v>
      </c>
      <c r="K1632" t="s">
        <v>75</v>
      </c>
      <c r="L1632" t="s">
        <v>1425</v>
      </c>
      <c r="M1632">
        <v>0.35</v>
      </c>
      <c r="N1632" t="s">
        <v>34</v>
      </c>
      <c r="O1632" t="s">
        <v>54</v>
      </c>
      <c r="P1632" t="s">
        <v>105</v>
      </c>
      <c r="Q1632" t="s">
        <v>2723</v>
      </c>
      <c r="R1632">
        <v>61265</v>
      </c>
      <c r="S1632" s="1">
        <v>42154</v>
      </c>
      <c r="T1632" s="1">
        <v>42155</v>
      </c>
      <c r="U1632">
        <v>881.04719999999998</v>
      </c>
      <c r="V1632">
        <v>11</v>
      </c>
      <c r="W1632">
        <v>1276.8800000000001</v>
      </c>
      <c r="X1632">
        <v>87286</v>
      </c>
      <c r="Y1632">
        <f>cleaneddata[[#This Row],[Unit Price]]-cleaneddata[[#This Row],[Discount]]</f>
        <v>120.93</v>
      </c>
      <c r="Z1632" t="str">
        <f>_xlfn.IFS(cleaneddata[[#This Row],[Region]]="Central","Chris",cleaneddata[[#This Row],[Region]]="East","Erin",cleaneddata[[#This Row],[Region]]="South","Sam",cleaneddata[[#This Row],[Region]]="West","William")</f>
        <v>Chris</v>
      </c>
    </row>
    <row r="1633" spans="1:26" x14ac:dyDescent="0.2">
      <c r="A1633">
        <v>1802</v>
      </c>
      <c r="B1633" t="s">
        <v>2724</v>
      </c>
      <c r="C1633" t="s">
        <v>27</v>
      </c>
      <c r="D1633">
        <v>0.04</v>
      </c>
      <c r="E1633">
        <v>3.68</v>
      </c>
      <c r="F1633">
        <v>1.32</v>
      </c>
      <c r="G1633" t="s">
        <v>40</v>
      </c>
      <c r="H1633" t="s">
        <v>96</v>
      </c>
      <c r="I1633" t="s">
        <v>50</v>
      </c>
      <c r="J1633" t="s">
        <v>570</v>
      </c>
      <c r="K1633" t="s">
        <v>52</v>
      </c>
      <c r="L1633" t="s">
        <v>2528</v>
      </c>
      <c r="M1633">
        <v>0.83</v>
      </c>
      <c r="N1633" t="s">
        <v>34</v>
      </c>
      <c r="O1633" t="s">
        <v>35</v>
      </c>
      <c r="P1633" t="s">
        <v>125</v>
      </c>
      <c r="Q1633" t="s">
        <v>715</v>
      </c>
      <c r="R1633">
        <v>34698</v>
      </c>
      <c r="S1633" s="1">
        <v>42156</v>
      </c>
      <c r="T1633" s="1">
        <v>42157</v>
      </c>
      <c r="U1633">
        <v>300.92579999999998</v>
      </c>
      <c r="V1633">
        <v>11</v>
      </c>
      <c r="W1633">
        <v>41.29</v>
      </c>
      <c r="X1633">
        <v>91543</v>
      </c>
      <c r="Y1633">
        <f>cleaneddata[[#This Row],[Unit Price]]-cleaneddata[[#This Row],[Discount]]</f>
        <v>3.64</v>
      </c>
      <c r="Z1633" t="str">
        <f>_xlfn.IFS(cleaneddata[[#This Row],[Region]]="Central","Chris",cleaneddata[[#This Row],[Region]]="East","Erin",cleaneddata[[#This Row],[Region]]="South","Sam",cleaneddata[[#This Row],[Region]]="West","William")</f>
        <v>Sam</v>
      </c>
    </row>
    <row r="1634" spans="1:26" x14ac:dyDescent="0.2">
      <c r="A1634">
        <v>2817</v>
      </c>
      <c r="B1634" t="s">
        <v>2725</v>
      </c>
      <c r="C1634" t="s">
        <v>39</v>
      </c>
      <c r="D1634">
        <v>0.05</v>
      </c>
      <c r="E1634">
        <v>4.71</v>
      </c>
      <c r="F1634">
        <v>0.7</v>
      </c>
      <c r="G1634" t="s">
        <v>89</v>
      </c>
      <c r="H1634" t="s">
        <v>96</v>
      </c>
      <c r="I1634" t="s">
        <v>50</v>
      </c>
      <c r="J1634" t="s">
        <v>178</v>
      </c>
      <c r="K1634" t="s">
        <v>52</v>
      </c>
      <c r="L1634" t="s">
        <v>2726</v>
      </c>
      <c r="M1634">
        <v>0.8</v>
      </c>
      <c r="N1634" t="s">
        <v>34</v>
      </c>
      <c r="O1634" t="s">
        <v>113</v>
      </c>
      <c r="P1634" t="s">
        <v>319</v>
      </c>
      <c r="Q1634" t="s">
        <v>2727</v>
      </c>
      <c r="R1634">
        <v>43055</v>
      </c>
      <c r="S1634" s="1">
        <v>42156</v>
      </c>
      <c r="T1634" s="1">
        <v>42157</v>
      </c>
      <c r="U1634">
        <v>-2.3759999999999999</v>
      </c>
      <c r="V1634">
        <v>2</v>
      </c>
      <c r="W1634">
        <v>12.16</v>
      </c>
      <c r="X1634">
        <v>89743</v>
      </c>
      <c r="Y1634">
        <f>cleaneddata[[#This Row],[Unit Price]]-cleaneddata[[#This Row],[Discount]]</f>
        <v>4.66</v>
      </c>
      <c r="Z1634" t="str">
        <f>_xlfn.IFS(cleaneddata[[#This Row],[Region]]="Central","Chris",cleaneddata[[#This Row],[Region]]="East","Erin",cleaneddata[[#This Row],[Region]]="South","Sam",cleaneddata[[#This Row],[Region]]="West","William")</f>
        <v>Erin</v>
      </c>
    </row>
    <row r="1635" spans="1:26" x14ac:dyDescent="0.2">
      <c r="A1635">
        <v>2817</v>
      </c>
      <c r="B1635" t="s">
        <v>2725</v>
      </c>
      <c r="C1635" t="s">
        <v>39</v>
      </c>
      <c r="D1635">
        <v>0.04</v>
      </c>
      <c r="E1635">
        <v>55.99</v>
      </c>
      <c r="F1635">
        <v>1.25</v>
      </c>
      <c r="G1635" t="s">
        <v>89</v>
      </c>
      <c r="H1635" t="s">
        <v>96</v>
      </c>
      <c r="I1635" t="s">
        <v>42</v>
      </c>
      <c r="J1635" t="s">
        <v>137</v>
      </c>
      <c r="K1635" t="s">
        <v>44</v>
      </c>
      <c r="L1635" t="s">
        <v>2728</v>
      </c>
      <c r="M1635">
        <v>0.35</v>
      </c>
      <c r="N1635" t="s">
        <v>34</v>
      </c>
      <c r="O1635" t="s">
        <v>113</v>
      </c>
      <c r="P1635" t="s">
        <v>319</v>
      </c>
      <c r="Q1635" t="s">
        <v>2727</v>
      </c>
      <c r="R1635">
        <v>43055</v>
      </c>
      <c r="S1635" s="1">
        <v>42156</v>
      </c>
      <c r="T1635" s="1">
        <v>42157</v>
      </c>
      <c r="U1635">
        <v>-18.3216</v>
      </c>
      <c r="V1635">
        <v>3</v>
      </c>
      <c r="W1635">
        <v>147.56</v>
      </c>
      <c r="X1635">
        <v>89743</v>
      </c>
      <c r="Y1635">
        <f>cleaneddata[[#This Row],[Unit Price]]-cleaneddata[[#This Row],[Discount]]</f>
        <v>55.95</v>
      </c>
      <c r="Z1635" t="str">
        <f>_xlfn.IFS(cleaneddata[[#This Row],[Region]]="Central","Chris",cleaneddata[[#This Row],[Region]]="East","Erin",cleaneddata[[#This Row],[Region]]="South","Sam",cleaneddata[[#This Row],[Region]]="West","William")</f>
        <v>Erin</v>
      </c>
    </row>
    <row r="1636" spans="1:26" x14ac:dyDescent="0.2">
      <c r="A1636">
        <v>3069</v>
      </c>
      <c r="B1636" t="s">
        <v>1170</v>
      </c>
      <c r="C1636" t="s">
        <v>39</v>
      </c>
      <c r="D1636">
        <v>0.03</v>
      </c>
      <c r="E1636">
        <v>120.98</v>
      </c>
      <c r="F1636">
        <v>30</v>
      </c>
      <c r="G1636" t="s">
        <v>28</v>
      </c>
      <c r="H1636" t="s">
        <v>41</v>
      </c>
      <c r="I1636" t="s">
        <v>30</v>
      </c>
      <c r="J1636" t="s">
        <v>111</v>
      </c>
      <c r="K1636" t="s">
        <v>59</v>
      </c>
      <c r="L1636" t="s">
        <v>1127</v>
      </c>
      <c r="M1636">
        <v>0.64</v>
      </c>
      <c r="N1636" t="s">
        <v>34</v>
      </c>
      <c r="O1636" t="s">
        <v>54</v>
      </c>
      <c r="P1636" t="s">
        <v>86</v>
      </c>
      <c r="Q1636" t="s">
        <v>1172</v>
      </c>
      <c r="R1636">
        <v>55128</v>
      </c>
      <c r="S1636" s="1">
        <v>42156</v>
      </c>
      <c r="T1636" s="1">
        <v>42158</v>
      </c>
      <c r="U1636">
        <v>638.02800000000002</v>
      </c>
      <c r="V1636">
        <v>15</v>
      </c>
      <c r="W1636">
        <v>1894.45</v>
      </c>
      <c r="X1636">
        <v>88191</v>
      </c>
      <c r="Y1636">
        <f>cleaneddata[[#This Row],[Unit Price]]-cleaneddata[[#This Row],[Discount]]</f>
        <v>120.95</v>
      </c>
      <c r="Z1636" t="str">
        <f>_xlfn.IFS(cleaneddata[[#This Row],[Region]]="Central","Chris",cleaneddata[[#This Row],[Region]]="East","Erin",cleaneddata[[#This Row],[Region]]="South","Sam",cleaneddata[[#This Row],[Region]]="West","William")</f>
        <v>Chris</v>
      </c>
    </row>
    <row r="1637" spans="1:26" x14ac:dyDescent="0.2">
      <c r="A1637">
        <v>3069</v>
      </c>
      <c r="B1637" t="s">
        <v>1170</v>
      </c>
      <c r="C1637" t="s">
        <v>39</v>
      </c>
      <c r="D1637">
        <v>0.01</v>
      </c>
      <c r="E1637">
        <v>15.68</v>
      </c>
      <c r="F1637">
        <v>3.73</v>
      </c>
      <c r="G1637" t="s">
        <v>40</v>
      </c>
      <c r="H1637" t="s">
        <v>41</v>
      </c>
      <c r="I1637" t="s">
        <v>30</v>
      </c>
      <c r="J1637" t="s">
        <v>128</v>
      </c>
      <c r="K1637" t="s">
        <v>44</v>
      </c>
      <c r="L1637" t="s">
        <v>2729</v>
      </c>
      <c r="M1637">
        <v>0.46</v>
      </c>
      <c r="N1637" t="s">
        <v>34</v>
      </c>
      <c r="O1637" t="s">
        <v>54</v>
      </c>
      <c r="P1637" t="s">
        <v>86</v>
      </c>
      <c r="Q1637" t="s">
        <v>1172</v>
      </c>
      <c r="R1637">
        <v>55128</v>
      </c>
      <c r="S1637" s="1">
        <v>42156</v>
      </c>
      <c r="T1637" s="1">
        <v>42158</v>
      </c>
      <c r="U1637">
        <v>138.49680000000001</v>
      </c>
      <c r="V1637">
        <v>12</v>
      </c>
      <c r="W1637">
        <v>200.72</v>
      </c>
      <c r="X1637">
        <v>88191</v>
      </c>
      <c r="Y1637">
        <f>cleaneddata[[#This Row],[Unit Price]]-cleaneddata[[#This Row],[Discount]]</f>
        <v>15.67</v>
      </c>
      <c r="Z1637" t="str">
        <f>_xlfn.IFS(cleaneddata[[#This Row],[Region]]="Central","Chris",cleaneddata[[#This Row],[Region]]="East","Erin",cleaneddata[[#This Row],[Region]]="South","Sam",cleaneddata[[#This Row],[Region]]="West","William")</f>
        <v>Chris</v>
      </c>
    </row>
    <row r="1638" spans="1:26" x14ac:dyDescent="0.2">
      <c r="A1638">
        <v>3141</v>
      </c>
      <c r="B1638" t="s">
        <v>2730</v>
      </c>
      <c r="C1638" t="s">
        <v>49</v>
      </c>
      <c r="D1638">
        <v>0.09</v>
      </c>
      <c r="E1638">
        <v>6.84</v>
      </c>
      <c r="F1638">
        <v>8.3699999999999992</v>
      </c>
      <c r="G1638" t="s">
        <v>40</v>
      </c>
      <c r="H1638" t="s">
        <v>41</v>
      </c>
      <c r="I1638" t="s">
        <v>50</v>
      </c>
      <c r="J1638" t="s">
        <v>570</v>
      </c>
      <c r="K1638" t="s">
        <v>44</v>
      </c>
      <c r="L1638" t="s">
        <v>738</v>
      </c>
      <c r="M1638">
        <v>0.57999999999999996</v>
      </c>
      <c r="N1638" t="s">
        <v>34</v>
      </c>
      <c r="O1638" t="s">
        <v>54</v>
      </c>
      <c r="P1638" t="s">
        <v>189</v>
      </c>
      <c r="Q1638" t="s">
        <v>368</v>
      </c>
      <c r="R1638">
        <v>77506</v>
      </c>
      <c r="S1638" s="1">
        <v>42156</v>
      </c>
      <c r="T1638" s="1">
        <v>42163</v>
      </c>
      <c r="U1638">
        <v>-88.584999999999994</v>
      </c>
      <c r="V1638">
        <v>13</v>
      </c>
      <c r="W1638">
        <v>87.1</v>
      </c>
      <c r="X1638">
        <v>86369</v>
      </c>
      <c r="Y1638">
        <f>cleaneddata[[#This Row],[Unit Price]]-cleaneddata[[#This Row],[Discount]]</f>
        <v>6.75</v>
      </c>
      <c r="Z1638" t="str">
        <f>_xlfn.IFS(cleaneddata[[#This Row],[Region]]="Central","Chris",cleaneddata[[#This Row],[Region]]="East","Erin",cleaneddata[[#This Row],[Region]]="South","Sam",cleaneddata[[#This Row],[Region]]="West","William")</f>
        <v>Chris</v>
      </c>
    </row>
    <row r="1639" spans="1:26" x14ac:dyDescent="0.2">
      <c r="A1639">
        <v>3141</v>
      </c>
      <c r="B1639" t="s">
        <v>2730</v>
      </c>
      <c r="C1639" t="s">
        <v>49</v>
      </c>
      <c r="D1639">
        <v>7.0000000000000007E-2</v>
      </c>
      <c r="E1639">
        <v>48.91</v>
      </c>
      <c r="F1639">
        <v>35</v>
      </c>
      <c r="G1639" t="s">
        <v>89</v>
      </c>
      <c r="H1639" t="s">
        <v>41</v>
      </c>
      <c r="I1639" t="s">
        <v>50</v>
      </c>
      <c r="J1639" t="s">
        <v>80</v>
      </c>
      <c r="K1639" t="s">
        <v>66</v>
      </c>
      <c r="L1639" t="s">
        <v>1823</v>
      </c>
      <c r="M1639">
        <v>0.83</v>
      </c>
      <c r="N1639" t="s">
        <v>34</v>
      </c>
      <c r="O1639" t="s">
        <v>54</v>
      </c>
      <c r="P1639" t="s">
        <v>189</v>
      </c>
      <c r="Q1639" t="s">
        <v>368</v>
      </c>
      <c r="R1639">
        <v>77506</v>
      </c>
      <c r="S1639" s="1">
        <v>42156</v>
      </c>
      <c r="T1639" s="1">
        <v>42158</v>
      </c>
      <c r="U1639">
        <v>-485.68</v>
      </c>
      <c r="V1639">
        <v>15</v>
      </c>
      <c r="W1639">
        <v>736.86</v>
      </c>
      <c r="X1639">
        <v>86369</v>
      </c>
      <c r="Y1639">
        <f>cleaneddata[[#This Row],[Unit Price]]-cleaneddata[[#This Row],[Discount]]</f>
        <v>48.839999999999996</v>
      </c>
      <c r="Z1639" t="str">
        <f>_xlfn.IFS(cleaneddata[[#This Row],[Region]]="Central","Chris",cleaneddata[[#This Row],[Region]]="East","Erin",cleaneddata[[#This Row],[Region]]="South","Sam",cleaneddata[[#This Row],[Region]]="West","William")</f>
        <v>Chris</v>
      </c>
    </row>
    <row r="1640" spans="1:26" x14ac:dyDescent="0.2">
      <c r="A1640">
        <v>2737</v>
      </c>
      <c r="B1640" t="s">
        <v>2272</v>
      </c>
      <c r="C1640" t="s">
        <v>118</v>
      </c>
      <c r="D1640">
        <v>0.03</v>
      </c>
      <c r="E1640">
        <v>15.31</v>
      </c>
      <c r="F1640">
        <v>8.7799999999999994</v>
      </c>
      <c r="G1640" t="s">
        <v>40</v>
      </c>
      <c r="H1640" t="s">
        <v>29</v>
      </c>
      <c r="I1640" t="s">
        <v>50</v>
      </c>
      <c r="J1640" t="s">
        <v>80</v>
      </c>
      <c r="K1640" t="s">
        <v>75</v>
      </c>
      <c r="L1640" t="s">
        <v>2436</v>
      </c>
      <c r="M1640">
        <v>0.56999999999999995</v>
      </c>
      <c r="N1640" t="s">
        <v>34</v>
      </c>
      <c r="O1640" t="s">
        <v>113</v>
      </c>
      <c r="P1640" t="s">
        <v>635</v>
      </c>
      <c r="Q1640" t="s">
        <v>1948</v>
      </c>
      <c r="R1640">
        <v>5701</v>
      </c>
      <c r="S1640" s="1">
        <v>42156</v>
      </c>
      <c r="T1640" s="1">
        <v>42157</v>
      </c>
      <c r="U1640">
        <v>-57.56</v>
      </c>
      <c r="V1640">
        <v>12</v>
      </c>
      <c r="W1640">
        <v>194.08</v>
      </c>
      <c r="X1640">
        <v>89019</v>
      </c>
      <c r="Y1640">
        <f>cleaneddata[[#This Row],[Unit Price]]-cleaneddata[[#This Row],[Discount]]</f>
        <v>15.280000000000001</v>
      </c>
      <c r="Z1640" t="str">
        <f>_xlfn.IFS(cleaneddata[[#This Row],[Region]]="Central","Chris",cleaneddata[[#This Row],[Region]]="East","Erin",cleaneddata[[#This Row],[Region]]="South","Sam",cleaneddata[[#This Row],[Region]]="West","William")</f>
        <v>Erin</v>
      </c>
    </row>
    <row r="1641" spans="1:26" x14ac:dyDescent="0.2">
      <c r="A1641">
        <v>2828</v>
      </c>
      <c r="B1641" t="s">
        <v>1261</v>
      </c>
      <c r="C1641" t="s">
        <v>118</v>
      </c>
      <c r="D1641">
        <v>7.0000000000000007E-2</v>
      </c>
      <c r="E1641">
        <v>39.479999999999997</v>
      </c>
      <c r="F1641">
        <v>1.99</v>
      </c>
      <c r="G1641" t="s">
        <v>40</v>
      </c>
      <c r="H1641" t="s">
        <v>96</v>
      </c>
      <c r="I1641" t="s">
        <v>42</v>
      </c>
      <c r="J1641" t="s">
        <v>43</v>
      </c>
      <c r="K1641" t="s">
        <v>44</v>
      </c>
      <c r="L1641" t="s">
        <v>1259</v>
      </c>
      <c r="M1641">
        <v>0.54</v>
      </c>
      <c r="N1641" t="s">
        <v>34</v>
      </c>
      <c r="O1641" t="s">
        <v>61</v>
      </c>
      <c r="P1641" t="s">
        <v>92</v>
      </c>
      <c r="Q1641" t="s">
        <v>1263</v>
      </c>
      <c r="R1641">
        <v>92243</v>
      </c>
      <c r="S1641" s="1">
        <v>42156</v>
      </c>
      <c r="T1641" s="1">
        <v>42157</v>
      </c>
      <c r="U1641">
        <v>322.25069999999999</v>
      </c>
      <c r="V1641">
        <v>12</v>
      </c>
      <c r="W1641">
        <v>467.03</v>
      </c>
      <c r="X1641">
        <v>87721</v>
      </c>
      <c r="Y1641">
        <f>cleaneddata[[#This Row],[Unit Price]]-cleaneddata[[#This Row],[Discount]]</f>
        <v>39.409999999999997</v>
      </c>
      <c r="Z1641" t="str">
        <f>_xlfn.IFS(cleaneddata[[#This Row],[Region]]="Central","Chris",cleaneddata[[#This Row],[Region]]="East","Erin",cleaneddata[[#This Row],[Region]]="South","Sam",cleaneddata[[#This Row],[Region]]="West","William")</f>
        <v>William</v>
      </c>
    </row>
    <row r="1642" spans="1:26" x14ac:dyDescent="0.2">
      <c r="A1642">
        <v>797</v>
      </c>
      <c r="B1642" t="s">
        <v>1526</v>
      </c>
      <c r="C1642" t="s">
        <v>72</v>
      </c>
      <c r="D1642">
        <v>0.04</v>
      </c>
      <c r="E1642">
        <v>9.11</v>
      </c>
      <c r="F1642">
        <v>2.25</v>
      </c>
      <c r="G1642" t="s">
        <v>40</v>
      </c>
      <c r="H1642" t="s">
        <v>96</v>
      </c>
      <c r="I1642" t="s">
        <v>50</v>
      </c>
      <c r="J1642" t="s">
        <v>51</v>
      </c>
      <c r="K1642" t="s">
        <v>52</v>
      </c>
      <c r="L1642" t="s">
        <v>2731</v>
      </c>
      <c r="M1642">
        <v>0.52</v>
      </c>
      <c r="N1642" t="s">
        <v>34</v>
      </c>
      <c r="O1642" t="s">
        <v>61</v>
      </c>
      <c r="P1642" t="s">
        <v>148</v>
      </c>
      <c r="Q1642" t="s">
        <v>1528</v>
      </c>
      <c r="R1642">
        <v>84067</v>
      </c>
      <c r="S1642" s="1">
        <v>42156</v>
      </c>
      <c r="T1642" s="1">
        <v>42159</v>
      </c>
      <c r="U1642">
        <v>-3.496</v>
      </c>
      <c r="V1642">
        <v>2</v>
      </c>
      <c r="W1642">
        <v>18.59</v>
      </c>
      <c r="X1642">
        <v>86868</v>
      </c>
      <c r="Y1642">
        <f>cleaneddata[[#This Row],[Unit Price]]-cleaneddata[[#This Row],[Discount]]</f>
        <v>9.07</v>
      </c>
      <c r="Z1642" t="str">
        <f>_xlfn.IFS(cleaneddata[[#This Row],[Region]]="Central","Chris",cleaneddata[[#This Row],[Region]]="East","Erin",cleaneddata[[#This Row],[Region]]="South","Sam",cleaneddata[[#This Row],[Region]]="West","William")</f>
        <v>William</v>
      </c>
    </row>
    <row r="1643" spans="1:26" x14ac:dyDescent="0.2">
      <c r="A1643">
        <v>797</v>
      </c>
      <c r="B1643" t="s">
        <v>1526</v>
      </c>
      <c r="C1643" t="s">
        <v>72</v>
      </c>
      <c r="D1643">
        <v>7.0000000000000007E-2</v>
      </c>
      <c r="E1643">
        <v>64.650000000000006</v>
      </c>
      <c r="F1643">
        <v>35</v>
      </c>
      <c r="G1643" t="s">
        <v>40</v>
      </c>
      <c r="H1643" t="s">
        <v>96</v>
      </c>
      <c r="I1643" t="s">
        <v>50</v>
      </c>
      <c r="J1643" t="s">
        <v>80</v>
      </c>
      <c r="K1643" t="s">
        <v>66</v>
      </c>
      <c r="L1643" t="s">
        <v>1015</v>
      </c>
      <c r="M1643">
        <v>0.8</v>
      </c>
      <c r="N1643" t="s">
        <v>34</v>
      </c>
      <c r="O1643" t="s">
        <v>61</v>
      </c>
      <c r="P1643" t="s">
        <v>148</v>
      </c>
      <c r="Q1643" t="s">
        <v>1528</v>
      </c>
      <c r="R1643">
        <v>84067</v>
      </c>
      <c r="S1643" s="1">
        <v>42156</v>
      </c>
      <c r="T1643" s="1">
        <v>42158</v>
      </c>
      <c r="U1643">
        <v>-717.072</v>
      </c>
      <c r="V1643">
        <v>13</v>
      </c>
      <c r="W1643">
        <v>834.08</v>
      </c>
      <c r="X1643">
        <v>86868</v>
      </c>
      <c r="Y1643">
        <f>cleaneddata[[#This Row],[Unit Price]]-cleaneddata[[#This Row],[Discount]]</f>
        <v>64.580000000000013</v>
      </c>
      <c r="Z1643" t="str">
        <f>_xlfn.IFS(cleaneddata[[#This Row],[Region]]="Central","Chris",cleaneddata[[#This Row],[Region]]="East","Erin",cleaneddata[[#This Row],[Region]]="South","Sam",cleaneddata[[#This Row],[Region]]="West","William")</f>
        <v>William</v>
      </c>
    </row>
    <row r="1644" spans="1:26" x14ac:dyDescent="0.2">
      <c r="A1644">
        <v>1556</v>
      </c>
      <c r="B1644" t="s">
        <v>2732</v>
      </c>
      <c r="C1644" t="s">
        <v>72</v>
      </c>
      <c r="D1644">
        <v>0.06</v>
      </c>
      <c r="E1644">
        <v>2.89</v>
      </c>
      <c r="F1644">
        <v>0.99</v>
      </c>
      <c r="G1644" t="s">
        <v>40</v>
      </c>
      <c r="H1644" t="s">
        <v>41</v>
      </c>
      <c r="I1644" t="s">
        <v>50</v>
      </c>
      <c r="J1644" t="s">
        <v>154</v>
      </c>
      <c r="K1644" t="s">
        <v>75</v>
      </c>
      <c r="L1644" t="s">
        <v>2733</v>
      </c>
      <c r="M1644">
        <v>0.38</v>
      </c>
      <c r="N1644" t="s">
        <v>34</v>
      </c>
      <c r="O1644" t="s">
        <v>35</v>
      </c>
      <c r="P1644" t="s">
        <v>244</v>
      </c>
      <c r="Q1644" t="s">
        <v>2734</v>
      </c>
      <c r="R1644">
        <v>22304</v>
      </c>
      <c r="S1644" s="1">
        <v>42156</v>
      </c>
      <c r="T1644" s="1">
        <v>42158</v>
      </c>
      <c r="U1644">
        <v>-2.0097</v>
      </c>
      <c r="V1644">
        <v>6</v>
      </c>
      <c r="W1644">
        <v>16.670000000000002</v>
      </c>
      <c r="X1644">
        <v>87425</v>
      </c>
      <c r="Y1644">
        <f>cleaneddata[[#This Row],[Unit Price]]-cleaneddata[[#This Row],[Discount]]</f>
        <v>2.83</v>
      </c>
      <c r="Z1644" t="str">
        <f>_xlfn.IFS(cleaneddata[[#This Row],[Region]]="Central","Chris",cleaneddata[[#This Row],[Region]]="East","Erin",cleaneddata[[#This Row],[Region]]="South","Sam",cleaneddata[[#This Row],[Region]]="West","William")</f>
        <v>Sam</v>
      </c>
    </row>
    <row r="1645" spans="1:26" x14ac:dyDescent="0.2">
      <c r="A1645">
        <v>1556</v>
      </c>
      <c r="B1645" t="s">
        <v>2732</v>
      </c>
      <c r="C1645" t="s">
        <v>72</v>
      </c>
      <c r="D1645">
        <v>0.08</v>
      </c>
      <c r="E1645">
        <v>22.84</v>
      </c>
      <c r="F1645">
        <v>11.54</v>
      </c>
      <c r="G1645" t="s">
        <v>40</v>
      </c>
      <c r="H1645" t="s">
        <v>41</v>
      </c>
      <c r="I1645" t="s">
        <v>50</v>
      </c>
      <c r="J1645" t="s">
        <v>90</v>
      </c>
      <c r="K1645" t="s">
        <v>75</v>
      </c>
      <c r="L1645" t="s">
        <v>1843</v>
      </c>
      <c r="M1645">
        <v>0.39</v>
      </c>
      <c r="N1645" t="s">
        <v>34</v>
      </c>
      <c r="O1645" t="s">
        <v>35</v>
      </c>
      <c r="P1645" t="s">
        <v>244</v>
      </c>
      <c r="Q1645" t="s">
        <v>2734</v>
      </c>
      <c r="R1645">
        <v>22304</v>
      </c>
      <c r="S1645" s="1">
        <v>42156</v>
      </c>
      <c r="T1645" s="1">
        <v>42158</v>
      </c>
      <c r="U1645">
        <v>-477.37200000000001</v>
      </c>
      <c r="V1645">
        <v>9</v>
      </c>
      <c r="W1645">
        <v>195.16</v>
      </c>
      <c r="X1645">
        <v>87425</v>
      </c>
      <c r="Y1645">
        <f>cleaneddata[[#This Row],[Unit Price]]-cleaneddata[[#This Row],[Discount]]</f>
        <v>22.76</v>
      </c>
      <c r="Z1645" t="str">
        <f>_xlfn.IFS(cleaneddata[[#This Row],[Region]]="Central","Chris",cleaneddata[[#This Row],[Region]]="East","Erin",cleaneddata[[#This Row],[Region]]="South","Sam",cleaneddata[[#This Row],[Region]]="West","William")</f>
        <v>Sam</v>
      </c>
    </row>
    <row r="1646" spans="1:26" x14ac:dyDescent="0.2">
      <c r="A1646">
        <v>1690</v>
      </c>
      <c r="B1646" t="s">
        <v>752</v>
      </c>
      <c r="C1646" t="s">
        <v>72</v>
      </c>
      <c r="D1646">
        <v>0.09</v>
      </c>
      <c r="E1646">
        <v>95.43</v>
      </c>
      <c r="F1646">
        <v>19.989999999999998</v>
      </c>
      <c r="G1646" t="s">
        <v>40</v>
      </c>
      <c r="H1646" t="s">
        <v>96</v>
      </c>
      <c r="I1646" t="s">
        <v>50</v>
      </c>
      <c r="J1646" t="s">
        <v>80</v>
      </c>
      <c r="K1646" t="s">
        <v>75</v>
      </c>
      <c r="L1646" t="s">
        <v>1439</v>
      </c>
      <c r="M1646">
        <v>0.79</v>
      </c>
      <c r="N1646" t="s">
        <v>34</v>
      </c>
      <c r="O1646" t="s">
        <v>113</v>
      </c>
      <c r="P1646" t="s">
        <v>322</v>
      </c>
      <c r="Q1646" t="s">
        <v>754</v>
      </c>
      <c r="R1646">
        <v>17112</v>
      </c>
      <c r="S1646" s="1">
        <v>42156</v>
      </c>
      <c r="T1646" s="1">
        <v>42157</v>
      </c>
      <c r="U1646">
        <v>-143.23500000000001</v>
      </c>
      <c r="V1646">
        <v>22</v>
      </c>
      <c r="W1646">
        <v>2053.6</v>
      </c>
      <c r="X1646">
        <v>91078</v>
      </c>
      <c r="Y1646">
        <f>cleaneddata[[#This Row],[Unit Price]]-cleaneddata[[#This Row],[Discount]]</f>
        <v>95.34</v>
      </c>
      <c r="Z1646" t="str">
        <f>_xlfn.IFS(cleaneddata[[#This Row],[Region]]="Central","Chris",cleaneddata[[#This Row],[Region]]="East","Erin",cleaneddata[[#This Row],[Region]]="South","Sam",cleaneddata[[#This Row],[Region]]="West","William")</f>
        <v>Erin</v>
      </c>
    </row>
    <row r="1647" spans="1:26" x14ac:dyDescent="0.2">
      <c r="A1647">
        <v>2443</v>
      </c>
      <c r="B1647" t="s">
        <v>623</v>
      </c>
      <c r="C1647" t="s">
        <v>72</v>
      </c>
      <c r="D1647">
        <v>0.06</v>
      </c>
      <c r="E1647">
        <v>2.2799999999999998</v>
      </c>
      <c r="F1647">
        <v>5.2</v>
      </c>
      <c r="G1647" t="s">
        <v>40</v>
      </c>
      <c r="H1647" t="s">
        <v>96</v>
      </c>
      <c r="I1647" t="s">
        <v>50</v>
      </c>
      <c r="J1647" t="s">
        <v>51</v>
      </c>
      <c r="K1647" t="s">
        <v>52</v>
      </c>
      <c r="L1647" t="s">
        <v>2735</v>
      </c>
      <c r="M1647">
        <v>0.41</v>
      </c>
      <c r="N1647" t="s">
        <v>34</v>
      </c>
      <c r="O1647" t="s">
        <v>35</v>
      </c>
      <c r="P1647" t="s">
        <v>125</v>
      </c>
      <c r="Q1647" t="s">
        <v>130</v>
      </c>
      <c r="R1647">
        <v>33142</v>
      </c>
      <c r="S1647" s="1">
        <v>42156</v>
      </c>
      <c r="T1647" s="1">
        <v>42158</v>
      </c>
      <c r="U1647">
        <v>-2002.6314</v>
      </c>
      <c r="V1647">
        <v>13</v>
      </c>
      <c r="W1647">
        <v>30.47</v>
      </c>
      <c r="X1647">
        <v>89301</v>
      </c>
      <c r="Y1647">
        <f>cleaneddata[[#This Row],[Unit Price]]-cleaneddata[[#This Row],[Discount]]</f>
        <v>2.2199999999999998</v>
      </c>
      <c r="Z1647" t="str">
        <f>_xlfn.IFS(cleaneddata[[#This Row],[Region]]="Central","Chris",cleaneddata[[#This Row],[Region]]="East","Erin",cleaneddata[[#This Row],[Region]]="South","Sam",cleaneddata[[#This Row],[Region]]="West","William")</f>
        <v>Sam</v>
      </c>
    </row>
    <row r="1648" spans="1:26" x14ac:dyDescent="0.2">
      <c r="A1648">
        <v>142</v>
      </c>
      <c r="B1648" t="s">
        <v>2736</v>
      </c>
      <c r="C1648" t="s">
        <v>27</v>
      </c>
      <c r="D1648">
        <v>0.03</v>
      </c>
      <c r="E1648">
        <v>22.84</v>
      </c>
      <c r="F1648">
        <v>11.54</v>
      </c>
      <c r="G1648" t="s">
        <v>40</v>
      </c>
      <c r="H1648" t="s">
        <v>29</v>
      </c>
      <c r="I1648" t="s">
        <v>50</v>
      </c>
      <c r="J1648" t="s">
        <v>90</v>
      </c>
      <c r="K1648" t="s">
        <v>75</v>
      </c>
      <c r="L1648" t="s">
        <v>1843</v>
      </c>
      <c r="M1648">
        <v>0.39</v>
      </c>
      <c r="N1648" t="s">
        <v>34</v>
      </c>
      <c r="O1648" t="s">
        <v>113</v>
      </c>
      <c r="P1648" t="s">
        <v>250</v>
      </c>
      <c r="Q1648" t="s">
        <v>2737</v>
      </c>
      <c r="R1648">
        <v>6401</v>
      </c>
      <c r="S1648" s="1">
        <v>42157</v>
      </c>
      <c r="T1648" s="1">
        <v>42158</v>
      </c>
      <c r="U1648">
        <v>91.956000000000003</v>
      </c>
      <c r="V1648">
        <v>13</v>
      </c>
      <c r="W1648">
        <v>312.58999999999997</v>
      </c>
      <c r="X1648">
        <v>91087</v>
      </c>
      <c r="Y1648">
        <f>cleaneddata[[#This Row],[Unit Price]]-cleaneddata[[#This Row],[Discount]]</f>
        <v>22.81</v>
      </c>
      <c r="Z1648" t="str">
        <f>_xlfn.IFS(cleaneddata[[#This Row],[Region]]="Central","Chris",cleaneddata[[#This Row],[Region]]="East","Erin",cleaneddata[[#This Row],[Region]]="South","Sam",cleaneddata[[#This Row],[Region]]="West","William")</f>
        <v>Erin</v>
      </c>
    </row>
    <row r="1649" spans="1:26" x14ac:dyDescent="0.2">
      <c r="A1649">
        <v>144</v>
      </c>
      <c r="B1649" t="s">
        <v>2738</v>
      </c>
      <c r="C1649" t="s">
        <v>27</v>
      </c>
      <c r="D1649">
        <v>0.05</v>
      </c>
      <c r="E1649">
        <v>10.98</v>
      </c>
      <c r="F1649">
        <v>3.37</v>
      </c>
      <c r="G1649" t="s">
        <v>40</v>
      </c>
      <c r="H1649" t="s">
        <v>29</v>
      </c>
      <c r="I1649" t="s">
        <v>50</v>
      </c>
      <c r="J1649" t="s">
        <v>570</v>
      </c>
      <c r="K1649" t="s">
        <v>44</v>
      </c>
      <c r="L1649" t="s">
        <v>2131</v>
      </c>
      <c r="M1649">
        <v>0.56999999999999995</v>
      </c>
      <c r="N1649" t="s">
        <v>34</v>
      </c>
      <c r="O1649" t="s">
        <v>113</v>
      </c>
      <c r="P1649" t="s">
        <v>405</v>
      </c>
      <c r="Q1649" t="s">
        <v>2739</v>
      </c>
      <c r="R1649">
        <v>2664</v>
      </c>
      <c r="S1649" s="1">
        <v>42157</v>
      </c>
      <c r="T1649" s="1">
        <v>42158</v>
      </c>
      <c r="U1649">
        <v>-2.544</v>
      </c>
      <c r="V1649">
        <v>6</v>
      </c>
      <c r="W1649">
        <v>64.400000000000006</v>
      </c>
      <c r="X1649">
        <v>91087</v>
      </c>
      <c r="Y1649">
        <f>cleaneddata[[#This Row],[Unit Price]]-cleaneddata[[#This Row],[Discount]]</f>
        <v>10.93</v>
      </c>
      <c r="Z1649" t="str">
        <f>_xlfn.IFS(cleaneddata[[#This Row],[Region]]="Central","Chris",cleaneddata[[#This Row],[Region]]="East","Erin",cleaneddata[[#This Row],[Region]]="South","Sam",cleaneddata[[#This Row],[Region]]="West","William")</f>
        <v>Erin</v>
      </c>
    </row>
    <row r="1650" spans="1:26" x14ac:dyDescent="0.2">
      <c r="A1650">
        <v>1461</v>
      </c>
      <c r="B1650" t="s">
        <v>2740</v>
      </c>
      <c r="C1650" t="s">
        <v>39</v>
      </c>
      <c r="D1650">
        <v>0.05</v>
      </c>
      <c r="E1650">
        <v>12.95</v>
      </c>
      <c r="F1650">
        <v>4.9800000000000004</v>
      </c>
      <c r="G1650" t="s">
        <v>40</v>
      </c>
      <c r="H1650" t="s">
        <v>41</v>
      </c>
      <c r="I1650" t="s">
        <v>50</v>
      </c>
      <c r="J1650" t="s">
        <v>74</v>
      </c>
      <c r="K1650" t="s">
        <v>75</v>
      </c>
      <c r="L1650" t="s">
        <v>2741</v>
      </c>
      <c r="M1650">
        <v>0.4</v>
      </c>
      <c r="N1650" t="s">
        <v>34</v>
      </c>
      <c r="O1650" t="s">
        <v>54</v>
      </c>
      <c r="P1650" t="s">
        <v>55</v>
      </c>
      <c r="Q1650" t="s">
        <v>2031</v>
      </c>
      <c r="R1650">
        <v>47905</v>
      </c>
      <c r="S1650" s="1">
        <v>42157</v>
      </c>
      <c r="T1650" s="1">
        <v>42159</v>
      </c>
      <c r="U1650">
        <v>134.16825</v>
      </c>
      <c r="V1650">
        <v>19</v>
      </c>
      <c r="W1650">
        <v>252.36</v>
      </c>
      <c r="X1650">
        <v>86397</v>
      </c>
      <c r="Y1650">
        <f>cleaneddata[[#This Row],[Unit Price]]-cleaneddata[[#This Row],[Discount]]</f>
        <v>12.899999999999999</v>
      </c>
      <c r="Z1650" t="str">
        <f>_xlfn.IFS(cleaneddata[[#This Row],[Region]]="Central","Chris",cleaneddata[[#This Row],[Region]]="East","Erin",cleaneddata[[#This Row],[Region]]="South","Sam",cleaneddata[[#This Row],[Region]]="West","William")</f>
        <v>Chris</v>
      </c>
    </row>
    <row r="1651" spans="1:26" x14ac:dyDescent="0.2">
      <c r="A1651">
        <v>1997</v>
      </c>
      <c r="B1651" t="s">
        <v>776</v>
      </c>
      <c r="C1651" t="s">
        <v>49</v>
      </c>
      <c r="D1651">
        <v>0</v>
      </c>
      <c r="E1651">
        <v>24.92</v>
      </c>
      <c r="F1651">
        <v>12.98</v>
      </c>
      <c r="G1651" t="s">
        <v>40</v>
      </c>
      <c r="H1651" t="s">
        <v>41</v>
      </c>
      <c r="I1651" t="s">
        <v>50</v>
      </c>
      <c r="J1651" t="s">
        <v>74</v>
      </c>
      <c r="K1651" t="s">
        <v>75</v>
      </c>
      <c r="L1651" t="s">
        <v>1733</v>
      </c>
      <c r="M1651">
        <v>0.39</v>
      </c>
      <c r="N1651" t="s">
        <v>34</v>
      </c>
      <c r="O1651" t="s">
        <v>35</v>
      </c>
      <c r="P1651" t="s">
        <v>273</v>
      </c>
      <c r="Q1651" t="s">
        <v>274</v>
      </c>
      <c r="R1651">
        <v>29915</v>
      </c>
      <c r="S1651" s="1">
        <v>42157</v>
      </c>
      <c r="T1651" s="1">
        <v>42157</v>
      </c>
      <c r="U1651">
        <v>-23.155999999999999</v>
      </c>
      <c r="V1651">
        <v>1</v>
      </c>
      <c r="W1651">
        <v>32.659999999999997</v>
      </c>
      <c r="X1651">
        <v>90335</v>
      </c>
      <c r="Y1651">
        <f>cleaneddata[[#This Row],[Unit Price]]-cleaneddata[[#This Row],[Discount]]</f>
        <v>24.92</v>
      </c>
      <c r="Z1651" t="str">
        <f>_xlfn.IFS(cleaneddata[[#This Row],[Region]]="Central","Chris",cleaneddata[[#This Row],[Region]]="East","Erin",cleaneddata[[#This Row],[Region]]="South","Sam",cleaneddata[[#This Row],[Region]]="West","William")</f>
        <v>Sam</v>
      </c>
    </row>
    <row r="1652" spans="1:26" x14ac:dyDescent="0.2">
      <c r="A1652">
        <v>2334</v>
      </c>
      <c r="B1652" t="s">
        <v>2040</v>
      </c>
      <c r="C1652" t="s">
        <v>49</v>
      </c>
      <c r="D1652">
        <v>0.06</v>
      </c>
      <c r="E1652">
        <v>3.74</v>
      </c>
      <c r="F1652">
        <v>0.94</v>
      </c>
      <c r="G1652" t="s">
        <v>40</v>
      </c>
      <c r="H1652" t="s">
        <v>73</v>
      </c>
      <c r="I1652" t="s">
        <v>50</v>
      </c>
      <c r="J1652" t="s">
        <v>178</v>
      </c>
      <c r="K1652" t="s">
        <v>52</v>
      </c>
      <c r="L1652" t="s">
        <v>2742</v>
      </c>
      <c r="M1652">
        <v>0.83</v>
      </c>
      <c r="N1652" t="s">
        <v>34</v>
      </c>
      <c r="O1652" t="s">
        <v>54</v>
      </c>
      <c r="P1652" t="s">
        <v>359</v>
      </c>
      <c r="Q1652" t="s">
        <v>2041</v>
      </c>
      <c r="R1652">
        <v>53220</v>
      </c>
      <c r="S1652" s="1">
        <v>42157</v>
      </c>
      <c r="T1652" s="1">
        <v>42164</v>
      </c>
      <c r="U1652">
        <v>-7.6849999999999996</v>
      </c>
      <c r="V1652">
        <v>12</v>
      </c>
      <c r="W1652">
        <v>44.75</v>
      </c>
      <c r="X1652">
        <v>89610</v>
      </c>
      <c r="Y1652">
        <f>cleaneddata[[#This Row],[Unit Price]]-cleaneddata[[#This Row],[Discount]]</f>
        <v>3.68</v>
      </c>
      <c r="Z1652" t="str">
        <f>_xlfn.IFS(cleaneddata[[#This Row],[Region]]="Central","Chris",cleaneddata[[#This Row],[Region]]="East","Erin",cleaneddata[[#This Row],[Region]]="South","Sam",cleaneddata[[#This Row],[Region]]="West","William")</f>
        <v>Chris</v>
      </c>
    </row>
    <row r="1653" spans="1:26" x14ac:dyDescent="0.2">
      <c r="A1653">
        <v>210</v>
      </c>
      <c r="B1653" t="s">
        <v>581</v>
      </c>
      <c r="C1653" t="s">
        <v>118</v>
      </c>
      <c r="D1653">
        <v>0.09</v>
      </c>
      <c r="E1653">
        <v>5.4</v>
      </c>
      <c r="F1653">
        <v>7.78</v>
      </c>
      <c r="G1653" t="s">
        <v>89</v>
      </c>
      <c r="H1653" t="s">
        <v>73</v>
      </c>
      <c r="I1653" t="s">
        <v>50</v>
      </c>
      <c r="J1653" t="s">
        <v>74</v>
      </c>
      <c r="K1653" t="s">
        <v>75</v>
      </c>
      <c r="L1653" t="s">
        <v>1486</v>
      </c>
      <c r="M1653">
        <v>0.37</v>
      </c>
      <c r="N1653" t="s">
        <v>34</v>
      </c>
      <c r="O1653" t="s">
        <v>113</v>
      </c>
      <c r="P1653" t="s">
        <v>114</v>
      </c>
      <c r="Q1653" t="s">
        <v>583</v>
      </c>
      <c r="R1653">
        <v>12180</v>
      </c>
      <c r="S1653" s="1">
        <v>42157</v>
      </c>
      <c r="T1653" s="1">
        <v>42157</v>
      </c>
      <c r="U1653">
        <v>-21.487749999999998</v>
      </c>
      <c r="V1653">
        <v>4</v>
      </c>
      <c r="W1653">
        <v>27.3</v>
      </c>
      <c r="X1653">
        <v>85966</v>
      </c>
      <c r="Y1653">
        <f>cleaneddata[[#This Row],[Unit Price]]-cleaneddata[[#This Row],[Discount]]</f>
        <v>5.3100000000000005</v>
      </c>
      <c r="Z1653" t="str">
        <f>_xlfn.IFS(cleaneddata[[#This Row],[Region]]="Central","Chris",cleaneddata[[#This Row],[Region]]="East","Erin",cleaneddata[[#This Row],[Region]]="South","Sam",cleaneddata[[#This Row],[Region]]="West","William")</f>
        <v>Erin</v>
      </c>
    </row>
    <row r="1654" spans="1:26" x14ac:dyDescent="0.2">
      <c r="A1654">
        <v>210</v>
      </c>
      <c r="B1654" t="s">
        <v>581</v>
      </c>
      <c r="C1654" t="s">
        <v>118</v>
      </c>
      <c r="D1654">
        <v>0.02</v>
      </c>
      <c r="E1654">
        <v>20.28</v>
      </c>
      <c r="F1654">
        <v>6.68</v>
      </c>
      <c r="G1654" t="s">
        <v>40</v>
      </c>
      <c r="H1654" t="s">
        <v>73</v>
      </c>
      <c r="I1654" t="s">
        <v>30</v>
      </c>
      <c r="J1654" t="s">
        <v>128</v>
      </c>
      <c r="K1654" t="s">
        <v>75</v>
      </c>
      <c r="L1654" t="s">
        <v>2743</v>
      </c>
      <c r="M1654">
        <v>0.53</v>
      </c>
      <c r="N1654" t="s">
        <v>34</v>
      </c>
      <c r="O1654" t="s">
        <v>113</v>
      </c>
      <c r="P1654" t="s">
        <v>114</v>
      </c>
      <c r="Q1654" t="s">
        <v>583</v>
      </c>
      <c r="R1654">
        <v>12180</v>
      </c>
      <c r="S1654" s="1">
        <v>42157</v>
      </c>
      <c r="T1654" s="1">
        <v>42157</v>
      </c>
      <c r="U1654">
        <v>44.677500000000002</v>
      </c>
      <c r="V1654">
        <v>3</v>
      </c>
      <c r="W1654">
        <v>64.75</v>
      </c>
      <c r="X1654">
        <v>85966</v>
      </c>
      <c r="Y1654">
        <f>cleaneddata[[#This Row],[Unit Price]]-cleaneddata[[#This Row],[Discount]]</f>
        <v>20.260000000000002</v>
      </c>
      <c r="Z1654" t="str">
        <f>_xlfn.IFS(cleaneddata[[#This Row],[Region]]="Central","Chris",cleaneddata[[#This Row],[Region]]="East","Erin",cleaneddata[[#This Row],[Region]]="South","Sam",cleaneddata[[#This Row],[Region]]="West","William")</f>
        <v>Erin</v>
      </c>
    </row>
    <row r="1655" spans="1:26" x14ac:dyDescent="0.2">
      <c r="A1655">
        <v>210</v>
      </c>
      <c r="B1655" t="s">
        <v>581</v>
      </c>
      <c r="C1655" t="s">
        <v>118</v>
      </c>
      <c r="D1655">
        <v>0</v>
      </c>
      <c r="E1655">
        <v>11.55</v>
      </c>
      <c r="F1655">
        <v>2.36</v>
      </c>
      <c r="G1655" t="s">
        <v>40</v>
      </c>
      <c r="H1655" t="s">
        <v>73</v>
      </c>
      <c r="I1655" t="s">
        <v>50</v>
      </c>
      <c r="J1655" t="s">
        <v>51</v>
      </c>
      <c r="K1655" t="s">
        <v>52</v>
      </c>
      <c r="L1655" t="s">
        <v>382</v>
      </c>
      <c r="M1655">
        <v>0.55000000000000004</v>
      </c>
      <c r="N1655" t="s">
        <v>34</v>
      </c>
      <c r="O1655" t="s">
        <v>113</v>
      </c>
      <c r="P1655" t="s">
        <v>114</v>
      </c>
      <c r="Q1655" t="s">
        <v>583</v>
      </c>
      <c r="R1655">
        <v>12180</v>
      </c>
      <c r="S1655" s="1">
        <v>42157</v>
      </c>
      <c r="T1655" s="1">
        <v>42158</v>
      </c>
      <c r="U1655">
        <v>23.594999999999999</v>
      </c>
      <c r="V1655">
        <v>5</v>
      </c>
      <c r="W1655">
        <v>62.98</v>
      </c>
      <c r="X1655">
        <v>85966</v>
      </c>
      <c r="Y1655">
        <f>cleaneddata[[#This Row],[Unit Price]]-cleaneddata[[#This Row],[Discount]]</f>
        <v>11.55</v>
      </c>
      <c r="Z1655" t="str">
        <f>_xlfn.IFS(cleaneddata[[#This Row],[Region]]="Central","Chris",cleaneddata[[#This Row],[Region]]="East","Erin",cleaneddata[[#This Row],[Region]]="South","Sam",cleaneddata[[#This Row],[Region]]="West","William")</f>
        <v>Erin</v>
      </c>
    </row>
    <row r="1656" spans="1:26" x14ac:dyDescent="0.2">
      <c r="A1656">
        <v>211</v>
      </c>
      <c r="B1656" t="s">
        <v>264</v>
      </c>
      <c r="C1656" t="s">
        <v>118</v>
      </c>
      <c r="D1656">
        <v>0.05</v>
      </c>
      <c r="E1656">
        <v>2.08</v>
      </c>
      <c r="F1656">
        <v>2.56</v>
      </c>
      <c r="G1656" t="s">
        <v>40</v>
      </c>
      <c r="H1656" t="s">
        <v>73</v>
      </c>
      <c r="I1656" t="s">
        <v>50</v>
      </c>
      <c r="J1656" t="s">
        <v>570</v>
      </c>
      <c r="K1656" t="s">
        <v>44</v>
      </c>
      <c r="L1656" t="s">
        <v>1169</v>
      </c>
      <c r="M1656">
        <v>0.55000000000000004</v>
      </c>
      <c r="N1656" t="s">
        <v>34</v>
      </c>
      <c r="O1656" t="s">
        <v>113</v>
      </c>
      <c r="P1656" t="s">
        <v>114</v>
      </c>
      <c r="Q1656" t="s">
        <v>265</v>
      </c>
      <c r="R1656">
        <v>13501</v>
      </c>
      <c r="S1656" s="1">
        <v>42157</v>
      </c>
      <c r="T1656" s="1">
        <v>42158</v>
      </c>
      <c r="U1656">
        <v>-36.25</v>
      </c>
      <c r="V1656">
        <v>20</v>
      </c>
      <c r="W1656">
        <v>42.29</v>
      </c>
      <c r="X1656">
        <v>85966</v>
      </c>
      <c r="Y1656">
        <f>cleaneddata[[#This Row],[Unit Price]]-cleaneddata[[#This Row],[Discount]]</f>
        <v>2.0300000000000002</v>
      </c>
      <c r="Z1656" t="str">
        <f>_xlfn.IFS(cleaneddata[[#This Row],[Region]]="Central","Chris",cleaneddata[[#This Row],[Region]]="East","Erin",cleaneddata[[#This Row],[Region]]="South","Sam",cleaneddata[[#This Row],[Region]]="West","William")</f>
        <v>Erin</v>
      </c>
    </row>
    <row r="1657" spans="1:26" x14ac:dyDescent="0.2">
      <c r="A1657">
        <v>3374</v>
      </c>
      <c r="B1657" t="s">
        <v>2744</v>
      </c>
      <c r="C1657" t="s">
        <v>118</v>
      </c>
      <c r="D1657">
        <v>0.01</v>
      </c>
      <c r="E1657">
        <v>179.29</v>
      </c>
      <c r="F1657">
        <v>29.21</v>
      </c>
      <c r="G1657" t="s">
        <v>28</v>
      </c>
      <c r="H1657" t="s">
        <v>96</v>
      </c>
      <c r="I1657" t="s">
        <v>30</v>
      </c>
      <c r="J1657" t="s">
        <v>31</v>
      </c>
      <c r="K1657" t="s">
        <v>32</v>
      </c>
      <c r="L1657" t="s">
        <v>545</v>
      </c>
      <c r="M1657">
        <v>0.76</v>
      </c>
      <c r="N1657" t="s">
        <v>34</v>
      </c>
      <c r="O1657" t="s">
        <v>113</v>
      </c>
      <c r="P1657" t="s">
        <v>420</v>
      </c>
      <c r="Q1657" t="s">
        <v>2745</v>
      </c>
      <c r="R1657">
        <v>21113</v>
      </c>
      <c r="S1657" s="1">
        <v>42157</v>
      </c>
      <c r="T1657" s="1">
        <v>42159</v>
      </c>
      <c r="U1657">
        <v>66.362219999999994</v>
      </c>
      <c r="V1657">
        <v>8</v>
      </c>
      <c r="W1657">
        <v>1487.9</v>
      </c>
      <c r="X1657">
        <v>87473</v>
      </c>
      <c r="Y1657">
        <f>cleaneddata[[#This Row],[Unit Price]]-cleaneddata[[#This Row],[Discount]]</f>
        <v>179.28</v>
      </c>
      <c r="Z1657" t="str">
        <f>_xlfn.IFS(cleaneddata[[#This Row],[Region]]="Central","Chris",cleaneddata[[#This Row],[Region]]="East","Erin",cleaneddata[[#This Row],[Region]]="South","Sam",cleaneddata[[#This Row],[Region]]="West","William")</f>
        <v>Erin</v>
      </c>
    </row>
    <row r="1658" spans="1:26" x14ac:dyDescent="0.2">
      <c r="A1658">
        <v>1170</v>
      </c>
      <c r="B1658" t="s">
        <v>2746</v>
      </c>
      <c r="C1658" t="s">
        <v>72</v>
      </c>
      <c r="D1658">
        <v>0.09</v>
      </c>
      <c r="E1658">
        <v>9.7799999999999994</v>
      </c>
      <c r="F1658">
        <v>1.39</v>
      </c>
      <c r="G1658" t="s">
        <v>40</v>
      </c>
      <c r="H1658" t="s">
        <v>41</v>
      </c>
      <c r="I1658" t="s">
        <v>50</v>
      </c>
      <c r="J1658" t="s">
        <v>347</v>
      </c>
      <c r="K1658" t="s">
        <v>75</v>
      </c>
      <c r="L1658" t="s">
        <v>1513</v>
      </c>
      <c r="M1658">
        <v>0.39</v>
      </c>
      <c r="N1658" t="s">
        <v>34</v>
      </c>
      <c r="O1658" t="s">
        <v>113</v>
      </c>
      <c r="P1658" t="s">
        <v>1610</v>
      </c>
      <c r="Q1658" t="s">
        <v>2727</v>
      </c>
      <c r="R1658">
        <v>19711</v>
      </c>
      <c r="S1658" s="1">
        <v>42157</v>
      </c>
      <c r="T1658" s="1">
        <v>42158</v>
      </c>
      <c r="U1658">
        <v>125.20740000000001</v>
      </c>
      <c r="V1658">
        <v>19</v>
      </c>
      <c r="W1658">
        <v>181.46</v>
      </c>
      <c r="X1658">
        <v>87520</v>
      </c>
      <c r="Y1658">
        <f>cleaneddata[[#This Row],[Unit Price]]-cleaneddata[[#This Row],[Discount]]</f>
        <v>9.69</v>
      </c>
      <c r="Z1658" t="str">
        <f>_xlfn.IFS(cleaneddata[[#This Row],[Region]]="Central","Chris",cleaneddata[[#This Row],[Region]]="East","Erin",cleaneddata[[#This Row],[Region]]="South","Sam",cleaneddata[[#This Row],[Region]]="West","William")</f>
        <v>Erin</v>
      </c>
    </row>
    <row r="1659" spans="1:26" x14ac:dyDescent="0.2">
      <c r="A1659">
        <v>1170</v>
      </c>
      <c r="B1659" t="s">
        <v>2746</v>
      </c>
      <c r="C1659" t="s">
        <v>72</v>
      </c>
      <c r="D1659">
        <v>0</v>
      </c>
      <c r="E1659">
        <v>200.99</v>
      </c>
      <c r="F1659">
        <v>8.08</v>
      </c>
      <c r="G1659" t="s">
        <v>40</v>
      </c>
      <c r="H1659" t="s">
        <v>41</v>
      </c>
      <c r="I1659" t="s">
        <v>42</v>
      </c>
      <c r="J1659" t="s">
        <v>137</v>
      </c>
      <c r="K1659" t="s">
        <v>75</v>
      </c>
      <c r="L1659" t="s">
        <v>2747</v>
      </c>
      <c r="M1659">
        <v>0.59</v>
      </c>
      <c r="N1659" t="s">
        <v>34</v>
      </c>
      <c r="O1659" t="s">
        <v>113</v>
      </c>
      <c r="P1659" t="s">
        <v>1610</v>
      </c>
      <c r="Q1659" t="s">
        <v>2727</v>
      </c>
      <c r="R1659">
        <v>19711</v>
      </c>
      <c r="S1659" s="1">
        <v>42157</v>
      </c>
      <c r="T1659" s="1">
        <v>42159</v>
      </c>
      <c r="U1659">
        <v>281.53440000000001</v>
      </c>
      <c r="V1659">
        <v>6</v>
      </c>
      <c r="W1659">
        <v>1076.3</v>
      </c>
      <c r="X1659">
        <v>87520</v>
      </c>
      <c r="Y1659">
        <f>cleaneddata[[#This Row],[Unit Price]]-cleaneddata[[#This Row],[Discount]]</f>
        <v>200.99</v>
      </c>
      <c r="Z1659" t="str">
        <f>_xlfn.IFS(cleaneddata[[#This Row],[Region]]="Central","Chris",cleaneddata[[#This Row],[Region]]="East","Erin",cleaneddata[[#This Row],[Region]]="South","Sam",cleaneddata[[#This Row],[Region]]="West","William")</f>
        <v>Erin</v>
      </c>
    </row>
    <row r="1660" spans="1:26" x14ac:dyDescent="0.2">
      <c r="A1660">
        <v>2487</v>
      </c>
      <c r="B1660" t="s">
        <v>2748</v>
      </c>
      <c r="C1660" t="s">
        <v>72</v>
      </c>
      <c r="D1660">
        <v>0.02</v>
      </c>
      <c r="E1660">
        <v>136.97999999999999</v>
      </c>
      <c r="F1660">
        <v>24.49</v>
      </c>
      <c r="G1660" t="s">
        <v>89</v>
      </c>
      <c r="H1660" t="s">
        <v>29</v>
      </c>
      <c r="I1660" t="s">
        <v>30</v>
      </c>
      <c r="J1660" t="s">
        <v>128</v>
      </c>
      <c r="K1660" t="s">
        <v>66</v>
      </c>
      <c r="L1660" t="s">
        <v>431</v>
      </c>
      <c r="M1660">
        <v>0.59</v>
      </c>
      <c r="N1660" t="s">
        <v>34</v>
      </c>
      <c r="O1660" t="s">
        <v>35</v>
      </c>
      <c r="P1660" t="s">
        <v>77</v>
      </c>
      <c r="Q1660" t="s">
        <v>2749</v>
      </c>
      <c r="R1660">
        <v>30084</v>
      </c>
      <c r="S1660" s="1">
        <v>42157</v>
      </c>
      <c r="T1660" s="1">
        <v>42158</v>
      </c>
      <c r="U1660">
        <v>88.56</v>
      </c>
      <c r="V1660">
        <v>8</v>
      </c>
      <c r="W1660">
        <v>1140.95</v>
      </c>
      <c r="X1660">
        <v>91417</v>
      </c>
      <c r="Y1660">
        <f>cleaneddata[[#This Row],[Unit Price]]-cleaneddata[[#This Row],[Discount]]</f>
        <v>136.95999999999998</v>
      </c>
      <c r="Z1660" t="str">
        <f>_xlfn.IFS(cleaneddata[[#This Row],[Region]]="Central","Chris",cleaneddata[[#This Row],[Region]]="East","Erin",cleaneddata[[#This Row],[Region]]="South","Sam",cleaneddata[[#This Row],[Region]]="West","William")</f>
        <v>Sam</v>
      </c>
    </row>
    <row r="1661" spans="1:26" x14ac:dyDescent="0.2">
      <c r="A1661">
        <v>1389</v>
      </c>
      <c r="B1661" t="s">
        <v>771</v>
      </c>
      <c r="C1661" t="s">
        <v>39</v>
      </c>
      <c r="D1661">
        <v>0.09</v>
      </c>
      <c r="E1661">
        <v>2.61</v>
      </c>
      <c r="F1661">
        <v>0.5</v>
      </c>
      <c r="G1661" t="s">
        <v>40</v>
      </c>
      <c r="H1661" t="s">
        <v>41</v>
      </c>
      <c r="I1661" t="s">
        <v>50</v>
      </c>
      <c r="J1661" t="s">
        <v>154</v>
      </c>
      <c r="K1661" t="s">
        <v>75</v>
      </c>
      <c r="L1661" t="s">
        <v>1369</v>
      </c>
      <c r="M1661">
        <v>0.39</v>
      </c>
      <c r="N1661" t="s">
        <v>34</v>
      </c>
      <c r="O1661" t="s">
        <v>61</v>
      </c>
      <c r="P1661" t="s">
        <v>92</v>
      </c>
      <c r="Q1661" t="s">
        <v>773</v>
      </c>
      <c r="R1661">
        <v>94025</v>
      </c>
      <c r="S1661" s="1">
        <v>42158</v>
      </c>
      <c r="T1661" s="1">
        <v>42160</v>
      </c>
      <c r="U1661">
        <v>29.380199999999999</v>
      </c>
      <c r="V1661">
        <v>17</v>
      </c>
      <c r="W1661">
        <v>42.58</v>
      </c>
      <c r="X1661">
        <v>88729</v>
      </c>
      <c r="Y1661">
        <f>cleaneddata[[#This Row],[Unit Price]]-cleaneddata[[#This Row],[Discount]]</f>
        <v>2.52</v>
      </c>
      <c r="Z1661" t="str">
        <f>_xlfn.IFS(cleaneddata[[#This Row],[Region]]="Central","Chris",cleaneddata[[#This Row],[Region]]="East","Erin",cleaneddata[[#This Row],[Region]]="South","Sam",cleaneddata[[#This Row],[Region]]="West","William")</f>
        <v>William</v>
      </c>
    </row>
    <row r="1662" spans="1:26" x14ac:dyDescent="0.2">
      <c r="A1662">
        <v>87</v>
      </c>
      <c r="B1662" t="s">
        <v>1788</v>
      </c>
      <c r="C1662" t="s">
        <v>49</v>
      </c>
      <c r="D1662">
        <v>0.05</v>
      </c>
      <c r="E1662">
        <v>161.55000000000001</v>
      </c>
      <c r="F1662">
        <v>19.989999999999998</v>
      </c>
      <c r="G1662" t="s">
        <v>40</v>
      </c>
      <c r="H1662" t="s">
        <v>96</v>
      </c>
      <c r="I1662" t="s">
        <v>50</v>
      </c>
      <c r="J1662" t="s">
        <v>80</v>
      </c>
      <c r="K1662" t="s">
        <v>75</v>
      </c>
      <c r="L1662" t="s">
        <v>81</v>
      </c>
      <c r="M1662">
        <v>0.66</v>
      </c>
      <c r="N1662" t="s">
        <v>34</v>
      </c>
      <c r="O1662" t="s">
        <v>61</v>
      </c>
      <c r="P1662" t="s">
        <v>92</v>
      </c>
      <c r="Q1662" t="s">
        <v>1789</v>
      </c>
      <c r="R1662">
        <v>95687</v>
      </c>
      <c r="S1662" s="1">
        <v>42158</v>
      </c>
      <c r="T1662" s="1">
        <v>42163</v>
      </c>
      <c r="U1662">
        <v>1892.424</v>
      </c>
      <c r="V1662">
        <v>19</v>
      </c>
      <c r="W1662">
        <v>3127.69</v>
      </c>
      <c r="X1662">
        <v>90596</v>
      </c>
      <c r="Y1662">
        <f>cleaneddata[[#This Row],[Unit Price]]-cleaneddata[[#This Row],[Discount]]</f>
        <v>161.5</v>
      </c>
      <c r="Z1662" t="str">
        <f>_xlfn.IFS(cleaneddata[[#This Row],[Region]]="Central","Chris",cleaneddata[[#This Row],[Region]]="East","Erin",cleaneddata[[#This Row],[Region]]="South","Sam",cleaneddata[[#This Row],[Region]]="West","William")</f>
        <v>William</v>
      </c>
    </row>
    <row r="1663" spans="1:26" x14ac:dyDescent="0.2">
      <c r="A1663">
        <v>2268</v>
      </c>
      <c r="B1663" t="s">
        <v>2750</v>
      </c>
      <c r="C1663" t="s">
        <v>49</v>
      </c>
      <c r="D1663">
        <v>0.08</v>
      </c>
      <c r="E1663">
        <v>259.70999999999998</v>
      </c>
      <c r="F1663">
        <v>66.67</v>
      </c>
      <c r="G1663" t="s">
        <v>28</v>
      </c>
      <c r="H1663" t="s">
        <v>29</v>
      </c>
      <c r="I1663" t="s">
        <v>30</v>
      </c>
      <c r="J1663" t="s">
        <v>31</v>
      </c>
      <c r="K1663" t="s">
        <v>32</v>
      </c>
      <c r="L1663" t="s">
        <v>1028</v>
      </c>
      <c r="M1663">
        <v>0.61</v>
      </c>
      <c r="N1663" t="s">
        <v>34</v>
      </c>
      <c r="O1663" t="s">
        <v>35</v>
      </c>
      <c r="P1663" t="s">
        <v>125</v>
      </c>
      <c r="Q1663" t="s">
        <v>2751</v>
      </c>
      <c r="R1663">
        <v>34639</v>
      </c>
      <c r="S1663" s="1">
        <v>42158</v>
      </c>
      <c r="T1663" s="1">
        <v>42162</v>
      </c>
      <c r="U1663">
        <v>138.22200000000001</v>
      </c>
      <c r="V1663">
        <v>17</v>
      </c>
      <c r="W1663">
        <v>4086.5</v>
      </c>
      <c r="X1663">
        <v>89571</v>
      </c>
      <c r="Y1663">
        <f>cleaneddata[[#This Row],[Unit Price]]-cleaneddata[[#This Row],[Discount]]</f>
        <v>259.63</v>
      </c>
      <c r="Z1663" t="str">
        <f>_xlfn.IFS(cleaneddata[[#This Row],[Region]]="Central","Chris",cleaneddata[[#This Row],[Region]]="East","Erin",cleaneddata[[#This Row],[Region]]="South","Sam",cleaneddata[[#This Row],[Region]]="West","William")</f>
        <v>Sam</v>
      </c>
    </row>
    <row r="1664" spans="1:26" x14ac:dyDescent="0.2">
      <c r="A1664">
        <v>1357</v>
      </c>
      <c r="B1664" t="s">
        <v>2752</v>
      </c>
      <c r="C1664" t="s">
        <v>118</v>
      </c>
      <c r="D1664">
        <v>0.03</v>
      </c>
      <c r="E1664">
        <v>125.99</v>
      </c>
      <c r="F1664">
        <v>7.69</v>
      </c>
      <c r="G1664" t="s">
        <v>40</v>
      </c>
      <c r="H1664" t="s">
        <v>73</v>
      </c>
      <c r="I1664" t="s">
        <v>42</v>
      </c>
      <c r="J1664" t="s">
        <v>137</v>
      </c>
      <c r="K1664" t="s">
        <v>75</v>
      </c>
      <c r="L1664" t="s">
        <v>1051</v>
      </c>
      <c r="M1664">
        <v>0.57999999999999996</v>
      </c>
      <c r="N1664" t="s">
        <v>34</v>
      </c>
      <c r="O1664" t="s">
        <v>54</v>
      </c>
      <c r="P1664" t="s">
        <v>189</v>
      </c>
      <c r="Q1664" t="s">
        <v>2753</v>
      </c>
      <c r="R1664">
        <v>78596</v>
      </c>
      <c r="S1664" s="1">
        <v>42158</v>
      </c>
      <c r="T1664" s="1">
        <v>42160</v>
      </c>
      <c r="U1664">
        <v>500.95800000000003</v>
      </c>
      <c r="V1664">
        <v>9</v>
      </c>
      <c r="W1664">
        <v>981.65</v>
      </c>
      <c r="X1664">
        <v>88184</v>
      </c>
      <c r="Y1664">
        <f>cleaneddata[[#This Row],[Unit Price]]-cleaneddata[[#This Row],[Discount]]</f>
        <v>125.96</v>
      </c>
      <c r="Z1664" t="str">
        <f>_xlfn.IFS(cleaneddata[[#This Row],[Region]]="Central","Chris",cleaneddata[[#This Row],[Region]]="East","Erin",cleaneddata[[#This Row],[Region]]="South","Sam",cleaneddata[[#This Row],[Region]]="West","William")</f>
        <v>Chris</v>
      </c>
    </row>
    <row r="1665" spans="1:26" x14ac:dyDescent="0.2">
      <c r="A1665">
        <v>1737</v>
      </c>
      <c r="B1665" t="s">
        <v>2754</v>
      </c>
      <c r="C1665" t="s">
        <v>72</v>
      </c>
      <c r="D1665">
        <v>0.09</v>
      </c>
      <c r="E1665">
        <v>30.93</v>
      </c>
      <c r="F1665">
        <v>3.92</v>
      </c>
      <c r="G1665" t="s">
        <v>40</v>
      </c>
      <c r="H1665" t="s">
        <v>96</v>
      </c>
      <c r="I1665" t="s">
        <v>30</v>
      </c>
      <c r="J1665" t="s">
        <v>128</v>
      </c>
      <c r="K1665" t="s">
        <v>44</v>
      </c>
      <c r="L1665" t="s">
        <v>1653</v>
      </c>
      <c r="M1665">
        <v>0.44</v>
      </c>
      <c r="N1665" t="s">
        <v>34</v>
      </c>
      <c r="O1665" t="s">
        <v>35</v>
      </c>
      <c r="P1665" t="s">
        <v>99</v>
      </c>
      <c r="Q1665" t="s">
        <v>1556</v>
      </c>
      <c r="R1665">
        <v>27529</v>
      </c>
      <c r="S1665" s="1">
        <v>42158</v>
      </c>
      <c r="T1665" s="1">
        <v>42160</v>
      </c>
      <c r="U1665">
        <v>-130.42400000000001</v>
      </c>
      <c r="V1665">
        <v>16</v>
      </c>
      <c r="W1665">
        <v>451.83</v>
      </c>
      <c r="X1665">
        <v>85866</v>
      </c>
      <c r="Y1665">
        <f>cleaneddata[[#This Row],[Unit Price]]-cleaneddata[[#This Row],[Discount]]</f>
        <v>30.84</v>
      </c>
      <c r="Z1665" t="str">
        <f>_xlfn.IFS(cleaneddata[[#This Row],[Region]]="Central","Chris",cleaneddata[[#This Row],[Region]]="East","Erin",cleaneddata[[#This Row],[Region]]="South","Sam",cleaneddata[[#This Row],[Region]]="West","William")</f>
        <v>Sam</v>
      </c>
    </row>
    <row r="1666" spans="1:26" x14ac:dyDescent="0.2">
      <c r="A1666">
        <v>1737</v>
      </c>
      <c r="B1666" t="s">
        <v>2754</v>
      </c>
      <c r="C1666" t="s">
        <v>72</v>
      </c>
      <c r="D1666">
        <v>0.03</v>
      </c>
      <c r="E1666">
        <v>1.68</v>
      </c>
      <c r="F1666">
        <v>0.7</v>
      </c>
      <c r="G1666" t="s">
        <v>89</v>
      </c>
      <c r="H1666" t="s">
        <v>96</v>
      </c>
      <c r="I1666" t="s">
        <v>50</v>
      </c>
      <c r="J1666" t="s">
        <v>51</v>
      </c>
      <c r="K1666" t="s">
        <v>52</v>
      </c>
      <c r="L1666" t="s">
        <v>2755</v>
      </c>
      <c r="M1666">
        <v>0.6</v>
      </c>
      <c r="N1666" t="s">
        <v>34</v>
      </c>
      <c r="O1666" t="s">
        <v>35</v>
      </c>
      <c r="P1666" t="s">
        <v>99</v>
      </c>
      <c r="Q1666" t="s">
        <v>1556</v>
      </c>
      <c r="R1666">
        <v>27529</v>
      </c>
      <c r="S1666" s="1">
        <v>42158</v>
      </c>
      <c r="T1666" s="1">
        <v>42160</v>
      </c>
      <c r="U1666">
        <v>-106.42100000000001</v>
      </c>
      <c r="V1666">
        <v>11</v>
      </c>
      <c r="W1666">
        <v>20.239999999999998</v>
      </c>
      <c r="X1666">
        <v>85866</v>
      </c>
      <c r="Y1666">
        <f>cleaneddata[[#This Row],[Unit Price]]-cleaneddata[[#This Row],[Discount]]</f>
        <v>1.65</v>
      </c>
      <c r="Z1666" t="str">
        <f>_xlfn.IFS(cleaneddata[[#This Row],[Region]]="Central","Chris",cleaneddata[[#This Row],[Region]]="East","Erin",cleaneddata[[#This Row],[Region]]="South","Sam",cleaneddata[[#This Row],[Region]]="West","William")</f>
        <v>Sam</v>
      </c>
    </row>
    <row r="1667" spans="1:26" x14ac:dyDescent="0.2">
      <c r="A1667">
        <v>1998</v>
      </c>
      <c r="B1667" t="s">
        <v>2756</v>
      </c>
      <c r="C1667" t="s">
        <v>72</v>
      </c>
      <c r="D1667">
        <v>0.06</v>
      </c>
      <c r="E1667">
        <v>4.42</v>
      </c>
      <c r="F1667">
        <v>4.99</v>
      </c>
      <c r="G1667" t="s">
        <v>40</v>
      </c>
      <c r="H1667" t="s">
        <v>96</v>
      </c>
      <c r="I1667" t="s">
        <v>50</v>
      </c>
      <c r="J1667" t="s">
        <v>347</v>
      </c>
      <c r="K1667" t="s">
        <v>75</v>
      </c>
      <c r="L1667" t="s">
        <v>2074</v>
      </c>
      <c r="M1667">
        <v>0.38</v>
      </c>
      <c r="N1667" t="s">
        <v>34</v>
      </c>
      <c r="O1667" t="s">
        <v>113</v>
      </c>
      <c r="P1667" t="s">
        <v>114</v>
      </c>
      <c r="Q1667" t="s">
        <v>2757</v>
      </c>
      <c r="R1667">
        <v>11758</v>
      </c>
      <c r="S1667" s="1">
        <v>42158</v>
      </c>
      <c r="T1667" s="1">
        <v>42160</v>
      </c>
      <c r="U1667">
        <v>-10.435</v>
      </c>
      <c r="V1667">
        <v>3</v>
      </c>
      <c r="W1667">
        <v>14.85</v>
      </c>
      <c r="X1667">
        <v>90568</v>
      </c>
      <c r="Y1667">
        <f>cleaneddata[[#This Row],[Unit Price]]-cleaneddata[[#This Row],[Discount]]</f>
        <v>4.3600000000000003</v>
      </c>
      <c r="Z1667" t="str">
        <f>_xlfn.IFS(cleaneddata[[#This Row],[Region]]="Central","Chris",cleaneddata[[#This Row],[Region]]="East","Erin",cleaneddata[[#This Row],[Region]]="South","Sam",cleaneddata[[#This Row],[Region]]="West","William")</f>
        <v>Erin</v>
      </c>
    </row>
    <row r="1668" spans="1:26" x14ac:dyDescent="0.2">
      <c r="A1668">
        <v>3151</v>
      </c>
      <c r="B1668" t="s">
        <v>955</v>
      </c>
      <c r="C1668" t="s">
        <v>72</v>
      </c>
      <c r="D1668">
        <v>0.01</v>
      </c>
      <c r="E1668">
        <v>145.97999999999999</v>
      </c>
      <c r="F1668">
        <v>46.2</v>
      </c>
      <c r="G1668" t="s">
        <v>28</v>
      </c>
      <c r="H1668" t="s">
        <v>96</v>
      </c>
      <c r="I1668" t="s">
        <v>30</v>
      </c>
      <c r="J1668" t="s">
        <v>31</v>
      </c>
      <c r="K1668" t="s">
        <v>32</v>
      </c>
      <c r="L1668" t="s">
        <v>2758</v>
      </c>
      <c r="M1668">
        <v>0.69</v>
      </c>
      <c r="N1668" t="s">
        <v>34</v>
      </c>
      <c r="O1668" t="s">
        <v>61</v>
      </c>
      <c r="P1668" t="s">
        <v>92</v>
      </c>
      <c r="Q1668" t="s">
        <v>956</v>
      </c>
      <c r="R1668">
        <v>92277</v>
      </c>
      <c r="S1668" s="1">
        <v>42158</v>
      </c>
      <c r="T1668" s="1">
        <v>42158</v>
      </c>
      <c r="U1668">
        <v>-134.512</v>
      </c>
      <c r="V1668">
        <v>9</v>
      </c>
      <c r="W1668">
        <v>1370.79</v>
      </c>
      <c r="X1668">
        <v>88543</v>
      </c>
      <c r="Y1668">
        <f>cleaneddata[[#This Row],[Unit Price]]-cleaneddata[[#This Row],[Discount]]</f>
        <v>145.97</v>
      </c>
      <c r="Z1668" t="str">
        <f>_xlfn.IFS(cleaneddata[[#This Row],[Region]]="Central","Chris",cleaneddata[[#This Row],[Region]]="East","Erin",cleaneddata[[#This Row],[Region]]="South","Sam",cleaneddata[[#This Row],[Region]]="West","William")</f>
        <v>William</v>
      </c>
    </row>
    <row r="1669" spans="1:26" x14ac:dyDescent="0.2">
      <c r="A1669">
        <v>754</v>
      </c>
      <c r="B1669" t="s">
        <v>2152</v>
      </c>
      <c r="C1669" t="s">
        <v>39</v>
      </c>
      <c r="D1669">
        <v>0.06</v>
      </c>
      <c r="E1669">
        <v>218.75</v>
      </c>
      <c r="F1669">
        <v>69.64</v>
      </c>
      <c r="G1669" t="s">
        <v>28</v>
      </c>
      <c r="H1669" t="s">
        <v>96</v>
      </c>
      <c r="I1669" t="s">
        <v>30</v>
      </c>
      <c r="J1669" t="s">
        <v>31</v>
      </c>
      <c r="K1669" t="s">
        <v>32</v>
      </c>
      <c r="L1669" t="s">
        <v>876</v>
      </c>
      <c r="M1669">
        <v>0.77</v>
      </c>
      <c r="N1669" t="s">
        <v>34</v>
      </c>
      <c r="O1669" t="s">
        <v>61</v>
      </c>
      <c r="P1669" t="s">
        <v>590</v>
      </c>
      <c r="Q1669" t="s">
        <v>2154</v>
      </c>
      <c r="R1669">
        <v>86314</v>
      </c>
      <c r="S1669" s="1">
        <v>42159</v>
      </c>
      <c r="T1669" s="1">
        <v>42160</v>
      </c>
      <c r="U1669">
        <v>-453.2</v>
      </c>
      <c r="V1669">
        <v>4</v>
      </c>
      <c r="W1669">
        <v>905.4</v>
      </c>
      <c r="X1669">
        <v>90437</v>
      </c>
      <c r="Y1669">
        <f>cleaneddata[[#This Row],[Unit Price]]-cleaneddata[[#This Row],[Discount]]</f>
        <v>218.69</v>
      </c>
      <c r="Z1669" t="str">
        <f>_xlfn.IFS(cleaneddata[[#This Row],[Region]]="Central","Chris",cleaneddata[[#This Row],[Region]]="East","Erin",cleaneddata[[#This Row],[Region]]="South","Sam",cleaneddata[[#This Row],[Region]]="West","William")</f>
        <v>William</v>
      </c>
    </row>
    <row r="1670" spans="1:26" x14ac:dyDescent="0.2">
      <c r="A1670">
        <v>1233</v>
      </c>
      <c r="B1670" t="s">
        <v>2099</v>
      </c>
      <c r="C1670" t="s">
        <v>39</v>
      </c>
      <c r="D1670">
        <v>0.09</v>
      </c>
      <c r="E1670">
        <v>99.99</v>
      </c>
      <c r="F1670">
        <v>19.989999999999998</v>
      </c>
      <c r="G1670" t="s">
        <v>40</v>
      </c>
      <c r="H1670" t="s">
        <v>41</v>
      </c>
      <c r="I1670" t="s">
        <v>42</v>
      </c>
      <c r="J1670" t="s">
        <v>43</v>
      </c>
      <c r="K1670" t="s">
        <v>75</v>
      </c>
      <c r="L1670" t="s">
        <v>1582</v>
      </c>
      <c r="M1670">
        <v>0.52</v>
      </c>
      <c r="N1670" t="s">
        <v>34</v>
      </c>
      <c r="O1670" t="s">
        <v>54</v>
      </c>
      <c r="P1670" t="s">
        <v>189</v>
      </c>
      <c r="Q1670" t="s">
        <v>2100</v>
      </c>
      <c r="R1670">
        <v>75028</v>
      </c>
      <c r="S1670" s="1">
        <v>42159</v>
      </c>
      <c r="T1670" s="1">
        <v>42161</v>
      </c>
      <c r="U1670">
        <v>-161.47499999999999</v>
      </c>
      <c r="V1670">
        <v>1</v>
      </c>
      <c r="W1670">
        <v>97.65</v>
      </c>
      <c r="X1670">
        <v>89376</v>
      </c>
      <c r="Y1670">
        <f>cleaneddata[[#This Row],[Unit Price]]-cleaneddata[[#This Row],[Discount]]</f>
        <v>99.899999999999991</v>
      </c>
      <c r="Z1670" t="str">
        <f>_xlfn.IFS(cleaneddata[[#This Row],[Region]]="Central","Chris",cleaneddata[[#This Row],[Region]]="East","Erin",cleaneddata[[#This Row],[Region]]="South","Sam",cleaneddata[[#This Row],[Region]]="West","William")</f>
        <v>Chris</v>
      </c>
    </row>
    <row r="1671" spans="1:26" x14ac:dyDescent="0.2">
      <c r="A1671">
        <v>1233</v>
      </c>
      <c r="B1671" t="s">
        <v>2099</v>
      </c>
      <c r="C1671" t="s">
        <v>39</v>
      </c>
      <c r="D1671">
        <v>0.04</v>
      </c>
      <c r="E1671">
        <v>205.99</v>
      </c>
      <c r="F1671">
        <v>5.26</v>
      </c>
      <c r="G1671" t="s">
        <v>40</v>
      </c>
      <c r="H1671" t="s">
        <v>41</v>
      </c>
      <c r="I1671" t="s">
        <v>42</v>
      </c>
      <c r="J1671" t="s">
        <v>137</v>
      </c>
      <c r="K1671" t="s">
        <v>75</v>
      </c>
      <c r="L1671" t="s">
        <v>1554</v>
      </c>
      <c r="M1671">
        <v>0.56000000000000005</v>
      </c>
      <c r="N1671" t="s">
        <v>34</v>
      </c>
      <c r="O1671" t="s">
        <v>54</v>
      </c>
      <c r="P1671" t="s">
        <v>189</v>
      </c>
      <c r="Q1671" t="s">
        <v>2100</v>
      </c>
      <c r="R1671">
        <v>75028</v>
      </c>
      <c r="S1671" s="1">
        <v>42159</v>
      </c>
      <c r="T1671" s="1">
        <v>42160</v>
      </c>
      <c r="U1671">
        <v>-0.81399999999999995</v>
      </c>
      <c r="V1671">
        <v>6</v>
      </c>
      <c r="W1671">
        <v>1018.61</v>
      </c>
      <c r="X1671">
        <v>89376</v>
      </c>
      <c r="Y1671">
        <f>cleaneddata[[#This Row],[Unit Price]]-cleaneddata[[#This Row],[Discount]]</f>
        <v>205.95000000000002</v>
      </c>
      <c r="Z1671" t="str">
        <f>_xlfn.IFS(cleaneddata[[#This Row],[Region]]="Central","Chris",cleaneddata[[#This Row],[Region]]="East","Erin",cleaneddata[[#This Row],[Region]]="South","Sam",cleaneddata[[#This Row],[Region]]="West","William")</f>
        <v>Chris</v>
      </c>
    </row>
    <row r="1672" spans="1:26" x14ac:dyDescent="0.2">
      <c r="A1672">
        <v>3238</v>
      </c>
      <c r="B1672" t="s">
        <v>2759</v>
      </c>
      <c r="C1672" t="s">
        <v>49</v>
      </c>
      <c r="D1672">
        <v>0.06</v>
      </c>
      <c r="E1672">
        <v>115.99</v>
      </c>
      <c r="F1672">
        <v>5.92</v>
      </c>
      <c r="G1672" t="s">
        <v>40</v>
      </c>
      <c r="H1672" t="s">
        <v>96</v>
      </c>
      <c r="I1672" t="s">
        <v>42</v>
      </c>
      <c r="J1672" t="s">
        <v>137</v>
      </c>
      <c r="K1672" t="s">
        <v>75</v>
      </c>
      <c r="L1672" t="s">
        <v>714</v>
      </c>
      <c r="M1672">
        <v>0.57999999999999996</v>
      </c>
      <c r="N1672" t="s">
        <v>34</v>
      </c>
      <c r="O1672" t="s">
        <v>61</v>
      </c>
      <c r="P1672" t="s">
        <v>141</v>
      </c>
      <c r="Q1672" t="s">
        <v>2760</v>
      </c>
      <c r="R1672">
        <v>97330</v>
      </c>
      <c r="S1672" s="1">
        <v>42159</v>
      </c>
      <c r="T1672" s="1">
        <v>42161</v>
      </c>
      <c r="U1672">
        <v>-13.068</v>
      </c>
      <c r="V1672">
        <v>5</v>
      </c>
      <c r="W1672">
        <v>495.82</v>
      </c>
      <c r="X1672">
        <v>89564</v>
      </c>
      <c r="Y1672">
        <f>cleaneddata[[#This Row],[Unit Price]]-cleaneddata[[#This Row],[Discount]]</f>
        <v>115.92999999999999</v>
      </c>
      <c r="Z1672" t="str">
        <f>_xlfn.IFS(cleaneddata[[#This Row],[Region]]="Central","Chris",cleaneddata[[#This Row],[Region]]="East","Erin",cleaneddata[[#This Row],[Region]]="South","Sam",cleaneddata[[#This Row],[Region]]="West","William")</f>
        <v>William</v>
      </c>
    </row>
    <row r="1673" spans="1:26" x14ac:dyDescent="0.2">
      <c r="A1673">
        <v>2391</v>
      </c>
      <c r="B1673" t="s">
        <v>2680</v>
      </c>
      <c r="C1673" t="s">
        <v>72</v>
      </c>
      <c r="D1673">
        <v>0</v>
      </c>
      <c r="E1673">
        <v>999.99</v>
      </c>
      <c r="F1673">
        <v>13.99</v>
      </c>
      <c r="G1673" t="s">
        <v>40</v>
      </c>
      <c r="H1673" t="s">
        <v>96</v>
      </c>
      <c r="I1673" t="s">
        <v>42</v>
      </c>
      <c r="J1673" t="s">
        <v>58</v>
      </c>
      <c r="K1673" t="s">
        <v>146</v>
      </c>
      <c r="L1673" t="s">
        <v>1018</v>
      </c>
      <c r="M1673">
        <v>0.36</v>
      </c>
      <c r="N1673" t="s">
        <v>34</v>
      </c>
      <c r="O1673" t="s">
        <v>113</v>
      </c>
      <c r="P1673" t="s">
        <v>114</v>
      </c>
      <c r="Q1673" t="s">
        <v>2682</v>
      </c>
      <c r="R1673">
        <v>11572</v>
      </c>
      <c r="S1673" s="1">
        <v>42159</v>
      </c>
      <c r="T1673" s="1">
        <v>42161</v>
      </c>
      <c r="U1673">
        <v>-1455.9972</v>
      </c>
      <c r="V1673">
        <v>1</v>
      </c>
      <c r="W1673">
        <v>1009.99</v>
      </c>
      <c r="X1673">
        <v>91123</v>
      </c>
      <c r="Y1673">
        <f>cleaneddata[[#This Row],[Unit Price]]-cleaneddata[[#This Row],[Discount]]</f>
        <v>999.99</v>
      </c>
      <c r="Z1673" t="str">
        <f>_xlfn.IFS(cleaneddata[[#This Row],[Region]]="Central","Chris",cleaneddata[[#This Row],[Region]]="East","Erin",cleaneddata[[#This Row],[Region]]="South","Sam",cleaneddata[[#This Row],[Region]]="West","William")</f>
        <v>Erin</v>
      </c>
    </row>
    <row r="1674" spans="1:26" x14ac:dyDescent="0.2">
      <c r="A1674">
        <v>2391</v>
      </c>
      <c r="B1674" t="s">
        <v>2680</v>
      </c>
      <c r="C1674" t="s">
        <v>72</v>
      </c>
      <c r="D1674">
        <v>0.05</v>
      </c>
      <c r="E1674">
        <v>6.48</v>
      </c>
      <c r="F1674">
        <v>5.14</v>
      </c>
      <c r="G1674" t="s">
        <v>89</v>
      </c>
      <c r="H1674" t="s">
        <v>96</v>
      </c>
      <c r="I1674" t="s">
        <v>50</v>
      </c>
      <c r="J1674" t="s">
        <v>90</v>
      </c>
      <c r="K1674" t="s">
        <v>75</v>
      </c>
      <c r="L1674" t="s">
        <v>1747</v>
      </c>
      <c r="M1674">
        <v>0.37</v>
      </c>
      <c r="N1674" t="s">
        <v>34</v>
      </c>
      <c r="O1674" t="s">
        <v>113</v>
      </c>
      <c r="P1674" t="s">
        <v>114</v>
      </c>
      <c r="Q1674" t="s">
        <v>2682</v>
      </c>
      <c r="R1674">
        <v>11572</v>
      </c>
      <c r="S1674" s="1">
        <v>42159</v>
      </c>
      <c r="T1674" s="1">
        <v>42160</v>
      </c>
      <c r="U1674">
        <v>-22.56</v>
      </c>
      <c r="V1674">
        <v>13</v>
      </c>
      <c r="W1674">
        <v>92.16</v>
      </c>
      <c r="X1674">
        <v>91123</v>
      </c>
      <c r="Y1674">
        <f>cleaneddata[[#This Row],[Unit Price]]-cleaneddata[[#This Row],[Discount]]</f>
        <v>6.4300000000000006</v>
      </c>
      <c r="Z1674" t="str">
        <f>_xlfn.IFS(cleaneddata[[#This Row],[Region]]="Central","Chris",cleaneddata[[#This Row],[Region]]="East","Erin",cleaneddata[[#This Row],[Region]]="South","Sam",cleaneddata[[#This Row],[Region]]="West","William")</f>
        <v>Erin</v>
      </c>
    </row>
    <row r="1675" spans="1:26" x14ac:dyDescent="0.2">
      <c r="A1675">
        <v>2548</v>
      </c>
      <c r="B1675" t="s">
        <v>1986</v>
      </c>
      <c r="C1675" t="s">
        <v>72</v>
      </c>
      <c r="D1675">
        <v>0.09</v>
      </c>
      <c r="E1675">
        <v>5.98</v>
      </c>
      <c r="F1675">
        <v>1.67</v>
      </c>
      <c r="G1675" t="s">
        <v>40</v>
      </c>
      <c r="H1675" t="s">
        <v>29</v>
      </c>
      <c r="I1675" t="s">
        <v>50</v>
      </c>
      <c r="J1675" t="s">
        <v>51</v>
      </c>
      <c r="K1675" t="s">
        <v>52</v>
      </c>
      <c r="L1675" t="s">
        <v>2761</v>
      </c>
      <c r="M1675">
        <v>0.51</v>
      </c>
      <c r="N1675" t="s">
        <v>34</v>
      </c>
      <c r="O1675" t="s">
        <v>61</v>
      </c>
      <c r="P1675" t="s">
        <v>92</v>
      </c>
      <c r="Q1675" t="s">
        <v>102</v>
      </c>
      <c r="R1675">
        <v>90068</v>
      </c>
      <c r="S1675" s="1">
        <v>42159</v>
      </c>
      <c r="T1675" s="1">
        <v>42162</v>
      </c>
      <c r="U1675">
        <v>23.87</v>
      </c>
      <c r="V1675">
        <v>81</v>
      </c>
      <c r="W1675">
        <v>448.26</v>
      </c>
      <c r="X1675">
        <v>29889</v>
      </c>
      <c r="Y1675">
        <f>cleaneddata[[#This Row],[Unit Price]]-cleaneddata[[#This Row],[Discount]]</f>
        <v>5.8900000000000006</v>
      </c>
      <c r="Z1675" t="str">
        <f>_xlfn.IFS(cleaneddata[[#This Row],[Region]]="Central","Chris",cleaneddata[[#This Row],[Region]]="East","Erin",cleaneddata[[#This Row],[Region]]="South","Sam",cleaneddata[[#This Row],[Region]]="West","William")</f>
        <v>William</v>
      </c>
    </row>
    <row r="1676" spans="1:26" x14ac:dyDescent="0.2">
      <c r="A1676">
        <v>2549</v>
      </c>
      <c r="B1676" t="s">
        <v>2253</v>
      </c>
      <c r="C1676" t="s">
        <v>72</v>
      </c>
      <c r="D1676">
        <v>0.09</v>
      </c>
      <c r="E1676">
        <v>5.98</v>
      </c>
      <c r="F1676">
        <v>1.67</v>
      </c>
      <c r="G1676" t="s">
        <v>40</v>
      </c>
      <c r="H1676" t="s">
        <v>29</v>
      </c>
      <c r="I1676" t="s">
        <v>50</v>
      </c>
      <c r="J1676" t="s">
        <v>51</v>
      </c>
      <c r="K1676" t="s">
        <v>52</v>
      </c>
      <c r="L1676" t="s">
        <v>2761</v>
      </c>
      <c r="M1676">
        <v>0.51</v>
      </c>
      <c r="N1676" t="s">
        <v>34</v>
      </c>
      <c r="O1676" t="s">
        <v>113</v>
      </c>
      <c r="P1676" t="s">
        <v>319</v>
      </c>
      <c r="Q1676" t="s">
        <v>2254</v>
      </c>
      <c r="R1676">
        <v>43213</v>
      </c>
      <c r="S1676" s="1">
        <v>42159</v>
      </c>
      <c r="T1676" s="1">
        <v>42162</v>
      </c>
      <c r="U1676">
        <v>35.805</v>
      </c>
      <c r="V1676">
        <v>20</v>
      </c>
      <c r="W1676">
        <v>110.68</v>
      </c>
      <c r="X1676">
        <v>88658</v>
      </c>
      <c r="Y1676">
        <f>cleaneddata[[#This Row],[Unit Price]]-cleaneddata[[#This Row],[Discount]]</f>
        <v>5.8900000000000006</v>
      </c>
      <c r="Z1676" t="str">
        <f>_xlfn.IFS(cleaneddata[[#This Row],[Region]]="Central","Chris",cleaneddata[[#This Row],[Region]]="East","Erin",cleaneddata[[#This Row],[Region]]="South","Sam",cleaneddata[[#This Row],[Region]]="West","William")</f>
        <v>Erin</v>
      </c>
    </row>
    <row r="1677" spans="1:26" x14ac:dyDescent="0.2">
      <c r="A1677">
        <v>2882</v>
      </c>
      <c r="B1677" t="s">
        <v>673</v>
      </c>
      <c r="C1677" t="s">
        <v>39</v>
      </c>
      <c r="D1677">
        <v>0.09</v>
      </c>
      <c r="E1677">
        <v>363.25</v>
      </c>
      <c r="F1677">
        <v>19.989999999999998</v>
      </c>
      <c r="G1677" t="s">
        <v>40</v>
      </c>
      <c r="H1677" t="s">
        <v>41</v>
      </c>
      <c r="I1677" t="s">
        <v>50</v>
      </c>
      <c r="J1677" t="s">
        <v>97</v>
      </c>
      <c r="K1677" t="s">
        <v>75</v>
      </c>
      <c r="L1677" t="s">
        <v>201</v>
      </c>
      <c r="M1677">
        <v>0.56999999999999995</v>
      </c>
      <c r="N1677" t="s">
        <v>34</v>
      </c>
      <c r="O1677" t="s">
        <v>35</v>
      </c>
      <c r="P1677" t="s">
        <v>99</v>
      </c>
      <c r="Q1677" t="s">
        <v>675</v>
      </c>
      <c r="R1677">
        <v>28206</v>
      </c>
      <c r="S1677" s="1">
        <v>42160</v>
      </c>
      <c r="T1677" s="1">
        <v>42161</v>
      </c>
      <c r="U1677">
        <v>732.26980000000003</v>
      </c>
      <c r="V1677">
        <v>21</v>
      </c>
      <c r="W1677">
        <v>7497.05</v>
      </c>
      <c r="X1677">
        <v>21958</v>
      </c>
      <c r="Y1677">
        <f>cleaneddata[[#This Row],[Unit Price]]-cleaneddata[[#This Row],[Discount]]</f>
        <v>363.16</v>
      </c>
      <c r="Z1677" t="str">
        <f>_xlfn.IFS(cleaneddata[[#This Row],[Region]]="Central","Chris",cleaneddata[[#This Row],[Region]]="East","Erin",cleaneddata[[#This Row],[Region]]="South","Sam",cleaneddata[[#This Row],[Region]]="West","William")</f>
        <v>Sam</v>
      </c>
    </row>
    <row r="1678" spans="1:26" x14ac:dyDescent="0.2">
      <c r="A1678">
        <v>2884</v>
      </c>
      <c r="B1678" t="s">
        <v>1742</v>
      </c>
      <c r="C1678" t="s">
        <v>39</v>
      </c>
      <c r="D1678">
        <v>0.09</v>
      </c>
      <c r="E1678">
        <v>363.25</v>
      </c>
      <c r="F1678">
        <v>19.989999999999998</v>
      </c>
      <c r="G1678" t="s">
        <v>40</v>
      </c>
      <c r="H1678" t="s">
        <v>41</v>
      </c>
      <c r="I1678" t="s">
        <v>50</v>
      </c>
      <c r="J1678" t="s">
        <v>97</v>
      </c>
      <c r="K1678" t="s">
        <v>75</v>
      </c>
      <c r="L1678" t="s">
        <v>201</v>
      </c>
      <c r="M1678">
        <v>0.56999999999999995</v>
      </c>
      <c r="N1678" t="s">
        <v>34</v>
      </c>
      <c r="O1678" t="s">
        <v>113</v>
      </c>
      <c r="P1678" t="s">
        <v>319</v>
      </c>
      <c r="Q1678" t="s">
        <v>1743</v>
      </c>
      <c r="R1678">
        <v>44039</v>
      </c>
      <c r="S1678" s="1">
        <v>42160</v>
      </c>
      <c r="T1678" s="1">
        <v>42161</v>
      </c>
      <c r="U1678">
        <v>1231.6569</v>
      </c>
      <c r="V1678">
        <v>5</v>
      </c>
      <c r="W1678">
        <v>1785.01</v>
      </c>
      <c r="X1678">
        <v>87633</v>
      </c>
      <c r="Y1678">
        <f>cleaneddata[[#This Row],[Unit Price]]-cleaneddata[[#This Row],[Discount]]</f>
        <v>363.16</v>
      </c>
      <c r="Z1678" t="str">
        <f>_xlfn.IFS(cleaneddata[[#This Row],[Region]]="Central","Chris",cleaneddata[[#This Row],[Region]]="East","Erin",cleaneddata[[#This Row],[Region]]="South","Sam",cleaneddata[[#This Row],[Region]]="West","William")</f>
        <v>Erin</v>
      </c>
    </row>
    <row r="1679" spans="1:26" x14ac:dyDescent="0.2">
      <c r="A1679">
        <v>269</v>
      </c>
      <c r="B1679" t="s">
        <v>2762</v>
      </c>
      <c r="C1679" t="s">
        <v>49</v>
      </c>
      <c r="D1679">
        <v>0.09</v>
      </c>
      <c r="E1679">
        <v>35.94</v>
      </c>
      <c r="F1679">
        <v>6.66</v>
      </c>
      <c r="G1679" t="s">
        <v>40</v>
      </c>
      <c r="H1679" t="s">
        <v>73</v>
      </c>
      <c r="I1679" t="s">
        <v>50</v>
      </c>
      <c r="J1679" t="s">
        <v>347</v>
      </c>
      <c r="K1679" t="s">
        <v>75</v>
      </c>
      <c r="L1679" t="s">
        <v>2124</v>
      </c>
      <c r="M1679">
        <v>0.4</v>
      </c>
      <c r="N1679" t="s">
        <v>34</v>
      </c>
      <c r="O1679" t="s">
        <v>61</v>
      </c>
      <c r="P1679" t="s">
        <v>590</v>
      </c>
      <c r="Q1679" t="s">
        <v>2763</v>
      </c>
      <c r="R1679">
        <v>85234</v>
      </c>
      <c r="S1679" s="1">
        <v>42160</v>
      </c>
      <c r="T1679" s="1">
        <v>42165</v>
      </c>
      <c r="U1679">
        <v>144.2928</v>
      </c>
      <c r="V1679">
        <v>6</v>
      </c>
      <c r="W1679">
        <v>209.12</v>
      </c>
      <c r="X1679">
        <v>88942</v>
      </c>
      <c r="Y1679">
        <f>cleaneddata[[#This Row],[Unit Price]]-cleaneddata[[#This Row],[Discount]]</f>
        <v>35.849999999999994</v>
      </c>
      <c r="Z1679" t="str">
        <f>_xlfn.IFS(cleaneddata[[#This Row],[Region]]="Central","Chris",cleaneddata[[#This Row],[Region]]="East","Erin",cleaneddata[[#This Row],[Region]]="South","Sam",cleaneddata[[#This Row],[Region]]="West","William")</f>
        <v>William</v>
      </c>
    </row>
    <row r="1680" spans="1:26" x14ac:dyDescent="0.2">
      <c r="A1680">
        <v>269</v>
      </c>
      <c r="B1680" t="s">
        <v>2762</v>
      </c>
      <c r="C1680" t="s">
        <v>49</v>
      </c>
      <c r="D1680">
        <v>0</v>
      </c>
      <c r="E1680">
        <v>170.98</v>
      </c>
      <c r="F1680">
        <v>13.99</v>
      </c>
      <c r="G1680" t="s">
        <v>40</v>
      </c>
      <c r="H1680" t="s">
        <v>73</v>
      </c>
      <c r="I1680" t="s">
        <v>30</v>
      </c>
      <c r="J1680" t="s">
        <v>128</v>
      </c>
      <c r="K1680" t="s">
        <v>146</v>
      </c>
      <c r="L1680" t="s">
        <v>2764</v>
      </c>
      <c r="M1680">
        <v>0.75</v>
      </c>
      <c r="N1680" t="s">
        <v>34</v>
      </c>
      <c r="O1680" t="s">
        <v>61</v>
      </c>
      <c r="P1680" t="s">
        <v>590</v>
      </c>
      <c r="Q1680" t="s">
        <v>2763</v>
      </c>
      <c r="R1680">
        <v>85234</v>
      </c>
      <c r="S1680" s="1">
        <v>42160</v>
      </c>
      <c r="T1680" s="1">
        <v>42167</v>
      </c>
      <c r="U1680">
        <v>888.14729999999997</v>
      </c>
      <c r="V1680">
        <v>7</v>
      </c>
      <c r="W1680">
        <v>1287.17</v>
      </c>
      <c r="X1680">
        <v>88942</v>
      </c>
      <c r="Y1680">
        <f>cleaneddata[[#This Row],[Unit Price]]-cleaneddata[[#This Row],[Discount]]</f>
        <v>170.98</v>
      </c>
      <c r="Z1680" t="str">
        <f>_xlfn.IFS(cleaneddata[[#This Row],[Region]]="Central","Chris",cleaneddata[[#This Row],[Region]]="East","Erin",cleaneddata[[#This Row],[Region]]="South","Sam",cleaneddata[[#This Row],[Region]]="West","William")</f>
        <v>William</v>
      </c>
    </row>
    <row r="1681" spans="1:26" x14ac:dyDescent="0.2">
      <c r="A1681">
        <v>269</v>
      </c>
      <c r="B1681" t="s">
        <v>2762</v>
      </c>
      <c r="C1681" t="s">
        <v>49</v>
      </c>
      <c r="D1681">
        <v>0.09</v>
      </c>
      <c r="E1681">
        <v>4.9800000000000004</v>
      </c>
      <c r="F1681">
        <v>7.44</v>
      </c>
      <c r="G1681" t="s">
        <v>40</v>
      </c>
      <c r="H1681" t="s">
        <v>73</v>
      </c>
      <c r="I1681" t="s">
        <v>50</v>
      </c>
      <c r="J1681" t="s">
        <v>90</v>
      </c>
      <c r="K1681" t="s">
        <v>75</v>
      </c>
      <c r="L1681" t="s">
        <v>2176</v>
      </c>
      <c r="M1681">
        <v>0.36</v>
      </c>
      <c r="N1681" t="s">
        <v>34</v>
      </c>
      <c r="O1681" t="s">
        <v>61</v>
      </c>
      <c r="P1681" t="s">
        <v>590</v>
      </c>
      <c r="Q1681" t="s">
        <v>2763</v>
      </c>
      <c r="R1681">
        <v>85234</v>
      </c>
      <c r="S1681" s="1">
        <v>42160</v>
      </c>
      <c r="T1681" s="1">
        <v>42162</v>
      </c>
      <c r="U1681">
        <v>-46.005000000000003</v>
      </c>
      <c r="V1681">
        <v>9</v>
      </c>
      <c r="W1681">
        <v>46.17</v>
      </c>
      <c r="X1681">
        <v>88942</v>
      </c>
      <c r="Y1681">
        <f>cleaneddata[[#This Row],[Unit Price]]-cleaneddata[[#This Row],[Discount]]</f>
        <v>4.8900000000000006</v>
      </c>
      <c r="Z1681" t="str">
        <f>_xlfn.IFS(cleaneddata[[#This Row],[Region]]="Central","Chris",cleaneddata[[#This Row],[Region]]="East","Erin",cleaneddata[[#This Row],[Region]]="South","Sam",cleaneddata[[#This Row],[Region]]="West","William")</f>
        <v>William</v>
      </c>
    </row>
    <row r="1682" spans="1:26" x14ac:dyDescent="0.2">
      <c r="A1682">
        <v>272</v>
      </c>
      <c r="B1682" t="s">
        <v>2055</v>
      </c>
      <c r="C1682" t="s">
        <v>49</v>
      </c>
      <c r="D1682">
        <v>0.09</v>
      </c>
      <c r="E1682">
        <v>35.94</v>
      </c>
      <c r="F1682">
        <v>6.66</v>
      </c>
      <c r="G1682" t="s">
        <v>40</v>
      </c>
      <c r="H1682" t="s">
        <v>73</v>
      </c>
      <c r="I1682" t="s">
        <v>50</v>
      </c>
      <c r="J1682" t="s">
        <v>347</v>
      </c>
      <c r="K1682" t="s">
        <v>75</v>
      </c>
      <c r="L1682" t="s">
        <v>2124</v>
      </c>
      <c r="M1682">
        <v>0.4</v>
      </c>
      <c r="N1682" t="s">
        <v>34</v>
      </c>
      <c r="O1682" t="s">
        <v>35</v>
      </c>
      <c r="P1682" t="s">
        <v>99</v>
      </c>
      <c r="Q1682" t="s">
        <v>675</v>
      </c>
      <c r="R1682">
        <v>28204</v>
      </c>
      <c r="S1682" s="1">
        <v>42160</v>
      </c>
      <c r="T1682" s="1">
        <v>42165</v>
      </c>
      <c r="U1682">
        <v>72.1858</v>
      </c>
      <c r="V1682">
        <v>24</v>
      </c>
      <c r="W1682">
        <v>836.47</v>
      </c>
      <c r="X1682">
        <v>36069</v>
      </c>
      <c r="Y1682">
        <f>cleaneddata[[#This Row],[Unit Price]]-cleaneddata[[#This Row],[Discount]]</f>
        <v>35.849999999999994</v>
      </c>
      <c r="Z1682" t="str">
        <f>_xlfn.IFS(cleaneddata[[#This Row],[Region]]="Central","Chris",cleaneddata[[#This Row],[Region]]="East","Erin",cleaneddata[[#This Row],[Region]]="South","Sam",cleaneddata[[#This Row],[Region]]="West","William")</f>
        <v>Sam</v>
      </c>
    </row>
    <row r="1683" spans="1:26" x14ac:dyDescent="0.2">
      <c r="A1683">
        <v>272</v>
      </c>
      <c r="B1683" t="s">
        <v>2055</v>
      </c>
      <c r="C1683" t="s">
        <v>49</v>
      </c>
      <c r="D1683">
        <v>0.09</v>
      </c>
      <c r="E1683">
        <v>4.9800000000000004</v>
      </c>
      <c r="F1683">
        <v>7.44</v>
      </c>
      <c r="G1683" t="s">
        <v>40</v>
      </c>
      <c r="H1683" t="s">
        <v>73</v>
      </c>
      <c r="I1683" t="s">
        <v>50</v>
      </c>
      <c r="J1683" t="s">
        <v>90</v>
      </c>
      <c r="K1683" t="s">
        <v>75</v>
      </c>
      <c r="L1683" t="s">
        <v>2176</v>
      </c>
      <c r="M1683">
        <v>0.36</v>
      </c>
      <c r="N1683" t="s">
        <v>34</v>
      </c>
      <c r="O1683" t="s">
        <v>35</v>
      </c>
      <c r="P1683" t="s">
        <v>99</v>
      </c>
      <c r="Q1683" t="s">
        <v>675</v>
      </c>
      <c r="R1683">
        <v>28204</v>
      </c>
      <c r="S1683" s="1">
        <v>42160</v>
      </c>
      <c r="T1683" s="1">
        <v>42162</v>
      </c>
      <c r="U1683">
        <v>-122.3733</v>
      </c>
      <c r="V1683">
        <v>37</v>
      </c>
      <c r="W1683">
        <v>189.83</v>
      </c>
      <c r="X1683">
        <v>36069</v>
      </c>
      <c r="Y1683">
        <f>cleaneddata[[#This Row],[Unit Price]]-cleaneddata[[#This Row],[Discount]]</f>
        <v>4.8900000000000006</v>
      </c>
      <c r="Z1683" t="str">
        <f>_xlfn.IFS(cleaneddata[[#This Row],[Region]]="Central","Chris",cleaneddata[[#This Row],[Region]]="East","Erin",cleaneddata[[#This Row],[Region]]="South","Sam",cleaneddata[[#This Row],[Region]]="West","William")</f>
        <v>Sam</v>
      </c>
    </row>
    <row r="1684" spans="1:26" x14ac:dyDescent="0.2">
      <c r="A1684">
        <v>518</v>
      </c>
      <c r="B1684" t="s">
        <v>2765</v>
      </c>
      <c r="C1684" t="s">
        <v>49</v>
      </c>
      <c r="D1684">
        <v>7.0000000000000007E-2</v>
      </c>
      <c r="E1684">
        <v>12.64</v>
      </c>
      <c r="F1684">
        <v>4.9800000000000004</v>
      </c>
      <c r="G1684" t="s">
        <v>40</v>
      </c>
      <c r="H1684" t="s">
        <v>73</v>
      </c>
      <c r="I1684" t="s">
        <v>30</v>
      </c>
      <c r="J1684" t="s">
        <v>128</v>
      </c>
      <c r="K1684" t="s">
        <v>44</v>
      </c>
      <c r="L1684" t="s">
        <v>1775</v>
      </c>
      <c r="M1684">
        <v>0.48</v>
      </c>
      <c r="N1684" t="s">
        <v>34</v>
      </c>
      <c r="O1684" t="s">
        <v>54</v>
      </c>
      <c r="P1684" t="s">
        <v>82</v>
      </c>
      <c r="Q1684" t="s">
        <v>1508</v>
      </c>
      <c r="R1684">
        <v>63105</v>
      </c>
      <c r="S1684" s="1">
        <v>42160</v>
      </c>
      <c r="T1684" s="1">
        <v>42167</v>
      </c>
      <c r="U1684">
        <v>113.41500000000001</v>
      </c>
      <c r="V1684">
        <v>16</v>
      </c>
      <c r="W1684">
        <v>199.76</v>
      </c>
      <c r="X1684">
        <v>90867</v>
      </c>
      <c r="Y1684">
        <f>cleaneddata[[#This Row],[Unit Price]]-cleaneddata[[#This Row],[Discount]]</f>
        <v>12.57</v>
      </c>
      <c r="Z1684" t="str">
        <f>_xlfn.IFS(cleaneddata[[#This Row],[Region]]="Central","Chris",cleaneddata[[#This Row],[Region]]="East","Erin",cleaneddata[[#This Row],[Region]]="South","Sam",cleaneddata[[#This Row],[Region]]="West","William")</f>
        <v>Chris</v>
      </c>
    </row>
    <row r="1685" spans="1:26" x14ac:dyDescent="0.2">
      <c r="A1685">
        <v>2506</v>
      </c>
      <c r="B1685" t="s">
        <v>2766</v>
      </c>
      <c r="C1685" t="s">
        <v>118</v>
      </c>
      <c r="D1685">
        <v>0.02</v>
      </c>
      <c r="E1685">
        <v>6.48</v>
      </c>
      <c r="F1685">
        <v>8.74</v>
      </c>
      <c r="G1685" t="s">
        <v>40</v>
      </c>
      <c r="H1685" t="s">
        <v>73</v>
      </c>
      <c r="I1685" t="s">
        <v>50</v>
      </c>
      <c r="J1685" t="s">
        <v>90</v>
      </c>
      <c r="K1685" t="s">
        <v>75</v>
      </c>
      <c r="L1685" t="s">
        <v>2767</v>
      </c>
      <c r="M1685">
        <v>0.36</v>
      </c>
      <c r="N1685" t="s">
        <v>34</v>
      </c>
      <c r="O1685" t="s">
        <v>113</v>
      </c>
      <c r="P1685" t="s">
        <v>250</v>
      </c>
      <c r="Q1685" t="s">
        <v>2768</v>
      </c>
      <c r="R1685">
        <v>6408</v>
      </c>
      <c r="S1685" s="1">
        <v>42160</v>
      </c>
      <c r="T1685" s="1">
        <v>42162</v>
      </c>
      <c r="U1685">
        <v>-6.835</v>
      </c>
      <c r="V1685">
        <v>1</v>
      </c>
      <c r="W1685">
        <v>10.72</v>
      </c>
      <c r="X1685">
        <v>87033</v>
      </c>
      <c r="Y1685">
        <f>cleaneddata[[#This Row],[Unit Price]]-cleaneddata[[#This Row],[Discount]]</f>
        <v>6.4600000000000009</v>
      </c>
      <c r="Z1685" t="str">
        <f>_xlfn.IFS(cleaneddata[[#This Row],[Region]]="Central","Chris",cleaneddata[[#This Row],[Region]]="East","Erin",cleaneddata[[#This Row],[Region]]="South","Sam",cleaneddata[[#This Row],[Region]]="West","William")</f>
        <v>Erin</v>
      </c>
    </row>
    <row r="1686" spans="1:26" x14ac:dyDescent="0.2">
      <c r="A1686">
        <v>2507</v>
      </c>
      <c r="B1686" t="s">
        <v>2769</v>
      </c>
      <c r="C1686" t="s">
        <v>118</v>
      </c>
      <c r="D1686">
        <v>0.06</v>
      </c>
      <c r="E1686">
        <v>699.99</v>
      </c>
      <c r="F1686">
        <v>24.49</v>
      </c>
      <c r="G1686" t="s">
        <v>89</v>
      </c>
      <c r="H1686" t="s">
        <v>73</v>
      </c>
      <c r="I1686" t="s">
        <v>42</v>
      </c>
      <c r="J1686" t="s">
        <v>65</v>
      </c>
      <c r="K1686" t="s">
        <v>66</v>
      </c>
      <c r="L1686" t="s">
        <v>315</v>
      </c>
      <c r="M1686">
        <v>0.41</v>
      </c>
      <c r="N1686" t="s">
        <v>34</v>
      </c>
      <c r="O1686" t="s">
        <v>113</v>
      </c>
      <c r="P1686" t="s">
        <v>333</v>
      </c>
      <c r="Q1686" t="s">
        <v>889</v>
      </c>
      <c r="R1686">
        <v>4401</v>
      </c>
      <c r="S1686" s="1">
        <v>42160</v>
      </c>
      <c r="T1686" s="1">
        <v>42162</v>
      </c>
      <c r="U1686">
        <v>7024.2069000000001</v>
      </c>
      <c r="V1686">
        <v>15</v>
      </c>
      <c r="W1686">
        <v>10180.01</v>
      </c>
      <c r="X1686">
        <v>87033</v>
      </c>
      <c r="Y1686">
        <f>cleaneddata[[#This Row],[Unit Price]]-cleaneddata[[#This Row],[Discount]]</f>
        <v>699.93000000000006</v>
      </c>
      <c r="Z1686" t="str">
        <f>_xlfn.IFS(cleaneddata[[#This Row],[Region]]="Central","Chris",cleaneddata[[#This Row],[Region]]="East","Erin",cleaneddata[[#This Row],[Region]]="South","Sam",cleaneddata[[#This Row],[Region]]="West","William")</f>
        <v>Erin</v>
      </c>
    </row>
    <row r="1687" spans="1:26" x14ac:dyDescent="0.2">
      <c r="A1687">
        <v>2516</v>
      </c>
      <c r="B1687" t="s">
        <v>2770</v>
      </c>
      <c r="C1687" t="s">
        <v>118</v>
      </c>
      <c r="D1687">
        <v>0.02</v>
      </c>
      <c r="E1687">
        <v>17.149999999999999</v>
      </c>
      <c r="F1687">
        <v>4.96</v>
      </c>
      <c r="G1687" t="s">
        <v>40</v>
      </c>
      <c r="H1687" t="s">
        <v>73</v>
      </c>
      <c r="I1687" t="s">
        <v>50</v>
      </c>
      <c r="J1687" t="s">
        <v>80</v>
      </c>
      <c r="K1687" t="s">
        <v>75</v>
      </c>
      <c r="L1687" t="s">
        <v>652</v>
      </c>
      <c r="M1687">
        <v>0.57999999999999996</v>
      </c>
      <c r="N1687" t="s">
        <v>34</v>
      </c>
      <c r="O1687" t="s">
        <v>113</v>
      </c>
      <c r="P1687" t="s">
        <v>399</v>
      </c>
      <c r="Q1687" t="s">
        <v>441</v>
      </c>
      <c r="R1687">
        <v>7631</v>
      </c>
      <c r="S1687" s="1">
        <v>42160</v>
      </c>
      <c r="T1687" s="1">
        <v>42162</v>
      </c>
      <c r="U1687">
        <v>36.494999999999997</v>
      </c>
      <c r="V1687">
        <v>11</v>
      </c>
      <c r="W1687">
        <v>190.85</v>
      </c>
      <c r="X1687">
        <v>87033</v>
      </c>
      <c r="Y1687">
        <f>cleaneddata[[#This Row],[Unit Price]]-cleaneddata[[#This Row],[Discount]]</f>
        <v>17.13</v>
      </c>
      <c r="Z1687" t="str">
        <f>_xlfn.IFS(cleaneddata[[#This Row],[Region]]="Central","Chris",cleaneddata[[#This Row],[Region]]="East","Erin",cleaneddata[[#This Row],[Region]]="South","Sam",cleaneddata[[#This Row],[Region]]="West","William")</f>
        <v>Erin</v>
      </c>
    </row>
    <row r="1688" spans="1:26" x14ac:dyDescent="0.2">
      <c r="A1688">
        <v>2520</v>
      </c>
      <c r="B1688" t="s">
        <v>2771</v>
      </c>
      <c r="C1688" t="s">
        <v>118</v>
      </c>
      <c r="D1688">
        <v>7.0000000000000007E-2</v>
      </c>
      <c r="E1688">
        <v>30.98</v>
      </c>
      <c r="F1688">
        <v>8.74</v>
      </c>
      <c r="G1688" t="s">
        <v>40</v>
      </c>
      <c r="H1688" t="s">
        <v>73</v>
      </c>
      <c r="I1688" t="s">
        <v>50</v>
      </c>
      <c r="J1688" t="s">
        <v>90</v>
      </c>
      <c r="K1688" t="s">
        <v>75</v>
      </c>
      <c r="L1688" t="s">
        <v>2588</v>
      </c>
      <c r="M1688">
        <v>0.4</v>
      </c>
      <c r="N1688" t="s">
        <v>34</v>
      </c>
      <c r="O1688" t="s">
        <v>113</v>
      </c>
      <c r="P1688" t="s">
        <v>586</v>
      </c>
      <c r="Q1688" t="s">
        <v>2772</v>
      </c>
      <c r="R1688">
        <v>2908</v>
      </c>
      <c r="S1688" s="1">
        <v>42160</v>
      </c>
      <c r="T1688" s="1">
        <v>42161</v>
      </c>
      <c r="U1688">
        <v>255.76920000000001</v>
      </c>
      <c r="V1688">
        <v>12</v>
      </c>
      <c r="W1688">
        <v>370.68</v>
      </c>
      <c r="X1688">
        <v>87033</v>
      </c>
      <c r="Y1688">
        <f>cleaneddata[[#This Row],[Unit Price]]-cleaneddata[[#This Row],[Discount]]</f>
        <v>30.91</v>
      </c>
      <c r="Z1688" t="str">
        <f>_xlfn.IFS(cleaneddata[[#This Row],[Region]]="Central","Chris",cleaneddata[[#This Row],[Region]]="East","Erin",cleaneddata[[#This Row],[Region]]="South","Sam",cleaneddata[[#This Row],[Region]]="West","William")</f>
        <v>Erin</v>
      </c>
    </row>
    <row r="1689" spans="1:26" x14ac:dyDescent="0.2">
      <c r="A1689">
        <v>2522</v>
      </c>
      <c r="B1689" t="s">
        <v>2773</v>
      </c>
      <c r="C1689" t="s">
        <v>118</v>
      </c>
      <c r="D1689">
        <v>0.04</v>
      </c>
      <c r="E1689">
        <v>1360.14</v>
      </c>
      <c r="F1689">
        <v>14.7</v>
      </c>
      <c r="G1689" t="s">
        <v>28</v>
      </c>
      <c r="H1689" t="s">
        <v>73</v>
      </c>
      <c r="I1689" t="s">
        <v>42</v>
      </c>
      <c r="J1689" t="s">
        <v>58</v>
      </c>
      <c r="K1689" t="s">
        <v>59</v>
      </c>
      <c r="L1689" t="s">
        <v>2774</v>
      </c>
      <c r="M1689">
        <v>0.59</v>
      </c>
      <c r="N1689" t="s">
        <v>34</v>
      </c>
      <c r="O1689" t="s">
        <v>113</v>
      </c>
      <c r="P1689" t="s">
        <v>635</v>
      </c>
      <c r="Q1689" t="s">
        <v>930</v>
      </c>
      <c r="R1689">
        <v>5401</v>
      </c>
      <c r="S1689" s="1">
        <v>42160</v>
      </c>
      <c r="T1689" s="1">
        <v>42163</v>
      </c>
      <c r="U1689">
        <v>2639.01</v>
      </c>
      <c r="V1689">
        <v>6</v>
      </c>
      <c r="W1689">
        <v>7303.05</v>
      </c>
      <c r="X1689">
        <v>87033</v>
      </c>
      <c r="Y1689">
        <f>cleaneddata[[#This Row],[Unit Price]]-cleaneddata[[#This Row],[Discount]]</f>
        <v>1360.1000000000001</v>
      </c>
      <c r="Z1689" t="str">
        <f>_xlfn.IFS(cleaneddata[[#This Row],[Region]]="Central","Chris",cleaneddata[[#This Row],[Region]]="East","Erin",cleaneddata[[#This Row],[Region]]="South","Sam",cleaneddata[[#This Row],[Region]]="West","William")</f>
        <v>Erin</v>
      </c>
    </row>
    <row r="1690" spans="1:26" x14ac:dyDescent="0.2">
      <c r="A1690">
        <v>699</v>
      </c>
      <c r="B1690" t="s">
        <v>863</v>
      </c>
      <c r="C1690" t="s">
        <v>27</v>
      </c>
      <c r="D1690">
        <v>0.02</v>
      </c>
      <c r="E1690">
        <v>6.47</v>
      </c>
      <c r="F1690">
        <v>1.22</v>
      </c>
      <c r="G1690" t="s">
        <v>40</v>
      </c>
      <c r="H1690" t="s">
        <v>41</v>
      </c>
      <c r="I1690" t="s">
        <v>50</v>
      </c>
      <c r="J1690" t="s">
        <v>51</v>
      </c>
      <c r="K1690" t="s">
        <v>52</v>
      </c>
      <c r="L1690" t="s">
        <v>2775</v>
      </c>
      <c r="M1690">
        <v>0.4</v>
      </c>
      <c r="N1690" t="s">
        <v>34</v>
      </c>
      <c r="O1690" t="s">
        <v>61</v>
      </c>
      <c r="P1690" t="s">
        <v>92</v>
      </c>
      <c r="Q1690" t="s">
        <v>102</v>
      </c>
      <c r="R1690">
        <v>90041</v>
      </c>
      <c r="S1690" s="1">
        <v>42161</v>
      </c>
      <c r="T1690" s="1">
        <v>42162</v>
      </c>
      <c r="U1690">
        <v>40.200000000000003</v>
      </c>
      <c r="V1690">
        <v>30</v>
      </c>
      <c r="W1690">
        <v>193.95</v>
      </c>
      <c r="X1690">
        <v>55392</v>
      </c>
      <c r="Y1690">
        <f>cleaneddata[[#This Row],[Unit Price]]-cleaneddata[[#This Row],[Discount]]</f>
        <v>6.45</v>
      </c>
      <c r="Z1690" t="str">
        <f>_xlfn.IFS(cleaneddata[[#This Row],[Region]]="Central","Chris",cleaneddata[[#This Row],[Region]]="East","Erin",cleaneddata[[#This Row],[Region]]="South","Sam",cleaneddata[[#This Row],[Region]]="West","William")</f>
        <v>William</v>
      </c>
    </row>
    <row r="1691" spans="1:26" x14ac:dyDescent="0.2">
      <c r="A1691">
        <v>699</v>
      </c>
      <c r="B1691" t="s">
        <v>863</v>
      </c>
      <c r="C1691" t="s">
        <v>27</v>
      </c>
      <c r="D1691">
        <v>7.0000000000000007E-2</v>
      </c>
      <c r="E1691">
        <v>2.84</v>
      </c>
      <c r="F1691">
        <v>0.93</v>
      </c>
      <c r="G1691" t="s">
        <v>40</v>
      </c>
      <c r="H1691" t="s">
        <v>41</v>
      </c>
      <c r="I1691" t="s">
        <v>50</v>
      </c>
      <c r="J1691" t="s">
        <v>51</v>
      </c>
      <c r="K1691" t="s">
        <v>52</v>
      </c>
      <c r="L1691" t="s">
        <v>294</v>
      </c>
      <c r="M1691">
        <v>0.54</v>
      </c>
      <c r="N1691" t="s">
        <v>34</v>
      </c>
      <c r="O1691" t="s">
        <v>61</v>
      </c>
      <c r="P1691" t="s">
        <v>92</v>
      </c>
      <c r="Q1691" t="s">
        <v>102</v>
      </c>
      <c r="R1691">
        <v>90041</v>
      </c>
      <c r="S1691" s="1">
        <v>42161</v>
      </c>
      <c r="T1691" s="1">
        <v>42163</v>
      </c>
      <c r="U1691">
        <v>3.21</v>
      </c>
      <c r="V1691">
        <v>59</v>
      </c>
      <c r="W1691">
        <v>158.80000000000001</v>
      </c>
      <c r="X1691">
        <v>55392</v>
      </c>
      <c r="Y1691">
        <f>cleaneddata[[#This Row],[Unit Price]]-cleaneddata[[#This Row],[Discount]]</f>
        <v>2.77</v>
      </c>
      <c r="Z1691" t="str">
        <f>_xlfn.IFS(cleaneddata[[#This Row],[Region]]="Central","Chris",cleaneddata[[#This Row],[Region]]="East","Erin",cleaneddata[[#This Row],[Region]]="South","Sam",cleaneddata[[#This Row],[Region]]="West","William")</f>
        <v>William</v>
      </c>
    </row>
    <row r="1692" spans="1:26" x14ac:dyDescent="0.2">
      <c r="A1692">
        <v>711</v>
      </c>
      <c r="B1692" t="s">
        <v>2776</v>
      </c>
      <c r="C1692" t="s">
        <v>27</v>
      </c>
      <c r="D1692">
        <v>7.0000000000000007E-2</v>
      </c>
      <c r="E1692">
        <v>2.84</v>
      </c>
      <c r="F1692">
        <v>0.93</v>
      </c>
      <c r="G1692" t="s">
        <v>40</v>
      </c>
      <c r="H1692" t="s">
        <v>41</v>
      </c>
      <c r="I1692" t="s">
        <v>50</v>
      </c>
      <c r="J1692" t="s">
        <v>51</v>
      </c>
      <c r="K1692" t="s">
        <v>52</v>
      </c>
      <c r="L1692" t="s">
        <v>294</v>
      </c>
      <c r="M1692">
        <v>0.54</v>
      </c>
      <c r="N1692" t="s">
        <v>34</v>
      </c>
      <c r="O1692" t="s">
        <v>113</v>
      </c>
      <c r="P1692" t="s">
        <v>405</v>
      </c>
      <c r="Q1692" t="s">
        <v>2777</v>
      </c>
      <c r="R1692">
        <v>2152</v>
      </c>
      <c r="S1692" s="1">
        <v>42161</v>
      </c>
      <c r="T1692" s="1">
        <v>42163</v>
      </c>
      <c r="U1692">
        <v>3.8519999999999999</v>
      </c>
      <c r="V1692">
        <v>15</v>
      </c>
      <c r="W1692">
        <v>40.369999999999997</v>
      </c>
      <c r="X1692">
        <v>87978</v>
      </c>
      <c r="Y1692">
        <f>cleaneddata[[#This Row],[Unit Price]]-cleaneddata[[#This Row],[Discount]]</f>
        <v>2.77</v>
      </c>
      <c r="Z1692" t="str">
        <f>_xlfn.IFS(cleaneddata[[#This Row],[Region]]="Central","Chris",cleaneddata[[#This Row],[Region]]="East","Erin",cleaneddata[[#This Row],[Region]]="South","Sam",cleaneddata[[#This Row],[Region]]="West","William")</f>
        <v>Erin</v>
      </c>
    </row>
    <row r="1693" spans="1:26" x14ac:dyDescent="0.2">
      <c r="A1693">
        <v>3045</v>
      </c>
      <c r="B1693" t="s">
        <v>2778</v>
      </c>
      <c r="C1693" t="s">
        <v>39</v>
      </c>
      <c r="D1693">
        <v>0</v>
      </c>
      <c r="E1693">
        <v>6.48</v>
      </c>
      <c r="F1693">
        <v>5.19</v>
      </c>
      <c r="G1693" t="s">
        <v>40</v>
      </c>
      <c r="H1693" t="s">
        <v>29</v>
      </c>
      <c r="I1693" t="s">
        <v>50</v>
      </c>
      <c r="J1693" t="s">
        <v>90</v>
      </c>
      <c r="K1693" t="s">
        <v>75</v>
      </c>
      <c r="L1693" t="s">
        <v>2779</v>
      </c>
      <c r="M1693">
        <v>0.37</v>
      </c>
      <c r="N1693" t="s">
        <v>34</v>
      </c>
      <c r="O1693" t="s">
        <v>54</v>
      </c>
      <c r="P1693" t="s">
        <v>539</v>
      </c>
      <c r="Q1693" t="s">
        <v>2780</v>
      </c>
      <c r="R1693">
        <v>66048</v>
      </c>
      <c r="S1693" s="1">
        <v>42161</v>
      </c>
      <c r="T1693" s="1">
        <v>42162</v>
      </c>
      <c r="U1693">
        <v>-14.074999999999999</v>
      </c>
      <c r="V1693">
        <v>12</v>
      </c>
      <c r="W1693">
        <v>84.04</v>
      </c>
      <c r="X1693">
        <v>86104</v>
      </c>
      <c r="Y1693">
        <f>cleaneddata[[#This Row],[Unit Price]]-cleaneddata[[#This Row],[Discount]]</f>
        <v>6.48</v>
      </c>
      <c r="Z1693" t="str">
        <f>_xlfn.IFS(cleaneddata[[#This Row],[Region]]="Central","Chris",cleaneddata[[#This Row],[Region]]="East","Erin",cleaneddata[[#This Row],[Region]]="South","Sam",cleaneddata[[#This Row],[Region]]="West","William")</f>
        <v>Chris</v>
      </c>
    </row>
    <row r="1694" spans="1:26" x14ac:dyDescent="0.2">
      <c r="A1694">
        <v>1142</v>
      </c>
      <c r="B1694" t="s">
        <v>200</v>
      </c>
      <c r="C1694" t="s">
        <v>118</v>
      </c>
      <c r="D1694">
        <v>0.01</v>
      </c>
      <c r="E1694">
        <v>18.97</v>
      </c>
      <c r="F1694">
        <v>9.5399999999999991</v>
      </c>
      <c r="G1694" t="s">
        <v>40</v>
      </c>
      <c r="H1694" t="s">
        <v>73</v>
      </c>
      <c r="I1694" t="s">
        <v>50</v>
      </c>
      <c r="J1694" t="s">
        <v>90</v>
      </c>
      <c r="K1694" t="s">
        <v>75</v>
      </c>
      <c r="L1694" t="s">
        <v>481</v>
      </c>
      <c r="M1694">
        <v>0.37</v>
      </c>
      <c r="N1694" t="s">
        <v>34</v>
      </c>
      <c r="O1694" t="s">
        <v>54</v>
      </c>
      <c r="P1694" t="s">
        <v>189</v>
      </c>
      <c r="Q1694" t="s">
        <v>202</v>
      </c>
      <c r="R1694">
        <v>76706</v>
      </c>
      <c r="S1694" s="1">
        <v>42161</v>
      </c>
      <c r="T1694" s="1">
        <v>42164</v>
      </c>
      <c r="U1694">
        <v>85.875</v>
      </c>
      <c r="V1694">
        <v>11</v>
      </c>
      <c r="W1694">
        <v>227.67</v>
      </c>
      <c r="X1694">
        <v>86575</v>
      </c>
      <c r="Y1694">
        <f>cleaneddata[[#This Row],[Unit Price]]-cleaneddata[[#This Row],[Discount]]</f>
        <v>18.959999999999997</v>
      </c>
      <c r="Z1694" t="str">
        <f>_xlfn.IFS(cleaneddata[[#This Row],[Region]]="Central","Chris",cleaneddata[[#This Row],[Region]]="East","Erin",cleaneddata[[#This Row],[Region]]="South","Sam",cleaneddata[[#This Row],[Region]]="West","William")</f>
        <v>Chris</v>
      </c>
    </row>
    <row r="1695" spans="1:26" x14ac:dyDescent="0.2">
      <c r="A1695">
        <v>2107</v>
      </c>
      <c r="B1695" t="s">
        <v>2781</v>
      </c>
      <c r="C1695" t="s">
        <v>118</v>
      </c>
      <c r="D1695">
        <v>0.05</v>
      </c>
      <c r="E1695">
        <v>399.98</v>
      </c>
      <c r="F1695">
        <v>12.06</v>
      </c>
      <c r="G1695" t="s">
        <v>28</v>
      </c>
      <c r="H1695" t="s">
        <v>96</v>
      </c>
      <c r="I1695" t="s">
        <v>42</v>
      </c>
      <c r="J1695" t="s">
        <v>58</v>
      </c>
      <c r="K1695" t="s">
        <v>32</v>
      </c>
      <c r="L1695" t="s">
        <v>185</v>
      </c>
      <c r="M1695">
        <v>0.56000000000000005</v>
      </c>
      <c r="N1695" t="s">
        <v>34</v>
      </c>
      <c r="O1695" t="s">
        <v>54</v>
      </c>
      <c r="P1695" t="s">
        <v>105</v>
      </c>
      <c r="Q1695" t="s">
        <v>535</v>
      </c>
      <c r="R1695">
        <v>60601</v>
      </c>
      <c r="S1695" s="1">
        <v>42161</v>
      </c>
      <c r="T1695" s="1">
        <v>42161</v>
      </c>
      <c r="U1695">
        <v>567.59</v>
      </c>
      <c r="V1695">
        <v>24</v>
      </c>
      <c r="W1695">
        <v>9666.7199999999993</v>
      </c>
      <c r="X1695">
        <v>39015</v>
      </c>
      <c r="Y1695">
        <f>cleaneddata[[#This Row],[Unit Price]]-cleaneddata[[#This Row],[Discount]]</f>
        <v>399.93</v>
      </c>
      <c r="Z1695" t="str">
        <f>_xlfn.IFS(cleaneddata[[#This Row],[Region]]="Central","Chris",cleaneddata[[#This Row],[Region]]="East","Erin",cleaneddata[[#This Row],[Region]]="South","Sam",cleaneddata[[#This Row],[Region]]="West","William")</f>
        <v>Chris</v>
      </c>
    </row>
    <row r="1696" spans="1:26" x14ac:dyDescent="0.2">
      <c r="A1696">
        <v>2107</v>
      </c>
      <c r="B1696" t="s">
        <v>2781</v>
      </c>
      <c r="C1696" t="s">
        <v>118</v>
      </c>
      <c r="D1696">
        <v>7.0000000000000007E-2</v>
      </c>
      <c r="E1696">
        <v>6.48</v>
      </c>
      <c r="F1696">
        <v>5.74</v>
      </c>
      <c r="G1696" t="s">
        <v>40</v>
      </c>
      <c r="H1696" t="s">
        <v>96</v>
      </c>
      <c r="I1696" t="s">
        <v>50</v>
      </c>
      <c r="J1696" t="s">
        <v>90</v>
      </c>
      <c r="K1696" t="s">
        <v>75</v>
      </c>
      <c r="L1696" t="s">
        <v>2782</v>
      </c>
      <c r="M1696">
        <v>0.37</v>
      </c>
      <c r="N1696" t="s">
        <v>34</v>
      </c>
      <c r="O1696" t="s">
        <v>54</v>
      </c>
      <c r="P1696" t="s">
        <v>105</v>
      </c>
      <c r="Q1696" t="s">
        <v>535</v>
      </c>
      <c r="R1696">
        <v>60601</v>
      </c>
      <c r="S1696" s="1">
        <v>42161</v>
      </c>
      <c r="T1696" s="1">
        <v>42161</v>
      </c>
      <c r="U1696">
        <v>-28.45</v>
      </c>
      <c r="V1696">
        <v>20</v>
      </c>
      <c r="W1696">
        <v>134.58000000000001</v>
      </c>
      <c r="X1696">
        <v>39015</v>
      </c>
      <c r="Y1696">
        <f>cleaneddata[[#This Row],[Unit Price]]-cleaneddata[[#This Row],[Discount]]</f>
        <v>6.41</v>
      </c>
      <c r="Z1696" t="str">
        <f>_xlfn.IFS(cleaneddata[[#This Row],[Region]]="Central","Chris",cleaneddata[[#This Row],[Region]]="East","Erin",cleaneddata[[#This Row],[Region]]="South","Sam",cleaneddata[[#This Row],[Region]]="West","William")</f>
        <v>Chris</v>
      </c>
    </row>
    <row r="1697" spans="1:26" x14ac:dyDescent="0.2">
      <c r="A1697">
        <v>2108</v>
      </c>
      <c r="B1697" t="s">
        <v>2783</v>
      </c>
      <c r="C1697" t="s">
        <v>118</v>
      </c>
      <c r="D1697">
        <v>7.0000000000000007E-2</v>
      </c>
      <c r="E1697">
        <v>6.48</v>
      </c>
      <c r="F1697">
        <v>5.74</v>
      </c>
      <c r="G1697" t="s">
        <v>40</v>
      </c>
      <c r="H1697" t="s">
        <v>96</v>
      </c>
      <c r="I1697" t="s">
        <v>50</v>
      </c>
      <c r="J1697" t="s">
        <v>90</v>
      </c>
      <c r="K1697" t="s">
        <v>75</v>
      </c>
      <c r="L1697" t="s">
        <v>2782</v>
      </c>
      <c r="M1697">
        <v>0.37</v>
      </c>
      <c r="N1697" t="s">
        <v>34</v>
      </c>
      <c r="O1697" t="s">
        <v>54</v>
      </c>
      <c r="P1697" t="s">
        <v>82</v>
      </c>
      <c r="Q1697" t="s">
        <v>2784</v>
      </c>
      <c r="R1697">
        <v>63129</v>
      </c>
      <c r="S1697" s="1">
        <v>42161</v>
      </c>
      <c r="T1697" s="1">
        <v>42161</v>
      </c>
      <c r="U1697">
        <v>-14.225</v>
      </c>
      <c r="V1697">
        <v>5</v>
      </c>
      <c r="W1697">
        <v>33.65</v>
      </c>
      <c r="X1697">
        <v>87862</v>
      </c>
      <c r="Y1697">
        <f>cleaneddata[[#This Row],[Unit Price]]-cleaneddata[[#This Row],[Discount]]</f>
        <v>6.41</v>
      </c>
      <c r="Z1697" t="str">
        <f>_xlfn.IFS(cleaneddata[[#This Row],[Region]]="Central","Chris",cleaneddata[[#This Row],[Region]]="East","Erin",cleaneddata[[#This Row],[Region]]="South","Sam",cleaneddata[[#This Row],[Region]]="West","William")</f>
        <v>Chris</v>
      </c>
    </row>
    <row r="1698" spans="1:26" x14ac:dyDescent="0.2">
      <c r="A1698">
        <v>2848</v>
      </c>
      <c r="B1698" t="s">
        <v>2785</v>
      </c>
      <c r="C1698" t="s">
        <v>118</v>
      </c>
      <c r="D1698">
        <v>0</v>
      </c>
      <c r="E1698">
        <v>49.99</v>
      </c>
      <c r="F1698">
        <v>19.989999999999998</v>
      </c>
      <c r="G1698" t="s">
        <v>40</v>
      </c>
      <c r="H1698" t="s">
        <v>96</v>
      </c>
      <c r="I1698" t="s">
        <v>42</v>
      </c>
      <c r="J1698" t="s">
        <v>43</v>
      </c>
      <c r="K1698" t="s">
        <v>75</v>
      </c>
      <c r="L1698" t="s">
        <v>1290</v>
      </c>
      <c r="M1698">
        <v>0.41</v>
      </c>
      <c r="N1698" t="s">
        <v>34</v>
      </c>
      <c r="O1698" t="s">
        <v>35</v>
      </c>
      <c r="P1698" t="s">
        <v>402</v>
      </c>
      <c r="Q1698" t="s">
        <v>1639</v>
      </c>
      <c r="R1698">
        <v>38401</v>
      </c>
      <c r="S1698" s="1">
        <v>42161</v>
      </c>
      <c r="T1698" s="1">
        <v>42163</v>
      </c>
      <c r="U1698">
        <v>38.886000000000003</v>
      </c>
      <c r="V1698">
        <v>16</v>
      </c>
      <c r="W1698">
        <v>832.97</v>
      </c>
      <c r="X1698">
        <v>85929</v>
      </c>
      <c r="Y1698">
        <f>cleaneddata[[#This Row],[Unit Price]]-cleaneddata[[#This Row],[Discount]]</f>
        <v>49.99</v>
      </c>
      <c r="Z1698" t="str">
        <f>_xlfn.IFS(cleaneddata[[#This Row],[Region]]="Central","Chris",cleaneddata[[#This Row],[Region]]="East","Erin",cleaneddata[[#This Row],[Region]]="South","Sam",cleaneddata[[#This Row],[Region]]="West","William")</f>
        <v>Sam</v>
      </c>
    </row>
    <row r="1699" spans="1:26" x14ac:dyDescent="0.2">
      <c r="A1699">
        <v>1106</v>
      </c>
      <c r="B1699" t="s">
        <v>2583</v>
      </c>
      <c r="C1699" t="s">
        <v>72</v>
      </c>
      <c r="D1699">
        <v>0.08</v>
      </c>
      <c r="E1699">
        <v>140.81</v>
      </c>
      <c r="F1699">
        <v>24.49</v>
      </c>
      <c r="G1699" t="s">
        <v>40</v>
      </c>
      <c r="H1699" t="s">
        <v>41</v>
      </c>
      <c r="I1699" t="s">
        <v>30</v>
      </c>
      <c r="J1699" t="s">
        <v>111</v>
      </c>
      <c r="K1699" t="s">
        <v>66</v>
      </c>
      <c r="L1699" t="s">
        <v>2786</v>
      </c>
      <c r="M1699">
        <v>0.56999999999999995</v>
      </c>
      <c r="N1699" t="s">
        <v>34</v>
      </c>
      <c r="O1699" t="s">
        <v>54</v>
      </c>
      <c r="P1699" t="s">
        <v>189</v>
      </c>
      <c r="Q1699" t="s">
        <v>556</v>
      </c>
      <c r="R1699">
        <v>75220</v>
      </c>
      <c r="S1699" s="1">
        <v>42161</v>
      </c>
      <c r="T1699" s="1">
        <v>42163</v>
      </c>
      <c r="U1699">
        <v>1232.79</v>
      </c>
      <c r="V1699">
        <v>81</v>
      </c>
      <c r="W1699">
        <v>11272.77</v>
      </c>
      <c r="X1699">
        <v>45824</v>
      </c>
      <c r="Y1699">
        <f>cleaneddata[[#This Row],[Unit Price]]-cleaneddata[[#This Row],[Discount]]</f>
        <v>140.72999999999999</v>
      </c>
      <c r="Z1699" t="str">
        <f>_xlfn.IFS(cleaneddata[[#This Row],[Region]]="Central","Chris",cleaneddata[[#This Row],[Region]]="East","Erin",cleaneddata[[#This Row],[Region]]="South","Sam",cleaneddata[[#This Row],[Region]]="West","William")</f>
        <v>Chris</v>
      </c>
    </row>
    <row r="1700" spans="1:26" x14ac:dyDescent="0.2">
      <c r="A1700">
        <v>1340</v>
      </c>
      <c r="B1700" t="s">
        <v>1086</v>
      </c>
      <c r="C1700" t="s">
        <v>72</v>
      </c>
      <c r="D1700">
        <v>7.0000000000000007E-2</v>
      </c>
      <c r="E1700">
        <v>3.98</v>
      </c>
      <c r="F1700">
        <v>0.83</v>
      </c>
      <c r="G1700" t="s">
        <v>40</v>
      </c>
      <c r="H1700" t="s">
        <v>73</v>
      </c>
      <c r="I1700" t="s">
        <v>50</v>
      </c>
      <c r="J1700" t="s">
        <v>51</v>
      </c>
      <c r="K1700" t="s">
        <v>52</v>
      </c>
      <c r="L1700" t="s">
        <v>2787</v>
      </c>
      <c r="M1700">
        <v>0.51</v>
      </c>
      <c r="N1700" t="s">
        <v>34</v>
      </c>
      <c r="O1700" t="s">
        <v>113</v>
      </c>
      <c r="P1700" t="s">
        <v>114</v>
      </c>
      <c r="Q1700" t="s">
        <v>115</v>
      </c>
      <c r="R1700">
        <v>10170</v>
      </c>
      <c r="S1700" s="1">
        <v>42161</v>
      </c>
      <c r="T1700" s="1">
        <v>42164</v>
      </c>
      <c r="U1700">
        <v>27.38</v>
      </c>
      <c r="V1700">
        <v>76</v>
      </c>
      <c r="W1700">
        <v>282.85000000000002</v>
      </c>
      <c r="X1700">
        <v>24455</v>
      </c>
      <c r="Y1700">
        <f>cleaneddata[[#This Row],[Unit Price]]-cleaneddata[[#This Row],[Discount]]</f>
        <v>3.91</v>
      </c>
      <c r="Z1700" t="str">
        <f>_xlfn.IFS(cleaneddata[[#This Row],[Region]]="Central","Chris",cleaneddata[[#This Row],[Region]]="East","Erin",cleaneddata[[#This Row],[Region]]="South","Sam",cleaneddata[[#This Row],[Region]]="West","William")</f>
        <v>Erin</v>
      </c>
    </row>
    <row r="1701" spans="1:26" x14ac:dyDescent="0.2">
      <c r="A1701">
        <v>1341</v>
      </c>
      <c r="B1701" t="s">
        <v>1088</v>
      </c>
      <c r="C1701" t="s">
        <v>72</v>
      </c>
      <c r="D1701">
        <v>0</v>
      </c>
      <c r="E1701">
        <v>20.89</v>
      </c>
      <c r="F1701">
        <v>1.99</v>
      </c>
      <c r="G1701" t="s">
        <v>40</v>
      </c>
      <c r="H1701" t="s">
        <v>73</v>
      </c>
      <c r="I1701" t="s">
        <v>42</v>
      </c>
      <c r="J1701" t="s">
        <v>43</v>
      </c>
      <c r="K1701" t="s">
        <v>44</v>
      </c>
      <c r="L1701" t="s">
        <v>2788</v>
      </c>
      <c r="M1701">
        <v>0.48</v>
      </c>
      <c r="N1701" t="s">
        <v>34</v>
      </c>
      <c r="O1701" t="s">
        <v>113</v>
      </c>
      <c r="P1701" t="s">
        <v>322</v>
      </c>
      <c r="Q1701" t="s">
        <v>1089</v>
      </c>
      <c r="R1701">
        <v>17201</v>
      </c>
      <c r="S1701" s="1">
        <v>42161</v>
      </c>
      <c r="T1701" s="1">
        <v>42163</v>
      </c>
      <c r="U1701">
        <v>-5.2949999999999999</v>
      </c>
      <c r="V1701">
        <v>4</v>
      </c>
      <c r="W1701">
        <v>84.56</v>
      </c>
      <c r="X1701">
        <v>91245</v>
      </c>
      <c r="Y1701">
        <f>cleaneddata[[#This Row],[Unit Price]]-cleaneddata[[#This Row],[Discount]]</f>
        <v>20.89</v>
      </c>
      <c r="Z1701" t="str">
        <f>_xlfn.IFS(cleaneddata[[#This Row],[Region]]="Central","Chris",cleaneddata[[#This Row],[Region]]="East","Erin",cleaneddata[[#This Row],[Region]]="South","Sam",cleaneddata[[#This Row],[Region]]="West","William")</f>
        <v>Erin</v>
      </c>
    </row>
    <row r="1702" spans="1:26" x14ac:dyDescent="0.2">
      <c r="A1702">
        <v>1341</v>
      </c>
      <c r="B1702" t="s">
        <v>1088</v>
      </c>
      <c r="C1702" t="s">
        <v>72</v>
      </c>
      <c r="D1702">
        <v>7.0000000000000007E-2</v>
      </c>
      <c r="E1702">
        <v>3.98</v>
      </c>
      <c r="F1702">
        <v>0.83</v>
      </c>
      <c r="G1702" t="s">
        <v>40</v>
      </c>
      <c r="H1702" t="s">
        <v>73</v>
      </c>
      <c r="I1702" t="s">
        <v>50</v>
      </c>
      <c r="J1702" t="s">
        <v>51</v>
      </c>
      <c r="K1702" t="s">
        <v>52</v>
      </c>
      <c r="L1702" t="s">
        <v>2787</v>
      </c>
      <c r="M1702">
        <v>0.51</v>
      </c>
      <c r="N1702" t="s">
        <v>34</v>
      </c>
      <c r="O1702" t="s">
        <v>113</v>
      </c>
      <c r="P1702" t="s">
        <v>322</v>
      </c>
      <c r="Q1702" t="s">
        <v>1089</v>
      </c>
      <c r="R1702">
        <v>17201</v>
      </c>
      <c r="S1702" s="1">
        <v>42161</v>
      </c>
      <c r="T1702" s="1">
        <v>42164</v>
      </c>
      <c r="U1702">
        <v>41.07</v>
      </c>
      <c r="V1702">
        <v>19</v>
      </c>
      <c r="W1702">
        <v>70.709999999999994</v>
      </c>
      <c r="X1702">
        <v>91245</v>
      </c>
      <c r="Y1702">
        <f>cleaneddata[[#This Row],[Unit Price]]-cleaneddata[[#This Row],[Discount]]</f>
        <v>3.91</v>
      </c>
      <c r="Z1702" t="str">
        <f>_xlfn.IFS(cleaneddata[[#This Row],[Region]]="Central","Chris",cleaneddata[[#This Row],[Region]]="East","Erin",cleaneddata[[#This Row],[Region]]="South","Sam",cleaneddata[[#This Row],[Region]]="West","William")</f>
        <v>Erin</v>
      </c>
    </row>
    <row r="1703" spans="1:26" x14ac:dyDescent="0.2">
      <c r="A1703">
        <v>2432</v>
      </c>
      <c r="B1703" t="s">
        <v>2573</v>
      </c>
      <c r="C1703" t="s">
        <v>72</v>
      </c>
      <c r="D1703">
        <v>0.09</v>
      </c>
      <c r="E1703">
        <v>5.4</v>
      </c>
      <c r="F1703">
        <v>7.78</v>
      </c>
      <c r="G1703" t="s">
        <v>89</v>
      </c>
      <c r="H1703" t="s">
        <v>41</v>
      </c>
      <c r="I1703" t="s">
        <v>50</v>
      </c>
      <c r="J1703" t="s">
        <v>74</v>
      </c>
      <c r="K1703" t="s">
        <v>75</v>
      </c>
      <c r="L1703" t="s">
        <v>1486</v>
      </c>
      <c r="M1703">
        <v>0.37</v>
      </c>
      <c r="N1703" t="s">
        <v>34</v>
      </c>
      <c r="O1703" t="s">
        <v>54</v>
      </c>
      <c r="P1703" t="s">
        <v>209</v>
      </c>
      <c r="Q1703" t="s">
        <v>2574</v>
      </c>
      <c r="R1703">
        <v>73110</v>
      </c>
      <c r="S1703" s="1">
        <v>42161</v>
      </c>
      <c r="T1703" s="1">
        <v>42163</v>
      </c>
      <c r="U1703">
        <v>-34.764499999999998</v>
      </c>
      <c r="V1703">
        <v>6</v>
      </c>
      <c r="W1703">
        <v>37.380000000000003</v>
      </c>
      <c r="X1703">
        <v>89097</v>
      </c>
      <c r="Y1703">
        <f>cleaneddata[[#This Row],[Unit Price]]-cleaneddata[[#This Row],[Discount]]</f>
        <v>5.3100000000000005</v>
      </c>
      <c r="Z1703" t="str">
        <f>_xlfn.IFS(cleaneddata[[#This Row],[Region]]="Central","Chris",cleaneddata[[#This Row],[Region]]="East","Erin",cleaneddata[[#This Row],[Region]]="South","Sam",cleaneddata[[#This Row],[Region]]="West","William")</f>
        <v>Chris</v>
      </c>
    </row>
    <row r="1704" spans="1:26" x14ac:dyDescent="0.2">
      <c r="A1704">
        <v>1374</v>
      </c>
      <c r="B1704" t="s">
        <v>2789</v>
      </c>
      <c r="C1704" t="s">
        <v>27</v>
      </c>
      <c r="D1704">
        <v>0.06</v>
      </c>
      <c r="E1704">
        <v>44.01</v>
      </c>
      <c r="F1704">
        <v>3.5</v>
      </c>
      <c r="G1704" t="s">
        <v>40</v>
      </c>
      <c r="H1704" t="s">
        <v>73</v>
      </c>
      <c r="I1704" t="s">
        <v>50</v>
      </c>
      <c r="J1704" t="s">
        <v>97</v>
      </c>
      <c r="K1704" t="s">
        <v>75</v>
      </c>
      <c r="L1704" t="s">
        <v>2790</v>
      </c>
      <c r="M1704">
        <v>0.59</v>
      </c>
      <c r="N1704" t="s">
        <v>34</v>
      </c>
      <c r="O1704" t="s">
        <v>61</v>
      </c>
      <c r="P1704" t="s">
        <v>92</v>
      </c>
      <c r="Q1704" t="s">
        <v>2535</v>
      </c>
      <c r="R1704">
        <v>95207</v>
      </c>
      <c r="S1704" s="1">
        <v>42162</v>
      </c>
      <c r="T1704" s="1">
        <v>42163</v>
      </c>
      <c r="U1704">
        <v>-21.231999999999999</v>
      </c>
      <c r="V1704">
        <v>1</v>
      </c>
      <c r="W1704">
        <v>46.94</v>
      </c>
      <c r="X1704">
        <v>88212</v>
      </c>
      <c r="Y1704">
        <f>cleaneddata[[#This Row],[Unit Price]]-cleaneddata[[#This Row],[Discount]]</f>
        <v>43.949999999999996</v>
      </c>
      <c r="Z1704" t="str">
        <f>_xlfn.IFS(cleaneddata[[#This Row],[Region]]="Central","Chris",cleaneddata[[#This Row],[Region]]="East","Erin",cleaneddata[[#This Row],[Region]]="South","Sam",cleaneddata[[#This Row],[Region]]="West","William")</f>
        <v>William</v>
      </c>
    </row>
    <row r="1705" spans="1:26" x14ac:dyDescent="0.2">
      <c r="A1705">
        <v>2794</v>
      </c>
      <c r="B1705" t="s">
        <v>1771</v>
      </c>
      <c r="C1705" t="s">
        <v>39</v>
      </c>
      <c r="D1705">
        <v>7.0000000000000007E-2</v>
      </c>
      <c r="E1705">
        <v>4.76</v>
      </c>
      <c r="F1705">
        <v>0.88</v>
      </c>
      <c r="G1705" t="s">
        <v>40</v>
      </c>
      <c r="H1705" t="s">
        <v>96</v>
      </c>
      <c r="I1705" t="s">
        <v>50</v>
      </c>
      <c r="J1705" t="s">
        <v>90</v>
      </c>
      <c r="K1705" t="s">
        <v>52</v>
      </c>
      <c r="L1705" t="s">
        <v>2444</v>
      </c>
      <c r="M1705">
        <v>0.39</v>
      </c>
      <c r="N1705" t="s">
        <v>34</v>
      </c>
      <c r="O1705" t="s">
        <v>54</v>
      </c>
      <c r="P1705" t="s">
        <v>215</v>
      </c>
      <c r="Q1705" t="s">
        <v>1772</v>
      </c>
      <c r="R1705">
        <v>50158</v>
      </c>
      <c r="S1705" s="1">
        <v>42162</v>
      </c>
      <c r="T1705" s="1">
        <v>42162</v>
      </c>
      <c r="U1705">
        <v>15.8148</v>
      </c>
      <c r="V1705">
        <v>5</v>
      </c>
      <c r="W1705">
        <v>22.92</v>
      </c>
      <c r="X1705">
        <v>87555</v>
      </c>
      <c r="Y1705">
        <f>cleaneddata[[#This Row],[Unit Price]]-cleaneddata[[#This Row],[Discount]]</f>
        <v>4.6899999999999995</v>
      </c>
      <c r="Z1705" t="str">
        <f>_xlfn.IFS(cleaneddata[[#This Row],[Region]]="Central","Chris",cleaneddata[[#This Row],[Region]]="East","Erin",cleaneddata[[#This Row],[Region]]="South","Sam",cleaneddata[[#This Row],[Region]]="West","William")</f>
        <v>Chris</v>
      </c>
    </row>
    <row r="1706" spans="1:26" x14ac:dyDescent="0.2">
      <c r="A1706">
        <v>737</v>
      </c>
      <c r="B1706" t="s">
        <v>2791</v>
      </c>
      <c r="C1706" t="s">
        <v>49</v>
      </c>
      <c r="D1706">
        <v>0.02</v>
      </c>
      <c r="E1706">
        <v>48.04</v>
      </c>
      <c r="F1706">
        <v>5.79</v>
      </c>
      <c r="G1706" t="s">
        <v>40</v>
      </c>
      <c r="H1706" t="s">
        <v>41</v>
      </c>
      <c r="I1706" t="s">
        <v>50</v>
      </c>
      <c r="J1706" t="s">
        <v>90</v>
      </c>
      <c r="K1706" t="s">
        <v>75</v>
      </c>
      <c r="L1706" t="s">
        <v>2203</v>
      </c>
      <c r="M1706">
        <v>0.37</v>
      </c>
      <c r="N1706" t="s">
        <v>34</v>
      </c>
      <c r="O1706" t="s">
        <v>113</v>
      </c>
      <c r="P1706" t="s">
        <v>399</v>
      </c>
      <c r="Q1706" t="s">
        <v>2792</v>
      </c>
      <c r="R1706">
        <v>7003</v>
      </c>
      <c r="S1706" s="1">
        <v>42162</v>
      </c>
      <c r="T1706" s="1">
        <v>42169</v>
      </c>
      <c r="U1706">
        <v>422.45249999999999</v>
      </c>
      <c r="V1706">
        <v>12</v>
      </c>
      <c r="W1706">
        <v>612.25</v>
      </c>
      <c r="X1706">
        <v>90360</v>
      </c>
      <c r="Y1706">
        <f>cleaneddata[[#This Row],[Unit Price]]-cleaneddata[[#This Row],[Discount]]</f>
        <v>48.019999999999996</v>
      </c>
      <c r="Z1706" t="str">
        <f>_xlfn.IFS(cleaneddata[[#This Row],[Region]]="Central","Chris",cleaneddata[[#This Row],[Region]]="East","Erin",cleaneddata[[#This Row],[Region]]="South","Sam",cleaneddata[[#This Row],[Region]]="West","William")</f>
        <v>Erin</v>
      </c>
    </row>
    <row r="1707" spans="1:26" x14ac:dyDescent="0.2">
      <c r="A1707">
        <v>1384</v>
      </c>
      <c r="B1707" t="s">
        <v>2793</v>
      </c>
      <c r="C1707" t="s">
        <v>49</v>
      </c>
      <c r="D1707">
        <v>0.02</v>
      </c>
      <c r="E1707">
        <v>70.97</v>
      </c>
      <c r="F1707">
        <v>3.5</v>
      </c>
      <c r="G1707" t="s">
        <v>40</v>
      </c>
      <c r="H1707" t="s">
        <v>41</v>
      </c>
      <c r="I1707" t="s">
        <v>50</v>
      </c>
      <c r="J1707" t="s">
        <v>97</v>
      </c>
      <c r="K1707" t="s">
        <v>75</v>
      </c>
      <c r="L1707" t="s">
        <v>2179</v>
      </c>
      <c r="M1707">
        <v>0.59</v>
      </c>
      <c r="N1707" t="s">
        <v>34</v>
      </c>
      <c r="O1707" t="s">
        <v>35</v>
      </c>
      <c r="P1707" t="s">
        <v>244</v>
      </c>
      <c r="Q1707" t="s">
        <v>2734</v>
      </c>
      <c r="R1707">
        <v>22304</v>
      </c>
      <c r="S1707" s="1">
        <v>42162</v>
      </c>
      <c r="T1707" s="1">
        <v>42169</v>
      </c>
      <c r="U1707">
        <v>23.616</v>
      </c>
      <c r="V1707">
        <v>21</v>
      </c>
      <c r="W1707">
        <v>1533.59</v>
      </c>
      <c r="X1707">
        <v>89408</v>
      </c>
      <c r="Y1707">
        <f>cleaneddata[[#This Row],[Unit Price]]-cleaneddata[[#This Row],[Discount]]</f>
        <v>70.95</v>
      </c>
      <c r="Z1707" t="str">
        <f>_xlfn.IFS(cleaneddata[[#This Row],[Region]]="Central","Chris",cleaneddata[[#This Row],[Region]]="East","Erin",cleaneddata[[#This Row],[Region]]="South","Sam",cleaneddata[[#This Row],[Region]]="West","William")</f>
        <v>Sam</v>
      </c>
    </row>
    <row r="1708" spans="1:26" x14ac:dyDescent="0.2">
      <c r="A1708">
        <v>1672</v>
      </c>
      <c r="B1708" t="s">
        <v>2794</v>
      </c>
      <c r="C1708" t="s">
        <v>49</v>
      </c>
      <c r="D1708">
        <v>0.02</v>
      </c>
      <c r="E1708">
        <v>284.98</v>
      </c>
      <c r="F1708">
        <v>69.55</v>
      </c>
      <c r="G1708" t="s">
        <v>28</v>
      </c>
      <c r="H1708" t="s">
        <v>29</v>
      </c>
      <c r="I1708" t="s">
        <v>30</v>
      </c>
      <c r="J1708" t="s">
        <v>111</v>
      </c>
      <c r="K1708" t="s">
        <v>59</v>
      </c>
      <c r="L1708" t="s">
        <v>1417</v>
      </c>
      <c r="M1708">
        <v>0.6</v>
      </c>
      <c r="N1708" t="s">
        <v>34</v>
      </c>
      <c r="O1708" t="s">
        <v>35</v>
      </c>
      <c r="P1708" t="s">
        <v>244</v>
      </c>
      <c r="Q1708" t="s">
        <v>2795</v>
      </c>
      <c r="R1708">
        <v>22901</v>
      </c>
      <c r="S1708" s="1">
        <v>42162</v>
      </c>
      <c r="T1708" s="1">
        <v>42167</v>
      </c>
      <c r="U1708">
        <v>15.528</v>
      </c>
      <c r="V1708">
        <v>3</v>
      </c>
      <c r="W1708">
        <v>926.3</v>
      </c>
      <c r="X1708">
        <v>86723</v>
      </c>
      <c r="Y1708">
        <f>cleaneddata[[#This Row],[Unit Price]]-cleaneddata[[#This Row],[Discount]]</f>
        <v>284.96000000000004</v>
      </c>
      <c r="Z1708" t="str">
        <f>_xlfn.IFS(cleaneddata[[#This Row],[Region]]="Central","Chris",cleaneddata[[#This Row],[Region]]="East","Erin",cleaneddata[[#This Row],[Region]]="South","Sam",cleaneddata[[#This Row],[Region]]="West","William")</f>
        <v>Sam</v>
      </c>
    </row>
    <row r="1709" spans="1:26" x14ac:dyDescent="0.2">
      <c r="A1709">
        <v>1672</v>
      </c>
      <c r="B1709" t="s">
        <v>2794</v>
      </c>
      <c r="C1709" t="s">
        <v>49</v>
      </c>
      <c r="D1709">
        <v>0.08</v>
      </c>
      <c r="E1709">
        <v>55.48</v>
      </c>
      <c r="F1709">
        <v>14.3</v>
      </c>
      <c r="G1709" t="s">
        <v>40</v>
      </c>
      <c r="H1709" t="s">
        <v>29</v>
      </c>
      <c r="I1709" t="s">
        <v>50</v>
      </c>
      <c r="J1709" t="s">
        <v>90</v>
      </c>
      <c r="K1709" t="s">
        <v>75</v>
      </c>
      <c r="L1709" t="s">
        <v>849</v>
      </c>
      <c r="M1709">
        <v>0.37</v>
      </c>
      <c r="N1709" t="s">
        <v>34</v>
      </c>
      <c r="O1709" t="s">
        <v>35</v>
      </c>
      <c r="P1709" t="s">
        <v>244</v>
      </c>
      <c r="Q1709" t="s">
        <v>2795</v>
      </c>
      <c r="R1709">
        <v>22901</v>
      </c>
      <c r="S1709" s="1">
        <v>42162</v>
      </c>
      <c r="T1709" s="1">
        <v>42164</v>
      </c>
      <c r="U1709">
        <v>-225.56379999999999</v>
      </c>
      <c r="V1709">
        <v>17</v>
      </c>
      <c r="W1709">
        <v>942.53</v>
      </c>
      <c r="X1709">
        <v>86723</v>
      </c>
      <c r="Y1709">
        <f>cleaneddata[[#This Row],[Unit Price]]-cleaneddata[[#This Row],[Discount]]</f>
        <v>55.4</v>
      </c>
      <c r="Z1709" t="str">
        <f>_xlfn.IFS(cleaneddata[[#This Row],[Region]]="Central","Chris",cleaneddata[[#This Row],[Region]]="East","Erin",cleaneddata[[#This Row],[Region]]="South","Sam",cleaneddata[[#This Row],[Region]]="West","William")</f>
        <v>Sam</v>
      </c>
    </row>
    <row r="1710" spans="1:26" x14ac:dyDescent="0.2">
      <c r="A1710">
        <v>3397</v>
      </c>
      <c r="B1710" t="s">
        <v>1586</v>
      </c>
      <c r="C1710" t="s">
        <v>49</v>
      </c>
      <c r="D1710">
        <v>0</v>
      </c>
      <c r="E1710">
        <v>1270.99</v>
      </c>
      <c r="F1710">
        <v>19.989999999999998</v>
      </c>
      <c r="G1710" t="s">
        <v>40</v>
      </c>
      <c r="H1710" t="s">
        <v>29</v>
      </c>
      <c r="I1710" t="s">
        <v>50</v>
      </c>
      <c r="J1710" t="s">
        <v>74</v>
      </c>
      <c r="K1710" t="s">
        <v>75</v>
      </c>
      <c r="L1710" t="s">
        <v>654</v>
      </c>
      <c r="M1710">
        <v>0.35</v>
      </c>
      <c r="N1710" t="s">
        <v>34</v>
      </c>
      <c r="O1710" t="s">
        <v>54</v>
      </c>
      <c r="P1710" t="s">
        <v>105</v>
      </c>
      <c r="Q1710" t="s">
        <v>1588</v>
      </c>
      <c r="R1710">
        <v>61832</v>
      </c>
      <c r="S1710" s="1">
        <v>42162</v>
      </c>
      <c r="T1710" s="1">
        <v>42164</v>
      </c>
      <c r="U1710">
        <v>6384.4389000000001</v>
      </c>
      <c r="V1710">
        <v>7</v>
      </c>
      <c r="W1710">
        <v>9252.81</v>
      </c>
      <c r="X1710">
        <v>87535</v>
      </c>
      <c r="Y1710">
        <f>cleaneddata[[#This Row],[Unit Price]]-cleaneddata[[#This Row],[Discount]]</f>
        <v>1270.99</v>
      </c>
      <c r="Z1710" t="str">
        <f>_xlfn.IFS(cleaneddata[[#This Row],[Region]]="Central","Chris",cleaneddata[[#This Row],[Region]]="East","Erin",cleaneddata[[#This Row],[Region]]="South","Sam",cleaneddata[[#This Row],[Region]]="West","William")</f>
        <v>Chris</v>
      </c>
    </row>
    <row r="1711" spans="1:26" x14ac:dyDescent="0.2">
      <c r="A1711">
        <v>92</v>
      </c>
      <c r="B1711" t="s">
        <v>2545</v>
      </c>
      <c r="C1711" t="s">
        <v>118</v>
      </c>
      <c r="D1711">
        <v>0.04</v>
      </c>
      <c r="E1711">
        <v>12.98</v>
      </c>
      <c r="F1711">
        <v>3.14</v>
      </c>
      <c r="G1711" t="s">
        <v>89</v>
      </c>
      <c r="H1711" t="s">
        <v>96</v>
      </c>
      <c r="I1711" t="s">
        <v>50</v>
      </c>
      <c r="J1711" t="s">
        <v>570</v>
      </c>
      <c r="K1711" t="s">
        <v>44</v>
      </c>
      <c r="L1711" t="s">
        <v>571</v>
      </c>
      <c r="M1711">
        <v>0.6</v>
      </c>
      <c r="N1711" t="s">
        <v>34</v>
      </c>
      <c r="O1711" t="s">
        <v>35</v>
      </c>
      <c r="P1711" t="s">
        <v>170</v>
      </c>
      <c r="Q1711" t="s">
        <v>2547</v>
      </c>
      <c r="R1711">
        <v>70056</v>
      </c>
      <c r="S1711" s="1">
        <v>42162</v>
      </c>
      <c r="T1711" s="1">
        <v>42164</v>
      </c>
      <c r="U1711">
        <v>22.818000000000001</v>
      </c>
      <c r="V1711">
        <v>16</v>
      </c>
      <c r="W1711">
        <v>216.04</v>
      </c>
      <c r="X1711">
        <v>87178</v>
      </c>
      <c r="Y1711">
        <f>cleaneddata[[#This Row],[Unit Price]]-cleaneddata[[#This Row],[Discount]]</f>
        <v>12.940000000000001</v>
      </c>
      <c r="Z1711" t="str">
        <f>_xlfn.IFS(cleaneddata[[#This Row],[Region]]="Central","Chris",cleaneddata[[#This Row],[Region]]="East","Erin",cleaneddata[[#This Row],[Region]]="South","Sam",cleaneddata[[#This Row],[Region]]="West","William")</f>
        <v>Sam</v>
      </c>
    </row>
    <row r="1712" spans="1:26" x14ac:dyDescent="0.2">
      <c r="A1712">
        <v>2583</v>
      </c>
      <c r="B1712" t="s">
        <v>2796</v>
      </c>
      <c r="C1712" t="s">
        <v>118</v>
      </c>
      <c r="D1712">
        <v>0.04</v>
      </c>
      <c r="E1712">
        <v>510.14</v>
      </c>
      <c r="F1712">
        <v>14.7</v>
      </c>
      <c r="G1712" t="s">
        <v>28</v>
      </c>
      <c r="H1712" t="s">
        <v>73</v>
      </c>
      <c r="I1712" t="s">
        <v>42</v>
      </c>
      <c r="J1712" t="s">
        <v>58</v>
      </c>
      <c r="K1712" t="s">
        <v>59</v>
      </c>
      <c r="L1712" t="s">
        <v>2797</v>
      </c>
      <c r="M1712">
        <v>0.56000000000000005</v>
      </c>
      <c r="N1712" t="s">
        <v>34</v>
      </c>
      <c r="O1712" t="s">
        <v>54</v>
      </c>
      <c r="P1712" t="s">
        <v>291</v>
      </c>
      <c r="Q1712" t="s">
        <v>2798</v>
      </c>
      <c r="R1712">
        <v>49423</v>
      </c>
      <c r="S1712" s="1">
        <v>42162</v>
      </c>
      <c r="T1712" s="1">
        <v>42164</v>
      </c>
      <c r="U1712">
        <v>-251.40389999999999</v>
      </c>
      <c r="V1712">
        <v>3</v>
      </c>
      <c r="W1712">
        <v>1527.97</v>
      </c>
      <c r="X1712">
        <v>89657</v>
      </c>
      <c r="Y1712">
        <f>cleaneddata[[#This Row],[Unit Price]]-cleaneddata[[#This Row],[Discount]]</f>
        <v>510.09999999999997</v>
      </c>
      <c r="Z1712" t="str">
        <f>_xlfn.IFS(cleaneddata[[#This Row],[Region]]="Central","Chris",cleaneddata[[#This Row],[Region]]="East","Erin",cleaneddata[[#This Row],[Region]]="South","Sam",cleaneddata[[#This Row],[Region]]="West","William")</f>
        <v>Chris</v>
      </c>
    </row>
    <row r="1713" spans="1:26" x14ac:dyDescent="0.2">
      <c r="A1713">
        <v>2583</v>
      </c>
      <c r="B1713" t="s">
        <v>2796</v>
      </c>
      <c r="C1713" t="s">
        <v>118</v>
      </c>
      <c r="D1713">
        <v>0</v>
      </c>
      <c r="E1713">
        <v>4.76</v>
      </c>
      <c r="F1713">
        <v>3.01</v>
      </c>
      <c r="G1713" t="s">
        <v>40</v>
      </c>
      <c r="H1713" t="s">
        <v>73</v>
      </c>
      <c r="I1713" t="s">
        <v>50</v>
      </c>
      <c r="J1713" t="s">
        <v>90</v>
      </c>
      <c r="K1713" t="s">
        <v>52</v>
      </c>
      <c r="L1713" t="s">
        <v>2799</v>
      </c>
      <c r="M1713">
        <v>0.36</v>
      </c>
      <c r="N1713" t="s">
        <v>34</v>
      </c>
      <c r="O1713" t="s">
        <v>54</v>
      </c>
      <c r="P1713" t="s">
        <v>291</v>
      </c>
      <c r="Q1713" t="s">
        <v>2798</v>
      </c>
      <c r="R1713">
        <v>49423</v>
      </c>
      <c r="S1713" s="1">
        <v>42162</v>
      </c>
      <c r="T1713" s="1">
        <v>42164</v>
      </c>
      <c r="U1713">
        <v>-2.3450000000000002</v>
      </c>
      <c r="V1713">
        <v>23</v>
      </c>
      <c r="W1713">
        <v>110.86</v>
      </c>
      <c r="X1713">
        <v>89657</v>
      </c>
      <c r="Y1713">
        <f>cleaneddata[[#This Row],[Unit Price]]-cleaneddata[[#This Row],[Discount]]</f>
        <v>4.76</v>
      </c>
      <c r="Z1713" t="str">
        <f>_xlfn.IFS(cleaneddata[[#This Row],[Region]]="Central","Chris",cleaneddata[[#This Row],[Region]]="East","Erin",cleaneddata[[#This Row],[Region]]="South","Sam",cleaneddata[[#This Row],[Region]]="West","William")</f>
        <v>Chris</v>
      </c>
    </row>
    <row r="1714" spans="1:26" x14ac:dyDescent="0.2">
      <c r="A1714">
        <v>2920</v>
      </c>
      <c r="B1714" t="s">
        <v>2800</v>
      </c>
      <c r="C1714" t="s">
        <v>118</v>
      </c>
      <c r="D1714">
        <v>0.05</v>
      </c>
      <c r="E1714">
        <v>535.64</v>
      </c>
      <c r="F1714">
        <v>14.7</v>
      </c>
      <c r="G1714" t="s">
        <v>28</v>
      </c>
      <c r="H1714" t="s">
        <v>73</v>
      </c>
      <c r="I1714" t="s">
        <v>42</v>
      </c>
      <c r="J1714" t="s">
        <v>58</v>
      </c>
      <c r="K1714" t="s">
        <v>59</v>
      </c>
      <c r="L1714" t="s">
        <v>1468</v>
      </c>
      <c r="M1714">
        <v>0.59</v>
      </c>
      <c r="N1714" t="s">
        <v>34</v>
      </c>
      <c r="O1714" t="s">
        <v>54</v>
      </c>
      <c r="P1714" t="s">
        <v>105</v>
      </c>
      <c r="Q1714" t="s">
        <v>535</v>
      </c>
      <c r="R1714">
        <v>60603</v>
      </c>
      <c r="S1714" s="1">
        <v>42162</v>
      </c>
      <c r="T1714" s="1">
        <v>42164</v>
      </c>
      <c r="U1714">
        <v>-1220.9145000000001</v>
      </c>
      <c r="V1714">
        <v>2</v>
      </c>
      <c r="W1714">
        <v>1068.5999999999999</v>
      </c>
      <c r="X1714">
        <v>59365</v>
      </c>
      <c r="Y1714">
        <f>cleaneddata[[#This Row],[Unit Price]]-cleaneddata[[#This Row],[Discount]]</f>
        <v>535.59</v>
      </c>
      <c r="Z1714" t="str">
        <f>_xlfn.IFS(cleaneddata[[#This Row],[Region]]="Central","Chris",cleaneddata[[#This Row],[Region]]="East","Erin",cleaneddata[[#This Row],[Region]]="South","Sam",cleaneddata[[#This Row],[Region]]="West","William")</f>
        <v>Chris</v>
      </c>
    </row>
    <row r="1715" spans="1:26" x14ac:dyDescent="0.2">
      <c r="A1715">
        <v>3005</v>
      </c>
      <c r="B1715" t="s">
        <v>2801</v>
      </c>
      <c r="C1715" t="s">
        <v>27</v>
      </c>
      <c r="D1715">
        <v>0.05</v>
      </c>
      <c r="E1715">
        <v>122.99</v>
      </c>
      <c r="F1715">
        <v>19.989999999999998</v>
      </c>
      <c r="G1715" t="s">
        <v>89</v>
      </c>
      <c r="H1715" t="s">
        <v>96</v>
      </c>
      <c r="I1715" t="s">
        <v>50</v>
      </c>
      <c r="J1715" t="s">
        <v>74</v>
      </c>
      <c r="K1715" t="s">
        <v>75</v>
      </c>
      <c r="L1715" t="s">
        <v>2426</v>
      </c>
      <c r="M1715">
        <v>0.37</v>
      </c>
      <c r="N1715" t="s">
        <v>34</v>
      </c>
      <c r="O1715" t="s">
        <v>61</v>
      </c>
      <c r="P1715" t="s">
        <v>492</v>
      </c>
      <c r="Q1715" t="s">
        <v>1510</v>
      </c>
      <c r="R1715">
        <v>83814</v>
      </c>
      <c r="S1715" s="1">
        <v>42163</v>
      </c>
      <c r="T1715" s="1">
        <v>42166</v>
      </c>
      <c r="U1715">
        <v>1039.7541000000001</v>
      </c>
      <c r="V1715">
        <v>12</v>
      </c>
      <c r="W1715">
        <v>1506.89</v>
      </c>
      <c r="X1715">
        <v>91389</v>
      </c>
      <c r="Y1715">
        <f>cleaneddata[[#This Row],[Unit Price]]-cleaneddata[[#This Row],[Discount]]</f>
        <v>122.94</v>
      </c>
      <c r="Z1715" t="str">
        <f>_xlfn.IFS(cleaneddata[[#This Row],[Region]]="Central","Chris",cleaneddata[[#This Row],[Region]]="East","Erin",cleaneddata[[#This Row],[Region]]="South","Sam",cleaneddata[[#This Row],[Region]]="West","William")</f>
        <v>William</v>
      </c>
    </row>
    <row r="1716" spans="1:26" x14ac:dyDescent="0.2">
      <c r="A1716">
        <v>2638</v>
      </c>
      <c r="B1716" t="s">
        <v>2802</v>
      </c>
      <c r="C1716" t="s">
        <v>49</v>
      </c>
      <c r="D1716">
        <v>0.05</v>
      </c>
      <c r="E1716">
        <v>100.97</v>
      </c>
      <c r="F1716">
        <v>7.18</v>
      </c>
      <c r="G1716" t="s">
        <v>89</v>
      </c>
      <c r="H1716" t="s">
        <v>41</v>
      </c>
      <c r="I1716" t="s">
        <v>42</v>
      </c>
      <c r="J1716" t="s">
        <v>43</v>
      </c>
      <c r="K1716" t="s">
        <v>75</v>
      </c>
      <c r="L1716" t="s">
        <v>2803</v>
      </c>
      <c r="M1716">
        <v>0.46</v>
      </c>
      <c r="N1716" t="s">
        <v>34</v>
      </c>
      <c r="O1716" t="s">
        <v>61</v>
      </c>
      <c r="P1716" t="s">
        <v>492</v>
      </c>
      <c r="Q1716" t="s">
        <v>2581</v>
      </c>
      <c r="R1716">
        <v>83704</v>
      </c>
      <c r="S1716" s="1">
        <v>42163</v>
      </c>
      <c r="T1716" s="1">
        <v>42163</v>
      </c>
      <c r="U1716">
        <v>881.46810000000005</v>
      </c>
      <c r="V1716">
        <v>13</v>
      </c>
      <c r="W1716">
        <v>1277.49</v>
      </c>
      <c r="X1716">
        <v>90951</v>
      </c>
      <c r="Y1716">
        <f>cleaneddata[[#This Row],[Unit Price]]-cleaneddata[[#This Row],[Discount]]</f>
        <v>100.92</v>
      </c>
      <c r="Z1716" t="str">
        <f>_xlfn.IFS(cleaneddata[[#This Row],[Region]]="Central","Chris",cleaneddata[[#This Row],[Region]]="East","Erin",cleaneddata[[#This Row],[Region]]="South","Sam",cleaneddata[[#This Row],[Region]]="West","William")</f>
        <v>William</v>
      </c>
    </row>
    <row r="1717" spans="1:26" x14ac:dyDescent="0.2">
      <c r="A1717">
        <v>3137</v>
      </c>
      <c r="B1717" t="s">
        <v>2804</v>
      </c>
      <c r="C1717" t="s">
        <v>72</v>
      </c>
      <c r="D1717">
        <v>0.09</v>
      </c>
      <c r="E1717">
        <v>304.99</v>
      </c>
      <c r="F1717">
        <v>19.989999999999998</v>
      </c>
      <c r="G1717" t="s">
        <v>40</v>
      </c>
      <c r="H1717" t="s">
        <v>96</v>
      </c>
      <c r="I1717" t="s">
        <v>50</v>
      </c>
      <c r="J1717" t="s">
        <v>74</v>
      </c>
      <c r="K1717" t="s">
        <v>75</v>
      </c>
      <c r="L1717" t="s">
        <v>2805</v>
      </c>
      <c r="M1717">
        <v>0.4</v>
      </c>
      <c r="N1717" t="s">
        <v>34</v>
      </c>
      <c r="O1717" t="s">
        <v>113</v>
      </c>
      <c r="P1717" t="s">
        <v>1358</v>
      </c>
      <c r="Q1717" t="s">
        <v>2806</v>
      </c>
      <c r="R1717">
        <v>3246</v>
      </c>
      <c r="S1717" s="1">
        <v>42163</v>
      </c>
      <c r="T1717" s="1">
        <v>42164</v>
      </c>
      <c r="U1717">
        <v>1623.9494999999999</v>
      </c>
      <c r="V1717">
        <v>8</v>
      </c>
      <c r="W1717">
        <v>2353.5500000000002</v>
      </c>
      <c r="X1717">
        <v>86795</v>
      </c>
      <c r="Y1717">
        <f>cleaneddata[[#This Row],[Unit Price]]-cleaneddata[[#This Row],[Discount]]</f>
        <v>304.90000000000003</v>
      </c>
      <c r="Z1717" t="str">
        <f>_xlfn.IFS(cleaneddata[[#This Row],[Region]]="Central","Chris",cleaneddata[[#This Row],[Region]]="East","Erin",cleaneddata[[#This Row],[Region]]="South","Sam",cleaneddata[[#This Row],[Region]]="West","William")</f>
        <v>Erin</v>
      </c>
    </row>
    <row r="1718" spans="1:26" x14ac:dyDescent="0.2">
      <c r="A1718">
        <v>349</v>
      </c>
      <c r="B1718" t="s">
        <v>127</v>
      </c>
      <c r="C1718" t="s">
        <v>27</v>
      </c>
      <c r="D1718">
        <v>0</v>
      </c>
      <c r="E1718">
        <v>8.34</v>
      </c>
      <c r="F1718">
        <v>2.64</v>
      </c>
      <c r="G1718" t="s">
        <v>89</v>
      </c>
      <c r="H1718" t="s">
        <v>73</v>
      </c>
      <c r="I1718" t="s">
        <v>50</v>
      </c>
      <c r="J1718" t="s">
        <v>570</v>
      </c>
      <c r="K1718" t="s">
        <v>44</v>
      </c>
      <c r="L1718" t="s">
        <v>885</v>
      </c>
      <c r="M1718">
        <v>0.59</v>
      </c>
      <c r="N1718" t="s">
        <v>34</v>
      </c>
      <c r="O1718" t="s">
        <v>35</v>
      </c>
      <c r="P1718" t="s">
        <v>125</v>
      </c>
      <c r="Q1718" t="s">
        <v>130</v>
      </c>
      <c r="R1718">
        <v>33132</v>
      </c>
      <c r="S1718" s="1">
        <v>42164</v>
      </c>
      <c r="T1718" s="1">
        <v>42166</v>
      </c>
      <c r="U1718">
        <v>5.8624999999999998</v>
      </c>
      <c r="V1718">
        <v>23</v>
      </c>
      <c r="W1718">
        <v>212.89</v>
      </c>
      <c r="X1718">
        <v>17446</v>
      </c>
      <c r="Y1718">
        <f>cleaneddata[[#This Row],[Unit Price]]-cleaneddata[[#This Row],[Discount]]</f>
        <v>8.34</v>
      </c>
      <c r="Z1718" t="str">
        <f>_xlfn.IFS(cleaneddata[[#This Row],[Region]]="Central","Chris",cleaneddata[[#This Row],[Region]]="East","Erin",cleaneddata[[#This Row],[Region]]="South","Sam",cleaneddata[[#This Row],[Region]]="West","William")</f>
        <v>Sam</v>
      </c>
    </row>
    <row r="1719" spans="1:26" x14ac:dyDescent="0.2">
      <c r="A1719">
        <v>351</v>
      </c>
      <c r="B1719" t="s">
        <v>131</v>
      </c>
      <c r="C1719" t="s">
        <v>27</v>
      </c>
      <c r="D1719">
        <v>0</v>
      </c>
      <c r="E1719">
        <v>8.34</v>
      </c>
      <c r="F1719">
        <v>2.64</v>
      </c>
      <c r="G1719" t="s">
        <v>89</v>
      </c>
      <c r="H1719" t="s">
        <v>73</v>
      </c>
      <c r="I1719" t="s">
        <v>50</v>
      </c>
      <c r="J1719" t="s">
        <v>570</v>
      </c>
      <c r="K1719" t="s">
        <v>44</v>
      </c>
      <c r="L1719" t="s">
        <v>885</v>
      </c>
      <c r="M1719">
        <v>0.59</v>
      </c>
      <c r="N1719" t="s">
        <v>34</v>
      </c>
      <c r="O1719" t="s">
        <v>113</v>
      </c>
      <c r="P1719" t="s">
        <v>114</v>
      </c>
      <c r="Q1719" t="s">
        <v>132</v>
      </c>
      <c r="R1719">
        <v>13601</v>
      </c>
      <c r="S1719" s="1">
        <v>42164</v>
      </c>
      <c r="T1719" s="1">
        <v>42166</v>
      </c>
      <c r="U1719">
        <v>10.5</v>
      </c>
      <c r="V1719">
        <v>6</v>
      </c>
      <c r="W1719">
        <v>55.54</v>
      </c>
      <c r="X1719">
        <v>88685</v>
      </c>
      <c r="Y1719">
        <f>cleaneddata[[#This Row],[Unit Price]]-cleaneddata[[#This Row],[Discount]]</f>
        <v>8.34</v>
      </c>
      <c r="Z1719" t="str">
        <f>_xlfn.IFS(cleaneddata[[#This Row],[Region]]="Central","Chris",cleaneddata[[#This Row],[Region]]="East","Erin",cleaneddata[[#This Row],[Region]]="South","Sam",cleaneddata[[#This Row],[Region]]="West","William")</f>
        <v>Erin</v>
      </c>
    </row>
    <row r="1720" spans="1:26" x14ac:dyDescent="0.2">
      <c r="A1720">
        <v>2584</v>
      </c>
      <c r="B1720" t="s">
        <v>2807</v>
      </c>
      <c r="C1720" t="s">
        <v>27</v>
      </c>
      <c r="D1720">
        <v>0.04</v>
      </c>
      <c r="E1720">
        <v>6.3</v>
      </c>
      <c r="F1720">
        <v>0.5</v>
      </c>
      <c r="G1720" t="s">
        <v>40</v>
      </c>
      <c r="H1720" t="s">
        <v>73</v>
      </c>
      <c r="I1720" t="s">
        <v>50</v>
      </c>
      <c r="J1720" t="s">
        <v>154</v>
      </c>
      <c r="K1720" t="s">
        <v>75</v>
      </c>
      <c r="L1720" t="s">
        <v>828</v>
      </c>
      <c r="M1720">
        <v>0.39</v>
      </c>
      <c r="N1720" t="s">
        <v>34</v>
      </c>
      <c r="O1720" t="s">
        <v>54</v>
      </c>
      <c r="P1720" t="s">
        <v>291</v>
      </c>
      <c r="Q1720" t="s">
        <v>2808</v>
      </c>
      <c r="R1720">
        <v>48141</v>
      </c>
      <c r="S1720" s="1">
        <v>42164</v>
      </c>
      <c r="T1720" s="1">
        <v>42166</v>
      </c>
      <c r="U1720">
        <v>67.606200000000001</v>
      </c>
      <c r="V1720">
        <v>15</v>
      </c>
      <c r="W1720">
        <v>97.98</v>
      </c>
      <c r="X1720">
        <v>89658</v>
      </c>
      <c r="Y1720">
        <f>cleaneddata[[#This Row],[Unit Price]]-cleaneddata[[#This Row],[Discount]]</f>
        <v>6.26</v>
      </c>
      <c r="Z1720" t="str">
        <f>_xlfn.IFS(cleaneddata[[#This Row],[Region]]="Central","Chris",cleaneddata[[#This Row],[Region]]="East","Erin",cleaneddata[[#This Row],[Region]]="South","Sam",cleaneddata[[#This Row],[Region]]="West","William")</f>
        <v>Chris</v>
      </c>
    </row>
    <row r="1721" spans="1:26" x14ac:dyDescent="0.2">
      <c r="A1721">
        <v>1151</v>
      </c>
      <c r="B1721" t="s">
        <v>2809</v>
      </c>
      <c r="C1721" t="s">
        <v>49</v>
      </c>
      <c r="D1721">
        <v>0.05</v>
      </c>
      <c r="E1721">
        <v>7.59</v>
      </c>
      <c r="F1721">
        <v>4</v>
      </c>
      <c r="G1721" t="s">
        <v>40</v>
      </c>
      <c r="H1721" t="s">
        <v>96</v>
      </c>
      <c r="I1721" t="s">
        <v>30</v>
      </c>
      <c r="J1721" t="s">
        <v>128</v>
      </c>
      <c r="K1721" t="s">
        <v>52</v>
      </c>
      <c r="L1721" t="s">
        <v>1689</v>
      </c>
      <c r="M1721">
        <v>0.42</v>
      </c>
      <c r="N1721" t="s">
        <v>34</v>
      </c>
      <c r="O1721" t="s">
        <v>113</v>
      </c>
      <c r="P1721" t="s">
        <v>405</v>
      </c>
      <c r="Q1721" t="s">
        <v>2810</v>
      </c>
      <c r="R1721">
        <v>1075</v>
      </c>
      <c r="S1721" s="1">
        <v>42164</v>
      </c>
      <c r="T1721" s="1">
        <v>42164</v>
      </c>
      <c r="U1721">
        <v>6.0926999999999998</v>
      </c>
      <c r="V1721">
        <v>1</v>
      </c>
      <c r="W1721">
        <v>8.83</v>
      </c>
      <c r="X1721">
        <v>91344</v>
      </c>
      <c r="Y1721">
        <f>cleaneddata[[#This Row],[Unit Price]]-cleaneddata[[#This Row],[Discount]]</f>
        <v>7.54</v>
      </c>
      <c r="Z1721" t="str">
        <f>_xlfn.IFS(cleaneddata[[#This Row],[Region]]="Central","Chris",cleaneddata[[#This Row],[Region]]="East","Erin",cleaneddata[[#This Row],[Region]]="South","Sam",cleaneddata[[#This Row],[Region]]="West","William")</f>
        <v>Erin</v>
      </c>
    </row>
    <row r="1722" spans="1:26" x14ac:dyDescent="0.2">
      <c r="A1722">
        <v>218</v>
      </c>
      <c r="B1722" t="s">
        <v>2811</v>
      </c>
      <c r="C1722" t="s">
        <v>118</v>
      </c>
      <c r="D1722">
        <v>0.05</v>
      </c>
      <c r="E1722">
        <v>119.99</v>
      </c>
      <c r="F1722">
        <v>56.14</v>
      </c>
      <c r="G1722" t="s">
        <v>28</v>
      </c>
      <c r="H1722" t="s">
        <v>41</v>
      </c>
      <c r="I1722" t="s">
        <v>42</v>
      </c>
      <c r="J1722" t="s">
        <v>58</v>
      </c>
      <c r="K1722" t="s">
        <v>32</v>
      </c>
      <c r="L1722" t="s">
        <v>589</v>
      </c>
      <c r="M1722">
        <v>0.39</v>
      </c>
      <c r="N1722" t="s">
        <v>34</v>
      </c>
      <c r="O1722" t="s">
        <v>61</v>
      </c>
      <c r="P1722" t="s">
        <v>148</v>
      </c>
      <c r="Q1722" t="s">
        <v>951</v>
      </c>
      <c r="R1722">
        <v>84107</v>
      </c>
      <c r="S1722" s="1">
        <v>42164</v>
      </c>
      <c r="T1722" s="1">
        <v>42166</v>
      </c>
      <c r="U1722">
        <v>-102.5121</v>
      </c>
      <c r="V1722">
        <v>6</v>
      </c>
      <c r="W1722">
        <v>730.37</v>
      </c>
      <c r="X1722">
        <v>88048</v>
      </c>
      <c r="Y1722">
        <f>cleaneddata[[#This Row],[Unit Price]]-cleaneddata[[#This Row],[Discount]]</f>
        <v>119.94</v>
      </c>
      <c r="Z1722" t="str">
        <f>_xlfn.IFS(cleaneddata[[#This Row],[Region]]="Central","Chris",cleaneddata[[#This Row],[Region]]="East","Erin",cleaneddata[[#This Row],[Region]]="South","Sam",cleaneddata[[#This Row],[Region]]="West","William")</f>
        <v>William</v>
      </c>
    </row>
    <row r="1723" spans="1:26" x14ac:dyDescent="0.2">
      <c r="A1723">
        <v>3361</v>
      </c>
      <c r="B1723" t="s">
        <v>812</v>
      </c>
      <c r="C1723" t="s">
        <v>118</v>
      </c>
      <c r="D1723">
        <v>0.03</v>
      </c>
      <c r="E1723">
        <v>4.9800000000000004</v>
      </c>
      <c r="F1723">
        <v>4.95</v>
      </c>
      <c r="G1723" t="s">
        <v>40</v>
      </c>
      <c r="H1723" t="s">
        <v>73</v>
      </c>
      <c r="I1723" t="s">
        <v>50</v>
      </c>
      <c r="J1723" t="s">
        <v>74</v>
      </c>
      <c r="K1723" t="s">
        <v>75</v>
      </c>
      <c r="L1723" t="s">
        <v>2621</v>
      </c>
      <c r="M1723">
        <v>0.37</v>
      </c>
      <c r="N1723" t="s">
        <v>34</v>
      </c>
      <c r="O1723" t="s">
        <v>54</v>
      </c>
      <c r="P1723" t="s">
        <v>359</v>
      </c>
      <c r="Q1723" t="s">
        <v>814</v>
      </c>
      <c r="R1723">
        <v>53095</v>
      </c>
      <c r="S1723" s="1">
        <v>42164</v>
      </c>
      <c r="T1723" s="1">
        <v>42166</v>
      </c>
      <c r="U1723">
        <v>-47.995249999999999</v>
      </c>
      <c r="V1723">
        <v>19</v>
      </c>
      <c r="W1723">
        <v>95</v>
      </c>
      <c r="X1723">
        <v>91438</v>
      </c>
      <c r="Y1723">
        <f>cleaneddata[[#This Row],[Unit Price]]-cleaneddata[[#This Row],[Discount]]</f>
        <v>4.95</v>
      </c>
      <c r="Z1723" t="str">
        <f>_xlfn.IFS(cleaneddata[[#This Row],[Region]]="Central","Chris",cleaneddata[[#This Row],[Region]]="East","Erin",cleaneddata[[#This Row],[Region]]="South","Sam",cleaneddata[[#This Row],[Region]]="West","William")</f>
        <v>Chris</v>
      </c>
    </row>
    <row r="1724" spans="1:26" x14ac:dyDescent="0.2">
      <c r="A1724">
        <v>326</v>
      </c>
      <c r="B1724" t="s">
        <v>2812</v>
      </c>
      <c r="C1724" t="s">
        <v>72</v>
      </c>
      <c r="D1724">
        <v>0.06</v>
      </c>
      <c r="E1724">
        <v>7.99</v>
      </c>
      <c r="F1724">
        <v>5.03</v>
      </c>
      <c r="G1724" t="s">
        <v>40</v>
      </c>
      <c r="H1724" t="s">
        <v>41</v>
      </c>
      <c r="I1724" t="s">
        <v>42</v>
      </c>
      <c r="J1724" t="s">
        <v>137</v>
      </c>
      <c r="K1724" t="s">
        <v>146</v>
      </c>
      <c r="L1724" t="s">
        <v>467</v>
      </c>
      <c r="M1724">
        <v>0.6</v>
      </c>
      <c r="N1724" t="s">
        <v>34</v>
      </c>
      <c r="O1724" t="s">
        <v>54</v>
      </c>
      <c r="P1724" t="s">
        <v>105</v>
      </c>
      <c r="Q1724" t="s">
        <v>2197</v>
      </c>
      <c r="R1724">
        <v>60510</v>
      </c>
      <c r="S1724" s="1">
        <v>42164</v>
      </c>
      <c r="T1724" s="1">
        <v>42165</v>
      </c>
      <c r="U1724">
        <v>-29.172000000000001</v>
      </c>
      <c r="V1724">
        <v>4</v>
      </c>
      <c r="W1724">
        <v>28.46</v>
      </c>
      <c r="X1724">
        <v>90973</v>
      </c>
      <c r="Y1724">
        <f>cleaneddata[[#This Row],[Unit Price]]-cleaneddata[[#This Row],[Discount]]</f>
        <v>7.9300000000000006</v>
      </c>
      <c r="Z1724" t="str">
        <f>_xlfn.IFS(cleaneddata[[#This Row],[Region]]="Central","Chris",cleaneddata[[#This Row],[Region]]="East","Erin",cleaneddata[[#This Row],[Region]]="South","Sam",cleaneddata[[#This Row],[Region]]="West","William")</f>
        <v>Chris</v>
      </c>
    </row>
    <row r="1725" spans="1:26" x14ac:dyDescent="0.2">
      <c r="A1725">
        <v>3079</v>
      </c>
      <c r="B1725" t="s">
        <v>321</v>
      </c>
      <c r="C1725" t="s">
        <v>27</v>
      </c>
      <c r="D1725">
        <v>0</v>
      </c>
      <c r="E1725">
        <v>2.21</v>
      </c>
      <c r="F1725">
        <v>1</v>
      </c>
      <c r="G1725" t="s">
        <v>89</v>
      </c>
      <c r="H1725" t="s">
        <v>29</v>
      </c>
      <c r="I1725" t="s">
        <v>50</v>
      </c>
      <c r="J1725" t="s">
        <v>51</v>
      </c>
      <c r="K1725" t="s">
        <v>52</v>
      </c>
      <c r="L1725" t="s">
        <v>2813</v>
      </c>
      <c r="M1725">
        <v>0.38</v>
      </c>
      <c r="N1725" t="s">
        <v>34</v>
      </c>
      <c r="O1725" t="s">
        <v>113</v>
      </c>
      <c r="P1725" t="s">
        <v>322</v>
      </c>
      <c r="Q1725" t="s">
        <v>323</v>
      </c>
      <c r="R1725">
        <v>19112</v>
      </c>
      <c r="S1725" s="1">
        <v>42165</v>
      </c>
      <c r="T1725" s="1">
        <v>42166</v>
      </c>
      <c r="U1725">
        <v>10.01</v>
      </c>
      <c r="V1725">
        <v>33</v>
      </c>
      <c r="W1725">
        <v>87.18</v>
      </c>
      <c r="X1725">
        <v>48483</v>
      </c>
      <c r="Y1725">
        <f>cleaneddata[[#This Row],[Unit Price]]-cleaneddata[[#This Row],[Discount]]</f>
        <v>2.21</v>
      </c>
      <c r="Z1725" t="str">
        <f>_xlfn.IFS(cleaneddata[[#This Row],[Region]]="Central","Chris",cleaneddata[[#This Row],[Region]]="East","Erin",cleaneddata[[#This Row],[Region]]="South","Sam",cleaneddata[[#This Row],[Region]]="West","William")</f>
        <v>Erin</v>
      </c>
    </row>
    <row r="1726" spans="1:26" x14ac:dyDescent="0.2">
      <c r="A1726">
        <v>3243</v>
      </c>
      <c r="B1726" t="s">
        <v>2814</v>
      </c>
      <c r="C1726" t="s">
        <v>39</v>
      </c>
      <c r="D1726">
        <v>0</v>
      </c>
      <c r="E1726">
        <v>7.28</v>
      </c>
      <c r="F1726">
        <v>3.52</v>
      </c>
      <c r="G1726" t="s">
        <v>40</v>
      </c>
      <c r="H1726" t="s">
        <v>29</v>
      </c>
      <c r="I1726" t="s">
        <v>42</v>
      </c>
      <c r="J1726" t="s">
        <v>43</v>
      </c>
      <c r="K1726" t="s">
        <v>44</v>
      </c>
      <c r="L1726" t="s">
        <v>2815</v>
      </c>
      <c r="M1726">
        <v>0.68</v>
      </c>
      <c r="N1726" t="s">
        <v>34</v>
      </c>
      <c r="O1726" t="s">
        <v>113</v>
      </c>
      <c r="P1726" t="s">
        <v>250</v>
      </c>
      <c r="Q1726" t="s">
        <v>251</v>
      </c>
      <c r="R1726">
        <v>6010</v>
      </c>
      <c r="S1726" s="1">
        <v>42165</v>
      </c>
      <c r="T1726" s="1">
        <v>42165</v>
      </c>
      <c r="U1726">
        <v>-25.103999999999999</v>
      </c>
      <c r="V1726">
        <v>3</v>
      </c>
      <c r="W1726">
        <v>24.44</v>
      </c>
      <c r="X1726">
        <v>88329</v>
      </c>
      <c r="Y1726">
        <f>cleaneddata[[#This Row],[Unit Price]]-cleaneddata[[#This Row],[Discount]]</f>
        <v>7.28</v>
      </c>
      <c r="Z1726" t="str">
        <f>_xlfn.IFS(cleaneddata[[#This Row],[Region]]="Central","Chris",cleaneddata[[#This Row],[Region]]="East","Erin",cleaneddata[[#This Row],[Region]]="South","Sam",cleaneddata[[#This Row],[Region]]="West","William")</f>
        <v>Erin</v>
      </c>
    </row>
    <row r="1727" spans="1:26" x14ac:dyDescent="0.2">
      <c r="A1727">
        <v>254</v>
      </c>
      <c r="B1727" t="s">
        <v>2816</v>
      </c>
      <c r="C1727" t="s">
        <v>118</v>
      </c>
      <c r="D1727">
        <v>0.1</v>
      </c>
      <c r="E1727">
        <v>280.98</v>
      </c>
      <c r="F1727">
        <v>35.67</v>
      </c>
      <c r="G1727" t="s">
        <v>28</v>
      </c>
      <c r="H1727" t="s">
        <v>73</v>
      </c>
      <c r="I1727" t="s">
        <v>30</v>
      </c>
      <c r="J1727" t="s">
        <v>31</v>
      </c>
      <c r="K1727" t="s">
        <v>32</v>
      </c>
      <c r="L1727" t="s">
        <v>2817</v>
      </c>
      <c r="M1727">
        <v>0.66</v>
      </c>
      <c r="N1727" t="s">
        <v>34</v>
      </c>
      <c r="O1727" t="s">
        <v>61</v>
      </c>
      <c r="P1727" t="s">
        <v>62</v>
      </c>
      <c r="Q1727" t="s">
        <v>2818</v>
      </c>
      <c r="R1727">
        <v>80126</v>
      </c>
      <c r="S1727" s="1">
        <v>42165</v>
      </c>
      <c r="T1727" s="1">
        <v>42166</v>
      </c>
      <c r="U1727">
        <v>-53.744999999999997</v>
      </c>
      <c r="V1727">
        <v>5</v>
      </c>
      <c r="W1727">
        <v>1332.82</v>
      </c>
      <c r="X1727">
        <v>86268</v>
      </c>
      <c r="Y1727">
        <f>cleaneddata[[#This Row],[Unit Price]]-cleaneddata[[#This Row],[Discount]]</f>
        <v>280.88</v>
      </c>
      <c r="Z1727" t="str">
        <f>_xlfn.IFS(cleaneddata[[#This Row],[Region]]="Central","Chris",cleaneddata[[#This Row],[Region]]="East","Erin",cleaneddata[[#This Row],[Region]]="South","Sam",cleaneddata[[#This Row],[Region]]="West","William")</f>
        <v>William</v>
      </c>
    </row>
    <row r="1728" spans="1:26" x14ac:dyDescent="0.2">
      <c r="A1728">
        <v>597</v>
      </c>
      <c r="B1728" t="s">
        <v>2819</v>
      </c>
      <c r="C1728" t="s">
        <v>72</v>
      </c>
      <c r="D1728">
        <v>0.1</v>
      </c>
      <c r="E1728">
        <v>6.48</v>
      </c>
      <c r="F1728">
        <v>5.9</v>
      </c>
      <c r="G1728" t="s">
        <v>40</v>
      </c>
      <c r="H1728" t="s">
        <v>29</v>
      </c>
      <c r="I1728" t="s">
        <v>50</v>
      </c>
      <c r="J1728" t="s">
        <v>90</v>
      </c>
      <c r="K1728" t="s">
        <v>75</v>
      </c>
      <c r="L1728" t="s">
        <v>1753</v>
      </c>
      <c r="M1728">
        <v>0.37</v>
      </c>
      <c r="N1728" t="s">
        <v>34</v>
      </c>
      <c r="O1728" t="s">
        <v>54</v>
      </c>
      <c r="P1728" t="s">
        <v>55</v>
      </c>
      <c r="Q1728" t="s">
        <v>1485</v>
      </c>
      <c r="R1728">
        <v>47201</v>
      </c>
      <c r="S1728" s="1">
        <v>42165</v>
      </c>
      <c r="T1728" s="1">
        <v>42165</v>
      </c>
      <c r="U1728">
        <v>-51.634999999999998</v>
      </c>
      <c r="V1728">
        <v>19</v>
      </c>
      <c r="W1728">
        <v>116.8</v>
      </c>
      <c r="X1728">
        <v>86310</v>
      </c>
      <c r="Y1728">
        <f>cleaneddata[[#This Row],[Unit Price]]-cleaneddata[[#This Row],[Discount]]</f>
        <v>6.3800000000000008</v>
      </c>
      <c r="Z1728" t="str">
        <f>_xlfn.IFS(cleaneddata[[#This Row],[Region]]="Central","Chris",cleaneddata[[#This Row],[Region]]="East","Erin",cleaneddata[[#This Row],[Region]]="South","Sam",cleaneddata[[#This Row],[Region]]="West","William")</f>
        <v>Chris</v>
      </c>
    </row>
    <row r="1729" spans="1:26" x14ac:dyDescent="0.2">
      <c r="A1729">
        <v>2431</v>
      </c>
      <c r="B1729" t="s">
        <v>2572</v>
      </c>
      <c r="C1729" t="s">
        <v>72</v>
      </c>
      <c r="D1729">
        <v>0.05</v>
      </c>
      <c r="E1729">
        <v>8.85</v>
      </c>
      <c r="F1729">
        <v>5.6</v>
      </c>
      <c r="G1729" t="s">
        <v>40</v>
      </c>
      <c r="H1729" t="s">
        <v>41</v>
      </c>
      <c r="I1729" t="s">
        <v>50</v>
      </c>
      <c r="J1729" t="s">
        <v>74</v>
      </c>
      <c r="K1729" t="s">
        <v>75</v>
      </c>
      <c r="L1729" t="s">
        <v>2820</v>
      </c>
      <c r="M1729">
        <v>0.36</v>
      </c>
      <c r="N1729" t="s">
        <v>34</v>
      </c>
      <c r="O1729" t="s">
        <v>61</v>
      </c>
      <c r="P1729" t="s">
        <v>92</v>
      </c>
      <c r="Q1729" t="s">
        <v>102</v>
      </c>
      <c r="R1729">
        <v>90004</v>
      </c>
      <c r="S1729" s="1">
        <v>42165</v>
      </c>
      <c r="T1729" s="1">
        <v>42166</v>
      </c>
      <c r="U1729">
        <v>-9.1769999999999996</v>
      </c>
      <c r="V1729">
        <v>21</v>
      </c>
      <c r="W1729">
        <v>199.08</v>
      </c>
      <c r="X1729">
        <v>24869</v>
      </c>
      <c r="Y1729">
        <f>cleaneddata[[#This Row],[Unit Price]]-cleaneddata[[#This Row],[Discount]]</f>
        <v>8.7999999999999989</v>
      </c>
      <c r="Z1729" t="str">
        <f>_xlfn.IFS(cleaneddata[[#This Row],[Region]]="Central","Chris",cleaneddata[[#This Row],[Region]]="East","Erin",cleaneddata[[#This Row],[Region]]="South","Sam",cleaneddata[[#This Row],[Region]]="West","William")</f>
        <v>William</v>
      </c>
    </row>
    <row r="1730" spans="1:26" x14ac:dyDescent="0.2">
      <c r="A1730">
        <v>2433</v>
      </c>
      <c r="B1730" t="s">
        <v>2821</v>
      </c>
      <c r="C1730" t="s">
        <v>72</v>
      </c>
      <c r="D1730">
        <v>0.05</v>
      </c>
      <c r="E1730">
        <v>8.85</v>
      </c>
      <c r="F1730">
        <v>5.6</v>
      </c>
      <c r="G1730" t="s">
        <v>40</v>
      </c>
      <c r="H1730" t="s">
        <v>41</v>
      </c>
      <c r="I1730" t="s">
        <v>50</v>
      </c>
      <c r="J1730" t="s">
        <v>74</v>
      </c>
      <c r="K1730" t="s">
        <v>75</v>
      </c>
      <c r="L1730" t="s">
        <v>2820</v>
      </c>
      <c r="M1730">
        <v>0.36</v>
      </c>
      <c r="N1730" t="s">
        <v>34</v>
      </c>
      <c r="O1730" t="s">
        <v>54</v>
      </c>
      <c r="P1730" t="s">
        <v>209</v>
      </c>
      <c r="Q1730" t="s">
        <v>613</v>
      </c>
      <c r="R1730">
        <v>73160</v>
      </c>
      <c r="S1730" s="1">
        <v>42165</v>
      </c>
      <c r="T1730" s="1">
        <v>42166</v>
      </c>
      <c r="U1730">
        <v>-7.3415999999999997</v>
      </c>
      <c r="V1730">
        <v>5</v>
      </c>
      <c r="W1730">
        <v>47.4</v>
      </c>
      <c r="X1730">
        <v>89095</v>
      </c>
      <c r="Y1730">
        <f>cleaneddata[[#This Row],[Unit Price]]-cleaneddata[[#This Row],[Discount]]</f>
        <v>8.7999999999999989</v>
      </c>
      <c r="Z1730" t="str">
        <f>_xlfn.IFS(cleaneddata[[#This Row],[Region]]="Central","Chris",cleaneddata[[#This Row],[Region]]="East","Erin",cleaneddata[[#This Row],[Region]]="South","Sam",cleaneddata[[#This Row],[Region]]="West","William")</f>
        <v>Chris</v>
      </c>
    </row>
    <row r="1731" spans="1:26" x14ac:dyDescent="0.2">
      <c r="A1731">
        <v>1265</v>
      </c>
      <c r="B1731" t="s">
        <v>2822</v>
      </c>
      <c r="C1731" t="s">
        <v>27</v>
      </c>
      <c r="D1731">
        <v>0.05</v>
      </c>
      <c r="E1731">
        <v>5.28</v>
      </c>
      <c r="F1731">
        <v>6.26</v>
      </c>
      <c r="G1731" t="s">
        <v>40</v>
      </c>
      <c r="H1731" t="s">
        <v>73</v>
      </c>
      <c r="I1731" t="s">
        <v>50</v>
      </c>
      <c r="J1731" t="s">
        <v>90</v>
      </c>
      <c r="K1731" t="s">
        <v>75</v>
      </c>
      <c r="L1731" t="s">
        <v>2460</v>
      </c>
      <c r="M1731">
        <v>0.4</v>
      </c>
      <c r="N1731" t="s">
        <v>34</v>
      </c>
      <c r="O1731" t="s">
        <v>54</v>
      </c>
      <c r="P1731" t="s">
        <v>209</v>
      </c>
      <c r="Q1731" t="s">
        <v>2823</v>
      </c>
      <c r="R1731">
        <v>73521</v>
      </c>
      <c r="S1731" s="1">
        <v>42166</v>
      </c>
      <c r="T1731" s="1">
        <v>42167</v>
      </c>
      <c r="U1731">
        <v>-11.375999999999999</v>
      </c>
      <c r="V1731">
        <v>1</v>
      </c>
      <c r="W1731">
        <v>7.15</v>
      </c>
      <c r="X1731">
        <v>89729</v>
      </c>
      <c r="Y1731">
        <f>cleaneddata[[#This Row],[Unit Price]]-cleaneddata[[#This Row],[Discount]]</f>
        <v>5.23</v>
      </c>
      <c r="Z1731" t="str">
        <f>_xlfn.IFS(cleaneddata[[#This Row],[Region]]="Central","Chris",cleaneddata[[#This Row],[Region]]="East","Erin",cleaneddata[[#This Row],[Region]]="South","Sam",cleaneddata[[#This Row],[Region]]="West","William")</f>
        <v>Chris</v>
      </c>
    </row>
    <row r="1732" spans="1:26" x14ac:dyDescent="0.2">
      <c r="A1732">
        <v>2779</v>
      </c>
      <c r="B1732" t="s">
        <v>2824</v>
      </c>
      <c r="C1732" t="s">
        <v>27</v>
      </c>
      <c r="D1732">
        <v>0.01</v>
      </c>
      <c r="E1732">
        <v>35.99</v>
      </c>
      <c r="F1732">
        <v>5.99</v>
      </c>
      <c r="G1732" t="s">
        <v>40</v>
      </c>
      <c r="H1732" t="s">
        <v>96</v>
      </c>
      <c r="I1732" t="s">
        <v>42</v>
      </c>
      <c r="J1732" t="s">
        <v>137</v>
      </c>
      <c r="K1732" t="s">
        <v>52</v>
      </c>
      <c r="L1732" t="s">
        <v>1374</v>
      </c>
      <c r="M1732">
        <v>0.38</v>
      </c>
      <c r="N1732" t="s">
        <v>34</v>
      </c>
      <c r="O1732" t="s">
        <v>35</v>
      </c>
      <c r="P1732" t="s">
        <v>99</v>
      </c>
      <c r="Q1732" t="s">
        <v>2825</v>
      </c>
      <c r="R1732">
        <v>27893</v>
      </c>
      <c r="S1732" s="1">
        <v>42166</v>
      </c>
      <c r="T1732" s="1">
        <v>42167</v>
      </c>
      <c r="U1732">
        <v>-60.704000000000001</v>
      </c>
      <c r="V1732">
        <v>11</v>
      </c>
      <c r="W1732">
        <v>345.07</v>
      </c>
      <c r="X1732">
        <v>87161</v>
      </c>
      <c r="Y1732">
        <f>cleaneddata[[#This Row],[Unit Price]]-cleaneddata[[#This Row],[Discount]]</f>
        <v>35.980000000000004</v>
      </c>
      <c r="Z1732" t="str">
        <f>_xlfn.IFS(cleaneddata[[#This Row],[Region]]="Central","Chris",cleaneddata[[#This Row],[Region]]="East","Erin",cleaneddata[[#This Row],[Region]]="South","Sam",cleaneddata[[#This Row],[Region]]="West","William")</f>
        <v>Sam</v>
      </c>
    </row>
    <row r="1733" spans="1:26" x14ac:dyDescent="0.2">
      <c r="A1733">
        <v>3251</v>
      </c>
      <c r="B1733" t="s">
        <v>2826</v>
      </c>
      <c r="C1733" t="s">
        <v>27</v>
      </c>
      <c r="D1733">
        <v>0.02</v>
      </c>
      <c r="E1733">
        <v>5.28</v>
      </c>
      <c r="F1733">
        <v>6.26</v>
      </c>
      <c r="G1733" t="s">
        <v>40</v>
      </c>
      <c r="H1733" t="s">
        <v>96</v>
      </c>
      <c r="I1733" t="s">
        <v>50</v>
      </c>
      <c r="J1733" t="s">
        <v>90</v>
      </c>
      <c r="K1733" t="s">
        <v>75</v>
      </c>
      <c r="L1733" t="s">
        <v>2460</v>
      </c>
      <c r="M1733">
        <v>0.4</v>
      </c>
      <c r="N1733" t="s">
        <v>34</v>
      </c>
      <c r="O1733" t="s">
        <v>113</v>
      </c>
      <c r="P1733" t="s">
        <v>114</v>
      </c>
      <c r="Q1733" t="s">
        <v>115</v>
      </c>
      <c r="R1733">
        <v>10112</v>
      </c>
      <c r="S1733" s="1">
        <v>42166</v>
      </c>
      <c r="T1733" s="1">
        <v>42167</v>
      </c>
      <c r="U1733">
        <v>-131.16</v>
      </c>
      <c r="V1733">
        <v>76</v>
      </c>
      <c r="W1733">
        <v>412.72</v>
      </c>
      <c r="X1733">
        <v>39076</v>
      </c>
      <c r="Y1733">
        <f>cleaneddata[[#This Row],[Unit Price]]-cleaneddata[[#This Row],[Discount]]</f>
        <v>5.2600000000000007</v>
      </c>
      <c r="Z1733" t="str">
        <f>_xlfn.IFS(cleaneddata[[#This Row],[Region]]="Central","Chris",cleaneddata[[#This Row],[Region]]="East","Erin",cleaneddata[[#This Row],[Region]]="South","Sam",cleaneddata[[#This Row],[Region]]="West","William")</f>
        <v>Erin</v>
      </c>
    </row>
    <row r="1734" spans="1:26" x14ac:dyDescent="0.2">
      <c r="A1734">
        <v>3252</v>
      </c>
      <c r="B1734" t="s">
        <v>1925</v>
      </c>
      <c r="C1734" t="s">
        <v>27</v>
      </c>
      <c r="D1734">
        <v>0.02</v>
      </c>
      <c r="E1734">
        <v>5.28</v>
      </c>
      <c r="F1734">
        <v>6.26</v>
      </c>
      <c r="G1734" t="s">
        <v>40</v>
      </c>
      <c r="H1734" t="s">
        <v>96</v>
      </c>
      <c r="I1734" t="s">
        <v>50</v>
      </c>
      <c r="J1734" t="s">
        <v>90</v>
      </c>
      <c r="K1734" t="s">
        <v>75</v>
      </c>
      <c r="L1734" t="s">
        <v>2460</v>
      </c>
      <c r="M1734">
        <v>0.4</v>
      </c>
      <c r="N1734" t="s">
        <v>34</v>
      </c>
      <c r="O1734" t="s">
        <v>113</v>
      </c>
      <c r="P1734" t="s">
        <v>114</v>
      </c>
      <c r="Q1734" t="s">
        <v>1926</v>
      </c>
      <c r="R1734">
        <v>12306</v>
      </c>
      <c r="S1734" s="1">
        <v>42166</v>
      </c>
      <c r="T1734" s="1">
        <v>42167</v>
      </c>
      <c r="U1734">
        <v>-65.58</v>
      </c>
      <c r="V1734">
        <v>19</v>
      </c>
      <c r="W1734">
        <v>103.18</v>
      </c>
      <c r="X1734">
        <v>87299</v>
      </c>
      <c r="Y1734">
        <f>cleaneddata[[#This Row],[Unit Price]]-cleaneddata[[#This Row],[Discount]]</f>
        <v>5.2600000000000007</v>
      </c>
      <c r="Z1734" t="str">
        <f>_xlfn.IFS(cleaneddata[[#This Row],[Region]]="Central","Chris",cleaneddata[[#This Row],[Region]]="East","Erin",cleaneddata[[#This Row],[Region]]="South","Sam",cleaneddata[[#This Row],[Region]]="West","William")</f>
        <v>Erin</v>
      </c>
    </row>
    <row r="1735" spans="1:26" x14ac:dyDescent="0.2">
      <c r="A1735">
        <v>1466</v>
      </c>
      <c r="B1735" t="s">
        <v>2827</v>
      </c>
      <c r="C1735" t="s">
        <v>39</v>
      </c>
      <c r="D1735">
        <v>0</v>
      </c>
      <c r="E1735">
        <v>65.989999999999995</v>
      </c>
      <c r="F1735">
        <v>8.99</v>
      </c>
      <c r="G1735" t="s">
        <v>40</v>
      </c>
      <c r="H1735" t="s">
        <v>29</v>
      </c>
      <c r="I1735" t="s">
        <v>42</v>
      </c>
      <c r="J1735" t="s">
        <v>137</v>
      </c>
      <c r="K1735" t="s">
        <v>75</v>
      </c>
      <c r="L1735" t="s">
        <v>2596</v>
      </c>
      <c r="M1735">
        <v>0.56000000000000005</v>
      </c>
      <c r="N1735" t="s">
        <v>34</v>
      </c>
      <c r="O1735" t="s">
        <v>54</v>
      </c>
      <c r="P1735" t="s">
        <v>135</v>
      </c>
      <c r="Q1735" t="s">
        <v>1485</v>
      </c>
      <c r="R1735">
        <v>68601</v>
      </c>
      <c r="S1735" s="1">
        <v>42166</v>
      </c>
      <c r="T1735" s="1">
        <v>42168</v>
      </c>
      <c r="U1735">
        <v>253.3032</v>
      </c>
      <c r="V1735">
        <v>10</v>
      </c>
      <c r="W1735">
        <v>575.07000000000005</v>
      </c>
      <c r="X1735">
        <v>91115</v>
      </c>
      <c r="Y1735">
        <f>cleaneddata[[#This Row],[Unit Price]]-cleaneddata[[#This Row],[Discount]]</f>
        <v>65.989999999999995</v>
      </c>
      <c r="Z1735" t="str">
        <f>_xlfn.IFS(cleaneddata[[#This Row],[Region]]="Central","Chris",cleaneddata[[#This Row],[Region]]="East","Erin",cleaneddata[[#This Row],[Region]]="South","Sam",cleaneddata[[#This Row],[Region]]="West","William")</f>
        <v>Chris</v>
      </c>
    </row>
    <row r="1736" spans="1:26" x14ac:dyDescent="0.2">
      <c r="A1736">
        <v>2649</v>
      </c>
      <c r="B1736" t="s">
        <v>2828</v>
      </c>
      <c r="C1736" t="s">
        <v>39</v>
      </c>
      <c r="D1736">
        <v>0.01</v>
      </c>
      <c r="E1736">
        <v>39.979999999999997</v>
      </c>
      <c r="F1736">
        <v>4</v>
      </c>
      <c r="G1736" t="s">
        <v>40</v>
      </c>
      <c r="H1736" t="s">
        <v>96</v>
      </c>
      <c r="I1736" t="s">
        <v>42</v>
      </c>
      <c r="J1736" t="s">
        <v>43</v>
      </c>
      <c r="K1736" t="s">
        <v>75</v>
      </c>
      <c r="L1736" t="s">
        <v>1929</v>
      </c>
      <c r="M1736">
        <v>0.7</v>
      </c>
      <c r="N1736" t="s">
        <v>34</v>
      </c>
      <c r="O1736" t="s">
        <v>113</v>
      </c>
      <c r="P1736" t="s">
        <v>420</v>
      </c>
      <c r="Q1736" t="s">
        <v>2332</v>
      </c>
      <c r="R1736">
        <v>21040</v>
      </c>
      <c r="S1736" s="1">
        <v>42166</v>
      </c>
      <c r="T1736" s="1">
        <v>42167</v>
      </c>
      <c r="U1736">
        <v>-30.808</v>
      </c>
      <c r="V1736">
        <v>5</v>
      </c>
      <c r="W1736">
        <v>203.29</v>
      </c>
      <c r="X1736">
        <v>88814</v>
      </c>
      <c r="Y1736">
        <f>cleaneddata[[#This Row],[Unit Price]]-cleaneddata[[#This Row],[Discount]]</f>
        <v>39.97</v>
      </c>
      <c r="Z1736" t="str">
        <f>_xlfn.IFS(cleaneddata[[#This Row],[Region]]="Central","Chris",cleaneddata[[#This Row],[Region]]="East","Erin",cleaneddata[[#This Row],[Region]]="South","Sam",cleaneddata[[#This Row],[Region]]="West","William")</f>
        <v>Erin</v>
      </c>
    </row>
    <row r="1737" spans="1:26" x14ac:dyDescent="0.2">
      <c r="A1737">
        <v>3008</v>
      </c>
      <c r="B1737" t="s">
        <v>1520</v>
      </c>
      <c r="C1737" t="s">
        <v>39</v>
      </c>
      <c r="D1737">
        <v>0.01</v>
      </c>
      <c r="E1737">
        <v>12.28</v>
      </c>
      <c r="F1737">
        <v>6.47</v>
      </c>
      <c r="G1737" t="s">
        <v>40</v>
      </c>
      <c r="H1737" t="s">
        <v>73</v>
      </c>
      <c r="I1737" t="s">
        <v>50</v>
      </c>
      <c r="J1737" t="s">
        <v>90</v>
      </c>
      <c r="K1737" t="s">
        <v>75</v>
      </c>
      <c r="L1737" t="s">
        <v>2560</v>
      </c>
      <c r="M1737">
        <v>0.38</v>
      </c>
      <c r="N1737" t="s">
        <v>34</v>
      </c>
      <c r="O1737" t="s">
        <v>54</v>
      </c>
      <c r="P1737" t="s">
        <v>86</v>
      </c>
      <c r="Q1737" t="s">
        <v>1522</v>
      </c>
      <c r="R1737">
        <v>55343</v>
      </c>
      <c r="S1737" s="1">
        <v>42166</v>
      </c>
      <c r="T1737" s="1">
        <v>42167</v>
      </c>
      <c r="U1737">
        <v>47.61</v>
      </c>
      <c r="V1737">
        <v>12</v>
      </c>
      <c r="W1737">
        <v>160.66</v>
      </c>
      <c r="X1737">
        <v>89415</v>
      </c>
      <c r="Y1737">
        <f>cleaneddata[[#This Row],[Unit Price]]-cleaneddata[[#This Row],[Discount]]</f>
        <v>12.27</v>
      </c>
      <c r="Z1737" t="str">
        <f>_xlfn.IFS(cleaneddata[[#This Row],[Region]]="Central","Chris",cleaneddata[[#This Row],[Region]]="East","Erin",cleaneddata[[#This Row],[Region]]="South","Sam",cleaneddata[[#This Row],[Region]]="West","William")</f>
        <v>Chris</v>
      </c>
    </row>
    <row r="1738" spans="1:26" x14ac:dyDescent="0.2">
      <c r="A1738">
        <v>2543</v>
      </c>
      <c r="B1738" t="s">
        <v>2829</v>
      </c>
      <c r="C1738" t="s">
        <v>118</v>
      </c>
      <c r="D1738">
        <v>0.05</v>
      </c>
      <c r="E1738">
        <v>15.68</v>
      </c>
      <c r="F1738">
        <v>3.73</v>
      </c>
      <c r="G1738" t="s">
        <v>40</v>
      </c>
      <c r="H1738" t="s">
        <v>29</v>
      </c>
      <c r="I1738" t="s">
        <v>30</v>
      </c>
      <c r="J1738" t="s">
        <v>128</v>
      </c>
      <c r="K1738" t="s">
        <v>44</v>
      </c>
      <c r="L1738" t="s">
        <v>2729</v>
      </c>
      <c r="M1738">
        <v>0.46</v>
      </c>
      <c r="N1738" t="s">
        <v>34</v>
      </c>
      <c r="O1738" t="s">
        <v>35</v>
      </c>
      <c r="P1738" t="s">
        <v>244</v>
      </c>
      <c r="Q1738" t="s">
        <v>2434</v>
      </c>
      <c r="R1738">
        <v>23223</v>
      </c>
      <c r="S1738" s="1">
        <v>42166</v>
      </c>
      <c r="T1738" s="1">
        <v>42167</v>
      </c>
      <c r="U1738">
        <v>3.54</v>
      </c>
      <c r="V1738">
        <v>17</v>
      </c>
      <c r="W1738">
        <v>257.48</v>
      </c>
      <c r="X1738">
        <v>87917</v>
      </c>
      <c r="Y1738">
        <f>cleaneddata[[#This Row],[Unit Price]]-cleaneddata[[#This Row],[Discount]]</f>
        <v>15.629999999999999</v>
      </c>
      <c r="Z1738" t="str">
        <f>_xlfn.IFS(cleaneddata[[#This Row],[Region]]="Central","Chris",cleaneddata[[#This Row],[Region]]="East","Erin",cleaneddata[[#This Row],[Region]]="South","Sam",cleaneddata[[#This Row],[Region]]="West","William")</f>
        <v>Sam</v>
      </c>
    </row>
    <row r="1739" spans="1:26" x14ac:dyDescent="0.2">
      <c r="A1739">
        <v>2543</v>
      </c>
      <c r="B1739" t="s">
        <v>2829</v>
      </c>
      <c r="C1739" t="s">
        <v>118</v>
      </c>
      <c r="D1739">
        <v>0.02</v>
      </c>
      <c r="E1739">
        <v>195.99</v>
      </c>
      <c r="F1739">
        <v>4.2</v>
      </c>
      <c r="G1739" t="s">
        <v>40</v>
      </c>
      <c r="H1739" t="s">
        <v>29</v>
      </c>
      <c r="I1739" t="s">
        <v>42</v>
      </c>
      <c r="J1739" t="s">
        <v>137</v>
      </c>
      <c r="K1739" t="s">
        <v>75</v>
      </c>
      <c r="L1739" t="s">
        <v>2830</v>
      </c>
      <c r="M1739">
        <v>0.56000000000000005</v>
      </c>
      <c r="N1739" t="s">
        <v>34</v>
      </c>
      <c r="O1739" t="s">
        <v>35</v>
      </c>
      <c r="P1739" t="s">
        <v>244</v>
      </c>
      <c r="Q1739" t="s">
        <v>2434</v>
      </c>
      <c r="R1739">
        <v>23223</v>
      </c>
      <c r="S1739" s="1">
        <v>42166</v>
      </c>
      <c r="T1739" s="1">
        <v>42167</v>
      </c>
      <c r="U1739">
        <v>40.283999999999999</v>
      </c>
      <c r="V1739">
        <v>19</v>
      </c>
      <c r="W1739">
        <v>3194.99</v>
      </c>
      <c r="X1739">
        <v>87917</v>
      </c>
      <c r="Y1739">
        <f>cleaneddata[[#This Row],[Unit Price]]-cleaneddata[[#This Row],[Discount]]</f>
        <v>195.97</v>
      </c>
      <c r="Z1739" t="str">
        <f>_xlfn.IFS(cleaneddata[[#This Row],[Region]]="Central","Chris",cleaneddata[[#This Row],[Region]]="East","Erin",cleaneddata[[#This Row],[Region]]="South","Sam",cleaneddata[[#This Row],[Region]]="West","William")</f>
        <v>Sam</v>
      </c>
    </row>
    <row r="1740" spans="1:26" x14ac:dyDescent="0.2">
      <c r="A1740">
        <v>2840</v>
      </c>
      <c r="B1740" t="s">
        <v>1739</v>
      </c>
      <c r="C1740" t="s">
        <v>118</v>
      </c>
      <c r="D1740">
        <v>0.05</v>
      </c>
      <c r="E1740">
        <v>15.68</v>
      </c>
      <c r="F1740">
        <v>3.73</v>
      </c>
      <c r="G1740" t="s">
        <v>40</v>
      </c>
      <c r="H1740" t="s">
        <v>96</v>
      </c>
      <c r="I1740" t="s">
        <v>30</v>
      </c>
      <c r="J1740" t="s">
        <v>128</v>
      </c>
      <c r="K1740" t="s">
        <v>44</v>
      </c>
      <c r="L1740" t="s">
        <v>2729</v>
      </c>
      <c r="M1740">
        <v>0.46</v>
      </c>
      <c r="N1740" t="s">
        <v>34</v>
      </c>
      <c r="O1740" t="s">
        <v>35</v>
      </c>
      <c r="P1740" t="s">
        <v>125</v>
      </c>
      <c r="Q1740" t="s">
        <v>1741</v>
      </c>
      <c r="R1740">
        <v>33161</v>
      </c>
      <c r="S1740" s="1">
        <v>42166</v>
      </c>
      <c r="T1740" s="1">
        <v>42168</v>
      </c>
      <c r="U1740">
        <v>1166.6279999999999</v>
      </c>
      <c r="V1740">
        <v>17</v>
      </c>
      <c r="W1740">
        <v>260.01</v>
      </c>
      <c r="X1740">
        <v>87885</v>
      </c>
      <c r="Y1740">
        <f>cleaneddata[[#This Row],[Unit Price]]-cleaneddata[[#This Row],[Discount]]</f>
        <v>15.629999999999999</v>
      </c>
      <c r="Z1740" t="str">
        <f>_xlfn.IFS(cleaneddata[[#This Row],[Region]]="Central","Chris",cleaneddata[[#This Row],[Region]]="East","Erin",cleaneddata[[#This Row],[Region]]="South","Sam",cleaneddata[[#This Row],[Region]]="West","William")</f>
        <v>Sam</v>
      </c>
    </row>
    <row r="1741" spans="1:26" x14ac:dyDescent="0.2">
      <c r="A1741">
        <v>2840</v>
      </c>
      <c r="B1741" t="s">
        <v>1739</v>
      </c>
      <c r="C1741" t="s">
        <v>118</v>
      </c>
      <c r="D1741">
        <v>0</v>
      </c>
      <c r="E1741">
        <v>14.98</v>
      </c>
      <c r="F1741">
        <v>8.99</v>
      </c>
      <c r="G1741" t="s">
        <v>40</v>
      </c>
      <c r="H1741" t="s">
        <v>96</v>
      </c>
      <c r="I1741" t="s">
        <v>30</v>
      </c>
      <c r="J1741" t="s">
        <v>128</v>
      </c>
      <c r="K1741" t="s">
        <v>44</v>
      </c>
      <c r="L1741" t="s">
        <v>1488</v>
      </c>
      <c r="M1741">
        <v>0.39</v>
      </c>
      <c r="N1741" t="s">
        <v>34</v>
      </c>
      <c r="O1741" t="s">
        <v>35</v>
      </c>
      <c r="P1741" t="s">
        <v>125</v>
      </c>
      <c r="Q1741" t="s">
        <v>1741</v>
      </c>
      <c r="R1741">
        <v>33161</v>
      </c>
      <c r="S1741" s="1">
        <v>42166</v>
      </c>
      <c r="T1741" s="1">
        <v>42167</v>
      </c>
      <c r="U1741">
        <v>-40.604199999999999</v>
      </c>
      <c r="V1741">
        <v>18</v>
      </c>
      <c r="W1741">
        <v>273.79000000000002</v>
      </c>
      <c r="X1741">
        <v>87885</v>
      </c>
      <c r="Y1741">
        <f>cleaneddata[[#This Row],[Unit Price]]-cleaneddata[[#This Row],[Discount]]</f>
        <v>14.98</v>
      </c>
      <c r="Z1741" t="str">
        <f>_xlfn.IFS(cleaneddata[[#This Row],[Region]]="Central","Chris",cleaneddata[[#This Row],[Region]]="East","Erin",cleaneddata[[#This Row],[Region]]="South","Sam",cleaneddata[[#This Row],[Region]]="West","William")</f>
        <v>Sam</v>
      </c>
    </row>
    <row r="1742" spans="1:26" x14ac:dyDescent="0.2">
      <c r="A1742">
        <v>2840</v>
      </c>
      <c r="B1742" t="s">
        <v>1739</v>
      </c>
      <c r="C1742" t="s">
        <v>118</v>
      </c>
      <c r="D1742">
        <v>0.02</v>
      </c>
      <c r="E1742">
        <v>38.76</v>
      </c>
      <c r="F1742">
        <v>13.26</v>
      </c>
      <c r="G1742" t="s">
        <v>40</v>
      </c>
      <c r="H1742" t="s">
        <v>96</v>
      </c>
      <c r="I1742" t="s">
        <v>50</v>
      </c>
      <c r="J1742" t="s">
        <v>90</v>
      </c>
      <c r="K1742" t="s">
        <v>75</v>
      </c>
      <c r="L1742" t="s">
        <v>2831</v>
      </c>
      <c r="M1742">
        <v>0.36</v>
      </c>
      <c r="N1742" t="s">
        <v>34</v>
      </c>
      <c r="O1742" t="s">
        <v>35</v>
      </c>
      <c r="P1742" t="s">
        <v>125</v>
      </c>
      <c r="Q1742" t="s">
        <v>1741</v>
      </c>
      <c r="R1742">
        <v>33161</v>
      </c>
      <c r="S1742" s="1">
        <v>42166</v>
      </c>
      <c r="T1742" s="1">
        <v>42167</v>
      </c>
      <c r="U1742">
        <v>-294.084</v>
      </c>
      <c r="V1742">
        <v>1</v>
      </c>
      <c r="W1742">
        <v>44.62</v>
      </c>
      <c r="X1742">
        <v>87885</v>
      </c>
      <c r="Y1742">
        <f>cleaneddata[[#This Row],[Unit Price]]-cleaneddata[[#This Row],[Discount]]</f>
        <v>38.739999999999995</v>
      </c>
      <c r="Z1742" t="str">
        <f>_xlfn.IFS(cleaneddata[[#This Row],[Region]]="Central","Chris",cleaneddata[[#This Row],[Region]]="East","Erin",cleaneddata[[#This Row],[Region]]="South","Sam",cleaneddata[[#This Row],[Region]]="West","William")</f>
        <v>Sam</v>
      </c>
    </row>
    <row r="1743" spans="1:26" x14ac:dyDescent="0.2">
      <c r="A1743">
        <v>3078</v>
      </c>
      <c r="B1743" t="s">
        <v>2832</v>
      </c>
      <c r="C1743" t="s">
        <v>72</v>
      </c>
      <c r="D1743">
        <v>0.04</v>
      </c>
      <c r="E1743">
        <v>35.44</v>
      </c>
      <c r="F1743">
        <v>5.09</v>
      </c>
      <c r="G1743" t="s">
        <v>40</v>
      </c>
      <c r="H1743" t="s">
        <v>29</v>
      </c>
      <c r="I1743" t="s">
        <v>50</v>
      </c>
      <c r="J1743" t="s">
        <v>90</v>
      </c>
      <c r="K1743" t="s">
        <v>75</v>
      </c>
      <c r="L1743" t="s">
        <v>2080</v>
      </c>
      <c r="M1743">
        <v>0.38</v>
      </c>
      <c r="N1743" t="s">
        <v>34</v>
      </c>
      <c r="O1743" t="s">
        <v>113</v>
      </c>
      <c r="P1743" t="s">
        <v>319</v>
      </c>
      <c r="Q1743" t="s">
        <v>2833</v>
      </c>
      <c r="R1743">
        <v>43615</v>
      </c>
      <c r="S1743" s="1">
        <v>42166</v>
      </c>
      <c r="T1743" s="1">
        <v>42166</v>
      </c>
      <c r="U1743">
        <v>118.6317</v>
      </c>
      <c r="V1743">
        <v>5</v>
      </c>
      <c r="W1743">
        <v>171.93</v>
      </c>
      <c r="X1743">
        <v>88240</v>
      </c>
      <c r="Y1743">
        <f>cleaneddata[[#This Row],[Unit Price]]-cleaneddata[[#This Row],[Discount]]</f>
        <v>35.4</v>
      </c>
      <c r="Z1743" t="str">
        <f>_xlfn.IFS(cleaneddata[[#This Row],[Region]]="Central","Chris",cleaneddata[[#This Row],[Region]]="East","Erin",cleaneddata[[#This Row],[Region]]="South","Sam",cleaneddata[[#This Row],[Region]]="West","William")</f>
        <v>Erin</v>
      </c>
    </row>
    <row r="1744" spans="1:26" x14ac:dyDescent="0.2">
      <c r="A1744">
        <v>3078</v>
      </c>
      <c r="B1744" t="s">
        <v>2832</v>
      </c>
      <c r="C1744" t="s">
        <v>72</v>
      </c>
      <c r="D1744">
        <v>0.08</v>
      </c>
      <c r="E1744">
        <v>3.98</v>
      </c>
      <c r="F1744">
        <v>0.7</v>
      </c>
      <c r="G1744" t="s">
        <v>40</v>
      </c>
      <c r="H1744" t="s">
        <v>29</v>
      </c>
      <c r="I1744" t="s">
        <v>50</v>
      </c>
      <c r="J1744" t="s">
        <v>51</v>
      </c>
      <c r="K1744" t="s">
        <v>52</v>
      </c>
      <c r="L1744" t="s">
        <v>350</v>
      </c>
      <c r="M1744">
        <v>0.52</v>
      </c>
      <c r="N1744" t="s">
        <v>34</v>
      </c>
      <c r="O1744" t="s">
        <v>113</v>
      </c>
      <c r="P1744" t="s">
        <v>319</v>
      </c>
      <c r="Q1744" t="s">
        <v>2833</v>
      </c>
      <c r="R1744">
        <v>43615</v>
      </c>
      <c r="S1744" s="1">
        <v>42166</v>
      </c>
      <c r="T1744" s="1">
        <v>42169</v>
      </c>
      <c r="U1744">
        <v>23.303999999999998</v>
      </c>
      <c r="V1744">
        <v>9</v>
      </c>
      <c r="W1744">
        <v>35.19</v>
      </c>
      <c r="X1744">
        <v>88240</v>
      </c>
      <c r="Y1744">
        <f>cleaneddata[[#This Row],[Unit Price]]-cleaneddata[[#This Row],[Discount]]</f>
        <v>3.9</v>
      </c>
      <c r="Z1744" t="str">
        <f>_xlfn.IFS(cleaneddata[[#This Row],[Region]]="Central","Chris",cleaneddata[[#This Row],[Region]]="East","Erin",cleaneddata[[#This Row],[Region]]="South","Sam",cleaneddata[[#This Row],[Region]]="West","William")</f>
        <v>Erin</v>
      </c>
    </row>
    <row r="1745" spans="1:26" x14ac:dyDescent="0.2">
      <c r="A1745">
        <v>3079</v>
      </c>
      <c r="B1745" t="s">
        <v>321</v>
      </c>
      <c r="C1745" t="s">
        <v>72</v>
      </c>
      <c r="D1745">
        <v>0.04</v>
      </c>
      <c r="E1745">
        <v>35.44</v>
      </c>
      <c r="F1745">
        <v>5.09</v>
      </c>
      <c r="G1745" t="s">
        <v>40</v>
      </c>
      <c r="H1745" t="s">
        <v>29</v>
      </c>
      <c r="I1745" t="s">
        <v>50</v>
      </c>
      <c r="J1745" t="s">
        <v>90</v>
      </c>
      <c r="K1745" t="s">
        <v>75</v>
      </c>
      <c r="L1745" t="s">
        <v>2080</v>
      </c>
      <c r="M1745">
        <v>0.38</v>
      </c>
      <c r="N1745" t="s">
        <v>34</v>
      </c>
      <c r="O1745" t="s">
        <v>113</v>
      </c>
      <c r="P1745" t="s">
        <v>322</v>
      </c>
      <c r="Q1745" t="s">
        <v>323</v>
      </c>
      <c r="R1745">
        <v>19112</v>
      </c>
      <c r="S1745" s="1">
        <v>42166</v>
      </c>
      <c r="T1745" s="1">
        <v>42166</v>
      </c>
      <c r="U1745">
        <v>150.72</v>
      </c>
      <c r="V1745">
        <v>21</v>
      </c>
      <c r="W1745">
        <v>722.1</v>
      </c>
      <c r="X1745">
        <v>53476</v>
      </c>
      <c r="Y1745">
        <f>cleaneddata[[#This Row],[Unit Price]]-cleaneddata[[#This Row],[Discount]]</f>
        <v>35.4</v>
      </c>
      <c r="Z1745" t="str">
        <f>_xlfn.IFS(cleaneddata[[#This Row],[Region]]="Central","Chris",cleaneddata[[#This Row],[Region]]="East","Erin",cleaneddata[[#This Row],[Region]]="South","Sam",cleaneddata[[#This Row],[Region]]="West","William")</f>
        <v>Erin</v>
      </c>
    </row>
    <row r="1746" spans="1:26" x14ac:dyDescent="0.2">
      <c r="A1746">
        <v>3079</v>
      </c>
      <c r="B1746" t="s">
        <v>321</v>
      </c>
      <c r="C1746" t="s">
        <v>72</v>
      </c>
      <c r="D1746">
        <v>0.08</v>
      </c>
      <c r="E1746">
        <v>3.98</v>
      </c>
      <c r="F1746">
        <v>0.7</v>
      </c>
      <c r="G1746" t="s">
        <v>40</v>
      </c>
      <c r="H1746" t="s">
        <v>29</v>
      </c>
      <c r="I1746" t="s">
        <v>50</v>
      </c>
      <c r="J1746" t="s">
        <v>51</v>
      </c>
      <c r="K1746" t="s">
        <v>52</v>
      </c>
      <c r="L1746" t="s">
        <v>350</v>
      </c>
      <c r="M1746">
        <v>0.52</v>
      </c>
      <c r="N1746" t="s">
        <v>34</v>
      </c>
      <c r="O1746" t="s">
        <v>113</v>
      </c>
      <c r="P1746" t="s">
        <v>322</v>
      </c>
      <c r="Q1746" t="s">
        <v>323</v>
      </c>
      <c r="R1746">
        <v>19112</v>
      </c>
      <c r="S1746" s="1">
        <v>42166</v>
      </c>
      <c r="T1746" s="1">
        <v>42169</v>
      </c>
      <c r="U1746">
        <v>19.420000000000002</v>
      </c>
      <c r="V1746">
        <v>36</v>
      </c>
      <c r="W1746">
        <v>140.78</v>
      </c>
      <c r="X1746">
        <v>53476</v>
      </c>
      <c r="Y1746">
        <f>cleaneddata[[#This Row],[Unit Price]]-cleaneddata[[#This Row],[Discount]]</f>
        <v>3.9</v>
      </c>
      <c r="Z1746" t="str">
        <f>_xlfn.IFS(cleaneddata[[#This Row],[Region]]="Central","Chris",cleaneddata[[#This Row],[Region]]="East","Erin",cleaneddata[[#This Row],[Region]]="South","Sam",cleaneddata[[#This Row],[Region]]="West","William")</f>
        <v>Erin</v>
      </c>
    </row>
    <row r="1747" spans="1:26" x14ac:dyDescent="0.2">
      <c r="A1747">
        <v>3079</v>
      </c>
      <c r="B1747" t="s">
        <v>321</v>
      </c>
      <c r="C1747" t="s">
        <v>72</v>
      </c>
      <c r="D1747">
        <v>0.01</v>
      </c>
      <c r="E1747">
        <v>1.76</v>
      </c>
      <c r="F1747">
        <v>0.7</v>
      </c>
      <c r="G1747" t="s">
        <v>40</v>
      </c>
      <c r="H1747" t="s">
        <v>29</v>
      </c>
      <c r="I1747" t="s">
        <v>50</v>
      </c>
      <c r="J1747" t="s">
        <v>51</v>
      </c>
      <c r="K1747" t="s">
        <v>52</v>
      </c>
      <c r="L1747" t="s">
        <v>1665</v>
      </c>
      <c r="M1747">
        <v>0.56000000000000005</v>
      </c>
      <c r="N1747" t="s">
        <v>34</v>
      </c>
      <c r="O1747" t="s">
        <v>113</v>
      </c>
      <c r="P1747" t="s">
        <v>322</v>
      </c>
      <c r="Q1747" t="s">
        <v>323</v>
      </c>
      <c r="R1747">
        <v>19112</v>
      </c>
      <c r="S1747" s="1">
        <v>42166</v>
      </c>
      <c r="T1747" s="1">
        <v>42167</v>
      </c>
      <c r="U1747">
        <v>3.13</v>
      </c>
      <c r="V1747">
        <v>71</v>
      </c>
      <c r="W1747">
        <v>129.72</v>
      </c>
      <c r="X1747">
        <v>53476</v>
      </c>
      <c r="Y1747">
        <f>cleaneddata[[#This Row],[Unit Price]]-cleaneddata[[#This Row],[Discount]]</f>
        <v>1.75</v>
      </c>
      <c r="Z1747" t="str">
        <f>_xlfn.IFS(cleaneddata[[#This Row],[Region]]="Central","Chris",cleaneddata[[#This Row],[Region]]="East","Erin",cleaneddata[[#This Row],[Region]]="South","Sam",cleaneddata[[#This Row],[Region]]="West","William")</f>
        <v>Erin</v>
      </c>
    </row>
    <row r="1748" spans="1:26" x14ac:dyDescent="0.2">
      <c r="A1748">
        <v>3079</v>
      </c>
      <c r="B1748" t="s">
        <v>321</v>
      </c>
      <c r="C1748" t="s">
        <v>72</v>
      </c>
      <c r="D1748">
        <v>0.01</v>
      </c>
      <c r="E1748">
        <v>193.17</v>
      </c>
      <c r="F1748">
        <v>19.989999999999998</v>
      </c>
      <c r="G1748" t="s">
        <v>89</v>
      </c>
      <c r="H1748" t="s">
        <v>29</v>
      </c>
      <c r="I1748" t="s">
        <v>50</v>
      </c>
      <c r="J1748" t="s">
        <v>80</v>
      </c>
      <c r="K1748" t="s">
        <v>75</v>
      </c>
      <c r="L1748" t="s">
        <v>1584</v>
      </c>
      <c r="M1748">
        <v>0.71</v>
      </c>
      <c r="N1748" t="s">
        <v>34</v>
      </c>
      <c r="O1748" t="s">
        <v>113</v>
      </c>
      <c r="P1748" t="s">
        <v>322</v>
      </c>
      <c r="Q1748" t="s">
        <v>323</v>
      </c>
      <c r="R1748">
        <v>19112</v>
      </c>
      <c r="S1748" s="1">
        <v>42166</v>
      </c>
      <c r="T1748" s="1">
        <v>42166</v>
      </c>
      <c r="U1748">
        <v>1141.07</v>
      </c>
      <c r="V1748">
        <v>63</v>
      </c>
      <c r="W1748">
        <v>12190.98</v>
      </c>
      <c r="X1748">
        <v>53476</v>
      </c>
      <c r="Y1748">
        <f>cleaneddata[[#This Row],[Unit Price]]-cleaneddata[[#This Row],[Discount]]</f>
        <v>193.16</v>
      </c>
      <c r="Z1748" t="str">
        <f>_xlfn.IFS(cleaneddata[[#This Row],[Region]]="Central","Chris",cleaneddata[[#This Row],[Region]]="East","Erin",cleaneddata[[#This Row],[Region]]="South","Sam",cleaneddata[[#This Row],[Region]]="West","William")</f>
        <v>Erin</v>
      </c>
    </row>
    <row r="1749" spans="1:26" x14ac:dyDescent="0.2">
      <c r="A1749">
        <v>2046</v>
      </c>
      <c r="B1749" t="s">
        <v>2834</v>
      </c>
      <c r="C1749" t="s">
        <v>27</v>
      </c>
      <c r="D1749">
        <v>0.04</v>
      </c>
      <c r="E1749">
        <v>4.28</v>
      </c>
      <c r="F1749">
        <v>5.68</v>
      </c>
      <c r="G1749" t="s">
        <v>40</v>
      </c>
      <c r="H1749" t="s">
        <v>96</v>
      </c>
      <c r="I1749" t="s">
        <v>50</v>
      </c>
      <c r="J1749" t="s">
        <v>90</v>
      </c>
      <c r="K1749" t="s">
        <v>75</v>
      </c>
      <c r="L1749" t="s">
        <v>2835</v>
      </c>
      <c r="M1749">
        <v>0.4</v>
      </c>
      <c r="N1749" t="s">
        <v>34</v>
      </c>
      <c r="O1749" t="s">
        <v>54</v>
      </c>
      <c r="P1749" t="s">
        <v>539</v>
      </c>
      <c r="Q1749" t="s">
        <v>2836</v>
      </c>
      <c r="R1749">
        <v>67901</v>
      </c>
      <c r="S1749" s="1">
        <v>42167</v>
      </c>
      <c r="T1749" s="1">
        <v>42169</v>
      </c>
      <c r="U1749">
        <v>-27.375</v>
      </c>
      <c r="V1749">
        <v>7</v>
      </c>
      <c r="W1749">
        <v>31.54</v>
      </c>
      <c r="X1749">
        <v>88219</v>
      </c>
      <c r="Y1749">
        <f>cleaneddata[[#This Row],[Unit Price]]-cleaneddata[[#This Row],[Discount]]</f>
        <v>4.24</v>
      </c>
      <c r="Z1749" t="str">
        <f>_xlfn.IFS(cleaneddata[[#This Row],[Region]]="Central","Chris",cleaneddata[[#This Row],[Region]]="East","Erin",cleaneddata[[#This Row],[Region]]="South","Sam",cleaneddata[[#This Row],[Region]]="West","William")</f>
        <v>Chris</v>
      </c>
    </row>
    <row r="1750" spans="1:26" x14ac:dyDescent="0.2">
      <c r="A1750">
        <v>2046</v>
      </c>
      <c r="B1750" t="s">
        <v>2834</v>
      </c>
      <c r="C1750" t="s">
        <v>27</v>
      </c>
      <c r="D1750">
        <v>0.06</v>
      </c>
      <c r="E1750">
        <v>376.13</v>
      </c>
      <c r="F1750">
        <v>85.63</v>
      </c>
      <c r="G1750" t="s">
        <v>28</v>
      </c>
      <c r="H1750" t="s">
        <v>96</v>
      </c>
      <c r="I1750" t="s">
        <v>30</v>
      </c>
      <c r="J1750" t="s">
        <v>31</v>
      </c>
      <c r="K1750" t="s">
        <v>32</v>
      </c>
      <c r="L1750" t="s">
        <v>2837</v>
      </c>
      <c r="M1750">
        <v>0.74</v>
      </c>
      <c r="N1750" t="s">
        <v>34</v>
      </c>
      <c r="O1750" t="s">
        <v>54</v>
      </c>
      <c r="P1750" t="s">
        <v>539</v>
      </c>
      <c r="Q1750" t="s">
        <v>2836</v>
      </c>
      <c r="R1750">
        <v>67901</v>
      </c>
      <c r="S1750" s="1">
        <v>42167</v>
      </c>
      <c r="T1750" s="1">
        <v>42169</v>
      </c>
      <c r="U1750">
        <v>-435.75749999999999</v>
      </c>
      <c r="V1750">
        <v>13</v>
      </c>
      <c r="W1750">
        <v>4634.6899999999996</v>
      </c>
      <c r="X1750">
        <v>88219</v>
      </c>
      <c r="Y1750">
        <f>cleaneddata[[#This Row],[Unit Price]]-cleaneddata[[#This Row],[Discount]]</f>
        <v>376.07</v>
      </c>
      <c r="Z1750" t="str">
        <f>_xlfn.IFS(cleaneddata[[#This Row],[Region]]="Central","Chris",cleaneddata[[#This Row],[Region]]="East","Erin",cleaneddata[[#This Row],[Region]]="South","Sam",cleaneddata[[#This Row],[Region]]="West","William")</f>
        <v>Chris</v>
      </c>
    </row>
    <row r="1751" spans="1:26" x14ac:dyDescent="0.2">
      <c r="A1751">
        <v>2046</v>
      </c>
      <c r="B1751" t="s">
        <v>2834</v>
      </c>
      <c r="C1751" t="s">
        <v>27</v>
      </c>
      <c r="D1751">
        <v>0.06</v>
      </c>
      <c r="E1751">
        <v>424.21</v>
      </c>
      <c r="F1751">
        <v>110.2</v>
      </c>
      <c r="G1751" t="s">
        <v>28</v>
      </c>
      <c r="H1751" t="s">
        <v>96</v>
      </c>
      <c r="I1751" t="s">
        <v>30</v>
      </c>
      <c r="J1751" t="s">
        <v>31</v>
      </c>
      <c r="K1751" t="s">
        <v>32</v>
      </c>
      <c r="L1751" t="s">
        <v>917</v>
      </c>
      <c r="M1751">
        <v>0.67</v>
      </c>
      <c r="N1751" t="s">
        <v>34</v>
      </c>
      <c r="O1751" t="s">
        <v>54</v>
      </c>
      <c r="P1751" t="s">
        <v>539</v>
      </c>
      <c r="Q1751" t="s">
        <v>2836</v>
      </c>
      <c r="R1751">
        <v>67901</v>
      </c>
      <c r="S1751" s="1">
        <v>42167</v>
      </c>
      <c r="T1751" s="1">
        <v>42168</v>
      </c>
      <c r="U1751">
        <v>682.53</v>
      </c>
      <c r="V1751">
        <v>17</v>
      </c>
      <c r="W1751">
        <v>7304.03</v>
      </c>
      <c r="X1751">
        <v>88219</v>
      </c>
      <c r="Y1751">
        <f>cleaneddata[[#This Row],[Unit Price]]-cleaneddata[[#This Row],[Discount]]</f>
        <v>424.15</v>
      </c>
      <c r="Z1751" t="str">
        <f>_xlfn.IFS(cleaneddata[[#This Row],[Region]]="Central","Chris",cleaneddata[[#This Row],[Region]]="East","Erin",cleaneddata[[#This Row],[Region]]="South","Sam",cleaneddata[[#This Row],[Region]]="West","William")</f>
        <v>Chris</v>
      </c>
    </row>
    <row r="1752" spans="1:26" x14ac:dyDescent="0.2">
      <c r="A1752">
        <v>2046</v>
      </c>
      <c r="B1752" t="s">
        <v>2834</v>
      </c>
      <c r="C1752" t="s">
        <v>27</v>
      </c>
      <c r="D1752">
        <v>0.06</v>
      </c>
      <c r="E1752">
        <v>195.99</v>
      </c>
      <c r="F1752">
        <v>8.99</v>
      </c>
      <c r="G1752" t="s">
        <v>40</v>
      </c>
      <c r="H1752" t="s">
        <v>96</v>
      </c>
      <c r="I1752" t="s">
        <v>42</v>
      </c>
      <c r="J1752" t="s">
        <v>137</v>
      </c>
      <c r="K1752" t="s">
        <v>75</v>
      </c>
      <c r="L1752" t="s">
        <v>1345</v>
      </c>
      <c r="M1752">
        <v>0.6</v>
      </c>
      <c r="N1752" t="s">
        <v>34</v>
      </c>
      <c r="O1752" t="s">
        <v>54</v>
      </c>
      <c r="P1752" t="s">
        <v>539</v>
      </c>
      <c r="Q1752" t="s">
        <v>2836</v>
      </c>
      <c r="R1752">
        <v>67901</v>
      </c>
      <c r="S1752" s="1">
        <v>42167</v>
      </c>
      <c r="T1752" s="1">
        <v>42169</v>
      </c>
      <c r="U1752">
        <v>-277.22199999999998</v>
      </c>
      <c r="V1752">
        <v>4</v>
      </c>
      <c r="W1752">
        <v>632.65</v>
      </c>
      <c r="X1752">
        <v>88219</v>
      </c>
      <c r="Y1752">
        <f>cleaneddata[[#This Row],[Unit Price]]-cleaneddata[[#This Row],[Discount]]</f>
        <v>195.93</v>
      </c>
      <c r="Z1752" t="str">
        <f>_xlfn.IFS(cleaneddata[[#This Row],[Region]]="Central","Chris",cleaneddata[[#This Row],[Region]]="East","Erin",cleaneddata[[#This Row],[Region]]="South","Sam",cleaneddata[[#This Row],[Region]]="West","William")</f>
        <v>Chris</v>
      </c>
    </row>
    <row r="1753" spans="1:26" x14ac:dyDescent="0.2">
      <c r="A1753">
        <v>62</v>
      </c>
      <c r="B1753" t="s">
        <v>2469</v>
      </c>
      <c r="C1753" t="s">
        <v>39</v>
      </c>
      <c r="D1753">
        <v>0.04</v>
      </c>
      <c r="E1753">
        <v>29.14</v>
      </c>
      <c r="F1753">
        <v>4.8600000000000003</v>
      </c>
      <c r="G1753" t="s">
        <v>40</v>
      </c>
      <c r="H1753" t="s">
        <v>96</v>
      </c>
      <c r="I1753" t="s">
        <v>50</v>
      </c>
      <c r="J1753" t="s">
        <v>90</v>
      </c>
      <c r="K1753" t="s">
        <v>52</v>
      </c>
      <c r="L1753" t="s">
        <v>2838</v>
      </c>
      <c r="M1753">
        <v>0.38</v>
      </c>
      <c r="N1753" t="s">
        <v>34</v>
      </c>
      <c r="O1753" t="s">
        <v>54</v>
      </c>
      <c r="P1753" t="s">
        <v>189</v>
      </c>
      <c r="Q1753" t="s">
        <v>2471</v>
      </c>
      <c r="R1753">
        <v>78664</v>
      </c>
      <c r="S1753" s="1">
        <v>42167</v>
      </c>
      <c r="T1753" s="1">
        <v>42169</v>
      </c>
      <c r="U1753">
        <v>349.40910000000002</v>
      </c>
      <c r="V1753">
        <v>17</v>
      </c>
      <c r="W1753">
        <v>506.39</v>
      </c>
      <c r="X1753">
        <v>87408</v>
      </c>
      <c r="Y1753">
        <f>cleaneddata[[#This Row],[Unit Price]]-cleaneddata[[#This Row],[Discount]]</f>
        <v>29.1</v>
      </c>
      <c r="Z1753" t="str">
        <f>_xlfn.IFS(cleaneddata[[#This Row],[Region]]="Central","Chris",cleaneddata[[#This Row],[Region]]="East","Erin",cleaneddata[[#This Row],[Region]]="South","Sam",cleaneddata[[#This Row],[Region]]="West","William")</f>
        <v>Chris</v>
      </c>
    </row>
    <row r="1754" spans="1:26" x14ac:dyDescent="0.2">
      <c r="A1754">
        <v>387</v>
      </c>
      <c r="B1754" t="s">
        <v>2839</v>
      </c>
      <c r="C1754" t="s">
        <v>39</v>
      </c>
      <c r="D1754">
        <v>0.1</v>
      </c>
      <c r="E1754">
        <v>8.8800000000000008</v>
      </c>
      <c r="F1754">
        <v>6.28</v>
      </c>
      <c r="G1754" t="s">
        <v>89</v>
      </c>
      <c r="H1754" t="s">
        <v>96</v>
      </c>
      <c r="I1754" t="s">
        <v>50</v>
      </c>
      <c r="J1754" t="s">
        <v>74</v>
      </c>
      <c r="K1754" t="s">
        <v>75</v>
      </c>
      <c r="L1754" t="s">
        <v>222</v>
      </c>
      <c r="M1754">
        <v>0.35</v>
      </c>
      <c r="N1754" t="s">
        <v>34</v>
      </c>
      <c r="O1754" t="s">
        <v>54</v>
      </c>
      <c r="P1754" t="s">
        <v>135</v>
      </c>
      <c r="Q1754" t="s">
        <v>2840</v>
      </c>
      <c r="R1754">
        <v>68801</v>
      </c>
      <c r="S1754" s="1">
        <v>42167</v>
      </c>
      <c r="T1754" s="1">
        <v>42169</v>
      </c>
      <c r="U1754">
        <v>-27.283750000000001</v>
      </c>
      <c r="V1754">
        <v>15</v>
      </c>
      <c r="W1754">
        <v>126.9</v>
      </c>
      <c r="X1754">
        <v>90339</v>
      </c>
      <c r="Y1754">
        <f>cleaneddata[[#This Row],[Unit Price]]-cleaneddata[[#This Row],[Discount]]</f>
        <v>8.7800000000000011</v>
      </c>
      <c r="Z1754" t="str">
        <f>_xlfn.IFS(cleaneddata[[#This Row],[Region]]="Central","Chris",cleaneddata[[#This Row],[Region]]="East","Erin",cleaneddata[[#This Row],[Region]]="South","Sam",cleaneddata[[#This Row],[Region]]="West","William")</f>
        <v>Chris</v>
      </c>
    </row>
    <row r="1755" spans="1:26" x14ac:dyDescent="0.2">
      <c r="A1755">
        <v>1016</v>
      </c>
      <c r="B1755" t="s">
        <v>2841</v>
      </c>
      <c r="C1755" t="s">
        <v>39</v>
      </c>
      <c r="D1755">
        <v>0.02</v>
      </c>
      <c r="E1755">
        <v>6.48</v>
      </c>
      <c r="F1755">
        <v>7.86</v>
      </c>
      <c r="G1755" t="s">
        <v>89</v>
      </c>
      <c r="H1755" t="s">
        <v>73</v>
      </c>
      <c r="I1755" t="s">
        <v>50</v>
      </c>
      <c r="J1755" t="s">
        <v>90</v>
      </c>
      <c r="K1755" t="s">
        <v>75</v>
      </c>
      <c r="L1755" t="s">
        <v>862</v>
      </c>
      <c r="M1755">
        <v>0.37</v>
      </c>
      <c r="N1755" t="s">
        <v>34</v>
      </c>
      <c r="O1755" t="s">
        <v>35</v>
      </c>
      <c r="P1755" t="s">
        <v>99</v>
      </c>
      <c r="Q1755" t="s">
        <v>2842</v>
      </c>
      <c r="R1755">
        <v>28806</v>
      </c>
      <c r="S1755" s="1">
        <v>42167</v>
      </c>
      <c r="T1755" s="1">
        <v>42168</v>
      </c>
      <c r="U1755">
        <v>111.22199999999999</v>
      </c>
      <c r="V1755">
        <v>1</v>
      </c>
      <c r="W1755">
        <v>11.41</v>
      </c>
      <c r="X1755">
        <v>88389</v>
      </c>
      <c r="Y1755">
        <f>cleaneddata[[#This Row],[Unit Price]]-cleaneddata[[#This Row],[Discount]]</f>
        <v>6.4600000000000009</v>
      </c>
      <c r="Z1755" t="str">
        <f>_xlfn.IFS(cleaneddata[[#This Row],[Region]]="Central","Chris",cleaneddata[[#This Row],[Region]]="East","Erin",cleaneddata[[#This Row],[Region]]="South","Sam",cleaneddata[[#This Row],[Region]]="West","William")</f>
        <v>Sam</v>
      </c>
    </row>
    <row r="1756" spans="1:26" x14ac:dyDescent="0.2">
      <c r="A1756">
        <v>1745</v>
      </c>
      <c r="B1756" t="s">
        <v>361</v>
      </c>
      <c r="C1756" t="s">
        <v>39</v>
      </c>
      <c r="D1756">
        <v>0.04</v>
      </c>
      <c r="E1756">
        <v>124.49</v>
      </c>
      <c r="F1756">
        <v>51.94</v>
      </c>
      <c r="G1756" t="s">
        <v>28</v>
      </c>
      <c r="H1756" t="s">
        <v>41</v>
      </c>
      <c r="I1756" t="s">
        <v>30</v>
      </c>
      <c r="J1756" t="s">
        <v>31</v>
      </c>
      <c r="K1756" t="s">
        <v>32</v>
      </c>
      <c r="L1756" t="s">
        <v>1151</v>
      </c>
      <c r="M1756">
        <v>0.63</v>
      </c>
      <c r="N1756" t="s">
        <v>34</v>
      </c>
      <c r="O1756" t="s">
        <v>35</v>
      </c>
      <c r="P1756" t="s">
        <v>77</v>
      </c>
      <c r="Q1756" t="s">
        <v>363</v>
      </c>
      <c r="R1756">
        <v>30305</v>
      </c>
      <c r="S1756" s="1">
        <v>42167</v>
      </c>
      <c r="T1756" s="1">
        <v>42169</v>
      </c>
      <c r="U1756">
        <v>-247.55157</v>
      </c>
      <c r="V1756">
        <v>4</v>
      </c>
      <c r="W1756">
        <v>605.82000000000005</v>
      </c>
      <c r="X1756">
        <v>12224</v>
      </c>
      <c r="Y1756">
        <f>cleaneddata[[#This Row],[Unit Price]]-cleaneddata[[#This Row],[Discount]]</f>
        <v>124.44999999999999</v>
      </c>
      <c r="Z1756" t="str">
        <f>_xlfn.IFS(cleaneddata[[#This Row],[Region]]="Central","Chris",cleaneddata[[#This Row],[Region]]="East","Erin",cleaneddata[[#This Row],[Region]]="South","Sam",cleaneddata[[#This Row],[Region]]="West","William")</f>
        <v>Sam</v>
      </c>
    </row>
    <row r="1757" spans="1:26" x14ac:dyDescent="0.2">
      <c r="A1757">
        <v>1745</v>
      </c>
      <c r="B1757" t="s">
        <v>361</v>
      </c>
      <c r="C1757" t="s">
        <v>39</v>
      </c>
      <c r="D1757">
        <v>0.1</v>
      </c>
      <c r="E1757">
        <v>35.99</v>
      </c>
      <c r="F1757">
        <v>5</v>
      </c>
      <c r="G1757" t="s">
        <v>40</v>
      </c>
      <c r="H1757" t="s">
        <v>41</v>
      </c>
      <c r="I1757" t="s">
        <v>42</v>
      </c>
      <c r="J1757" t="s">
        <v>137</v>
      </c>
      <c r="K1757" t="s">
        <v>52</v>
      </c>
      <c r="L1757" t="s">
        <v>1851</v>
      </c>
      <c r="M1757">
        <v>0.82</v>
      </c>
      <c r="N1757" t="s">
        <v>34</v>
      </c>
      <c r="O1757" t="s">
        <v>35</v>
      </c>
      <c r="P1757" t="s">
        <v>77</v>
      </c>
      <c r="Q1757" t="s">
        <v>363</v>
      </c>
      <c r="R1757">
        <v>30305</v>
      </c>
      <c r="S1757" s="1">
        <v>42167</v>
      </c>
      <c r="T1757" s="1">
        <v>42167</v>
      </c>
      <c r="U1757">
        <v>-277.20924000000002</v>
      </c>
      <c r="V1757">
        <v>54</v>
      </c>
      <c r="W1757">
        <v>1569</v>
      </c>
      <c r="X1757">
        <v>12224</v>
      </c>
      <c r="Y1757">
        <f>cleaneddata[[#This Row],[Unit Price]]-cleaneddata[[#This Row],[Discount]]</f>
        <v>35.89</v>
      </c>
      <c r="Z1757" t="str">
        <f>_xlfn.IFS(cleaneddata[[#This Row],[Region]]="Central","Chris",cleaneddata[[#This Row],[Region]]="East","Erin",cleaneddata[[#This Row],[Region]]="South","Sam",cleaneddata[[#This Row],[Region]]="West","William")</f>
        <v>Sam</v>
      </c>
    </row>
    <row r="1758" spans="1:26" x14ac:dyDescent="0.2">
      <c r="A1758">
        <v>1748</v>
      </c>
      <c r="B1758" t="s">
        <v>2843</v>
      </c>
      <c r="C1758" t="s">
        <v>39</v>
      </c>
      <c r="D1758">
        <v>0.04</v>
      </c>
      <c r="E1758">
        <v>124.49</v>
      </c>
      <c r="F1758">
        <v>51.94</v>
      </c>
      <c r="G1758" t="s">
        <v>28</v>
      </c>
      <c r="H1758" t="s">
        <v>41</v>
      </c>
      <c r="I1758" t="s">
        <v>30</v>
      </c>
      <c r="J1758" t="s">
        <v>31</v>
      </c>
      <c r="K1758" t="s">
        <v>32</v>
      </c>
      <c r="L1758" t="s">
        <v>1151</v>
      </c>
      <c r="M1758">
        <v>0.63</v>
      </c>
      <c r="N1758" t="s">
        <v>34</v>
      </c>
      <c r="O1758" t="s">
        <v>54</v>
      </c>
      <c r="P1758" t="s">
        <v>209</v>
      </c>
      <c r="Q1758" t="s">
        <v>2844</v>
      </c>
      <c r="R1758">
        <v>73703</v>
      </c>
      <c r="S1758" s="1">
        <v>42167</v>
      </c>
      <c r="T1758" s="1">
        <v>42169</v>
      </c>
      <c r="U1758">
        <v>-93.064499999999995</v>
      </c>
      <c r="V1758">
        <v>1</v>
      </c>
      <c r="W1758">
        <v>151.46</v>
      </c>
      <c r="X1758">
        <v>87245</v>
      </c>
      <c r="Y1758">
        <f>cleaneddata[[#This Row],[Unit Price]]-cleaneddata[[#This Row],[Discount]]</f>
        <v>124.44999999999999</v>
      </c>
      <c r="Z1758" t="str">
        <f>_xlfn.IFS(cleaneddata[[#This Row],[Region]]="Central","Chris",cleaneddata[[#This Row],[Region]]="East","Erin",cleaneddata[[#This Row],[Region]]="South","Sam",cleaneddata[[#This Row],[Region]]="West","William")</f>
        <v>Chris</v>
      </c>
    </row>
    <row r="1759" spans="1:26" x14ac:dyDescent="0.2">
      <c r="A1759">
        <v>1781</v>
      </c>
      <c r="B1759" t="s">
        <v>301</v>
      </c>
      <c r="C1759" t="s">
        <v>39</v>
      </c>
      <c r="D1759">
        <v>0</v>
      </c>
      <c r="E1759">
        <v>55.48</v>
      </c>
      <c r="F1759">
        <v>14.3</v>
      </c>
      <c r="G1759" t="s">
        <v>40</v>
      </c>
      <c r="H1759" t="s">
        <v>96</v>
      </c>
      <c r="I1759" t="s">
        <v>50</v>
      </c>
      <c r="J1759" t="s">
        <v>90</v>
      </c>
      <c r="K1759" t="s">
        <v>75</v>
      </c>
      <c r="L1759" t="s">
        <v>849</v>
      </c>
      <c r="M1759">
        <v>0.37</v>
      </c>
      <c r="N1759" t="s">
        <v>34</v>
      </c>
      <c r="O1759" t="s">
        <v>61</v>
      </c>
      <c r="P1759" t="s">
        <v>92</v>
      </c>
      <c r="Q1759" t="s">
        <v>303</v>
      </c>
      <c r="R1759">
        <v>94070</v>
      </c>
      <c r="S1759" s="1">
        <v>42167</v>
      </c>
      <c r="T1759" s="1">
        <v>42169</v>
      </c>
      <c r="U1759">
        <v>454.44779999999997</v>
      </c>
      <c r="V1759">
        <v>11</v>
      </c>
      <c r="W1759">
        <v>658.62</v>
      </c>
      <c r="X1759">
        <v>89857</v>
      </c>
      <c r="Y1759">
        <f>cleaneddata[[#This Row],[Unit Price]]-cleaneddata[[#This Row],[Discount]]</f>
        <v>55.48</v>
      </c>
      <c r="Z1759" t="str">
        <f>_xlfn.IFS(cleaneddata[[#This Row],[Region]]="Central","Chris",cleaneddata[[#This Row],[Region]]="East","Erin",cleaneddata[[#This Row],[Region]]="South","Sam",cleaneddata[[#This Row],[Region]]="West","William")</f>
        <v>William</v>
      </c>
    </row>
    <row r="1760" spans="1:26" x14ac:dyDescent="0.2">
      <c r="A1760">
        <v>2257</v>
      </c>
      <c r="B1760" t="s">
        <v>2845</v>
      </c>
      <c r="C1760" t="s">
        <v>39</v>
      </c>
      <c r="D1760">
        <v>0.06</v>
      </c>
      <c r="E1760">
        <v>6.68</v>
      </c>
      <c r="F1760">
        <v>6.93</v>
      </c>
      <c r="G1760" t="s">
        <v>40</v>
      </c>
      <c r="H1760" t="s">
        <v>96</v>
      </c>
      <c r="I1760" t="s">
        <v>50</v>
      </c>
      <c r="J1760" t="s">
        <v>90</v>
      </c>
      <c r="K1760" t="s">
        <v>75</v>
      </c>
      <c r="L1760" t="s">
        <v>978</v>
      </c>
      <c r="M1760">
        <v>0.37</v>
      </c>
      <c r="N1760" t="s">
        <v>34</v>
      </c>
      <c r="O1760" t="s">
        <v>35</v>
      </c>
      <c r="P1760" t="s">
        <v>99</v>
      </c>
      <c r="Q1760" t="s">
        <v>2846</v>
      </c>
      <c r="R1760">
        <v>27604</v>
      </c>
      <c r="S1760" s="1">
        <v>42167</v>
      </c>
      <c r="T1760" s="1">
        <v>42168</v>
      </c>
      <c r="U1760">
        <v>7.6245000000000003</v>
      </c>
      <c r="V1760">
        <v>14</v>
      </c>
      <c r="W1760">
        <v>91.92</v>
      </c>
      <c r="X1760">
        <v>87965</v>
      </c>
      <c r="Y1760">
        <f>cleaneddata[[#This Row],[Unit Price]]-cleaneddata[[#This Row],[Discount]]</f>
        <v>6.62</v>
      </c>
      <c r="Z1760" t="str">
        <f>_xlfn.IFS(cleaneddata[[#This Row],[Region]]="Central","Chris",cleaneddata[[#This Row],[Region]]="East","Erin",cleaneddata[[#This Row],[Region]]="South","Sam",cleaneddata[[#This Row],[Region]]="West","William")</f>
        <v>Sam</v>
      </c>
    </row>
    <row r="1761" spans="1:26" x14ac:dyDescent="0.2">
      <c r="A1761">
        <v>1466</v>
      </c>
      <c r="B1761" t="s">
        <v>2827</v>
      </c>
      <c r="C1761" t="s">
        <v>49</v>
      </c>
      <c r="D1761">
        <v>0.04</v>
      </c>
      <c r="E1761">
        <v>130.97999999999999</v>
      </c>
      <c r="F1761">
        <v>54.74</v>
      </c>
      <c r="G1761" t="s">
        <v>28</v>
      </c>
      <c r="H1761" t="s">
        <v>29</v>
      </c>
      <c r="I1761" t="s">
        <v>30</v>
      </c>
      <c r="J1761" t="s">
        <v>119</v>
      </c>
      <c r="K1761" t="s">
        <v>32</v>
      </c>
      <c r="L1761" t="s">
        <v>1405</v>
      </c>
      <c r="M1761">
        <v>0.69</v>
      </c>
      <c r="N1761" t="s">
        <v>34</v>
      </c>
      <c r="O1761" t="s">
        <v>54</v>
      </c>
      <c r="P1761" t="s">
        <v>135</v>
      </c>
      <c r="Q1761" t="s">
        <v>1485</v>
      </c>
      <c r="R1761">
        <v>68601</v>
      </c>
      <c r="S1761" s="1">
        <v>42167</v>
      </c>
      <c r="T1761" s="1">
        <v>42167</v>
      </c>
      <c r="U1761">
        <v>-723.78399999999999</v>
      </c>
      <c r="V1761">
        <v>14</v>
      </c>
      <c r="W1761">
        <v>1781.66</v>
      </c>
      <c r="X1761">
        <v>91116</v>
      </c>
      <c r="Y1761">
        <f>cleaneddata[[#This Row],[Unit Price]]-cleaneddata[[#This Row],[Discount]]</f>
        <v>130.94</v>
      </c>
      <c r="Z1761" t="str">
        <f>_xlfn.IFS(cleaneddata[[#This Row],[Region]]="Central","Chris",cleaneddata[[#This Row],[Region]]="East","Erin",cleaneddata[[#This Row],[Region]]="South","Sam",cleaneddata[[#This Row],[Region]]="West","William")</f>
        <v>Chris</v>
      </c>
    </row>
    <row r="1762" spans="1:26" x14ac:dyDescent="0.2">
      <c r="A1762">
        <v>1469</v>
      </c>
      <c r="B1762" t="s">
        <v>2847</v>
      </c>
      <c r="C1762" t="s">
        <v>49</v>
      </c>
      <c r="D1762">
        <v>0.04</v>
      </c>
      <c r="E1762">
        <v>105.29</v>
      </c>
      <c r="F1762">
        <v>10.119999999999999</v>
      </c>
      <c r="G1762" t="s">
        <v>40</v>
      </c>
      <c r="H1762" t="s">
        <v>29</v>
      </c>
      <c r="I1762" t="s">
        <v>30</v>
      </c>
      <c r="J1762" t="s">
        <v>128</v>
      </c>
      <c r="K1762" t="s">
        <v>66</v>
      </c>
      <c r="L1762" t="s">
        <v>196</v>
      </c>
      <c r="M1762">
        <v>0.79</v>
      </c>
      <c r="N1762" t="s">
        <v>34</v>
      </c>
      <c r="O1762" t="s">
        <v>61</v>
      </c>
      <c r="P1762" t="s">
        <v>148</v>
      </c>
      <c r="Q1762" t="s">
        <v>2848</v>
      </c>
      <c r="R1762">
        <v>84015</v>
      </c>
      <c r="S1762" s="1">
        <v>42167</v>
      </c>
      <c r="T1762" s="1">
        <v>42171</v>
      </c>
      <c r="U1762">
        <v>589.18799999999999</v>
      </c>
      <c r="V1762">
        <v>9</v>
      </c>
      <c r="W1762">
        <v>940.64</v>
      </c>
      <c r="X1762">
        <v>91116</v>
      </c>
      <c r="Y1762">
        <f>cleaneddata[[#This Row],[Unit Price]]-cleaneddata[[#This Row],[Discount]]</f>
        <v>105.25</v>
      </c>
      <c r="Z1762" t="str">
        <f>_xlfn.IFS(cleaneddata[[#This Row],[Region]]="Central","Chris",cleaneddata[[#This Row],[Region]]="East","Erin",cleaneddata[[#This Row],[Region]]="South","Sam",cleaneddata[[#This Row],[Region]]="West","William")</f>
        <v>William</v>
      </c>
    </row>
    <row r="1763" spans="1:26" x14ac:dyDescent="0.2">
      <c r="A1763">
        <v>1469</v>
      </c>
      <c r="B1763" t="s">
        <v>2847</v>
      </c>
      <c r="C1763" t="s">
        <v>49</v>
      </c>
      <c r="D1763">
        <v>7.0000000000000007E-2</v>
      </c>
      <c r="E1763">
        <v>31.76</v>
      </c>
      <c r="F1763">
        <v>45.51</v>
      </c>
      <c r="G1763" t="s">
        <v>28</v>
      </c>
      <c r="H1763" t="s">
        <v>29</v>
      </c>
      <c r="I1763" t="s">
        <v>30</v>
      </c>
      <c r="J1763" t="s">
        <v>31</v>
      </c>
      <c r="K1763" t="s">
        <v>32</v>
      </c>
      <c r="L1763" t="s">
        <v>668</v>
      </c>
      <c r="M1763">
        <v>0.65</v>
      </c>
      <c r="N1763" t="s">
        <v>34</v>
      </c>
      <c r="O1763" t="s">
        <v>61</v>
      </c>
      <c r="P1763" t="s">
        <v>148</v>
      </c>
      <c r="Q1763" t="s">
        <v>2848</v>
      </c>
      <c r="R1763">
        <v>84015</v>
      </c>
      <c r="S1763" s="1">
        <v>42167</v>
      </c>
      <c r="T1763" s="1">
        <v>42169</v>
      </c>
      <c r="U1763">
        <v>-1314.992</v>
      </c>
      <c r="V1763">
        <v>18</v>
      </c>
      <c r="W1763">
        <v>439.27</v>
      </c>
      <c r="X1763">
        <v>91116</v>
      </c>
      <c r="Y1763">
        <f>cleaneddata[[#This Row],[Unit Price]]-cleaneddata[[#This Row],[Discount]]</f>
        <v>31.69</v>
      </c>
      <c r="Z1763" t="str">
        <f>_xlfn.IFS(cleaneddata[[#This Row],[Region]]="Central","Chris",cleaneddata[[#This Row],[Region]]="East","Erin",cleaneddata[[#This Row],[Region]]="South","Sam",cleaneddata[[#This Row],[Region]]="West","William")</f>
        <v>William</v>
      </c>
    </row>
    <row r="1764" spans="1:26" x14ac:dyDescent="0.2">
      <c r="A1764">
        <v>3179</v>
      </c>
      <c r="B1764" t="s">
        <v>2849</v>
      </c>
      <c r="C1764" t="s">
        <v>49</v>
      </c>
      <c r="D1764">
        <v>7.0000000000000007E-2</v>
      </c>
      <c r="E1764">
        <v>35.44</v>
      </c>
      <c r="F1764">
        <v>7.5</v>
      </c>
      <c r="G1764" t="s">
        <v>40</v>
      </c>
      <c r="H1764" t="s">
        <v>96</v>
      </c>
      <c r="I1764" t="s">
        <v>50</v>
      </c>
      <c r="J1764" t="s">
        <v>90</v>
      </c>
      <c r="K1764" t="s">
        <v>75</v>
      </c>
      <c r="L1764" t="s">
        <v>569</v>
      </c>
      <c r="M1764">
        <v>0.38</v>
      </c>
      <c r="N1764" t="s">
        <v>34</v>
      </c>
      <c r="O1764" t="s">
        <v>54</v>
      </c>
      <c r="P1764" t="s">
        <v>86</v>
      </c>
      <c r="Q1764" t="s">
        <v>2850</v>
      </c>
      <c r="R1764">
        <v>55060</v>
      </c>
      <c r="S1764" s="1">
        <v>42167</v>
      </c>
      <c r="T1764" s="1">
        <v>42174</v>
      </c>
      <c r="U1764">
        <v>262.2</v>
      </c>
      <c r="V1764">
        <v>11</v>
      </c>
      <c r="W1764">
        <v>380</v>
      </c>
      <c r="X1764">
        <v>86989</v>
      </c>
      <c r="Y1764">
        <f>cleaneddata[[#This Row],[Unit Price]]-cleaneddata[[#This Row],[Discount]]</f>
        <v>35.369999999999997</v>
      </c>
      <c r="Z1764" t="str">
        <f>_xlfn.IFS(cleaneddata[[#This Row],[Region]]="Central","Chris",cleaneddata[[#This Row],[Region]]="East","Erin",cleaneddata[[#This Row],[Region]]="South","Sam",cleaneddata[[#This Row],[Region]]="West","William")</f>
        <v>Chris</v>
      </c>
    </row>
    <row r="1765" spans="1:26" x14ac:dyDescent="0.2">
      <c r="A1765">
        <v>550</v>
      </c>
      <c r="B1765" t="s">
        <v>874</v>
      </c>
      <c r="C1765" t="s">
        <v>118</v>
      </c>
      <c r="D1765">
        <v>0.06</v>
      </c>
      <c r="E1765">
        <v>549.99</v>
      </c>
      <c r="F1765">
        <v>49</v>
      </c>
      <c r="G1765" t="s">
        <v>28</v>
      </c>
      <c r="H1765" t="s">
        <v>96</v>
      </c>
      <c r="I1765" t="s">
        <v>42</v>
      </c>
      <c r="J1765" t="s">
        <v>65</v>
      </c>
      <c r="K1765" t="s">
        <v>59</v>
      </c>
      <c r="L1765" t="s">
        <v>1246</v>
      </c>
      <c r="M1765">
        <v>0.35</v>
      </c>
      <c r="N1765" t="s">
        <v>34</v>
      </c>
      <c r="O1765" t="s">
        <v>54</v>
      </c>
      <c r="P1765" t="s">
        <v>189</v>
      </c>
      <c r="Q1765" t="s">
        <v>875</v>
      </c>
      <c r="R1765">
        <v>78155</v>
      </c>
      <c r="S1765" s="1">
        <v>42167</v>
      </c>
      <c r="T1765" s="1">
        <v>42168</v>
      </c>
      <c r="U1765">
        <v>4637.4071999999996</v>
      </c>
      <c r="V1765">
        <v>13</v>
      </c>
      <c r="W1765">
        <v>6720.88</v>
      </c>
      <c r="X1765">
        <v>90910</v>
      </c>
      <c r="Y1765">
        <f>cleaneddata[[#This Row],[Unit Price]]-cleaneddata[[#This Row],[Discount]]</f>
        <v>549.93000000000006</v>
      </c>
      <c r="Z1765" t="str">
        <f>_xlfn.IFS(cleaneddata[[#This Row],[Region]]="Central","Chris",cleaneddata[[#This Row],[Region]]="East","Erin",cleaneddata[[#This Row],[Region]]="South","Sam",cleaneddata[[#This Row],[Region]]="West","William")</f>
        <v>Chris</v>
      </c>
    </row>
    <row r="1766" spans="1:26" x14ac:dyDescent="0.2">
      <c r="A1766">
        <v>550</v>
      </c>
      <c r="B1766" t="s">
        <v>874</v>
      </c>
      <c r="C1766" t="s">
        <v>118</v>
      </c>
      <c r="D1766">
        <v>0.08</v>
      </c>
      <c r="E1766">
        <v>115.99</v>
      </c>
      <c r="F1766">
        <v>5.99</v>
      </c>
      <c r="G1766" t="s">
        <v>89</v>
      </c>
      <c r="H1766" t="s">
        <v>96</v>
      </c>
      <c r="I1766" t="s">
        <v>42</v>
      </c>
      <c r="J1766" t="s">
        <v>137</v>
      </c>
      <c r="K1766" t="s">
        <v>75</v>
      </c>
      <c r="L1766" t="s">
        <v>2851</v>
      </c>
      <c r="M1766">
        <v>0.56999999999999995</v>
      </c>
      <c r="N1766" t="s">
        <v>34</v>
      </c>
      <c r="O1766" t="s">
        <v>54</v>
      </c>
      <c r="P1766" t="s">
        <v>189</v>
      </c>
      <c r="Q1766" t="s">
        <v>875</v>
      </c>
      <c r="R1766">
        <v>78155</v>
      </c>
      <c r="S1766" s="1">
        <v>42167</v>
      </c>
      <c r="T1766" s="1">
        <v>42168</v>
      </c>
      <c r="U1766">
        <v>-239.54150000000001</v>
      </c>
      <c r="V1766">
        <v>1</v>
      </c>
      <c r="W1766">
        <v>102.21</v>
      </c>
      <c r="X1766">
        <v>90910</v>
      </c>
      <c r="Y1766">
        <f>cleaneddata[[#This Row],[Unit Price]]-cleaneddata[[#This Row],[Discount]]</f>
        <v>115.91</v>
      </c>
      <c r="Z1766" t="str">
        <f>_xlfn.IFS(cleaneddata[[#This Row],[Region]]="Central","Chris",cleaneddata[[#This Row],[Region]]="East","Erin",cleaneddata[[#This Row],[Region]]="South","Sam",cleaneddata[[#This Row],[Region]]="West","William")</f>
        <v>Chris</v>
      </c>
    </row>
    <row r="1767" spans="1:26" x14ac:dyDescent="0.2">
      <c r="A1767">
        <v>3230</v>
      </c>
      <c r="B1767" t="s">
        <v>702</v>
      </c>
      <c r="C1767" t="s">
        <v>27</v>
      </c>
      <c r="D1767">
        <v>0.06</v>
      </c>
      <c r="E1767">
        <v>4.91</v>
      </c>
      <c r="F1767">
        <v>5.68</v>
      </c>
      <c r="G1767" t="s">
        <v>89</v>
      </c>
      <c r="H1767" t="s">
        <v>29</v>
      </c>
      <c r="I1767" t="s">
        <v>50</v>
      </c>
      <c r="J1767" t="s">
        <v>74</v>
      </c>
      <c r="K1767" t="s">
        <v>75</v>
      </c>
      <c r="L1767" t="s">
        <v>1935</v>
      </c>
      <c r="M1767">
        <v>0.36</v>
      </c>
      <c r="N1767" t="s">
        <v>34</v>
      </c>
      <c r="O1767" t="s">
        <v>54</v>
      </c>
      <c r="P1767" t="s">
        <v>359</v>
      </c>
      <c r="Q1767" t="s">
        <v>704</v>
      </c>
      <c r="R1767">
        <v>53186</v>
      </c>
      <c r="S1767" s="1">
        <v>42168</v>
      </c>
      <c r="T1767" s="1">
        <v>42168</v>
      </c>
      <c r="U1767">
        <v>-31.68825</v>
      </c>
      <c r="V1767">
        <v>10</v>
      </c>
      <c r="W1767">
        <v>53.89</v>
      </c>
      <c r="X1767">
        <v>87436</v>
      </c>
      <c r="Y1767">
        <f>cleaneddata[[#This Row],[Unit Price]]-cleaneddata[[#This Row],[Discount]]</f>
        <v>4.8500000000000005</v>
      </c>
      <c r="Z1767" t="str">
        <f>_xlfn.IFS(cleaneddata[[#This Row],[Region]]="Central","Chris",cleaneddata[[#This Row],[Region]]="East","Erin",cleaneddata[[#This Row],[Region]]="South","Sam",cleaneddata[[#This Row],[Region]]="West","William")</f>
        <v>Chris</v>
      </c>
    </row>
    <row r="1768" spans="1:26" x14ac:dyDescent="0.2">
      <c r="A1768">
        <v>3230</v>
      </c>
      <c r="B1768" t="s">
        <v>702</v>
      </c>
      <c r="C1768" t="s">
        <v>27</v>
      </c>
      <c r="D1768">
        <v>7.0000000000000007E-2</v>
      </c>
      <c r="E1768">
        <v>48.94</v>
      </c>
      <c r="F1768">
        <v>5.86</v>
      </c>
      <c r="G1768" t="s">
        <v>89</v>
      </c>
      <c r="H1768" t="s">
        <v>29</v>
      </c>
      <c r="I1768" t="s">
        <v>50</v>
      </c>
      <c r="J1768" t="s">
        <v>90</v>
      </c>
      <c r="K1768" t="s">
        <v>75</v>
      </c>
      <c r="L1768" t="s">
        <v>2852</v>
      </c>
      <c r="M1768">
        <v>0.35</v>
      </c>
      <c r="N1768" t="s">
        <v>34</v>
      </c>
      <c r="O1768" t="s">
        <v>54</v>
      </c>
      <c r="P1768" t="s">
        <v>359</v>
      </c>
      <c r="Q1768" t="s">
        <v>704</v>
      </c>
      <c r="R1768">
        <v>53186</v>
      </c>
      <c r="S1768" s="1">
        <v>42168</v>
      </c>
      <c r="T1768" s="1">
        <v>42169</v>
      </c>
      <c r="U1768">
        <v>690.7038</v>
      </c>
      <c r="V1768">
        <v>21</v>
      </c>
      <c r="W1768">
        <v>1001.02</v>
      </c>
      <c r="X1768">
        <v>87436</v>
      </c>
      <c r="Y1768">
        <f>cleaneddata[[#This Row],[Unit Price]]-cleaneddata[[#This Row],[Discount]]</f>
        <v>48.87</v>
      </c>
      <c r="Z1768" t="str">
        <f>_xlfn.IFS(cleaneddata[[#This Row],[Region]]="Central","Chris",cleaneddata[[#This Row],[Region]]="East","Erin",cleaneddata[[#This Row],[Region]]="South","Sam",cleaneddata[[#This Row],[Region]]="West","William")</f>
        <v>Chris</v>
      </c>
    </row>
    <row r="1769" spans="1:26" x14ac:dyDescent="0.2">
      <c r="A1769">
        <v>2143</v>
      </c>
      <c r="B1769" t="s">
        <v>2853</v>
      </c>
      <c r="C1769" t="s">
        <v>39</v>
      </c>
      <c r="D1769">
        <v>0.08</v>
      </c>
      <c r="E1769">
        <v>17.149999999999999</v>
      </c>
      <c r="F1769">
        <v>4.96</v>
      </c>
      <c r="G1769" t="s">
        <v>40</v>
      </c>
      <c r="H1769" t="s">
        <v>73</v>
      </c>
      <c r="I1769" t="s">
        <v>50</v>
      </c>
      <c r="J1769" t="s">
        <v>80</v>
      </c>
      <c r="K1769" t="s">
        <v>75</v>
      </c>
      <c r="L1769" t="s">
        <v>652</v>
      </c>
      <c r="M1769">
        <v>0.57999999999999996</v>
      </c>
      <c r="N1769" t="s">
        <v>34</v>
      </c>
      <c r="O1769" t="s">
        <v>35</v>
      </c>
      <c r="P1769" t="s">
        <v>244</v>
      </c>
      <c r="Q1769" t="s">
        <v>263</v>
      </c>
      <c r="R1769">
        <v>20151</v>
      </c>
      <c r="S1769" s="1">
        <v>42168</v>
      </c>
      <c r="T1769" s="1">
        <v>42171</v>
      </c>
      <c r="U1769">
        <v>33.659999999999997</v>
      </c>
      <c r="V1769">
        <v>12</v>
      </c>
      <c r="W1769">
        <v>200.61</v>
      </c>
      <c r="X1769">
        <v>87569</v>
      </c>
      <c r="Y1769">
        <f>cleaneddata[[#This Row],[Unit Price]]-cleaneddata[[#This Row],[Discount]]</f>
        <v>17.07</v>
      </c>
      <c r="Z1769" t="str">
        <f>_xlfn.IFS(cleaneddata[[#This Row],[Region]]="Central","Chris",cleaneddata[[#This Row],[Region]]="East","Erin",cleaneddata[[#This Row],[Region]]="South","Sam",cleaneddata[[#This Row],[Region]]="West","William")</f>
        <v>Sam</v>
      </c>
    </row>
    <row r="1770" spans="1:26" x14ac:dyDescent="0.2">
      <c r="A1770">
        <v>2771</v>
      </c>
      <c r="B1770" t="s">
        <v>2854</v>
      </c>
      <c r="C1770" t="s">
        <v>39</v>
      </c>
      <c r="D1770">
        <v>7.0000000000000007E-2</v>
      </c>
      <c r="E1770">
        <v>177.98</v>
      </c>
      <c r="F1770">
        <v>0.99</v>
      </c>
      <c r="G1770" t="s">
        <v>40</v>
      </c>
      <c r="H1770" t="s">
        <v>96</v>
      </c>
      <c r="I1770" t="s">
        <v>50</v>
      </c>
      <c r="J1770" t="s">
        <v>97</v>
      </c>
      <c r="K1770" t="s">
        <v>75</v>
      </c>
      <c r="L1770" t="s">
        <v>2855</v>
      </c>
      <c r="M1770">
        <v>0.56000000000000005</v>
      </c>
      <c r="N1770" t="s">
        <v>34</v>
      </c>
      <c r="O1770" t="s">
        <v>35</v>
      </c>
      <c r="P1770" t="s">
        <v>77</v>
      </c>
      <c r="Q1770" t="s">
        <v>2856</v>
      </c>
      <c r="R1770">
        <v>30344</v>
      </c>
      <c r="S1770" s="1">
        <v>42168</v>
      </c>
      <c r="T1770" s="1">
        <v>42168</v>
      </c>
      <c r="U1770">
        <v>-191.548</v>
      </c>
      <c r="V1770">
        <v>3</v>
      </c>
      <c r="W1770">
        <v>536.29</v>
      </c>
      <c r="X1770">
        <v>88974</v>
      </c>
      <c r="Y1770">
        <f>cleaneddata[[#This Row],[Unit Price]]-cleaneddata[[#This Row],[Discount]]</f>
        <v>177.91</v>
      </c>
      <c r="Z1770" t="str">
        <f>_xlfn.IFS(cleaneddata[[#This Row],[Region]]="Central","Chris",cleaneddata[[#This Row],[Region]]="East","Erin",cleaneddata[[#This Row],[Region]]="South","Sam",cleaneddata[[#This Row],[Region]]="West","William")</f>
        <v>Sam</v>
      </c>
    </row>
    <row r="1771" spans="1:26" x14ac:dyDescent="0.2">
      <c r="A1771">
        <v>1129</v>
      </c>
      <c r="B1771" t="s">
        <v>788</v>
      </c>
      <c r="C1771" t="s">
        <v>49</v>
      </c>
      <c r="D1771">
        <v>0.03</v>
      </c>
      <c r="E1771">
        <v>30.98</v>
      </c>
      <c r="F1771">
        <v>6.5</v>
      </c>
      <c r="G1771" t="s">
        <v>40</v>
      </c>
      <c r="H1771" t="s">
        <v>96</v>
      </c>
      <c r="I1771" t="s">
        <v>42</v>
      </c>
      <c r="J1771" t="s">
        <v>43</v>
      </c>
      <c r="K1771" t="s">
        <v>75</v>
      </c>
      <c r="L1771" t="s">
        <v>2857</v>
      </c>
      <c r="M1771">
        <v>0.79</v>
      </c>
      <c r="N1771" t="s">
        <v>34</v>
      </c>
      <c r="O1771" t="s">
        <v>113</v>
      </c>
      <c r="P1771" t="s">
        <v>405</v>
      </c>
      <c r="Q1771" t="s">
        <v>790</v>
      </c>
      <c r="R1771">
        <v>2118</v>
      </c>
      <c r="S1771" s="1">
        <v>42168</v>
      </c>
      <c r="T1771" s="1">
        <v>42172</v>
      </c>
      <c r="U1771">
        <v>-144.19999999999999</v>
      </c>
      <c r="V1771">
        <v>44</v>
      </c>
      <c r="W1771">
        <v>1332.09</v>
      </c>
      <c r="X1771">
        <v>39430</v>
      </c>
      <c r="Y1771">
        <f>cleaneddata[[#This Row],[Unit Price]]-cleaneddata[[#This Row],[Discount]]</f>
        <v>30.95</v>
      </c>
      <c r="Z1771" t="str">
        <f>_xlfn.IFS(cleaneddata[[#This Row],[Region]]="Central","Chris",cleaneddata[[#This Row],[Region]]="East","Erin",cleaneddata[[#This Row],[Region]]="South","Sam",cleaneddata[[#This Row],[Region]]="West","William")</f>
        <v>Erin</v>
      </c>
    </row>
    <row r="1772" spans="1:26" x14ac:dyDescent="0.2">
      <c r="A1772">
        <v>1132</v>
      </c>
      <c r="B1772" t="s">
        <v>1095</v>
      </c>
      <c r="C1772" t="s">
        <v>49</v>
      </c>
      <c r="D1772">
        <v>0.03</v>
      </c>
      <c r="E1772">
        <v>30.98</v>
      </c>
      <c r="F1772">
        <v>6.5</v>
      </c>
      <c r="G1772" t="s">
        <v>40</v>
      </c>
      <c r="H1772" t="s">
        <v>96</v>
      </c>
      <c r="I1772" t="s">
        <v>42</v>
      </c>
      <c r="J1772" t="s">
        <v>43</v>
      </c>
      <c r="K1772" t="s">
        <v>75</v>
      </c>
      <c r="L1772" t="s">
        <v>2857</v>
      </c>
      <c r="M1772">
        <v>0.79</v>
      </c>
      <c r="N1772" t="s">
        <v>34</v>
      </c>
      <c r="O1772" t="s">
        <v>54</v>
      </c>
      <c r="P1772" t="s">
        <v>189</v>
      </c>
      <c r="Q1772" t="s">
        <v>1096</v>
      </c>
      <c r="R1772">
        <v>76039</v>
      </c>
      <c r="S1772" s="1">
        <v>42168</v>
      </c>
      <c r="T1772" s="1">
        <v>42172</v>
      </c>
      <c r="U1772">
        <v>-115.36</v>
      </c>
      <c r="V1772">
        <v>11</v>
      </c>
      <c r="W1772">
        <v>333.02</v>
      </c>
      <c r="X1772">
        <v>88104</v>
      </c>
      <c r="Y1772">
        <f>cleaneddata[[#This Row],[Unit Price]]-cleaneddata[[#This Row],[Discount]]</f>
        <v>30.95</v>
      </c>
      <c r="Z1772" t="str">
        <f>_xlfn.IFS(cleaneddata[[#This Row],[Region]]="Central","Chris",cleaneddata[[#This Row],[Region]]="East","Erin",cleaneddata[[#This Row],[Region]]="South","Sam",cleaneddata[[#This Row],[Region]]="West","William")</f>
        <v>Chris</v>
      </c>
    </row>
    <row r="1773" spans="1:26" x14ac:dyDescent="0.2">
      <c r="A1773">
        <v>1505</v>
      </c>
      <c r="B1773" t="s">
        <v>2858</v>
      </c>
      <c r="C1773" t="s">
        <v>49</v>
      </c>
      <c r="D1773">
        <v>0</v>
      </c>
      <c r="E1773">
        <v>85.99</v>
      </c>
      <c r="F1773">
        <v>0.99</v>
      </c>
      <c r="G1773" t="s">
        <v>40</v>
      </c>
      <c r="H1773" t="s">
        <v>29</v>
      </c>
      <c r="I1773" t="s">
        <v>42</v>
      </c>
      <c r="J1773" t="s">
        <v>137</v>
      </c>
      <c r="K1773" t="s">
        <v>52</v>
      </c>
      <c r="L1773" t="s">
        <v>1598</v>
      </c>
      <c r="M1773">
        <v>0.85</v>
      </c>
      <c r="N1773" t="s">
        <v>34</v>
      </c>
      <c r="O1773" t="s">
        <v>54</v>
      </c>
      <c r="P1773" t="s">
        <v>189</v>
      </c>
      <c r="Q1773" t="s">
        <v>2859</v>
      </c>
      <c r="R1773">
        <v>77840</v>
      </c>
      <c r="S1773" s="1">
        <v>42168</v>
      </c>
      <c r="T1773" s="1">
        <v>42173</v>
      </c>
      <c r="U1773">
        <v>-138.0368</v>
      </c>
      <c r="V1773">
        <v>6</v>
      </c>
      <c r="W1773">
        <v>464.86</v>
      </c>
      <c r="X1773">
        <v>86181</v>
      </c>
      <c r="Y1773">
        <f>cleaneddata[[#This Row],[Unit Price]]-cleaneddata[[#This Row],[Discount]]</f>
        <v>85.99</v>
      </c>
      <c r="Z1773" t="str">
        <f>_xlfn.IFS(cleaneddata[[#This Row],[Region]]="Central","Chris",cleaneddata[[#This Row],[Region]]="East","Erin",cleaneddata[[#This Row],[Region]]="South","Sam",cleaneddata[[#This Row],[Region]]="West","William")</f>
        <v>Chris</v>
      </c>
    </row>
    <row r="1774" spans="1:26" x14ac:dyDescent="0.2">
      <c r="A1774">
        <v>5</v>
      </c>
      <c r="B1774" t="s">
        <v>2860</v>
      </c>
      <c r="C1774" t="s">
        <v>72</v>
      </c>
      <c r="D1774">
        <v>0.02</v>
      </c>
      <c r="E1774">
        <v>500.98</v>
      </c>
      <c r="F1774">
        <v>26</v>
      </c>
      <c r="G1774" t="s">
        <v>28</v>
      </c>
      <c r="H1774" t="s">
        <v>73</v>
      </c>
      <c r="I1774" t="s">
        <v>30</v>
      </c>
      <c r="J1774" t="s">
        <v>111</v>
      </c>
      <c r="K1774" t="s">
        <v>59</v>
      </c>
      <c r="L1774" t="s">
        <v>2298</v>
      </c>
      <c r="M1774">
        <v>0.6</v>
      </c>
      <c r="N1774" t="s">
        <v>34</v>
      </c>
      <c r="O1774" t="s">
        <v>61</v>
      </c>
      <c r="P1774" t="s">
        <v>92</v>
      </c>
      <c r="Q1774" t="s">
        <v>2218</v>
      </c>
      <c r="R1774">
        <v>91776</v>
      </c>
      <c r="S1774" s="1">
        <v>42168</v>
      </c>
      <c r="T1774" s="1">
        <v>42170</v>
      </c>
      <c r="U1774">
        <v>4390.3665000000001</v>
      </c>
      <c r="V1774">
        <v>12</v>
      </c>
      <c r="W1774">
        <v>6362.85</v>
      </c>
      <c r="X1774">
        <v>90193</v>
      </c>
      <c r="Y1774">
        <f>cleaneddata[[#This Row],[Unit Price]]-cleaneddata[[#This Row],[Discount]]</f>
        <v>500.96000000000004</v>
      </c>
      <c r="Z1774" t="str">
        <f>_xlfn.IFS(cleaneddata[[#This Row],[Region]]="Central","Chris",cleaneddata[[#This Row],[Region]]="East","Erin",cleaneddata[[#This Row],[Region]]="South","Sam",cleaneddata[[#This Row],[Region]]="West","William")</f>
        <v>William</v>
      </c>
    </row>
    <row r="1775" spans="1:26" x14ac:dyDescent="0.2">
      <c r="A1775">
        <v>1044</v>
      </c>
      <c r="B1775" t="s">
        <v>1402</v>
      </c>
      <c r="C1775" t="s">
        <v>27</v>
      </c>
      <c r="D1775">
        <v>0.02</v>
      </c>
      <c r="E1775">
        <v>209.84</v>
      </c>
      <c r="F1775">
        <v>21.21</v>
      </c>
      <c r="G1775" t="s">
        <v>40</v>
      </c>
      <c r="H1775" t="s">
        <v>73</v>
      </c>
      <c r="I1775" t="s">
        <v>30</v>
      </c>
      <c r="J1775" t="s">
        <v>128</v>
      </c>
      <c r="K1775" t="s">
        <v>66</v>
      </c>
      <c r="L1775" t="s">
        <v>211</v>
      </c>
      <c r="M1775">
        <v>0.59</v>
      </c>
      <c r="N1775" t="s">
        <v>34</v>
      </c>
      <c r="O1775" t="s">
        <v>61</v>
      </c>
      <c r="P1775" t="s">
        <v>92</v>
      </c>
      <c r="Q1775" t="s">
        <v>102</v>
      </c>
      <c r="R1775">
        <v>90004</v>
      </c>
      <c r="S1775" s="1">
        <v>42169</v>
      </c>
      <c r="T1775" s="1">
        <v>42169</v>
      </c>
      <c r="U1775">
        <v>2593.14</v>
      </c>
      <c r="V1775">
        <v>62</v>
      </c>
      <c r="W1775">
        <v>13546.94</v>
      </c>
      <c r="X1775">
        <v>28001</v>
      </c>
      <c r="Y1775">
        <f>cleaneddata[[#This Row],[Unit Price]]-cleaneddata[[#This Row],[Discount]]</f>
        <v>209.82</v>
      </c>
      <c r="Z1775" t="str">
        <f>_xlfn.IFS(cleaneddata[[#This Row],[Region]]="Central","Chris",cleaneddata[[#This Row],[Region]]="East","Erin",cleaneddata[[#This Row],[Region]]="South","Sam",cleaneddata[[#This Row],[Region]]="West","William")</f>
        <v>William</v>
      </c>
    </row>
    <row r="1776" spans="1:26" x14ac:dyDescent="0.2">
      <c r="A1776">
        <v>1044</v>
      </c>
      <c r="B1776" t="s">
        <v>1402</v>
      </c>
      <c r="C1776" t="s">
        <v>27</v>
      </c>
      <c r="D1776">
        <v>0.01</v>
      </c>
      <c r="E1776">
        <v>194.3</v>
      </c>
      <c r="F1776">
        <v>11.54</v>
      </c>
      <c r="G1776" t="s">
        <v>40</v>
      </c>
      <c r="H1776" t="s">
        <v>73</v>
      </c>
      <c r="I1776" t="s">
        <v>30</v>
      </c>
      <c r="J1776" t="s">
        <v>128</v>
      </c>
      <c r="K1776" t="s">
        <v>66</v>
      </c>
      <c r="L1776" t="s">
        <v>208</v>
      </c>
      <c r="M1776">
        <v>0.59</v>
      </c>
      <c r="N1776" t="s">
        <v>34</v>
      </c>
      <c r="O1776" t="s">
        <v>61</v>
      </c>
      <c r="P1776" t="s">
        <v>92</v>
      </c>
      <c r="Q1776" t="s">
        <v>102</v>
      </c>
      <c r="R1776">
        <v>90004</v>
      </c>
      <c r="S1776" s="1">
        <v>42169</v>
      </c>
      <c r="T1776" s="1">
        <v>42171</v>
      </c>
      <c r="U1776">
        <v>1162.76</v>
      </c>
      <c r="V1776">
        <v>32</v>
      </c>
      <c r="W1776">
        <v>6401.65</v>
      </c>
      <c r="X1776">
        <v>28001</v>
      </c>
      <c r="Y1776">
        <f>cleaneddata[[#This Row],[Unit Price]]-cleaneddata[[#This Row],[Discount]]</f>
        <v>194.29000000000002</v>
      </c>
      <c r="Z1776" t="str">
        <f>_xlfn.IFS(cleaneddata[[#This Row],[Region]]="Central","Chris",cleaneddata[[#This Row],[Region]]="East","Erin",cleaneddata[[#This Row],[Region]]="South","Sam",cleaneddata[[#This Row],[Region]]="West","William")</f>
        <v>William</v>
      </c>
    </row>
    <row r="1777" spans="1:26" x14ac:dyDescent="0.2">
      <c r="A1777">
        <v>1519</v>
      </c>
      <c r="B1777" t="s">
        <v>2861</v>
      </c>
      <c r="C1777" t="s">
        <v>27</v>
      </c>
      <c r="D1777">
        <v>0.06</v>
      </c>
      <c r="E1777">
        <v>55.48</v>
      </c>
      <c r="F1777">
        <v>4.8499999999999996</v>
      </c>
      <c r="G1777" t="s">
        <v>40</v>
      </c>
      <c r="H1777" t="s">
        <v>41</v>
      </c>
      <c r="I1777" t="s">
        <v>50</v>
      </c>
      <c r="J1777" t="s">
        <v>90</v>
      </c>
      <c r="K1777" t="s">
        <v>75</v>
      </c>
      <c r="L1777" t="s">
        <v>2862</v>
      </c>
      <c r="M1777">
        <v>0.37</v>
      </c>
      <c r="N1777" t="s">
        <v>34</v>
      </c>
      <c r="O1777" t="s">
        <v>113</v>
      </c>
      <c r="P1777" t="s">
        <v>333</v>
      </c>
      <c r="Q1777" t="s">
        <v>1206</v>
      </c>
      <c r="R1777">
        <v>4210</v>
      </c>
      <c r="S1777" s="1">
        <v>42169</v>
      </c>
      <c r="T1777" s="1">
        <v>42169</v>
      </c>
      <c r="U1777">
        <v>711.05190000000005</v>
      </c>
      <c r="V1777">
        <v>19</v>
      </c>
      <c r="W1777">
        <v>1030.51</v>
      </c>
      <c r="X1777">
        <v>89957</v>
      </c>
      <c r="Y1777">
        <f>cleaneddata[[#This Row],[Unit Price]]-cleaneddata[[#This Row],[Discount]]</f>
        <v>55.419999999999995</v>
      </c>
      <c r="Z1777" t="str">
        <f>_xlfn.IFS(cleaneddata[[#This Row],[Region]]="Central","Chris",cleaneddata[[#This Row],[Region]]="East","Erin",cleaneddata[[#This Row],[Region]]="South","Sam",cleaneddata[[#This Row],[Region]]="West","William")</f>
        <v>Erin</v>
      </c>
    </row>
    <row r="1778" spans="1:26" x14ac:dyDescent="0.2">
      <c r="A1778">
        <v>1522</v>
      </c>
      <c r="B1778" t="s">
        <v>2863</v>
      </c>
      <c r="C1778" t="s">
        <v>27</v>
      </c>
      <c r="D1778">
        <v>0.1</v>
      </c>
      <c r="E1778">
        <v>122.99</v>
      </c>
      <c r="F1778">
        <v>70.2</v>
      </c>
      <c r="G1778" t="s">
        <v>28</v>
      </c>
      <c r="H1778" t="s">
        <v>41</v>
      </c>
      <c r="I1778" t="s">
        <v>30</v>
      </c>
      <c r="J1778" t="s">
        <v>111</v>
      </c>
      <c r="K1778" t="s">
        <v>59</v>
      </c>
      <c r="L1778" t="s">
        <v>806</v>
      </c>
      <c r="M1778">
        <v>0.74</v>
      </c>
      <c r="N1778" t="s">
        <v>34</v>
      </c>
      <c r="O1778" t="s">
        <v>54</v>
      </c>
      <c r="P1778" t="s">
        <v>86</v>
      </c>
      <c r="Q1778" t="s">
        <v>2864</v>
      </c>
      <c r="R1778">
        <v>55305</v>
      </c>
      <c r="S1778" s="1">
        <v>42169</v>
      </c>
      <c r="T1778" s="1">
        <v>42170</v>
      </c>
      <c r="U1778">
        <v>-899.67499999999995</v>
      </c>
      <c r="V1778">
        <v>17</v>
      </c>
      <c r="W1778">
        <v>2026.91</v>
      </c>
      <c r="X1778">
        <v>89957</v>
      </c>
      <c r="Y1778">
        <f>cleaneddata[[#This Row],[Unit Price]]-cleaneddata[[#This Row],[Discount]]</f>
        <v>122.89</v>
      </c>
      <c r="Z1778" t="str">
        <f>_xlfn.IFS(cleaneddata[[#This Row],[Region]]="Central","Chris",cleaneddata[[#This Row],[Region]]="East","Erin",cleaneddata[[#This Row],[Region]]="South","Sam",cleaneddata[[#This Row],[Region]]="West","William")</f>
        <v>Chris</v>
      </c>
    </row>
    <row r="1779" spans="1:26" x14ac:dyDescent="0.2">
      <c r="A1779">
        <v>3339</v>
      </c>
      <c r="B1779" t="s">
        <v>2865</v>
      </c>
      <c r="C1779" t="s">
        <v>39</v>
      </c>
      <c r="D1779">
        <v>0.03</v>
      </c>
      <c r="E1779">
        <v>2.61</v>
      </c>
      <c r="F1779">
        <v>0.5</v>
      </c>
      <c r="G1779" t="s">
        <v>40</v>
      </c>
      <c r="H1779" t="s">
        <v>41</v>
      </c>
      <c r="I1779" t="s">
        <v>50</v>
      </c>
      <c r="J1779" t="s">
        <v>154</v>
      </c>
      <c r="K1779" t="s">
        <v>75</v>
      </c>
      <c r="L1779" t="s">
        <v>1369</v>
      </c>
      <c r="M1779">
        <v>0.39</v>
      </c>
      <c r="N1779" t="s">
        <v>34</v>
      </c>
      <c r="O1779" t="s">
        <v>35</v>
      </c>
      <c r="P1779" t="s">
        <v>125</v>
      </c>
      <c r="Q1779" t="s">
        <v>2866</v>
      </c>
      <c r="R1779">
        <v>32780</v>
      </c>
      <c r="S1779" s="1">
        <v>42169</v>
      </c>
      <c r="T1779" s="1">
        <v>42170</v>
      </c>
      <c r="U1779">
        <v>4.0442999999999998</v>
      </c>
      <c r="V1779">
        <v>7</v>
      </c>
      <c r="W1779">
        <v>19.02</v>
      </c>
      <c r="X1779">
        <v>85981</v>
      </c>
      <c r="Y1779">
        <f>cleaneddata[[#This Row],[Unit Price]]-cleaneddata[[#This Row],[Discount]]</f>
        <v>2.58</v>
      </c>
      <c r="Z1779" t="str">
        <f>_xlfn.IFS(cleaneddata[[#This Row],[Region]]="Central","Chris",cleaneddata[[#This Row],[Region]]="East","Erin",cleaneddata[[#This Row],[Region]]="South","Sam",cleaneddata[[#This Row],[Region]]="West","William")</f>
        <v>Sam</v>
      </c>
    </row>
    <row r="1780" spans="1:26" x14ac:dyDescent="0.2">
      <c r="A1780">
        <v>3339</v>
      </c>
      <c r="B1780" t="s">
        <v>2865</v>
      </c>
      <c r="C1780" t="s">
        <v>39</v>
      </c>
      <c r="D1780">
        <v>0.01</v>
      </c>
      <c r="E1780">
        <v>11.66</v>
      </c>
      <c r="F1780">
        <v>7.95</v>
      </c>
      <c r="G1780" t="s">
        <v>40</v>
      </c>
      <c r="H1780" t="s">
        <v>41</v>
      </c>
      <c r="I1780" t="s">
        <v>50</v>
      </c>
      <c r="J1780" t="s">
        <v>51</v>
      </c>
      <c r="K1780" t="s">
        <v>44</v>
      </c>
      <c r="L1780" t="s">
        <v>2140</v>
      </c>
      <c r="M1780">
        <v>0.57999999999999996</v>
      </c>
      <c r="N1780" t="s">
        <v>34</v>
      </c>
      <c r="O1780" t="s">
        <v>35</v>
      </c>
      <c r="P1780" t="s">
        <v>125</v>
      </c>
      <c r="Q1780" t="s">
        <v>2866</v>
      </c>
      <c r="R1780">
        <v>32780</v>
      </c>
      <c r="S1780" s="1">
        <v>42169</v>
      </c>
      <c r="T1780" s="1">
        <v>42170</v>
      </c>
      <c r="U1780">
        <v>-10.368399999999999</v>
      </c>
      <c r="V1780">
        <v>16</v>
      </c>
      <c r="W1780">
        <v>193.87</v>
      </c>
      <c r="X1780">
        <v>85981</v>
      </c>
      <c r="Y1780">
        <f>cleaneddata[[#This Row],[Unit Price]]-cleaneddata[[#This Row],[Discount]]</f>
        <v>11.65</v>
      </c>
      <c r="Z1780" t="str">
        <f>_xlfn.IFS(cleaneddata[[#This Row],[Region]]="Central","Chris",cleaneddata[[#This Row],[Region]]="East","Erin",cleaneddata[[#This Row],[Region]]="South","Sam",cleaneddata[[#This Row],[Region]]="West","William")</f>
        <v>Sam</v>
      </c>
    </row>
    <row r="1781" spans="1:26" x14ac:dyDescent="0.2">
      <c r="A1781">
        <v>1644</v>
      </c>
      <c r="B1781" t="s">
        <v>2867</v>
      </c>
      <c r="C1781" t="s">
        <v>49</v>
      </c>
      <c r="D1781">
        <v>0.09</v>
      </c>
      <c r="E1781">
        <v>107.53</v>
      </c>
      <c r="F1781">
        <v>5.81</v>
      </c>
      <c r="G1781" t="s">
        <v>40</v>
      </c>
      <c r="H1781" t="s">
        <v>29</v>
      </c>
      <c r="I1781" t="s">
        <v>30</v>
      </c>
      <c r="J1781" t="s">
        <v>128</v>
      </c>
      <c r="K1781" t="s">
        <v>146</v>
      </c>
      <c r="L1781" t="s">
        <v>1497</v>
      </c>
      <c r="M1781">
        <v>0.65</v>
      </c>
      <c r="N1781" t="s">
        <v>34</v>
      </c>
      <c r="O1781" t="s">
        <v>54</v>
      </c>
      <c r="P1781" t="s">
        <v>189</v>
      </c>
      <c r="Q1781" t="s">
        <v>1133</v>
      </c>
      <c r="R1781">
        <v>77546</v>
      </c>
      <c r="S1781" s="1">
        <v>42169</v>
      </c>
      <c r="T1781" s="1">
        <v>42171</v>
      </c>
      <c r="U1781">
        <v>69.545100000000005</v>
      </c>
      <c r="V1781">
        <v>1</v>
      </c>
      <c r="W1781">
        <v>100.79</v>
      </c>
      <c r="X1781">
        <v>87342</v>
      </c>
      <c r="Y1781">
        <f>cleaneddata[[#This Row],[Unit Price]]-cleaneddata[[#This Row],[Discount]]</f>
        <v>107.44</v>
      </c>
      <c r="Z1781" t="str">
        <f>_xlfn.IFS(cleaneddata[[#This Row],[Region]]="Central","Chris",cleaneddata[[#This Row],[Region]]="East","Erin",cleaneddata[[#This Row],[Region]]="South","Sam",cleaneddata[[#This Row],[Region]]="West","William")</f>
        <v>Chris</v>
      </c>
    </row>
    <row r="1782" spans="1:26" x14ac:dyDescent="0.2">
      <c r="A1782">
        <v>1738</v>
      </c>
      <c r="B1782" t="s">
        <v>1903</v>
      </c>
      <c r="C1782" t="s">
        <v>49</v>
      </c>
      <c r="D1782">
        <v>0.04</v>
      </c>
      <c r="E1782">
        <v>35.44</v>
      </c>
      <c r="F1782">
        <v>19.989999999999998</v>
      </c>
      <c r="G1782" t="s">
        <v>40</v>
      </c>
      <c r="H1782" t="s">
        <v>96</v>
      </c>
      <c r="I1782" t="s">
        <v>50</v>
      </c>
      <c r="J1782" t="s">
        <v>90</v>
      </c>
      <c r="K1782" t="s">
        <v>75</v>
      </c>
      <c r="L1782" t="s">
        <v>2259</v>
      </c>
      <c r="M1782">
        <v>0.38</v>
      </c>
      <c r="N1782" t="s">
        <v>34</v>
      </c>
      <c r="O1782" t="s">
        <v>35</v>
      </c>
      <c r="P1782" t="s">
        <v>99</v>
      </c>
      <c r="Q1782" t="s">
        <v>1904</v>
      </c>
      <c r="R1782">
        <v>28052</v>
      </c>
      <c r="S1782" s="1">
        <v>42169</v>
      </c>
      <c r="T1782" s="1">
        <v>42176</v>
      </c>
      <c r="U1782">
        <v>-108.27249999999999</v>
      </c>
      <c r="V1782">
        <v>11</v>
      </c>
      <c r="W1782">
        <v>406.26</v>
      </c>
      <c r="X1782">
        <v>85868</v>
      </c>
      <c r="Y1782">
        <f>cleaneddata[[#This Row],[Unit Price]]-cleaneddata[[#This Row],[Discount]]</f>
        <v>35.4</v>
      </c>
      <c r="Z1782" t="str">
        <f>_xlfn.IFS(cleaneddata[[#This Row],[Region]]="Central","Chris",cleaneddata[[#This Row],[Region]]="East","Erin",cleaneddata[[#This Row],[Region]]="South","Sam",cleaneddata[[#This Row],[Region]]="West","William")</f>
        <v>Sam</v>
      </c>
    </row>
    <row r="1783" spans="1:26" x14ac:dyDescent="0.2">
      <c r="A1783">
        <v>1775</v>
      </c>
      <c r="B1783" t="s">
        <v>2868</v>
      </c>
      <c r="C1783" t="s">
        <v>49</v>
      </c>
      <c r="D1783">
        <v>0.09</v>
      </c>
      <c r="E1783">
        <v>12.95</v>
      </c>
      <c r="F1783">
        <v>4.9800000000000004</v>
      </c>
      <c r="G1783" t="s">
        <v>40</v>
      </c>
      <c r="H1783" t="s">
        <v>41</v>
      </c>
      <c r="I1783" t="s">
        <v>50</v>
      </c>
      <c r="J1783" t="s">
        <v>74</v>
      </c>
      <c r="K1783" t="s">
        <v>75</v>
      </c>
      <c r="L1783" t="s">
        <v>2741</v>
      </c>
      <c r="M1783">
        <v>0.4</v>
      </c>
      <c r="N1783" t="s">
        <v>34</v>
      </c>
      <c r="O1783" t="s">
        <v>54</v>
      </c>
      <c r="P1783" t="s">
        <v>55</v>
      </c>
      <c r="Q1783" t="s">
        <v>2869</v>
      </c>
      <c r="R1783">
        <v>46614</v>
      </c>
      <c r="S1783" s="1">
        <v>42169</v>
      </c>
      <c r="T1783" s="1">
        <v>42176</v>
      </c>
      <c r="U1783">
        <v>123.89175</v>
      </c>
      <c r="V1783">
        <v>21</v>
      </c>
      <c r="W1783">
        <v>269.54000000000002</v>
      </c>
      <c r="X1783">
        <v>89944</v>
      </c>
      <c r="Y1783">
        <f>cleaneddata[[#This Row],[Unit Price]]-cleaneddata[[#This Row],[Discount]]</f>
        <v>12.86</v>
      </c>
      <c r="Z1783" t="str">
        <f>_xlfn.IFS(cleaneddata[[#This Row],[Region]]="Central","Chris",cleaneddata[[#This Row],[Region]]="East","Erin",cleaneddata[[#This Row],[Region]]="South","Sam",cleaneddata[[#This Row],[Region]]="West","William")</f>
        <v>Chris</v>
      </c>
    </row>
    <row r="1784" spans="1:26" x14ac:dyDescent="0.2">
      <c r="A1784">
        <v>547</v>
      </c>
      <c r="B1784" t="s">
        <v>2870</v>
      </c>
      <c r="C1784" t="s">
        <v>72</v>
      </c>
      <c r="D1784">
        <v>0.03</v>
      </c>
      <c r="E1784">
        <v>13.73</v>
      </c>
      <c r="F1784">
        <v>6.85</v>
      </c>
      <c r="G1784" t="s">
        <v>89</v>
      </c>
      <c r="H1784" t="s">
        <v>96</v>
      </c>
      <c r="I1784" t="s">
        <v>30</v>
      </c>
      <c r="J1784" t="s">
        <v>128</v>
      </c>
      <c r="K1784" t="s">
        <v>52</v>
      </c>
      <c r="L1784" t="s">
        <v>1769</v>
      </c>
      <c r="M1784">
        <v>0.54</v>
      </c>
      <c r="N1784" t="s">
        <v>34</v>
      </c>
      <c r="O1784" t="s">
        <v>113</v>
      </c>
      <c r="P1784" t="s">
        <v>905</v>
      </c>
      <c r="Q1784" t="s">
        <v>2871</v>
      </c>
      <c r="R1784">
        <v>26501</v>
      </c>
      <c r="S1784" s="1">
        <v>42169</v>
      </c>
      <c r="T1784" s="1">
        <v>42170</v>
      </c>
      <c r="U1784">
        <v>39.585299999999997</v>
      </c>
      <c r="V1784">
        <v>4</v>
      </c>
      <c r="W1784">
        <v>57.37</v>
      </c>
      <c r="X1784">
        <v>86250</v>
      </c>
      <c r="Y1784">
        <f>cleaneddata[[#This Row],[Unit Price]]-cleaneddata[[#This Row],[Discount]]</f>
        <v>13.700000000000001</v>
      </c>
      <c r="Z1784" t="str">
        <f>_xlfn.IFS(cleaneddata[[#This Row],[Region]]="Central","Chris",cleaneddata[[#This Row],[Region]]="East","Erin",cleaneddata[[#This Row],[Region]]="South","Sam",cleaneddata[[#This Row],[Region]]="West","William")</f>
        <v>Erin</v>
      </c>
    </row>
    <row r="1785" spans="1:26" x14ac:dyDescent="0.2">
      <c r="A1785">
        <v>2979</v>
      </c>
      <c r="B1785" t="s">
        <v>820</v>
      </c>
      <c r="C1785" t="s">
        <v>72</v>
      </c>
      <c r="D1785">
        <v>0.01</v>
      </c>
      <c r="E1785">
        <v>5.84</v>
      </c>
      <c r="F1785">
        <v>0.83</v>
      </c>
      <c r="G1785" t="s">
        <v>40</v>
      </c>
      <c r="H1785" t="s">
        <v>96</v>
      </c>
      <c r="I1785" t="s">
        <v>50</v>
      </c>
      <c r="J1785" t="s">
        <v>51</v>
      </c>
      <c r="K1785" t="s">
        <v>52</v>
      </c>
      <c r="L1785" t="s">
        <v>2608</v>
      </c>
      <c r="M1785">
        <v>0.49</v>
      </c>
      <c r="N1785" t="s">
        <v>34</v>
      </c>
      <c r="O1785" t="s">
        <v>54</v>
      </c>
      <c r="P1785" t="s">
        <v>567</v>
      </c>
      <c r="Q1785" t="s">
        <v>822</v>
      </c>
      <c r="R1785">
        <v>58601</v>
      </c>
      <c r="S1785" s="1">
        <v>42169</v>
      </c>
      <c r="T1785" s="1">
        <v>42171</v>
      </c>
      <c r="U1785">
        <v>16.091999999999999</v>
      </c>
      <c r="V1785">
        <v>4</v>
      </c>
      <c r="W1785">
        <v>23.89</v>
      </c>
      <c r="X1785">
        <v>86546</v>
      </c>
      <c r="Y1785">
        <f>cleaneddata[[#This Row],[Unit Price]]-cleaneddata[[#This Row],[Discount]]</f>
        <v>5.83</v>
      </c>
      <c r="Z1785" t="str">
        <f>_xlfn.IFS(cleaneddata[[#This Row],[Region]]="Central","Chris",cleaneddata[[#This Row],[Region]]="East","Erin",cleaneddata[[#This Row],[Region]]="South","Sam",cleaneddata[[#This Row],[Region]]="West","William")</f>
        <v>Chris</v>
      </c>
    </row>
    <row r="1786" spans="1:26" x14ac:dyDescent="0.2">
      <c r="A1786">
        <v>3120</v>
      </c>
      <c r="B1786" t="s">
        <v>2872</v>
      </c>
      <c r="C1786" t="s">
        <v>72</v>
      </c>
      <c r="D1786">
        <v>0.08</v>
      </c>
      <c r="E1786">
        <v>315.98</v>
      </c>
      <c r="F1786">
        <v>19.989999999999998</v>
      </c>
      <c r="G1786" t="s">
        <v>40</v>
      </c>
      <c r="H1786" t="s">
        <v>73</v>
      </c>
      <c r="I1786" t="s">
        <v>50</v>
      </c>
      <c r="J1786" t="s">
        <v>74</v>
      </c>
      <c r="K1786" t="s">
        <v>75</v>
      </c>
      <c r="L1786" t="s">
        <v>2229</v>
      </c>
      <c r="M1786">
        <v>0.38</v>
      </c>
      <c r="N1786" t="s">
        <v>34</v>
      </c>
      <c r="O1786" t="s">
        <v>35</v>
      </c>
      <c r="P1786" t="s">
        <v>170</v>
      </c>
      <c r="Q1786" t="s">
        <v>2873</v>
      </c>
      <c r="R1786">
        <v>70117</v>
      </c>
      <c r="S1786" s="1">
        <v>42169</v>
      </c>
      <c r="T1786" s="1">
        <v>42169</v>
      </c>
      <c r="U1786">
        <v>44.52</v>
      </c>
      <c r="V1786">
        <v>9</v>
      </c>
      <c r="W1786">
        <v>2642.48</v>
      </c>
      <c r="X1786">
        <v>90160</v>
      </c>
      <c r="Y1786">
        <f>cleaneddata[[#This Row],[Unit Price]]-cleaneddata[[#This Row],[Discount]]</f>
        <v>315.90000000000003</v>
      </c>
      <c r="Z1786" t="str">
        <f>_xlfn.IFS(cleaneddata[[#This Row],[Region]]="Central","Chris",cleaneddata[[#This Row],[Region]]="East","Erin",cleaneddata[[#This Row],[Region]]="South","Sam",cleaneddata[[#This Row],[Region]]="West","William")</f>
        <v>Sam</v>
      </c>
    </row>
    <row r="1787" spans="1:26" x14ac:dyDescent="0.2">
      <c r="A1787">
        <v>1860</v>
      </c>
      <c r="B1787" t="s">
        <v>2874</v>
      </c>
      <c r="C1787" t="s">
        <v>27</v>
      </c>
      <c r="D1787">
        <v>0.09</v>
      </c>
      <c r="E1787">
        <v>5.98</v>
      </c>
      <c r="F1787">
        <v>1.49</v>
      </c>
      <c r="G1787" t="s">
        <v>40</v>
      </c>
      <c r="H1787" t="s">
        <v>73</v>
      </c>
      <c r="I1787" t="s">
        <v>50</v>
      </c>
      <c r="J1787" t="s">
        <v>74</v>
      </c>
      <c r="K1787" t="s">
        <v>75</v>
      </c>
      <c r="L1787" t="s">
        <v>1589</v>
      </c>
      <c r="M1787">
        <v>0.39</v>
      </c>
      <c r="N1787" t="s">
        <v>34</v>
      </c>
      <c r="O1787" t="s">
        <v>113</v>
      </c>
      <c r="P1787" t="s">
        <v>405</v>
      </c>
      <c r="Q1787" t="s">
        <v>2875</v>
      </c>
      <c r="R1787">
        <v>1570</v>
      </c>
      <c r="S1787" s="1">
        <v>42170</v>
      </c>
      <c r="T1787" s="1">
        <v>42172</v>
      </c>
      <c r="U1787">
        <v>13.2294</v>
      </c>
      <c r="V1787">
        <v>5</v>
      </c>
      <c r="W1787">
        <v>28.01</v>
      </c>
      <c r="X1787">
        <v>86846</v>
      </c>
      <c r="Y1787">
        <f>cleaneddata[[#This Row],[Unit Price]]-cleaneddata[[#This Row],[Discount]]</f>
        <v>5.8900000000000006</v>
      </c>
      <c r="Z1787" t="str">
        <f>_xlfn.IFS(cleaneddata[[#This Row],[Region]]="Central","Chris",cleaneddata[[#This Row],[Region]]="East","Erin",cleaneddata[[#This Row],[Region]]="South","Sam",cleaneddata[[#This Row],[Region]]="West","William")</f>
        <v>Erin</v>
      </c>
    </row>
    <row r="1788" spans="1:26" x14ac:dyDescent="0.2">
      <c r="A1788">
        <v>33</v>
      </c>
      <c r="B1788" t="s">
        <v>2876</v>
      </c>
      <c r="C1788" t="s">
        <v>72</v>
      </c>
      <c r="D1788">
        <v>0.03</v>
      </c>
      <c r="E1788">
        <v>4.24</v>
      </c>
      <c r="F1788">
        <v>5.41</v>
      </c>
      <c r="G1788" t="s">
        <v>40</v>
      </c>
      <c r="H1788" t="s">
        <v>96</v>
      </c>
      <c r="I1788" t="s">
        <v>50</v>
      </c>
      <c r="J1788" t="s">
        <v>74</v>
      </c>
      <c r="K1788" t="s">
        <v>75</v>
      </c>
      <c r="L1788" t="s">
        <v>1673</v>
      </c>
      <c r="M1788">
        <v>0.35</v>
      </c>
      <c r="N1788" t="s">
        <v>34</v>
      </c>
      <c r="O1788" t="s">
        <v>61</v>
      </c>
      <c r="P1788" t="s">
        <v>141</v>
      </c>
      <c r="Q1788" t="s">
        <v>2877</v>
      </c>
      <c r="R1788">
        <v>97030</v>
      </c>
      <c r="S1788" s="1">
        <v>42170</v>
      </c>
      <c r="T1788" s="1">
        <v>42172</v>
      </c>
      <c r="U1788">
        <v>-84.437600000000003</v>
      </c>
      <c r="V1788">
        <v>13</v>
      </c>
      <c r="W1788">
        <v>58.68</v>
      </c>
      <c r="X1788">
        <v>89201</v>
      </c>
      <c r="Y1788">
        <f>cleaneddata[[#This Row],[Unit Price]]-cleaneddata[[#This Row],[Discount]]</f>
        <v>4.21</v>
      </c>
      <c r="Z1788" t="str">
        <f>_xlfn.IFS(cleaneddata[[#This Row],[Region]]="Central","Chris",cleaneddata[[#This Row],[Region]]="East","Erin",cleaneddata[[#This Row],[Region]]="South","Sam",cleaneddata[[#This Row],[Region]]="West","William")</f>
        <v>William</v>
      </c>
    </row>
    <row r="1789" spans="1:26" x14ac:dyDescent="0.2">
      <c r="A1789">
        <v>33</v>
      </c>
      <c r="B1789" t="s">
        <v>2876</v>
      </c>
      <c r="C1789" t="s">
        <v>72</v>
      </c>
      <c r="D1789">
        <v>0.04</v>
      </c>
      <c r="E1789">
        <v>2.94</v>
      </c>
      <c r="F1789">
        <v>0.7</v>
      </c>
      <c r="G1789" t="s">
        <v>40</v>
      </c>
      <c r="H1789" t="s">
        <v>96</v>
      </c>
      <c r="I1789" t="s">
        <v>50</v>
      </c>
      <c r="J1789" t="s">
        <v>51</v>
      </c>
      <c r="K1789" t="s">
        <v>52</v>
      </c>
      <c r="L1789" t="s">
        <v>821</v>
      </c>
      <c r="M1789">
        <v>0.57999999999999996</v>
      </c>
      <c r="N1789" t="s">
        <v>34</v>
      </c>
      <c r="O1789" t="s">
        <v>61</v>
      </c>
      <c r="P1789" t="s">
        <v>141</v>
      </c>
      <c r="Q1789" t="s">
        <v>2877</v>
      </c>
      <c r="R1789">
        <v>97030</v>
      </c>
      <c r="S1789" s="1">
        <v>42170</v>
      </c>
      <c r="T1789" s="1">
        <v>42171</v>
      </c>
      <c r="U1789">
        <v>24.312000000000001</v>
      </c>
      <c r="V1789">
        <v>18</v>
      </c>
      <c r="W1789">
        <v>53.1</v>
      </c>
      <c r="X1789">
        <v>89201</v>
      </c>
      <c r="Y1789">
        <f>cleaneddata[[#This Row],[Unit Price]]-cleaneddata[[#This Row],[Discount]]</f>
        <v>2.9</v>
      </c>
      <c r="Z1789" t="str">
        <f>_xlfn.IFS(cleaneddata[[#This Row],[Region]]="Central","Chris",cleaneddata[[#This Row],[Region]]="East","Erin",cleaneddata[[#This Row],[Region]]="South","Sam",cleaneddata[[#This Row],[Region]]="West","William")</f>
        <v>William</v>
      </c>
    </row>
    <row r="1790" spans="1:26" x14ac:dyDescent="0.2">
      <c r="A1790">
        <v>736</v>
      </c>
      <c r="B1790" t="s">
        <v>2878</v>
      </c>
      <c r="C1790" t="s">
        <v>72</v>
      </c>
      <c r="D1790">
        <v>0.06</v>
      </c>
      <c r="E1790">
        <v>350.98</v>
      </c>
      <c r="F1790">
        <v>30</v>
      </c>
      <c r="G1790" t="s">
        <v>28</v>
      </c>
      <c r="H1790" t="s">
        <v>41</v>
      </c>
      <c r="I1790" t="s">
        <v>30</v>
      </c>
      <c r="J1790" t="s">
        <v>111</v>
      </c>
      <c r="K1790" t="s">
        <v>59</v>
      </c>
      <c r="L1790" t="s">
        <v>193</v>
      </c>
      <c r="M1790">
        <v>0.61</v>
      </c>
      <c r="N1790" t="s">
        <v>34</v>
      </c>
      <c r="O1790" t="s">
        <v>113</v>
      </c>
      <c r="P1790" t="s">
        <v>1358</v>
      </c>
      <c r="Q1790" t="s">
        <v>1475</v>
      </c>
      <c r="R1790">
        <v>3079</v>
      </c>
      <c r="S1790" s="1">
        <v>42170</v>
      </c>
      <c r="T1790" s="1">
        <v>42172</v>
      </c>
      <c r="U1790">
        <v>797.85599999999999</v>
      </c>
      <c r="V1790">
        <v>6</v>
      </c>
      <c r="W1790">
        <v>2016.32</v>
      </c>
      <c r="X1790">
        <v>90361</v>
      </c>
      <c r="Y1790">
        <f>cleaneddata[[#This Row],[Unit Price]]-cleaneddata[[#This Row],[Discount]]</f>
        <v>350.92</v>
      </c>
      <c r="Z1790" t="str">
        <f>_xlfn.IFS(cleaneddata[[#This Row],[Region]]="Central","Chris",cleaneddata[[#This Row],[Region]]="East","Erin",cleaneddata[[#This Row],[Region]]="South","Sam",cleaneddata[[#This Row],[Region]]="West","William")</f>
        <v>Erin</v>
      </c>
    </row>
    <row r="1791" spans="1:26" x14ac:dyDescent="0.2">
      <c r="A1791">
        <v>738</v>
      </c>
      <c r="B1791" t="s">
        <v>2879</v>
      </c>
      <c r="C1791" t="s">
        <v>72</v>
      </c>
      <c r="D1791">
        <v>0.02</v>
      </c>
      <c r="E1791">
        <v>70.98</v>
      </c>
      <c r="F1791">
        <v>46.74</v>
      </c>
      <c r="G1791" t="s">
        <v>28</v>
      </c>
      <c r="H1791" t="s">
        <v>41</v>
      </c>
      <c r="I1791" t="s">
        <v>30</v>
      </c>
      <c r="J1791" t="s">
        <v>119</v>
      </c>
      <c r="K1791" t="s">
        <v>32</v>
      </c>
      <c r="L1791" t="s">
        <v>380</v>
      </c>
      <c r="M1791">
        <v>0.56000000000000005</v>
      </c>
      <c r="N1791" t="s">
        <v>34</v>
      </c>
      <c r="O1791" t="s">
        <v>113</v>
      </c>
      <c r="P1791" t="s">
        <v>399</v>
      </c>
      <c r="Q1791" t="s">
        <v>2374</v>
      </c>
      <c r="R1791">
        <v>7016</v>
      </c>
      <c r="S1791" s="1">
        <v>42170</v>
      </c>
      <c r="T1791" s="1">
        <v>42171</v>
      </c>
      <c r="U1791">
        <v>-178.21600000000001</v>
      </c>
      <c r="V1791">
        <v>4</v>
      </c>
      <c r="W1791">
        <v>313.63</v>
      </c>
      <c r="X1791">
        <v>90361</v>
      </c>
      <c r="Y1791">
        <f>cleaneddata[[#This Row],[Unit Price]]-cleaneddata[[#This Row],[Discount]]</f>
        <v>70.960000000000008</v>
      </c>
      <c r="Z1791" t="str">
        <f>_xlfn.IFS(cleaneddata[[#This Row],[Region]]="Central","Chris",cleaneddata[[#This Row],[Region]]="East","Erin",cleaneddata[[#This Row],[Region]]="South","Sam",cleaneddata[[#This Row],[Region]]="West","William")</f>
        <v>Erin</v>
      </c>
    </row>
    <row r="1792" spans="1:26" x14ac:dyDescent="0.2">
      <c r="A1792">
        <v>741</v>
      </c>
      <c r="B1792" t="s">
        <v>2880</v>
      </c>
      <c r="C1792" t="s">
        <v>72</v>
      </c>
      <c r="D1792">
        <v>0.04</v>
      </c>
      <c r="E1792">
        <v>27.48</v>
      </c>
      <c r="F1792">
        <v>4</v>
      </c>
      <c r="G1792" t="s">
        <v>40</v>
      </c>
      <c r="H1792" t="s">
        <v>41</v>
      </c>
      <c r="I1792" t="s">
        <v>42</v>
      </c>
      <c r="J1792" t="s">
        <v>43</v>
      </c>
      <c r="K1792" t="s">
        <v>75</v>
      </c>
      <c r="L1792" t="s">
        <v>2063</v>
      </c>
      <c r="M1792">
        <v>0.75</v>
      </c>
      <c r="N1792" t="s">
        <v>34</v>
      </c>
      <c r="O1792" t="s">
        <v>113</v>
      </c>
      <c r="P1792" t="s">
        <v>399</v>
      </c>
      <c r="Q1792" t="s">
        <v>2881</v>
      </c>
      <c r="R1792">
        <v>7901</v>
      </c>
      <c r="S1792" s="1">
        <v>42170</v>
      </c>
      <c r="T1792" s="1">
        <v>42172</v>
      </c>
      <c r="U1792">
        <v>-26.655999999999999</v>
      </c>
      <c r="V1792">
        <v>15</v>
      </c>
      <c r="W1792">
        <v>397.17</v>
      </c>
      <c r="X1792">
        <v>90361</v>
      </c>
      <c r="Y1792">
        <f>cleaneddata[[#This Row],[Unit Price]]-cleaneddata[[#This Row],[Discount]]</f>
        <v>27.44</v>
      </c>
      <c r="Z1792" t="str">
        <f>_xlfn.IFS(cleaneddata[[#This Row],[Region]]="Central","Chris",cleaneddata[[#This Row],[Region]]="East","Erin",cleaneddata[[#This Row],[Region]]="South","Sam",cleaneddata[[#This Row],[Region]]="West","William")</f>
        <v>Erin</v>
      </c>
    </row>
    <row r="1793" spans="1:26" x14ac:dyDescent="0.2">
      <c r="A1793">
        <v>2183</v>
      </c>
      <c r="B1793" t="s">
        <v>2882</v>
      </c>
      <c r="C1793" t="s">
        <v>72</v>
      </c>
      <c r="D1793">
        <v>0</v>
      </c>
      <c r="E1793">
        <v>1.48</v>
      </c>
      <c r="F1793">
        <v>0.7</v>
      </c>
      <c r="G1793" t="s">
        <v>40</v>
      </c>
      <c r="H1793" t="s">
        <v>73</v>
      </c>
      <c r="I1793" t="s">
        <v>50</v>
      </c>
      <c r="J1793" t="s">
        <v>178</v>
      </c>
      <c r="K1793" t="s">
        <v>52</v>
      </c>
      <c r="L1793" t="s">
        <v>179</v>
      </c>
      <c r="M1793">
        <v>0.37</v>
      </c>
      <c r="N1793" t="s">
        <v>34</v>
      </c>
      <c r="O1793" t="s">
        <v>35</v>
      </c>
      <c r="P1793" t="s">
        <v>390</v>
      </c>
      <c r="Q1793" t="s">
        <v>2883</v>
      </c>
      <c r="R1793">
        <v>42301</v>
      </c>
      <c r="S1793" s="1">
        <v>42170</v>
      </c>
      <c r="T1793" s="1">
        <v>42172</v>
      </c>
      <c r="U1793">
        <v>-203.09800000000001</v>
      </c>
      <c r="V1793">
        <v>12</v>
      </c>
      <c r="W1793">
        <v>19.32</v>
      </c>
      <c r="X1793">
        <v>91571</v>
      </c>
      <c r="Y1793">
        <f>cleaneddata[[#This Row],[Unit Price]]-cleaneddata[[#This Row],[Discount]]</f>
        <v>1.48</v>
      </c>
      <c r="Z1793" t="str">
        <f>_xlfn.IFS(cleaneddata[[#This Row],[Region]]="Central","Chris",cleaneddata[[#This Row],[Region]]="East","Erin",cleaneddata[[#This Row],[Region]]="South","Sam",cleaneddata[[#This Row],[Region]]="West","William")</f>
        <v>Sam</v>
      </c>
    </row>
    <row r="1794" spans="1:26" x14ac:dyDescent="0.2">
      <c r="A1794">
        <v>2512</v>
      </c>
      <c r="B1794" t="s">
        <v>2884</v>
      </c>
      <c r="C1794" t="s">
        <v>72</v>
      </c>
      <c r="D1794">
        <v>0.04</v>
      </c>
      <c r="E1794">
        <v>6.48</v>
      </c>
      <c r="F1794">
        <v>9.5399999999999991</v>
      </c>
      <c r="G1794" t="s">
        <v>40</v>
      </c>
      <c r="H1794" t="s">
        <v>73</v>
      </c>
      <c r="I1794" t="s">
        <v>50</v>
      </c>
      <c r="J1794" t="s">
        <v>90</v>
      </c>
      <c r="K1794" t="s">
        <v>75</v>
      </c>
      <c r="L1794" t="s">
        <v>2226</v>
      </c>
      <c r="M1794">
        <v>0.37</v>
      </c>
      <c r="N1794" t="s">
        <v>34</v>
      </c>
      <c r="O1794" t="s">
        <v>113</v>
      </c>
      <c r="P1794" t="s">
        <v>405</v>
      </c>
      <c r="Q1794" t="s">
        <v>2885</v>
      </c>
      <c r="R1794">
        <v>2138</v>
      </c>
      <c r="S1794" s="1">
        <v>42170</v>
      </c>
      <c r="T1794" s="1">
        <v>42172</v>
      </c>
      <c r="U1794">
        <v>-223.94399999999999</v>
      </c>
      <c r="V1794">
        <v>19</v>
      </c>
      <c r="W1794">
        <v>125.37</v>
      </c>
      <c r="X1794">
        <v>87030</v>
      </c>
      <c r="Y1794">
        <f>cleaneddata[[#This Row],[Unit Price]]-cleaneddata[[#This Row],[Discount]]</f>
        <v>6.44</v>
      </c>
      <c r="Z1794" t="str">
        <f>_xlfn.IFS(cleaneddata[[#This Row],[Region]]="Central","Chris",cleaneddata[[#This Row],[Region]]="East","Erin",cleaneddata[[#This Row],[Region]]="South","Sam",cleaneddata[[#This Row],[Region]]="West","William")</f>
        <v>Erin</v>
      </c>
    </row>
    <row r="1795" spans="1:26" x14ac:dyDescent="0.2">
      <c r="A1795">
        <v>1038</v>
      </c>
      <c r="B1795" t="s">
        <v>2886</v>
      </c>
      <c r="C1795" t="s">
        <v>27</v>
      </c>
      <c r="D1795">
        <v>0.1</v>
      </c>
      <c r="E1795">
        <v>7.64</v>
      </c>
      <c r="F1795">
        <v>5.83</v>
      </c>
      <c r="G1795" t="s">
        <v>40</v>
      </c>
      <c r="H1795" t="s">
        <v>96</v>
      </c>
      <c r="I1795" t="s">
        <v>50</v>
      </c>
      <c r="J1795" t="s">
        <v>90</v>
      </c>
      <c r="K1795" t="s">
        <v>52</v>
      </c>
      <c r="L1795" t="s">
        <v>234</v>
      </c>
      <c r="M1795">
        <v>0.36</v>
      </c>
      <c r="N1795" t="s">
        <v>34</v>
      </c>
      <c r="O1795" t="s">
        <v>35</v>
      </c>
      <c r="P1795" t="s">
        <v>125</v>
      </c>
      <c r="Q1795" t="s">
        <v>2887</v>
      </c>
      <c r="R1795">
        <v>33430</v>
      </c>
      <c r="S1795" s="1">
        <v>42171</v>
      </c>
      <c r="T1795" s="1">
        <v>42172</v>
      </c>
      <c r="U1795">
        <v>-403.18740000000003</v>
      </c>
      <c r="V1795">
        <v>5</v>
      </c>
      <c r="W1795">
        <v>39.36</v>
      </c>
      <c r="X1795">
        <v>90641</v>
      </c>
      <c r="Y1795">
        <f>cleaneddata[[#This Row],[Unit Price]]-cleaneddata[[#This Row],[Discount]]</f>
        <v>7.54</v>
      </c>
      <c r="Z1795" t="str">
        <f>_xlfn.IFS(cleaneddata[[#This Row],[Region]]="Central","Chris",cleaneddata[[#This Row],[Region]]="East","Erin",cleaneddata[[#This Row],[Region]]="South","Sam",cleaneddata[[#This Row],[Region]]="West","William")</f>
        <v>Sam</v>
      </c>
    </row>
    <row r="1796" spans="1:26" x14ac:dyDescent="0.2">
      <c r="A1796">
        <v>2677</v>
      </c>
      <c r="B1796" t="s">
        <v>2888</v>
      </c>
      <c r="C1796" t="s">
        <v>27</v>
      </c>
      <c r="D1796">
        <v>0.03</v>
      </c>
      <c r="E1796">
        <v>41.32</v>
      </c>
      <c r="F1796">
        <v>58.66</v>
      </c>
      <c r="G1796" t="s">
        <v>89</v>
      </c>
      <c r="H1796" t="s">
        <v>29</v>
      </c>
      <c r="I1796" t="s">
        <v>30</v>
      </c>
      <c r="J1796" t="s">
        <v>128</v>
      </c>
      <c r="K1796" t="s">
        <v>146</v>
      </c>
      <c r="L1796" t="s">
        <v>2889</v>
      </c>
      <c r="M1796">
        <v>0.76</v>
      </c>
      <c r="N1796" t="s">
        <v>34</v>
      </c>
      <c r="O1796" t="s">
        <v>35</v>
      </c>
      <c r="P1796" t="s">
        <v>244</v>
      </c>
      <c r="Q1796" t="s">
        <v>804</v>
      </c>
      <c r="R1796">
        <v>22601</v>
      </c>
      <c r="S1796" s="1">
        <v>42171</v>
      </c>
      <c r="T1796" s="1">
        <v>42172</v>
      </c>
      <c r="U1796">
        <v>-32.816000000000003</v>
      </c>
      <c r="V1796">
        <v>10</v>
      </c>
      <c r="W1796">
        <v>419.27</v>
      </c>
      <c r="X1796">
        <v>86633</v>
      </c>
      <c r="Y1796">
        <f>cleaneddata[[#This Row],[Unit Price]]-cleaneddata[[#This Row],[Discount]]</f>
        <v>41.29</v>
      </c>
      <c r="Z1796" t="str">
        <f>_xlfn.IFS(cleaneddata[[#This Row],[Region]]="Central","Chris",cleaneddata[[#This Row],[Region]]="East","Erin",cleaneddata[[#This Row],[Region]]="South","Sam",cleaneddata[[#This Row],[Region]]="West","William")</f>
        <v>Sam</v>
      </c>
    </row>
    <row r="1797" spans="1:26" x14ac:dyDescent="0.2">
      <c r="A1797">
        <v>2677</v>
      </c>
      <c r="B1797" t="s">
        <v>2888</v>
      </c>
      <c r="C1797" t="s">
        <v>27</v>
      </c>
      <c r="D1797">
        <v>0</v>
      </c>
      <c r="E1797">
        <v>6.88</v>
      </c>
      <c r="F1797">
        <v>2</v>
      </c>
      <c r="G1797" t="s">
        <v>40</v>
      </c>
      <c r="H1797" t="s">
        <v>29</v>
      </c>
      <c r="I1797" t="s">
        <v>50</v>
      </c>
      <c r="J1797" t="s">
        <v>90</v>
      </c>
      <c r="K1797" t="s">
        <v>52</v>
      </c>
      <c r="L1797" t="s">
        <v>854</v>
      </c>
      <c r="M1797">
        <v>0.39</v>
      </c>
      <c r="N1797" t="s">
        <v>34</v>
      </c>
      <c r="O1797" t="s">
        <v>35</v>
      </c>
      <c r="P1797" t="s">
        <v>244</v>
      </c>
      <c r="Q1797" t="s">
        <v>804</v>
      </c>
      <c r="R1797">
        <v>22601</v>
      </c>
      <c r="S1797" s="1">
        <v>42171</v>
      </c>
      <c r="T1797" s="1">
        <v>42171</v>
      </c>
      <c r="U1797">
        <v>-15.61</v>
      </c>
      <c r="V1797">
        <v>5</v>
      </c>
      <c r="W1797">
        <v>36</v>
      </c>
      <c r="X1797">
        <v>86633</v>
      </c>
      <c r="Y1797">
        <f>cleaneddata[[#This Row],[Unit Price]]-cleaneddata[[#This Row],[Discount]]</f>
        <v>6.88</v>
      </c>
      <c r="Z1797" t="str">
        <f>_xlfn.IFS(cleaneddata[[#This Row],[Region]]="Central","Chris",cleaneddata[[#This Row],[Region]]="East","Erin",cleaneddata[[#This Row],[Region]]="South","Sam",cleaneddata[[#This Row],[Region]]="West","William")</f>
        <v>Sam</v>
      </c>
    </row>
    <row r="1798" spans="1:26" x14ac:dyDescent="0.2">
      <c r="A1798">
        <v>2720</v>
      </c>
      <c r="B1798" t="s">
        <v>2890</v>
      </c>
      <c r="C1798" t="s">
        <v>27</v>
      </c>
      <c r="D1798">
        <v>0</v>
      </c>
      <c r="E1798">
        <v>40.479999999999997</v>
      </c>
      <c r="F1798">
        <v>19.989999999999998</v>
      </c>
      <c r="G1798" t="s">
        <v>40</v>
      </c>
      <c r="H1798" t="s">
        <v>29</v>
      </c>
      <c r="I1798" t="s">
        <v>42</v>
      </c>
      <c r="J1798" t="s">
        <v>43</v>
      </c>
      <c r="K1798" t="s">
        <v>75</v>
      </c>
      <c r="L1798" t="s">
        <v>2056</v>
      </c>
      <c r="M1798">
        <v>0.77</v>
      </c>
      <c r="N1798" t="s">
        <v>34</v>
      </c>
      <c r="O1798" t="s">
        <v>35</v>
      </c>
      <c r="P1798" t="s">
        <v>77</v>
      </c>
      <c r="Q1798" t="s">
        <v>2891</v>
      </c>
      <c r="R1798">
        <v>30721</v>
      </c>
      <c r="S1798" s="1">
        <v>42171</v>
      </c>
      <c r="T1798" s="1">
        <v>42172</v>
      </c>
      <c r="U1798">
        <v>-25.634</v>
      </c>
      <c r="V1798">
        <v>6</v>
      </c>
      <c r="W1798">
        <v>264.95</v>
      </c>
      <c r="X1798">
        <v>88766</v>
      </c>
      <c r="Y1798">
        <f>cleaneddata[[#This Row],[Unit Price]]-cleaneddata[[#This Row],[Discount]]</f>
        <v>40.479999999999997</v>
      </c>
      <c r="Z1798" t="str">
        <f>_xlfn.IFS(cleaneddata[[#This Row],[Region]]="Central","Chris",cleaneddata[[#This Row],[Region]]="East","Erin",cleaneddata[[#This Row],[Region]]="South","Sam",cleaneddata[[#This Row],[Region]]="West","William")</f>
        <v>Sam</v>
      </c>
    </row>
    <row r="1799" spans="1:26" x14ac:dyDescent="0.2">
      <c r="A1799">
        <v>1492</v>
      </c>
      <c r="B1799" t="s">
        <v>2892</v>
      </c>
      <c r="C1799" t="s">
        <v>39</v>
      </c>
      <c r="D1799">
        <v>0.04</v>
      </c>
      <c r="E1799">
        <v>119.99</v>
      </c>
      <c r="F1799">
        <v>14</v>
      </c>
      <c r="G1799" t="s">
        <v>28</v>
      </c>
      <c r="H1799" t="s">
        <v>96</v>
      </c>
      <c r="I1799" t="s">
        <v>42</v>
      </c>
      <c r="J1799" t="s">
        <v>58</v>
      </c>
      <c r="K1799" t="s">
        <v>59</v>
      </c>
      <c r="L1799" t="s">
        <v>2153</v>
      </c>
      <c r="M1799">
        <v>0.36</v>
      </c>
      <c r="N1799" t="s">
        <v>34</v>
      </c>
      <c r="O1799" t="s">
        <v>54</v>
      </c>
      <c r="P1799" t="s">
        <v>82</v>
      </c>
      <c r="Q1799" t="s">
        <v>2893</v>
      </c>
      <c r="R1799">
        <v>65721</v>
      </c>
      <c r="S1799" s="1">
        <v>42171</v>
      </c>
      <c r="T1799" s="1">
        <v>42173</v>
      </c>
      <c r="U1799">
        <v>509.95830000000001</v>
      </c>
      <c r="V1799">
        <v>6</v>
      </c>
      <c r="W1799">
        <v>739.07</v>
      </c>
      <c r="X1799">
        <v>88004</v>
      </c>
      <c r="Y1799">
        <f>cleaneddata[[#This Row],[Unit Price]]-cleaneddata[[#This Row],[Discount]]</f>
        <v>119.94999999999999</v>
      </c>
      <c r="Z1799" t="str">
        <f>_xlfn.IFS(cleaneddata[[#This Row],[Region]]="Central","Chris",cleaneddata[[#This Row],[Region]]="East","Erin",cleaneddata[[#This Row],[Region]]="South","Sam",cleaneddata[[#This Row],[Region]]="West","William")</f>
        <v>Chris</v>
      </c>
    </row>
    <row r="1800" spans="1:26" x14ac:dyDescent="0.2">
      <c r="A1800">
        <v>2355</v>
      </c>
      <c r="B1800" t="s">
        <v>1214</v>
      </c>
      <c r="C1800" t="s">
        <v>118</v>
      </c>
      <c r="D1800">
        <v>0.06</v>
      </c>
      <c r="E1800">
        <v>146.34</v>
      </c>
      <c r="F1800">
        <v>43.75</v>
      </c>
      <c r="G1800" t="s">
        <v>28</v>
      </c>
      <c r="H1800" t="s">
        <v>41</v>
      </c>
      <c r="I1800" t="s">
        <v>30</v>
      </c>
      <c r="J1800" t="s">
        <v>31</v>
      </c>
      <c r="K1800" t="s">
        <v>32</v>
      </c>
      <c r="L1800" t="s">
        <v>157</v>
      </c>
      <c r="M1800">
        <v>0.65</v>
      </c>
      <c r="N1800" t="s">
        <v>34</v>
      </c>
      <c r="O1800" t="s">
        <v>61</v>
      </c>
      <c r="P1800" t="s">
        <v>92</v>
      </c>
      <c r="Q1800" t="s">
        <v>1216</v>
      </c>
      <c r="R1800">
        <v>92236</v>
      </c>
      <c r="S1800" s="1">
        <v>42171</v>
      </c>
      <c r="T1800" s="1">
        <v>42173</v>
      </c>
      <c r="U1800">
        <v>-89.27</v>
      </c>
      <c r="V1800">
        <v>12</v>
      </c>
      <c r="W1800">
        <v>1721.24</v>
      </c>
      <c r="X1800">
        <v>91306</v>
      </c>
      <c r="Y1800">
        <f>cleaneddata[[#This Row],[Unit Price]]-cleaneddata[[#This Row],[Discount]]</f>
        <v>146.28</v>
      </c>
      <c r="Z1800" t="str">
        <f>_xlfn.IFS(cleaneddata[[#This Row],[Region]]="Central","Chris",cleaneddata[[#This Row],[Region]]="East","Erin",cleaneddata[[#This Row],[Region]]="South","Sam",cleaneddata[[#This Row],[Region]]="West","William")</f>
        <v>William</v>
      </c>
    </row>
    <row r="1801" spans="1:26" x14ac:dyDescent="0.2">
      <c r="A1801">
        <v>3096</v>
      </c>
      <c r="B1801" t="s">
        <v>2655</v>
      </c>
      <c r="C1801" t="s">
        <v>27</v>
      </c>
      <c r="D1801">
        <v>0.04</v>
      </c>
      <c r="E1801">
        <v>33.89</v>
      </c>
      <c r="F1801">
        <v>5.0999999999999996</v>
      </c>
      <c r="G1801" t="s">
        <v>89</v>
      </c>
      <c r="H1801" t="s">
        <v>41</v>
      </c>
      <c r="I1801" t="s">
        <v>50</v>
      </c>
      <c r="J1801" t="s">
        <v>80</v>
      </c>
      <c r="K1801" t="s">
        <v>75</v>
      </c>
      <c r="L1801" t="s">
        <v>307</v>
      </c>
      <c r="M1801">
        <v>0.6</v>
      </c>
      <c r="N1801" t="s">
        <v>34</v>
      </c>
      <c r="O1801" t="s">
        <v>113</v>
      </c>
      <c r="P1801" t="s">
        <v>319</v>
      </c>
      <c r="Q1801" t="s">
        <v>2442</v>
      </c>
      <c r="R1801">
        <v>43026</v>
      </c>
      <c r="S1801" s="1">
        <v>42172</v>
      </c>
      <c r="T1801" s="1">
        <v>42173</v>
      </c>
      <c r="U1801">
        <v>72.983999999999995</v>
      </c>
      <c r="V1801">
        <v>6</v>
      </c>
      <c r="W1801">
        <v>200.83</v>
      </c>
      <c r="X1801">
        <v>86222</v>
      </c>
      <c r="Y1801">
        <f>cleaneddata[[#This Row],[Unit Price]]-cleaneddata[[#This Row],[Discount]]</f>
        <v>33.85</v>
      </c>
      <c r="Z1801" t="str">
        <f>_xlfn.IFS(cleaneddata[[#This Row],[Region]]="Central","Chris",cleaneddata[[#This Row],[Region]]="East","Erin",cleaneddata[[#This Row],[Region]]="South","Sam",cleaneddata[[#This Row],[Region]]="West","William")</f>
        <v>Erin</v>
      </c>
    </row>
    <row r="1802" spans="1:26" x14ac:dyDescent="0.2">
      <c r="A1802">
        <v>283</v>
      </c>
      <c r="B1802" t="s">
        <v>2894</v>
      </c>
      <c r="C1802" t="s">
        <v>39</v>
      </c>
      <c r="D1802">
        <v>0.1</v>
      </c>
      <c r="E1802">
        <v>1.68</v>
      </c>
      <c r="F1802">
        <v>1.57</v>
      </c>
      <c r="G1802" t="s">
        <v>40</v>
      </c>
      <c r="H1802" t="s">
        <v>96</v>
      </c>
      <c r="I1802" t="s">
        <v>50</v>
      </c>
      <c r="J1802" t="s">
        <v>51</v>
      </c>
      <c r="K1802" t="s">
        <v>52</v>
      </c>
      <c r="L1802" t="s">
        <v>576</v>
      </c>
      <c r="M1802">
        <v>0.59</v>
      </c>
      <c r="N1802" t="s">
        <v>34</v>
      </c>
      <c r="O1802" t="s">
        <v>113</v>
      </c>
      <c r="P1802" t="s">
        <v>399</v>
      </c>
      <c r="Q1802" t="s">
        <v>2727</v>
      </c>
      <c r="R1802">
        <v>7101</v>
      </c>
      <c r="S1802" s="1">
        <v>42172</v>
      </c>
      <c r="T1802" s="1">
        <v>42173</v>
      </c>
      <c r="U1802">
        <v>-11.57</v>
      </c>
      <c r="V1802">
        <v>11</v>
      </c>
      <c r="W1802">
        <v>18.71</v>
      </c>
      <c r="X1802">
        <v>89293</v>
      </c>
      <c r="Y1802">
        <f>cleaneddata[[#This Row],[Unit Price]]-cleaneddata[[#This Row],[Discount]]</f>
        <v>1.5799999999999998</v>
      </c>
      <c r="Z1802" t="str">
        <f>_xlfn.IFS(cleaneddata[[#This Row],[Region]]="Central","Chris",cleaneddata[[#This Row],[Region]]="East","Erin",cleaneddata[[#This Row],[Region]]="South","Sam",cleaneddata[[#This Row],[Region]]="West","William")</f>
        <v>Erin</v>
      </c>
    </row>
    <row r="1803" spans="1:26" x14ac:dyDescent="0.2">
      <c r="A1803">
        <v>286</v>
      </c>
      <c r="B1803" t="s">
        <v>2895</v>
      </c>
      <c r="C1803" t="s">
        <v>49</v>
      </c>
      <c r="D1803">
        <v>0</v>
      </c>
      <c r="E1803">
        <v>4.13</v>
      </c>
      <c r="F1803">
        <v>5.34</v>
      </c>
      <c r="G1803" t="s">
        <v>40</v>
      </c>
      <c r="H1803" t="s">
        <v>29</v>
      </c>
      <c r="I1803" t="s">
        <v>50</v>
      </c>
      <c r="J1803" t="s">
        <v>74</v>
      </c>
      <c r="K1803" t="s">
        <v>75</v>
      </c>
      <c r="L1803" t="s">
        <v>2896</v>
      </c>
      <c r="M1803">
        <v>0.38</v>
      </c>
      <c r="N1803" t="s">
        <v>34</v>
      </c>
      <c r="O1803" t="s">
        <v>54</v>
      </c>
      <c r="P1803" t="s">
        <v>539</v>
      </c>
      <c r="Q1803" t="s">
        <v>2897</v>
      </c>
      <c r="R1803">
        <v>66203</v>
      </c>
      <c r="S1803" s="1">
        <v>42172</v>
      </c>
      <c r="T1803" s="1">
        <v>42176</v>
      </c>
      <c r="U1803">
        <v>-61.87</v>
      </c>
      <c r="V1803">
        <v>9</v>
      </c>
      <c r="W1803">
        <v>40.950000000000003</v>
      </c>
      <c r="X1803">
        <v>89761</v>
      </c>
      <c r="Y1803">
        <f>cleaneddata[[#This Row],[Unit Price]]-cleaneddata[[#This Row],[Discount]]</f>
        <v>4.13</v>
      </c>
      <c r="Z1803" t="str">
        <f>_xlfn.IFS(cleaneddata[[#This Row],[Region]]="Central","Chris",cleaneddata[[#This Row],[Region]]="East","Erin",cleaneddata[[#This Row],[Region]]="South","Sam",cleaneddata[[#This Row],[Region]]="West","William")</f>
        <v>Chris</v>
      </c>
    </row>
    <row r="1804" spans="1:26" x14ac:dyDescent="0.2">
      <c r="A1804">
        <v>286</v>
      </c>
      <c r="B1804" t="s">
        <v>2895</v>
      </c>
      <c r="C1804" t="s">
        <v>49</v>
      </c>
      <c r="D1804">
        <v>0.1</v>
      </c>
      <c r="E1804">
        <v>130.97999999999999</v>
      </c>
      <c r="F1804">
        <v>54.74</v>
      </c>
      <c r="G1804" t="s">
        <v>28</v>
      </c>
      <c r="H1804" t="s">
        <v>29</v>
      </c>
      <c r="I1804" t="s">
        <v>30</v>
      </c>
      <c r="J1804" t="s">
        <v>119</v>
      </c>
      <c r="K1804" t="s">
        <v>32</v>
      </c>
      <c r="L1804" t="s">
        <v>1405</v>
      </c>
      <c r="M1804">
        <v>0.69</v>
      </c>
      <c r="N1804" t="s">
        <v>34</v>
      </c>
      <c r="O1804" t="s">
        <v>54</v>
      </c>
      <c r="P1804" t="s">
        <v>539</v>
      </c>
      <c r="Q1804" t="s">
        <v>2897</v>
      </c>
      <c r="R1804">
        <v>66203</v>
      </c>
      <c r="S1804" s="1">
        <v>42172</v>
      </c>
      <c r="T1804" s="1">
        <v>42176</v>
      </c>
      <c r="U1804">
        <v>-530.24</v>
      </c>
      <c r="V1804">
        <v>9</v>
      </c>
      <c r="W1804">
        <v>1155.73</v>
      </c>
      <c r="X1804">
        <v>89761</v>
      </c>
      <c r="Y1804">
        <f>cleaneddata[[#This Row],[Unit Price]]-cleaneddata[[#This Row],[Discount]]</f>
        <v>130.88</v>
      </c>
      <c r="Z1804" t="str">
        <f>_xlfn.IFS(cleaneddata[[#This Row],[Region]]="Central","Chris",cleaneddata[[#This Row],[Region]]="East","Erin",cleaneddata[[#This Row],[Region]]="South","Sam",cleaneddata[[#This Row],[Region]]="West","William")</f>
        <v>Chris</v>
      </c>
    </row>
    <row r="1805" spans="1:26" x14ac:dyDescent="0.2">
      <c r="A1805">
        <v>646</v>
      </c>
      <c r="B1805" t="s">
        <v>2898</v>
      </c>
      <c r="C1805" t="s">
        <v>49</v>
      </c>
      <c r="D1805">
        <v>0.03</v>
      </c>
      <c r="E1805">
        <v>51.75</v>
      </c>
      <c r="F1805">
        <v>19.989999999999998</v>
      </c>
      <c r="G1805" t="s">
        <v>40</v>
      </c>
      <c r="H1805" t="s">
        <v>96</v>
      </c>
      <c r="I1805" t="s">
        <v>30</v>
      </c>
      <c r="J1805" t="s">
        <v>128</v>
      </c>
      <c r="K1805" t="s">
        <v>75</v>
      </c>
      <c r="L1805" t="s">
        <v>2899</v>
      </c>
      <c r="M1805">
        <v>0.55000000000000004</v>
      </c>
      <c r="N1805" t="s">
        <v>34</v>
      </c>
      <c r="O1805" t="s">
        <v>54</v>
      </c>
      <c r="P1805" t="s">
        <v>86</v>
      </c>
      <c r="Q1805" t="s">
        <v>2900</v>
      </c>
      <c r="R1805">
        <v>55379</v>
      </c>
      <c r="S1805" s="1">
        <v>42172</v>
      </c>
      <c r="T1805" s="1">
        <v>42177</v>
      </c>
      <c r="U1805">
        <v>261.44400000000002</v>
      </c>
      <c r="V1805">
        <v>16</v>
      </c>
      <c r="W1805">
        <v>818.81</v>
      </c>
      <c r="X1805">
        <v>90735</v>
      </c>
      <c r="Y1805">
        <f>cleaneddata[[#This Row],[Unit Price]]-cleaneddata[[#This Row],[Discount]]</f>
        <v>51.72</v>
      </c>
      <c r="Z1805" t="str">
        <f>_xlfn.IFS(cleaneddata[[#This Row],[Region]]="Central","Chris",cleaneddata[[#This Row],[Region]]="East","Erin",cleaneddata[[#This Row],[Region]]="South","Sam",cleaneddata[[#This Row],[Region]]="West","William")</f>
        <v>Chris</v>
      </c>
    </row>
    <row r="1806" spans="1:26" x14ac:dyDescent="0.2">
      <c r="A1806">
        <v>1189</v>
      </c>
      <c r="B1806" t="s">
        <v>2901</v>
      </c>
      <c r="C1806" t="s">
        <v>49</v>
      </c>
      <c r="D1806">
        <v>0.06</v>
      </c>
      <c r="E1806">
        <v>10.89</v>
      </c>
      <c r="F1806">
        <v>4.5</v>
      </c>
      <c r="G1806" t="s">
        <v>40</v>
      </c>
      <c r="H1806" t="s">
        <v>41</v>
      </c>
      <c r="I1806" t="s">
        <v>50</v>
      </c>
      <c r="J1806" t="s">
        <v>97</v>
      </c>
      <c r="K1806" t="s">
        <v>75</v>
      </c>
      <c r="L1806" t="s">
        <v>775</v>
      </c>
      <c r="M1806">
        <v>0.59</v>
      </c>
      <c r="N1806" t="s">
        <v>34</v>
      </c>
      <c r="O1806" t="s">
        <v>61</v>
      </c>
      <c r="P1806" t="s">
        <v>92</v>
      </c>
      <c r="Q1806" t="s">
        <v>2098</v>
      </c>
      <c r="R1806">
        <v>92646</v>
      </c>
      <c r="S1806" s="1">
        <v>42172</v>
      </c>
      <c r="T1806" s="1">
        <v>42177</v>
      </c>
      <c r="U1806">
        <v>-25.111999999999998</v>
      </c>
      <c r="V1806">
        <v>14</v>
      </c>
      <c r="W1806">
        <v>149.32</v>
      </c>
      <c r="X1806">
        <v>87584</v>
      </c>
      <c r="Y1806">
        <f>cleaneddata[[#This Row],[Unit Price]]-cleaneddata[[#This Row],[Discount]]</f>
        <v>10.83</v>
      </c>
      <c r="Z1806" t="str">
        <f>_xlfn.IFS(cleaneddata[[#This Row],[Region]]="Central","Chris",cleaneddata[[#This Row],[Region]]="East","Erin",cleaneddata[[#This Row],[Region]]="South","Sam",cleaneddata[[#This Row],[Region]]="West","William")</f>
        <v>William</v>
      </c>
    </row>
    <row r="1807" spans="1:26" x14ac:dyDescent="0.2">
      <c r="A1807">
        <v>1189</v>
      </c>
      <c r="B1807" t="s">
        <v>2901</v>
      </c>
      <c r="C1807" t="s">
        <v>49</v>
      </c>
      <c r="D1807">
        <v>0.03</v>
      </c>
      <c r="E1807">
        <v>10.64</v>
      </c>
      <c r="F1807">
        <v>5.16</v>
      </c>
      <c r="G1807" t="s">
        <v>40</v>
      </c>
      <c r="H1807" t="s">
        <v>41</v>
      </c>
      <c r="I1807" t="s">
        <v>30</v>
      </c>
      <c r="J1807" t="s">
        <v>128</v>
      </c>
      <c r="K1807" t="s">
        <v>75</v>
      </c>
      <c r="L1807" t="s">
        <v>1846</v>
      </c>
      <c r="M1807">
        <v>0.56999999999999995</v>
      </c>
      <c r="N1807" t="s">
        <v>34</v>
      </c>
      <c r="O1807" t="s">
        <v>61</v>
      </c>
      <c r="P1807" t="s">
        <v>92</v>
      </c>
      <c r="Q1807" t="s">
        <v>2098</v>
      </c>
      <c r="R1807">
        <v>92646</v>
      </c>
      <c r="S1807" s="1">
        <v>42172</v>
      </c>
      <c r="T1807" s="1">
        <v>42177</v>
      </c>
      <c r="U1807">
        <v>17.376000000000001</v>
      </c>
      <c r="V1807">
        <v>16</v>
      </c>
      <c r="W1807">
        <v>177.01</v>
      </c>
      <c r="X1807">
        <v>87584</v>
      </c>
      <c r="Y1807">
        <f>cleaneddata[[#This Row],[Unit Price]]-cleaneddata[[#This Row],[Discount]]</f>
        <v>10.610000000000001</v>
      </c>
      <c r="Z1807" t="str">
        <f>_xlfn.IFS(cleaneddata[[#This Row],[Region]]="Central","Chris",cleaneddata[[#This Row],[Region]]="East","Erin",cleaneddata[[#This Row],[Region]]="South","Sam",cleaneddata[[#This Row],[Region]]="West","William")</f>
        <v>William</v>
      </c>
    </row>
    <row r="1808" spans="1:26" x14ac:dyDescent="0.2">
      <c r="A1808">
        <v>1189</v>
      </c>
      <c r="B1808" t="s">
        <v>2901</v>
      </c>
      <c r="C1808" t="s">
        <v>49</v>
      </c>
      <c r="D1808">
        <v>0.03</v>
      </c>
      <c r="E1808">
        <v>7.96</v>
      </c>
      <c r="F1808">
        <v>4.95</v>
      </c>
      <c r="G1808" t="s">
        <v>40</v>
      </c>
      <c r="H1808" t="s">
        <v>41</v>
      </c>
      <c r="I1808" t="s">
        <v>30</v>
      </c>
      <c r="J1808" t="s">
        <v>128</v>
      </c>
      <c r="K1808" t="s">
        <v>75</v>
      </c>
      <c r="L1808" t="s">
        <v>813</v>
      </c>
      <c r="M1808">
        <v>0.41</v>
      </c>
      <c r="N1808" t="s">
        <v>34</v>
      </c>
      <c r="O1808" t="s">
        <v>61</v>
      </c>
      <c r="P1808" t="s">
        <v>92</v>
      </c>
      <c r="Q1808" t="s">
        <v>2098</v>
      </c>
      <c r="R1808">
        <v>92646</v>
      </c>
      <c r="S1808" s="1">
        <v>42172</v>
      </c>
      <c r="T1808" s="1">
        <v>42174</v>
      </c>
      <c r="U1808">
        <v>24.260400000000001</v>
      </c>
      <c r="V1808">
        <v>4</v>
      </c>
      <c r="W1808">
        <v>35.159999999999997</v>
      </c>
      <c r="X1808">
        <v>87584</v>
      </c>
      <c r="Y1808">
        <f>cleaneddata[[#This Row],[Unit Price]]-cleaneddata[[#This Row],[Discount]]</f>
        <v>7.93</v>
      </c>
      <c r="Z1808" t="str">
        <f>_xlfn.IFS(cleaneddata[[#This Row],[Region]]="Central","Chris",cleaneddata[[#This Row],[Region]]="East","Erin",cleaneddata[[#This Row],[Region]]="South","Sam",cleaneddata[[#This Row],[Region]]="West","William")</f>
        <v>William</v>
      </c>
    </row>
    <row r="1809" spans="1:26" x14ac:dyDescent="0.2">
      <c r="A1809">
        <v>1193</v>
      </c>
      <c r="B1809" t="s">
        <v>1353</v>
      </c>
      <c r="C1809" t="s">
        <v>49</v>
      </c>
      <c r="D1809">
        <v>0.03</v>
      </c>
      <c r="E1809">
        <v>10.64</v>
      </c>
      <c r="F1809">
        <v>5.16</v>
      </c>
      <c r="G1809" t="s">
        <v>40</v>
      </c>
      <c r="H1809" t="s">
        <v>41</v>
      </c>
      <c r="I1809" t="s">
        <v>30</v>
      </c>
      <c r="J1809" t="s">
        <v>128</v>
      </c>
      <c r="K1809" t="s">
        <v>75</v>
      </c>
      <c r="L1809" t="s">
        <v>1846</v>
      </c>
      <c r="M1809">
        <v>0.56999999999999995</v>
      </c>
      <c r="N1809" t="s">
        <v>34</v>
      </c>
      <c r="O1809" t="s">
        <v>113</v>
      </c>
      <c r="P1809" t="s">
        <v>376</v>
      </c>
      <c r="Q1809" t="s">
        <v>68</v>
      </c>
      <c r="R1809">
        <v>20016</v>
      </c>
      <c r="S1809" s="1">
        <v>42172</v>
      </c>
      <c r="T1809" s="1">
        <v>42177</v>
      </c>
      <c r="U1809">
        <v>14.48</v>
      </c>
      <c r="V1809">
        <v>63</v>
      </c>
      <c r="W1809">
        <v>696.96</v>
      </c>
      <c r="X1809">
        <v>5984</v>
      </c>
      <c r="Y1809">
        <f>cleaneddata[[#This Row],[Unit Price]]-cleaneddata[[#This Row],[Discount]]</f>
        <v>10.610000000000001</v>
      </c>
      <c r="Z1809" t="str">
        <f>_xlfn.IFS(cleaneddata[[#This Row],[Region]]="Central","Chris",cleaneddata[[#This Row],[Region]]="East","Erin",cleaneddata[[#This Row],[Region]]="South","Sam",cleaneddata[[#This Row],[Region]]="West","William")</f>
        <v>Erin</v>
      </c>
    </row>
    <row r="1810" spans="1:26" x14ac:dyDescent="0.2">
      <c r="A1810">
        <v>1193</v>
      </c>
      <c r="B1810" t="s">
        <v>1353</v>
      </c>
      <c r="C1810" t="s">
        <v>49</v>
      </c>
      <c r="D1810">
        <v>0.03</v>
      </c>
      <c r="E1810">
        <v>7.96</v>
      </c>
      <c r="F1810">
        <v>4.95</v>
      </c>
      <c r="G1810" t="s">
        <v>40</v>
      </c>
      <c r="H1810" t="s">
        <v>41</v>
      </c>
      <c r="I1810" t="s">
        <v>30</v>
      </c>
      <c r="J1810" t="s">
        <v>128</v>
      </c>
      <c r="K1810" t="s">
        <v>75</v>
      </c>
      <c r="L1810" t="s">
        <v>813</v>
      </c>
      <c r="M1810">
        <v>0.41</v>
      </c>
      <c r="N1810" t="s">
        <v>34</v>
      </c>
      <c r="O1810" t="s">
        <v>113</v>
      </c>
      <c r="P1810" t="s">
        <v>376</v>
      </c>
      <c r="Q1810" t="s">
        <v>68</v>
      </c>
      <c r="R1810">
        <v>20016</v>
      </c>
      <c r="S1810" s="1">
        <v>42172</v>
      </c>
      <c r="T1810" s="1">
        <v>42174</v>
      </c>
      <c r="U1810">
        <v>22.25</v>
      </c>
      <c r="V1810">
        <v>17</v>
      </c>
      <c r="W1810">
        <v>149.41</v>
      </c>
      <c r="X1810">
        <v>5984</v>
      </c>
      <c r="Y1810">
        <f>cleaneddata[[#This Row],[Unit Price]]-cleaneddata[[#This Row],[Discount]]</f>
        <v>7.93</v>
      </c>
      <c r="Z1810" t="str">
        <f>_xlfn.IFS(cleaneddata[[#This Row],[Region]]="Central","Chris",cleaneddata[[#This Row],[Region]]="East","Erin",cleaneddata[[#This Row],[Region]]="South","Sam",cleaneddata[[#This Row],[Region]]="West","William")</f>
        <v>Erin</v>
      </c>
    </row>
    <row r="1811" spans="1:26" x14ac:dyDescent="0.2">
      <c r="A1811">
        <v>3098</v>
      </c>
      <c r="B1811" t="s">
        <v>1422</v>
      </c>
      <c r="C1811" t="s">
        <v>49</v>
      </c>
      <c r="D1811">
        <v>0</v>
      </c>
      <c r="E1811">
        <v>11.7</v>
      </c>
      <c r="F1811">
        <v>6.96</v>
      </c>
      <c r="G1811" t="s">
        <v>89</v>
      </c>
      <c r="H1811" t="s">
        <v>41</v>
      </c>
      <c r="I1811" t="s">
        <v>50</v>
      </c>
      <c r="J1811" t="s">
        <v>97</v>
      </c>
      <c r="K1811" t="s">
        <v>146</v>
      </c>
      <c r="L1811" t="s">
        <v>762</v>
      </c>
      <c r="M1811">
        <v>0.5</v>
      </c>
      <c r="N1811" t="s">
        <v>34</v>
      </c>
      <c r="O1811" t="s">
        <v>113</v>
      </c>
      <c r="P1811" t="s">
        <v>114</v>
      </c>
      <c r="Q1811" t="s">
        <v>1423</v>
      </c>
      <c r="R1811">
        <v>11967</v>
      </c>
      <c r="S1811" s="1">
        <v>42172</v>
      </c>
      <c r="T1811" s="1">
        <v>42174</v>
      </c>
      <c r="U1811">
        <v>-11.247999999999999</v>
      </c>
      <c r="V1811">
        <v>10</v>
      </c>
      <c r="W1811">
        <v>131.69</v>
      </c>
      <c r="X1811">
        <v>89315</v>
      </c>
      <c r="Y1811">
        <f>cleaneddata[[#This Row],[Unit Price]]-cleaneddata[[#This Row],[Discount]]</f>
        <v>11.7</v>
      </c>
      <c r="Z1811" t="str">
        <f>_xlfn.IFS(cleaneddata[[#This Row],[Region]]="Central","Chris",cleaneddata[[#This Row],[Region]]="East","Erin",cleaneddata[[#This Row],[Region]]="South","Sam",cleaneddata[[#This Row],[Region]]="West","William")</f>
        <v>Erin</v>
      </c>
    </row>
    <row r="1812" spans="1:26" x14ac:dyDescent="0.2">
      <c r="A1812">
        <v>907</v>
      </c>
      <c r="B1812" t="s">
        <v>1373</v>
      </c>
      <c r="C1812" t="s">
        <v>118</v>
      </c>
      <c r="D1812">
        <v>0.09</v>
      </c>
      <c r="E1812">
        <v>2.6</v>
      </c>
      <c r="F1812">
        <v>2.4</v>
      </c>
      <c r="G1812" t="s">
        <v>40</v>
      </c>
      <c r="H1812" t="s">
        <v>73</v>
      </c>
      <c r="I1812" t="s">
        <v>50</v>
      </c>
      <c r="J1812" t="s">
        <v>51</v>
      </c>
      <c r="K1812" t="s">
        <v>52</v>
      </c>
      <c r="L1812" t="s">
        <v>358</v>
      </c>
      <c r="M1812">
        <v>0.57999999999999996</v>
      </c>
      <c r="N1812" t="s">
        <v>34</v>
      </c>
      <c r="O1812" t="s">
        <v>35</v>
      </c>
      <c r="P1812" t="s">
        <v>390</v>
      </c>
      <c r="Q1812" t="s">
        <v>468</v>
      </c>
      <c r="R1812">
        <v>42420</v>
      </c>
      <c r="S1812" s="1">
        <v>42172</v>
      </c>
      <c r="T1812" s="1">
        <v>42174</v>
      </c>
      <c r="U1812">
        <v>1107.4079999999999</v>
      </c>
      <c r="V1812">
        <v>12</v>
      </c>
      <c r="W1812">
        <v>31.73</v>
      </c>
      <c r="X1812">
        <v>86460</v>
      </c>
      <c r="Y1812">
        <f>cleaneddata[[#This Row],[Unit Price]]-cleaneddata[[#This Row],[Discount]]</f>
        <v>2.5100000000000002</v>
      </c>
      <c r="Z1812" t="str">
        <f>_xlfn.IFS(cleaneddata[[#This Row],[Region]]="Central","Chris",cleaneddata[[#This Row],[Region]]="East","Erin",cleaneddata[[#This Row],[Region]]="South","Sam",cleaneddata[[#This Row],[Region]]="West","William")</f>
        <v>Sam</v>
      </c>
    </row>
    <row r="1813" spans="1:26" x14ac:dyDescent="0.2">
      <c r="A1813">
        <v>317</v>
      </c>
      <c r="B1813" t="s">
        <v>2902</v>
      </c>
      <c r="C1813" t="s">
        <v>72</v>
      </c>
      <c r="D1813">
        <v>0.09</v>
      </c>
      <c r="E1813">
        <v>7.38</v>
      </c>
      <c r="F1813">
        <v>5.21</v>
      </c>
      <c r="G1813" t="s">
        <v>40</v>
      </c>
      <c r="H1813" t="s">
        <v>96</v>
      </c>
      <c r="I1813" t="s">
        <v>30</v>
      </c>
      <c r="J1813" t="s">
        <v>128</v>
      </c>
      <c r="K1813" t="s">
        <v>75</v>
      </c>
      <c r="L1813" t="s">
        <v>1919</v>
      </c>
      <c r="M1813">
        <v>0.56000000000000005</v>
      </c>
      <c r="N1813" t="s">
        <v>34</v>
      </c>
      <c r="O1813" t="s">
        <v>61</v>
      </c>
      <c r="P1813" t="s">
        <v>92</v>
      </c>
      <c r="Q1813" t="s">
        <v>2903</v>
      </c>
      <c r="R1813">
        <v>91945</v>
      </c>
      <c r="S1813" s="1">
        <v>42172</v>
      </c>
      <c r="T1813" s="1">
        <v>42173</v>
      </c>
      <c r="U1813">
        <v>-27.16</v>
      </c>
      <c r="V1813">
        <v>9</v>
      </c>
      <c r="W1813">
        <v>66.55</v>
      </c>
      <c r="X1813">
        <v>86041</v>
      </c>
      <c r="Y1813">
        <f>cleaneddata[[#This Row],[Unit Price]]-cleaneddata[[#This Row],[Discount]]</f>
        <v>7.29</v>
      </c>
      <c r="Z1813" t="str">
        <f>_xlfn.IFS(cleaneddata[[#This Row],[Region]]="Central","Chris",cleaneddata[[#This Row],[Region]]="East","Erin",cleaneddata[[#This Row],[Region]]="South","Sam",cleaneddata[[#This Row],[Region]]="West","William")</f>
        <v>William</v>
      </c>
    </row>
    <row r="1814" spans="1:26" x14ac:dyDescent="0.2">
      <c r="A1814">
        <v>317</v>
      </c>
      <c r="B1814" t="s">
        <v>2902</v>
      </c>
      <c r="C1814" t="s">
        <v>72</v>
      </c>
      <c r="D1814">
        <v>0.04</v>
      </c>
      <c r="E1814">
        <v>5.98</v>
      </c>
      <c r="F1814">
        <v>5.15</v>
      </c>
      <c r="G1814" t="s">
        <v>40</v>
      </c>
      <c r="H1814" t="s">
        <v>96</v>
      </c>
      <c r="I1814" t="s">
        <v>50</v>
      </c>
      <c r="J1814" t="s">
        <v>90</v>
      </c>
      <c r="K1814" t="s">
        <v>75</v>
      </c>
      <c r="L1814" t="s">
        <v>2470</v>
      </c>
      <c r="M1814">
        <v>0.36</v>
      </c>
      <c r="N1814" t="s">
        <v>34</v>
      </c>
      <c r="O1814" t="s">
        <v>61</v>
      </c>
      <c r="P1814" t="s">
        <v>92</v>
      </c>
      <c r="Q1814" t="s">
        <v>2903</v>
      </c>
      <c r="R1814">
        <v>91945</v>
      </c>
      <c r="S1814" s="1">
        <v>42172</v>
      </c>
      <c r="T1814" s="1">
        <v>42173</v>
      </c>
      <c r="U1814">
        <v>-52.344000000000001</v>
      </c>
      <c r="V1814">
        <v>17</v>
      </c>
      <c r="W1814">
        <v>103.49</v>
      </c>
      <c r="X1814">
        <v>86041</v>
      </c>
      <c r="Y1814">
        <f>cleaneddata[[#This Row],[Unit Price]]-cleaneddata[[#This Row],[Discount]]</f>
        <v>5.94</v>
      </c>
      <c r="Z1814" t="str">
        <f>_xlfn.IFS(cleaneddata[[#This Row],[Region]]="Central","Chris",cleaneddata[[#This Row],[Region]]="East","Erin",cleaneddata[[#This Row],[Region]]="South","Sam",cleaneddata[[#This Row],[Region]]="West","William")</f>
        <v>William</v>
      </c>
    </row>
    <row r="1815" spans="1:26" x14ac:dyDescent="0.2">
      <c r="A1815">
        <v>317</v>
      </c>
      <c r="B1815" t="s">
        <v>2902</v>
      </c>
      <c r="C1815" t="s">
        <v>72</v>
      </c>
      <c r="D1815">
        <v>0.04</v>
      </c>
      <c r="E1815">
        <v>15.42</v>
      </c>
      <c r="F1815">
        <v>10.68</v>
      </c>
      <c r="G1815" t="s">
        <v>40</v>
      </c>
      <c r="H1815" t="s">
        <v>96</v>
      </c>
      <c r="I1815" t="s">
        <v>50</v>
      </c>
      <c r="J1815" t="s">
        <v>80</v>
      </c>
      <c r="K1815" t="s">
        <v>75</v>
      </c>
      <c r="L1815" t="s">
        <v>2267</v>
      </c>
      <c r="M1815">
        <v>0.57999999999999996</v>
      </c>
      <c r="N1815" t="s">
        <v>34</v>
      </c>
      <c r="O1815" t="s">
        <v>61</v>
      </c>
      <c r="P1815" t="s">
        <v>92</v>
      </c>
      <c r="Q1815" t="s">
        <v>2903</v>
      </c>
      <c r="R1815">
        <v>91945</v>
      </c>
      <c r="S1815" s="1">
        <v>42172</v>
      </c>
      <c r="T1815" s="1">
        <v>42173</v>
      </c>
      <c r="U1815">
        <v>-119.93600000000001</v>
      </c>
      <c r="V1815">
        <v>12</v>
      </c>
      <c r="W1815">
        <v>192.18</v>
      </c>
      <c r="X1815">
        <v>86041</v>
      </c>
      <c r="Y1815">
        <f>cleaneddata[[#This Row],[Unit Price]]-cleaneddata[[#This Row],[Discount]]</f>
        <v>15.38</v>
      </c>
      <c r="Z1815" t="str">
        <f>_xlfn.IFS(cleaneddata[[#This Row],[Region]]="Central","Chris",cleaneddata[[#This Row],[Region]]="East","Erin",cleaneddata[[#This Row],[Region]]="South","Sam",cleaneddata[[#This Row],[Region]]="West","William")</f>
        <v>William</v>
      </c>
    </row>
    <row r="1816" spans="1:26" x14ac:dyDescent="0.2">
      <c r="A1816">
        <v>395</v>
      </c>
      <c r="B1816" t="s">
        <v>2904</v>
      </c>
      <c r="C1816" t="s">
        <v>27</v>
      </c>
      <c r="D1816">
        <v>0.04</v>
      </c>
      <c r="E1816">
        <v>15.98</v>
      </c>
      <c r="F1816">
        <v>4</v>
      </c>
      <c r="G1816" t="s">
        <v>40</v>
      </c>
      <c r="H1816" t="s">
        <v>96</v>
      </c>
      <c r="I1816" t="s">
        <v>42</v>
      </c>
      <c r="J1816" t="s">
        <v>43</v>
      </c>
      <c r="K1816" t="s">
        <v>75</v>
      </c>
      <c r="L1816" t="s">
        <v>1884</v>
      </c>
      <c r="M1816">
        <v>0.37</v>
      </c>
      <c r="N1816" t="s">
        <v>34</v>
      </c>
      <c r="O1816" t="s">
        <v>35</v>
      </c>
      <c r="P1816" t="s">
        <v>99</v>
      </c>
      <c r="Q1816" t="s">
        <v>2905</v>
      </c>
      <c r="R1816">
        <v>28001</v>
      </c>
      <c r="S1816" s="1">
        <v>42173</v>
      </c>
      <c r="T1816" s="1">
        <v>42174</v>
      </c>
      <c r="U1816">
        <v>-19.207999999999998</v>
      </c>
      <c r="V1816">
        <v>4</v>
      </c>
      <c r="W1816">
        <v>64.59</v>
      </c>
      <c r="X1816">
        <v>86384</v>
      </c>
      <c r="Y1816">
        <f>cleaneddata[[#This Row],[Unit Price]]-cleaneddata[[#This Row],[Discount]]</f>
        <v>15.940000000000001</v>
      </c>
      <c r="Z1816" t="str">
        <f>_xlfn.IFS(cleaneddata[[#This Row],[Region]]="Central","Chris",cleaneddata[[#This Row],[Region]]="East","Erin",cleaneddata[[#This Row],[Region]]="South","Sam",cleaneddata[[#This Row],[Region]]="West","William")</f>
        <v>Sam</v>
      </c>
    </row>
    <row r="1817" spans="1:26" x14ac:dyDescent="0.2">
      <c r="A1817">
        <v>395</v>
      </c>
      <c r="B1817" t="s">
        <v>2904</v>
      </c>
      <c r="C1817" t="s">
        <v>27</v>
      </c>
      <c r="D1817">
        <v>0.06</v>
      </c>
      <c r="E1817">
        <v>22.84</v>
      </c>
      <c r="F1817">
        <v>5.47</v>
      </c>
      <c r="G1817" t="s">
        <v>40</v>
      </c>
      <c r="H1817" t="s">
        <v>96</v>
      </c>
      <c r="I1817" t="s">
        <v>50</v>
      </c>
      <c r="J1817" t="s">
        <v>90</v>
      </c>
      <c r="K1817" t="s">
        <v>75</v>
      </c>
      <c r="L1817" t="s">
        <v>2906</v>
      </c>
      <c r="M1817">
        <v>0.39</v>
      </c>
      <c r="N1817" t="s">
        <v>34</v>
      </c>
      <c r="O1817" t="s">
        <v>35</v>
      </c>
      <c r="P1817" t="s">
        <v>99</v>
      </c>
      <c r="Q1817" t="s">
        <v>2905</v>
      </c>
      <c r="R1817">
        <v>28001</v>
      </c>
      <c r="S1817" s="1">
        <v>42173</v>
      </c>
      <c r="T1817" s="1">
        <v>42175</v>
      </c>
      <c r="U1817">
        <v>7.44</v>
      </c>
      <c r="V1817">
        <v>20</v>
      </c>
      <c r="W1817">
        <v>461.94</v>
      </c>
      <c r="X1817">
        <v>86384</v>
      </c>
      <c r="Y1817">
        <f>cleaneddata[[#This Row],[Unit Price]]-cleaneddata[[#This Row],[Discount]]</f>
        <v>22.78</v>
      </c>
      <c r="Z1817" t="str">
        <f>_xlfn.IFS(cleaneddata[[#This Row],[Region]]="Central","Chris",cleaneddata[[#This Row],[Region]]="East","Erin",cleaneddata[[#This Row],[Region]]="South","Sam",cleaneddata[[#This Row],[Region]]="West","William")</f>
        <v>Sam</v>
      </c>
    </row>
    <row r="1818" spans="1:26" x14ac:dyDescent="0.2">
      <c r="A1818">
        <v>152</v>
      </c>
      <c r="B1818" t="s">
        <v>507</v>
      </c>
      <c r="C1818" t="s">
        <v>49</v>
      </c>
      <c r="D1818">
        <v>0.1</v>
      </c>
      <c r="E1818">
        <v>39.979999999999997</v>
      </c>
      <c r="F1818">
        <v>4</v>
      </c>
      <c r="G1818" t="s">
        <v>40</v>
      </c>
      <c r="H1818" t="s">
        <v>29</v>
      </c>
      <c r="I1818" t="s">
        <v>42</v>
      </c>
      <c r="J1818" t="s">
        <v>43</v>
      </c>
      <c r="K1818" t="s">
        <v>75</v>
      </c>
      <c r="L1818" t="s">
        <v>1929</v>
      </c>
      <c r="M1818">
        <v>0.7</v>
      </c>
      <c r="N1818" t="s">
        <v>34</v>
      </c>
      <c r="O1818" t="s">
        <v>35</v>
      </c>
      <c r="P1818" t="s">
        <v>402</v>
      </c>
      <c r="Q1818" t="s">
        <v>509</v>
      </c>
      <c r="R1818">
        <v>37918</v>
      </c>
      <c r="S1818" s="1">
        <v>42173</v>
      </c>
      <c r="T1818" s="1">
        <v>42177</v>
      </c>
      <c r="U1818">
        <v>360.24</v>
      </c>
      <c r="V1818">
        <v>21</v>
      </c>
      <c r="W1818">
        <v>772.56</v>
      </c>
      <c r="X1818">
        <v>89525</v>
      </c>
      <c r="Y1818">
        <f>cleaneddata[[#This Row],[Unit Price]]-cleaneddata[[#This Row],[Discount]]</f>
        <v>39.879999999999995</v>
      </c>
      <c r="Z1818" t="str">
        <f>_xlfn.IFS(cleaneddata[[#This Row],[Region]]="Central","Chris",cleaneddata[[#This Row],[Region]]="East","Erin",cleaneddata[[#This Row],[Region]]="South","Sam",cleaneddata[[#This Row],[Region]]="West","William")</f>
        <v>Sam</v>
      </c>
    </row>
    <row r="1819" spans="1:26" x14ac:dyDescent="0.2">
      <c r="A1819">
        <v>1958</v>
      </c>
      <c r="B1819" t="s">
        <v>2907</v>
      </c>
      <c r="C1819" t="s">
        <v>49</v>
      </c>
      <c r="D1819">
        <v>0.09</v>
      </c>
      <c r="E1819">
        <v>30.98</v>
      </c>
      <c r="F1819">
        <v>6.5</v>
      </c>
      <c r="G1819" t="s">
        <v>89</v>
      </c>
      <c r="H1819" t="s">
        <v>41</v>
      </c>
      <c r="I1819" t="s">
        <v>42</v>
      </c>
      <c r="J1819" t="s">
        <v>43</v>
      </c>
      <c r="K1819" t="s">
        <v>75</v>
      </c>
      <c r="L1819" t="s">
        <v>2523</v>
      </c>
      <c r="M1819">
        <v>0.64</v>
      </c>
      <c r="N1819" t="s">
        <v>34</v>
      </c>
      <c r="O1819" t="s">
        <v>61</v>
      </c>
      <c r="P1819" t="s">
        <v>141</v>
      </c>
      <c r="Q1819" t="s">
        <v>1730</v>
      </c>
      <c r="R1819">
        <v>97068</v>
      </c>
      <c r="S1819" s="1">
        <v>42173</v>
      </c>
      <c r="T1819" s="1">
        <v>42177</v>
      </c>
      <c r="U1819">
        <v>-55.97</v>
      </c>
      <c r="V1819">
        <v>7</v>
      </c>
      <c r="W1819">
        <v>204.34</v>
      </c>
      <c r="X1819">
        <v>89819</v>
      </c>
      <c r="Y1819">
        <f>cleaneddata[[#This Row],[Unit Price]]-cleaneddata[[#This Row],[Discount]]</f>
        <v>30.89</v>
      </c>
      <c r="Z1819" t="str">
        <f>_xlfn.IFS(cleaneddata[[#This Row],[Region]]="Central","Chris",cleaneddata[[#This Row],[Region]]="East","Erin",cleaneddata[[#This Row],[Region]]="South","Sam",cleaneddata[[#This Row],[Region]]="West","William")</f>
        <v>William</v>
      </c>
    </row>
    <row r="1820" spans="1:26" x14ac:dyDescent="0.2">
      <c r="A1820">
        <v>2954</v>
      </c>
      <c r="B1820" t="s">
        <v>2908</v>
      </c>
      <c r="C1820" t="s">
        <v>49</v>
      </c>
      <c r="D1820">
        <v>0.09</v>
      </c>
      <c r="E1820">
        <v>12.22</v>
      </c>
      <c r="F1820">
        <v>2.85</v>
      </c>
      <c r="G1820" t="s">
        <v>40</v>
      </c>
      <c r="H1820" t="s">
        <v>41</v>
      </c>
      <c r="I1820" t="s">
        <v>30</v>
      </c>
      <c r="J1820" t="s">
        <v>128</v>
      </c>
      <c r="K1820" t="s">
        <v>44</v>
      </c>
      <c r="L1820" t="s">
        <v>2088</v>
      </c>
      <c r="M1820">
        <v>0.55000000000000004</v>
      </c>
      <c r="N1820" t="s">
        <v>34</v>
      </c>
      <c r="O1820" t="s">
        <v>54</v>
      </c>
      <c r="P1820" t="s">
        <v>86</v>
      </c>
      <c r="Q1820" t="s">
        <v>2909</v>
      </c>
      <c r="R1820">
        <v>55119</v>
      </c>
      <c r="S1820" s="1">
        <v>42173</v>
      </c>
      <c r="T1820" s="1">
        <v>42180</v>
      </c>
      <c r="U1820">
        <v>70.676699999999997</v>
      </c>
      <c r="V1820">
        <v>9</v>
      </c>
      <c r="W1820">
        <v>102.43</v>
      </c>
      <c r="X1820">
        <v>86427</v>
      </c>
      <c r="Y1820">
        <f>cleaneddata[[#This Row],[Unit Price]]-cleaneddata[[#This Row],[Discount]]</f>
        <v>12.13</v>
      </c>
      <c r="Z1820" t="str">
        <f>_xlfn.IFS(cleaneddata[[#This Row],[Region]]="Central","Chris",cleaneddata[[#This Row],[Region]]="East","Erin",cleaneddata[[#This Row],[Region]]="South","Sam",cleaneddata[[#This Row],[Region]]="West","William")</f>
        <v>Chris</v>
      </c>
    </row>
    <row r="1821" spans="1:26" x14ac:dyDescent="0.2">
      <c r="A1821">
        <v>553</v>
      </c>
      <c r="B1821" t="s">
        <v>853</v>
      </c>
      <c r="C1821" t="s">
        <v>118</v>
      </c>
      <c r="D1821">
        <v>0.08</v>
      </c>
      <c r="E1821">
        <v>124.49</v>
      </c>
      <c r="F1821">
        <v>51.94</v>
      </c>
      <c r="G1821" t="s">
        <v>28</v>
      </c>
      <c r="H1821" t="s">
        <v>96</v>
      </c>
      <c r="I1821" t="s">
        <v>30</v>
      </c>
      <c r="J1821" t="s">
        <v>31</v>
      </c>
      <c r="K1821" t="s">
        <v>32</v>
      </c>
      <c r="L1821" t="s">
        <v>1151</v>
      </c>
      <c r="M1821">
        <v>0.63</v>
      </c>
      <c r="N1821" t="s">
        <v>34</v>
      </c>
      <c r="O1821" t="s">
        <v>61</v>
      </c>
      <c r="P1821" t="s">
        <v>92</v>
      </c>
      <c r="Q1821" t="s">
        <v>102</v>
      </c>
      <c r="R1821">
        <v>90008</v>
      </c>
      <c r="S1821" s="1">
        <v>42173</v>
      </c>
      <c r="T1821" s="1">
        <v>42174</v>
      </c>
      <c r="U1821">
        <v>-500.38</v>
      </c>
      <c r="V1821">
        <v>56</v>
      </c>
      <c r="W1821">
        <v>6831.37</v>
      </c>
      <c r="X1821">
        <v>359</v>
      </c>
      <c r="Y1821">
        <f>cleaneddata[[#This Row],[Unit Price]]-cleaneddata[[#This Row],[Discount]]</f>
        <v>124.41</v>
      </c>
      <c r="Z1821" t="str">
        <f>_xlfn.IFS(cleaneddata[[#This Row],[Region]]="Central","Chris",cleaneddata[[#This Row],[Region]]="East","Erin",cleaneddata[[#This Row],[Region]]="South","Sam",cleaneddata[[#This Row],[Region]]="West","William")</f>
        <v>William</v>
      </c>
    </row>
    <row r="1822" spans="1:26" x14ac:dyDescent="0.2">
      <c r="A1822">
        <v>555</v>
      </c>
      <c r="B1822" t="s">
        <v>1302</v>
      </c>
      <c r="C1822" t="s">
        <v>118</v>
      </c>
      <c r="D1822">
        <v>0.08</v>
      </c>
      <c r="E1822">
        <v>124.49</v>
      </c>
      <c r="F1822">
        <v>51.94</v>
      </c>
      <c r="G1822" t="s">
        <v>28</v>
      </c>
      <c r="H1822" t="s">
        <v>96</v>
      </c>
      <c r="I1822" t="s">
        <v>30</v>
      </c>
      <c r="J1822" t="s">
        <v>31</v>
      </c>
      <c r="K1822" t="s">
        <v>32</v>
      </c>
      <c r="L1822" t="s">
        <v>1151</v>
      </c>
      <c r="M1822">
        <v>0.63</v>
      </c>
      <c r="N1822" t="s">
        <v>34</v>
      </c>
      <c r="O1822" t="s">
        <v>61</v>
      </c>
      <c r="P1822" t="s">
        <v>148</v>
      </c>
      <c r="Q1822" t="s">
        <v>1303</v>
      </c>
      <c r="R1822">
        <v>84062</v>
      </c>
      <c r="S1822" s="1">
        <v>42173</v>
      </c>
      <c r="T1822" s="1">
        <v>42174</v>
      </c>
      <c r="U1822">
        <v>-250.19</v>
      </c>
      <c r="V1822">
        <v>14</v>
      </c>
      <c r="W1822">
        <v>1707.84</v>
      </c>
      <c r="X1822">
        <v>86192</v>
      </c>
      <c r="Y1822">
        <f>cleaneddata[[#This Row],[Unit Price]]-cleaneddata[[#This Row],[Discount]]</f>
        <v>124.41</v>
      </c>
      <c r="Z1822" t="str">
        <f>_xlfn.IFS(cleaneddata[[#This Row],[Region]]="Central","Chris",cleaneddata[[#This Row],[Region]]="East","Erin",cleaneddata[[#This Row],[Region]]="South","Sam",cleaneddata[[#This Row],[Region]]="West","William")</f>
        <v>William</v>
      </c>
    </row>
    <row r="1823" spans="1:26" x14ac:dyDescent="0.2">
      <c r="A1823">
        <v>2016</v>
      </c>
      <c r="B1823" t="s">
        <v>2910</v>
      </c>
      <c r="C1823" t="s">
        <v>118</v>
      </c>
      <c r="D1823">
        <v>0.1</v>
      </c>
      <c r="E1823">
        <v>10.48</v>
      </c>
      <c r="F1823">
        <v>2.89</v>
      </c>
      <c r="G1823" t="s">
        <v>40</v>
      </c>
      <c r="H1823" t="s">
        <v>96</v>
      </c>
      <c r="I1823" t="s">
        <v>50</v>
      </c>
      <c r="J1823" t="s">
        <v>51</v>
      </c>
      <c r="K1823" t="s">
        <v>44</v>
      </c>
      <c r="L1823" t="s">
        <v>998</v>
      </c>
      <c r="M1823">
        <v>0.6</v>
      </c>
      <c r="N1823" t="s">
        <v>34</v>
      </c>
      <c r="O1823" t="s">
        <v>54</v>
      </c>
      <c r="P1823" t="s">
        <v>291</v>
      </c>
      <c r="Q1823" t="s">
        <v>292</v>
      </c>
      <c r="R1823">
        <v>48195</v>
      </c>
      <c r="S1823" s="1">
        <v>42173</v>
      </c>
      <c r="T1823" s="1">
        <v>42174</v>
      </c>
      <c r="U1823">
        <v>-8.9039999999999999</v>
      </c>
      <c r="V1823">
        <v>4</v>
      </c>
      <c r="W1823">
        <v>40.29</v>
      </c>
      <c r="X1823">
        <v>86874</v>
      </c>
      <c r="Y1823">
        <f>cleaneddata[[#This Row],[Unit Price]]-cleaneddata[[#This Row],[Discount]]</f>
        <v>10.38</v>
      </c>
      <c r="Z1823" t="str">
        <f>_xlfn.IFS(cleaneddata[[#This Row],[Region]]="Central","Chris",cleaneddata[[#This Row],[Region]]="East","Erin",cleaneddata[[#This Row],[Region]]="South","Sam",cleaneddata[[#This Row],[Region]]="West","William")</f>
        <v>Chris</v>
      </c>
    </row>
    <row r="1824" spans="1:26" x14ac:dyDescent="0.2">
      <c r="A1824">
        <v>594</v>
      </c>
      <c r="B1824" t="s">
        <v>1646</v>
      </c>
      <c r="C1824" t="s">
        <v>27</v>
      </c>
      <c r="D1824">
        <v>0.04</v>
      </c>
      <c r="E1824">
        <v>39.479999999999997</v>
      </c>
      <c r="F1824">
        <v>1.99</v>
      </c>
      <c r="G1824" t="s">
        <v>40</v>
      </c>
      <c r="H1824" t="s">
        <v>41</v>
      </c>
      <c r="I1824" t="s">
        <v>42</v>
      </c>
      <c r="J1824" t="s">
        <v>43</v>
      </c>
      <c r="K1824" t="s">
        <v>44</v>
      </c>
      <c r="L1824" t="s">
        <v>1259</v>
      </c>
      <c r="M1824">
        <v>0.54</v>
      </c>
      <c r="N1824" t="s">
        <v>34</v>
      </c>
      <c r="O1824" t="s">
        <v>54</v>
      </c>
      <c r="P1824" t="s">
        <v>55</v>
      </c>
      <c r="Q1824" t="s">
        <v>1647</v>
      </c>
      <c r="R1824">
        <v>46016</v>
      </c>
      <c r="S1824" s="1">
        <v>42174</v>
      </c>
      <c r="T1824" s="1">
        <v>42177</v>
      </c>
      <c r="U1824">
        <v>484.8492</v>
      </c>
      <c r="V1824">
        <v>18</v>
      </c>
      <c r="W1824">
        <v>702.68</v>
      </c>
      <c r="X1824">
        <v>86311</v>
      </c>
      <c r="Y1824">
        <f>cleaneddata[[#This Row],[Unit Price]]-cleaneddata[[#This Row],[Discount]]</f>
        <v>39.44</v>
      </c>
      <c r="Z1824" t="str">
        <f>_xlfn.IFS(cleaneddata[[#This Row],[Region]]="Central","Chris",cleaneddata[[#This Row],[Region]]="East","Erin",cleaneddata[[#This Row],[Region]]="South","Sam",cleaneddata[[#This Row],[Region]]="West","William")</f>
        <v>Chris</v>
      </c>
    </row>
    <row r="1825" spans="1:26" x14ac:dyDescent="0.2">
      <c r="A1825">
        <v>594</v>
      </c>
      <c r="B1825" t="s">
        <v>1646</v>
      </c>
      <c r="C1825" t="s">
        <v>27</v>
      </c>
      <c r="D1825">
        <v>0.04</v>
      </c>
      <c r="E1825">
        <v>3.7</v>
      </c>
      <c r="F1825">
        <v>1.61</v>
      </c>
      <c r="G1825" t="s">
        <v>40</v>
      </c>
      <c r="H1825" t="s">
        <v>41</v>
      </c>
      <c r="I1825" t="s">
        <v>30</v>
      </c>
      <c r="J1825" t="s">
        <v>128</v>
      </c>
      <c r="K1825" t="s">
        <v>52</v>
      </c>
      <c r="L1825" t="s">
        <v>2911</v>
      </c>
      <c r="M1825">
        <v>0.44</v>
      </c>
      <c r="N1825" t="s">
        <v>34</v>
      </c>
      <c r="O1825" t="s">
        <v>54</v>
      </c>
      <c r="P1825" t="s">
        <v>55</v>
      </c>
      <c r="Q1825" t="s">
        <v>1647</v>
      </c>
      <c r="R1825">
        <v>46016</v>
      </c>
      <c r="S1825" s="1">
        <v>42174</v>
      </c>
      <c r="T1825" s="1">
        <v>42175</v>
      </c>
      <c r="U1825">
        <v>18</v>
      </c>
      <c r="V1825">
        <v>18</v>
      </c>
      <c r="W1825">
        <v>67.239999999999995</v>
      </c>
      <c r="X1825">
        <v>86311</v>
      </c>
      <c r="Y1825">
        <f>cleaneddata[[#This Row],[Unit Price]]-cleaneddata[[#This Row],[Discount]]</f>
        <v>3.66</v>
      </c>
      <c r="Z1825" t="str">
        <f>_xlfn.IFS(cleaneddata[[#This Row],[Region]]="Central","Chris",cleaneddata[[#This Row],[Region]]="East","Erin",cleaneddata[[#This Row],[Region]]="South","Sam",cleaneddata[[#This Row],[Region]]="West","William")</f>
        <v>Chris</v>
      </c>
    </row>
    <row r="1826" spans="1:26" x14ac:dyDescent="0.2">
      <c r="A1826">
        <v>1009</v>
      </c>
      <c r="B1826" t="s">
        <v>2912</v>
      </c>
      <c r="C1826" t="s">
        <v>39</v>
      </c>
      <c r="D1826">
        <v>0.1</v>
      </c>
      <c r="E1826">
        <v>550.98</v>
      </c>
      <c r="F1826">
        <v>45.7</v>
      </c>
      <c r="G1826" t="s">
        <v>28</v>
      </c>
      <c r="H1826" t="s">
        <v>96</v>
      </c>
      <c r="I1826" t="s">
        <v>30</v>
      </c>
      <c r="J1826" t="s">
        <v>31</v>
      </c>
      <c r="K1826" t="s">
        <v>32</v>
      </c>
      <c r="L1826" t="s">
        <v>2913</v>
      </c>
      <c r="M1826">
        <v>0.71</v>
      </c>
      <c r="N1826" t="s">
        <v>34</v>
      </c>
      <c r="O1826" t="s">
        <v>113</v>
      </c>
      <c r="P1826" t="s">
        <v>333</v>
      </c>
      <c r="Q1826" t="s">
        <v>2914</v>
      </c>
      <c r="R1826">
        <v>4072</v>
      </c>
      <c r="S1826" s="1">
        <v>42174</v>
      </c>
      <c r="T1826" s="1">
        <v>42176</v>
      </c>
      <c r="U1826">
        <v>818.54617499999995</v>
      </c>
      <c r="V1826">
        <v>14</v>
      </c>
      <c r="W1826">
        <v>6963.67</v>
      </c>
      <c r="X1826">
        <v>88372</v>
      </c>
      <c r="Y1826">
        <f>cleaneddata[[#This Row],[Unit Price]]-cleaneddata[[#This Row],[Discount]]</f>
        <v>550.88</v>
      </c>
      <c r="Z1826" t="str">
        <f>_xlfn.IFS(cleaneddata[[#This Row],[Region]]="Central","Chris",cleaneddata[[#This Row],[Region]]="East","Erin",cleaneddata[[#This Row],[Region]]="South","Sam",cleaneddata[[#This Row],[Region]]="West","William")</f>
        <v>Erin</v>
      </c>
    </row>
    <row r="1827" spans="1:26" x14ac:dyDescent="0.2">
      <c r="A1827">
        <v>1956</v>
      </c>
      <c r="B1827" t="s">
        <v>2915</v>
      </c>
      <c r="C1827" t="s">
        <v>39</v>
      </c>
      <c r="D1827">
        <v>0.09</v>
      </c>
      <c r="E1827">
        <v>40.98</v>
      </c>
      <c r="F1827">
        <v>6.5</v>
      </c>
      <c r="G1827" t="s">
        <v>40</v>
      </c>
      <c r="H1827" t="s">
        <v>41</v>
      </c>
      <c r="I1827" t="s">
        <v>42</v>
      </c>
      <c r="J1827" t="s">
        <v>43</v>
      </c>
      <c r="K1827" t="s">
        <v>75</v>
      </c>
      <c r="L1827" t="s">
        <v>448</v>
      </c>
      <c r="M1827">
        <v>0.74</v>
      </c>
      <c r="N1827" t="s">
        <v>34</v>
      </c>
      <c r="O1827" t="s">
        <v>61</v>
      </c>
      <c r="P1827" t="s">
        <v>62</v>
      </c>
      <c r="Q1827" t="s">
        <v>1315</v>
      </c>
      <c r="R1827">
        <v>80027</v>
      </c>
      <c r="S1827" s="1">
        <v>42174</v>
      </c>
      <c r="T1827" s="1">
        <v>42176</v>
      </c>
      <c r="U1827">
        <v>-50.244999999999997</v>
      </c>
      <c r="V1827">
        <v>19</v>
      </c>
      <c r="W1827">
        <v>746.91</v>
      </c>
      <c r="X1827">
        <v>89820</v>
      </c>
      <c r="Y1827">
        <f>cleaneddata[[#This Row],[Unit Price]]-cleaneddata[[#This Row],[Discount]]</f>
        <v>40.889999999999993</v>
      </c>
      <c r="Z1827" t="str">
        <f>_xlfn.IFS(cleaneddata[[#This Row],[Region]]="Central","Chris",cleaneddata[[#This Row],[Region]]="East","Erin",cleaneddata[[#This Row],[Region]]="South","Sam",cleaneddata[[#This Row],[Region]]="West","William")</f>
        <v>William</v>
      </c>
    </row>
    <row r="1828" spans="1:26" x14ac:dyDescent="0.2">
      <c r="A1828">
        <v>796</v>
      </c>
      <c r="B1828" t="s">
        <v>1590</v>
      </c>
      <c r="C1828" t="s">
        <v>72</v>
      </c>
      <c r="D1828">
        <v>0.1</v>
      </c>
      <c r="E1828">
        <v>14.42</v>
      </c>
      <c r="F1828">
        <v>6.75</v>
      </c>
      <c r="G1828" t="s">
        <v>40</v>
      </c>
      <c r="H1828" t="s">
        <v>96</v>
      </c>
      <c r="I1828" t="s">
        <v>50</v>
      </c>
      <c r="J1828" t="s">
        <v>97</v>
      </c>
      <c r="K1828" t="s">
        <v>146</v>
      </c>
      <c r="L1828" t="s">
        <v>411</v>
      </c>
      <c r="M1828">
        <v>0.52</v>
      </c>
      <c r="N1828" t="s">
        <v>34</v>
      </c>
      <c r="O1828" t="s">
        <v>54</v>
      </c>
      <c r="P1828" t="s">
        <v>135</v>
      </c>
      <c r="Q1828" t="s">
        <v>1591</v>
      </c>
      <c r="R1828">
        <v>68046</v>
      </c>
      <c r="S1828" s="1">
        <v>42174</v>
      </c>
      <c r="T1828" s="1">
        <v>42177</v>
      </c>
      <c r="U1828">
        <v>-20.103999999999999</v>
      </c>
      <c r="V1828">
        <v>1</v>
      </c>
      <c r="W1828">
        <v>15.49</v>
      </c>
      <c r="X1828">
        <v>86869</v>
      </c>
      <c r="Y1828">
        <f>cleaneddata[[#This Row],[Unit Price]]-cleaneddata[[#This Row],[Discount]]</f>
        <v>14.32</v>
      </c>
      <c r="Z1828" t="str">
        <f>_xlfn.IFS(cleaneddata[[#This Row],[Region]]="Central","Chris",cleaneddata[[#This Row],[Region]]="East","Erin",cleaneddata[[#This Row],[Region]]="South","Sam",cleaneddata[[#This Row],[Region]]="West","William")</f>
        <v>Chris</v>
      </c>
    </row>
    <row r="1829" spans="1:26" x14ac:dyDescent="0.2">
      <c r="A1829">
        <v>2323</v>
      </c>
      <c r="B1829" t="s">
        <v>1677</v>
      </c>
      <c r="C1829" t="s">
        <v>72</v>
      </c>
      <c r="D1829">
        <v>0.06</v>
      </c>
      <c r="E1829">
        <v>4.9800000000000004</v>
      </c>
      <c r="F1829">
        <v>4.62</v>
      </c>
      <c r="G1829" t="s">
        <v>89</v>
      </c>
      <c r="H1829" t="s">
        <v>29</v>
      </c>
      <c r="I1829" t="s">
        <v>42</v>
      </c>
      <c r="J1829" t="s">
        <v>43</v>
      </c>
      <c r="K1829" t="s">
        <v>44</v>
      </c>
      <c r="L1829" t="s">
        <v>1223</v>
      </c>
      <c r="M1829">
        <v>0.64</v>
      </c>
      <c r="N1829" t="s">
        <v>34</v>
      </c>
      <c r="O1829" t="s">
        <v>61</v>
      </c>
      <c r="P1829" t="s">
        <v>92</v>
      </c>
      <c r="Q1829" t="s">
        <v>1216</v>
      </c>
      <c r="R1829">
        <v>92236</v>
      </c>
      <c r="S1829" s="1">
        <v>42174</v>
      </c>
      <c r="T1829" s="1">
        <v>42174</v>
      </c>
      <c r="U1829">
        <v>-27.004999999999999</v>
      </c>
      <c r="V1829">
        <v>7</v>
      </c>
      <c r="W1829">
        <v>38.74</v>
      </c>
      <c r="X1829">
        <v>88722</v>
      </c>
      <c r="Y1829">
        <f>cleaneddata[[#This Row],[Unit Price]]-cleaneddata[[#This Row],[Discount]]</f>
        <v>4.9200000000000008</v>
      </c>
      <c r="Z1829" t="str">
        <f>_xlfn.IFS(cleaneddata[[#This Row],[Region]]="Central","Chris",cleaneddata[[#This Row],[Region]]="East","Erin",cleaneddata[[#This Row],[Region]]="South","Sam",cleaneddata[[#This Row],[Region]]="West","William")</f>
        <v>William</v>
      </c>
    </row>
    <row r="1830" spans="1:26" x14ac:dyDescent="0.2">
      <c r="A1830">
        <v>3138</v>
      </c>
      <c r="B1830" t="s">
        <v>2916</v>
      </c>
      <c r="C1830" t="s">
        <v>72</v>
      </c>
      <c r="D1830">
        <v>0.05</v>
      </c>
      <c r="E1830">
        <v>4.0599999999999996</v>
      </c>
      <c r="F1830">
        <v>6.89</v>
      </c>
      <c r="G1830" t="s">
        <v>89</v>
      </c>
      <c r="H1830" t="s">
        <v>96</v>
      </c>
      <c r="I1830" t="s">
        <v>50</v>
      </c>
      <c r="J1830" t="s">
        <v>97</v>
      </c>
      <c r="K1830" t="s">
        <v>75</v>
      </c>
      <c r="L1830" t="s">
        <v>1273</v>
      </c>
      <c r="M1830">
        <v>0.6</v>
      </c>
      <c r="N1830" t="s">
        <v>34</v>
      </c>
      <c r="O1830" t="s">
        <v>113</v>
      </c>
      <c r="P1830" t="s">
        <v>1358</v>
      </c>
      <c r="Q1830" t="s">
        <v>2917</v>
      </c>
      <c r="R1830">
        <v>3053</v>
      </c>
      <c r="S1830" s="1">
        <v>42174</v>
      </c>
      <c r="T1830" s="1">
        <v>42176</v>
      </c>
      <c r="U1830">
        <v>-122.83499999999999</v>
      </c>
      <c r="V1830">
        <v>22</v>
      </c>
      <c r="W1830">
        <v>92.57</v>
      </c>
      <c r="X1830">
        <v>86796</v>
      </c>
      <c r="Y1830">
        <f>cleaneddata[[#This Row],[Unit Price]]-cleaneddata[[#This Row],[Discount]]</f>
        <v>4.01</v>
      </c>
      <c r="Z1830" t="str">
        <f>_xlfn.IFS(cleaneddata[[#This Row],[Region]]="Central","Chris",cleaneddata[[#This Row],[Region]]="East","Erin",cleaneddata[[#This Row],[Region]]="South","Sam",cleaneddata[[#This Row],[Region]]="West","William")</f>
        <v>Erin</v>
      </c>
    </row>
    <row r="1831" spans="1:26" x14ac:dyDescent="0.2">
      <c r="A1831">
        <v>3167</v>
      </c>
      <c r="B1831" t="s">
        <v>2918</v>
      </c>
      <c r="C1831" t="s">
        <v>72</v>
      </c>
      <c r="D1831">
        <v>7.0000000000000007E-2</v>
      </c>
      <c r="E1831">
        <v>280.98</v>
      </c>
      <c r="F1831">
        <v>57</v>
      </c>
      <c r="G1831" t="s">
        <v>28</v>
      </c>
      <c r="H1831" t="s">
        <v>96</v>
      </c>
      <c r="I1831" t="s">
        <v>30</v>
      </c>
      <c r="J1831" t="s">
        <v>111</v>
      </c>
      <c r="K1831" t="s">
        <v>59</v>
      </c>
      <c r="L1831" t="s">
        <v>864</v>
      </c>
      <c r="M1831">
        <v>0.78</v>
      </c>
      <c r="N1831" t="s">
        <v>34</v>
      </c>
      <c r="O1831" t="s">
        <v>35</v>
      </c>
      <c r="P1831" t="s">
        <v>125</v>
      </c>
      <c r="Q1831" t="s">
        <v>2919</v>
      </c>
      <c r="R1831">
        <v>32004</v>
      </c>
      <c r="S1831" s="1">
        <v>42174</v>
      </c>
      <c r="T1831" s="1">
        <v>42175</v>
      </c>
      <c r="U1831">
        <v>-283.9914</v>
      </c>
      <c r="V1831">
        <v>14</v>
      </c>
      <c r="W1831">
        <v>3936.61</v>
      </c>
      <c r="X1831">
        <v>86491</v>
      </c>
      <c r="Y1831">
        <f>cleaneddata[[#This Row],[Unit Price]]-cleaneddata[[#This Row],[Discount]]</f>
        <v>280.91000000000003</v>
      </c>
      <c r="Z1831" t="str">
        <f>_xlfn.IFS(cleaneddata[[#This Row],[Region]]="Central","Chris",cleaneddata[[#This Row],[Region]]="East","Erin",cleaneddata[[#This Row],[Region]]="South","Sam",cleaneddata[[#This Row],[Region]]="West","William")</f>
        <v>Sam</v>
      </c>
    </row>
    <row r="1832" spans="1:26" x14ac:dyDescent="0.2">
      <c r="A1832">
        <v>3167</v>
      </c>
      <c r="B1832" t="s">
        <v>2918</v>
      </c>
      <c r="C1832" t="s">
        <v>72</v>
      </c>
      <c r="D1832">
        <v>0</v>
      </c>
      <c r="E1832">
        <v>4.9800000000000004</v>
      </c>
      <c r="F1832">
        <v>7.44</v>
      </c>
      <c r="G1832" t="s">
        <v>40</v>
      </c>
      <c r="H1832" t="s">
        <v>96</v>
      </c>
      <c r="I1832" t="s">
        <v>50</v>
      </c>
      <c r="J1832" t="s">
        <v>90</v>
      </c>
      <c r="K1832" t="s">
        <v>75</v>
      </c>
      <c r="L1832" t="s">
        <v>2176</v>
      </c>
      <c r="M1832">
        <v>0.36</v>
      </c>
      <c r="N1832" t="s">
        <v>34</v>
      </c>
      <c r="O1832" t="s">
        <v>35</v>
      </c>
      <c r="P1832" t="s">
        <v>125</v>
      </c>
      <c r="Q1832" t="s">
        <v>2919</v>
      </c>
      <c r="R1832">
        <v>32004</v>
      </c>
      <c r="S1832" s="1">
        <v>42174</v>
      </c>
      <c r="T1832" s="1">
        <v>42176</v>
      </c>
      <c r="U1832">
        <v>-195.34200000000001</v>
      </c>
      <c r="V1832">
        <v>15</v>
      </c>
      <c r="W1832">
        <v>78.31</v>
      </c>
      <c r="X1832">
        <v>86491</v>
      </c>
      <c r="Y1832">
        <f>cleaneddata[[#This Row],[Unit Price]]-cleaneddata[[#This Row],[Discount]]</f>
        <v>4.9800000000000004</v>
      </c>
      <c r="Z1832" t="str">
        <f>_xlfn.IFS(cleaneddata[[#This Row],[Region]]="Central","Chris",cleaneddata[[#This Row],[Region]]="East","Erin",cleaneddata[[#This Row],[Region]]="South","Sam",cleaneddata[[#This Row],[Region]]="West","William")</f>
        <v>Sam</v>
      </c>
    </row>
    <row r="1833" spans="1:26" x14ac:dyDescent="0.2">
      <c r="A1833">
        <v>3167</v>
      </c>
      <c r="B1833" t="s">
        <v>2918</v>
      </c>
      <c r="C1833" t="s">
        <v>72</v>
      </c>
      <c r="D1833">
        <v>0.1</v>
      </c>
      <c r="E1833">
        <v>3.98</v>
      </c>
      <c r="F1833">
        <v>0.83</v>
      </c>
      <c r="G1833" t="s">
        <v>40</v>
      </c>
      <c r="H1833" t="s">
        <v>96</v>
      </c>
      <c r="I1833" t="s">
        <v>50</v>
      </c>
      <c r="J1833" t="s">
        <v>51</v>
      </c>
      <c r="K1833" t="s">
        <v>52</v>
      </c>
      <c r="L1833" t="s">
        <v>2787</v>
      </c>
      <c r="M1833">
        <v>0.51</v>
      </c>
      <c r="N1833" t="s">
        <v>34</v>
      </c>
      <c r="O1833" t="s">
        <v>35</v>
      </c>
      <c r="P1833" t="s">
        <v>125</v>
      </c>
      <c r="Q1833" t="s">
        <v>2919</v>
      </c>
      <c r="R1833">
        <v>32004</v>
      </c>
      <c r="S1833" s="1">
        <v>42174</v>
      </c>
      <c r="T1833" s="1">
        <v>42176</v>
      </c>
      <c r="U1833">
        <v>-89.709199999999996</v>
      </c>
      <c r="V1833">
        <v>11</v>
      </c>
      <c r="W1833">
        <v>42.46</v>
      </c>
      <c r="X1833">
        <v>86491</v>
      </c>
      <c r="Y1833">
        <f>cleaneddata[[#This Row],[Unit Price]]-cleaneddata[[#This Row],[Discount]]</f>
        <v>3.88</v>
      </c>
      <c r="Z1833" t="str">
        <f>_xlfn.IFS(cleaneddata[[#This Row],[Region]]="Central","Chris",cleaneddata[[#This Row],[Region]]="East","Erin",cleaneddata[[#This Row],[Region]]="South","Sam",cleaneddata[[#This Row],[Region]]="West","William")</f>
        <v>Sam</v>
      </c>
    </row>
    <row r="1834" spans="1:26" x14ac:dyDescent="0.2">
      <c r="A1834">
        <v>491</v>
      </c>
      <c r="B1834" t="s">
        <v>1075</v>
      </c>
      <c r="C1834" t="s">
        <v>27</v>
      </c>
      <c r="D1834">
        <v>0.02</v>
      </c>
      <c r="E1834">
        <v>1360.14</v>
      </c>
      <c r="F1834">
        <v>14.7</v>
      </c>
      <c r="G1834" t="s">
        <v>28</v>
      </c>
      <c r="H1834" t="s">
        <v>41</v>
      </c>
      <c r="I1834" t="s">
        <v>42</v>
      </c>
      <c r="J1834" t="s">
        <v>58</v>
      </c>
      <c r="K1834" t="s">
        <v>59</v>
      </c>
      <c r="L1834" t="s">
        <v>2774</v>
      </c>
      <c r="M1834">
        <v>0.59</v>
      </c>
      <c r="N1834" t="s">
        <v>34</v>
      </c>
      <c r="O1834" t="s">
        <v>113</v>
      </c>
      <c r="P1834" t="s">
        <v>114</v>
      </c>
      <c r="Q1834" t="s">
        <v>115</v>
      </c>
      <c r="R1834">
        <v>10154</v>
      </c>
      <c r="S1834" s="1">
        <v>42175</v>
      </c>
      <c r="T1834" s="1">
        <v>42177</v>
      </c>
      <c r="U1834">
        <v>2028.12</v>
      </c>
      <c r="V1834">
        <v>22</v>
      </c>
      <c r="W1834">
        <v>31670.6</v>
      </c>
      <c r="X1834">
        <v>6562</v>
      </c>
      <c r="Y1834">
        <f>cleaneddata[[#This Row],[Unit Price]]-cleaneddata[[#This Row],[Discount]]</f>
        <v>1360.1200000000001</v>
      </c>
      <c r="Z1834" t="str">
        <f>_xlfn.IFS(cleaneddata[[#This Row],[Region]]="Central","Chris",cleaneddata[[#This Row],[Region]]="East","Erin",cleaneddata[[#This Row],[Region]]="South","Sam",cleaneddata[[#This Row],[Region]]="West","William")</f>
        <v>Erin</v>
      </c>
    </row>
    <row r="1835" spans="1:26" x14ac:dyDescent="0.2">
      <c r="A1835">
        <v>494</v>
      </c>
      <c r="B1835" t="s">
        <v>1076</v>
      </c>
      <c r="C1835" t="s">
        <v>27</v>
      </c>
      <c r="D1835">
        <v>0.02</v>
      </c>
      <c r="E1835">
        <v>1360.14</v>
      </c>
      <c r="F1835">
        <v>14.7</v>
      </c>
      <c r="G1835" t="s">
        <v>28</v>
      </c>
      <c r="H1835" t="s">
        <v>41</v>
      </c>
      <c r="I1835" t="s">
        <v>42</v>
      </c>
      <c r="J1835" t="s">
        <v>58</v>
      </c>
      <c r="K1835" t="s">
        <v>59</v>
      </c>
      <c r="L1835" t="s">
        <v>2774</v>
      </c>
      <c r="M1835">
        <v>0.59</v>
      </c>
      <c r="N1835" t="s">
        <v>34</v>
      </c>
      <c r="O1835" t="s">
        <v>61</v>
      </c>
      <c r="P1835" t="s">
        <v>68</v>
      </c>
      <c r="Q1835" t="s">
        <v>144</v>
      </c>
      <c r="R1835">
        <v>98115</v>
      </c>
      <c r="S1835" s="1">
        <v>42175</v>
      </c>
      <c r="T1835" s="1">
        <v>42177</v>
      </c>
      <c r="U1835">
        <v>3042.18</v>
      </c>
      <c r="V1835">
        <v>6</v>
      </c>
      <c r="W1835">
        <v>8637.44</v>
      </c>
      <c r="X1835">
        <v>88908</v>
      </c>
      <c r="Y1835">
        <f>cleaneddata[[#This Row],[Unit Price]]-cleaneddata[[#This Row],[Discount]]</f>
        <v>1360.1200000000001</v>
      </c>
      <c r="Z1835" t="str">
        <f>_xlfn.IFS(cleaneddata[[#This Row],[Region]]="Central","Chris",cleaneddata[[#This Row],[Region]]="East","Erin",cleaneddata[[#This Row],[Region]]="South","Sam",cleaneddata[[#This Row],[Region]]="West","William")</f>
        <v>William</v>
      </c>
    </row>
    <row r="1836" spans="1:26" x14ac:dyDescent="0.2">
      <c r="A1836">
        <v>896</v>
      </c>
      <c r="B1836" t="s">
        <v>377</v>
      </c>
      <c r="C1836" t="s">
        <v>27</v>
      </c>
      <c r="D1836">
        <v>0.06</v>
      </c>
      <c r="E1836">
        <v>47.98</v>
      </c>
      <c r="F1836">
        <v>3.61</v>
      </c>
      <c r="G1836" t="s">
        <v>40</v>
      </c>
      <c r="H1836" t="s">
        <v>96</v>
      </c>
      <c r="I1836" t="s">
        <v>42</v>
      </c>
      <c r="J1836" t="s">
        <v>43</v>
      </c>
      <c r="K1836" t="s">
        <v>44</v>
      </c>
      <c r="L1836" t="s">
        <v>1241</v>
      </c>
      <c r="M1836">
        <v>0.71</v>
      </c>
      <c r="N1836" t="s">
        <v>34</v>
      </c>
      <c r="O1836" t="s">
        <v>54</v>
      </c>
      <c r="P1836" t="s">
        <v>189</v>
      </c>
      <c r="Q1836" t="s">
        <v>378</v>
      </c>
      <c r="R1836">
        <v>76201</v>
      </c>
      <c r="S1836" s="1">
        <v>42175</v>
      </c>
      <c r="T1836" s="1">
        <v>42177</v>
      </c>
      <c r="U1836">
        <v>35.954999999999998</v>
      </c>
      <c r="V1836">
        <v>11</v>
      </c>
      <c r="W1836">
        <v>517.67999999999995</v>
      </c>
      <c r="X1836">
        <v>90167</v>
      </c>
      <c r="Y1836">
        <f>cleaneddata[[#This Row],[Unit Price]]-cleaneddata[[#This Row],[Discount]]</f>
        <v>47.919999999999995</v>
      </c>
      <c r="Z1836" t="str">
        <f>_xlfn.IFS(cleaneddata[[#This Row],[Region]]="Central","Chris",cleaneddata[[#This Row],[Region]]="East","Erin",cleaneddata[[#This Row],[Region]]="South","Sam",cleaneddata[[#This Row],[Region]]="West","William")</f>
        <v>Chris</v>
      </c>
    </row>
    <row r="1837" spans="1:26" x14ac:dyDescent="0.2">
      <c r="A1837">
        <v>2352</v>
      </c>
      <c r="B1837" t="s">
        <v>2920</v>
      </c>
      <c r="C1837" t="s">
        <v>27</v>
      </c>
      <c r="D1837">
        <v>0.06</v>
      </c>
      <c r="E1837">
        <v>59.76</v>
      </c>
      <c r="F1837">
        <v>9.7100000000000009</v>
      </c>
      <c r="G1837" t="s">
        <v>40</v>
      </c>
      <c r="H1837" t="s">
        <v>41</v>
      </c>
      <c r="I1837" t="s">
        <v>50</v>
      </c>
      <c r="J1837" t="s">
        <v>80</v>
      </c>
      <c r="K1837" t="s">
        <v>75</v>
      </c>
      <c r="L1837" t="s">
        <v>1975</v>
      </c>
      <c r="M1837">
        <v>0.56999999999999995</v>
      </c>
      <c r="N1837" t="s">
        <v>34</v>
      </c>
      <c r="O1837" t="s">
        <v>113</v>
      </c>
      <c r="P1837" t="s">
        <v>420</v>
      </c>
      <c r="Q1837" t="s">
        <v>2921</v>
      </c>
      <c r="R1837">
        <v>21501</v>
      </c>
      <c r="S1837" s="1">
        <v>42175</v>
      </c>
      <c r="T1837" s="1">
        <v>42178</v>
      </c>
      <c r="U1837">
        <v>756.67470000000003</v>
      </c>
      <c r="V1837">
        <v>18</v>
      </c>
      <c r="W1837">
        <v>1096.6300000000001</v>
      </c>
      <c r="X1837">
        <v>86165</v>
      </c>
      <c r="Y1837">
        <f>cleaneddata[[#This Row],[Unit Price]]-cleaneddata[[#This Row],[Discount]]</f>
        <v>59.699999999999996</v>
      </c>
      <c r="Z1837" t="str">
        <f>_xlfn.IFS(cleaneddata[[#This Row],[Region]]="Central","Chris",cleaneddata[[#This Row],[Region]]="East","Erin",cleaneddata[[#This Row],[Region]]="South","Sam",cleaneddata[[#This Row],[Region]]="West","William")</f>
        <v>Erin</v>
      </c>
    </row>
    <row r="1838" spans="1:26" x14ac:dyDescent="0.2">
      <c r="A1838">
        <v>2352</v>
      </c>
      <c r="B1838" t="s">
        <v>2920</v>
      </c>
      <c r="C1838" t="s">
        <v>27</v>
      </c>
      <c r="D1838">
        <v>7.0000000000000007E-2</v>
      </c>
      <c r="E1838">
        <v>195.99</v>
      </c>
      <c r="F1838">
        <v>4.2</v>
      </c>
      <c r="G1838" t="s">
        <v>40</v>
      </c>
      <c r="H1838" t="s">
        <v>41</v>
      </c>
      <c r="I1838" t="s">
        <v>42</v>
      </c>
      <c r="J1838" t="s">
        <v>137</v>
      </c>
      <c r="K1838" t="s">
        <v>75</v>
      </c>
      <c r="L1838" t="s">
        <v>2830</v>
      </c>
      <c r="M1838">
        <v>0.56000000000000005</v>
      </c>
      <c r="N1838" t="s">
        <v>34</v>
      </c>
      <c r="O1838" t="s">
        <v>113</v>
      </c>
      <c r="P1838" t="s">
        <v>420</v>
      </c>
      <c r="Q1838" t="s">
        <v>2921</v>
      </c>
      <c r="R1838">
        <v>21501</v>
      </c>
      <c r="S1838" s="1">
        <v>42175</v>
      </c>
      <c r="T1838" s="1">
        <v>42178</v>
      </c>
      <c r="U1838">
        <v>-222.34299999999999</v>
      </c>
      <c r="V1838">
        <v>4</v>
      </c>
      <c r="W1838">
        <v>632.12</v>
      </c>
      <c r="X1838">
        <v>86165</v>
      </c>
      <c r="Y1838">
        <f>cleaneddata[[#This Row],[Unit Price]]-cleaneddata[[#This Row],[Discount]]</f>
        <v>195.92000000000002</v>
      </c>
      <c r="Z1838" t="str">
        <f>_xlfn.IFS(cleaneddata[[#This Row],[Region]]="Central","Chris",cleaneddata[[#This Row],[Region]]="East","Erin",cleaneddata[[#This Row],[Region]]="South","Sam",cleaneddata[[#This Row],[Region]]="West","William")</f>
        <v>Erin</v>
      </c>
    </row>
    <row r="1839" spans="1:26" x14ac:dyDescent="0.2">
      <c r="A1839">
        <v>1123</v>
      </c>
      <c r="B1839" t="s">
        <v>1649</v>
      </c>
      <c r="C1839" t="s">
        <v>39</v>
      </c>
      <c r="D1839">
        <v>0.09</v>
      </c>
      <c r="E1839">
        <v>175.99</v>
      </c>
      <c r="F1839">
        <v>4.99</v>
      </c>
      <c r="G1839" t="s">
        <v>40</v>
      </c>
      <c r="H1839" t="s">
        <v>29</v>
      </c>
      <c r="I1839" t="s">
        <v>42</v>
      </c>
      <c r="J1839" t="s">
        <v>137</v>
      </c>
      <c r="K1839" t="s">
        <v>75</v>
      </c>
      <c r="L1839" t="s">
        <v>1251</v>
      </c>
      <c r="M1839">
        <v>0.59</v>
      </c>
      <c r="N1839" t="s">
        <v>34</v>
      </c>
      <c r="O1839" t="s">
        <v>61</v>
      </c>
      <c r="P1839" t="s">
        <v>92</v>
      </c>
      <c r="Q1839" t="s">
        <v>1651</v>
      </c>
      <c r="R1839">
        <v>95661</v>
      </c>
      <c r="S1839" s="1">
        <v>42175</v>
      </c>
      <c r="T1839" s="1">
        <v>42177</v>
      </c>
      <c r="U1839">
        <v>2169.7464</v>
      </c>
      <c r="V1839">
        <v>22</v>
      </c>
      <c r="W1839">
        <v>3144.56</v>
      </c>
      <c r="X1839">
        <v>87016</v>
      </c>
      <c r="Y1839">
        <f>cleaneddata[[#This Row],[Unit Price]]-cleaneddata[[#This Row],[Discount]]</f>
        <v>175.9</v>
      </c>
      <c r="Z1839" t="str">
        <f>_xlfn.IFS(cleaneddata[[#This Row],[Region]]="Central","Chris",cleaneddata[[#This Row],[Region]]="East","Erin",cleaneddata[[#This Row],[Region]]="South","Sam",cleaneddata[[#This Row],[Region]]="West","William")</f>
        <v>William</v>
      </c>
    </row>
    <row r="1840" spans="1:26" x14ac:dyDescent="0.2">
      <c r="A1840">
        <v>1124</v>
      </c>
      <c r="B1840" t="s">
        <v>2922</v>
      </c>
      <c r="C1840" t="s">
        <v>39</v>
      </c>
      <c r="D1840">
        <v>0.09</v>
      </c>
      <c r="E1840">
        <v>160.97999999999999</v>
      </c>
      <c r="F1840">
        <v>35.020000000000003</v>
      </c>
      <c r="G1840" t="s">
        <v>28</v>
      </c>
      <c r="H1840" t="s">
        <v>29</v>
      </c>
      <c r="I1840" t="s">
        <v>30</v>
      </c>
      <c r="J1840" t="s">
        <v>119</v>
      </c>
      <c r="K1840" t="s">
        <v>32</v>
      </c>
      <c r="L1840" t="s">
        <v>1757</v>
      </c>
      <c r="M1840">
        <v>0.72</v>
      </c>
      <c r="N1840" t="s">
        <v>34</v>
      </c>
      <c r="O1840" t="s">
        <v>113</v>
      </c>
      <c r="P1840" t="s">
        <v>250</v>
      </c>
      <c r="Q1840" t="s">
        <v>2923</v>
      </c>
      <c r="R1840">
        <v>6360</v>
      </c>
      <c r="S1840" s="1">
        <v>42175</v>
      </c>
      <c r="T1840" s="1">
        <v>42176</v>
      </c>
      <c r="U1840">
        <v>-229.93</v>
      </c>
      <c r="V1840">
        <v>18</v>
      </c>
      <c r="W1840">
        <v>2653.02</v>
      </c>
      <c r="X1840">
        <v>87016</v>
      </c>
      <c r="Y1840">
        <f>cleaneddata[[#This Row],[Unit Price]]-cleaneddata[[#This Row],[Discount]]</f>
        <v>160.88999999999999</v>
      </c>
      <c r="Z1840" t="str">
        <f>_xlfn.IFS(cleaneddata[[#This Row],[Region]]="Central","Chris",cleaneddata[[#This Row],[Region]]="East","Erin",cleaneddata[[#This Row],[Region]]="South","Sam",cleaneddata[[#This Row],[Region]]="West","William")</f>
        <v>Erin</v>
      </c>
    </row>
    <row r="1841" spans="1:26" x14ac:dyDescent="0.2">
      <c r="A1841">
        <v>1432</v>
      </c>
      <c r="B1841" t="s">
        <v>1512</v>
      </c>
      <c r="C1841" t="s">
        <v>49</v>
      </c>
      <c r="D1841">
        <v>7.0000000000000007E-2</v>
      </c>
      <c r="E1841">
        <v>10.98</v>
      </c>
      <c r="F1841">
        <v>4.8</v>
      </c>
      <c r="G1841" t="s">
        <v>40</v>
      </c>
      <c r="H1841" t="s">
        <v>96</v>
      </c>
      <c r="I1841" t="s">
        <v>50</v>
      </c>
      <c r="J1841" t="s">
        <v>347</v>
      </c>
      <c r="K1841" t="s">
        <v>75</v>
      </c>
      <c r="L1841" t="s">
        <v>1483</v>
      </c>
      <c r="M1841">
        <v>0.36</v>
      </c>
      <c r="N1841" t="s">
        <v>34</v>
      </c>
      <c r="O1841" t="s">
        <v>54</v>
      </c>
      <c r="P1841" t="s">
        <v>55</v>
      </c>
      <c r="Q1841" t="s">
        <v>1514</v>
      </c>
      <c r="R1841">
        <v>46203</v>
      </c>
      <c r="S1841" s="1">
        <v>42175</v>
      </c>
      <c r="T1841" s="1">
        <v>42182</v>
      </c>
      <c r="U1841">
        <v>52.92</v>
      </c>
      <c r="V1841">
        <v>16</v>
      </c>
      <c r="W1841">
        <v>165.21</v>
      </c>
      <c r="X1841">
        <v>86827</v>
      </c>
      <c r="Y1841">
        <f>cleaneddata[[#This Row],[Unit Price]]-cleaneddata[[#This Row],[Discount]]</f>
        <v>10.91</v>
      </c>
      <c r="Z1841" t="str">
        <f>_xlfn.IFS(cleaneddata[[#This Row],[Region]]="Central","Chris",cleaneddata[[#This Row],[Region]]="East","Erin",cleaneddata[[#This Row],[Region]]="South","Sam",cleaneddata[[#This Row],[Region]]="West","William")</f>
        <v>Chris</v>
      </c>
    </row>
    <row r="1842" spans="1:26" x14ac:dyDescent="0.2">
      <c r="A1842">
        <v>491</v>
      </c>
      <c r="B1842" t="s">
        <v>1075</v>
      </c>
      <c r="C1842" t="s">
        <v>72</v>
      </c>
      <c r="D1842">
        <v>0.02</v>
      </c>
      <c r="E1842">
        <v>9.06</v>
      </c>
      <c r="F1842">
        <v>9.86</v>
      </c>
      <c r="G1842" t="s">
        <v>40</v>
      </c>
      <c r="H1842" t="s">
        <v>41</v>
      </c>
      <c r="I1842" t="s">
        <v>50</v>
      </c>
      <c r="J1842" t="s">
        <v>90</v>
      </c>
      <c r="K1842" t="s">
        <v>75</v>
      </c>
      <c r="L1842" t="s">
        <v>2288</v>
      </c>
      <c r="M1842">
        <v>0.4</v>
      </c>
      <c r="N1842" t="s">
        <v>34</v>
      </c>
      <c r="O1842" t="s">
        <v>113</v>
      </c>
      <c r="P1842" t="s">
        <v>114</v>
      </c>
      <c r="Q1842" t="s">
        <v>115</v>
      </c>
      <c r="R1842">
        <v>10154</v>
      </c>
      <c r="S1842" s="1">
        <v>42175</v>
      </c>
      <c r="T1842" s="1">
        <v>42177</v>
      </c>
      <c r="U1842">
        <v>-63.51</v>
      </c>
      <c r="V1842">
        <v>24</v>
      </c>
      <c r="W1842">
        <v>239.82</v>
      </c>
      <c r="X1842">
        <v>42852</v>
      </c>
      <c r="Y1842">
        <f>cleaneddata[[#This Row],[Unit Price]]-cleaneddata[[#This Row],[Discount]]</f>
        <v>9.0400000000000009</v>
      </c>
      <c r="Z1842" t="str">
        <f>_xlfn.IFS(cleaneddata[[#This Row],[Region]]="Central","Chris",cleaneddata[[#This Row],[Region]]="East","Erin",cleaneddata[[#This Row],[Region]]="South","Sam",cleaneddata[[#This Row],[Region]]="West","William")</f>
        <v>Erin</v>
      </c>
    </row>
    <row r="1843" spans="1:26" x14ac:dyDescent="0.2">
      <c r="A1843">
        <v>494</v>
      </c>
      <c r="B1843" t="s">
        <v>1076</v>
      </c>
      <c r="C1843" t="s">
        <v>72</v>
      </c>
      <c r="D1843">
        <v>0.02</v>
      </c>
      <c r="E1843">
        <v>9.06</v>
      </c>
      <c r="F1843">
        <v>9.86</v>
      </c>
      <c r="G1843" t="s">
        <v>40</v>
      </c>
      <c r="H1843" t="s">
        <v>41</v>
      </c>
      <c r="I1843" t="s">
        <v>50</v>
      </c>
      <c r="J1843" t="s">
        <v>90</v>
      </c>
      <c r="K1843" t="s">
        <v>75</v>
      </c>
      <c r="L1843" t="s">
        <v>2288</v>
      </c>
      <c r="M1843">
        <v>0.4</v>
      </c>
      <c r="N1843" t="s">
        <v>34</v>
      </c>
      <c r="O1843" t="s">
        <v>61</v>
      </c>
      <c r="P1843" t="s">
        <v>68</v>
      </c>
      <c r="Q1843" t="s">
        <v>144</v>
      </c>
      <c r="R1843">
        <v>98115</v>
      </c>
      <c r="S1843" s="1">
        <v>42175</v>
      </c>
      <c r="T1843" s="1">
        <v>42177</v>
      </c>
      <c r="U1843">
        <v>-31.754999999999999</v>
      </c>
      <c r="V1843">
        <v>6</v>
      </c>
      <c r="W1843">
        <v>59.95</v>
      </c>
      <c r="X1843">
        <v>88908</v>
      </c>
      <c r="Y1843">
        <f>cleaneddata[[#This Row],[Unit Price]]-cleaneddata[[#This Row],[Discount]]</f>
        <v>9.0400000000000009</v>
      </c>
      <c r="Z1843" t="str">
        <f>_xlfn.IFS(cleaneddata[[#This Row],[Region]]="Central","Chris",cleaneddata[[#This Row],[Region]]="East","Erin",cleaneddata[[#This Row],[Region]]="South","Sam",cleaneddata[[#This Row],[Region]]="West","William")</f>
        <v>William</v>
      </c>
    </row>
    <row r="1844" spans="1:26" x14ac:dyDescent="0.2">
      <c r="A1844">
        <v>1424</v>
      </c>
      <c r="B1844" t="s">
        <v>439</v>
      </c>
      <c r="C1844" t="s">
        <v>72</v>
      </c>
      <c r="D1844">
        <v>0.05</v>
      </c>
      <c r="E1844">
        <v>8.0399999999999991</v>
      </c>
      <c r="F1844">
        <v>8.94</v>
      </c>
      <c r="G1844" t="s">
        <v>40</v>
      </c>
      <c r="H1844" t="s">
        <v>73</v>
      </c>
      <c r="I1844" t="s">
        <v>50</v>
      </c>
      <c r="J1844" t="s">
        <v>74</v>
      </c>
      <c r="K1844" t="s">
        <v>75</v>
      </c>
      <c r="L1844" t="s">
        <v>2151</v>
      </c>
      <c r="M1844">
        <v>0.4</v>
      </c>
      <c r="N1844" t="s">
        <v>34</v>
      </c>
      <c r="O1844" t="s">
        <v>61</v>
      </c>
      <c r="P1844" t="s">
        <v>62</v>
      </c>
      <c r="Q1844" t="s">
        <v>441</v>
      </c>
      <c r="R1844">
        <v>80112</v>
      </c>
      <c r="S1844" s="1">
        <v>42175</v>
      </c>
      <c r="T1844" s="1">
        <v>42177</v>
      </c>
      <c r="U1844">
        <v>-164.3948</v>
      </c>
      <c r="V1844">
        <v>15</v>
      </c>
      <c r="W1844">
        <v>121.36</v>
      </c>
      <c r="X1844">
        <v>89449</v>
      </c>
      <c r="Y1844">
        <f>cleaneddata[[#This Row],[Unit Price]]-cleaneddata[[#This Row],[Discount]]</f>
        <v>7.9899999999999993</v>
      </c>
      <c r="Z1844" t="str">
        <f>_xlfn.IFS(cleaneddata[[#This Row],[Region]]="Central","Chris",cleaneddata[[#This Row],[Region]]="East","Erin",cleaneddata[[#This Row],[Region]]="South","Sam",cleaneddata[[#This Row],[Region]]="West","William")</f>
        <v>William</v>
      </c>
    </row>
    <row r="1845" spans="1:26" x14ac:dyDescent="0.2">
      <c r="A1845">
        <v>2487</v>
      </c>
      <c r="B1845" t="s">
        <v>2748</v>
      </c>
      <c r="C1845" t="s">
        <v>72</v>
      </c>
      <c r="D1845">
        <v>0.04</v>
      </c>
      <c r="E1845">
        <v>3.08</v>
      </c>
      <c r="F1845">
        <v>0.99</v>
      </c>
      <c r="G1845" t="s">
        <v>40</v>
      </c>
      <c r="H1845" t="s">
        <v>29</v>
      </c>
      <c r="I1845" t="s">
        <v>50</v>
      </c>
      <c r="J1845" t="s">
        <v>154</v>
      </c>
      <c r="K1845" t="s">
        <v>75</v>
      </c>
      <c r="L1845" t="s">
        <v>660</v>
      </c>
      <c r="M1845">
        <v>0.37</v>
      </c>
      <c r="N1845" t="s">
        <v>34</v>
      </c>
      <c r="O1845" t="s">
        <v>35</v>
      </c>
      <c r="P1845" t="s">
        <v>77</v>
      </c>
      <c r="Q1845" t="s">
        <v>2749</v>
      </c>
      <c r="R1845">
        <v>30084</v>
      </c>
      <c r="S1845" s="1">
        <v>42175</v>
      </c>
      <c r="T1845" s="1">
        <v>42176</v>
      </c>
      <c r="U1845">
        <v>257.08319999999998</v>
      </c>
      <c r="V1845">
        <v>14</v>
      </c>
      <c r="W1845">
        <v>43.41</v>
      </c>
      <c r="X1845">
        <v>91415</v>
      </c>
      <c r="Y1845">
        <f>cleaneddata[[#This Row],[Unit Price]]-cleaneddata[[#This Row],[Discount]]</f>
        <v>3.04</v>
      </c>
      <c r="Z1845" t="str">
        <f>_xlfn.IFS(cleaneddata[[#This Row],[Region]]="Central","Chris",cleaneddata[[#This Row],[Region]]="East","Erin",cleaneddata[[#This Row],[Region]]="South","Sam",cleaneddata[[#This Row],[Region]]="West","William")</f>
        <v>Sam</v>
      </c>
    </row>
    <row r="1846" spans="1:26" x14ac:dyDescent="0.2">
      <c r="A1846">
        <v>2487</v>
      </c>
      <c r="B1846" t="s">
        <v>2748</v>
      </c>
      <c r="C1846" t="s">
        <v>72</v>
      </c>
      <c r="D1846">
        <v>0.1</v>
      </c>
      <c r="E1846">
        <v>2.78</v>
      </c>
      <c r="F1846">
        <v>1.25</v>
      </c>
      <c r="G1846" t="s">
        <v>40</v>
      </c>
      <c r="H1846" t="s">
        <v>29</v>
      </c>
      <c r="I1846" t="s">
        <v>50</v>
      </c>
      <c r="J1846" t="s">
        <v>51</v>
      </c>
      <c r="K1846" t="s">
        <v>52</v>
      </c>
      <c r="L1846" t="s">
        <v>384</v>
      </c>
      <c r="M1846">
        <v>0.59</v>
      </c>
      <c r="N1846" t="s">
        <v>34</v>
      </c>
      <c r="O1846" t="s">
        <v>35</v>
      </c>
      <c r="P1846" t="s">
        <v>77</v>
      </c>
      <c r="Q1846" t="s">
        <v>2749</v>
      </c>
      <c r="R1846">
        <v>30084</v>
      </c>
      <c r="S1846" s="1">
        <v>42175</v>
      </c>
      <c r="T1846" s="1">
        <v>42176</v>
      </c>
      <c r="U1846">
        <v>0.78539999999999999</v>
      </c>
      <c r="V1846">
        <v>18</v>
      </c>
      <c r="W1846">
        <v>46.42</v>
      </c>
      <c r="X1846">
        <v>91415</v>
      </c>
      <c r="Y1846">
        <f>cleaneddata[[#This Row],[Unit Price]]-cleaneddata[[#This Row],[Discount]]</f>
        <v>2.6799999999999997</v>
      </c>
      <c r="Z1846" t="str">
        <f>_xlfn.IFS(cleaneddata[[#This Row],[Region]]="Central","Chris",cleaneddata[[#This Row],[Region]]="East","Erin",cleaneddata[[#This Row],[Region]]="South","Sam",cleaneddata[[#This Row],[Region]]="West","William")</f>
        <v>Sam</v>
      </c>
    </row>
    <row r="1847" spans="1:26" x14ac:dyDescent="0.2">
      <c r="A1847">
        <v>2713</v>
      </c>
      <c r="B1847" t="s">
        <v>2924</v>
      </c>
      <c r="C1847" t="s">
        <v>27</v>
      </c>
      <c r="D1847">
        <v>7.0000000000000007E-2</v>
      </c>
      <c r="E1847">
        <v>2.88</v>
      </c>
      <c r="F1847">
        <v>0.5</v>
      </c>
      <c r="G1847" t="s">
        <v>40</v>
      </c>
      <c r="H1847" t="s">
        <v>96</v>
      </c>
      <c r="I1847" t="s">
        <v>50</v>
      </c>
      <c r="J1847" t="s">
        <v>154</v>
      </c>
      <c r="K1847" t="s">
        <v>75</v>
      </c>
      <c r="L1847" t="s">
        <v>2925</v>
      </c>
      <c r="M1847">
        <v>0.39</v>
      </c>
      <c r="N1847" t="s">
        <v>34</v>
      </c>
      <c r="O1847" t="s">
        <v>54</v>
      </c>
      <c r="P1847" t="s">
        <v>291</v>
      </c>
      <c r="Q1847" t="s">
        <v>2926</v>
      </c>
      <c r="R1847">
        <v>49001</v>
      </c>
      <c r="S1847" s="1">
        <v>42176</v>
      </c>
      <c r="T1847" s="1">
        <v>42179</v>
      </c>
      <c r="U1847">
        <v>17.429400000000001</v>
      </c>
      <c r="V1847">
        <v>9</v>
      </c>
      <c r="W1847">
        <v>25.26</v>
      </c>
      <c r="X1847">
        <v>88701</v>
      </c>
      <c r="Y1847">
        <f>cleaneddata[[#This Row],[Unit Price]]-cleaneddata[[#This Row],[Discount]]</f>
        <v>2.81</v>
      </c>
      <c r="Z1847" t="str">
        <f>_xlfn.IFS(cleaneddata[[#This Row],[Region]]="Central","Chris",cleaneddata[[#This Row],[Region]]="East","Erin",cleaneddata[[#This Row],[Region]]="South","Sam",cleaneddata[[#This Row],[Region]]="West","William")</f>
        <v>Chris</v>
      </c>
    </row>
    <row r="1848" spans="1:26" x14ac:dyDescent="0.2">
      <c r="A1848">
        <v>2713</v>
      </c>
      <c r="B1848" t="s">
        <v>2924</v>
      </c>
      <c r="C1848" t="s">
        <v>27</v>
      </c>
      <c r="D1848">
        <v>0.03</v>
      </c>
      <c r="E1848">
        <v>348.21</v>
      </c>
      <c r="F1848">
        <v>40.19</v>
      </c>
      <c r="G1848" t="s">
        <v>28</v>
      </c>
      <c r="H1848" t="s">
        <v>96</v>
      </c>
      <c r="I1848" t="s">
        <v>30</v>
      </c>
      <c r="J1848" t="s">
        <v>31</v>
      </c>
      <c r="K1848" t="s">
        <v>32</v>
      </c>
      <c r="L1848" t="s">
        <v>33</v>
      </c>
      <c r="M1848">
        <v>0.62</v>
      </c>
      <c r="N1848" t="s">
        <v>34</v>
      </c>
      <c r="O1848" t="s">
        <v>54</v>
      </c>
      <c r="P1848" t="s">
        <v>291</v>
      </c>
      <c r="Q1848" t="s">
        <v>2926</v>
      </c>
      <c r="R1848">
        <v>49001</v>
      </c>
      <c r="S1848" s="1">
        <v>42176</v>
      </c>
      <c r="T1848" s="1">
        <v>42177</v>
      </c>
      <c r="U1848">
        <v>-178.86959999999999</v>
      </c>
      <c r="V1848">
        <v>2</v>
      </c>
      <c r="W1848">
        <v>736.16</v>
      </c>
      <c r="X1848">
        <v>88701</v>
      </c>
      <c r="Y1848">
        <f>cleaneddata[[#This Row],[Unit Price]]-cleaneddata[[#This Row],[Discount]]</f>
        <v>348.18</v>
      </c>
      <c r="Z1848" t="str">
        <f>_xlfn.IFS(cleaneddata[[#This Row],[Region]]="Central","Chris",cleaneddata[[#This Row],[Region]]="East","Erin",cleaneddata[[#This Row],[Region]]="South","Sam",cleaneddata[[#This Row],[Region]]="West","William")</f>
        <v>Chris</v>
      </c>
    </row>
    <row r="1849" spans="1:26" x14ac:dyDescent="0.2">
      <c r="A1849">
        <v>2049</v>
      </c>
      <c r="B1849" t="s">
        <v>2927</v>
      </c>
      <c r="C1849" t="s">
        <v>39</v>
      </c>
      <c r="D1849">
        <v>0.03</v>
      </c>
      <c r="E1849">
        <v>15.28</v>
      </c>
      <c r="F1849">
        <v>1.99</v>
      </c>
      <c r="G1849" t="s">
        <v>40</v>
      </c>
      <c r="H1849" t="s">
        <v>96</v>
      </c>
      <c r="I1849" t="s">
        <v>42</v>
      </c>
      <c r="J1849" t="s">
        <v>43</v>
      </c>
      <c r="K1849" t="s">
        <v>44</v>
      </c>
      <c r="L1849" t="s">
        <v>514</v>
      </c>
      <c r="M1849">
        <v>0.42</v>
      </c>
      <c r="N1849" t="s">
        <v>34</v>
      </c>
      <c r="O1849" t="s">
        <v>35</v>
      </c>
      <c r="P1849" t="s">
        <v>244</v>
      </c>
      <c r="Q1849" t="s">
        <v>2928</v>
      </c>
      <c r="R1849">
        <v>22801</v>
      </c>
      <c r="S1849" s="1">
        <v>42176</v>
      </c>
      <c r="T1849" s="1">
        <v>42178</v>
      </c>
      <c r="U1849">
        <v>-266.68599999999998</v>
      </c>
      <c r="V1849">
        <v>19</v>
      </c>
      <c r="W1849">
        <v>290.98</v>
      </c>
      <c r="X1849">
        <v>88220</v>
      </c>
      <c r="Y1849">
        <f>cleaneddata[[#This Row],[Unit Price]]-cleaneddata[[#This Row],[Discount]]</f>
        <v>15.25</v>
      </c>
      <c r="Z1849" t="str">
        <f>_xlfn.IFS(cleaneddata[[#This Row],[Region]]="Central","Chris",cleaneddata[[#This Row],[Region]]="East","Erin",cleaneddata[[#This Row],[Region]]="South","Sam",cleaneddata[[#This Row],[Region]]="West","William")</f>
        <v>Sam</v>
      </c>
    </row>
    <row r="1850" spans="1:26" x14ac:dyDescent="0.2">
      <c r="A1850">
        <v>2049</v>
      </c>
      <c r="B1850" t="s">
        <v>2927</v>
      </c>
      <c r="C1850" t="s">
        <v>39</v>
      </c>
      <c r="D1850">
        <v>0.09</v>
      </c>
      <c r="E1850">
        <v>1.76</v>
      </c>
      <c r="F1850">
        <v>0.7</v>
      </c>
      <c r="G1850" t="s">
        <v>40</v>
      </c>
      <c r="H1850" t="s">
        <v>96</v>
      </c>
      <c r="I1850" t="s">
        <v>50</v>
      </c>
      <c r="J1850" t="s">
        <v>51</v>
      </c>
      <c r="K1850" t="s">
        <v>52</v>
      </c>
      <c r="L1850" t="s">
        <v>2929</v>
      </c>
      <c r="M1850">
        <v>0.56000000000000005</v>
      </c>
      <c r="N1850" t="s">
        <v>34</v>
      </c>
      <c r="O1850" t="s">
        <v>35</v>
      </c>
      <c r="P1850" t="s">
        <v>244</v>
      </c>
      <c r="Q1850" t="s">
        <v>2928</v>
      </c>
      <c r="R1850">
        <v>22801</v>
      </c>
      <c r="S1850" s="1">
        <v>42176</v>
      </c>
      <c r="T1850" s="1">
        <v>42179</v>
      </c>
      <c r="U1850">
        <v>-12.278</v>
      </c>
      <c r="V1850">
        <v>13</v>
      </c>
      <c r="W1850">
        <v>21.77</v>
      </c>
      <c r="X1850">
        <v>88220</v>
      </c>
      <c r="Y1850">
        <f>cleaneddata[[#This Row],[Unit Price]]-cleaneddata[[#This Row],[Discount]]</f>
        <v>1.67</v>
      </c>
      <c r="Z1850" t="str">
        <f>_xlfn.IFS(cleaneddata[[#This Row],[Region]]="Central","Chris",cleaneddata[[#This Row],[Region]]="East","Erin",cleaneddata[[#This Row],[Region]]="South","Sam",cleaneddata[[#This Row],[Region]]="West","William")</f>
        <v>Sam</v>
      </c>
    </row>
    <row r="1851" spans="1:26" x14ac:dyDescent="0.2">
      <c r="A1851">
        <v>2305</v>
      </c>
      <c r="B1851" t="s">
        <v>2930</v>
      </c>
      <c r="C1851" t="s">
        <v>39</v>
      </c>
      <c r="D1851">
        <v>0</v>
      </c>
      <c r="E1851">
        <v>90.48</v>
      </c>
      <c r="F1851">
        <v>19.989999999999998</v>
      </c>
      <c r="G1851" t="s">
        <v>40</v>
      </c>
      <c r="H1851" t="s">
        <v>29</v>
      </c>
      <c r="I1851" t="s">
        <v>50</v>
      </c>
      <c r="J1851" t="s">
        <v>347</v>
      </c>
      <c r="K1851" t="s">
        <v>75</v>
      </c>
      <c r="L1851" t="s">
        <v>504</v>
      </c>
      <c r="M1851">
        <v>0.4</v>
      </c>
      <c r="N1851" t="s">
        <v>34</v>
      </c>
      <c r="O1851" t="s">
        <v>54</v>
      </c>
      <c r="P1851" t="s">
        <v>1073</v>
      </c>
      <c r="Q1851" t="s">
        <v>132</v>
      </c>
      <c r="R1851">
        <v>57201</v>
      </c>
      <c r="S1851" s="1">
        <v>42176</v>
      </c>
      <c r="T1851" s="1">
        <v>42179</v>
      </c>
      <c r="U1851">
        <v>800.25509999999997</v>
      </c>
      <c r="V1851">
        <v>12</v>
      </c>
      <c r="W1851">
        <v>1159.79</v>
      </c>
      <c r="X1851">
        <v>89869</v>
      </c>
      <c r="Y1851">
        <f>cleaneddata[[#This Row],[Unit Price]]-cleaneddata[[#This Row],[Discount]]</f>
        <v>90.48</v>
      </c>
      <c r="Z1851" t="str">
        <f>_xlfn.IFS(cleaneddata[[#This Row],[Region]]="Central","Chris",cleaneddata[[#This Row],[Region]]="East","Erin",cleaneddata[[#This Row],[Region]]="South","Sam",cleaneddata[[#This Row],[Region]]="West","William")</f>
        <v>Chris</v>
      </c>
    </row>
    <row r="1852" spans="1:26" x14ac:dyDescent="0.2">
      <c r="A1852">
        <v>648</v>
      </c>
      <c r="B1852" t="s">
        <v>2931</v>
      </c>
      <c r="C1852" t="s">
        <v>72</v>
      </c>
      <c r="D1852">
        <v>0.02</v>
      </c>
      <c r="E1852">
        <v>25.38</v>
      </c>
      <c r="F1852">
        <v>8.99</v>
      </c>
      <c r="G1852" t="s">
        <v>40</v>
      </c>
      <c r="H1852" t="s">
        <v>73</v>
      </c>
      <c r="I1852" t="s">
        <v>30</v>
      </c>
      <c r="J1852" t="s">
        <v>128</v>
      </c>
      <c r="K1852" t="s">
        <v>44</v>
      </c>
      <c r="L1852" t="s">
        <v>2387</v>
      </c>
      <c r="M1852">
        <v>0.5</v>
      </c>
      <c r="N1852" t="s">
        <v>34</v>
      </c>
      <c r="O1852" t="s">
        <v>54</v>
      </c>
      <c r="P1852" t="s">
        <v>105</v>
      </c>
      <c r="Q1852" t="s">
        <v>2932</v>
      </c>
      <c r="R1852">
        <v>60440</v>
      </c>
      <c r="S1852" s="1">
        <v>42176</v>
      </c>
      <c r="T1852" s="1">
        <v>42177</v>
      </c>
      <c r="U1852">
        <v>-10.36</v>
      </c>
      <c r="V1852">
        <v>1</v>
      </c>
      <c r="W1852">
        <v>34.11</v>
      </c>
      <c r="X1852">
        <v>91365</v>
      </c>
      <c r="Y1852">
        <f>cleaneddata[[#This Row],[Unit Price]]-cleaneddata[[#This Row],[Discount]]</f>
        <v>25.36</v>
      </c>
      <c r="Z1852" t="str">
        <f>_xlfn.IFS(cleaneddata[[#This Row],[Region]]="Central","Chris",cleaneddata[[#This Row],[Region]]="East","Erin",cleaneddata[[#This Row],[Region]]="South","Sam",cleaneddata[[#This Row],[Region]]="West","William")</f>
        <v>Chris</v>
      </c>
    </row>
    <row r="1853" spans="1:26" x14ac:dyDescent="0.2">
      <c r="A1853">
        <v>792</v>
      </c>
      <c r="B1853" t="s">
        <v>2933</v>
      </c>
      <c r="C1853" t="s">
        <v>72</v>
      </c>
      <c r="D1853">
        <v>0.09</v>
      </c>
      <c r="E1853">
        <v>6.48</v>
      </c>
      <c r="F1853">
        <v>9.68</v>
      </c>
      <c r="G1853" t="s">
        <v>40</v>
      </c>
      <c r="H1853" t="s">
        <v>96</v>
      </c>
      <c r="I1853" t="s">
        <v>50</v>
      </c>
      <c r="J1853" t="s">
        <v>90</v>
      </c>
      <c r="K1853" t="s">
        <v>75</v>
      </c>
      <c r="L1853" t="s">
        <v>2934</v>
      </c>
      <c r="M1853">
        <v>0.36</v>
      </c>
      <c r="N1853" t="s">
        <v>34</v>
      </c>
      <c r="O1853" t="s">
        <v>54</v>
      </c>
      <c r="P1853" t="s">
        <v>209</v>
      </c>
      <c r="Q1853" t="s">
        <v>2935</v>
      </c>
      <c r="R1853">
        <v>73064</v>
      </c>
      <c r="S1853" s="1">
        <v>42176</v>
      </c>
      <c r="T1853" s="1">
        <v>42177</v>
      </c>
      <c r="U1853">
        <v>-204.16</v>
      </c>
      <c r="V1853">
        <v>16</v>
      </c>
      <c r="W1853">
        <v>99.92</v>
      </c>
      <c r="X1853">
        <v>88753</v>
      </c>
      <c r="Y1853">
        <f>cleaneddata[[#This Row],[Unit Price]]-cleaneddata[[#This Row],[Discount]]</f>
        <v>6.3900000000000006</v>
      </c>
      <c r="Z1853" t="str">
        <f>_xlfn.IFS(cleaneddata[[#This Row],[Region]]="Central","Chris",cleaneddata[[#This Row],[Region]]="East","Erin",cleaneddata[[#This Row],[Region]]="South","Sam",cleaneddata[[#This Row],[Region]]="West","William")</f>
        <v>Chris</v>
      </c>
    </row>
    <row r="1854" spans="1:26" x14ac:dyDescent="0.2">
      <c r="A1854">
        <v>1511</v>
      </c>
      <c r="B1854" t="s">
        <v>2936</v>
      </c>
      <c r="C1854" t="s">
        <v>27</v>
      </c>
      <c r="D1854">
        <v>0.09</v>
      </c>
      <c r="E1854">
        <v>20.98</v>
      </c>
      <c r="F1854">
        <v>1.49</v>
      </c>
      <c r="G1854" t="s">
        <v>40</v>
      </c>
      <c r="H1854" t="s">
        <v>96</v>
      </c>
      <c r="I1854" t="s">
        <v>50</v>
      </c>
      <c r="J1854" t="s">
        <v>74</v>
      </c>
      <c r="K1854" t="s">
        <v>75</v>
      </c>
      <c r="L1854" t="s">
        <v>2611</v>
      </c>
      <c r="M1854">
        <v>0.35</v>
      </c>
      <c r="N1854" t="s">
        <v>34</v>
      </c>
      <c r="O1854" t="s">
        <v>54</v>
      </c>
      <c r="P1854" t="s">
        <v>55</v>
      </c>
      <c r="Q1854" t="s">
        <v>2937</v>
      </c>
      <c r="R1854">
        <v>47302</v>
      </c>
      <c r="S1854" s="1">
        <v>42177</v>
      </c>
      <c r="T1854" s="1">
        <v>42179</v>
      </c>
      <c r="U1854">
        <v>199.1823</v>
      </c>
      <c r="V1854">
        <v>14</v>
      </c>
      <c r="W1854">
        <v>288.67</v>
      </c>
      <c r="X1854">
        <v>90303</v>
      </c>
      <c r="Y1854">
        <f>cleaneddata[[#This Row],[Unit Price]]-cleaneddata[[#This Row],[Discount]]</f>
        <v>20.89</v>
      </c>
      <c r="Z1854" t="str">
        <f>_xlfn.IFS(cleaneddata[[#This Row],[Region]]="Central","Chris",cleaneddata[[#This Row],[Region]]="East","Erin",cleaneddata[[#This Row],[Region]]="South","Sam",cleaneddata[[#This Row],[Region]]="West","William")</f>
        <v>Chris</v>
      </c>
    </row>
    <row r="1855" spans="1:26" x14ac:dyDescent="0.2">
      <c r="A1855">
        <v>2874</v>
      </c>
      <c r="B1855" t="s">
        <v>2042</v>
      </c>
      <c r="C1855" t="s">
        <v>27</v>
      </c>
      <c r="D1855">
        <v>0.03</v>
      </c>
      <c r="E1855">
        <v>304.99</v>
      </c>
      <c r="F1855">
        <v>19.989999999999998</v>
      </c>
      <c r="G1855" t="s">
        <v>40</v>
      </c>
      <c r="H1855" t="s">
        <v>73</v>
      </c>
      <c r="I1855" t="s">
        <v>50</v>
      </c>
      <c r="J1855" t="s">
        <v>74</v>
      </c>
      <c r="K1855" t="s">
        <v>75</v>
      </c>
      <c r="L1855" t="s">
        <v>2805</v>
      </c>
      <c r="M1855">
        <v>0.4</v>
      </c>
      <c r="N1855" t="s">
        <v>34</v>
      </c>
      <c r="O1855" t="s">
        <v>54</v>
      </c>
      <c r="P1855" t="s">
        <v>135</v>
      </c>
      <c r="Q1855" t="s">
        <v>2043</v>
      </c>
      <c r="R1855">
        <v>68128</v>
      </c>
      <c r="S1855" s="1">
        <v>42177</v>
      </c>
      <c r="T1855" s="1">
        <v>42179</v>
      </c>
      <c r="U1855">
        <v>4033.6089000000002</v>
      </c>
      <c r="V1855">
        <v>19</v>
      </c>
      <c r="W1855">
        <v>5845.81</v>
      </c>
      <c r="X1855">
        <v>89874</v>
      </c>
      <c r="Y1855">
        <f>cleaneddata[[#This Row],[Unit Price]]-cleaneddata[[#This Row],[Discount]]</f>
        <v>304.96000000000004</v>
      </c>
      <c r="Z1855" t="str">
        <f>_xlfn.IFS(cleaneddata[[#This Row],[Region]]="Central","Chris",cleaneddata[[#This Row],[Region]]="East","Erin",cleaneddata[[#This Row],[Region]]="South","Sam",cleaneddata[[#This Row],[Region]]="West","William")</f>
        <v>Chris</v>
      </c>
    </row>
    <row r="1856" spans="1:26" x14ac:dyDescent="0.2">
      <c r="A1856">
        <v>2874</v>
      </c>
      <c r="B1856" t="s">
        <v>2042</v>
      </c>
      <c r="C1856" t="s">
        <v>27</v>
      </c>
      <c r="D1856">
        <v>0.09</v>
      </c>
      <c r="E1856">
        <v>65.989999999999995</v>
      </c>
      <c r="F1856">
        <v>8.99</v>
      </c>
      <c r="G1856" t="s">
        <v>40</v>
      </c>
      <c r="H1856" t="s">
        <v>73</v>
      </c>
      <c r="I1856" t="s">
        <v>42</v>
      </c>
      <c r="J1856" t="s">
        <v>137</v>
      </c>
      <c r="K1856" t="s">
        <v>75</v>
      </c>
      <c r="L1856" t="s">
        <v>2938</v>
      </c>
      <c r="M1856">
        <v>0.57999999999999996</v>
      </c>
      <c r="N1856" t="s">
        <v>34</v>
      </c>
      <c r="O1856" t="s">
        <v>54</v>
      </c>
      <c r="P1856" t="s">
        <v>135</v>
      </c>
      <c r="Q1856" t="s">
        <v>2043</v>
      </c>
      <c r="R1856">
        <v>68128</v>
      </c>
      <c r="S1856" s="1">
        <v>42177</v>
      </c>
      <c r="T1856" s="1">
        <v>42179</v>
      </c>
      <c r="U1856">
        <v>141.7824</v>
      </c>
      <c r="V1856">
        <v>12</v>
      </c>
      <c r="W1856">
        <v>633.85</v>
      </c>
      <c r="X1856">
        <v>89874</v>
      </c>
      <c r="Y1856">
        <f>cleaneddata[[#This Row],[Unit Price]]-cleaneddata[[#This Row],[Discount]]</f>
        <v>65.899999999999991</v>
      </c>
      <c r="Z1856" t="str">
        <f>_xlfn.IFS(cleaneddata[[#This Row],[Region]]="Central","Chris",cleaneddata[[#This Row],[Region]]="East","Erin",cleaneddata[[#This Row],[Region]]="South","Sam",cleaneddata[[#This Row],[Region]]="West","William")</f>
        <v>Chris</v>
      </c>
    </row>
    <row r="1857" spans="1:26" x14ac:dyDescent="0.2">
      <c r="A1857">
        <v>2963</v>
      </c>
      <c r="B1857" t="s">
        <v>2939</v>
      </c>
      <c r="C1857" t="s">
        <v>27</v>
      </c>
      <c r="D1857">
        <v>0.01</v>
      </c>
      <c r="E1857">
        <v>7.98</v>
      </c>
      <c r="F1857">
        <v>6.5</v>
      </c>
      <c r="G1857" t="s">
        <v>40</v>
      </c>
      <c r="H1857" t="s">
        <v>41</v>
      </c>
      <c r="I1857" t="s">
        <v>50</v>
      </c>
      <c r="J1857" t="s">
        <v>80</v>
      </c>
      <c r="K1857" t="s">
        <v>146</v>
      </c>
      <c r="L1857" t="s">
        <v>2940</v>
      </c>
      <c r="M1857">
        <v>0.59</v>
      </c>
      <c r="N1857" t="s">
        <v>34</v>
      </c>
      <c r="O1857" t="s">
        <v>113</v>
      </c>
      <c r="P1857" t="s">
        <v>420</v>
      </c>
      <c r="Q1857" t="s">
        <v>2941</v>
      </c>
      <c r="R1857">
        <v>21220</v>
      </c>
      <c r="S1857" s="1">
        <v>42177</v>
      </c>
      <c r="T1857" s="1">
        <v>42178</v>
      </c>
      <c r="U1857">
        <v>-34.591999999999999</v>
      </c>
      <c r="V1857">
        <v>4</v>
      </c>
      <c r="W1857">
        <v>34.909999999999997</v>
      </c>
      <c r="X1857">
        <v>88612</v>
      </c>
      <c r="Y1857">
        <f>cleaneddata[[#This Row],[Unit Price]]-cleaneddata[[#This Row],[Discount]]</f>
        <v>7.9700000000000006</v>
      </c>
      <c r="Z1857" t="str">
        <f>_xlfn.IFS(cleaneddata[[#This Row],[Region]]="Central","Chris",cleaneddata[[#This Row],[Region]]="East","Erin",cleaneddata[[#This Row],[Region]]="South","Sam",cleaneddata[[#This Row],[Region]]="West","William")</f>
        <v>Erin</v>
      </c>
    </row>
    <row r="1858" spans="1:26" x14ac:dyDescent="0.2">
      <c r="A1858">
        <v>3132</v>
      </c>
      <c r="B1858" t="s">
        <v>2554</v>
      </c>
      <c r="C1858" t="s">
        <v>39</v>
      </c>
      <c r="D1858">
        <v>0.1</v>
      </c>
      <c r="E1858">
        <v>180.98</v>
      </c>
      <c r="F1858">
        <v>26.2</v>
      </c>
      <c r="G1858" t="s">
        <v>28</v>
      </c>
      <c r="H1858" t="s">
        <v>96</v>
      </c>
      <c r="I1858" t="s">
        <v>30</v>
      </c>
      <c r="J1858" t="s">
        <v>111</v>
      </c>
      <c r="K1858" t="s">
        <v>59</v>
      </c>
      <c r="L1858" t="s">
        <v>2276</v>
      </c>
      <c r="M1858">
        <v>0.59</v>
      </c>
      <c r="N1858" t="s">
        <v>34</v>
      </c>
      <c r="O1858" t="s">
        <v>54</v>
      </c>
      <c r="P1858" t="s">
        <v>105</v>
      </c>
      <c r="Q1858" t="s">
        <v>2556</v>
      </c>
      <c r="R1858">
        <v>60060</v>
      </c>
      <c r="S1858" s="1">
        <v>42177</v>
      </c>
      <c r="T1858" s="1">
        <v>42178</v>
      </c>
      <c r="U1858">
        <v>-64.664000000000001</v>
      </c>
      <c r="V1858">
        <v>3</v>
      </c>
      <c r="W1858">
        <v>519.41999999999996</v>
      </c>
      <c r="X1858">
        <v>86790</v>
      </c>
      <c r="Y1858">
        <f>cleaneddata[[#This Row],[Unit Price]]-cleaneddata[[#This Row],[Discount]]</f>
        <v>180.88</v>
      </c>
      <c r="Z1858" t="str">
        <f>_xlfn.IFS(cleaneddata[[#This Row],[Region]]="Central","Chris",cleaneddata[[#This Row],[Region]]="East","Erin",cleaneddata[[#This Row],[Region]]="South","Sam",cleaneddata[[#This Row],[Region]]="West","William")</f>
        <v>Chris</v>
      </c>
    </row>
    <row r="1859" spans="1:26" x14ac:dyDescent="0.2">
      <c r="A1859">
        <v>437</v>
      </c>
      <c r="B1859" t="s">
        <v>2942</v>
      </c>
      <c r="C1859" t="s">
        <v>49</v>
      </c>
      <c r="D1859">
        <v>0.05</v>
      </c>
      <c r="E1859">
        <v>125.99</v>
      </c>
      <c r="F1859">
        <v>8.08</v>
      </c>
      <c r="G1859" t="s">
        <v>40</v>
      </c>
      <c r="H1859" t="s">
        <v>29</v>
      </c>
      <c r="I1859" t="s">
        <v>42</v>
      </c>
      <c r="J1859" t="s">
        <v>137</v>
      </c>
      <c r="K1859" t="s">
        <v>75</v>
      </c>
      <c r="L1859" t="s">
        <v>2115</v>
      </c>
      <c r="M1859">
        <v>0.56999999999999995</v>
      </c>
      <c r="N1859" t="s">
        <v>34</v>
      </c>
      <c r="O1859" t="s">
        <v>113</v>
      </c>
      <c r="P1859" t="s">
        <v>405</v>
      </c>
      <c r="Q1859" t="s">
        <v>2943</v>
      </c>
      <c r="R1859">
        <v>1462</v>
      </c>
      <c r="S1859" s="1">
        <v>42177</v>
      </c>
      <c r="T1859" s="1">
        <v>42182</v>
      </c>
      <c r="U1859">
        <v>427.11840000000001</v>
      </c>
      <c r="V1859">
        <v>9</v>
      </c>
      <c r="W1859">
        <v>952.26</v>
      </c>
      <c r="X1859">
        <v>90695</v>
      </c>
      <c r="Y1859">
        <f>cleaneddata[[#This Row],[Unit Price]]-cleaneddata[[#This Row],[Discount]]</f>
        <v>125.94</v>
      </c>
      <c r="Z1859" t="str">
        <f>_xlfn.IFS(cleaneddata[[#This Row],[Region]]="Central","Chris",cleaneddata[[#This Row],[Region]]="East","Erin",cleaneddata[[#This Row],[Region]]="South","Sam",cleaneddata[[#This Row],[Region]]="West","William")</f>
        <v>Erin</v>
      </c>
    </row>
    <row r="1860" spans="1:26" x14ac:dyDescent="0.2">
      <c r="A1860">
        <v>1127</v>
      </c>
      <c r="B1860" t="s">
        <v>1347</v>
      </c>
      <c r="C1860" t="s">
        <v>49</v>
      </c>
      <c r="D1860">
        <v>0.04</v>
      </c>
      <c r="E1860">
        <v>4.71</v>
      </c>
      <c r="F1860">
        <v>0.7</v>
      </c>
      <c r="G1860" t="s">
        <v>40</v>
      </c>
      <c r="H1860" t="s">
        <v>41</v>
      </c>
      <c r="I1860" t="s">
        <v>50</v>
      </c>
      <c r="J1860" t="s">
        <v>178</v>
      </c>
      <c r="K1860" t="s">
        <v>52</v>
      </c>
      <c r="L1860" t="s">
        <v>2726</v>
      </c>
      <c r="M1860">
        <v>0.8</v>
      </c>
      <c r="N1860" t="s">
        <v>34</v>
      </c>
      <c r="O1860" t="s">
        <v>54</v>
      </c>
      <c r="P1860" t="s">
        <v>189</v>
      </c>
      <c r="Q1860" t="s">
        <v>1348</v>
      </c>
      <c r="R1860">
        <v>78852</v>
      </c>
      <c r="S1860" s="1">
        <v>42177</v>
      </c>
      <c r="T1860" s="1">
        <v>42181</v>
      </c>
      <c r="U1860">
        <v>4.53</v>
      </c>
      <c r="V1860">
        <v>19</v>
      </c>
      <c r="W1860">
        <v>90.52</v>
      </c>
      <c r="X1860">
        <v>87222</v>
      </c>
      <c r="Y1860">
        <f>cleaneddata[[#This Row],[Unit Price]]-cleaneddata[[#This Row],[Discount]]</f>
        <v>4.67</v>
      </c>
      <c r="Z1860" t="str">
        <f>_xlfn.IFS(cleaneddata[[#This Row],[Region]]="Central","Chris",cleaneddata[[#This Row],[Region]]="East","Erin",cleaneddata[[#This Row],[Region]]="South","Sam",cleaneddata[[#This Row],[Region]]="West","William")</f>
        <v>Chris</v>
      </c>
    </row>
    <row r="1861" spans="1:26" x14ac:dyDescent="0.2">
      <c r="A1861">
        <v>1128</v>
      </c>
      <c r="B1861" t="s">
        <v>2944</v>
      </c>
      <c r="C1861" t="s">
        <v>49</v>
      </c>
      <c r="D1861">
        <v>0.06</v>
      </c>
      <c r="E1861">
        <v>4.2</v>
      </c>
      <c r="F1861">
        <v>2.2599999999999998</v>
      </c>
      <c r="G1861" t="s">
        <v>40</v>
      </c>
      <c r="H1861" t="s">
        <v>41</v>
      </c>
      <c r="I1861" t="s">
        <v>50</v>
      </c>
      <c r="J1861" t="s">
        <v>90</v>
      </c>
      <c r="K1861" t="s">
        <v>52</v>
      </c>
      <c r="L1861" t="s">
        <v>598</v>
      </c>
      <c r="M1861">
        <v>0.36</v>
      </c>
      <c r="N1861" t="s">
        <v>34</v>
      </c>
      <c r="O1861" t="s">
        <v>54</v>
      </c>
      <c r="P1861" t="s">
        <v>189</v>
      </c>
      <c r="Q1861" t="s">
        <v>2945</v>
      </c>
      <c r="R1861">
        <v>78539</v>
      </c>
      <c r="S1861" s="1">
        <v>42177</v>
      </c>
      <c r="T1861" s="1">
        <v>42182</v>
      </c>
      <c r="U1861">
        <v>9.7799999999999994</v>
      </c>
      <c r="V1861">
        <v>13</v>
      </c>
      <c r="W1861">
        <v>55.97</v>
      </c>
      <c r="X1861">
        <v>87222</v>
      </c>
      <c r="Y1861">
        <f>cleaneddata[[#This Row],[Unit Price]]-cleaneddata[[#This Row],[Discount]]</f>
        <v>4.1400000000000006</v>
      </c>
      <c r="Z1861" t="str">
        <f>_xlfn.IFS(cleaneddata[[#This Row],[Region]]="Central","Chris",cleaneddata[[#This Row],[Region]]="East","Erin",cleaneddata[[#This Row],[Region]]="South","Sam",cleaneddata[[#This Row],[Region]]="West","William")</f>
        <v>Chris</v>
      </c>
    </row>
    <row r="1862" spans="1:26" x14ac:dyDescent="0.2">
      <c r="A1862">
        <v>2279</v>
      </c>
      <c r="B1862" t="s">
        <v>2946</v>
      </c>
      <c r="C1862" t="s">
        <v>49</v>
      </c>
      <c r="D1862">
        <v>0.04</v>
      </c>
      <c r="E1862">
        <v>4.4800000000000004</v>
      </c>
      <c r="F1862">
        <v>2.5</v>
      </c>
      <c r="G1862" t="s">
        <v>89</v>
      </c>
      <c r="H1862" t="s">
        <v>73</v>
      </c>
      <c r="I1862" t="s">
        <v>50</v>
      </c>
      <c r="J1862" t="s">
        <v>347</v>
      </c>
      <c r="K1862" t="s">
        <v>75</v>
      </c>
      <c r="L1862" t="s">
        <v>1023</v>
      </c>
      <c r="M1862">
        <v>0.37</v>
      </c>
      <c r="N1862" t="s">
        <v>34</v>
      </c>
      <c r="O1862" t="s">
        <v>113</v>
      </c>
      <c r="P1862" t="s">
        <v>322</v>
      </c>
      <c r="Q1862" t="s">
        <v>2947</v>
      </c>
      <c r="R1862">
        <v>15601</v>
      </c>
      <c r="S1862" s="1">
        <v>42177</v>
      </c>
      <c r="T1862" s="1">
        <v>42181</v>
      </c>
      <c r="U1862">
        <v>10.32</v>
      </c>
      <c r="V1862">
        <v>7</v>
      </c>
      <c r="W1862">
        <v>35.93</v>
      </c>
      <c r="X1862">
        <v>85949</v>
      </c>
      <c r="Y1862">
        <f>cleaneddata[[#This Row],[Unit Price]]-cleaneddata[[#This Row],[Discount]]</f>
        <v>4.4400000000000004</v>
      </c>
      <c r="Z1862" t="str">
        <f>_xlfn.IFS(cleaneddata[[#This Row],[Region]]="Central","Chris",cleaneddata[[#This Row],[Region]]="East","Erin",cleaneddata[[#This Row],[Region]]="South","Sam",cleaneddata[[#This Row],[Region]]="West","William")</f>
        <v>Erin</v>
      </c>
    </row>
    <row r="1863" spans="1:26" x14ac:dyDescent="0.2">
      <c r="A1863">
        <v>101</v>
      </c>
      <c r="B1863" t="s">
        <v>2948</v>
      </c>
      <c r="C1863" t="s">
        <v>118</v>
      </c>
      <c r="D1863">
        <v>0.1</v>
      </c>
      <c r="E1863">
        <v>19.98</v>
      </c>
      <c r="F1863">
        <v>4</v>
      </c>
      <c r="G1863" t="s">
        <v>40</v>
      </c>
      <c r="H1863" t="s">
        <v>41</v>
      </c>
      <c r="I1863" t="s">
        <v>42</v>
      </c>
      <c r="J1863" t="s">
        <v>43</v>
      </c>
      <c r="K1863" t="s">
        <v>75</v>
      </c>
      <c r="L1863" t="s">
        <v>1763</v>
      </c>
      <c r="M1863">
        <v>0.68</v>
      </c>
      <c r="N1863" t="s">
        <v>34</v>
      </c>
      <c r="O1863" t="s">
        <v>113</v>
      </c>
      <c r="P1863" t="s">
        <v>333</v>
      </c>
      <c r="Q1863" t="s">
        <v>2949</v>
      </c>
      <c r="R1863">
        <v>4005</v>
      </c>
      <c r="S1863" s="1">
        <v>42177</v>
      </c>
      <c r="T1863" s="1">
        <v>42179</v>
      </c>
      <c r="U1863">
        <v>-16.2</v>
      </c>
      <c r="V1863">
        <v>16</v>
      </c>
      <c r="W1863">
        <v>303.58999999999997</v>
      </c>
      <c r="X1863">
        <v>88205</v>
      </c>
      <c r="Y1863">
        <f>cleaneddata[[#This Row],[Unit Price]]-cleaneddata[[#This Row],[Discount]]</f>
        <v>19.88</v>
      </c>
      <c r="Z1863" t="str">
        <f>_xlfn.IFS(cleaneddata[[#This Row],[Region]]="Central","Chris",cleaneddata[[#This Row],[Region]]="East","Erin",cleaneddata[[#This Row],[Region]]="South","Sam",cleaneddata[[#This Row],[Region]]="West","William")</f>
        <v>Erin</v>
      </c>
    </row>
    <row r="1864" spans="1:26" x14ac:dyDescent="0.2">
      <c r="A1864">
        <v>102</v>
      </c>
      <c r="B1864" t="s">
        <v>2044</v>
      </c>
      <c r="C1864" t="s">
        <v>118</v>
      </c>
      <c r="D1864">
        <v>0.1</v>
      </c>
      <c r="E1864">
        <v>19.98</v>
      </c>
      <c r="F1864">
        <v>4</v>
      </c>
      <c r="G1864" t="s">
        <v>40</v>
      </c>
      <c r="H1864" t="s">
        <v>41</v>
      </c>
      <c r="I1864" t="s">
        <v>42</v>
      </c>
      <c r="J1864" t="s">
        <v>43</v>
      </c>
      <c r="K1864" t="s">
        <v>75</v>
      </c>
      <c r="L1864" t="s">
        <v>1763</v>
      </c>
      <c r="M1864">
        <v>0.68</v>
      </c>
      <c r="N1864" t="s">
        <v>34</v>
      </c>
      <c r="O1864" t="s">
        <v>113</v>
      </c>
      <c r="P1864" t="s">
        <v>405</v>
      </c>
      <c r="Q1864" t="s">
        <v>790</v>
      </c>
      <c r="R1864">
        <v>2129</v>
      </c>
      <c r="S1864" s="1">
        <v>42177</v>
      </c>
      <c r="T1864" s="1">
        <v>42179</v>
      </c>
      <c r="U1864">
        <v>-20.25</v>
      </c>
      <c r="V1864">
        <v>65</v>
      </c>
      <c r="W1864">
        <v>1233.32</v>
      </c>
      <c r="X1864">
        <v>3397</v>
      </c>
      <c r="Y1864">
        <f>cleaneddata[[#This Row],[Unit Price]]-cleaneddata[[#This Row],[Discount]]</f>
        <v>19.88</v>
      </c>
      <c r="Z1864" t="str">
        <f>_xlfn.IFS(cleaneddata[[#This Row],[Region]]="Central","Chris",cleaneddata[[#This Row],[Region]]="East","Erin",cleaneddata[[#This Row],[Region]]="South","Sam",cleaneddata[[#This Row],[Region]]="West","William")</f>
        <v>Erin</v>
      </c>
    </row>
    <row r="1865" spans="1:26" x14ac:dyDescent="0.2">
      <c r="A1865">
        <v>102</v>
      </c>
      <c r="B1865" t="s">
        <v>2044</v>
      </c>
      <c r="C1865" t="s">
        <v>118</v>
      </c>
      <c r="D1865">
        <v>0.09</v>
      </c>
      <c r="E1865">
        <v>2.88</v>
      </c>
      <c r="F1865">
        <v>1.49</v>
      </c>
      <c r="G1865" t="s">
        <v>40</v>
      </c>
      <c r="H1865" t="s">
        <v>41</v>
      </c>
      <c r="I1865" t="s">
        <v>50</v>
      </c>
      <c r="J1865" t="s">
        <v>74</v>
      </c>
      <c r="K1865" t="s">
        <v>75</v>
      </c>
      <c r="L1865" t="s">
        <v>2950</v>
      </c>
      <c r="M1865">
        <v>0.36</v>
      </c>
      <c r="N1865" t="s">
        <v>34</v>
      </c>
      <c r="O1865" t="s">
        <v>113</v>
      </c>
      <c r="P1865" t="s">
        <v>405</v>
      </c>
      <c r="Q1865" t="s">
        <v>790</v>
      </c>
      <c r="R1865">
        <v>2129</v>
      </c>
      <c r="S1865" s="1">
        <v>42177</v>
      </c>
      <c r="T1865" s="1">
        <v>42178</v>
      </c>
      <c r="U1865">
        <v>-3.3809999999999998</v>
      </c>
      <c r="V1865">
        <v>17</v>
      </c>
      <c r="W1865">
        <v>47.31</v>
      </c>
      <c r="X1865">
        <v>3397</v>
      </c>
      <c r="Y1865">
        <f>cleaneddata[[#This Row],[Unit Price]]-cleaneddata[[#This Row],[Discount]]</f>
        <v>2.79</v>
      </c>
      <c r="Z1865" t="str">
        <f>_xlfn.IFS(cleaneddata[[#This Row],[Region]]="Central","Chris",cleaneddata[[#This Row],[Region]]="East","Erin",cleaneddata[[#This Row],[Region]]="South","Sam",cleaneddata[[#This Row],[Region]]="West","William")</f>
        <v>Erin</v>
      </c>
    </row>
    <row r="1866" spans="1:26" x14ac:dyDescent="0.2">
      <c r="A1866">
        <v>109</v>
      </c>
      <c r="B1866" t="s">
        <v>2951</v>
      </c>
      <c r="C1866" t="s">
        <v>118</v>
      </c>
      <c r="D1866">
        <v>0.09</v>
      </c>
      <c r="E1866">
        <v>2.88</v>
      </c>
      <c r="F1866">
        <v>1.49</v>
      </c>
      <c r="G1866" t="s">
        <v>40</v>
      </c>
      <c r="H1866" t="s">
        <v>41</v>
      </c>
      <c r="I1866" t="s">
        <v>50</v>
      </c>
      <c r="J1866" t="s">
        <v>74</v>
      </c>
      <c r="K1866" t="s">
        <v>75</v>
      </c>
      <c r="L1866" t="s">
        <v>2950</v>
      </c>
      <c r="M1866">
        <v>0.36</v>
      </c>
      <c r="N1866" t="s">
        <v>34</v>
      </c>
      <c r="O1866" t="s">
        <v>113</v>
      </c>
      <c r="P1866" t="s">
        <v>399</v>
      </c>
      <c r="Q1866" t="s">
        <v>2952</v>
      </c>
      <c r="R1866">
        <v>7644</v>
      </c>
      <c r="S1866" s="1">
        <v>42177</v>
      </c>
      <c r="T1866" s="1">
        <v>42178</v>
      </c>
      <c r="U1866">
        <v>-2.7048000000000001</v>
      </c>
      <c r="V1866">
        <v>4</v>
      </c>
      <c r="W1866">
        <v>11.13</v>
      </c>
      <c r="X1866">
        <v>88205</v>
      </c>
      <c r="Y1866">
        <f>cleaneddata[[#This Row],[Unit Price]]-cleaneddata[[#This Row],[Discount]]</f>
        <v>2.79</v>
      </c>
      <c r="Z1866" t="str">
        <f>_xlfn.IFS(cleaneddata[[#This Row],[Region]]="Central","Chris",cleaneddata[[#This Row],[Region]]="East","Erin",cleaneddata[[#This Row],[Region]]="South","Sam",cleaneddata[[#This Row],[Region]]="West","William")</f>
        <v>Erin</v>
      </c>
    </row>
    <row r="1867" spans="1:26" x14ac:dyDescent="0.2">
      <c r="A1867">
        <v>522</v>
      </c>
      <c r="B1867" t="s">
        <v>2953</v>
      </c>
      <c r="C1867" t="s">
        <v>118</v>
      </c>
      <c r="D1867">
        <v>0.02</v>
      </c>
      <c r="E1867">
        <v>150.97999999999999</v>
      </c>
      <c r="F1867">
        <v>13.99</v>
      </c>
      <c r="G1867" t="s">
        <v>89</v>
      </c>
      <c r="H1867" t="s">
        <v>29</v>
      </c>
      <c r="I1867" t="s">
        <v>42</v>
      </c>
      <c r="J1867" t="s">
        <v>58</v>
      </c>
      <c r="K1867" t="s">
        <v>146</v>
      </c>
      <c r="L1867" t="s">
        <v>784</v>
      </c>
      <c r="M1867">
        <v>0.38</v>
      </c>
      <c r="N1867" t="s">
        <v>34</v>
      </c>
      <c r="O1867" t="s">
        <v>61</v>
      </c>
      <c r="P1867" t="s">
        <v>141</v>
      </c>
      <c r="Q1867" t="s">
        <v>844</v>
      </c>
      <c r="R1867">
        <v>97756</v>
      </c>
      <c r="S1867" s="1">
        <v>42177</v>
      </c>
      <c r="T1867" s="1">
        <v>42179</v>
      </c>
      <c r="U1867">
        <v>26.1</v>
      </c>
      <c r="V1867">
        <v>3</v>
      </c>
      <c r="W1867">
        <v>480.37</v>
      </c>
      <c r="X1867">
        <v>89327</v>
      </c>
      <c r="Y1867">
        <f>cleaneddata[[#This Row],[Unit Price]]-cleaneddata[[#This Row],[Discount]]</f>
        <v>150.95999999999998</v>
      </c>
      <c r="Z1867" t="str">
        <f>_xlfn.IFS(cleaneddata[[#This Row],[Region]]="Central","Chris",cleaneddata[[#This Row],[Region]]="East","Erin",cleaneddata[[#This Row],[Region]]="South","Sam",cleaneddata[[#This Row],[Region]]="West","William")</f>
        <v>William</v>
      </c>
    </row>
    <row r="1868" spans="1:26" x14ac:dyDescent="0.2">
      <c r="A1868">
        <v>522</v>
      </c>
      <c r="B1868" t="s">
        <v>2953</v>
      </c>
      <c r="C1868" t="s">
        <v>118</v>
      </c>
      <c r="D1868">
        <v>0.1</v>
      </c>
      <c r="E1868">
        <v>5.43</v>
      </c>
      <c r="F1868">
        <v>0.95</v>
      </c>
      <c r="G1868" t="s">
        <v>40</v>
      </c>
      <c r="H1868" t="s">
        <v>29</v>
      </c>
      <c r="I1868" t="s">
        <v>50</v>
      </c>
      <c r="J1868" t="s">
        <v>90</v>
      </c>
      <c r="K1868" t="s">
        <v>52</v>
      </c>
      <c r="L1868" t="s">
        <v>2265</v>
      </c>
      <c r="M1868">
        <v>0.36</v>
      </c>
      <c r="N1868" t="s">
        <v>34</v>
      </c>
      <c r="O1868" t="s">
        <v>61</v>
      </c>
      <c r="P1868" t="s">
        <v>141</v>
      </c>
      <c r="Q1868" t="s">
        <v>844</v>
      </c>
      <c r="R1868">
        <v>97756</v>
      </c>
      <c r="S1868" s="1">
        <v>42177</v>
      </c>
      <c r="T1868" s="1">
        <v>42179</v>
      </c>
      <c r="U1868">
        <v>-2.58</v>
      </c>
      <c r="V1868">
        <v>1</v>
      </c>
      <c r="W1868">
        <v>5.76</v>
      </c>
      <c r="X1868">
        <v>89327</v>
      </c>
      <c r="Y1868">
        <f>cleaneddata[[#This Row],[Unit Price]]-cleaneddata[[#This Row],[Discount]]</f>
        <v>5.33</v>
      </c>
      <c r="Z1868" t="str">
        <f>_xlfn.IFS(cleaneddata[[#This Row],[Region]]="Central","Chris",cleaneddata[[#This Row],[Region]]="East","Erin",cleaneddata[[#This Row],[Region]]="South","Sam",cleaneddata[[#This Row],[Region]]="West","William")</f>
        <v>William</v>
      </c>
    </row>
    <row r="1869" spans="1:26" x14ac:dyDescent="0.2">
      <c r="A1869">
        <v>522</v>
      </c>
      <c r="B1869" t="s">
        <v>2953</v>
      </c>
      <c r="C1869" t="s">
        <v>118</v>
      </c>
      <c r="D1869">
        <v>0.01</v>
      </c>
      <c r="E1869">
        <v>179.29</v>
      </c>
      <c r="F1869">
        <v>29.21</v>
      </c>
      <c r="G1869" t="s">
        <v>28</v>
      </c>
      <c r="H1869" t="s">
        <v>29</v>
      </c>
      <c r="I1869" t="s">
        <v>30</v>
      </c>
      <c r="J1869" t="s">
        <v>31</v>
      </c>
      <c r="K1869" t="s">
        <v>32</v>
      </c>
      <c r="L1869" t="s">
        <v>545</v>
      </c>
      <c r="M1869">
        <v>0.74</v>
      </c>
      <c r="N1869" t="s">
        <v>34</v>
      </c>
      <c r="O1869" t="s">
        <v>61</v>
      </c>
      <c r="P1869" t="s">
        <v>141</v>
      </c>
      <c r="Q1869" t="s">
        <v>844</v>
      </c>
      <c r="R1869">
        <v>97756</v>
      </c>
      <c r="S1869" s="1">
        <v>42177</v>
      </c>
      <c r="T1869" s="1">
        <v>42178</v>
      </c>
      <c r="U1869">
        <v>2800.12</v>
      </c>
      <c r="V1869">
        <v>21</v>
      </c>
      <c r="W1869">
        <v>3112.13</v>
      </c>
      <c r="X1869">
        <v>89327</v>
      </c>
      <c r="Y1869">
        <f>cleaneddata[[#This Row],[Unit Price]]-cleaneddata[[#This Row],[Discount]]</f>
        <v>179.28</v>
      </c>
      <c r="Z1869" t="str">
        <f>_xlfn.IFS(cleaneddata[[#This Row],[Region]]="Central","Chris",cleaneddata[[#This Row],[Region]]="East","Erin",cleaneddata[[#This Row],[Region]]="South","Sam",cleaneddata[[#This Row],[Region]]="West","William")</f>
        <v>William</v>
      </c>
    </row>
    <row r="1870" spans="1:26" x14ac:dyDescent="0.2">
      <c r="A1870">
        <v>445</v>
      </c>
      <c r="B1870" t="s">
        <v>2144</v>
      </c>
      <c r="C1870" t="s">
        <v>39</v>
      </c>
      <c r="D1870">
        <v>0.09</v>
      </c>
      <c r="E1870">
        <v>200.98</v>
      </c>
      <c r="F1870">
        <v>55.96</v>
      </c>
      <c r="G1870" t="s">
        <v>28</v>
      </c>
      <c r="H1870" t="s">
        <v>29</v>
      </c>
      <c r="I1870" t="s">
        <v>30</v>
      </c>
      <c r="J1870" t="s">
        <v>119</v>
      </c>
      <c r="K1870" t="s">
        <v>32</v>
      </c>
      <c r="L1870" t="s">
        <v>1641</v>
      </c>
      <c r="M1870">
        <v>0.75</v>
      </c>
      <c r="N1870" t="s">
        <v>34</v>
      </c>
      <c r="O1870" t="s">
        <v>54</v>
      </c>
      <c r="P1870" t="s">
        <v>135</v>
      </c>
      <c r="Q1870" t="s">
        <v>1379</v>
      </c>
      <c r="R1870">
        <v>68701</v>
      </c>
      <c r="S1870" s="1">
        <v>42178</v>
      </c>
      <c r="T1870" s="1">
        <v>42179</v>
      </c>
      <c r="U1870">
        <v>-512.87199999999996</v>
      </c>
      <c r="V1870">
        <v>9</v>
      </c>
      <c r="W1870">
        <v>1766.68</v>
      </c>
      <c r="X1870">
        <v>88084</v>
      </c>
      <c r="Y1870">
        <f>cleaneddata[[#This Row],[Unit Price]]-cleaneddata[[#This Row],[Discount]]</f>
        <v>200.89</v>
      </c>
      <c r="Z1870" t="str">
        <f>_xlfn.IFS(cleaneddata[[#This Row],[Region]]="Central","Chris",cleaneddata[[#This Row],[Region]]="East","Erin",cleaneddata[[#This Row],[Region]]="South","Sam",cleaneddata[[#This Row],[Region]]="West","William")</f>
        <v>Chris</v>
      </c>
    </row>
    <row r="1871" spans="1:26" x14ac:dyDescent="0.2">
      <c r="A1871">
        <v>445</v>
      </c>
      <c r="B1871" t="s">
        <v>2144</v>
      </c>
      <c r="C1871" t="s">
        <v>39</v>
      </c>
      <c r="D1871">
        <v>0.09</v>
      </c>
      <c r="E1871">
        <v>2.78</v>
      </c>
      <c r="F1871">
        <v>0.97</v>
      </c>
      <c r="G1871" t="s">
        <v>40</v>
      </c>
      <c r="H1871" t="s">
        <v>29</v>
      </c>
      <c r="I1871" t="s">
        <v>50</v>
      </c>
      <c r="J1871" t="s">
        <v>51</v>
      </c>
      <c r="K1871" t="s">
        <v>52</v>
      </c>
      <c r="L1871" t="s">
        <v>2954</v>
      </c>
      <c r="M1871">
        <v>0.59</v>
      </c>
      <c r="N1871" t="s">
        <v>34</v>
      </c>
      <c r="O1871" t="s">
        <v>54</v>
      </c>
      <c r="P1871" t="s">
        <v>135</v>
      </c>
      <c r="Q1871" t="s">
        <v>1379</v>
      </c>
      <c r="R1871">
        <v>68701</v>
      </c>
      <c r="S1871" s="1">
        <v>42178</v>
      </c>
      <c r="T1871" s="1">
        <v>42179</v>
      </c>
      <c r="U1871">
        <v>-3.7839999999999998</v>
      </c>
      <c r="V1871">
        <v>11</v>
      </c>
      <c r="W1871">
        <v>29.02</v>
      </c>
      <c r="X1871">
        <v>88084</v>
      </c>
      <c r="Y1871">
        <f>cleaneddata[[#This Row],[Unit Price]]-cleaneddata[[#This Row],[Discount]]</f>
        <v>2.69</v>
      </c>
      <c r="Z1871" t="str">
        <f>_xlfn.IFS(cleaneddata[[#This Row],[Region]]="Central","Chris",cleaneddata[[#This Row],[Region]]="East","Erin",cleaneddata[[#This Row],[Region]]="South","Sam",cleaneddata[[#This Row],[Region]]="West","William")</f>
        <v>Chris</v>
      </c>
    </row>
    <row r="1872" spans="1:26" x14ac:dyDescent="0.2">
      <c r="A1872">
        <v>2333</v>
      </c>
      <c r="B1872" t="s">
        <v>2955</v>
      </c>
      <c r="C1872" t="s">
        <v>39</v>
      </c>
      <c r="D1872">
        <v>0.06</v>
      </c>
      <c r="E1872">
        <v>180.98</v>
      </c>
      <c r="F1872">
        <v>26.2</v>
      </c>
      <c r="G1872" t="s">
        <v>28</v>
      </c>
      <c r="H1872" t="s">
        <v>29</v>
      </c>
      <c r="I1872" t="s">
        <v>30</v>
      </c>
      <c r="J1872" t="s">
        <v>111</v>
      </c>
      <c r="K1872" t="s">
        <v>59</v>
      </c>
      <c r="L1872" t="s">
        <v>2276</v>
      </c>
      <c r="M1872">
        <v>0.59</v>
      </c>
      <c r="N1872" t="s">
        <v>34</v>
      </c>
      <c r="O1872" t="s">
        <v>54</v>
      </c>
      <c r="P1872" t="s">
        <v>359</v>
      </c>
      <c r="Q1872" t="s">
        <v>2956</v>
      </c>
      <c r="R1872">
        <v>54302</v>
      </c>
      <c r="S1872" s="1">
        <v>42178</v>
      </c>
      <c r="T1872" s="1">
        <v>42179</v>
      </c>
      <c r="U1872">
        <v>-122.235</v>
      </c>
      <c r="V1872">
        <v>1</v>
      </c>
      <c r="W1872">
        <v>191.73</v>
      </c>
      <c r="X1872">
        <v>89611</v>
      </c>
      <c r="Y1872">
        <f>cleaneddata[[#This Row],[Unit Price]]-cleaneddata[[#This Row],[Discount]]</f>
        <v>180.92</v>
      </c>
      <c r="Z1872" t="str">
        <f>_xlfn.IFS(cleaneddata[[#This Row],[Region]]="Central","Chris",cleaneddata[[#This Row],[Region]]="East","Erin",cleaneddata[[#This Row],[Region]]="South","Sam",cleaneddata[[#This Row],[Region]]="West","William")</f>
        <v>Chris</v>
      </c>
    </row>
    <row r="1873" spans="1:26" x14ac:dyDescent="0.2">
      <c r="A1873">
        <v>1548</v>
      </c>
      <c r="B1873" t="s">
        <v>2957</v>
      </c>
      <c r="C1873" t="s">
        <v>49</v>
      </c>
      <c r="D1873">
        <v>0</v>
      </c>
      <c r="E1873">
        <v>599.99</v>
      </c>
      <c r="F1873">
        <v>24.49</v>
      </c>
      <c r="G1873" t="s">
        <v>40</v>
      </c>
      <c r="H1873" t="s">
        <v>96</v>
      </c>
      <c r="I1873" t="s">
        <v>42</v>
      </c>
      <c r="J1873" t="s">
        <v>65</v>
      </c>
      <c r="K1873" t="s">
        <v>66</v>
      </c>
      <c r="L1873" t="s">
        <v>2958</v>
      </c>
      <c r="M1873">
        <v>0.44</v>
      </c>
      <c r="N1873" t="s">
        <v>34</v>
      </c>
      <c r="O1873" t="s">
        <v>54</v>
      </c>
      <c r="P1873" t="s">
        <v>55</v>
      </c>
      <c r="Q1873" t="s">
        <v>2434</v>
      </c>
      <c r="R1873">
        <v>47374</v>
      </c>
      <c r="S1873" s="1">
        <v>42178</v>
      </c>
      <c r="T1873" s="1">
        <v>42180</v>
      </c>
      <c r="U1873">
        <v>-367.16500000000002</v>
      </c>
      <c r="V1873">
        <v>18</v>
      </c>
      <c r="W1873">
        <v>11015.82</v>
      </c>
      <c r="X1873">
        <v>88487</v>
      </c>
      <c r="Y1873">
        <f>cleaneddata[[#This Row],[Unit Price]]-cleaneddata[[#This Row],[Discount]]</f>
        <v>599.99</v>
      </c>
      <c r="Z1873" t="str">
        <f>_xlfn.IFS(cleaneddata[[#This Row],[Region]]="Central","Chris",cleaneddata[[#This Row],[Region]]="East","Erin",cleaneddata[[#This Row],[Region]]="South","Sam",cleaneddata[[#This Row],[Region]]="West","William")</f>
        <v>Chris</v>
      </c>
    </row>
    <row r="1874" spans="1:26" x14ac:dyDescent="0.2">
      <c r="A1874">
        <v>2215</v>
      </c>
      <c r="B1874" t="s">
        <v>2959</v>
      </c>
      <c r="C1874" t="s">
        <v>49</v>
      </c>
      <c r="D1874">
        <v>7.0000000000000007E-2</v>
      </c>
      <c r="E1874">
        <v>3.28</v>
      </c>
      <c r="F1874">
        <v>3.97</v>
      </c>
      <c r="G1874" t="s">
        <v>40</v>
      </c>
      <c r="H1874" t="s">
        <v>96</v>
      </c>
      <c r="I1874" t="s">
        <v>50</v>
      </c>
      <c r="J1874" t="s">
        <v>51</v>
      </c>
      <c r="K1874" t="s">
        <v>52</v>
      </c>
      <c r="L1874" t="s">
        <v>369</v>
      </c>
      <c r="M1874">
        <v>0.56000000000000005</v>
      </c>
      <c r="N1874" t="s">
        <v>34</v>
      </c>
      <c r="O1874" t="s">
        <v>113</v>
      </c>
      <c r="P1874" t="s">
        <v>319</v>
      </c>
      <c r="Q1874" t="s">
        <v>2960</v>
      </c>
      <c r="R1874">
        <v>44646</v>
      </c>
      <c r="S1874" s="1">
        <v>42178</v>
      </c>
      <c r="T1874" s="1">
        <v>42178</v>
      </c>
      <c r="U1874">
        <v>-22.175999999999998</v>
      </c>
      <c r="V1874">
        <v>4</v>
      </c>
      <c r="W1874">
        <v>14.76</v>
      </c>
      <c r="X1874">
        <v>90314</v>
      </c>
      <c r="Y1874">
        <f>cleaneddata[[#This Row],[Unit Price]]-cleaneddata[[#This Row],[Discount]]</f>
        <v>3.21</v>
      </c>
      <c r="Z1874" t="str">
        <f>_xlfn.IFS(cleaneddata[[#This Row],[Region]]="Central","Chris",cleaneddata[[#This Row],[Region]]="East","Erin",cleaneddata[[#This Row],[Region]]="South","Sam",cleaneddata[[#This Row],[Region]]="West","William")</f>
        <v>Erin</v>
      </c>
    </row>
    <row r="1875" spans="1:26" x14ac:dyDescent="0.2">
      <c r="A1875">
        <v>2216</v>
      </c>
      <c r="B1875" t="s">
        <v>2961</v>
      </c>
      <c r="C1875" t="s">
        <v>49</v>
      </c>
      <c r="D1875">
        <v>0.02</v>
      </c>
      <c r="E1875">
        <v>256.99</v>
      </c>
      <c r="F1875">
        <v>11.25</v>
      </c>
      <c r="G1875" t="s">
        <v>40</v>
      </c>
      <c r="H1875" t="s">
        <v>96</v>
      </c>
      <c r="I1875" t="s">
        <v>42</v>
      </c>
      <c r="J1875" t="s">
        <v>43</v>
      </c>
      <c r="K1875" t="s">
        <v>75</v>
      </c>
      <c r="L1875" t="s">
        <v>2623</v>
      </c>
      <c r="M1875">
        <v>0.51</v>
      </c>
      <c r="N1875" t="s">
        <v>34</v>
      </c>
      <c r="O1875" t="s">
        <v>113</v>
      </c>
      <c r="P1875" t="s">
        <v>319</v>
      </c>
      <c r="Q1875" t="s">
        <v>2135</v>
      </c>
      <c r="R1875">
        <v>44256</v>
      </c>
      <c r="S1875" s="1">
        <v>42178</v>
      </c>
      <c r="T1875" s="1">
        <v>42185</v>
      </c>
      <c r="U1875">
        <v>-214.10400000000001</v>
      </c>
      <c r="V1875">
        <v>3</v>
      </c>
      <c r="W1875">
        <v>808.44</v>
      </c>
      <c r="X1875">
        <v>90314</v>
      </c>
      <c r="Y1875">
        <f>cleaneddata[[#This Row],[Unit Price]]-cleaneddata[[#This Row],[Discount]]</f>
        <v>256.97000000000003</v>
      </c>
      <c r="Z1875" t="str">
        <f>_xlfn.IFS(cleaneddata[[#This Row],[Region]]="Central","Chris",cleaneddata[[#This Row],[Region]]="East","Erin",cleaneddata[[#This Row],[Region]]="South","Sam",cleaneddata[[#This Row],[Region]]="West","William")</f>
        <v>Erin</v>
      </c>
    </row>
    <row r="1876" spans="1:26" x14ac:dyDescent="0.2">
      <c r="A1876">
        <v>2216</v>
      </c>
      <c r="B1876" t="s">
        <v>2961</v>
      </c>
      <c r="C1876" t="s">
        <v>49</v>
      </c>
      <c r="D1876">
        <v>0.01</v>
      </c>
      <c r="E1876">
        <v>6.48</v>
      </c>
      <c r="F1876">
        <v>5.14</v>
      </c>
      <c r="G1876" t="s">
        <v>40</v>
      </c>
      <c r="H1876" t="s">
        <v>96</v>
      </c>
      <c r="I1876" t="s">
        <v>50</v>
      </c>
      <c r="J1876" t="s">
        <v>90</v>
      </c>
      <c r="K1876" t="s">
        <v>75</v>
      </c>
      <c r="L1876" t="s">
        <v>1747</v>
      </c>
      <c r="M1876">
        <v>0.37</v>
      </c>
      <c r="N1876" t="s">
        <v>34</v>
      </c>
      <c r="O1876" t="s">
        <v>113</v>
      </c>
      <c r="P1876" t="s">
        <v>319</v>
      </c>
      <c r="Q1876" t="s">
        <v>2135</v>
      </c>
      <c r="R1876">
        <v>44256</v>
      </c>
      <c r="S1876" s="1">
        <v>42178</v>
      </c>
      <c r="T1876" s="1">
        <v>42180</v>
      </c>
      <c r="U1876">
        <v>-26.936</v>
      </c>
      <c r="V1876">
        <v>10</v>
      </c>
      <c r="W1876">
        <v>67.41</v>
      </c>
      <c r="X1876">
        <v>90314</v>
      </c>
      <c r="Y1876">
        <f>cleaneddata[[#This Row],[Unit Price]]-cleaneddata[[#This Row],[Discount]]</f>
        <v>6.4700000000000006</v>
      </c>
      <c r="Z1876" t="str">
        <f>_xlfn.IFS(cleaneddata[[#This Row],[Region]]="Central","Chris",cleaneddata[[#This Row],[Region]]="East","Erin",cleaneddata[[#This Row],[Region]]="South","Sam",cleaneddata[[#This Row],[Region]]="West","William")</f>
        <v>Erin</v>
      </c>
    </row>
    <row r="1877" spans="1:26" x14ac:dyDescent="0.2">
      <c r="A1877">
        <v>2352</v>
      </c>
      <c r="B1877" t="s">
        <v>2920</v>
      </c>
      <c r="C1877" t="s">
        <v>72</v>
      </c>
      <c r="D1877">
        <v>0.09</v>
      </c>
      <c r="E1877">
        <v>71.37</v>
      </c>
      <c r="F1877">
        <v>69</v>
      </c>
      <c r="G1877" t="s">
        <v>40</v>
      </c>
      <c r="H1877" t="s">
        <v>73</v>
      </c>
      <c r="I1877" t="s">
        <v>30</v>
      </c>
      <c r="J1877" t="s">
        <v>31</v>
      </c>
      <c r="K1877" t="s">
        <v>66</v>
      </c>
      <c r="L1877" t="s">
        <v>1033</v>
      </c>
      <c r="M1877">
        <v>0.68</v>
      </c>
      <c r="N1877" t="s">
        <v>34</v>
      </c>
      <c r="O1877" t="s">
        <v>113</v>
      </c>
      <c r="P1877" t="s">
        <v>420</v>
      </c>
      <c r="Q1877" t="s">
        <v>2921</v>
      </c>
      <c r="R1877">
        <v>21501</v>
      </c>
      <c r="S1877" s="1">
        <v>42178</v>
      </c>
      <c r="T1877" s="1">
        <v>42179</v>
      </c>
      <c r="U1877">
        <v>-1537.1356000000001</v>
      </c>
      <c r="V1877">
        <v>19</v>
      </c>
      <c r="W1877">
        <v>1302.98</v>
      </c>
      <c r="X1877">
        <v>86166</v>
      </c>
      <c r="Y1877">
        <f>cleaneddata[[#This Row],[Unit Price]]-cleaneddata[[#This Row],[Discount]]</f>
        <v>71.28</v>
      </c>
      <c r="Z1877" t="str">
        <f>_xlfn.IFS(cleaneddata[[#This Row],[Region]]="Central","Chris",cleaneddata[[#This Row],[Region]]="East","Erin",cleaneddata[[#This Row],[Region]]="South","Sam",cleaneddata[[#This Row],[Region]]="West","William")</f>
        <v>Erin</v>
      </c>
    </row>
    <row r="1878" spans="1:26" x14ac:dyDescent="0.2">
      <c r="A1878">
        <v>2044</v>
      </c>
      <c r="B1878" t="s">
        <v>2962</v>
      </c>
      <c r="C1878" t="s">
        <v>49</v>
      </c>
      <c r="D1878">
        <v>0.09</v>
      </c>
      <c r="E1878">
        <v>20.99</v>
      </c>
      <c r="F1878">
        <v>2.5</v>
      </c>
      <c r="G1878" t="s">
        <v>40</v>
      </c>
      <c r="H1878" t="s">
        <v>96</v>
      </c>
      <c r="I1878" t="s">
        <v>42</v>
      </c>
      <c r="J1878" t="s">
        <v>137</v>
      </c>
      <c r="K1878" t="s">
        <v>52</v>
      </c>
      <c r="L1878" t="s">
        <v>1203</v>
      </c>
      <c r="M1878">
        <v>0.81</v>
      </c>
      <c r="N1878" t="s">
        <v>34</v>
      </c>
      <c r="O1878" t="s">
        <v>35</v>
      </c>
      <c r="P1878" t="s">
        <v>46</v>
      </c>
      <c r="Q1878" t="s">
        <v>2963</v>
      </c>
      <c r="R1878">
        <v>72756</v>
      </c>
      <c r="S1878" s="1">
        <v>42179</v>
      </c>
      <c r="T1878" s="1">
        <v>42186</v>
      </c>
      <c r="U1878">
        <v>-136.12200000000001</v>
      </c>
      <c r="V1878">
        <v>6</v>
      </c>
      <c r="W1878">
        <v>100.11</v>
      </c>
      <c r="X1878">
        <v>88692</v>
      </c>
      <c r="Y1878">
        <f>cleaneddata[[#This Row],[Unit Price]]-cleaneddata[[#This Row],[Discount]]</f>
        <v>20.9</v>
      </c>
      <c r="Z1878" t="str">
        <f>_xlfn.IFS(cleaneddata[[#This Row],[Region]]="Central","Chris",cleaneddata[[#This Row],[Region]]="East","Erin",cleaneddata[[#This Row],[Region]]="South","Sam",cleaneddata[[#This Row],[Region]]="West","William")</f>
        <v>Sam</v>
      </c>
    </row>
    <row r="1879" spans="1:26" x14ac:dyDescent="0.2">
      <c r="A1879">
        <v>3325</v>
      </c>
      <c r="B1879" t="s">
        <v>2285</v>
      </c>
      <c r="C1879" t="s">
        <v>49</v>
      </c>
      <c r="D1879">
        <v>0</v>
      </c>
      <c r="E1879">
        <v>8.74</v>
      </c>
      <c r="F1879">
        <v>8.2899999999999991</v>
      </c>
      <c r="G1879" t="s">
        <v>40</v>
      </c>
      <c r="H1879" t="s">
        <v>41</v>
      </c>
      <c r="I1879" t="s">
        <v>50</v>
      </c>
      <c r="J1879" t="s">
        <v>347</v>
      </c>
      <c r="K1879" t="s">
        <v>75</v>
      </c>
      <c r="L1879" t="s">
        <v>442</v>
      </c>
      <c r="M1879">
        <v>0.38</v>
      </c>
      <c r="N1879" t="s">
        <v>34</v>
      </c>
      <c r="O1879" t="s">
        <v>61</v>
      </c>
      <c r="P1879" t="s">
        <v>141</v>
      </c>
      <c r="Q1879" t="s">
        <v>2287</v>
      </c>
      <c r="R1879">
        <v>97420</v>
      </c>
      <c r="S1879" s="1">
        <v>42179</v>
      </c>
      <c r="T1879" s="1">
        <v>42181</v>
      </c>
      <c r="U1879">
        <v>-79.400000000000006</v>
      </c>
      <c r="V1879">
        <v>14</v>
      </c>
      <c r="W1879">
        <v>131.62</v>
      </c>
      <c r="X1879">
        <v>90986</v>
      </c>
      <c r="Y1879">
        <f>cleaneddata[[#This Row],[Unit Price]]-cleaneddata[[#This Row],[Discount]]</f>
        <v>8.74</v>
      </c>
      <c r="Z1879" t="str">
        <f>_xlfn.IFS(cleaneddata[[#This Row],[Region]]="Central","Chris",cleaneddata[[#This Row],[Region]]="East","Erin",cleaneddata[[#This Row],[Region]]="South","Sam",cleaneddata[[#This Row],[Region]]="West","William")</f>
        <v>William</v>
      </c>
    </row>
    <row r="1880" spans="1:26" x14ac:dyDescent="0.2">
      <c r="A1880">
        <v>721</v>
      </c>
      <c r="B1880" t="s">
        <v>2142</v>
      </c>
      <c r="C1880" t="s">
        <v>72</v>
      </c>
      <c r="D1880">
        <v>0.04</v>
      </c>
      <c r="E1880">
        <v>10.64</v>
      </c>
      <c r="F1880">
        <v>5.16</v>
      </c>
      <c r="G1880" t="s">
        <v>40</v>
      </c>
      <c r="H1880" t="s">
        <v>96</v>
      </c>
      <c r="I1880" t="s">
        <v>30</v>
      </c>
      <c r="J1880" t="s">
        <v>128</v>
      </c>
      <c r="K1880" t="s">
        <v>75</v>
      </c>
      <c r="L1880" t="s">
        <v>1846</v>
      </c>
      <c r="M1880">
        <v>0.56999999999999995</v>
      </c>
      <c r="N1880" t="s">
        <v>34</v>
      </c>
      <c r="O1880" t="s">
        <v>54</v>
      </c>
      <c r="P1880" t="s">
        <v>55</v>
      </c>
      <c r="Q1880" t="s">
        <v>2143</v>
      </c>
      <c r="R1880">
        <v>46041</v>
      </c>
      <c r="S1880" s="1">
        <v>42179</v>
      </c>
      <c r="T1880" s="1">
        <v>42180</v>
      </c>
      <c r="U1880">
        <v>24.096</v>
      </c>
      <c r="V1880">
        <v>6</v>
      </c>
      <c r="W1880">
        <v>66.900000000000006</v>
      </c>
      <c r="X1880">
        <v>91053</v>
      </c>
      <c r="Y1880">
        <f>cleaneddata[[#This Row],[Unit Price]]-cleaneddata[[#This Row],[Discount]]</f>
        <v>10.600000000000001</v>
      </c>
      <c r="Z1880" t="str">
        <f>_xlfn.IFS(cleaneddata[[#This Row],[Region]]="Central","Chris",cleaneddata[[#This Row],[Region]]="East","Erin",cleaneddata[[#This Row],[Region]]="South","Sam",cleaneddata[[#This Row],[Region]]="West","William")</f>
        <v>Chris</v>
      </c>
    </row>
    <row r="1881" spans="1:26" x14ac:dyDescent="0.2">
      <c r="A1881">
        <v>721</v>
      </c>
      <c r="B1881" t="s">
        <v>2142</v>
      </c>
      <c r="C1881" t="s">
        <v>72</v>
      </c>
      <c r="D1881">
        <v>0.03</v>
      </c>
      <c r="E1881">
        <v>2.78</v>
      </c>
      <c r="F1881">
        <v>1.34</v>
      </c>
      <c r="G1881" t="s">
        <v>89</v>
      </c>
      <c r="H1881" t="s">
        <v>96</v>
      </c>
      <c r="I1881" t="s">
        <v>50</v>
      </c>
      <c r="J1881" t="s">
        <v>51</v>
      </c>
      <c r="K1881" t="s">
        <v>52</v>
      </c>
      <c r="L1881" t="s">
        <v>2964</v>
      </c>
      <c r="M1881">
        <v>0.45</v>
      </c>
      <c r="N1881" t="s">
        <v>34</v>
      </c>
      <c r="O1881" t="s">
        <v>54</v>
      </c>
      <c r="P1881" t="s">
        <v>55</v>
      </c>
      <c r="Q1881" t="s">
        <v>2143</v>
      </c>
      <c r="R1881">
        <v>46041</v>
      </c>
      <c r="S1881" s="1">
        <v>42179</v>
      </c>
      <c r="T1881" s="1">
        <v>42181</v>
      </c>
      <c r="U1881">
        <v>6.9720000000000004</v>
      </c>
      <c r="V1881">
        <v>15</v>
      </c>
      <c r="W1881">
        <v>43.13</v>
      </c>
      <c r="X1881">
        <v>91053</v>
      </c>
      <c r="Y1881">
        <f>cleaneddata[[#This Row],[Unit Price]]-cleaneddata[[#This Row],[Discount]]</f>
        <v>2.75</v>
      </c>
      <c r="Z1881" t="str">
        <f>_xlfn.IFS(cleaneddata[[#This Row],[Region]]="Central","Chris",cleaneddata[[#This Row],[Region]]="East","Erin",cleaneddata[[#This Row],[Region]]="South","Sam",cleaneddata[[#This Row],[Region]]="West","William")</f>
        <v>Chris</v>
      </c>
    </row>
    <row r="1882" spans="1:26" x14ac:dyDescent="0.2">
      <c r="A1882">
        <v>3084</v>
      </c>
      <c r="B1882" t="s">
        <v>2236</v>
      </c>
      <c r="C1882" t="s">
        <v>72</v>
      </c>
      <c r="D1882">
        <v>0.01</v>
      </c>
      <c r="E1882">
        <v>7.1</v>
      </c>
      <c r="F1882">
        <v>6.05</v>
      </c>
      <c r="G1882" t="s">
        <v>40</v>
      </c>
      <c r="H1882" t="s">
        <v>29</v>
      </c>
      <c r="I1882" t="s">
        <v>50</v>
      </c>
      <c r="J1882" t="s">
        <v>74</v>
      </c>
      <c r="K1882" t="s">
        <v>75</v>
      </c>
      <c r="L1882" t="s">
        <v>253</v>
      </c>
      <c r="M1882">
        <v>0.39</v>
      </c>
      <c r="N1882" t="s">
        <v>34</v>
      </c>
      <c r="O1882" t="s">
        <v>61</v>
      </c>
      <c r="P1882" t="s">
        <v>68</v>
      </c>
      <c r="Q1882" t="s">
        <v>489</v>
      </c>
      <c r="R1882">
        <v>98503</v>
      </c>
      <c r="S1882" s="1">
        <v>42179</v>
      </c>
      <c r="T1882" s="1">
        <v>42180</v>
      </c>
      <c r="U1882">
        <v>-39.186250000000001</v>
      </c>
      <c r="V1882">
        <v>18</v>
      </c>
      <c r="W1882">
        <v>133.19</v>
      </c>
      <c r="X1882">
        <v>89880</v>
      </c>
      <c r="Y1882">
        <f>cleaneddata[[#This Row],[Unit Price]]-cleaneddata[[#This Row],[Discount]]</f>
        <v>7.09</v>
      </c>
      <c r="Z1882" t="str">
        <f>_xlfn.IFS(cleaneddata[[#This Row],[Region]]="Central","Chris",cleaneddata[[#This Row],[Region]]="East","Erin",cleaneddata[[#This Row],[Region]]="South","Sam",cleaneddata[[#This Row],[Region]]="West","William")</f>
        <v>William</v>
      </c>
    </row>
    <row r="1883" spans="1:26" x14ac:dyDescent="0.2">
      <c r="A1883">
        <v>3084</v>
      </c>
      <c r="B1883" t="s">
        <v>2236</v>
      </c>
      <c r="C1883" t="s">
        <v>72</v>
      </c>
      <c r="D1883">
        <v>0.05</v>
      </c>
      <c r="E1883">
        <v>18.97</v>
      </c>
      <c r="F1883">
        <v>9.0299999999999994</v>
      </c>
      <c r="G1883" t="s">
        <v>40</v>
      </c>
      <c r="H1883" t="s">
        <v>29</v>
      </c>
      <c r="I1883" t="s">
        <v>50</v>
      </c>
      <c r="J1883" t="s">
        <v>90</v>
      </c>
      <c r="K1883" t="s">
        <v>75</v>
      </c>
      <c r="L1883" t="s">
        <v>632</v>
      </c>
      <c r="M1883">
        <v>0.37</v>
      </c>
      <c r="N1883" t="s">
        <v>34</v>
      </c>
      <c r="O1883" t="s">
        <v>61</v>
      </c>
      <c r="P1883" t="s">
        <v>68</v>
      </c>
      <c r="Q1883" t="s">
        <v>489</v>
      </c>
      <c r="R1883">
        <v>98503</v>
      </c>
      <c r="S1883" s="1">
        <v>42179</v>
      </c>
      <c r="T1883" s="1">
        <v>42180</v>
      </c>
      <c r="U1883">
        <v>-1.89</v>
      </c>
      <c r="V1883">
        <v>5</v>
      </c>
      <c r="W1883">
        <v>97.33</v>
      </c>
      <c r="X1883">
        <v>89880</v>
      </c>
      <c r="Y1883">
        <f>cleaneddata[[#This Row],[Unit Price]]-cleaneddata[[#This Row],[Discount]]</f>
        <v>18.919999999999998</v>
      </c>
      <c r="Z1883" t="str">
        <f>_xlfn.IFS(cleaneddata[[#This Row],[Region]]="Central","Chris",cleaneddata[[#This Row],[Region]]="East","Erin",cleaneddata[[#This Row],[Region]]="South","Sam",cleaneddata[[#This Row],[Region]]="West","William")</f>
        <v>William</v>
      </c>
    </row>
    <row r="1884" spans="1:26" x14ac:dyDescent="0.2">
      <c r="A1884">
        <v>1416</v>
      </c>
      <c r="B1884" t="s">
        <v>2432</v>
      </c>
      <c r="C1884" t="s">
        <v>39</v>
      </c>
      <c r="D1884">
        <v>0.04</v>
      </c>
      <c r="E1884">
        <v>46.89</v>
      </c>
      <c r="F1884">
        <v>5.0999999999999996</v>
      </c>
      <c r="G1884" t="s">
        <v>40</v>
      </c>
      <c r="H1884" t="s">
        <v>29</v>
      </c>
      <c r="I1884" t="s">
        <v>50</v>
      </c>
      <c r="J1884" t="s">
        <v>97</v>
      </c>
      <c r="K1884" t="s">
        <v>146</v>
      </c>
      <c r="L1884" t="s">
        <v>1845</v>
      </c>
      <c r="M1884">
        <v>0.46</v>
      </c>
      <c r="N1884" t="s">
        <v>34</v>
      </c>
      <c r="O1884" t="s">
        <v>54</v>
      </c>
      <c r="P1884" t="s">
        <v>55</v>
      </c>
      <c r="Q1884" t="s">
        <v>1514</v>
      </c>
      <c r="R1884">
        <v>46203</v>
      </c>
      <c r="S1884" s="1">
        <v>42180</v>
      </c>
      <c r="T1884" s="1">
        <v>42182</v>
      </c>
      <c r="U1884">
        <v>87.12</v>
      </c>
      <c r="V1884">
        <v>4</v>
      </c>
      <c r="W1884">
        <v>182.61</v>
      </c>
      <c r="X1884">
        <v>90540</v>
      </c>
      <c r="Y1884">
        <f>cleaneddata[[#This Row],[Unit Price]]-cleaneddata[[#This Row],[Discount]]</f>
        <v>46.85</v>
      </c>
      <c r="Z1884" t="str">
        <f>_xlfn.IFS(cleaneddata[[#This Row],[Region]]="Central","Chris",cleaneddata[[#This Row],[Region]]="East","Erin",cleaneddata[[#This Row],[Region]]="South","Sam",cleaneddata[[#This Row],[Region]]="West","William")</f>
        <v>Chris</v>
      </c>
    </row>
    <row r="1885" spans="1:26" x14ac:dyDescent="0.2">
      <c r="A1885">
        <v>1551</v>
      </c>
      <c r="B1885" t="s">
        <v>2965</v>
      </c>
      <c r="C1885" t="s">
        <v>49</v>
      </c>
      <c r="D1885">
        <v>7.0000000000000007E-2</v>
      </c>
      <c r="E1885">
        <v>17.7</v>
      </c>
      <c r="F1885">
        <v>9.4700000000000006</v>
      </c>
      <c r="G1885" t="s">
        <v>40</v>
      </c>
      <c r="H1885" t="s">
        <v>41</v>
      </c>
      <c r="I1885" t="s">
        <v>50</v>
      </c>
      <c r="J1885" t="s">
        <v>80</v>
      </c>
      <c r="K1885" t="s">
        <v>75</v>
      </c>
      <c r="L1885" t="s">
        <v>1053</v>
      </c>
      <c r="M1885">
        <v>0.59</v>
      </c>
      <c r="N1885" t="s">
        <v>34</v>
      </c>
      <c r="O1885" t="s">
        <v>35</v>
      </c>
      <c r="P1885" t="s">
        <v>36</v>
      </c>
      <c r="Q1885" t="s">
        <v>2966</v>
      </c>
      <c r="R1885">
        <v>39530</v>
      </c>
      <c r="S1885" s="1">
        <v>42180</v>
      </c>
      <c r="T1885" s="1">
        <v>42186</v>
      </c>
      <c r="U1885">
        <v>-243.54400000000001</v>
      </c>
      <c r="V1885">
        <v>18</v>
      </c>
      <c r="W1885">
        <v>300.67</v>
      </c>
      <c r="X1885">
        <v>87488</v>
      </c>
      <c r="Y1885">
        <f>cleaneddata[[#This Row],[Unit Price]]-cleaneddata[[#This Row],[Discount]]</f>
        <v>17.63</v>
      </c>
      <c r="Z1885" t="str">
        <f>_xlfn.IFS(cleaneddata[[#This Row],[Region]]="Central","Chris",cleaneddata[[#This Row],[Region]]="East","Erin",cleaneddata[[#This Row],[Region]]="South","Sam",cleaneddata[[#This Row],[Region]]="West","William")</f>
        <v>Sam</v>
      </c>
    </row>
    <row r="1886" spans="1:26" x14ac:dyDescent="0.2">
      <c r="A1886">
        <v>3128</v>
      </c>
      <c r="B1886" t="s">
        <v>2967</v>
      </c>
      <c r="C1886" t="s">
        <v>49</v>
      </c>
      <c r="D1886">
        <v>0.08</v>
      </c>
      <c r="E1886">
        <v>3.69</v>
      </c>
      <c r="F1886">
        <v>2.5</v>
      </c>
      <c r="G1886" t="s">
        <v>40</v>
      </c>
      <c r="H1886" t="s">
        <v>29</v>
      </c>
      <c r="I1886" t="s">
        <v>50</v>
      </c>
      <c r="J1886" t="s">
        <v>347</v>
      </c>
      <c r="K1886" t="s">
        <v>75</v>
      </c>
      <c r="L1886" t="s">
        <v>2232</v>
      </c>
      <c r="M1886">
        <v>0.39</v>
      </c>
      <c r="N1886" t="s">
        <v>34</v>
      </c>
      <c r="O1886" t="s">
        <v>35</v>
      </c>
      <c r="P1886" t="s">
        <v>170</v>
      </c>
      <c r="Q1886" t="s">
        <v>2968</v>
      </c>
      <c r="R1886">
        <v>71109</v>
      </c>
      <c r="S1886" s="1">
        <v>42180</v>
      </c>
      <c r="T1886" s="1">
        <v>42185</v>
      </c>
      <c r="U1886">
        <v>-139.07599999999999</v>
      </c>
      <c r="V1886">
        <v>9</v>
      </c>
      <c r="W1886">
        <v>31.98</v>
      </c>
      <c r="X1886">
        <v>89810</v>
      </c>
      <c r="Y1886">
        <f>cleaneddata[[#This Row],[Unit Price]]-cleaneddata[[#This Row],[Discount]]</f>
        <v>3.61</v>
      </c>
      <c r="Z1886" t="str">
        <f>_xlfn.IFS(cleaneddata[[#This Row],[Region]]="Central","Chris",cleaneddata[[#This Row],[Region]]="East","Erin",cleaneddata[[#This Row],[Region]]="South","Sam",cleaneddata[[#This Row],[Region]]="West","William")</f>
        <v>Sam</v>
      </c>
    </row>
    <row r="1887" spans="1:26" x14ac:dyDescent="0.2">
      <c r="A1887">
        <v>3176</v>
      </c>
      <c r="B1887" t="s">
        <v>2411</v>
      </c>
      <c r="C1887" t="s">
        <v>49</v>
      </c>
      <c r="D1887">
        <v>0.02</v>
      </c>
      <c r="E1887">
        <v>58.14</v>
      </c>
      <c r="F1887">
        <v>36.61</v>
      </c>
      <c r="G1887" t="s">
        <v>28</v>
      </c>
      <c r="H1887" t="s">
        <v>41</v>
      </c>
      <c r="I1887" t="s">
        <v>30</v>
      </c>
      <c r="J1887" t="s">
        <v>119</v>
      </c>
      <c r="K1887" t="s">
        <v>32</v>
      </c>
      <c r="L1887" t="s">
        <v>2577</v>
      </c>
      <c r="M1887">
        <v>0.61</v>
      </c>
      <c r="N1887" t="s">
        <v>34</v>
      </c>
      <c r="O1887" t="s">
        <v>35</v>
      </c>
      <c r="P1887" t="s">
        <v>125</v>
      </c>
      <c r="Q1887" t="s">
        <v>2413</v>
      </c>
      <c r="R1887">
        <v>32216</v>
      </c>
      <c r="S1887" s="1">
        <v>42180</v>
      </c>
      <c r="T1887" s="1">
        <v>42186</v>
      </c>
      <c r="U1887">
        <v>0.25800000000000001</v>
      </c>
      <c r="V1887">
        <v>22</v>
      </c>
      <c r="W1887">
        <v>1358.02</v>
      </c>
      <c r="X1887">
        <v>90821</v>
      </c>
      <c r="Y1887">
        <f>cleaneddata[[#This Row],[Unit Price]]-cleaneddata[[#This Row],[Discount]]</f>
        <v>58.12</v>
      </c>
      <c r="Z1887" t="str">
        <f>_xlfn.IFS(cleaneddata[[#This Row],[Region]]="Central","Chris",cleaneddata[[#This Row],[Region]]="East","Erin",cleaneddata[[#This Row],[Region]]="South","Sam",cleaneddata[[#This Row],[Region]]="West","William")</f>
        <v>Sam</v>
      </c>
    </row>
    <row r="1888" spans="1:26" x14ac:dyDescent="0.2">
      <c r="A1888">
        <v>3176</v>
      </c>
      <c r="B1888" t="s">
        <v>2411</v>
      </c>
      <c r="C1888" t="s">
        <v>49</v>
      </c>
      <c r="D1888">
        <v>0.03</v>
      </c>
      <c r="E1888">
        <v>15.57</v>
      </c>
      <c r="F1888">
        <v>1.39</v>
      </c>
      <c r="G1888" t="s">
        <v>40</v>
      </c>
      <c r="H1888" t="s">
        <v>41</v>
      </c>
      <c r="I1888" t="s">
        <v>50</v>
      </c>
      <c r="J1888" t="s">
        <v>347</v>
      </c>
      <c r="K1888" t="s">
        <v>75</v>
      </c>
      <c r="L1888" t="s">
        <v>2342</v>
      </c>
      <c r="M1888">
        <v>0.38</v>
      </c>
      <c r="N1888" t="s">
        <v>34</v>
      </c>
      <c r="O1888" t="s">
        <v>35</v>
      </c>
      <c r="P1888" t="s">
        <v>125</v>
      </c>
      <c r="Q1888" t="s">
        <v>2413</v>
      </c>
      <c r="R1888">
        <v>32216</v>
      </c>
      <c r="S1888" s="1">
        <v>42180</v>
      </c>
      <c r="T1888" s="1">
        <v>42186</v>
      </c>
      <c r="U1888">
        <v>63.222000000000001</v>
      </c>
      <c r="V1888">
        <v>22</v>
      </c>
      <c r="W1888">
        <v>358.84</v>
      </c>
      <c r="X1888">
        <v>90821</v>
      </c>
      <c r="Y1888">
        <f>cleaneddata[[#This Row],[Unit Price]]-cleaneddata[[#This Row],[Discount]]</f>
        <v>15.540000000000001</v>
      </c>
      <c r="Z1888" t="str">
        <f>_xlfn.IFS(cleaneddata[[#This Row],[Region]]="Central","Chris",cleaneddata[[#This Row],[Region]]="East","Erin",cleaneddata[[#This Row],[Region]]="South","Sam",cleaneddata[[#This Row],[Region]]="West","William")</f>
        <v>Sam</v>
      </c>
    </row>
    <row r="1889" spans="1:26" x14ac:dyDescent="0.2">
      <c r="A1889">
        <v>447</v>
      </c>
      <c r="B1889" t="s">
        <v>2969</v>
      </c>
      <c r="C1889" t="s">
        <v>72</v>
      </c>
      <c r="D1889">
        <v>0.04</v>
      </c>
      <c r="E1889">
        <v>130.97999999999999</v>
      </c>
      <c r="F1889">
        <v>30</v>
      </c>
      <c r="G1889" t="s">
        <v>28</v>
      </c>
      <c r="H1889" t="s">
        <v>96</v>
      </c>
      <c r="I1889" t="s">
        <v>30</v>
      </c>
      <c r="J1889" t="s">
        <v>111</v>
      </c>
      <c r="K1889" t="s">
        <v>59</v>
      </c>
      <c r="L1889" t="s">
        <v>2201</v>
      </c>
      <c r="M1889">
        <v>0.78</v>
      </c>
      <c r="N1889" t="s">
        <v>34</v>
      </c>
      <c r="O1889" t="s">
        <v>54</v>
      </c>
      <c r="P1889" t="s">
        <v>86</v>
      </c>
      <c r="Q1889" t="s">
        <v>1651</v>
      </c>
      <c r="R1889">
        <v>55113</v>
      </c>
      <c r="S1889" s="1">
        <v>42180</v>
      </c>
      <c r="T1889" s="1">
        <v>42183</v>
      </c>
      <c r="U1889">
        <v>-82.903999999999996</v>
      </c>
      <c r="V1889">
        <v>1</v>
      </c>
      <c r="W1889">
        <v>159.51</v>
      </c>
      <c r="X1889">
        <v>90449</v>
      </c>
      <c r="Y1889">
        <f>cleaneddata[[#This Row],[Unit Price]]-cleaneddata[[#This Row],[Discount]]</f>
        <v>130.94</v>
      </c>
      <c r="Z1889" t="str">
        <f>_xlfn.IFS(cleaneddata[[#This Row],[Region]]="Central","Chris",cleaneddata[[#This Row],[Region]]="East","Erin",cleaneddata[[#This Row],[Region]]="South","Sam",cleaneddata[[#This Row],[Region]]="West","William")</f>
        <v>Chris</v>
      </c>
    </row>
    <row r="1890" spans="1:26" x14ac:dyDescent="0.2">
      <c r="A1890">
        <v>447</v>
      </c>
      <c r="B1890" t="s">
        <v>2969</v>
      </c>
      <c r="C1890" t="s">
        <v>72</v>
      </c>
      <c r="D1890">
        <v>0.05</v>
      </c>
      <c r="E1890">
        <v>200.99</v>
      </c>
      <c r="F1890">
        <v>4.2</v>
      </c>
      <c r="G1890" t="s">
        <v>40</v>
      </c>
      <c r="H1890" t="s">
        <v>96</v>
      </c>
      <c r="I1890" t="s">
        <v>42</v>
      </c>
      <c r="J1890" t="s">
        <v>137</v>
      </c>
      <c r="K1890" t="s">
        <v>75</v>
      </c>
      <c r="L1890" t="s">
        <v>796</v>
      </c>
      <c r="M1890">
        <v>0.59</v>
      </c>
      <c r="N1890" t="s">
        <v>34</v>
      </c>
      <c r="O1890" t="s">
        <v>54</v>
      </c>
      <c r="P1890" t="s">
        <v>86</v>
      </c>
      <c r="Q1890" t="s">
        <v>1651</v>
      </c>
      <c r="R1890">
        <v>55113</v>
      </c>
      <c r="S1890" s="1">
        <v>42180</v>
      </c>
      <c r="T1890" s="1">
        <v>42180</v>
      </c>
      <c r="U1890">
        <v>1268.8064999999999</v>
      </c>
      <c r="V1890">
        <v>11</v>
      </c>
      <c r="W1890">
        <v>1838.85</v>
      </c>
      <c r="X1890">
        <v>90449</v>
      </c>
      <c r="Y1890">
        <f>cleaneddata[[#This Row],[Unit Price]]-cleaneddata[[#This Row],[Discount]]</f>
        <v>200.94</v>
      </c>
      <c r="Z1890" t="str">
        <f>_xlfn.IFS(cleaneddata[[#This Row],[Region]]="Central","Chris",cleaneddata[[#This Row],[Region]]="East","Erin",cleaneddata[[#This Row],[Region]]="South","Sam",cleaneddata[[#This Row],[Region]]="West","William")</f>
        <v>Chris</v>
      </c>
    </row>
    <row r="1891" spans="1:26" x14ac:dyDescent="0.2">
      <c r="A1891">
        <v>1419</v>
      </c>
      <c r="B1891" t="s">
        <v>2970</v>
      </c>
      <c r="C1891" t="s">
        <v>72</v>
      </c>
      <c r="D1891">
        <v>0.01</v>
      </c>
      <c r="E1891">
        <v>124.49</v>
      </c>
      <c r="F1891">
        <v>51.94</v>
      </c>
      <c r="G1891" t="s">
        <v>28</v>
      </c>
      <c r="H1891" t="s">
        <v>29</v>
      </c>
      <c r="I1891" t="s">
        <v>30</v>
      </c>
      <c r="J1891" t="s">
        <v>31</v>
      </c>
      <c r="K1891" t="s">
        <v>32</v>
      </c>
      <c r="L1891" t="s">
        <v>1151</v>
      </c>
      <c r="M1891">
        <v>0.63</v>
      </c>
      <c r="N1891" t="s">
        <v>34</v>
      </c>
      <c r="O1891" t="s">
        <v>54</v>
      </c>
      <c r="P1891" t="s">
        <v>55</v>
      </c>
      <c r="Q1891" t="s">
        <v>2031</v>
      </c>
      <c r="R1891">
        <v>47905</v>
      </c>
      <c r="S1891" s="1">
        <v>42180</v>
      </c>
      <c r="T1891" s="1">
        <v>42181</v>
      </c>
      <c r="U1891">
        <v>-94.674644999999998</v>
      </c>
      <c r="V1891">
        <v>18</v>
      </c>
      <c r="W1891">
        <v>2376.12</v>
      </c>
      <c r="X1891">
        <v>90540</v>
      </c>
      <c r="Y1891">
        <f>cleaneddata[[#This Row],[Unit Price]]-cleaneddata[[#This Row],[Discount]]</f>
        <v>124.47999999999999</v>
      </c>
      <c r="Z1891" t="str">
        <f>_xlfn.IFS(cleaneddata[[#This Row],[Region]]="Central","Chris",cleaneddata[[#This Row],[Region]]="East","Erin",cleaneddata[[#This Row],[Region]]="South","Sam",cleaneddata[[#This Row],[Region]]="West","William")</f>
        <v>Chris</v>
      </c>
    </row>
    <row r="1892" spans="1:26" x14ac:dyDescent="0.2">
      <c r="A1892">
        <v>1442</v>
      </c>
      <c r="B1892" t="s">
        <v>879</v>
      </c>
      <c r="C1892" t="s">
        <v>72</v>
      </c>
      <c r="D1892">
        <v>0.04</v>
      </c>
      <c r="E1892">
        <v>177.98</v>
      </c>
      <c r="F1892">
        <v>0.99</v>
      </c>
      <c r="G1892" t="s">
        <v>40</v>
      </c>
      <c r="H1892" t="s">
        <v>96</v>
      </c>
      <c r="I1892" t="s">
        <v>50</v>
      </c>
      <c r="J1892" t="s">
        <v>97</v>
      </c>
      <c r="K1892" t="s">
        <v>75</v>
      </c>
      <c r="L1892" t="s">
        <v>2855</v>
      </c>
      <c r="M1892">
        <v>0.56000000000000005</v>
      </c>
      <c r="N1892" t="s">
        <v>34</v>
      </c>
      <c r="O1892" t="s">
        <v>54</v>
      </c>
      <c r="P1892" t="s">
        <v>82</v>
      </c>
      <c r="Q1892" t="s">
        <v>880</v>
      </c>
      <c r="R1892">
        <v>65807</v>
      </c>
      <c r="S1892" s="1">
        <v>42180</v>
      </c>
      <c r="T1892" s="1">
        <v>42182</v>
      </c>
      <c r="U1892">
        <v>1909.8855000000001</v>
      </c>
      <c r="V1892">
        <v>15</v>
      </c>
      <c r="W1892">
        <v>2767.95</v>
      </c>
      <c r="X1892">
        <v>89076</v>
      </c>
      <c r="Y1892">
        <f>cleaneddata[[#This Row],[Unit Price]]-cleaneddata[[#This Row],[Discount]]</f>
        <v>177.94</v>
      </c>
      <c r="Z1892" t="str">
        <f>_xlfn.IFS(cleaneddata[[#This Row],[Region]]="Central","Chris",cleaneddata[[#This Row],[Region]]="East","Erin",cleaneddata[[#This Row],[Region]]="South","Sam",cleaneddata[[#This Row],[Region]]="West","William")</f>
        <v>Chris</v>
      </c>
    </row>
    <row r="1893" spans="1:26" x14ac:dyDescent="0.2">
      <c r="A1893">
        <v>2903</v>
      </c>
      <c r="B1893" t="s">
        <v>2971</v>
      </c>
      <c r="C1893" t="s">
        <v>72</v>
      </c>
      <c r="D1893">
        <v>0.06</v>
      </c>
      <c r="E1893">
        <v>70.89</v>
      </c>
      <c r="F1893">
        <v>89.3</v>
      </c>
      <c r="G1893" t="s">
        <v>28</v>
      </c>
      <c r="H1893" t="s">
        <v>29</v>
      </c>
      <c r="I1893" t="s">
        <v>30</v>
      </c>
      <c r="J1893" t="s">
        <v>31</v>
      </c>
      <c r="K1893" t="s">
        <v>32</v>
      </c>
      <c r="L1893" t="s">
        <v>2972</v>
      </c>
      <c r="M1893">
        <v>0.72</v>
      </c>
      <c r="N1893" t="s">
        <v>34</v>
      </c>
      <c r="O1893" t="s">
        <v>113</v>
      </c>
      <c r="P1893" t="s">
        <v>319</v>
      </c>
      <c r="Q1893" t="s">
        <v>2973</v>
      </c>
      <c r="R1893">
        <v>43068</v>
      </c>
      <c r="S1893" s="1">
        <v>42180</v>
      </c>
      <c r="T1893" s="1">
        <v>42180</v>
      </c>
      <c r="U1893">
        <v>65.077020000000005</v>
      </c>
      <c r="V1893">
        <v>6</v>
      </c>
      <c r="W1893">
        <v>364.26</v>
      </c>
      <c r="X1893">
        <v>87374</v>
      </c>
      <c r="Y1893">
        <f>cleaneddata[[#This Row],[Unit Price]]-cleaneddata[[#This Row],[Discount]]</f>
        <v>70.83</v>
      </c>
      <c r="Z1893" t="str">
        <f>_xlfn.IFS(cleaneddata[[#This Row],[Region]]="Central","Chris",cleaneddata[[#This Row],[Region]]="East","Erin",cleaneddata[[#This Row],[Region]]="South","Sam",cleaneddata[[#This Row],[Region]]="West","William")</f>
        <v>Erin</v>
      </c>
    </row>
    <row r="1894" spans="1:26" x14ac:dyDescent="0.2">
      <c r="A1894">
        <v>3261</v>
      </c>
      <c r="B1894" t="s">
        <v>2974</v>
      </c>
      <c r="C1894" t="s">
        <v>72</v>
      </c>
      <c r="D1894">
        <v>7.0000000000000007E-2</v>
      </c>
      <c r="E1894">
        <v>105.34</v>
      </c>
      <c r="F1894">
        <v>24.49</v>
      </c>
      <c r="G1894" t="s">
        <v>89</v>
      </c>
      <c r="H1894" t="s">
        <v>41</v>
      </c>
      <c r="I1894" t="s">
        <v>30</v>
      </c>
      <c r="J1894" t="s">
        <v>128</v>
      </c>
      <c r="K1894" t="s">
        <v>66</v>
      </c>
      <c r="L1894" t="s">
        <v>683</v>
      </c>
      <c r="M1894">
        <v>0.61</v>
      </c>
      <c r="N1894" t="s">
        <v>34</v>
      </c>
      <c r="O1894" t="s">
        <v>54</v>
      </c>
      <c r="P1894" t="s">
        <v>291</v>
      </c>
      <c r="Q1894" t="s">
        <v>2975</v>
      </c>
      <c r="R1894">
        <v>49221</v>
      </c>
      <c r="S1894" s="1">
        <v>42180</v>
      </c>
      <c r="T1894" s="1">
        <v>42181</v>
      </c>
      <c r="U1894">
        <v>710.67240000000004</v>
      </c>
      <c r="V1894">
        <v>10</v>
      </c>
      <c r="W1894">
        <v>1029.96</v>
      </c>
      <c r="X1894">
        <v>90296</v>
      </c>
      <c r="Y1894">
        <f>cleaneddata[[#This Row],[Unit Price]]-cleaneddata[[#This Row],[Discount]]</f>
        <v>105.27000000000001</v>
      </c>
      <c r="Z1894" t="str">
        <f>_xlfn.IFS(cleaneddata[[#This Row],[Region]]="Central","Chris",cleaneddata[[#This Row],[Region]]="East","Erin",cleaneddata[[#This Row],[Region]]="South","Sam",cleaneddata[[#This Row],[Region]]="West","William")</f>
        <v>Chris</v>
      </c>
    </row>
    <row r="1895" spans="1:26" x14ac:dyDescent="0.2">
      <c r="A1895">
        <v>2197</v>
      </c>
      <c r="B1895" t="s">
        <v>2976</v>
      </c>
      <c r="C1895" t="s">
        <v>27</v>
      </c>
      <c r="D1895">
        <v>0.08</v>
      </c>
      <c r="E1895">
        <v>100.97</v>
      </c>
      <c r="F1895">
        <v>7.18</v>
      </c>
      <c r="G1895" t="s">
        <v>40</v>
      </c>
      <c r="H1895" t="s">
        <v>29</v>
      </c>
      <c r="I1895" t="s">
        <v>42</v>
      </c>
      <c r="J1895" t="s">
        <v>43</v>
      </c>
      <c r="K1895" t="s">
        <v>75</v>
      </c>
      <c r="L1895" t="s">
        <v>2803</v>
      </c>
      <c r="M1895">
        <v>0.46</v>
      </c>
      <c r="N1895" t="s">
        <v>34</v>
      </c>
      <c r="O1895" t="s">
        <v>113</v>
      </c>
      <c r="P1895" t="s">
        <v>114</v>
      </c>
      <c r="Q1895" t="s">
        <v>1858</v>
      </c>
      <c r="R1895">
        <v>11756</v>
      </c>
      <c r="S1895" s="1">
        <v>42181</v>
      </c>
      <c r="T1895" s="1">
        <v>42182</v>
      </c>
      <c r="U1895">
        <v>126.22499999999999</v>
      </c>
      <c r="V1895">
        <v>7</v>
      </c>
      <c r="W1895">
        <v>650.25</v>
      </c>
      <c r="X1895">
        <v>89176</v>
      </c>
      <c r="Y1895">
        <f>cleaneddata[[#This Row],[Unit Price]]-cleaneddata[[#This Row],[Discount]]</f>
        <v>100.89</v>
      </c>
      <c r="Z1895" t="str">
        <f>_xlfn.IFS(cleaneddata[[#This Row],[Region]]="Central","Chris",cleaneddata[[#This Row],[Region]]="East","Erin",cleaneddata[[#This Row],[Region]]="South","Sam",cleaneddata[[#This Row],[Region]]="West","William")</f>
        <v>Erin</v>
      </c>
    </row>
    <row r="1896" spans="1:26" x14ac:dyDescent="0.2">
      <c r="A1896">
        <v>2197</v>
      </c>
      <c r="B1896" t="s">
        <v>2976</v>
      </c>
      <c r="C1896" t="s">
        <v>27</v>
      </c>
      <c r="D1896">
        <v>0</v>
      </c>
      <c r="E1896">
        <v>13.4</v>
      </c>
      <c r="F1896">
        <v>4.95</v>
      </c>
      <c r="G1896" t="s">
        <v>40</v>
      </c>
      <c r="H1896" t="s">
        <v>29</v>
      </c>
      <c r="I1896" t="s">
        <v>30</v>
      </c>
      <c r="J1896" t="s">
        <v>128</v>
      </c>
      <c r="K1896" t="s">
        <v>44</v>
      </c>
      <c r="L1896" t="s">
        <v>1207</v>
      </c>
      <c r="M1896">
        <v>0.37</v>
      </c>
      <c r="N1896" t="s">
        <v>34</v>
      </c>
      <c r="O1896" t="s">
        <v>113</v>
      </c>
      <c r="P1896" t="s">
        <v>114</v>
      </c>
      <c r="Q1896" t="s">
        <v>1858</v>
      </c>
      <c r="R1896">
        <v>11756</v>
      </c>
      <c r="S1896" s="1">
        <v>42181</v>
      </c>
      <c r="T1896" s="1">
        <v>42182</v>
      </c>
      <c r="U1896">
        <v>187.7628</v>
      </c>
      <c r="V1896">
        <v>19</v>
      </c>
      <c r="W1896">
        <v>272.12</v>
      </c>
      <c r="X1896">
        <v>89176</v>
      </c>
      <c r="Y1896">
        <f>cleaneddata[[#This Row],[Unit Price]]-cleaneddata[[#This Row],[Discount]]</f>
        <v>13.4</v>
      </c>
      <c r="Z1896" t="str">
        <f>_xlfn.IFS(cleaneddata[[#This Row],[Region]]="Central","Chris",cleaneddata[[#This Row],[Region]]="East","Erin",cleaneddata[[#This Row],[Region]]="South","Sam",cleaneddata[[#This Row],[Region]]="West","William")</f>
        <v>Erin</v>
      </c>
    </row>
    <row r="1897" spans="1:26" x14ac:dyDescent="0.2">
      <c r="A1897">
        <v>2062</v>
      </c>
      <c r="B1897" t="s">
        <v>868</v>
      </c>
      <c r="C1897" t="s">
        <v>49</v>
      </c>
      <c r="D1897">
        <v>0.04</v>
      </c>
      <c r="E1897">
        <v>291.73</v>
      </c>
      <c r="F1897">
        <v>48.8</v>
      </c>
      <c r="G1897" t="s">
        <v>28</v>
      </c>
      <c r="H1897" t="s">
        <v>96</v>
      </c>
      <c r="I1897" t="s">
        <v>30</v>
      </c>
      <c r="J1897" t="s">
        <v>111</v>
      </c>
      <c r="K1897" t="s">
        <v>59</v>
      </c>
      <c r="L1897" t="s">
        <v>112</v>
      </c>
      <c r="M1897">
        <v>0.56000000000000005</v>
      </c>
      <c r="N1897" t="s">
        <v>34</v>
      </c>
      <c r="O1897" t="s">
        <v>35</v>
      </c>
      <c r="P1897" t="s">
        <v>244</v>
      </c>
      <c r="Q1897" t="s">
        <v>870</v>
      </c>
      <c r="R1897">
        <v>23111</v>
      </c>
      <c r="S1897" s="1">
        <v>42181</v>
      </c>
      <c r="T1897" s="1">
        <v>42185</v>
      </c>
      <c r="U1897">
        <v>-115.90389999999999</v>
      </c>
      <c r="V1897">
        <v>22</v>
      </c>
      <c r="W1897">
        <v>6676.61</v>
      </c>
      <c r="X1897">
        <v>87148</v>
      </c>
      <c r="Y1897">
        <f>cleaneddata[[#This Row],[Unit Price]]-cleaneddata[[#This Row],[Discount]]</f>
        <v>291.69</v>
      </c>
      <c r="Z1897" t="str">
        <f>_xlfn.IFS(cleaneddata[[#This Row],[Region]]="Central","Chris",cleaneddata[[#This Row],[Region]]="East","Erin",cleaneddata[[#This Row],[Region]]="South","Sam",cleaneddata[[#This Row],[Region]]="West","William")</f>
        <v>Sam</v>
      </c>
    </row>
    <row r="1898" spans="1:26" x14ac:dyDescent="0.2">
      <c r="A1898">
        <v>2587</v>
      </c>
      <c r="B1898" t="s">
        <v>1429</v>
      </c>
      <c r="C1898" t="s">
        <v>72</v>
      </c>
      <c r="D1898">
        <v>0.02</v>
      </c>
      <c r="E1898">
        <v>22.72</v>
      </c>
      <c r="F1898">
        <v>8.99</v>
      </c>
      <c r="G1898" t="s">
        <v>40</v>
      </c>
      <c r="H1898" t="s">
        <v>73</v>
      </c>
      <c r="I1898" t="s">
        <v>30</v>
      </c>
      <c r="J1898" t="s">
        <v>128</v>
      </c>
      <c r="K1898" t="s">
        <v>44</v>
      </c>
      <c r="L1898" t="s">
        <v>330</v>
      </c>
      <c r="M1898">
        <v>0.44</v>
      </c>
      <c r="N1898" t="s">
        <v>34</v>
      </c>
      <c r="O1898" t="s">
        <v>54</v>
      </c>
      <c r="P1898" t="s">
        <v>359</v>
      </c>
      <c r="Q1898" t="s">
        <v>1431</v>
      </c>
      <c r="R1898">
        <v>54220</v>
      </c>
      <c r="S1898" s="1">
        <v>42181</v>
      </c>
      <c r="T1898" s="1">
        <v>42181</v>
      </c>
      <c r="U1898">
        <v>200.0172</v>
      </c>
      <c r="V1898">
        <v>12</v>
      </c>
      <c r="W1898">
        <v>289.88</v>
      </c>
      <c r="X1898">
        <v>91167</v>
      </c>
      <c r="Y1898">
        <f>cleaneddata[[#This Row],[Unit Price]]-cleaneddata[[#This Row],[Discount]]</f>
        <v>22.7</v>
      </c>
      <c r="Z1898" t="str">
        <f>_xlfn.IFS(cleaneddata[[#This Row],[Region]]="Central","Chris",cleaneddata[[#This Row],[Region]]="East","Erin",cleaneddata[[#This Row],[Region]]="South","Sam",cleaneddata[[#This Row],[Region]]="West","William")</f>
        <v>Chris</v>
      </c>
    </row>
    <row r="1899" spans="1:26" x14ac:dyDescent="0.2">
      <c r="A1899">
        <v>1380</v>
      </c>
      <c r="B1899" t="s">
        <v>2977</v>
      </c>
      <c r="C1899" t="s">
        <v>49</v>
      </c>
      <c r="D1899">
        <v>0.05</v>
      </c>
      <c r="E1899">
        <v>2.89</v>
      </c>
      <c r="F1899">
        <v>0.5</v>
      </c>
      <c r="G1899" t="s">
        <v>40</v>
      </c>
      <c r="H1899" t="s">
        <v>73</v>
      </c>
      <c r="I1899" t="s">
        <v>50</v>
      </c>
      <c r="J1899" t="s">
        <v>154</v>
      </c>
      <c r="K1899" t="s">
        <v>75</v>
      </c>
      <c r="L1899" t="s">
        <v>731</v>
      </c>
      <c r="M1899">
        <v>0.38</v>
      </c>
      <c r="N1899" t="s">
        <v>34</v>
      </c>
      <c r="O1899" t="s">
        <v>113</v>
      </c>
      <c r="P1899" t="s">
        <v>1358</v>
      </c>
      <c r="Q1899" t="s">
        <v>1879</v>
      </c>
      <c r="R1899">
        <v>3801</v>
      </c>
      <c r="S1899" s="1">
        <v>42182</v>
      </c>
      <c r="T1899" s="1">
        <v>42188</v>
      </c>
      <c r="U1899">
        <v>18.0642</v>
      </c>
      <c r="V1899">
        <v>9</v>
      </c>
      <c r="W1899">
        <v>26.18</v>
      </c>
      <c r="X1899">
        <v>88213</v>
      </c>
      <c r="Y1899">
        <f>cleaneddata[[#This Row],[Unit Price]]-cleaneddata[[#This Row],[Discount]]</f>
        <v>2.8400000000000003</v>
      </c>
      <c r="Z1899" t="str">
        <f>_xlfn.IFS(cleaneddata[[#This Row],[Region]]="Central","Chris",cleaneddata[[#This Row],[Region]]="East","Erin",cleaneddata[[#This Row],[Region]]="South","Sam",cleaneddata[[#This Row],[Region]]="West","William")</f>
        <v>Erin</v>
      </c>
    </row>
    <row r="1900" spans="1:26" x14ac:dyDescent="0.2">
      <c r="A1900">
        <v>936</v>
      </c>
      <c r="B1900" t="s">
        <v>1229</v>
      </c>
      <c r="C1900" t="s">
        <v>72</v>
      </c>
      <c r="D1900">
        <v>0.05</v>
      </c>
      <c r="E1900">
        <v>5.98</v>
      </c>
      <c r="F1900">
        <v>5.46</v>
      </c>
      <c r="G1900" t="s">
        <v>40</v>
      </c>
      <c r="H1900" t="s">
        <v>96</v>
      </c>
      <c r="I1900" t="s">
        <v>50</v>
      </c>
      <c r="J1900" t="s">
        <v>90</v>
      </c>
      <c r="K1900" t="s">
        <v>75</v>
      </c>
      <c r="L1900" t="s">
        <v>1158</v>
      </c>
      <c r="M1900">
        <v>0.36</v>
      </c>
      <c r="N1900" t="s">
        <v>34</v>
      </c>
      <c r="O1900" t="s">
        <v>61</v>
      </c>
      <c r="P1900" t="s">
        <v>92</v>
      </c>
      <c r="Q1900" t="s">
        <v>1231</v>
      </c>
      <c r="R1900">
        <v>92374</v>
      </c>
      <c r="S1900" s="1">
        <v>42182</v>
      </c>
      <c r="T1900" s="1">
        <v>42182</v>
      </c>
      <c r="U1900">
        <v>-31.885000000000002</v>
      </c>
      <c r="V1900">
        <v>17</v>
      </c>
      <c r="W1900">
        <v>104.95</v>
      </c>
      <c r="X1900">
        <v>90589</v>
      </c>
      <c r="Y1900">
        <f>cleaneddata[[#This Row],[Unit Price]]-cleaneddata[[#This Row],[Discount]]</f>
        <v>5.9300000000000006</v>
      </c>
      <c r="Z1900" t="str">
        <f>_xlfn.IFS(cleaneddata[[#This Row],[Region]]="Central","Chris",cleaneddata[[#This Row],[Region]]="East","Erin",cleaneddata[[#This Row],[Region]]="South","Sam",cleaneddata[[#This Row],[Region]]="West","William")</f>
        <v>William</v>
      </c>
    </row>
    <row r="1901" spans="1:26" x14ac:dyDescent="0.2">
      <c r="A1901">
        <v>937</v>
      </c>
      <c r="B1901" t="s">
        <v>2978</v>
      </c>
      <c r="C1901" t="s">
        <v>72</v>
      </c>
      <c r="D1901">
        <v>0.01</v>
      </c>
      <c r="E1901">
        <v>65.989999999999995</v>
      </c>
      <c r="F1901">
        <v>3.99</v>
      </c>
      <c r="G1901" t="s">
        <v>40</v>
      </c>
      <c r="H1901" t="s">
        <v>96</v>
      </c>
      <c r="I1901" t="s">
        <v>42</v>
      </c>
      <c r="J1901" t="s">
        <v>137</v>
      </c>
      <c r="K1901" t="s">
        <v>75</v>
      </c>
      <c r="L1901" t="s">
        <v>1636</v>
      </c>
      <c r="M1901">
        <v>0.59</v>
      </c>
      <c r="N1901" t="s">
        <v>34</v>
      </c>
      <c r="O1901" t="s">
        <v>61</v>
      </c>
      <c r="P1901" t="s">
        <v>92</v>
      </c>
      <c r="Q1901" t="s">
        <v>961</v>
      </c>
      <c r="R1901">
        <v>90278</v>
      </c>
      <c r="S1901" s="1">
        <v>42182</v>
      </c>
      <c r="T1901" s="1">
        <v>42183</v>
      </c>
      <c r="U1901">
        <v>-95.210499999999996</v>
      </c>
      <c r="V1901">
        <v>3</v>
      </c>
      <c r="W1901">
        <v>166.59</v>
      </c>
      <c r="X1901">
        <v>90589</v>
      </c>
      <c r="Y1901">
        <f>cleaneddata[[#This Row],[Unit Price]]-cleaneddata[[#This Row],[Discount]]</f>
        <v>65.97999999999999</v>
      </c>
      <c r="Z1901" t="str">
        <f>_xlfn.IFS(cleaneddata[[#This Row],[Region]]="Central","Chris",cleaneddata[[#This Row],[Region]]="East","Erin",cleaneddata[[#This Row],[Region]]="South","Sam",cleaneddata[[#This Row],[Region]]="West","William")</f>
        <v>William</v>
      </c>
    </row>
    <row r="1902" spans="1:26" x14ac:dyDescent="0.2">
      <c r="A1902">
        <v>2617</v>
      </c>
      <c r="B1902" t="s">
        <v>2979</v>
      </c>
      <c r="C1902" t="s">
        <v>72</v>
      </c>
      <c r="D1902">
        <v>0.1</v>
      </c>
      <c r="E1902">
        <v>3.25</v>
      </c>
      <c r="F1902">
        <v>49</v>
      </c>
      <c r="G1902" t="s">
        <v>40</v>
      </c>
      <c r="H1902" t="s">
        <v>96</v>
      </c>
      <c r="I1902" t="s">
        <v>50</v>
      </c>
      <c r="J1902" t="s">
        <v>97</v>
      </c>
      <c r="K1902" t="s">
        <v>66</v>
      </c>
      <c r="L1902" t="s">
        <v>2721</v>
      </c>
      <c r="M1902">
        <v>0.56000000000000005</v>
      </c>
      <c r="N1902" t="s">
        <v>34</v>
      </c>
      <c r="O1902" t="s">
        <v>54</v>
      </c>
      <c r="P1902" t="s">
        <v>1073</v>
      </c>
      <c r="Q1902" t="s">
        <v>2980</v>
      </c>
      <c r="R1902">
        <v>57401</v>
      </c>
      <c r="S1902" s="1">
        <v>42182</v>
      </c>
      <c r="T1902" s="1">
        <v>42183</v>
      </c>
      <c r="U1902">
        <v>-286.245</v>
      </c>
      <c r="V1902">
        <v>6</v>
      </c>
      <c r="W1902">
        <v>40.69</v>
      </c>
      <c r="X1902">
        <v>91496</v>
      </c>
      <c r="Y1902">
        <f>cleaneddata[[#This Row],[Unit Price]]-cleaneddata[[#This Row],[Discount]]</f>
        <v>3.15</v>
      </c>
      <c r="Z1902" t="str">
        <f>_xlfn.IFS(cleaneddata[[#This Row],[Region]]="Central","Chris",cleaneddata[[#This Row],[Region]]="East","Erin",cleaneddata[[#This Row],[Region]]="South","Sam",cleaneddata[[#This Row],[Region]]="West","William")</f>
        <v>Chris</v>
      </c>
    </row>
    <row r="1903" spans="1:26" x14ac:dyDescent="0.2">
      <c r="A1903">
        <v>2987</v>
      </c>
      <c r="B1903" t="s">
        <v>2981</v>
      </c>
      <c r="C1903" t="s">
        <v>27</v>
      </c>
      <c r="D1903">
        <v>0.09</v>
      </c>
      <c r="E1903">
        <v>100.98</v>
      </c>
      <c r="F1903">
        <v>35.840000000000003</v>
      </c>
      <c r="G1903" t="s">
        <v>28</v>
      </c>
      <c r="H1903" t="s">
        <v>73</v>
      </c>
      <c r="I1903" t="s">
        <v>30</v>
      </c>
      <c r="J1903" t="s">
        <v>119</v>
      </c>
      <c r="K1903" t="s">
        <v>32</v>
      </c>
      <c r="L1903" t="s">
        <v>120</v>
      </c>
      <c r="M1903">
        <v>0.62</v>
      </c>
      <c r="N1903" t="s">
        <v>34</v>
      </c>
      <c r="O1903" t="s">
        <v>54</v>
      </c>
      <c r="P1903" t="s">
        <v>215</v>
      </c>
      <c r="Q1903" t="s">
        <v>2982</v>
      </c>
      <c r="R1903">
        <v>50265</v>
      </c>
      <c r="S1903" s="1">
        <v>42183</v>
      </c>
      <c r="T1903" s="1">
        <v>42183</v>
      </c>
      <c r="U1903">
        <v>-103.624</v>
      </c>
      <c r="V1903">
        <v>17</v>
      </c>
      <c r="W1903">
        <v>1700.38</v>
      </c>
      <c r="X1903">
        <v>91180</v>
      </c>
      <c r="Y1903">
        <f>cleaneddata[[#This Row],[Unit Price]]-cleaneddata[[#This Row],[Discount]]</f>
        <v>100.89</v>
      </c>
      <c r="Z1903" t="str">
        <f>_xlfn.IFS(cleaneddata[[#This Row],[Region]]="Central","Chris",cleaneddata[[#This Row],[Region]]="East","Erin",cleaneddata[[#This Row],[Region]]="South","Sam",cleaneddata[[#This Row],[Region]]="West","William")</f>
        <v>Chris</v>
      </c>
    </row>
    <row r="1904" spans="1:26" x14ac:dyDescent="0.2">
      <c r="A1904">
        <v>2987</v>
      </c>
      <c r="B1904" t="s">
        <v>2981</v>
      </c>
      <c r="C1904" t="s">
        <v>27</v>
      </c>
      <c r="D1904">
        <v>0.1</v>
      </c>
      <c r="E1904">
        <v>5.78</v>
      </c>
      <c r="F1904">
        <v>7.96</v>
      </c>
      <c r="G1904" t="s">
        <v>40</v>
      </c>
      <c r="H1904" t="s">
        <v>73</v>
      </c>
      <c r="I1904" t="s">
        <v>50</v>
      </c>
      <c r="J1904" t="s">
        <v>90</v>
      </c>
      <c r="K1904" t="s">
        <v>75</v>
      </c>
      <c r="L1904" t="s">
        <v>2983</v>
      </c>
      <c r="M1904">
        <v>0.36</v>
      </c>
      <c r="N1904" t="s">
        <v>34</v>
      </c>
      <c r="O1904" t="s">
        <v>54</v>
      </c>
      <c r="P1904" t="s">
        <v>215</v>
      </c>
      <c r="Q1904" t="s">
        <v>2982</v>
      </c>
      <c r="R1904">
        <v>50265</v>
      </c>
      <c r="S1904" s="1">
        <v>42183</v>
      </c>
      <c r="T1904" s="1">
        <v>42183</v>
      </c>
      <c r="U1904">
        <v>-57.823999999999998</v>
      </c>
      <c r="V1904">
        <v>6</v>
      </c>
      <c r="W1904">
        <v>35.96</v>
      </c>
      <c r="X1904">
        <v>91180</v>
      </c>
      <c r="Y1904">
        <f>cleaneddata[[#This Row],[Unit Price]]-cleaneddata[[#This Row],[Discount]]</f>
        <v>5.6800000000000006</v>
      </c>
      <c r="Z1904" t="str">
        <f>_xlfn.IFS(cleaneddata[[#This Row],[Region]]="Central","Chris",cleaneddata[[#This Row],[Region]]="East","Erin",cleaneddata[[#This Row],[Region]]="South","Sam",cleaneddata[[#This Row],[Region]]="West","William")</f>
        <v>Chris</v>
      </c>
    </row>
    <row r="1905" spans="1:26" x14ac:dyDescent="0.2">
      <c r="A1905">
        <v>3209</v>
      </c>
      <c r="B1905" t="s">
        <v>2984</v>
      </c>
      <c r="C1905" t="s">
        <v>27</v>
      </c>
      <c r="D1905">
        <v>0.03</v>
      </c>
      <c r="E1905">
        <v>4.9800000000000004</v>
      </c>
      <c r="F1905">
        <v>4.62</v>
      </c>
      <c r="G1905" t="s">
        <v>89</v>
      </c>
      <c r="H1905" t="s">
        <v>96</v>
      </c>
      <c r="I1905" t="s">
        <v>42</v>
      </c>
      <c r="J1905" t="s">
        <v>43</v>
      </c>
      <c r="K1905" t="s">
        <v>44</v>
      </c>
      <c r="L1905" t="s">
        <v>1223</v>
      </c>
      <c r="M1905">
        <v>0.64</v>
      </c>
      <c r="N1905" t="s">
        <v>34</v>
      </c>
      <c r="O1905" t="s">
        <v>61</v>
      </c>
      <c r="P1905" t="s">
        <v>92</v>
      </c>
      <c r="Q1905" t="s">
        <v>2985</v>
      </c>
      <c r="R1905">
        <v>90210</v>
      </c>
      <c r="S1905" s="1">
        <v>42183</v>
      </c>
      <c r="T1905" s="1">
        <v>42184</v>
      </c>
      <c r="U1905">
        <v>-30.45</v>
      </c>
      <c r="V1905">
        <v>8</v>
      </c>
      <c r="W1905">
        <v>44.24</v>
      </c>
      <c r="X1905">
        <v>90739</v>
      </c>
      <c r="Y1905">
        <f>cleaneddata[[#This Row],[Unit Price]]-cleaneddata[[#This Row],[Discount]]</f>
        <v>4.95</v>
      </c>
      <c r="Z1905" t="str">
        <f>_xlfn.IFS(cleaneddata[[#This Row],[Region]]="Central","Chris",cleaneddata[[#This Row],[Region]]="East","Erin",cleaneddata[[#This Row],[Region]]="South","Sam",cleaneddata[[#This Row],[Region]]="West","William")</f>
        <v>William</v>
      </c>
    </row>
    <row r="1906" spans="1:26" x14ac:dyDescent="0.2">
      <c r="A1906">
        <v>1357</v>
      </c>
      <c r="B1906" t="s">
        <v>2752</v>
      </c>
      <c r="C1906" t="s">
        <v>39</v>
      </c>
      <c r="D1906">
        <v>7.0000000000000007E-2</v>
      </c>
      <c r="E1906">
        <v>119.99</v>
      </c>
      <c r="F1906">
        <v>16.8</v>
      </c>
      <c r="G1906" t="s">
        <v>28</v>
      </c>
      <c r="H1906" t="s">
        <v>73</v>
      </c>
      <c r="I1906" t="s">
        <v>42</v>
      </c>
      <c r="J1906" t="s">
        <v>58</v>
      </c>
      <c r="K1906" t="s">
        <v>32</v>
      </c>
      <c r="L1906" t="s">
        <v>2986</v>
      </c>
      <c r="M1906">
        <v>0.35</v>
      </c>
      <c r="N1906" t="s">
        <v>34</v>
      </c>
      <c r="O1906" t="s">
        <v>54</v>
      </c>
      <c r="P1906" t="s">
        <v>189</v>
      </c>
      <c r="Q1906" t="s">
        <v>2753</v>
      </c>
      <c r="R1906">
        <v>78596</v>
      </c>
      <c r="S1906" s="1">
        <v>42183</v>
      </c>
      <c r="T1906" s="1">
        <v>42185</v>
      </c>
      <c r="U1906">
        <v>1206.5961</v>
      </c>
      <c r="V1906">
        <v>15</v>
      </c>
      <c r="W1906">
        <v>1748.69</v>
      </c>
      <c r="X1906">
        <v>88185</v>
      </c>
      <c r="Y1906">
        <f>cleaneddata[[#This Row],[Unit Price]]-cleaneddata[[#This Row],[Discount]]</f>
        <v>119.92</v>
      </c>
      <c r="Z1906" t="str">
        <f>_xlfn.IFS(cleaneddata[[#This Row],[Region]]="Central","Chris",cleaneddata[[#This Row],[Region]]="East","Erin",cleaneddata[[#This Row],[Region]]="South","Sam",cleaneddata[[#This Row],[Region]]="West","William")</f>
        <v>Chris</v>
      </c>
    </row>
    <row r="1907" spans="1:26" x14ac:dyDescent="0.2">
      <c r="A1907">
        <v>1733</v>
      </c>
      <c r="B1907" t="s">
        <v>2003</v>
      </c>
      <c r="C1907" t="s">
        <v>39</v>
      </c>
      <c r="D1907">
        <v>0.02</v>
      </c>
      <c r="E1907">
        <v>30.98</v>
      </c>
      <c r="F1907">
        <v>17.079999999999998</v>
      </c>
      <c r="G1907" t="s">
        <v>40</v>
      </c>
      <c r="H1907" t="s">
        <v>29</v>
      </c>
      <c r="I1907" t="s">
        <v>50</v>
      </c>
      <c r="J1907" t="s">
        <v>90</v>
      </c>
      <c r="K1907" t="s">
        <v>75</v>
      </c>
      <c r="L1907" t="s">
        <v>2987</v>
      </c>
      <c r="M1907">
        <v>0.4</v>
      </c>
      <c r="N1907" t="s">
        <v>34</v>
      </c>
      <c r="O1907" t="s">
        <v>113</v>
      </c>
      <c r="P1907" t="s">
        <v>376</v>
      </c>
      <c r="Q1907" t="s">
        <v>68</v>
      </c>
      <c r="R1907">
        <v>20012</v>
      </c>
      <c r="S1907" s="1">
        <v>42183</v>
      </c>
      <c r="T1907" s="1">
        <v>42184</v>
      </c>
      <c r="U1907">
        <v>-32.28</v>
      </c>
      <c r="V1907">
        <v>13</v>
      </c>
      <c r="W1907">
        <v>438.25</v>
      </c>
      <c r="X1907">
        <v>59937</v>
      </c>
      <c r="Y1907">
        <f>cleaneddata[[#This Row],[Unit Price]]-cleaneddata[[#This Row],[Discount]]</f>
        <v>30.96</v>
      </c>
      <c r="Z1907" t="str">
        <f>_xlfn.IFS(cleaneddata[[#This Row],[Region]]="Central","Chris",cleaneddata[[#This Row],[Region]]="East","Erin",cleaneddata[[#This Row],[Region]]="South","Sam",cleaneddata[[#This Row],[Region]]="West","William")</f>
        <v>Erin</v>
      </c>
    </row>
    <row r="1908" spans="1:26" x14ac:dyDescent="0.2">
      <c r="A1908">
        <v>1735</v>
      </c>
      <c r="B1908" t="s">
        <v>2988</v>
      </c>
      <c r="C1908" t="s">
        <v>39</v>
      </c>
      <c r="D1908">
        <v>0.02</v>
      </c>
      <c r="E1908">
        <v>30.98</v>
      </c>
      <c r="F1908">
        <v>17.079999999999998</v>
      </c>
      <c r="G1908" t="s">
        <v>40</v>
      </c>
      <c r="H1908" t="s">
        <v>29</v>
      </c>
      <c r="I1908" t="s">
        <v>50</v>
      </c>
      <c r="J1908" t="s">
        <v>90</v>
      </c>
      <c r="K1908" t="s">
        <v>75</v>
      </c>
      <c r="L1908" t="s">
        <v>2987</v>
      </c>
      <c r="M1908">
        <v>0.4</v>
      </c>
      <c r="N1908" t="s">
        <v>34</v>
      </c>
      <c r="O1908" t="s">
        <v>113</v>
      </c>
      <c r="P1908" t="s">
        <v>114</v>
      </c>
      <c r="Q1908" t="s">
        <v>2989</v>
      </c>
      <c r="R1908">
        <v>11550</v>
      </c>
      <c r="S1908" s="1">
        <v>42183</v>
      </c>
      <c r="T1908" s="1">
        <v>42184</v>
      </c>
      <c r="U1908">
        <v>-16.14</v>
      </c>
      <c r="V1908">
        <v>3</v>
      </c>
      <c r="W1908">
        <v>101.13</v>
      </c>
      <c r="X1908">
        <v>88444</v>
      </c>
      <c r="Y1908">
        <f>cleaneddata[[#This Row],[Unit Price]]-cleaneddata[[#This Row],[Discount]]</f>
        <v>30.96</v>
      </c>
      <c r="Z1908" t="str">
        <f>_xlfn.IFS(cleaneddata[[#This Row],[Region]]="Central","Chris",cleaneddata[[#This Row],[Region]]="East","Erin",cleaneddata[[#This Row],[Region]]="South","Sam",cleaneddata[[#This Row],[Region]]="West","William")</f>
        <v>Erin</v>
      </c>
    </row>
    <row r="1909" spans="1:26" x14ac:dyDescent="0.2">
      <c r="A1909">
        <v>1191</v>
      </c>
      <c r="B1909" t="s">
        <v>2990</v>
      </c>
      <c r="C1909" t="s">
        <v>49</v>
      </c>
      <c r="D1909">
        <v>0.03</v>
      </c>
      <c r="E1909">
        <v>28.53</v>
      </c>
      <c r="F1909">
        <v>1.49</v>
      </c>
      <c r="G1909" t="s">
        <v>40</v>
      </c>
      <c r="H1909" t="s">
        <v>29</v>
      </c>
      <c r="I1909" t="s">
        <v>50</v>
      </c>
      <c r="J1909" t="s">
        <v>74</v>
      </c>
      <c r="K1909" t="s">
        <v>75</v>
      </c>
      <c r="L1909" t="s">
        <v>1834</v>
      </c>
      <c r="M1909">
        <v>0.38</v>
      </c>
      <c r="N1909" t="s">
        <v>34</v>
      </c>
      <c r="O1909" t="s">
        <v>113</v>
      </c>
      <c r="P1909" t="s">
        <v>250</v>
      </c>
      <c r="Q1909" t="s">
        <v>2991</v>
      </c>
      <c r="R1909">
        <v>6050</v>
      </c>
      <c r="S1909" s="1">
        <v>42183</v>
      </c>
      <c r="T1909" s="1">
        <v>42186</v>
      </c>
      <c r="U1909">
        <v>59.4405</v>
      </c>
      <c r="V1909">
        <v>3</v>
      </c>
      <c r="W1909">
        <v>88.84</v>
      </c>
      <c r="X1909">
        <v>87587</v>
      </c>
      <c r="Y1909">
        <f>cleaneddata[[#This Row],[Unit Price]]-cleaneddata[[#This Row],[Discount]]</f>
        <v>28.5</v>
      </c>
      <c r="Z1909" t="str">
        <f>_xlfn.IFS(cleaneddata[[#This Row],[Region]]="Central","Chris",cleaneddata[[#This Row],[Region]]="East","Erin",cleaneddata[[#This Row],[Region]]="South","Sam",cleaneddata[[#This Row],[Region]]="West","William")</f>
        <v>Erin</v>
      </c>
    </row>
    <row r="1910" spans="1:26" x14ac:dyDescent="0.2">
      <c r="A1910">
        <v>1193</v>
      </c>
      <c r="B1910" t="s">
        <v>1353</v>
      </c>
      <c r="C1910" t="s">
        <v>49</v>
      </c>
      <c r="D1910">
        <v>0.09</v>
      </c>
      <c r="E1910">
        <v>49.99</v>
      </c>
      <c r="F1910">
        <v>19.989999999999998</v>
      </c>
      <c r="G1910" t="s">
        <v>40</v>
      </c>
      <c r="H1910" t="s">
        <v>29</v>
      </c>
      <c r="I1910" t="s">
        <v>42</v>
      </c>
      <c r="J1910" t="s">
        <v>43</v>
      </c>
      <c r="K1910" t="s">
        <v>75</v>
      </c>
      <c r="L1910" t="s">
        <v>1290</v>
      </c>
      <c r="M1910">
        <v>0.41</v>
      </c>
      <c r="N1910" t="s">
        <v>34</v>
      </c>
      <c r="O1910" t="s">
        <v>113</v>
      </c>
      <c r="P1910" t="s">
        <v>376</v>
      </c>
      <c r="Q1910" t="s">
        <v>68</v>
      </c>
      <c r="R1910">
        <v>20016</v>
      </c>
      <c r="S1910" s="1">
        <v>42183</v>
      </c>
      <c r="T1910" s="1">
        <v>42185</v>
      </c>
      <c r="U1910">
        <v>-17.03</v>
      </c>
      <c r="V1910">
        <v>48</v>
      </c>
      <c r="W1910">
        <v>2373.3200000000002</v>
      </c>
      <c r="X1910">
        <v>11206</v>
      </c>
      <c r="Y1910">
        <f>cleaneddata[[#This Row],[Unit Price]]-cleaneddata[[#This Row],[Discount]]</f>
        <v>49.9</v>
      </c>
      <c r="Z1910" t="str">
        <f>_xlfn.IFS(cleaneddata[[#This Row],[Region]]="Central","Chris",cleaneddata[[#This Row],[Region]]="East","Erin",cleaneddata[[#This Row],[Region]]="South","Sam",cleaneddata[[#This Row],[Region]]="West","William")</f>
        <v>Erin</v>
      </c>
    </row>
    <row r="1911" spans="1:26" x14ac:dyDescent="0.2">
      <c r="A1911">
        <v>1193</v>
      </c>
      <c r="B1911" t="s">
        <v>1353</v>
      </c>
      <c r="C1911" t="s">
        <v>49</v>
      </c>
      <c r="D1911">
        <v>0.03</v>
      </c>
      <c r="E1911">
        <v>28.53</v>
      </c>
      <c r="F1911">
        <v>1.49</v>
      </c>
      <c r="G1911" t="s">
        <v>40</v>
      </c>
      <c r="H1911" t="s">
        <v>29</v>
      </c>
      <c r="I1911" t="s">
        <v>50</v>
      </c>
      <c r="J1911" t="s">
        <v>74</v>
      </c>
      <c r="K1911" t="s">
        <v>75</v>
      </c>
      <c r="L1911" t="s">
        <v>1834</v>
      </c>
      <c r="M1911">
        <v>0.38</v>
      </c>
      <c r="N1911" t="s">
        <v>34</v>
      </c>
      <c r="O1911" t="s">
        <v>113</v>
      </c>
      <c r="P1911" t="s">
        <v>376</v>
      </c>
      <c r="Q1911" t="s">
        <v>68</v>
      </c>
      <c r="R1911">
        <v>20016</v>
      </c>
      <c r="S1911" s="1">
        <v>42183</v>
      </c>
      <c r="T1911" s="1">
        <v>42186</v>
      </c>
      <c r="U1911">
        <v>39.627000000000002</v>
      </c>
      <c r="V1911">
        <v>11</v>
      </c>
      <c r="W1911">
        <v>325.73</v>
      </c>
      <c r="X1911">
        <v>11206</v>
      </c>
      <c r="Y1911">
        <f>cleaneddata[[#This Row],[Unit Price]]-cleaneddata[[#This Row],[Discount]]</f>
        <v>28.5</v>
      </c>
      <c r="Z1911" t="str">
        <f>_xlfn.IFS(cleaneddata[[#This Row],[Region]]="Central","Chris",cleaneddata[[#This Row],[Region]]="East","Erin",cleaneddata[[#This Row],[Region]]="South","Sam",cleaneddata[[#This Row],[Region]]="West","William")</f>
        <v>Erin</v>
      </c>
    </row>
    <row r="1912" spans="1:26" x14ac:dyDescent="0.2">
      <c r="A1912">
        <v>1203</v>
      </c>
      <c r="B1912" t="s">
        <v>2992</v>
      </c>
      <c r="C1912" t="s">
        <v>49</v>
      </c>
      <c r="D1912">
        <v>0.09</v>
      </c>
      <c r="E1912">
        <v>49.99</v>
      </c>
      <c r="F1912">
        <v>19.989999999999998</v>
      </c>
      <c r="G1912" t="s">
        <v>40</v>
      </c>
      <c r="H1912" t="s">
        <v>29</v>
      </c>
      <c r="I1912" t="s">
        <v>42</v>
      </c>
      <c r="J1912" t="s">
        <v>43</v>
      </c>
      <c r="K1912" t="s">
        <v>75</v>
      </c>
      <c r="L1912" t="s">
        <v>1290</v>
      </c>
      <c r="M1912">
        <v>0.41</v>
      </c>
      <c r="N1912" t="s">
        <v>34</v>
      </c>
      <c r="O1912" t="s">
        <v>113</v>
      </c>
      <c r="P1912" t="s">
        <v>586</v>
      </c>
      <c r="Q1912" t="s">
        <v>587</v>
      </c>
      <c r="R1912">
        <v>2920</v>
      </c>
      <c r="S1912" s="1">
        <v>42183</v>
      </c>
      <c r="T1912" s="1">
        <v>42185</v>
      </c>
      <c r="U1912">
        <v>-8.5150000000000006</v>
      </c>
      <c r="V1912">
        <v>12</v>
      </c>
      <c r="W1912">
        <v>593.33000000000004</v>
      </c>
      <c r="X1912">
        <v>87587</v>
      </c>
      <c r="Y1912">
        <f>cleaneddata[[#This Row],[Unit Price]]-cleaneddata[[#This Row],[Discount]]</f>
        <v>49.9</v>
      </c>
      <c r="Z1912" t="str">
        <f>_xlfn.IFS(cleaneddata[[#This Row],[Region]]="Central","Chris",cleaneddata[[#This Row],[Region]]="East","Erin",cleaneddata[[#This Row],[Region]]="South","Sam",cleaneddata[[#This Row],[Region]]="West","William")</f>
        <v>Erin</v>
      </c>
    </row>
    <row r="1913" spans="1:26" x14ac:dyDescent="0.2">
      <c r="A1913">
        <v>2801</v>
      </c>
      <c r="B1913" t="s">
        <v>2993</v>
      </c>
      <c r="C1913" t="s">
        <v>49</v>
      </c>
      <c r="D1913">
        <v>0</v>
      </c>
      <c r="E1913">
        <v>17.52</v>
      </c>
      <c r="F1913">
        <v>8.17</v>
      </c>
      <c r="G1913" t="s">
        <v>40</v>
      </c>
      <c r="H1913" t="s">
        <v>73</v>
      </c>
      <c r="I1913" t="s">
        <v>50</v>
      </c>
      <c r="J1913" t="s">
        <v>97</v>
      </c>
      <c r="K1913" t="s">
        <v>146</v>
      </c>
      <c r="L1913" t="s">
        <v>2994</v>
      </c>
      <c r="M1913">
        <v>0.5</v>
      </c>
      <c r="N1913" t="s">
        <v>34</v>
      </c>
      <c r="O1913" t="s">
        <v>61</v>
      </c>
      <c r="P1913" t="s">
        <v>590</v>
      </c>
      <c r="Q1913" t="s">
        <v>1720</v>
      </c>
      <c r="R1913">
        <v>85224</v>
      </c>
      <c r="S1913" s="1">
        <v>42183</v>
      </c>
      <c r="T1913" s="1">
        <v>42188</v>
      </c>
      <c r="U1913">
        <v>52.764000000000003</v>
      </c>
      <c r="V1913">
        <v>15</v>
      </c>
      <c r="W1913">
        <v>284.33999999999997</v>
      </c>
      <c r="X1913">
        <v>91049</v>
      </c>
      <c r="Y1913">
        <f>cleaneddata[[#This Row],[Unit Price]]-cleaneddata[[#This Row],[Discount]]</f>
        <v>17.52</v>
      </c>
      <c r="Z1913" t="str">
        <f>_xlfn.IFS(cleaneddata[[#This Row],[Region]]="Central","Chris",cleaneddata[[#This Row],[Region]]="East","Erin",cleaneddata[[#This Row],[Region]]="South","Sam",cleaneddata[[#This Row],[Region]]="West","William")</f>
        <v>William</v>
      </c>
    </row>
    <row r="1914" spans="1:26" x14ac:dyDescent="0.2">
      <c r="A1914">
        <v>3226</v>
      </c>
      <c r="B1914" t="s">
        <v>503</v>
      </c>
      <c r="C1914" t="s">
        <v>118</v>
      </c>
      <c r="D1914">
        <v>0.06</v>
      </c>
      <c r="E1914">
        <v>22.24</v>
      </c>
      <c r="F1914">
        <v>1.99</v>
      </c>
      <c r="G1914" t="s">
        <v>40</v>
      </c>
      <c r="H1914" t="s">
        <v>29</v>
      </c>
      <c r="I1914" t="s">
        <v>42</v>
      </c>
      <c r="J1914" t="s">
        <v>43</v>
      </c>
      <c r="K1914" t="s">
        <v>44</v>
      </c>
      <c r="L1914" t="s">
        <v>2995</v>
      </c>
      <c r="M1914">
        <v>0.43</v>
      </c>
      <c r="N1914" t="s">
        <v>34</v>
      </c>
      <c r="O1914" t="s">
        <v>35</v>
      </c>
      <c r="P1914" t="s">
        <v>402</v>
      </c>
      <c r="Q1914" t="s">
        <v>505</v>
      </c>
      <c r="R1914">
        <v>37075</v>
      </c>
      <c r="S1914" s="1">
        <v>42183</v>
      </c>
      <c r="T1914" s="1">
        <v>42185</v>
      </c>
      <c r="U1914">
        <v>95.388000000000005</v>
      </c>
      <c r="V1914">
        <v>12</v>
      </c>
      <c r="W1914">
        <v>255.88</v>
      </c>
      <c r="X1914">
        <v>86509</v>
      </c>
      <c r="Y1914">
        <f>cleaneddata[[#This Row],[Unit Price]]-cleaneddata[[#This Row],[Discount]]</f>
        <v>22.18</v>
      </c>
      <c r="Z1914" t="str">
        <f>_xlfn.IFS(cleaneddata[[#This Row],[Region]]="Central","Chris",cleaneddata[[#This Row],[Region]]="East","Erin",cleaneddata[[#This Row],[Region]]="South","Sam",cleaneddata[[#This Row],[Region]]="West","William")</f>
        <v>Sam</v>
      </c>
    </row>
    <row r="1915" spans="1:26" x14ac:dyDescent="0.2">
      <c r="A1915">
        <v>2448</v>
      </c>
      <c r="B1915" t="s">
        <v>2996</v>
      </c>
      <c r="C1915" t="s">
        <v>39</v>
      </c>
      <c r="D1915">
        <v>0.09</v>
      </c>
      <c r="E1915">
        <v>6.48</v>
      </c>
      <c r="F1915">
        <v>7.03</v>
      </c>
      <c r="G1915" t="s">
        <v>40</v>
      </c>
      <c r="H1915" t="s">
        <v>41</v>
      </c>
      <c r="I1915" t="s">
        <v>50</v>
      </c>
      <c r="J1915" t="s">
        <v>90</v>
      </c>
      <c r="K1915" t="s">
        <v>75</v>
      </c>
      <c r="L1915" t="s">
        <v>2525</v>
      </c>
      <c r="M1915">
        <v>0.37</v>
      </c>
      <c r="N1915" t="s">
        <v>34</v>
      </c>
      <c r="O1915" t="s">
        <v>54</v>
      </c>
      <c r="P1915" t="s">
        <v>86</v>
      </c>
      <c r="Q1915" t="s">
        <v>161</v>
      </c>
      <c r="R1915">
        <v>55410</v>
      </c>
      <c r="S1915" s="1">
        <v>42184</v>
      </c>
      <c r="T1915" s="1">
        <v>42186</v>
      </c>
      <c r="U1915">
        <v>-126.208</v>
      </c>
      <c r="V1915">
        <v>16</v>
      </c>
      <c r="W1915">
        <v>96.96</v>
      </c>
      <c r="X1915">
        <v>87790</v>
      </c>
      <c r="Y1915">
        <f>cleaneddata[[#This Row],[Unit Price]]-cleaneddata[[#This Row],[Discount]]</f>
        <v>6.3900000000000006</v>
      </c>
      <c r="Z1915" t="str">
        <f>_xlfn.IFS(cleaneddata[[#This Row],[Region]]="Central","Chris",cleaneddata[[#This Row],[Region]]="East","Erin",cleaneddata[[#This Row],[Region]]="South","Sam",cleaneddata[[#This Row],[Region]]="West","William")</f>
        <v>Chris</v>
      </c>
    </row>
    <row r="1916" spans="1:26" x14ac:dyDescent="0.2">
      <c r="A1916">
        <v>3374</v>
      </c>
      <c r="B1916" t="s">
        <v>2744</v>
      </c>
      <c r="C1916" t="s">
        <v>39</v>
      </c>
      <c r="D1916">
        <v>0.05</v>
      </c>
      <c r="E1916">
        <v>73.98</v>
      </c>
      <c r="F1916">
        <v>12.14</v>
      </c>
      <c r="G1916" t="s">
        <v>40</v>
      </c>
      <c r="H1916" t="s">
        <v>73</v>
      </c>
      <c r="I1916" t="s">
        <v>42</v>
      </c>
      <c r="J1916" t="s">
        <v>43</v>
      </c>
      <c r="K1916" t="s">
        <v>75</v>
      </c>
      <c r="L1916" t="s">
        <v>735</v>
      </c>
      <c r="M1916">
        <v>0.67</v>
      </c>
      <c r="N1916" t="s">
        <v>34</v>
      </c>
      <c r="O1916" t="s">
        <v>113</v>
      </c>
      <c r="P1916" t="s">
        <v>420</v>
      </c>
      <c r="Q1916" t="s">
        <v>2745</v>
      </c>
      <c r="R1916">
        <v>21113</v>
      </c>
      <c r="S1916" s="1">
        <v>42184</v>
      </c>
      <c r="T1916" s="1">
        <v>42185</v>
      </c>
      <c r="U1916">
        <v>-1.9039999999999999</v>
      </c>
      <c r="V1916">
        <v>8</v>
      </c>
      <c r="W1916">
        <v>600.4</v>
      </c>
      <c r="X1916">
        <v>87474</v>
      </c>
      <c r="Y1916">
        <f>cleaneddata[[#This Row],[Unit Price]]-cleaneddata[[#This Row],[Discount]]</f>
        <v>73.930000000000007</v>
      </c>
      <c r="Z1916" t="str">
        <f>_xlfn.IFS(cleaneddata[[#This Row],[Region]]="Central","Chris",cleaneddata[[#This Row],[Region]]="East","Erin",cleaneddata[[#This Row],[Region]]="South","Sam",cleaneddata[[#This Row],[Region]]="West","William")</f>
        <v>Erin</v>
      </c>
    </row>
    <row r="1917" spans="1:26" x14ac:dyDescent="0.2">
      <c r="A1917">
        <v>3374</v>
      </c>
      <c r="B1917" t="s">
        <v>2744</v>
      </c>
      <c r="C1917" t="s">
        <v>39</v>
      </c>
      <c r="D1917">
        <v>0</v>
      </c>
      <c r="E1917">
        <v>5.98</v>
      </c>
      <c r="F1917">
        <v>7.15</v>
      </c>
      <c r="G1917" t="s">
        <v>40</v>
      </c>
      <c r="H1917" t="s">
        <v>73</v>
      </c>
      <c r="I1917" t="s">
        <v>50</v>
      </c>
      <c r="J1917" t="s">
        <v>90</v>
      </c>
      <c r="K1917" t="s">
        <v>75</v>
      </c>
      <c r="L1917" t="s">
        <v>2540</v>
      </c>
      <c r="M1917">
        <v>0.36</v>
      </c>
      <c r="N1917" t="s">
        <v>34</v>
      </c>
      <c r="O1917" t="s">
        <v>113</v>
      </c>
      <c r="P1917" t="s">
        <v>420</v>
      </c>
      <c r="Q1917" t="s">
        <v>2745</v>
      </c>
      <c r="R1917">
        <v>21113</v>
      </c>
      <c r="S1917" s="1">
        <v>42184</v>
      </c>
      <c r="T1917" s="1">
        <v>42186</v>
      </c>
      <c r="U1917">
        <v>-37.048000000000002</v>
      </c>
      <c r="V1917">
        <v>5</v>
      </c>
      <c r="W1917">
        <v>34.25</v>
      </c>
      <c r="X1917">
        <v>87474</v>
      </c>
      <c r="Y1917">
        <f>cleaneddata[[#This Row],[Unit Price]]-cleaneddata[[#This Row],[Discount]]</f>
        <v>5.98</v>
      </c>
      <c r="Z1917" t="str">
        <f>_xlfn.IFS(cleaneddata[[#This Row],[Region]]="Central","Chris",cleaneddata[[#This Row],[Region]]="East","Erin",cleaneddata[[#This Row],[Region]]="South","Sam",cleaneddata[[#This Row],[Region]]="West","William")</f>
        <v>Erin</v>
      </c>
    </row>
    <row r="1918" spans="1:26" x14ac:dyDescent="0.2">
      <c r="A1918">
        <v>3374</v>
      </c>
      <c r="B1918" t="s">
        <v>2744</v>
      </c>
      <c r="C1918" t="s">
        <v>39</v>
      </c>
      <c r="D1918">
        <v>0.09</v>
      </c>
      <c r="E1918">
        <v>3.57</v>
      </c>
      <c r="F1918">
        <v>4.17</v>
      </c>
      <c r="G1918" t="s">
        <v>40</v>
      </c>
      <c r="H1918" t="s">
        <v>73</v>
      </c>
      <c r="I1918" t="s">
        <v>50</v>
      </c>
      <c r="J1918" t="s">
        <v>51</v>
      </c>
      <c r="K1918" t="s">
        <v>44</v>
      </c>
      <c r="L1918" t="s">
        <v>794</v>
      </c>
      <c r="M1918">
        <v>0.59</v>
      </c>
      <c r="N1918" t="s">
        <v>34</v>
      </c>
      <c r="O1918" t="s">
        <v>113</v>
      </c>
      <c r="P1918" t="s">
        <v>420</v>
      </c>
      <c r="Q1918" t="s">
        <v>2745</v>
      </c>
      <c r="R1918">
        <v>21113</v>
      </c>
      <c r="S1918" s="1">
        <v>42184</v>
      </c>
      <c r="T1918" s="1">
        <v>42186</v>
      </c>
      <c r="U1918">
        <v>-56.887999999999998</v>
      </c>
      <c r="V1918">
        <v>9</v>
      </c>
      <c r="W1918">
        <v>31.45</v>
      </c>
      <c r="X1918">
        <v>87474</v>
      </c>
      <c r="Y1918">
        <f>cleaneddata[[#This Row],[Unit Price]]-cleaneddata[[#This Row],[Discount]]</f>
        <v>3.48</v>
      </c>
      <c r="Z1918" t="str">
        <f>_xlfn.IFS(cleaneddata[[#This Row],[Region]]="Central","Chris",cleaneddata[[#This Row],[Region]]="East","Erin",cleaneddata[[#This Row],[Region]]="South","Sam",cleaneddata[[#This Row],[Region]]="West","William")</f>
        <v>Erin</v>
      </c>
    </row>
    <row r="1919" spans="1:26" x14ac:dyDescent="0.2">
      <c r="A1919">
        <v>1502</v>
      </c>
      <c r="B1919" t="s">
        <v>2439</v>
      </c>
      <c r="C1919" t="s">
        <v>49</v>
      </c>
      <c r="D1919">
        <v>0.08</v>
      </c>
      <c r="E1919">
        <v>5.84</v>
      </c>
      <c r="F1919">
        <v>1</v>
      </c>
      <c r="G1919" t="s">
        <v>89</v>
      </c>
      <c r="H1919" t="s">
        <v>29</v>
      </c>
      <c r="I1919" t="s">
        <v>50</v>
      </c>
      <c r="J1919" t="s">
        <v>51</v>
      </c>
      <c r="K1919" t="s">
        <v>52</v>
      </c>
      <c r="L1919" t="s">
        <v>2997</v>
      </c>
      <c r="M1919">
        <v>0.38</v>
      </c>
      <c r="N1919" t="s">
        <v>34</v>
      </c>
      <c r="O1919" t="s">
        <v>35</v>
      </c>
      <c r="P1919" t="s">
        <v>125</v>
      </c>
      <c r="Q1919" t="s">
        <v>2440</v>
      </c>
      <c r="R1919">
        <v>33065</v>
      </c>
      <c r="S1919" s="1">
        <v>42184</v>
      </c>
      <c r="T1919" s="1">
        <v>42188</v>
      </c>
      <c r="U1919">
        <v>731.92200000000003</v>
      </c>
      <c r="V1919">
        <v>11</v>
      </c>
      <c r="W1919">
        <v>61.39</v>
      </c>
      <c r="X1919">
        <v>89194</v>
      </c>
      <c r="Y1919">
        <f>cleaneddata[[#This Row],[Unit Price]]-cleaneddata[[#This Row],[Discount]]</f>
        <v>5.76</v>
      </c>
      <c r="Z1919" t="str">
        <f>_xlfn.IFS(cleaneddata[[#This Row],[Region]]="Central","Chris",cleaneddata[[#This Row],[Region]]="East","Erin",cleaneddata[[#This Row],[Region]]="South","Sam",cleaneddata[[#This Row],[Region]]="West","William")</f>
        <v>Sam</v>
      </c>
    </row>
    <row r="1920" spans="1:26" x14ac:dyDescent="0.2">
      <c r="A1920">
        <v>1502</v>
      </c>
      <c r="B1920" t="s">
        <v>2439</v>
      </c>
      <c r="C1920" t="s">
        <v>49</v>
      </c>
      <c r="D1920">
        <v>0</v>
      </c>
      <c r="E1920">
        <v>205.99</v>
      </c>
      <c r="F1920">
        <v>8.99</v>
      </c>
      <c r="G1920" t="s">
        <v>40</v>
      </c>
      <c r="H1920" t="s">
        <v>29</v>
      </c>
      <c r="I1920" t="s">
        <v>42</v>
      </c>
      <c r="J1920" t="s">
        <v>137</v>
      </c>
      <c r="K1920" t="s">
        <v>75</v>
      </c>
      <c r="L1920" t="s">
        <v>1034</v>
      </c>
      <c r="M1920">
        <v>0.6</v>
      </c>
      <c r="N1920" t="s">
        <v>34</v>
      </c>
      <c r="O1920" t="s">
        <v>35</v>
      </c>
      <c r="P1920" t="s">
        <v>125</v>
      </c>
      <c r="Q1920" t="s">
        <v>2440</v>
      </c>
      <c r="R1920">
        <v>33065</v>
      </c>
      <c r="S1920" s="1">
        <v>42184</v>
      </c>
      <c r="T1920" s="1">
        <v>42187</v>
      </c>
      <c r="U1920">
        <v>186.55799999999999</v>
      </c>
      <c r="V1920">
        <v>13</v>
      </c>
      <c r="W1920">
        <v>2435.52</v>
      </c>
      <c r="X1920">
        <v>89194</v>
      </c>
      <c r="Y1920">
        <f>cleaneddata[[#This Row],[Unit Price]]-cleaneddata[[#This Row],[Discount]]</f>
        <v>205.99</v>
      </c>
      <c r="Z1920" t="str">
        <f>_xlfn.IFS(cleaneddata[[#This Row],[Region]]="Central","Chris",cleaneddata[[#This Row],[Region]]="East","Erin",cleaneddata[[#This Row],[Region]]="South","Sam",cleaneddata[[#This Row],[Region]]="West","William")</f>
        <v>Sam</v>
      </c>
    </row>
    <row r="1921" spans="1:26" x14ac:dyDescent="0.2">
      <c r="A1921">
        <v>1109</v>
      </c>
      <c r="B1921" t="s">
        <v>2998</v>
      </c>
      <c r="C1921" t="s">
        <v>118</v>
      </c>
      <c r="D1921">
        <v>0.08</v>
      </c>
      <c r="E1921">
        <v>8.3699999999999992</v>
      </c>
      <c r="F1921">
        <v>10.16</v>
      </c>
      <c r="G1921" t="s">
        <v>40</v>
      </c>
      <c r="H1921" t="s">
        <v>41</v>
      </c>
      <c r="I1921" t="s">
        <v>30</v>
      </c>
      <c r="J1921" t="s">
        <v>128</v>
      </c>
      <c r="K1921" t="s">
        <v>66</v>
      </c>
      <c r="L1921" t="s">
        <v>1574</v>
      </c>
      <c r="M1921">
        <v>0.59</v>
      </c>
      <c r="N1921" t="s">
        <v>34</v>
      </c>
      <c r="O1921" t="s">
        <v>54</v>
      </c>
      <c r="P1921" t="s">
        <v>189</v>
      </c>
      <c r="Q1921" t="s">
        <v>2999</v>
      </c>
      <c r="R1921">
        <v>78041</v>
      </c>
      <c r="S1921" s="1">
        <v>42184</v>
      </c>
      <c r="T1921" s="1">
        <v>42184</v>
      </c>
      <c r="U1921">
        <v>-169.232</v>
      </c>
      <c r="V1921">
        <v>13</v>
      </c>
      <c r="W1921">
        <v>108.99</v>
      </c>
      <c r="X1921">
        <v>86410</v>
      </c>
      <c r="Y1921">
        <f>cleaneddata[[#This Row],[Unit Price]]-cleaneddata[[#This Row],[Discount]]</f>
        <v>8.2899999999999991</v>
      </c>
      <c r="Z1921" t="str">
        <f>_xlfn.IFS(cleaneddata[[#This Row],[Region]]="Central","Chris",cleaneddata[[#This Row],[Region]]="East","Erin",cleaneddata[[#This Row],[Region]]="South","Sam",cleaneddata[[#This Row],[Region]]="West","William")</f>
        <v>Chris</v>
      </c>
    </row>
    <row r="1922" spans="1:26" x14ac:dyDescent="0.2">
      <c r="A1922">
        <v>1183</v>
      </c>
      <c r="B1922" t="s">
        <v>3000</v>
      </c>
      <c r="C1922" t="s">
        <v>72</v>
      </c>
      <c r="D1922">
        <v>0.04</v>
      </c>
      <c r="E1922">
        <v>35.99</v>
      </c>
      <c r="F1922">
        <v>3.3</v>
      </c>
      <c r="G1922" t="s">
        <v>40</v>
      </c>
      <c r="H1922" t="s">
        <v>73</v>
      </c>
      <c r="I1922" t="s">
        <v>42</v>
      </c>
      <c r="J1922" t="s">
        <v>137</v>
      </c>
      <c r="K1922" t="s">
        <v>44</v>
      </c>
      <c r="L1922" t="s">
        <v>1912</v>
      </c>
      <c r="M1922">
        <v>0.39</v>
      </c>
      <c r="N1922" t="s">
        <v>34</v>
      </c>
      <c r="O1922" t="s">
        <v>61</v>
      </c>
      <c r="P1922" t="s">
        <v>148</v>
      </c>
      <c r="Q1922" t="s">
        <v>3001</v>
      </c>
      <c r="R1922">
        <v>84663</v>
      </c>
      <c r="S1922" s="1">
        <v>42184</v>
      </c>
      <c r="T1922" s="1">
        <v>42184</v>
      </c>
      <c r="U1922">
        <v>184.19550000000001</v>
      </c>
      <c r="V1922">
        <v>9</v>
      </c>
      <c r="W1922">
        <v>266.95</v>
      </c>
      <c r="X1922">
        <v>86914</v>
      </c>
      <c r="Y1922">
        <f>cleaneddata[[#This Row],[Unit Price]]-cleaneddata[[#This Row],[Discount]]</f>
        <v>35.950000000000003</v>
      </c>
      <c r="Z1922" t="str">
        <f>_xlfn.IFS(cleaneddata[[#This Row],[Region]]="Central","Chris",cleaneddata[[#This Row],[Region]]="East","Erin",cleaneddata[[#This Row],[Region]]="South","Sam",cleaneddata[[#This Row],[Region]]="West","William")</f>
        <v>William</v>
      </c>
    </row>
    <row r="1923" spans="1:26" x14ac:dyDescent="0.2">
      <c r="A1923">
        <v>699</v>
      </c>
      <c r="B1923" t="s">
        <v>863</v>
      </c>
      <c r="C1923" t="s">
        <v>39</v>
      </c>
      <c r="D1923">
        <v>0.01</v>
      </c>
      <c r="E1923">
        <v>7.89</v>
      </c>
      <c r="F1923">
        <v>2.82</v>
      </c>
      <c r="G1923" t="s">
        <v>40</v>
      </c>
      <c r="H1923" t="s">
        <v>41</v>
      </c>
      <c r="I1923" t="s">
        <v>50</v>
      </c>
      <c r="J1923" t="s">
        <v>178</v>
      </c>
      <c r="K1923" t="s">
        <v>52</v>
      </c>
      <c r="L1923" t="s">
        <v>3002</v>
      </c>
      <c r="M1923">
        <v>0.4</v>
      </c>
      <c r="N1923" t="s">
        <v>34</v>
      </c>
      <c r="O1923" t="s">
        <v>61</v>
      </c>
      <c r="P1923" t="s">
        <v>92</v>
      </c>
      <c r="Q1923" t="s">
        <v>102</v>
      </c>
      <c r="R1923">
        <v>90041</v>
      </c>
      <c r="S1923" s="1">
        <v>42185</v>
      </c>
      <c r="T1923" s="1">
        <v>42186</v>
      </c>
      <c r="U1923">
        <v>38.700000000000003</v>
      </c>
      <c r="V1923">
        <v>32</v>
      </c>
      <c r="W1923">
        <v>274.26</v>
      </c>
      <c r="X1923">
        <v>36647</v>
      </c>
      <c r="Y1923">
        <f>cleaneddata[[#This Row],[Unit Price]]-cleaneddata[[#This Row],[Discount]]</f>
        <v>7.88</v>
      </c>
      <c r="Z1923" t="str">
        <f>_xlfn.IFS(cleaneddata[[#This Row],[Region]]="Central","Chris",cleaneddata[[#This Row],[Region]]="East","Erin",cleaneddata[[#This Row],[Region]]="South","Sam",cleaneddata[[#This Row],[Region]]="West","William")</f>
        <v>William</v>
      </c>
    </row>
    <row r="1924" spans="1:26" x14ac:dyDescent="0.2">
      <c r="A1924">
        <v>699</v>
      </c>
      <c r="B1924" t="s">
        <v>863</v>
      </c>
      <c r="C1924" t="s">
        <v>39</v>
      </c>
      <c r="D1924">
        <v>0.09</v>
      </c>
      <c r="E1924">
        <v>3.68</v>
      </c>
      <c r="F1924">
        <v>1.32</v>
      </c>
      <c r="G1924" t="s">
        <v>40</v>
      </c>
      <c r="H1924" t="s">
        <v>41</v>
      </c>
      <c r="I1924" t="s">
        <v>50</v>
      </c>
      <c r="J1924" t="s">
        <v>570</v>
      </c>
      <c r="K1924" t="s">
        <v>52</v>
      </c>
      <c r="L1924" t="s">
        <v>2528</v>
      </c>
      <c r="M1924">
        <v>0.83</v>
      </c>
      <c r="N1924" t="s">
        <v>34</v>
      </c>
      <c r="O1924" t="s">
        <v>61</v>
      </c>
      <c r="P1924" t="s">
        <v>92</v>
      </c>
      <c r="Q1924" t="s">
        <v>102</v>
      </c>
      <c r="R1924">
        <v>90041</v>
      </c>
      <c r="S1924" s="1">
        <v>42185</v>
      </c>
      <c r="T1924" s="1">
        <v>42186</v>
      </c>
      <c r="U1924">
        <v>-21.91</v>
      </c>
      <c r="V1924">
        <v>24</v>
      </c>
      <c r="W1924">
        <v>83.16</v>
      </c>
      <c r="X1924">
        <v>36647</v>
      </c>
      <c r="Y1924">
        <f>cleaneddata[[#This Row],[Unit Price]]-cleaneddata[[#This Row],[Discount]]</f>
        <v>3.5900000000000003</v>
      </c>
      <c r="Z1924" t="str">
        <f>_xlfn.IFS(cleaneddata[[#This Row],[Region]]="Central","Chris",cleaneddata[[#This Row],[Region]]="East","Erin",cleaneddata[[#This Row],[Region]]="South","Sam",cleaneddata[[#This Row],[Region]]="West","William")</f>
        <v>William</v>
      </c>
    </row>
    <row r="1925" spans="1:26" x14ac:dyDescent="0.2">
      <c r="A1925">
        <v>699</v>
      </c>
      <c r="B1925" t="s">
        <v>863</v>
      </c>
      <c r="C1925" t="s">
        <v>39</v>
      </c>
      <c r="D1925">
        <v>0.1</v>
      </c>
      <c r="E1925">
        <v>9.7100000000000009</v>
      </c>
      <c r="F1925">
        <v>9.4499999999999993</v>
      </c>
      <c r="G1925" t="s">
        <v>40</v>
      </c>
      <c r="H1925" t="s">
        <v>41</v>
      </c>
      <c r="I1925" t="s">
        <v>50</v>
      </c>
      <c r="J1925" t="s">
        <v>80</v>
      </c>
      <c r="K1925" t="s">
        <v>75</v>
      </c>
      <c r="L1925" t="s">
        <v>1205</v>
      </c>
      <c r="M1925">
        <v>0.6</v>
      </c>
      <c r="N1925" t="s">
        <v>34</v>
      </c>
      <c r="O1925" t="s">
        <v>61</v>
      </c>
      <c r="P1925" t="s">
        <v>92</v>
      </c>
      <c r="Q1925" t="s">
        <v>102</v>
      </c>
      <c r="R1925">
        <v>90041</v>
      </c>
      <c r="S1925" s="1">
        <v>42185</v>
      </c>
      <c r="T1925" s="1">
        <v>42188</v>
      </c>
      <c r="U1925">
        <v>-119.77</v>
      </c>
      <c r="V1925">
        <v>27</v>
      </c>
      <c r="W1925">
        <v>261.93</v>
      </c>
      <c r="X1925">
        <v>36647</v>
      </c>
      <c r="Y1925">
        <f>cleaneddata[[#This Row],[Unit Price]]-cleaneddata[[#This Row],[Discount]]</f>
        <v>9.6100000000000012</v>
      </c>
      <c r="Z1925" t="str">
        <f>_xlfn.IFS(cleaneddata[[#This Row],[Region]]="Central","Chris",cleaneddata[[#This Row],[Region]]="East","Erin",cleaneddata[[#This Row],[Region]]="South","Sam",cleaneddata[[#This Row],[Region]]="West","William")</f>
        <v>William</v>
      </c>
    </row>
    <row r="1926" spans="1:26" x14ac:dyDescent="0.2">
      <c r="A1926">
        <v>702</v>
      </c>
      <c r="B1926" t="s">
        <v>2278</v>
      </c>
      <c r="C1926" t="s">
        <v>39</v>
      </c>
      <c r="D1926">
        <v>0.01</v>
      </c>
      <c r="E1926">
        <v>7.89</v>
      </c>
      <c r="F1926">
        <v>2.82</v>
      </c>
      <c r="G1926" t="s">
        <v>40</v>
      </c>
      <c r="H1926" t="s">
        <v>41</v>
      </c>
      <c r="I1926" t="s">
        <v>50</v>
      </c>
      <c r="J1926" t="s">
        <v>178</v>
      </c>
      <c r="K1926" t="s">
        <v>52</v>
      </c>
      <c r="L1926" t="s">
        <v>3002</v>
      </c>
      <c r="M1926">
        <v>0.4</v>
      </c>
      <c r="N1926" t="s">
        <v>34</v>
      </c>
      <c r="O1926" t="s">
        <v>61</v>
      </c>
      <c r="P1926" t="s">
        <v>92</v>
      </c>
      <c r="Q1926" t="s">
        <v>2279</v>
      </c>
      <c r="R1926">
        <v>95404</v>
      </c>
      <c r="S1926" s="1">
        <v>42185</v>
      </c>
      <c r="T1926" s="1">
        <v>42186</v>
      </c>
      <c r="U1926">
        <v>46.44</v>
      </c>
      <c r="V1926">
        <v>8</v>
      </c>
      <c r="W1926">
        <v>68.56</v>
      </c>
      <c r="X1926">
        <v>87979</v>
      </c>
      <c r="Y1926">
        <f>cleaneddata[[#This Row],[Unit Price]]-cleaneddata[[#This Row],[Discount]]</f>
        <v>7.88</v>
      </c>
      <c r="Z1926" t="str">
        <f>_xlfn.IFS(cleaneddata[[#This Row],[Region]]="Central","Chris",cleaneddata[[#This Row],[Region]]="East","Erin",cleaneddata[[#This Row],[Region]]="South","Sam",cleaneddata[[#This Row],[Region]]="West","William")</f>
        <v>William</v>
      </c>
    </row>
    <row r="1927" spans="1:26" x14ac:dyDescent="0.2">
      <c r="A1927">
        <v>702</v>
      </c>
      <c r="B1927" t="s">
        <v>2278</v>
      </c>
      <c r="C1927" t="s">
        <v>39</v>
      </c>
      <c r="D1927">
        <v>0.09</v>
      </c>
      <c r="E1927">
        <v>3.68</v>
      </c>
      <c r="F1927">
        <v>1.32</v>
      </c>
      <c r="G1927" t="s">
        <v>40</v>
      </c>
      <c r="H1927" t="s">
        <v>41</v>
      </c>
      <c r="I1927" t="s">
        <v>50</v>
      </c>
      <c r="J1927" t="s">
        <v>570</v>
      </c>
      <c r="K1927" t="s">
        <v>52</v>
      </c>
      <c r="L1927" t="s">
        <v>2528</v>
      </c>
      <c r="M1927">
        <v>0.83</v>
      </c>
      <c r="N1927" t="s">
        <v>34</v>
      </c>
      <c r="O1927" t="s">
        <v>61</v>
      </c>
      <c r="P1927" t="s">
        <v>92</v>
      </c>
      <c r="Q1927" t="s">
        <v>2279</v>
      </c>
      <c r="R1927">
        <v>95404</v>
      </c>
      <c r="S1927" s="1">
        <v>42185</v>
      </c>
      <c r="T1927" s="1">
        <v>42186</v>
      </c>
      <c r="U1927">
        <v>-17.527999999999999</v>
      </c>
      <c r="V1927">
        <v>6</v>
      </c>
      <c r="W1927">
        <v>20.79</v>
      </c>
      <c r="X1927">
        <v>87979</v>
      </c>
      <c r="Y1927">
        <f>cleaneddata[[#This Row],[Unit Price]]-cleaneddata[[#This Row],[Discount]]</f>
        <v>3.5900000000000003</v>
      </c>
      <c r="Z1927" t="str">
        <f>_xlfn.IFS(cleaneddata[[#This Row],[Region]]="Central","Chris",cleaneddata[[#This Row],[Region]]="East","Erin",cleaneddata[[#This Row],[Region]]="South","Sam",cleaneddata[[#This Row],[Region]]="West","William")</f>
        <v>William</v>
      </c>
    </row>
    <row r="1928" spans="1:26" x14ac:dyDescent="0.2">
      <c r="A1928">
        <v>702</v>
      </c>
      <c r="B1928" t="s">
        <v>2278</v>
      </c>
      <c r="C1928" t="s">
        <v>39</v>
      </c>
      <c r="D1928">
        <v>0.1</v>
      </c>
      <c r="E1928">
        <v>9.7100000000000009</v>
      </c>
      <c r="F1928">
        <v>9.4499999999999993</v>
      </c>
      <c r="G1928" t="s">
        <v>40</v>
      </c>
      <c r="H1928" t="s">
        <v>41</v>
      </c>
      <c r="I1928" t="s">
        <v>50</v>
      </c>
      <c r="J1928" t="s">
        <v>80</v>
      </c>
      <c r="K1928" t="s">
        <v>75</v>
      </c>
      <c r="L1928" t="s">
        <v>1205</v>
      </c>
      <c r="M1928">
        <v>0.6</v>
      </c>
      <c r="N1928" t="s">
        <v>34</v>
      </c>
      <c r="O1928" t="s">
        <v>61</v>
      </c>
      <c r="P1928" t="s">
        <v>92</v>
      </c>
      <c r="Q1928" t="s">
        <v>2279</v>
      </c>
      <c r="R1928">
        <v>95404</v>
      </c>
      <c r="S1928" s="1">
        <v>42185</v>
      </c>
      <c r="T1928" s="1">
        <v>42188</v>
      </c>
      <c r="U1928">
        <v>-95.816000000000003</v>
      </c>
      <c r="V1928">
        <v>7</v>
      </c>
      <c r="W1928">
        <v>67.91</v>
      </c>
      <c r="X1928">
        <v>87979</v>
      </c>
      <c r="Y1928">
        <f>cleaneddata[[#This Row],[Unit Price]]-cleaneddata[[#This Row],[Discount]]</f>
        <v>9.6100000000000012</v>
      </c>
      <c r="Z1928" t="str">
        <f>_xlfn.IFS(cleaneddata[[#This Row],[Region]]="Central","Chris",cleaneddata[[#This Row],[Region]]="East","Erin",cleaneddata[[#This Row],[Region]]="South","Sam",cleaneddata[[#This Row],[Region]]="West","William")</f>
        <v>William</v>
      </c>
    </row>
    <row r="1929" spans="1:26" x14ac:dyDescent="0.2">
      <c r="A1929">
        <v>1307</v>
      </c>
      <c r="B1929" t="s">
        <v>3003</v>
      </c>
      <c r="C1929" t="s">
        <v>49</v>
      </c>
      <c r="D1929">
        <v>0.04</v>
      </c>
      <c r="E1929">
        <v>8.33</v>
      </c>
      <c r="F1929">
        <v>1.99</v>
      </c>
      <c r="G1929" t="s">
        <v>40</v>
      </c>
      <c r="H1929" t="s">
        <v>29</v>
      </c>
      <c r="I1929" t="s">
        <v>42</v>
      </c>
      <c r="J1929" t="s">
        <v>43</v>
      </c>
      <c r="K1929" t="s">
        <v>44</v>
      </c>
      <c r="L1929" t="s">
        <v>1176</v>
      </c>
      <c r="M1929">
        <v>0.52</v>
      </c>
      <c r="N1929" t="s">
        <v>34</v>
      </c>
      <c r="O1929" t="s">
        <v>61</v>
      </c>
      <c r="P1929" t="s">
        <v>141</v>
      </c>
      <c r="Q1929" t="s">
        <v>2287</v>
      </c>
      <c r="R1929">
        <v>97420</v>
      </c>
      <c r="S1929" s="1">
        <v>42185</v>
      </c>
      <c r="T1929" s="1">
        <v>42192</v>
      </c>
      <c r="U1929">
        <v>44.892000000000003</v>
      </c>
      <c r="V1929">
        <v>16</v>
      </c>
      <c r="W1929">
        <v>131.26</v>
      </c>
      <c r="X1929">
        <v>91451</v>
      </c>
      <c r="Y1929">
        <f>cleaneddata[[#This Row],[Unit Price]]-cleaneddata[[#This Row],[Discount]]</f>
        <v>8.2900000000000009</v>
      </c>
      <c r="Z1929" t="str">
        <f>_xlfn.IFS(cleaneddata[[#This Row],[Region]]="Central","Chris",cleaneddata[[#This Row],[Region]]="East","Erin",cleaneddata[[#This Row],[Region]]="South","Sam",cleaneddata[[#This Row],[Region]]="West","William")</f>
        <v>William</v>
      </c>
    </row>
    <row r="1930" spans="1:26" x14ac:dyDescent="0.2">
      <c r="A1930">
        <v>2089</v>
      </c>
      <c r="B1930" t="s">
        <v>3004</v>
      </c>
      <c r="C1930" t="s">
        <v>49</v>
      </c>
      <c r="D1930">
        <v>0.06</v>
      </c>
      <c r="E1930">
        <v>38.06</v>
      </c>
      <c r="F1930">
        <v>4.5</v>
      </c>
      <c r="G1930" t="s">
        <v>40</v>
      </c>
      <c r="H1930" t="s">
        <v>96</v>
      </c>
      <c r="I1930" t="s">
        <v>50</v>
      </c>
      <c r="J1930" t="s">
        <v>97</v>
      </c>
      <c r="K1930" t="s">
        <v>75</v>
      </c>
      <c r="L1930" t="s">
        <v>3005</v>
      </c>
      <c r="M1930">
        <v>0.56000000000000005</v>
      </c>
      <c r="N1930" t="s">
        <v>34</v>
      </c>
      <c r="O1930" t="s">
        <v>113</v>
      </c>
      <c r="P1930" t="s">
        <v>114</v>
      </c>
      <c r="Q1930" t="s">
        <v>3006</v>
      </c>
      <c r="R1930">
        <v>10956</v>
      </c>
      <c r="S1930" s="1">
        <v>42185</v>
      </c>
      <c r="T1930" s="1">
        <v>42191</v>
      </c>
      <c r="U1930">
        <v>450.45960000000002</v>
      </c>
      <c r="V1930">
        <v>17</v>
      </c>
      <c r="W1930">
        <v>652.84</v>
      </c>
      <c r="X1930">
        <v>88348</v>
      </c>
      <c r="Y1930">
        <f>cleaneddata[[#This Row],[Unit Price]]-cleaneddata[[#This Row],[Discount]]</f>
        <v>38</v>
      </c>
      <c r="Z1930" t="str">
        <f>_xlfn.IFS(cleaneddata[[#This Row],[Region]]="Central","Chris",cleaneddata[[#This Row],[Region]]="East","Erin",cleaneddata[[#This Row],[Region]]="South","Sam",cleaneddata[[#This Row],[Region]]="West","William")</f>
        <v>Erin</v>
      </c>
    </row>
    <row r="1931" spans="1:26" x14ac:dyDescent="0.2">
      <c r="A1931">
        <v>2089</v>
      </c>
      <c r="B1931" t="s">
        <v>3004</v>
      </c>
      <c r="C1931" t="s">
        <v>49</v>
      </c>
      <c r="D1931">
        <v>0.08</v>
      </c>
      <c r="E1931">
        <v>599.99</v>
      </c>
      <c r="F1931">
        <v>24.49</v>
      </c>
      <c r="G1931" t="s">
        <v>40</v>
      </c>
      <c r="H1931" t="s">
        <v>96</v>
      </c>
      <c r="I1931" t="s">
        <v>42</v>
      </c>
      <c r="J1931" t="s">
        <v>65</v>
      </c>
      <c r="K1931" t="s">
        <v>66</v>
      </c>
      <c r="L1931" t="s">
        <v>3007</v>
      </c>
      <c r="M1931">
        <v>0.37</v>
      </c>
      <c r="N1931" t="s">
        <v>34</v>
      </c>
      <c r="O1931" t="s">
        <v>113</v>
      </c>
      <c r="P1931" t="s">
        <v>114</v>
      </c>
      <c r="Q1931" t="s">
        <v>3006</v>
      </c>
      <c r="R1931">
        <v>10956</v>
      </c>
      <c r="S1931" s="1">
        <v>42185</v>
      </c>
      <c r="T1931" s="1">
        <v>42193</v>
      </c>
      <c r="U1931">
        <v>8798.1831000000002</v>
      </c>
      <c r="V1931">
        <v>22</v>
      </c>
      <c r="W1931">
        <v>12750.99</v>
      </c>
      <c r="X1931">
        <v>88348</v>
      </c>
      <c r="Y1931">
        <f>cleaneddata[[#This Row],[Unit Price]]-cleaneddata[[#This Row],[Discount]]</f>
        <v>599.91</v>
      </c>
      <c r="Z1931" t="str">
        <f>_xlfn.IFS(cleaneddata[[#This Row],[Region]]="Central","Chris",cleaneddata[[#This Row],[Region]]="East","Erin",cleaneddata[[#This Row],[Region]]="South","Sam",cleaneddata[[#This Row],[Region]]="West","William")</f>
        <v>Erin</v>
      </c>
    </row>
    <row r="1932" spans="1:26" x14ac:dyDescent="0.2">
      <c r="A1932">
        <v>2089</v>
      </c>
      <c r="B1932" t="s">
        <v>3004</v>
      </c>
      <c r="C1932" t="s">
        <v>49</v>
      </c>
      <c r="D1932">
        <v>0.1</v>
      </c>
      <c r="E1932">
        <v>3.98</v>
      </c>
      <c r="F1932">
        <v>2.97</v>
      </c>
      <c r="G1932" t="s">
        <v>89</v>
      </c>
      <c r="H1932" t="s">
        <v>96</v>
      </c>
      <c r="I1932" t="s">
        <v>50</v>
      </c>
      <c r="J1932" t="s">
        <v>90</v>
      </c>
      <c r="K1932" t="s">
        <v>52</v>
      </c>
      <c r="L1932" t="s">
        <v>3008</v>
      </c>
      <c r="M1932">
        <v>0.35</v>
      </c>
      <c r="N1932" t="s">
        <v>34</v>
      </c>
      <c r="O1932" t="s">
        <v>113</v>
      </c>
      <c r="P1932" t="s">
        <v>114</v>
      </c>
      <c r="Q1932" t="s">
        <v>3006</v>
      </c>
      <c r="R1932">
        <v>10956</v>
      </c>
      <c r="S1932" s="1">
        <v>42185</v>
      </c>
      <c r="T1932" s="1">
        <v>42189</v>
      </c>
      <c r="U1932">
        <v>-5.3849999999999998</v>
      </c>
      <c r="V1932">
        <v>5</v>
      </c>
      <c r="W1932">
        <v>20.54</v>
      </c>
      <c r="X1932">
        <v>88348</v>
      </c>
      <c r="Y1932">
        <f>cleaneddata[[#This Row],[Unit Price]]-cleaneddata[[#This Row],[Discount]]</f>
        <v>3.88</v>
      </c>
      <c r="Z1932" t="str">
        <f>_xlfn.IFS(cleaneddata[[#This Row],[Region]]="Central","Chris",cleaneddata[[#This Row],[Region]]="East","Erin",cleaneddata[[#This Row],[Region]]="South","Sam",cleaneddata[[#This Row],[Region]]="West","William")</f>
        <v>Erin</v>
      </c>
    </row>
    <row r="1933" spans="1:26" x14ac:dyDescent="0.2">
      <c r="A1933">
        <v>2882</v>
      </c>
      <c r="B1933" t="s">
        <v>673</v>
      </c>
      <c r="C1933" t="s">
        <v>49</v>
      </c>
      <c r="D1933">
        <v>0.05</v>
      </c>
      <c r="E1933">
        <v>63.94</v>
      </c>
      <c r="F1933">
        <v>14.48</v>
      </c>
      <c r="G1933" t="s">
        <v>89</v>
      </c>
      <c r="H1933" t="s">
        <v>41</v>
      </c>
      <c r="I1933" t="s">
        <v>30</v>
      </c>
      <c r="J1933" t="s">
        <v>128</v>
      </c>
      <c r="K1933" t="s">
        <v>75</v>
      </c>
      <c r="L1933" t="s">
        <v>1996</v>
      </c>
      <c r="M1933">
        <v>0.46</v>
      </c>
      <c r="N1933" t="s">
        <v>34</v>
      </c>
      <c r="O1933" t="s">
        <v>35</v>
      </c>
      <c r="P1933" t="s">
        <v>99</v>
      </c>
      <c r="Q1933" t="s">
        <v>675</v>
      </c>
      <c r="R1933">
        <v>28206</v>
      </c>
      <c r="S1933" s="1">
        <v>42185</v>
      </c>
      <c r="T1933" s="1">
        <v>42192</v>
      </c>
      <c r="U1933">
        <v>270.87430000000001</v>
      </c>
      <c r="V1933">
        <v>21</v>
      </c>
      <c r="W1933">
        <v>1336.35</v>
      </c>
      <c r="X1933">
        <v>40224</v>
      </c>
      <c r="Y1933">
        <f>cleaneddata[[#This Row],[Unit Price]]-cleaneddata[[#This Row],[Discount]]</f>
        <v>63.89</v>
      </c>
      <c r="Z1933" t="str">
        <f>_xlfn.IFS(cleaneddata[[#This Row],[Region]]="Central","Chris",cleaneddata[[#This Row],[Region]]="East","Erin",cleaneddata[[#This Row],[Region]]="South","Sam",cleaneddata[[#This Row],[Region]]="West","William")</f>
        <v>Sam</v>
      </c>
    </row>
    <row r="1934" spans="1:26" x14ac:dyDescent="0.2">
      <c r="A1934">
        <v>2885</v>
      </c>
      <c r="B1934" t="s">
        <v>3009</v>
      </c>
      <c r="C1934" t="s">
        <v>49</v>
      </c>
      <c r="D1934">
        <v>0.05</v>
      </c>
      <c r="E1934">
        <v>63.94</v>
      </c>
      <c r="F1934">
        <v>14.48</v>
      </c>
      <c r="G1934" t="s">
        <v>89</v>
      </c>
      <c r="H1934" t="s">
        <v>41</v>
      </c>
      <c r="I1934" t="s">
        <v>30</v>
      </c>
      <c r="J1934" t="s">
        <v>128</v>
      </c>
      <c r="K1934" t="s">
        <v>75</v>
      </c>
      <c r="L1934" t="s">
        <v>1996</v>
      </c>
      <c r="M1934">
        <v>0.46</v>
      </c>
      <c r="N1934" t="s">
        <v>34</v>
      </c>
      <c r="O1934" t="s">
        <v>113</v>
      </c>
      <c r="P1934" t="s">
        <v>319</v>
      </c>
      <c r="Q1934" t="s">
        <v>3010</v>
      </c>
      <c r="R1934">
        <v>44133</v>
      </c>
      <c r="S1934" s="1">
        <v>42185</v>
      </c>
      <c r="T1934" s="1">
        <v>42192</v>
      </c>
      <c r="U1934">
        <v>219.54419999999999</v>
      </c>
      <c r="V1934">
        <v>5</v>
      </c>
      <c r="W1934">
        <v>318.18</v>
      </c>
      <c r="X1934">
        <v>87634</v>
      </c>
      <c r="Y1934">
        <f>cleaneddata[[#This Row],[Unit Price]]-cleaneddata[[#This Row],[Discount]]</f>
        <v>63.89</v>
      </c>
      <c r="Z1934" t="str">
        <f>_xlfn.IFS(cleaneddata[[#This Row],[Region]]="Central","Chris",cleaneddata[[#This Row],[Region]]="East","Erin",cleaneddata[[#This Row],[Region]]="South","Sam",cleaneddata[[#This Row],[Region]]="West","William")</f>
        <v>Erin</v>
      </c>
    </row>
    <row r="1935" spans="1:26" x14ac:dyDescent="0.2">
      <c r="A1935">
        <v>1384</v>
      </c>
      <c r="B1935" t="s">
        <v>2793</v>
      </c>
      <c r="C1935" t="s">
        <v>72</v>
      </c>
      <c r="D1935">
        <v>7.0000000000000007E-2</v>
      </c>
      <c r="E1935">
        <v>11.29</v>
      </c>
      <c r="F1935">
        <v>5.03</v>
      </c>
      <c r="G1935" t="s">
        <v>40</v>
      </c>
      <c r="H1935" t="s">
        <v>41</v>
      </c>
      <c r="I1935" t="s">
        <v>50</v>
      </c>
      <c r="J1935" t="s">
        <v>80</v>
      </c>
      <c r="K1935" t="s">
        <v>75</v>
      </c>
      <c r="L1935" t="s">
        <v>1262</v>
      </c>
      <c r="M1935">
        <v>0.59</v>
      </c>
      <c r="N1935" t="s">
        <v>34</v>
      </c>
      <c r="O1935" t="s">
        <v>35</v>
      </c>
      <c r="P1935" t="s">
        <v>244</v>
      </c>
      <c r="Q1935" t="s">
        <v>2734</v>
      </c>
      <c r="R1935">
        <v>22304</v>
      </c>
      <c r="S1935" s="1">
        <v>42185</v>
      </c>
      <c r="T1935" s="1">
        <v>42187</v>
      </c>
      <c r="U1935">
        <v>-163.03</v>
      </c>
      <c r="V1935">
        <v>11</v>
      </c>
      <c r="W1935">
        <v>123.18</v>
      </c>
      <c r="X1935">
        <v>89407</v>
      </c>
      <c r="Y1935">
        <f>cleaneddata[[#This Row],[Unit Price]]-cleaneddata[[#This Row],[Discount]]</f>
        <v>11.219999999999999</v>
      </c>
      <c r="Z1935" t="str">
        <f>_xlfn.IFS(cleaneddata[[#This Row],[Region]]="Central","Chris",cleaneddata[[#This Row],[Region]]="East","Erin",cleaneddata[[#This Row],[Region]]="South","Sam",cleaneddata[[#This Row],[Region]]="West","William")</f>
        <v>Sam</v>
      </c>
    </row>
    <row r="1936" spans="1:26" x14ac:dyDescent="0.2">
      <c r="A1936">
        <v>1472</v>
      </c>
      <c r="B1936" t="s">
        <v>2671</v>
      </c>
      <c r="C1936" t="s">
        <v>72</v>
      </c>
      <c r="D1936">
        <v>0.02</v>
      </c>
      <c r="E1936">
        <v>30.98</v>
      </c>
      <c r="F1936">
        <v>6.5</v>
      </c>
      <c r="G1936" t="s">
        <v>89</v>
      </c>
      <c r="H1936" t="s">
        <v>73</v>
      </c>
      <c r="I1936" t="s">
        <v>42</v>
      </c>
      <c r="J1936" t="s">
        <v>43</v>
      </c>
      <c r="K1936" t="s">
        <v>75</v>
      </c>
      <c r="L1936" t="s">
        <v>2857</v>
      </c>
      <c r="M1936">
        <v>0.79</v>
      </c>
      <c r="N1936" t="s">
        <v>34</v>
      </c>
      <c r="O1936" t="s">
        <v>113</v>
      </c>
      <c r="P1936" t="s">
        <v>319</v>
      </c>
      <c r="Q1936" t="s">
        <v>2672</v>
      </c>
      <c r="R1936">
        <v>44145</v>
      </c>
      <c r="S1936" s="1">
        <v>42185</v>
      </c>
      <c r="T1936" s="1">
        <v>42186</v>
      </c>
      <c r="U1936">
        <v>-44.624000000000002</v>
      </c>
      <c r="V1936">
        <v>17</v>
      </c>
      <c r="W1936">
        <v>552.89</v>
      </c>
      <c r="X1936">
        <v>87078</v>
      </c>
      <c r="Y1936">
        <f>cleaneddata[[#This Row],[Unit Price]]-cleaneddata[[#This Row],[Discount]]</f>
        <v>30.96</v>
      </c>
      <c r="Z1936" t="str">
        <f>_xlfn.IFS(cleaneddata[[#This Row],[Region]]="Central","Chris",cleaneddata[[#This Row],[Region]]="East","Erin",cleaneddata[[#This Row],[Region]]="South","Sam",cleaneddata[[#This Row],[Region]]="West","William")</f>
        <v>Erin</v>
      </c>
    </row>
    <row r="1937" spans="1:26" x14ac:dyDescent="0.2">
      <c r="A1937">
        <v>2276</v>
      </c>
      <c r="B1937" t="s">
        <v>3011</v>
      </c>
      <c r="C1937" t="s">
        <v>72</v>
      </c>
      <c r="D1937">
        <v>0.01</v>
      </c>
      <c r="E1937">
        <v>195.99</v>
      </c>
      <c r="F1937">
        <v>8.99</v>
      </c>
      <c r="G1937" t="s">
        <v>40</v>
      </c>
      <c r="H1937" t="s">
        <v>41</v>
      </c>
      <c r="I1937" t="s">
        <v>42</v>
      </c>
      <c r="J1937" t="s">
        <v>137</v>
      </c>
      <c r="K1937" t="s">
        <v>75</v>
      </c>
      <c r="L1937" t="s">
        <v>1345</v>
      </c>
      <c r="M1937">
        <v>0.6</v>
      </c>
      <c r="N1937" t="s">
        <v>34</v>
      </c>
      <c r="O1937" t="s">
        <v>113</v>
      </c>
      <c r="P1937" t="s">
        <v>114</v>
      </c>
      <c r="Q1937" t="s">
        <v>3012</v>
      </c>
      <c r="R1937">
        <v>14304</v>
      </c>
      <c r="S1937" s="1">
        <v>42185</v>
      </c>
      <c r="T1937" s="1">
        <v>42185</v>
      </c>
      <c r="U1937">
        <v>2653.7813999999998</v>
      </c>
      <c r="V1937">
        <v>22</v>
      </c>
      <c r="W1937">
        <v>3846.06</v>
      </c>
      <c r="X1937">
        <v>91502</v>
      </c>
      <c r="Y1937">
        <f>cleaneddata[[#This Row],[Unit Price]]-cleaneddata[[#This Row],[Discount]]</f>
        <v>195.98000000000002</v>
      </c>
      <c r="Z1937" t="str">
        <f>_xlfn.IFS(cleaneddata[[#This Row],[Region]]="Central","Chris",cleaneddata[[#This Row],[Region]]="East","Erin",cleaneddata[[#This Row],[Region]]="South","Sam",cleaneddata[[#This Row],[Region]]="West","William")</f>
        <v>Erin</v>
      </c>
    </row>
    <row r="1938" spans="1:26" x14ac:dyDescent="0.2">
      <c r="J1938">
        <f>COUNT(cleaneddata[Product Sub-Category])</f>
        <v>0</v>
      </c>
      <c r="S1938" s="1"/>
      <c r="T1938" s="1"/>
      <c r="U1938">
        <f>SUM(cleaneddata[Profit])</f>
        <v>215023.39973715012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F8C3E2-41FE-455E-BC67-8A8E78D487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Customer Segment</vt:lpstr>
      <vt:lpstr>Monthly Profit</vt:lpstr>
      <vt:lpstr>Sales Trend</vt:lpstr>
      <vt:lpstr>Regional Sales</vt:lpstr>
      <vt:lpstr>Manager Performance</vt:lpstr>
      <vt:lpstr>Order Share</vt:lpstr>
      <vt:lpstr>Shipping Charges</vt:lpstr>
      <vt:lpstr>Revenue</vt:lpstr>
      <vt:lpstr>Shipping Expenses</vt:lpstr>
      <vt:lpstr>Revenue </vt:lpstr>
      <vt:lpstr>Top 10 Regions</vt:lpstr>
      <vt:lpstr>DataSheet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dc:creator>
  <cp:lastModifiedBy>Khuspreet Kaur</cp:lastModifiedBy>
  <dcterms:created xsi:type="dcterms:W3CDTF">2019-11-19T18:14:32Z</dcterms:created>
  <dcterms:modified xsi:type="dcterms:W3CDTF">2023-08-18T13:18:50Z</dcterms:modified>
</cp:coreProperties>
</file>