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DA\Excel\Assignment Questions\"/>
    </mc:Choice>
  </mc:AlternateContent>
  <xr:revisionPtr revIDLastSave="0" documentId="13_ncr:1_{EECED9B5-2B0A-4F3C-B7A2-E2BD676B7397}" xr6:coauthVersionLast="47" xr6:coauthVersionMax="47" xr10:uidLastSave="{00000000-0000-0000-0000-000000000000}"/>
  <bookViews>
    <workbookView xWindow="11424" yWindow="0" windowWidth="11712" windowHeight="12336" firstSheet="1" activeTab="3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data">Source!$C$6:$F$40</definedName>
    <definedName name="head">Source!$C$5:$F$5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5" l="1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N11" i="5" l="1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J21" i="4"/>
  <c r="L13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L12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sharedStrings.xml><?xml version="1.0" encoding="utf-8"?>
<sst xmlns="http://schemas.openxmlformats.org/spreadsheetml/2006/main" count="725" uniqueCount="112">
  <si>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</si>
  <si>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</si>
  <si>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</si>
  <si>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</si>
  <si>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</si>
  <si>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</si>
  <si>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</si>
  <si>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</si>
  <si>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</si>
  <si>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</si>
  <si>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</si>
  <si>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</si>
  <si>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</si>
  <si>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</si>
  <si>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</si>
  <si>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</si>
  <si>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</si>
  <si>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</si>
  <si>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</si>
  <si>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</si>
  <si>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</si>
  <si>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</si>
  <si>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</si>
  <si>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</si>
  <si>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</si>
  <si>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</si>
  <si>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</si>
  <si>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</si>
  <si>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</si>
  <si>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</si>
  <si>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</si>
  <si>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</si>
  <si>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</si>
  <si>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</si>
  <si>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</si>
  <si>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</si>
  <si>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</si>
  <si>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</si>
  <si>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</si>
  <si>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</si>
  <si>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</si>
  <si>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</si>
  <si>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</si>
  <si>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</si>
  <si>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</si>
  <si>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</si>
  <si>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</si>
  <si>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</si>
  <si>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</si>
  <si>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</si>
  <si>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</si>
  <si>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</si>
  <si>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</si>
  <si>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</si>
  <si>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</si>
  <si>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</si>
  <si>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</si>
  <si>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</si>
  <si>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</si>
  <si>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</si>
  <si>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</si>
  <si>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</si>
  <si>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</si>
  <si>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</si>
  <si>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</si>
  <si>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</si>
  <si>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</si>
  <si>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</si>
  <si>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</si>
  <si>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</si>
  <si>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</si>
  <si>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</si>
  <si>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</si>
  <si>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</si>
  <si>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</si>
  <si>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</si>
  <si>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</si>
  <si>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</si>
  <si>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</si>
  <si>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</si>
  <si>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</si>
  <si>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</si>
  <si>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</si>
  <si>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</si>
  <si>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</si>
  <si>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</si>
  <si>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</si>
  <si>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</si>
  <si>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</si>
  <si>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</si>
  <si>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</si>
  <si>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</si>
  <si>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</si>
  <si>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</si>
  <si>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</si>
  <si>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</si>
  <si>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</si>
  <si>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</si>
  <si>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</si>
  <si>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</si>
  <si>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</si>
  <si>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</si>
  <si>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</si>
  <si>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</si>
  <si>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</si>
  <si>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</si>
  <si>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</si>
  <si>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</si>
  <si>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</si>
  <si>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</si>
  <si>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</si>
  <si>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TA-DA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</si>
</sst>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opLeftCell="H1" workbookViewId="0">
      <selection activeCell="N11" sqref="N11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6.6640625" bestFit="1" customWidth="1"/>
    <col min="12" max="12" width="10.44140625" bestFit="1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107</v>
      </c>
    </row>
    <row r="3" spans="1:15" x14ac:dyDescent="0.3">
      <c r="B3" s="11">
        <v>2</v>
      </c>
      <c r="C3" s="11" t="s">
        <v>108</v>
      </c>
    </row>
    <row r="4" spans="1:15" x14ac:dyDescent="0.3">
      <c r="B4" s="11">
        <v>3</v>
      </c>
      <c r="C4" s="11" t="s">
        <v>109</v>
      </c>
    </row>
    <row r="5" spans="1:15" x14ac:dyDescent="0.3">
      <c r="B5" s="11">
        <v>4</v>
      </c>
      <c r="C5" s="11" t="s">
        <v>110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 t="s">
        <v>111</v>
      </c>
    </row>
    <row r="11" spans="1:15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IF(AND(E11="female",H11&lt;50000),"Eligible for Gift","Not Eligible for Gift")</f>
        <v>Not Eligible for Gift</v>
      </c>
      <c r="K11" s="10">
        <f>IF(AND(H11&lt;30000,G11="CCD"),9000,0)</f>
        <v>0</v>
      </c>
      <c r="L11" s="10" t="str">
        <f>IF(YEAR(D11)&lt;1980,"Retired","Not Retired")</f>
        <v>Retired</v>
      </c>
      <c r="M11" s="10">
        <f>IF(AND(OR(G11="sales",G11="marketing"),H11&lt;45000),25000,10000)</f>
        <v>10000</v>
      </c>
      <c r="N11" s="10">
        <f>IF(OR(G11="Director",G11="CEO"),0,1500)</f>
        <v>1500</v>
      </c>
      <c r="O11" s="10">
        <f>_xlfn.IFS(I11="North",5000,I11="South",4000,I11="east",4200,I11="Mid west",3800,"TA","DA")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IF(AND(E12="female",H12&lt;50000),"Eligible for Gift","Not Eligible for Gift")</f>
        <v>Not Eligible for Gift</v>
      </c>
      <c r="K12" s="10">
        <f t="shared" ref="K12:K48" si="1">IF(AND(H12&lt;30000,G12="CCD"),9000,0)</f>
        <v>0</v>
      </c>
      <c r="L12" s="10" t="str">
        <f t="shared" ref="L12:L48" si="2">IF(YEAR(D12)&lt;1980,"Retired","Not Retired")</f>
        <v>Retired</v>
      </c>
      <c r="M12" s="10">
        <f t="shared" ref="M12:M48" si="3">IF(AND(OR(G12="sales",G12="marketing"),H12&lt;45000),25000,10000)</f>
        <v>25000</v>
      </c>
      <c r="N12" s="10">
        <f t="shared" ref="N12:N48" si="4">IF(OR(G12="Director",G12="CEO"),0,1500)</f>
        <v>1500</v>
      </c>
      <c r="O12" s="10">
        <f t="shared" ref="O12:O48" si="5">_xlfn.IFS(I12="North",5000,I12="South",4000,I12="east",4200,I12="Mid west",3800,"TA","DA")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 t="str">
        <f>IF(YEAR(D13)&lt;1980,"Retired","Not Retired")</f>
        <v>Retired</v>
      </c>
      <c r="M13" s="10">
        <f t="shared" si="3"/>
        <v>10000</v>
      </c>
      <c r="N13" s="10">
        <f t="shared" si="4"/>
        <v>1500</v>
      </c>
      <c r="O13" s="10">
        <f t="shared" si="5"/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>
        <f t="shared" si="4"/>
        <v>1500</v>
      </c>
      <c r="O14" s="10">
        <f t="shared" si="5"/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>
        <f t="shared" si="4"/>
        <v>1500</v>
      </c>
      <c r="O15" s="10">
        <f t="shared" si="5"/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>
        <f t="shared" si="4"/>
        <v>0</v>
      </c>
      <c r="O16" s="10">
        <f t="shared" si="5"/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>
        <f t="shared" si="4"/>
        <v>1500</v>
      </c>
      <c r="O17" s="10">
        <f t="shared" si="5"/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>
        <f t="shared" si="4"/>
        <v>1500</v>
      </c>
      <c r="O18" s="10">
        <f t="shared" si="5"/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>
        <f t="shared" si="4"/>
        <v>1500</v>
      </c>
      <c r="O19" s="10">
        <f t="shared" si="5"/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>
        <f t="shared" si="4"/>
        <v>1500</v>
      </c>
      <c r="O20" s="10">
        <f t="shared" si="5"/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>IF(AND(E21="female",H21&lt;50000),"Eligible for Gift","Not Eligible for Gift")</f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10000</v>
      </c>
      <c r="N21" s="10">
        <f t="shared" si="4"/>
        <v>1500</v>
      </c>
      <c r="O21" s="10">
        <f t="shared" si="5"/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>
        <f t="shared" si="4"/>
        <v>1500</v>
      </c>
      <c r="O22" s="10">
        <f t="shared" si="5"/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>
        <f t="shared" si="4"/>
        <v>1500</v>
      </c>
      <c r="O23" s="10">
        <f t="shared" si="5"/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>
        <f t="shared" si="4"/>
        <v>1500</v>
      </c>
      <c r="O24" s="10">
        <f t="shared" si="5"/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>
        <f t="shared" si="4"/>
        <v>0</v>
      </c>
      <c r="O25" s="10">
        <f t="shared" si="5"/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>
        <f t="shared" si="4"/>
        <v>1500</v>
      </c>
      <c r="O26" s="10">
        <f t="shared" si="5"/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>
        <f t="shared" si="4"/>
        <v>1500</v>
      </c>
      <c r="O27" s="10">
        <f t="shared" si="5"/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>
        <f t="shared" si="4"/>
        <v>1500</v>
      </c>
      <c r="O28" s="10">
        <f t="shared" si="5"/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3"/>
        <v>10000</v>
      </c>
      <c r="N29" s="10">
        <f t="shared" si="4"/>
        <v>1500</v>
      </c>
      <c r="O29" s="10">
        <f t="shared" si="5"/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>
        <f t="shared" si="4"/>
        <v>1500</v>
      </c>
      <c r="O30" s="10">
        <f t="shared" si="5"/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>
        <f t="shared" si="4"/>
        <v>1500</v>
      </c>
      <c r="O31" s="10">
        <f t="shared" si="5"/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>
        <f t="shared" si="4"/>
        <v>1500</v>
      </c>
      <c r="O32" s="10">
        <f t="shared" si="5"/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>
        <f t="shared" si="4"/>
        <v>1500</v>
      </c>
      <c r="O33" s="10">
        <f t="shared" si="5"/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>
        <f t="shared" si="4"/>
        <v>1500</v>
      </c>
      <c r="O34" s="10">
        <f t="shared" si="5"/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>
        <f t="shared" si="4"/>
        <v>1500</v>
      </c>
      <c r="O35" s="10">
        <f t="shared" si="5"/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>
        <f t="shared" si="4"/>
        <v>1500</v>
      </c>
      <c r="O36" s="10">
        <f t="shared" si="5"/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>
        <f t="shared" si="4"/>
        <v>1500</v>
      </c>
      <c r="O37" s="10">
        <f t="shared" si="5"/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>
        <f t="shared" si="4"/>
        <v>1500</v>
      </c>
      <c r="O38" s="10">
        <f t="shared" si="5"/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>
        <f t="shared" si="4"/>
        <v>1500</v>
      </c>
      <c r="O39" s="10">
        <f t="shared" si="5"/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>
        <f t="shared" si="4"/>
        <v>1500</v>
      </c>
      <c r="O40" s="10">
        <f t="shared" si="5"/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>
        <f t="shared" si="4"/>
        <v>1500</v>
      </c>
      <c r="O41" s="10">
        <f t="shared" si="5"/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>
        <f t="shared" si="4"/>
        <v>0</v>
      </c>
      <c r="O42" s="10">
        <f t="shared" si="5"/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>
        <f t="shared" si="4"/>
        <v>1500</v>
      </c>
      <c r="O43" s="10">
        <f t="shared" si="5"/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>
        <f t="shared" si="4"/>
        <v>1500</v>
      </c>
      <c r="O44" s="10">
        <f t="shared" si="5"/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>
        <f t="shared" si="4"/>
        <v>1500</v>
      </c>
      <c r="O45" s="10">
        <f t="shared" si="5"/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>
        <f t="shared" si="4"/>
        <v>1500</v>
      </c>
      <c r="O46" s="10">
        <f t="shared" si="5"/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>
        <f t="shared" si="4"/>
        <v>1500</v>
      </c>
      <c r="O47" s="10">
        <f t="shared" si="5"/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10000</v>
      </c>
      <c r="N48" s="10">
        <f t="shared" si="4"/>
        <v>1500</v>
      </c>
      <c r="O48" s="10">
        <f t="shared" si="5"/>
        <v>5000</v>
      </c>
    </row>
    <row r="49" spans="7:7" x14ac:dyDescent="0.3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topLeftCell="L1" workbookViewId="0">
      <selection activeCell="N10" sqref="N10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150901</v>
      </c>
      <c r="D5" s="7" t="s">
        <v>49</v>
      </c>
      <c r="E5" s="7" t="s">
        <v>50</v>
      </c>
      <c r="F5" s="8">
        <v>32946</v>
      </c>
      <c r="G5" s="6" t="s">
        <v>38</v>
      </c>
      <c r="H5" s="7" t="s">
        <v>9</v>
      </c>
      <c r="I5" s="7" t="s">
        <v>0</v>
      </c>
      <c r="J5" s="7" t="s">
        <v>96</v>
      </c>
      <c r="K5" s="3">
        <v>53000</v>
      </c>
    </row>
    <row r="6" spans="3:14" x14ac:dyDescent="0.3">
      <c r="C6" s="6">
        <v>150929</v>
      </c>
      <c r="D6" s="7" t="s">
        <v>57</v>
      </c>
      <c r="E6" s="7" t="s">
        <v>58</v>
      </c>
      <c r="F6" s="8">
        <v>26739</v>
      </c>
      <c r="G6" s="6" t="s">
        <v>8</v>
      </c>
      <c r="H6" s="7" t="s">
        <v>9</v>
      </c>
      <c r="I6" s="7" t="s">
        <v>82</v>
      </c>
      <c r="J6" s="7" t="s">
        <v>96</v>
      </c>
      <c r="K6" s="3">
        <v>58000</v>
      </c>
    </row>
    <row r="7" spans="3:14" x14ac:dyDescent="0.3">
      <c r="C7" s="6">
        <v>150867</v>
      </c>
      <c r="D7" s="7" t="s">
        <v>39</v>
      </c>
      <c r="E7" s="7" t="s">
        <v>40</v>
      </c>
      <c r="F7" s="8">
        <v>29028</v>
      </c>
      <c r="G7" s="6" t="s">
        <v>38</v>
      </c>
      <c r="H7" s="7" t="s">
        <v>14</v>
      </c>
      <c r="I7" s="7" t="s">
        <v>81</v>
      </c>
      <c r="J7" s="7" t="s">
        <v>98</v>
      </c>
      <c r="K7" s="3">
        <v>49000</v>
      </c>
      <c r="M7" s="13" t="s">
        <v>99</v>
      </c>
    </row>
    <row r="8" spans="3:14" x14ac:dyDescent="0.3">
      <c r="C8" s="6">
        <v>150894</v>
      </c>
      <c r="D8" s="7" t="s">
        <v>45</v>
      </c>
      <c r="E8" s="7" t="s">
        <v>46</v>
      </c>
      <c r="F8" s="8">
        <v>37124</v>
      </c>
      <c r="G8" s="6" t="s">
        <v>8</v>
      </c>
      <c r="H8" s="7" t="s">
        <v>9</v>
      </c>
      <c r="I8" s="7" t="s">
        <v>85</v>
      </c>
      <c r="J8" s="7" t="s">
        <v>96</v>
      </c>
      <c r="K8" s="3">
        <v>67000</v>
      </c>
    </row>
    <row r="9" spans="3:14" x14ac:dyDescent="0.3">
      <c r="C9" s="6">
        <v>150990</v>
      </c>
      <c r="D9" s="7" t="s">
        <v>75</v>
      </c>
      <c r="E9" s="7" t="s">
        <v>74</v>
      </c>
      <c r="F9" s="8">
        <v>36400</v>
      </c>
      <c r="G9" s="6" t="s">
        <v>8</v>
      </c>
      <c r="H9" s="7" t="s">
        <v>9</v>
      </c>
      <c r="I9" s="7" t="s">
        <v>84</v>
      </c>
      <c r="J9" s="7" t="s">
        <v>97</v>
      </c>
      <c r="K9" s="3">
        <v>77000</v>
      </c>
      <c r="M9" s="15" t="s">
        <v>100</v>
      </c>
      <c r="N9" s="2" t="s">
        <v>101</v>
      </c>
    </row>
    <row r="10" spans="3:14" x14ac:dyDescent="0.3">
      <c r="C10" s="6">
        <v>150937</v>
      </c>
      <c r="D10" s="7" t="s">
        <v>30</v>
      </c>
      <c r="E10" s="7" t="s">
        <v>60</v>
      </c>
      <c r="F10" s="8">
        <v>24700</v>
      </c>
      <c r="G10" s="6" t="s">
        <v>8</v>
      </c>
      <c r="H10" s="7" t="s">
        <v>9</v>
      </c>
      <c r="I10" s="7" t="s">
        <v>84</v>
      </c>
      <c r="J10" s="7" t="s">
        <v>96</v>
      </c>
      <c r="K10" s="3">
        <v>37000</v>
      </c>
      <c r="M10" s="2" t="s">
        <v>102</v>
      </c>
      <c r="N10" s="3" t="str">
        <f>INDEX(D5:K42,MATCH(MAX(K5:K42),K5:K42,0),1)</f>
        <v>Dinesh</v>
      </c>
    </row>
    <row r="11" spans="3:14" x14ac:dyDescent="0.3">
      <c r="C11" s="6">
        <v>150850</v>
      </c>
      <c r="D11" s="7" t="s">
        <v>30</v>
      </c>
      <c r="E11" s="7" t="s">
        <v>31</v>
      </c>
      <c r="F11" s="8">
        <v>32027</v>
      </c>
      <c r="G11" s="6" t="s">
        <v>8</v>
      </c>
      <c r="H11" s="7" t="s">
        <v>9</v>
      </c>
      <c r="I11" s="7" t="s">
        <v>86</v>
      </c>
      <c r="J11" s="7" t="s">
        <v>98</v>
      </c>
      <c r="K11" s="3">
        <v>47000</v>
      </c>
      <c r="M11" s="2" t="s">
        <v>103</v>
      </c>
      <c r="N11" s="3" t="str">
        <f>INDEX(D5:K42,MATCH(MIN(K5:K42),K5:K42,0),1)</f>
        <v>Satish</v>
      </c>
    </row>
    <row r="12" spans="3:14" x14ac:dyDescent="0.3">
      <c r="C12" s="6">
        <v>150881</v>
      </c>
      <c r="D12" s="7" t="s">
        <v>42</v>
      </c>
      <c r="E12" s="7" t="s">
        <v>43</v>
      </c>
      <c r="F12" s="8">
        <v>30337</v>
      </c>
      <c r="G12" s="6" t="s">
        <v>8</v>
      </c>
      <c r="H12" s="7" t="s">
        <v>14</v>
      </c>
      <c r="I12" s="7" t="s">
        <v>83</v>
      </c>
      <c r="J12" s="7" t="s">
        <v>98</v>
      </c>
      <c r="K12" s="3">
        <v>92000</v>
      </c>
    </row>
    <row r="13" spans="3:14" x14ac:dyDescent="0.3">
      <c r="C13" s="6">
        <v>150888</v>
      </c>
      <c r="D13" s="7" t="s">
        <v>44</v>
      </c>
      <c r="E13" s="7" t="s">
        <v>37</v>
      </c>
      <c r="F13" s="8">
        <v>29221</v>
      </c>
      <c r="G13" s="6" t="s">
        <v>8</v>
      </c>
      <c r="H13" s="7" t="s">
        <v>9</v>
      </c>
      <c r="I13" s="7" t="s">
        <v>84</v>
      </c>
      <c r="J13" s="7" t="s">
        <v>98</v>
      </c>
      <c r="K13" s="3">
        <v>43000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150858</v>
      </c>
      <c r="D15" s="7" t="s">
        <v>34</v>
      </c>
      <c r="E15" s="7" t="s">
        <v>35</v>
      </c>
      <c r="F15" s="8">
        <v>34846</v>
      </c>
      <c r="G15" s="6" t="s">
        <v>8</v>
      </c>
      <c r="H15" s="7" t="s">
        <v>9</v>
      </c>
      <c r="I15" s="7" t="s">
        <v>86</v>
      </c>
      <c r="J15" s="7" t="s">
        <v>98</v>
      </c>
      <c r="K15" s="3">
        <v>34000</v>
      </c>
    </row>
    <row r="16" spans="3:14" x14ac:dyDescent="0.3">
      <c r="C16" s="6">
        <v>150982</v>
      </c>
      <c r="D16" s="7" t="s">
        <v>71</v>
      </c>
      <c r="E16" s="7" t="s">
        <v>72</v>
      </c>
      <c r="F16" s="8">
        <v>35574</v>
      </c>
      <c r="G16" s="6" t="s">
        <v>8</v>
      </c>
      <c r="H16" s="7" t="s">
        <v>9</v>
      </c>
      <c r="I16" s="7" t="s">
        <v>82</v>
      </c>
      <c r="J16" s="7" t="s">
        <v>97</v>
      </c>
      <c r="K16" s="3">
        <v>47000</v>
      </c>
    </row>
    <row r="17" spans="3:11" x14ac:dyDescent="0.3">
      <c r="C17" s="6">
        <v>150954</v>
      </c>
      <c r="D17" s="7" t="s">
        <v>65</v>
      </c>
      <c r="E17" s="7" t="s">
        <v>18</v>
      </c>
      <c r="F17" s="8">
        <v>35495</v>
      </c>
      <c r="G17" s="6" t="s">
        <v>38</v>
      </c>
      <c r="H17" s="7" t="s">
        <v>9</v>
      </c>
      <c r="I17" s="7" t="s">
        <v>0</v>
      </c>
      <c r="J17" s="7" t="s">
        <v>96</v>
      </c>
      <c r="K17" s="3">
        <v>57000</v>
      </c>
    </row>
    <row r="18" spans="3:11" x14ac:dyDescent="0.3">
      <c r="C18" s="6">
        <v>150777</v>
      </c>
      <c r="D18" s="7" t="s">
        <v>10</v>
      </c>
      <c r="E18" s="7" t="s">
        <v>11</v>
      </c>
      <c r="F18" s="8">
        <v>21123</v>
      </c>
      <c r="G18" s="6" t="s">
        <v>8</v>
      </c>
      <c r="H18" s="7" t="s">
        <v>9</v>
      </c>
      <c r="I18" s="7" t="s">
        <v>82</v>
      </c>
      <c r="J18" s="7" t="s">
        <v>95</v>
      </c>
      <c r="K18" s="3">
        <v>22000</v>
      </c>
    </row>
    <row r="19" spans="3:11" x14ac:dyDescent="0.3">
      <c r="C19" s="6">
        <v>150912</v>
      </c>
      <c r="D19" s="7" t="s">
        <v>53</v>
      </c>
      <c r="E19" s="7" t="s">
        <v>54</v>
      </c>
      <c r="F19" s="8">
        <v>37629</v>
      </c>
      <c r="G19" s="6" t="s">
        <v>38</v>
      </c>
      <c r="H19" s="7" t="s">
        <v>9</v>
      </c>
      <c r="I19" s="7" t="s">
        <v>88</v>
      </c>
      <c r="J19" s="7" t="s">
        <v>96</v>
      </c>
      <c r="K19" s="3">
        <v>81000</v>
      </c>
    </row>
    <row r="20" spans="3:11" x14ac:dyDescent="0.3">
      <c r="C20" s="6">
        <v>150930</v>
      </c>
      <c r="D20" s="7" t="s">
        <v>28</v>
      </c>
      <c r="E20" s="7" t="s">
        <v>59</v>
      </c>
      <c r="F20" s="8">
        <v>37027</v>
      </c>
      <c r="G20" s="6" t="s">
        <v>8</v>
      </c>
      <c r="H20" s="7" t="s">
        <v>9</v>
      </c>
      <c r="I20" s="7" t="s">
        <v>83</v>
      </c>
      <c r="J20" s="7" t="s">
        <v>96</v>
      </c>
      <c r="K20" s="3">
        <v>82000</v>
      </c>
    </row>
    <row r="21" spans="3:11" x14ac:dyDescent="0.3">
      <c r="C21" s="6">
        <v>150840</v>
      </c>
      <c r="D21" s="7" t="s">
        <v>28</v>
      </c>
      <c r="E21" s="7" t="s">
        <v>29</v>
      </c>
      <c r="F21" s="8">
        <v>23136</v>
      </c>
      <c r="G21" s="6" t="s">
        <v>38</v>
      </c>
      <c r="H21" s="7" t="s">
        <v>9</v>
      </c>
      <c r="I21" s="7" t="s">
        <v>85</v>
      </c>
      <c r="J21" s="7" t="s">
        <v>98</v>
      </c>
      <c r="K21" s="3">
        <v>20000</v>
      </c>
    </row>
    <row r="22" spans="3:11" x14ac:dyDescent="0.3">
      <c r="C22" s="6">
        <v>150968</v>
      </c>
      <c r="D22" s="7" t="s">
        <v>67</v>
      </c>
      <c r="E22" s="7" t="s">
        <v>68</v>
      </c>
      <c r="F22" s="8">
        <v>37208</v>
      </c>
      <c r="G22" s="6" t="s">
        <v>8</v>
      </c>
      <c r="H22" s="7" t="s">
        <v>9</v>
      </c>
      <c r="I22" s="7" t="s">
        <v>88</v>
      </c>
      <c r="J22" s="7" t="s">
        <v>96</v>
      </c>
      <c r="K22" s="3">
        <v>65000</v>
      </c>
    </row>
    <row r="23" spans="3:11" x14ac:dyDescent="0.3">
      <c r="C23" s="6">
        <v>150921</v>
      </c>
      <c r="D23" s="7" t="s">
        <v>55</v>
      </c>
      <c r="E23" s="7" t="s">
        <v>56</v>
      </c>
      <c r="F23" s="8">
        <v>38092</v>
      </c>
      <c r="G23" s="6" t="s">
        <v>8</v>
      </c>
      <c r="H23" s="7" t="s">
        <v>9</v>
      </c>
      <c r="I23" s="7" t="s">
        <v>81</v>
      </c>
      <c r="J23" s="7" t="s">
        <v>96</v>
      </c>
      <c r="K23" s="3">
        <v>19000</v>
      </c>
    </row>
    <row r="24" spans="3:11" x14ac:dyDescent="0.3">
      <c r="C24" s="6">
        <v>150940</v>
      </c>
      <c r="D24" s="7" t="s">
        <v>61</v>
      </c>
      <c r="E24" s="7" t="s">
        <v>62</v>
      </c>
      <c r="F24" s="8">
        <v>26906</v>
      </c>
      <c r="G24" s="6" t="s">
        <v>8</v>
      </c>
      <c r="H24" s="7" t="s">
        <v>14</v>
      </c>
      <c r="I24" s="7" t="s">
        <v>85</v>
      </c>
      <c r="J24" s="7" t="s">
        <v>96</v>
      </c>
      <c r="K24" s="3">
        <v>87000</v>
      </c>
    </row>
    <row r="25" spans="3:11" x14ac:dyDescent="0.3">
      <c r="C25" s="6">
        <v>150830</v>
      </c>
      <c r="D25" s="7" t="s">
        <v>24</v>
      </c>
      <c r="E25" s="7" t="s">
        <v>25</v>
      </c>
      <c r="F25" s="8">
        <v>29037</v>
      </c>
      <c r="G25" s="6" t="s">
        <v>38</v>
      </c>
      <c r="H25" s="7" t="s">
        <v>9</v>
      </c>
      <c r="I25" s="7" t="s">
        <v>0</v>
      </c>
      <c r="J25" s="7" t="s">
        <v>95</v>
      </c>
      <c r="K25" s="3">
        <v>52000</v>
      </c>
    </row>
    <row r="26" spans="3:11" x14ac:dyDescent="0.3">
      <c r="C26" s="6">
        <v>150791</v>
      </c>
      <c r="D26" s="7" t="s">
        <v>15</v>
      </c>
      <c r="E26" s="7" t="s">
        <v>16</v>
      </c>
      <c r="F26" s="8">
        <v>23346</v>
      </c>
      <c r="G26" s="6" t="s">
        <v>38</v>
      </c>
      <c r="H26" s="7" t="s">
        <v>9</v>
      </c>
      <c r="I26" s="7" t="s">
        <v>83</v>
      </c>
      <c r="J26" s="7" t="s">
        <v>95</v>
      </c>
      <c r="K26" s="3">
        <v>67000</v>
      </c>
    </row>
    <row r="27" spans="3:11" x14ac:dyDescent="0.3">
      <c r="C27" s="6">
        <v>150805</v>
      </c>
      <c r="D27" s="7" t="s">
        <v>15</v>
      </c>
      <c r="E27" s="7" t="s">
        <v>19</v>
      </c>
      <c r="F27" s="8">
        <v>26172</v>
      </c>
      <c r="G27" s="6" t="s">
        <v>8</v>
      </c>
      <c r="H27" s="7" t="s">
        <v>9</v>
      </c>
      <c r="I27" s="7" t="s">
        <v>91</v>
      </c>
      <c r="J27" s="7" t="s">
        <v>95</v>
      </c>
      <c r="K27" s="3">
        <v>91000</v>
      </c>
    </row>
    <row r="28" spans="3:11" x14ac:dyDescent="0.3">
      <c r="C28" s="6">
        <v>150947</v>
      </c>
      <c r="D28" s="7" t="s">
        <v>63</v>
      </c>
      <c r="E28" s="7" t="s">
        <v>64</v>
      </c>
      <c r="F28" s="8">
        <v>33449</v>
      </c>
      <c r="G28" s="6" t="s">
        <v>38</v>
      </c>
      <c r="H28" s="7" t="s">
        <v>9</v>
      </c>
      <c r="I28" s="7" t="s">
        <v>86</v>
      </c>
      <c r="J28" s="7" t="s">
        <v>96</v>
      </c>
      <c r="K28" s="3">
        <v>85000</v>
      </c>
    </row>
    <row r="29" spans="3:11" x14ac:dyDescent="0.3">
      <c r="C29" s="6">
        <v>150834</v>
      </c>
      <c r="D29" s="7" t="s">
        <v>26</v>
      </c>
      <c r="E29" s="7" t="s">
        <v>27</v>
      </c>
      <c r="F29" s="8">
        <v>31199</v>
      </c>
      <c r="G29" s="6" t="s">
        <v>38</v>
      </c>
      <c r="H29" s="7" t="s">
        <v>9</v>
      </c>
      <c r="I29" s="7" t="s">
        <v>87</v>
      </c>
      <c r="J29" s="7" t="s">
        <v>95</v>
      </c>
      <c r="K29" s="3">
        <v>48000</v>
      </c>
    </row>
    <row r="30" spans="3:11" x14ac:dyDescent="0.3">
      <c r="C30" s="6">
        <v>150865</v>
      </c>
      <c r="D30" s="7" t="s">
        <v>36</v>
      </c>
      <c r="E30" s="7" t="s">
        <v>37</v>
      </c>
      <c r="F30" s="8">
        <v>31279</v>
      </c>
      <c r="G30" s="6" t="s">
        <v>38</v>
      </c>
      <c r="H30" s="7" t="s">
        <v>9</v>
      </c>
      <c r="I30" s="7" t="s">
        <v>90</v>
      </c>
      <c r="J30" s="7" t="s">
        <v>98</v>
      </c>
      <c r="K30" s="3">
        <v>90000</v>
      </c>
    </row>
    <row r="31" spans="3:11" x14ac:dyDescent="0.3">
      <c r="C31" s="6">
        <v>150784</v>
      </c>
      <c r="D31" s="7" t="s">
        <v>12</v>
      </c>
      <c r="E31" s="7" t="s">
        <v>13</v>
      </c>
      <c r="F31" s="8">
        <v>28365</v>
      </c>
      <c r="G31" s="6" t="s">
        <v>38</v>
      </c>
      <c r="H31" s="7" t="s">
        <v>14</v>
      </c>
      <c r="I31" s="7" t="s">
        <v>83</v>
      </c>
      <c r="J31" s="7" t="s">
        <v>95</v>
      </c>
      <c r="K31" s="3">
        <v>35000</v>
      </c>
    </row>
    <row r="32" spans="3:11" x14ac:dyDescent="0.3">
      <c r="C32" s="6">
        <v>150995</v>
      </c>
      <c r="D32" s="7" t="s">
        <v>76</v>
      </c>
      <c r="E32" s="7" t="s">
        <v>77</v>
      </c>
      <c r="F32" s="8">
        <v>35330</v>
      </c>
      <c r="G32" s="6" t="s">
        <v>8</v>
      </c>
      <c r="H32" s="7" t="s">
        <v>9</v>
      </c>
      <c r="I32" s="7" t="s">
        <v>85</v>
      </c>
      <c r="J32" s="7" t="s">
        <v>97</v>
      </c>
      <c r="K32" s="3">
        <v>15000</v>
      </c>
    </row>
    <row r="33" spans="3:11" x14ac:dyDescent="0.3">
      <c r="C33" s="6">
        <v>150962</v>
      </c>
      <c r="D33" s="7" t="s">
        <v>66</v>
      </c>
      <c r="E33" s="7" t="s">
        <v>18</v>
      </c>
      <c r="F33" s="8">
        <v>37773</v>
      </c>
      <c r="G33" s="6" t="s">
        <v>38</v>
      </c>
      <c r="H33" s="7" t="s">
        <v>9</v>
      </c>
      <c r="I33" s="7" t="s">
        <v>91</v>
      </c>
      <c r="J33" s="7" t="s">
        <v>96</v>
      </c>
      <c r="K33" s="3">
        <v>87000</v>
      </c>
    </row>
    <row r="34" spans="3:11" x14ac:dyDescent="0.3">
      <c r="C34" s="6">
        <v>150899</v>
      </c>
      <c r="D34" s="7" t="s">
        <v>47</v>
      </c>
      <c r="E34" s="7" t="s">
        <v>48</v>
      </c>
      <c r="F34" s="8">
        <v>37400</v>
      </c>
      <c r="G34" s="6" t="s">
        <v>8</v>
      </c>
      <c r="H34" s="7" t="s">
        <v>9</v>
      </c>
      <c r="I34" s="7" t="s">
        <v>86</v>
      </c>
      <c r="J34" s="7" t="s">
        <v>96</v>
      </c>
      <c r="K34" s="3">
        <v>50000</v>
      </c>
    </row>
    <row r="35" spans="3:11" x14ac:dyDescent="0.3">
      <c r="C35" s="6">
        <v>150975</v>
      </c>
      <c r="D35" s="7" t="s">
        <v>69</v>
      </c>
      <c r="E35" s="7" t="s">
        <v>70</v>
      </c>
      <c r="F35" s="8">
        <v>31478</v>
      </c>
      <c r="G35" s="6" t="s">
        <v>8</v>
      </c>
      <c r="H35" s="7" t="s">
        <v>9</v>
      </c>
      <c r="I35" s="7" t="s">
        <v>81</v>
      </c>
      <c r="J35" s="7" t="s">
        <v>97</v>
      </c>
      <c r="K35" s="3">
        <v>83000</v>
      </c>
    </row>
    <row r="36" spans="3:11" x14ac:dyDescent="0.3">
      <c r="C36" s="6">
        <v>150773</v>
      </c>
      <c r="D36" s="7" t="s">
        <v>6</v>
      </c>
      <c r="E36" s="7" t="s">
        <v>7</v>
      </c>
      <c r="F36" s="8">
        <v>26860</v>
      </c>
      <c r="G36" s="6" t="s">
        <v>8</v>
      </c>
      <c r="H36" s="7" t="s">
        <v>9</v>
      </c>
      <c r="I36" s="7" t="s">
        <v>81</v>
      </c>
      <c r="J36" s="7" t="s">
        <v>95</v>
      </c>
      <c r="K36" s="3">
        <v>85000</v>
      </c>
    </row>
    <row r="37" spans="3:11" x14ac:dyDescent="0.3">
      <c r="C37" s="6">
        <v>150851</v>
      </c>
      <c r="D37" s="7" t="s">
        <v>32</v>
      </c>
      <c r="E37" s="7" t="s">
        <v>33</v>
      </c>
      <c r="F37" s="8">
        <v>29368</v>
      </c>
      <c r="G37" s="6" t="s">
        <v>8</v>
      </c>
      <c r="H37" s="7" t="s">
        <v>14</v>
      </c>
      <c r="I37" s="7" t="s">
        <v>85</v>
      </c>
      <c r="J37" s="7" t="s">
        <v>98</v>
      </c>
      <c r="K37" s="3">
        <v>75000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7" t="s">
        <v>82</v>
      </c>
      <c r="J39" s="7" t="s">
        <v>98</v>
      </c>
      <c r="K39" s="3">
        <v>27000</v>
      </c>
    </row>
    <row r="40" spans="3:11" x14ac:dyDescent="0.3">
      <c r="C40" s="6">
        <v>150989</v>
      </c>
      <c r="D40" s="7" t="s">
        <v>73</v>
      </c>
      <c r="E40" s="7" t="s">
        <v>74</v>
      </c>
      <c r="F40" s="8">
        <v>33113</v>
      </c>
      <c r="G40" s="6" t="s">
        <v>8</v>
      </c>
      <c r="H40" s="7" t="s">
        <v>9</v>
      </c>
      <c r="I40" s="7" t="s">
        <v>83</v>
      </c>
      <c r="J40" s="7" t="s">
        <v>97</v>
      </c>
      <c r="K40" s="3">
        <v>45000</v>
      </c>
    </row>
    <row r="41" spans="3:11" x14ac:dyDescent="0.3">
      <c r="C41" s="6">
        <v>150821</v>
      </c>
      <c r="D41" s="7" t="s">
        <v>22</v>
      </c>
      <c r="E41" s="7" t="s">
        <v>23</v>
      </c>
      <c r="F41" s="8">
        <v>29966</v>
      </c>
      <c r="G41" s="6" t="s">
        <v>8</v>
      </c>
      <c r="H41" s="7" t="s">
        <v>14</v>
      </c>
      <c r="I41" s="7" t="s">
        <v>86</v>
      </c>
      <c r="J41" s="7" t="s">
        <v>95</v>
      </c>
      <c r="K41" s="3">
        <v>26000</v>
      </c>
    </row>
    <row r="42" spans="3:11" x14ac:dyDescent="0.3">
      <c r="C42" s="6">
        <v>150905</v>
      </c>
      <c r="D42" s="7" t="s">
        <v>51</v>
      </c>
      <c r="E42" s="7" t="s">
        <v>52</v>
      </c>
      <c r="F42" s="8">
        <v>30819</v>
      </c>
      <c r="G42" s="6" t="s">
        <v>38</v>
      </c>
      <c r="H42" s="7" t="s">
        <v>14</v>
      </c>
      <c r="I42" s="7" t="s">
        <v>87</v>
      </c>
      <c r="J42" s="7" t="s">
        <v>96</v>
      </c>
      <c r="K42" s="3">
        <v>62000</v>
      </c>
    </row>
  </sheetData>
  <sortState xmlns:xlrd2="http://schemas.microsoft.com/office/spreadsheetml/2017/richdata2" ref="C5:K42">
    <sortCondition ref="D5:D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opLeftCell="H3" workbookViewId="0">
      <selection activeCell="J15" sqref="J15"/>
    </sheetView>
  </sheetViews>
  <sheetFormatPr defaultRowHeight="14.4" x14ac:dyDescent="0.3"/>
  <cols>
    <col min="6" max="6" width="9.88671875" bestFit="1" customWidth="1"/>
    <col min="9" max="9" width="8.77734375" bestFit="1" customWidth="1"/>
    <col min="10" max="10" width="21.33203125" bestFit="1" customWidth="1"/>
    <col min="11" max="11" width="10.77734375" bestFit="1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78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 t="shared" ref="I7:K26" si="0">IFERROR(VLOOKUP($C7,data,MATCH(I$6,head,0),FALSE),"Retired ")</f>
        <v>North</v>
      </c>
      <c r="J7" s="3" t="str">
        <f t="shared" si="0"/>
        <v>FLM</v>
      </c>
      <c r="K7" s="3">
        <f t="shared" si="0"/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 t="shared" si="0"/>
        <v>North</v>
      </c>
      <c r="J8" s="3" t="str">
        <f t="shared" si="0"/>
        <v>Digital Marketing</v>
      </c>
      <c r="K8" s="3">
        <f t="shared" si="0"/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 t="shared" si="0"/>
        <v>North</v>
      </c>
      <c r="J9" s="3" t="str">
        <f t="shared" si="0"/>
        <v>Digital Marketing</v>
      </c>
      <c r="K9" s="3">
        <f t="shared" si="0"/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 t="shared" si="0"/>
        <v>South</v>
      </c>
      <c r="J10" s="3" t="str">
        <f t="shared" si="0"/>
        <v>Inside Sales</v>
      </c>
      <c r="K10" s="3">
        <f t="shared" si="0"/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 t="shared" si="0"/>
        <v>North</v>
      </c>
      <c r="J11" s="3" t="str">
        <f t="shared" si="0"/>
        <v>Marketing</v>
      </c>
      <c r="K11" s="3">
        <f t="shared" si="0"/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 t="shared" si="0"/>
        <v>North</v>
      </c>
      <c r="J12" s="3" t="str">
        <f t="shared" si="0"/>
        <v>Director</v>
      </c>
      <c r="K12" s="3">
        <f t="shared" si="0"/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 t="shared" si="0"/>
        <v>Mid West</v>
      </c>
      <c r="J13" s="3" t="str">
        <f t="shared" si="0"/>
        <v>Learning &amp; Development</v>
      </c>
      <c r="K13" s="3">
        <f t="shared" si="0"/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 t="shared" si="0"/>
        <v>Mid West</v>
      </c>
      <c r="J14" s="3" t="str">
        <f t="shared" si="0"/>
        <v>Digital Marketing</v>
      </c>
      <c r="K14" s="3">
        <f t="shared" si="0"/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 t="shared" si="0"/>
        <v>East</v>
      </c>
      <c r="J15" s="3" t="str">
        <f t="shared" si="0"/>
        <v>Digital Marketing</v>
      </c>
      <c r="K15" s="3">
        <f t="shared" si="0"/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 t="shared" si="0"/>
        <v>North</v>
      </c>
      <c r="J16" s="3" t="str">
        <f t="shared" si="0"/>
        <v>Inside Sales</v>
      </c>
      <c r="K16" s="3">
        <f t="shared" si="0"/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 t="shared" si="0"/>
        <v>South</v>
      </c>
      <c r="J17" s="3" t="str">
        <f t="shared" si="0"/>
        <v>Learning &amp; Development</v>
      </c>
      <c r="K17" s="3">
        <f t="shared" si="0"/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 t="shared" si="0"/>
        <v>East</v>
      </c>
      <c r="J18" s="3" t="str">
        <f t="shared" si="0"/>
        <v>Learning &amp; Development</v>
      </c>
      <c r="K18" s="3">
        <f t="shared" si="0"/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 t="shared" si="0"/>
        <v>East</v>
      </c>
      <c r="J19" s="3" t="str">
        <f t="shared" si="0"/>
        <v>CEO</v>
      </c>
      <c r="K19" s="3">
        <f t="shared" si="0"/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 t="shared" si="0"/>
        <v xml:space="preserve">Retired </v>
      </c>
      <c r="J20" s="3" t="str">
        <f t="shared" si="0"/>
        <v xml:space="preserve">Retired </v>
      </c>
      <c r="K20" s="3" t="str">
        <f t="shared" si="0"/>
        <v xml:space="preserve">Retired 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 t="shared" si="0"/>
        <v>South</v>
      </c>
      <c r="J21" s="3" t="str">
        <f t="shared" si="0"/>
        <v>Digital Marketing</v>
      </c>
      <c r="K21" s="3">
        <f t="shared" si="0"/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 t="shared" si="0"/>
        <v>South</v>
      </c>
      <c r="J22" s="3" t="str">
        <f t="shared" si="0"/>
        <v>Inside Sales</v>
      </c>
      <c r="K22" s="3">
        <f t="shared" si="0"/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 t="shared" si="0"/>
        <v>South</v>
      </c>
      <c r="J23" s="3" t="str">
        <f t="shared" si="0"/>
        <v>CCD</v>
      </c>
      <c r="K23" s="3">
        <f t="shared" si="0"/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 t="shared" si="0"/>
        <v>South</v>
      </c>
      <c r="J24" s="3" t="str">
        <f t="shared" si="0"/>
        <v>FLM</v>
      </c>
      <c r="K24" s="3">
        <f t="shared" si="0"/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 t="shared" si="0"/>
        <v>Mid West</v>
      </c>
      <c r="J25" s="3" t="str">
        <f t="shared" si="0"/>
        <v>Inside Sales</v>
      </c>
      <c r="K25" s="3">
        <f t="shared" si="0"/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 t="shared" si="0"/>
        <v>South</v>
      </c>
      <c r="J26" s="3" t="str">
        <f t="shared" si="0"/>
        <v>Operations</v>
      </c>
      <c r="K26" s="3">
        <f t="shared" si="0"/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 t="shared" ref="I27:K44" si="1">IFERROR(VLOOKUP($C27,data,MATCH(I$6,head,0),FALSE),"Retired ")</f>
        <v>South</v>
      </c>
      <c r="J27" s="3" t="str">
        <f t="shared" si="1"/>
        <v>Finance</v>
      </c>
      <c r="K27" s="3">
        <f t="shared" si="1"/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 t="shared" si="1"/>
        <v>East</v>
      </c>
      <c r="J28" s="3" t="str">
        <f t="shared" si="1"/>
        <v>Inside Sales</v>
      </c>
      <c r="K28" s="3">
        <f t="shared" si="1"/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 t="shared" si="1"/>
        <v>East</v>
      </c>
      <c r="J29" s="3" t="str">
        <f t="shared" si="1"/>
        <v>Finance</v>
      </c>
      <c r="K29" s="3">
        <f t="shared" si="1"/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 t="shared" si="1"/>
        <v xml:space="preserve">Retired </v>
      </c>
      <c r="J30" s="3" t="str">
        <f t="shared" si="1"/>
        <v xml:space="preserve">Retired </v>
      </c>
      <c r="K30" s="3" t="str">
        <f t="shared" si="1"/>
        <v xml:space="preserve">Retired 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 t="shared" si="1"/>
        <v>Mid West</v>
      </c>
      <c r="J31" s="3" t="str">
        <f t="shared" si="1"/>
        <v>Finance</v>
      </c>
      <c r="K31" s="3">
        <f t="shared" si="1"/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 t="shared" si="1"/>
        <v>South</v>
      </c>
      <c r="J32" s="3" t="str">
        <f t="shared" si="1"/>
        <v>Sales</v>
      </c>
      <c r="K32" s="3">
        <f t="shared" si="1"/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 t="shared" si="1"/>
        <v>South</v>
      </c>
      <c r="J33" s="3" t="str">
        <f t="shared" si="1"/>
        <v>Operations</v>
      </c>
      <c r="K33" s="3">
        <f t="shared" si="1"/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 t="shared" si="1"/>
        <v>North</v>
      </c>
      <c r="J34" s="3" t="str">
        <f t="shared" si="1"/>
        <v>Finance</v>
      </c>
      <c r="K34" s="3">
        <f t="shared" si="1"/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 t="shared" si="1"/>
        <v>East</v>
      </c>
      <c r="J35" s="3" t="str">
        <f t="shared" si="1"/>
        <v>Inside Sales</v>
      </c>
      <c r="K35" s="3">
        <f t="shared" si="1"/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 t="shared" si="1"/>
        <v>East</v>
      </c>
      <c r="J36" s="3" t="str">
        <f t="shared" si="1"/>
        <v>CCD</v>
      </c>
      <c r="K36" s="3">
        <f t="shared" si="1"/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 t="shared" si="1"/>
        <v>South</v>
      </c>
      <c r="J37" s="3" t="str">
        <f t="shared" si="1"/>
        <v>Director</v>
      </c>
      <c r="K37" s="3">
        <f t="shared" si="1"/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 t="shared" si="1"/>
        <v xml:space="preserve">Retired </v>
      </c>
      <c r="J38" s="3" t="str">
        <f t="shared" si="1"/>
        <v xml:space="preserve">Retired </v>
      </c>
      <c r="K38" s="3" t="str">
        <f t="shared" si="1"/>
        <v xml:space="preserve">Retired 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 t="shared" si="1"/>
        <v>East</v>
      </c>
      <c r="J39" s="3" t="str">
        <f t="shared" si="1"/>
        <v>Marketing</v>
      </c>
      <c r="K39" s="3">
        <f t="shared" si="1"/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 t="shared" si="1"/>
        <v>North</v>
      </c>
      <c r="J40" s="3" t="str">
        <f t="shared" si="1"/>
        <v>Digital Marketing</v>
      </c>
      <c r="K40" s="3">
        <f t="shared" si="1"/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 t="shared" si="1"/>
        <v>North</v>
      </c>
      <c r="J41" s="3" t="str">
        <f t="shared" si="1"/>
        <v>Sales</v>
      </c>
      <c r="K41" s="3">
        <f t="shared" si="1"/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 t="shared" si="1"/>
        <v>South</v>
      </c>
      <c r="J42" s="3" t="str">
        <f t="shared" si="1"/>
        <v>Marketing</v>
      </c>
      <c r="K42" s="3">
        <f t="shared" si="1"/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 t="shared" si="1"/>
        <v>Mid West</v>
      </c>
      <c r="J43" s="3" t="str">
        <f t="shared" si="1"/>
        <v>Marketing</v>
      </c>
      <c r="K43" s="3">
        <f t="shared" si="1"/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 t="shared" si="1"/>
        <v>North</v>
      </c>
      <c r="J44" s="3" t="str">
        <f t="shared" si="1"/>
        <v>CCD</v>
      </c>
      <c r="K44" s="3">
        <f t="shared" si="1"/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abSelected="1" workbookViewId="0">
      <selection activeCell="E2" sqref="E2"/>
    </sheetView>
  </sheetViews>
  <sheetFormatPr defaultRowHeight="14.4" x14ac:dyDescent="0.3"/>
  <cols>
    <col min="4" max="4" width="21.33203125" bestFit="1" customWidth="1"/>
    <col min="6" max="6" width="10.6640625" bestFit="1" customWidth="1"/>
    <col min="12" max="12" width="9.332031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IF AND OR nested</vt:lpstr>
      <vt:lpstr>Vlookup</vt:lpstr>
      <vt:lpstr>Master Emp sheet</vt:lpstr>
      <vt:lpstr>Source</vt:lpstr>
      <vt:lpstr>data</vt:lpstr>
      <vt:lpstr>head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2020-05-11T11:02:27Z</dcterms:created>
  <dcterms:modified xsi:type="dcterms:W3CDTF">2023-06-04T12:03:38Z</dcterms:modified>
</cp:coreProperties>
</file>