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drawings/drawing20.xml" ContentType="application/vnd.openxmlformats-officedocument.drawingml.chartshapes+xml"/>
  <Override PartName="/xl/charts/chart15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drawings/drawing23.xml" ContentType="application/vnd.openxmlformats-officedocument.drawingml.chartshapes+xml"/>
  <Override PartName="/xl/charts/chart17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8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2120" windowHeight="8700" tabRatio="837"/>
  </bookViews>
  <sheets>
    <sheet name=" 1" sheetId="9" r:id="rId1"/>
    <sheet name="2T" sheetId="10" r:id="rId2"/>
    <sheet name="3T" sheetId="11" state="hidden" r:id="rId3"/>
    <sheet name="3" sheetId="18" r:id="rId4"/>
    <sheet name="4" sheetId="12" r:id="rId5"/>
    <sheet name="5" sheetId="13" r:id="rId6"/>
    <sheet name="6" sheetId="14" r:id="rId7"/>
    <sheet name="7" sheetId="15" r:id="rId8"/>
    <sheet name="8" sheetId="16" r:id="rId9"/>
    <sheet name="9C" sheetId="1" r:id="rId10"/>
    <sheet name="10C" sheetId="3" r:id="rId11"/>
    <sheet name="11C" sheetId="4" r:id="rId12"/>
    <sheet name="12C" sheetId="5" r:id="rId13"/>
    <sheet name="13C" sheetId="6" r:id="rId14"/>
    <sheet name=" 14C" sheetId="19" r:id="rId15"/>
    <sheet name="15C" sheetId="8" r:id="rId16"/>
    <sheet name="Sheet1" sheetId="17" state="hidden" r:id="rId17"/>
    <sheet name="Sheet2" sheetId="20" r:id="rId18"/>
  </sheets>
  <externalReferences>
    <externalReference r:id="rId19"/>
  </externalReferences>
  <definedNames>
    <definedName name="_xlnm.Print_Area" localSheetId="0">' 1'!$A$1:$K$36</definedName>
    <definedName name="_xlnm.Print_Area" localSheetId="14">' 14C'!$A$1:$K$50</definedName>
    <definedName name="_xlnm.Print_Area" localSheetId="10">'10C'!$A$1:$E$56</definedName>
    <definedName name="_xlnm.Print_Area" localSheetId="11">'11C'!$A$1:$F$40</definedName>
    <definedName name="_xlnm.Print_Area" localSheetId="12">'12C'!$A$1:$E$59</definedName>
    <definedName name="_xlnm.Print_Area" localSheetId="13">'13C'!$A$1:$H$23</definedName>
    <definedName name="_xlnm.Print_Area" localSheetId="15">'15C'!$A$1:$H$46</definedName>
    <definedName name="_xlnm.Print_Area" localSheetId="1">'2T'!$A$2:$H$29</definedName>
    <definedName name="_xlnm.Print_Area" localSheetId="3">'3'!$A$1:$L$53</definedName>
    <definedName name="_xlnm.Print_Area" localSheetId="2">'3T'!$A$1:$K$54</definedName>
    <definedName name="_xlnm.Print_Area" localSheetId="4">'4'!$A$1:$L$54</definedName>
    <definedName name="_xlnm.Print_Area" localSheetId="5">'5'!$A$1:$L$53</definedName>
    <definedName name="_xlnm.Print_Area" localSheetId="6">'6'!$A$1:$L$62</definedName>
    <definedName name="_xlnm.Print_Area" localSheetId="7">'7'!$B$1:$M$61</definedName>
    <definedName name="_xlnm.Print_Area" localSheetId="8">'8'!$A$1:$H$52</definedName>
    <definedName name="_xlnm.Print_Area" localSheetId="9">'9C'!$A$1:$H$38</definedName>
    <definedName name="منبع___وزارت_مخابرات_وتکنالوژی_معلوماتی">#REF!</definedName>
  </definedNames>
  <calcPr calcId="144525" iterateDelta="1E-4"/>
</workbook>
</file>

<file path=xl/calcChain.xml><?xml version="1.0" encoding="utf-8"?>
<calcChain xmlns="http://schemas.openxmlformats.org/spreadsheetml/2006/main">
  <c r="D6" i="6" l="1"/>
  <c r="B7" i="4"/>
  <c r="B7" i="5"/>
  <c r="G27" i="19"/>
  <c r="D47" i="19"/>
  <c r="D26" i="19"/>
  <c r="D16" i="19"/>
  <c r="G16" i="19"/>
  <c r="G36" i="19"/>
  <c r="D46" i="19"/>
  <c r="D45" i="19"/>
  <c r="D44" i="19"/>
  <c r="D39" i="19"/>
  <c r="D36" i="19"/>
  <c r="D35" i="19"/>
  <c r="D34" i="19"/>
  <c r="D33" i="19"/>
  <c r="D29" i="19"/>
  <c r="D27" i="19"/>
  <c r="D24" i="19"/>
  <c r="D21" i="19"/>
  <c r="D20" i="19"/>
  <c r="D19" i="19"/>
  <c r="D18" i="19"/>
  <c r="D17" i="19"/>
  <c r="I68" i="3"/>
  <c r="B6" i="3"/>
  <c r="I67" i="3" s="1"/>
  <c r="F56" i="16"/>
  <c r="F57" i="16"/>
  <c r="D11" i="16"/>
  <c r="C14" i="16"/>
  <c r="C11" i="16"/>
  <c r="C17" i="16"/>
  <c r="C22" i="16"/>
  <c r="C25" i="16"/>
  <c r="C31" i="16"/>
  <c r="F27" i="9"/>
  <c r="C10" i="15"/>
  <c r="E75" i="15" s="1"/>
  <c r="D10" i="15"/>
  <c r="E10" i="15"/>
  <c r="E76" i="15" s="1"/>
  <c r="C10" i="14"/>
  <c r="B14" i="14"/>
  <c r="B11" i="14"/>
  <c r="D10" i="14"/>
  <c r="B28" i="14"/>
  <c r="D64" i="13"/>
  <c r="D65" i="13"/>
  <c r="C10" i="13"/>
  <c r="B10" i="12"/>
  <c r="C10" i="12"/>
  <c r="D10" i="12"/>
  <c r="C9" i="10"/>
  <c r="C7" i="10" s="1"/>
  <c r="D19" i="10"/>
  <c r="C19" i="10"/>
  <c r="C18" i="10" s="1"/>
  <c r="C23" i="10"/>
  <c r="B10" i="18"/>
  <c r="D62" i="18" s="1"/>
  <c r="C10" i="18"/>
  <c r="D10" i="18"/>
  <c r="D61" i="18" s="1"/>
  <c r="D31" i="16"/>
  <c r="I31" i="6"/>
  <c r="I30" i="6"/>
  <c r="I32" i="6"/>
  <c r="C7" i="5"/>
  <c r="C7" i="4"/>
  <c r="D7" i="4"/>
  <c r="C6" i="3"/>
  <c r="D26" i="1"/>
  <c r="D15" i="1"/>
  <c r="E15" i="19"/>
  <c r="G47" i="19"/>
  <c r="G46" i="19"/>
  <c r="G45" i="19"/>
  <c r="G44" i="19"/>
  <c r="G39" i="19"/>
  <c r="G35" i="19"/>
  <c r="G33" i="19"/>
  <c r="G29" i="19"/>
  <c r="G26" i="19"/>
  <c r="G24" i="19"/>
  <c r="G21" i="19"/>
  <c r="G20" i="19"/>
  <c r="G18" i="19"/>
  <c r="D14" i="16"/>
  <c r="D25" i="16"/>
  <c r="E22" i="16"/>
  <c r="D17" i="16" l="1"/>
  <c r="D6" i="16"/>
  <c r="G10" i="15"/>
  <c r="H10" i="15"/>
  <c r="D76" i="15" s="1"/>
  <c r="G10" i="14"/>
  <c r="F10" i="14"/>
  <c r="E28" i="14"/>
  <c r="H10" i="18"/>
  <c r="F10" i="13"/>
  <c r="G10" i="13"/>
  <c r="B64" i="13"/>
  <c r="F10" i="12"/>
  <c r="G10" i="12"/>
  <c r="G10" i="18"/>
  <c r="C61" i="18" s="1"/>
  <c r="D23" i="10"/>
  <c r="D18" i="10"/>
  <c r="D7" i="10"/>
  <c r="G6" i="9"/>
  <c r="G15" i="9"/>
  <c r="G9" i="9"/>
  <c r="G12" i="9"/>
  <c r="G27" i="9"/>
  <c r="G31" i="9"/>
  <c r="E25" i="16"/>
  <c r="E15" i="1"/>
  <c r="E6" i="6"/>
  <c r="D6" i="3"/>
  <c r="J18" i="19"/>
  <c r="J20" i="19"/>
  <c r="J21" i="19"/>
  <c r="J24" i="19"/>
  <c r="J26" i="19"/>
  <c r="J27" i="19"/>
  <c r="J29" i="19"/>
  <c r="J33" i="19"/>
  <c r="J34" i="19"/>
  <c r="J35" i="19"/>
  <c r="J36" i="19"/>
  <c r="J39" i="19"/>
  <c r="J44" i="19"/>
  <c r="J45" i="19"/>
  <c r="J46" i="19"/>
  <c r="J47" i="19"/>
  <c r="J16" i="19"/>
  <c r="H15" i="19"/>
  <c r="I15" i="19"/>
  <c r="J15" i="19" s="1"/>
  <c r="E10" i="13" l="1"/>
  <c r="F10" i="15"/>
  <c r="D75" i="15" s="1"/>
  <c r="E10" i="12"/>
  <c r="E10" i="14"/>
  <c r="E10" i="18"/>
  <c r="C62" i="18" s="1"/>
  <c r="E23" i="10"/>
  <c r="E9" i="10"/>
  <c r="E7" i="10" s="1"/>
  <c r="E31" i="16"/>
  <c r="E17" i="16"/>
  <c r="E14" i="16"/>
  <c r="E11" i="16"/>
  <c r="C76" i="15"/>
  <c r="C75" i="15"/>
  <c r="H18" i="14"/>
  <c r="B65" i="13"/>
  <c r="B62" i="18"/>
  <c r="B61" i="18"/>
  <c r="J19" i="4" l="1"/>
  <c r="D47" i="5"/>
  <c r="H8" i="11"/>
  <c r="I8" i="11"/>
  <c r="J8" i="11"/>
  <c r="E31" i="9"/>
  <c r="E27" i="9"/>
  <c r="E19" i="9"/>
  <c r="E15" i="9"/>
  <c r="E12" i="9"/>
  <c r="E9" i="9"/>
  <c r="E6" i="9"/>
  <c r="B8" i="11"/>
</calcChain>
</file>

<file path=xl/comments1.xml><?xml version="1.0" encoding="utf-8"?>
<comments xmlns="http://schemas.openxmlformats.org/spreadsheetml/2006/main">
  <authors>
    <author>ismail</author>
  </authors>
  <commentList>
    <comment ref="A16" authorId="0">
      <text>
        <r>
          <rPr>
            <b/>
            <sz val="8"/>
            <color indexed="81"/>
            <rFont val="Tahoma"/>
            <family val="2"/>
          </rPr>
          <t>ismail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ismail:</t>
        </r>
      </text>
    </comment>
  </commentList>
</comments>
</file>

<file path=xl/sharedStrings.xml><?xml version="1.0" encoding="utf-8"?>
<sst xmlns="http://schemas.openxmlformats.org/spreadsheetml/2006/main" count="1670" uniqueCount="669">
  <si>
    <t>واحد مقیاس</t>
  </si>
  <si>
    <t>Unit</t>
  </si>
  <si>
    <t>کابل</t>
  </si>
  <si>
    <t>پروان</t>
  </si>
  <si>
    <t>میدان وردک</t>
  </si>
  <si>
    <t>لوگر</t>
  </si>
  <si>
    <t>غزنی</t>
  </si>
  <si>
    <t>پکتیا</t>
  </si>
  <si>
    <t>ننگرهار</t>
  </si>
  <si>
    <t>لغمان</t>
  </si>
  <si>
    <t>بدخشان</t>
  </si>
  <si>
    <t>تخار</t>
  </si>
  <si>
    <t>بغلان</t>
  </si>
  <si>
    <t>کندز</t>
  </si>
  <si>
    <t>نورستان</t>
  </si>
  <si>
    <t>سمنگان</t>
  </si>
  <si>
    <t>بلخ</t>
  </si>
  <si>
    <t>جوزجان</t>
  </si>
  <si>
    <t>سرپل</t>
  </si>
  <si>
    <t>فاریاب</t>
  </si>
  <si>
    <t>بادغیس</t>
  </si>
  <si>
    <t>هرات</t>
  </si>
  <si>
    <t>فراه</t>
  </si>
  <si>
    <t>نیمروز</t>
  </si>
  <si>
    <t>هلمند</t>
  </si>
  <si>
    <t>کندهار</t>
  </si>
  <si>
    <t>زابل</t>
  </si>
  <si>
    <t>ارزگان</t>
  </si>
  <si>
    <t>غور</t>
  </si>
  <si>
    <t>بامیان</t>
  </si>
  <si>
    <t>کاپیسا</t>
  </si>
  <si>
    <t>کنرها</t>
  </si>
  <si>
    <t>خوست</t>
  </si>
  <si>
    <t>پکتیکا</t>
  </si>
  <si>
    <t>Kabul</t>
  </si>
  <si>
    <t>Parwan</t>
  </si>
  <si>
    <t>Wardak</t>
  </si>
  <si>
    <t>Logar</t>
  </si>
  <si>
    <t>Ghazni</t>
  </si>
  <si>
    <t>Paktya</t>
  </si>
  <si>
    <t>Nangarhar</t>
  </si>
  <si>
    <t>Laghman</t>
  </si>
  <si>
    <t>Badakhshan</t>
  </si>
  <si>
    <t>Takhar</t>
  </si>
  <si>
    <t>Baghlan</t>
  </si>
  <si>
    <t>Kunduz</t>
  </si>
  <si>
    <t>Nooristan</t>
  </si>
  <si>
    <t>Samangan</t>
  </si>
  <si>
    <t>Balkh</t>
  </si>
  <si>
    <t>Sar-e-Pul</t>
  </si>
  <si>
    <t>Faryab</t>
  </si>
  <si>
    <t>Badghis</t>
  </si>
  <si>
    <t>Herat</t>
  </si>
  <si>
    <t>Farah</t>
  </si>
  <si>
    <t>Nimroz</t>
  </si>
  <si>
    <t>Helmand</t>
  </si>
  <si>
    <t>Kandahar</t>
  </si>
  <si>
    <t>Ghor</t>
  </si>
  <si>
    <t>Bamyan</t>
  </si>
  <si>
    <t>Kapisa</t>
  </si>
  <si>
    <t>Kunarha</t>
  </si>
  <si>
    <t>Khost</t>
  </si>
  <si>
    <t>مجموع</t>
  </si>
  <si>
    <t>مراسلات پستی رسمی</t>
  </si>
  <si>
    <t>مکاتیب داخلی</t>
  </si>
  <si>
    <t>مکاتیب خارجی</t>
  </si>
  <si>
    <t>علم خبر پارسل ها</t>
  </si>
  <si>
    <t>پسته کوچک صدوری</t>
  </si>
  <si>
    <t>پست بکس</t>
  </si>
  <si>
    <t>Total</t>
  </si>
  <si>
    <t xml:space="preserve"> </t>
  </si>
  <si>
    <t>عراده</t>
  </si>
  <si>
    <t>هزار چوکی</t>
  </si>
  <si>
    <t>وزارت ترانسپورت</t>
  </si>
  <si>
    <t>هزار تن</t>
  </si>
  <si>
    <t>فعال</t>
  </si>
  <si>
    <t>وزارت مالیه</t>
  </si>
  <si>
    <t>وزارت مخابرات</t>
  </si>
  <si>
    <t>وزارت معارف</t>
  </si>
  <si>
    <t xml:space="preserve">وزارت تحصیلات عالی </t>
  </si>
  <si>
    <t>وزارت صحت عامه</t>
  </si>
  <si>
    <t>وزارت فواید عامه</t>
  </si>
  <si>
    <t>ستره محکمه</t>
  </si>
  <si>
    <t>شاروالی کابل</t>
  </si>
  <si>
    <t>دافغانستان بانک</t>
  </si>
  <si>
    <t>Postal letters</t>
  </si>
  <si>
    <t>فروند</t>
  </si>
  <si>
    <t>چوکی</t>
  </si>
  <si>
    <t>ساعت</t>
  </si>
  <si>
    <t>هزارکیلو متر</t>
  </si>
  <si>
    <t>هزار مسافر</t>
  </si>
  <si>
    <t>نفر</t>
  </si>
  <si>
    <t>Number</t>
  </si>
  <si>
    <t>Official  postal letters</t>
  </si>
  <si>
    <t>Others</t>
  </si>
  <si>
    <t>High Court</t>
  </si>
  <si>
    <t>Da Afghanistan Bank</t>
  </si>
  <si>
    <t>Kabul Municipality</t>
  </si>
  <si>
    <t>Ton</t>
  </si>
  <si>
    <t>Person</t>
  </si>
  <si>
    <t>Revenue of postal services</t>
  </si>
  <si>
    <t>Under</t>
  </si>
  <si>
    <t>Repair</t>
  </si>
  <si>
    <t>Seats</t>
  </si>
  <si>
    <t>Hours</t>
  </si>
  <si>
    <t>مجموع  Total</t>
  </si>
  <si>
    <t>فعال Active</t>
  </si>
  <si>
    <t>ارسال کتب و غیره</t>
  </si>
  <si>
    <t>رسیدن کتب و غیره</t>
  </si>
  <si>
    <t>سا یر</t>
  </si>
  <si>
    <t>اداره امور</t>
  </si>
  <si>
    <t>وزارت امور زنان</t>
  </si>
  <si>
    <t>کا پیسا</t>
  </si>
  <si>
    <t>_</t>
  </si>
  <si>
    <t>وزارت انرژی برق و اب</t>
  </si>
  <si>
    <t>دايکندی</t>
  </si>
  <si>
    <t>پنجشير</t>
  </si>
  <si>
    <t>Panjsher</t>
  </si>
  <si>
    <t>وزارت عدليه</t>
  </si>
  <si>
    <t>وزارت امور خارجه</t>
  </si>
  <si>
    <t>ارقام به عراده</t>
  </si>
  <si>
    <t>Daykundi</t>
  </si>
  <si>
    <t>Uruzgan</t>
  </si>
  <si>
    <t>Jawzjan</t>
  </si>
  <si>
    <t xml:space="preserve">وزارت انکشاف دهات </t>
  </si>
  <si>
    <t>وزارت امور مهاجرين</t>
  </si>
  <si>
    <t>وزارت ها وادارات</t>
  </si>
  <si>
    <t>سایر وزارت خانه ها وسازمانهای اجتماعی</t>
  </si>
  <si>
    <t>منبع :  وزارت ها و ادارات</t>
  </si>
  <si>
    <t>Other Ministries and Social organization</t>
  </si>
  <si>
    <t>M of .Finance</t>
  </si>
  <si>
    <t>M. of  Justice</t>
  </si>
  <si>
    <t>M. of Communication</t>
  </si>
  <si>
    <t>M. of Education</t>
  </si>
  <si>
    <t>M. of High Education</t>
  </si>
  <si>
    <t>M. of  Public Health</t>
  </si>
  <si>
    <t>M. of Public work</t>
  </si>
  <si>
    <t>M of Water &amp; power</t>
  </si>
  <si>
    <t>M. of Rural rehabilitation &amp;development</t>
  </si>
  <si>
    <t>M. of  Foreign affairs</t>
  </si>
  <si>
    <t xml:space="preserve">(Vechical) </t>
  </si>
  <si>
    <t>M. of Transport</t>
  </si>
  <si>
    <t>Office of administrative affairs</t>
  </si>
  <si>
    <t>M. of Fore tiers affairs</t>
  </si>
  <si>
    <t>Ministries &amp; Departments</t>
  </si>
  <si>
    <t>M. of Refugees returnee</t>
  </si>
  <si>
    <t>Source: Ministries and depatments</t>
  </si>
  <si>
    <t xml:space="preserve">وزارت معادن </t>
  </si>
  <si>
    <t>M. of women affairs</t>
  </si>
  <si>
    <t>In use</t>
  </si>
  <si>
    <t>جدول 10-3 :  تعداد لاریها به تفکیک وزارت ها وادارات</t>
  </si>
  <si>
    <t>وزارت زراعت و آ بیاری</t>
  </si>
  <si>
    <t>وزارت ابکشا ف شهری</t>
  </si>
  <si>
    <t>Table 10_3:Number of  lorries Ministries and Depatments</t>
  </si>
  <si>
    <t>M. of Commerce and industries</t>
  </si>
  <si>
    <t>وزارت امور سرحدات وقبایل</t>
  </si>
  <si>
    <t>M. of Mines</t>
  </si>
  <si>
    <t>Goods carried</t>
  </si>
  <si>
    <t>وزارت تجا رت و صنایع</t>
  </si>
  <si>
    <r>
      <t xml:space="preserve">وزارت اطلاعات </t>
    </r>
    <r>
      <rPr>
        <sz val="10"/>
        <rFont val="Times New Roman"/>
        <family val="1"/>
      </rPr>
      <t>,</t>
    </r>
    <r>
      <rPr>
        <sz val="10"/>
        <rFont val="Times New Roman"/>
        <family val="1"/>
      </rPr>
      <t xml:space="preserve"> فرهنگ وجوانان</t>
    </r>
  </si>
  <si>
    <t>M. of Information , Culture and youngs</t>
  </si>
  <si>
    <t>M. of Agriculture and water</t>
  </si>
  <si>
    <t xml:space="preserve">M. of Urban development </t>
  </si>
  <si>
    <t>Total of fixed telephones</t>
  </si>
  <si>
    <t xml:space="preserve"> عواید مکاتیب Revenue Of Letters</t>
  </si>
  <si>
    <t>محموع عواید پستی Total Postal Revenue</t>
  </si>
  <si>
    <t>عواید پستی کابل Kabul Postal Revenue</t>
  </si>
  <si>
    <t>تحت ترمیم</t>
  </si>
  <si>
    <t xml:space="preserve">2006/1385   </t>
  </si>
  <si>
    <t>2005/1384سال</t>
  </si>
  <si>
    <t xml:space="preserve">2004/1383 </t>
  </si>
  <si>
    <t>2006-07</t>
  </si>
  <si>
    <t>2005-06</t>
  </si>
  <si>
    <t xml:space="preserve">تحت ترمیم </t>
  </si>
  <si>
    <t>2004-05</t>
  </si>
  <si>
    <t>با ب</t>
  </si>
  <si>
    <t>هزار قطعه</t>
  </si>
  <si>
    <t>هزار افغا نی</t>
  </si>
  <si>
    <t>Indicator</t>
  </si>
  <si>
    <t>پسته کوچک ورودی</t>
  </si>
  <si>
    <t>فروش ایروگرام</t>
  </si>
  <si>
    <t xml:space="preserve">    Private    خصوصی</t>
  </si>
  <si>
    <t>No.</t>
  </si>
  <si>
    <t>Total staff</t>
  </si>
  <si>
    <t>`</t>
  </si>
  <si>
    <t xml:space="preserve"> Internal &amp; External letters Received</t>
  </si>
  <si>
    <t>Urozgan</t>
  </si>
  <si>
    <t>Duykundi</t>
  </si>
  <si>
    <t>Line</t>
  </si>
  <si>
    <t xml:space="preserve"> Motorcycle</t>
  </si>
  <si>
    <t xml:space="preserve"> Rickshaw</t>
  </si>
  <si>
    <t>Communication</t>
  </si>
  <si>
    <t>Independent Directorate of Local Governance</t>
  </si>
  <si>
    <t>P.O.Box</t>
  </si>
  <si>
    <t>Sale of postal stamps</t>
  </si>
  <si>
    <t>Paktika</t>
  </si>
  <si>
    <t>Zabul</t>
  </si>
  <si>
    <t>Mn Afs</t>
  </si>
  <si>
    <t>Ministry of Commerce and Industries(Afsotr)</t>
  </si>
  <si>
    <t>Other Ministries &amp; Social  Organizations</t>
  </si>
  <si>
    <t>Others Ministries &amp;Social Organization</t>
  </si>
  <si>
    <t>Office of Administrative Affairs</t>
  </si>
  <si>
    <t xml:space="preserve">Repatriation and Refugees Affairs </t>
  </si>
  <si>
    <t xml:space="preserve"> Source: Airline  Companies                                      </t>
  </si>
  <si>
    <t>Source: Ministry of  Communication and Information Technology</t>
  </si>
  <si>
    <t>میلیون افغا نی</t>
  </si>
  <si>
    <t>Thousnd Afs</t>
  </si>
  <si>
    <t>Others Ministries &amp; Social Organization</t>
  </si>
  <si>
    <t>-</t>
  </si>
  <si>
    <t>Mn Ton/ Km</t>
  </si>
  <si>
    <t>Mn passenger</t>
  </si>
  <si>
    <t xml:space="preserve">   باب</t>
  </si>
  <si>
    <t>Aeroplanes</t>
  </si>
  <si>
    <t>Thousand Ton</t>
  </si>
  <si>
    <t>Thousand seat</t>
  </si>
  <si>
    <t>Thousand Km</t>
  </si>
  <si>
    <t>Thousand Sheet</t>
  </si>
  <si>
    <t>Thousand  Afs</t>
  </si>
  <si>
    <t>Sources: Ministry of  Communication and Information Technology</t>
  </si>
  <si>
    <t xml:space="preserve">Source: Ministry of  Communication and Information Technology </t>
  </si>
  <si>
    <t>Revenue of Telecommunication Services</t>
  </si>
  <si>
    <t>دیجیتل بیسیم</t>
  </si>
  <si>
    <t>CDMA</t>
  </si>
  <si>
    <t>دیجیتل سیم دار</t>
  </si>
  <si>
    <t>DIGF</t>
  </si>
  <si>
    <t xml:space="preserve">   Number</t>
  </si>
  <si>
    <t>Ministry of Transport and Civil Aviation</t>
  </si>
  <si>
    <t>میلیو ن تن کیلومتر</t>
  </si>
  <si>
    <t>میلیون تن کیلو متر</t>
  </si>
  <si>
    <t>میلیون مسافر</t>
  </si>
  <si>
    <t xml:space="preserve">  </t>
  </si>
  <si>
    <t>لین</t>
  </si>
  <si>
    <t>تعداد</t>
  </si>
  <si>
    <t>Total  Radio stations</t>
  </si>
  <si>
    <t>Province</t>
  </si>
  <si>
    <t>ولایت</t>
  </si>
  <si>
    <t xml:space="preserve">شاخص </t>
  </si>
  <si>
    <t>Year</t>
  </si>
  <si>
    <t xml:space="preserve">تعدادآنتن های  نصب شده </t>
  </si>
  <si>
    <t>Table 10-14:  Number of fixed Government and Private Telephones by Provinces</t>
  </si>
  <si>
    <t>Vehicle</t>
  </si>
  <si>
    <t>Total  TV stations</t>
  </si>
  <si>
    <t xml:space="preserve"> Erected Towers</t>
  </si>
  <si>
    <t>2011-12</t>
  </si>
  <si>
    <t>نوع اتحادیه</t>
  </si>
  <si>
    <t>باربری</t>
  </si>
  <si>
    <t>بس رانی</t>
  </si>
  <si>
    <t>تکسی رانی</t>
  </si>
  <si>
    <t>1390</t>
  </si>
  <si>
    <t>Type of  Union</t>
  </si>
  <si>
    <t xml:space="preserve"> Lorries</t>
  </si>
  <si>
    <t>Taxes</t>
  </si>
  <si>
    <t>Buses</t>
  </si>
  <si>
    <t xml:space="preserve">Source: Ministries ,  Departments and Social Organizations                                                                                                    </t>
  </si>
  <si>
    <t>Table 10-7: No. of Passenger Cars by Ministry and Department</t>
  </si>
  <si>
    <t>Source: Ministry of Communication and Information Technology</t>
  </si>
  <si>
    <t xml:space="preserve">source: Ministries , Departments and Social Organizations                          </t>
  </si>
  <si>
    <t xml:space="preserve">Table 10-11:Revenue of  Postal Services  by Type of Post </t>
  </si>
  <si>
    <t>وزارت / اداره</t>
  </si>
  <si>
    <t>Ministry \ Department</t>
  </si>
  <si>
    <t>وزارت /  اداره</t>
  </si>
  <si>
    <t>Ministry \  Department</t>
  </si>
  <si>
    <t xml:space="preserve"> Source: Ministries, Departments and Socia organizations</t>
  </si>
  <si>
    <t xml:space="preserve">Source: Ministries,  Departments and Social Organizations                                                                                                                                                                          </t>
  </si>
  <si>
    <t xml:space="preserve">  جدول١٠-٨ : فعالیت های ترانسپورت هوایی                   </t>
  </si>
  <si>
    <t>جدول ١٠-٩ :  فعاليت دفاتر پست و مخابرات</t>
  </si>
  <si>
    <t xml:space="preserve">جدول ١٠-١١: عواید خدمات پستی به تفکیک نوع پست </t>
  </si>
  <si>
    <t xml:space="preserve">     مخابرات </t>
  </si>
  <si>
    <t>2012-13</t>
  </si>
  <si>
    <t xml:space="preserve">                             Table 10-3:Number of  Lorries by Ministry and Depatment                    </t>
  </si>
  <si>
    <t xml:space="preserve">                                                                                                  </t>
  </si>
  <si>
    <t xml:space="preserve">Source: Ministries , Departments and Social Organizations  </t>
  </si>
  <si>
    <t xml:space="preserve">              </t>
  </si>
  <si>
    <t xml:space="preserve">        جدول١٠-٨ : دهوائي ترانسپورت فعالیتونه        </t>
  </si>
  <si>
    <t xml:space="preserve">                                        Table 10-8:  Air Transport Activities                                                                  </t>
  </si>
  <si>
    <t xml:space="preserve">                                                                                           </t>
  </si>
  <si>
    <t>ټول</t>
  </si>
  <si>
    <r>
      <t xml:space="preserve">                                                                             </t>
    </r>
    <r>
      <rPr>
        <sz val="11"/>
        <rFont val="Times New Roman"/>
        <family val="1"/>
      </rPr>
      <t xml:space="preserve">                             </t>
    </r>
  </si>
  <si>
    <t xml:space="preserve"> جدول ١٠-١٠ : تعداد پسته خانه ها  به تفکیک ولایت </t>
  </si>
  <si>
    <t xml:space="preserve">               Table10-10:Number of Post Offices by Province              </t>
  </si>
  <si>
    <t xml:space="preserve">      Table 10-12:  Postal Revenue by  Province</t>
  </si>
  <si>
    <t xml:space="preserve">   جدول ١٠-١٢: عــــواید پســـتی به تفکیک ولایت       </t>
  </si>
  <si>
    <t>واحدمقیاس</t>
  </si>
  <si>
    <t xml:space="preserve">                                                                        Table 10-13: Number of  Fixed Line and Mobile Telephones   </t>
  </si>
  <si>
    <t xml:space="preserve">                                                 جدول١٠-١٣:  تعداد تیلفون های ثابت و موبایل                                                  </t>
  </si>
  <si>
    <t xml:space="preserve"> Buses                                                    </t>
  </si>
  <si>
    <t xml:space="preserve">                              جدول١٠-١ : ترانسپورت زمینی                                                      </t>
  </si>
  <si>
    <t xml:space="preserve">                                                             Table 10-1:  Land Transportation                                                                           </t>
  </si>
  <si>
    <t xml:space="preserve">                                                                            </t>
  </si>
  <si>
    <t xml:space="preserve">   منبع : شرکت های هوایی /هوایی شرکتونه</t>
  </si>
  <si>
    <t>هزار نفر</t>
  </si>
  <si>
    <t>Thousand Person</t>
  </si>
  <si>
    <t>دمقیاس واحد</t>
  </si>
  <si>
    <t xml:space="preserve">  زرڅوکی</t>
  </si>
  <si>
    <t>دترمیم لاندی</t>
  </si>
  <si>
    <t>زرټنه</t>
  </si>
  <si>
    <t>جدول ١٠-٢ : فعاليت ترانسپورت زمینی به تفکیک وزارت و سکتور خصوصی</t>
  </si>
  <si>
    <t xml:space="preserve">                                                 جدول ١٠- ٣ : تعداد لاریها به تفکیک وزارت و اداره                  </t>
  </si>
  <si>
    <t xml:space="preserve">                          جدول١٠-٣ : د لاریو شمیرد وزارت او اداری په توپیر          </t>
  </si>
  <si>
    <t xml:space="preserve">        جدول  ١٠-٤: د لاریو ظرفیت د وزارت او اداری په توپیـــــر             </t>
  </si>
  <si>
    <t xml:space="preserve">Figurs  in Vehicle </t>
  </si>
  <si>
    <t xml:space="preserve">                                        جدول  ١٠-٤ :  ظرفیت  لاری ها به تفکیک وزارت و اداره              </t>
  </si>
  <si>
    <t xml:space="preserve">مجموع / ټول  Total  </t>
  </si>
  <si>
    <t xml:space="preserve">                                                جدول١٠-٥ : تعداد بس ها به تفکیک وزارت و اداره</t>
  </si>
  <si>
    <t xml:space="preserve">Figurs in Vehicle </t>
  </si>
  <si>
    <t>Thousand Seat</t>
  </si>
  <si>
    <t xml:space="preserve">جدول١٠-٧ : تعداد وسایط تیز رفتار به تفکیک وزارت و اداره       </t>
  </si>
  <si>
    <t xml:space="preserve">                      جدول١٠-٧ : د گړندیو موټرونو شمــــــــیر د وزارت او اداری په توپیر </t>
  </si>
  <si>
    <t xml:space="preserve"> - Government</t>
  </si>
  <si>
    <t xml:space="preserve"> - Private</t>
  </si>
  <si>
    <t xml:space="preserve"> - Passengers carried</t>
  </si>
  <si>
    <t>زر کیلو متر</t>
  </si>
  <si>
    <t>زرمسافر</t>
  </si>
  <si>
    <t>تن / ټنه</t>
  </si>
  <si>
    <t>زرقطعی</t>
  </si>
  <si>
    <t>زرافغانی</t>
  </si>
  <si>
    <t xml:space="preserve">       جدول ١٠-٩ : د پست او د مخابراتو د د فترونو فعالیت    </t>
  </si>
  <si>
    <t xml:space="preserve">منبع : وزارت مخابرات و تکنا لوژی  معلوماتی /د مخابراتو او معلوماتی تکنالوژی وزارت   </t>
  </si>
  <si>
    <t>مجموع / ټول</t>
  </si>
  <si>
    <t>کنرها ( کنړونه )</t>
  </si>
  <si>
    <t>هزار افغانی / زر افغاتي</t>
  </si>
  <si>
    <t>هزارافغانی / زرافغانی</t>
  </si>
  <si>
    <t>کنرها ( کنړونه)</t>
  </si>
  <si>
    <t xml:space="preserve">جدول ١٠-١٢: د پستی خدمتونو عواید د ولایت په توپیر </t>
  </si>
  <si>
    <t xml:space="preserve">جدول ١٠-١٣:  د ثابت او مبایل ټیلفونونو شمیر </t>
  </si>
  <si>
    <t xml:space="preserve">    جدول ١٠-١٤ :  د سیم لرونکی او بیسیم د ثابتو تیلیفونونو شمیر د ولایت په توپیر </t>
  </si>
  <si>
    <t xml:space="preserve">      منبع : وزارت مخابرات و تکنالوژی  معلوماتی / د مخا براتواومعلوماتی تکنالوژی وزارت        </t>
  </si>
  <si>
    <t>سال / کال</t>
  </si>
  <si>
    <t>هزارتن/زرټنه</t>
  </si>
  <si>
    <t xml:space="preserve">                  جدول١٠-٢ : د ځمکني ترانسپورت فعالیت د وزارت او خصوصی سکتور په توپیر</t>
  </si>
  <si>
    <t>2013-14</t>
  </si>
  <si>
    <t>ـــ</t>
  </si>
  <si>
    <t>ــ</t>
  </si>
  <si>
    <t xml:space="preserve">                                    جدول١٠-١٠ : د پسته خــانو شمیرد ولایت په تـــوپیر                               </t>
  </si>
  <si>
    <t xml:space="preserve">Table 10-2:    Land Transportation of Activities by Ministry and Private Sector </t>
  </si>
  <si>
    <t xml:space="preserve"> عراده</t>
  </si>
  <si>
    <t xml:space="preserve"> تن</t>
  </si>
  <si>
    <t xml:space="preserve">  هزار چوکی / زرځوکي</t>
  </si>
  <si>
    <t xml:space="preserve">Table 10-9:  Telecommunication and Post Offices Activities </t>
  </si>
  <si>
    <t xml:space="preserve">                 جدول١٠-٥ : د بسونو شمیر د وزارت او اداری په توپیر       </t>
  </si>
  <si>
    <t xml:space="preserve"> - Government Sector</t>
  </si>
  <si>
    <t>Private Sector</t>
  </si>
  <si>
    <t>Passenger Cars</t>
  </si>
  <si>
    <t>Government Sector</t>
  </si>
  <si>
    <t>A-Government Sector</t>
  </si>
  <si>
    <t>B-Private Sector</t>
  </si>
  <si>
    <t>Total  Goods Circulation</t>
  </si>
  <si>
    <t xml:space="preserve"> Private Sector</t>
  </si>
  <si>
    <t xml:space="preserve">Mn Passenger  </t>
  </si>
  <si>
    <t>Mn Passenger</t>
  </si>
  <si>
    <t>Thousand Passengers</t>
  </si>
  <si>
    <t>Total  Vehicles</t>
  </si>
  <si>
    <t xml:space="preserve"> of Which: Milli Bus Enterprise</t>
  </si>
  <si>
    <t>of Which: Taxi</t>
  </si>
  <si>
    <t xml:space="preserve">    In use </t>
  </si>
  <si>
    <t xml:space="preserve">    Inactive</t>
  </si>
  <si>
    <t>Thousand Sheets</t>
  </si>
  <si>
    <t xml:space="preserve">Number of Internet Users </t>
  </si>
  <si>
    <t>Internal &amp; External letters sent Dispatch</t>
  </si>
  <si>
    <t xml:space="preserve"> of which: Milli Bus Enterprise</t>
  </si>
  <si>
    <t>Total  Transport of  Passengers</t>
  </si>
  <si>
    <t>2014-15</t>
  </si>
  <si>
    <t>Total distributed Simcad</t>
  </si>
  <si>
    <t>No. of lorries</t>
  </si>
  <si>
    <t xml:space="preserve"> - Private sector</t>
  </si>
  <si>
    <t xml:space="preserve">  Lorries capacity</t>
  </si>
  <si>
    <t xml:space="preserve"> - Government sector</t>
  </si>
  <si>
    <t xml:space="preserve">  - Private sector</t>
  </si>
  <si>
    <t>Private sector</t>
  </si>
  <si>
    <t xml:space="preserve">Buses capacity                                  </t>
  </si>
  <si>
    <t>Foreigner’s vehicles</t>
  </si>
  <si>
    <t xml:space="preserve">  - Government sector  </t>
  </si>
  <si>
    <t xml:space="preserve">  - Government sector</t>
  </si>
  <si>
    <t>مجموع وسایط ترانسپورتی  /  ټول ترانسپورتی وسایط</t>
  </si>
  <si>
    <t xml:space="preserve">ــ سکتور دولتی /  دولتی سکتور              </t>
  </si>
  <si>
    <t xml:space="preserve">ــ سکتور خصوصی /  دولتی سکتور          </t>
  </si>
  <si>
    <t xml:space="preserve"> ــ  سکتور دولتی /  دولتی سکتور                 </t>
  </si>
  <si>
    <t xml:space="preserve"> ــ سکتور خصوصی  /  خصوصی سکتور                   </t>
  </si>
  <si>
    <t xml:space="preserve"> ــ سکتور دولتی /  دولتی سکتور              </t>
  </si>
  <si>
    <t xml:space="preserve"> ــ سکتور خصوصی /  خصوصی سکتور       </t>
  </si>
  <si>
    <t xml:space="preserve">تعداد بس ها /  د بسونو شمیر                </t>
  </si>
  <si>
    <t xml:space="preserve">ــ بس های دولتی /  دولتی بسونه                 </t>
  </si>
  <si>
    <t xml:space="preserve">    </t>
  </si>
  <si>
    <t>از جمله :  تصدی ملی بس /  له جملی څخه:دملی بس تصدي</t>
  </si>
  <si>
    <t xml:space="preserve"> ــ سکتور خصوصی /  خصوصی سکتور        </t>
  </si>
  <si>
    <t xml:space="preserve"> ــ سکتور دولتی /  دولتی سکتور             </t>
  </si>
  <si>
    <t xml:space="preserve">از جمله : تصدی ملی بس /   له جملی څخه:دملی بس تصدي   </t>
  </si>
  <si>
    <t xml:space="preserve"> ــ سکتور خصوصی /  خصوصی سکتور     </t>
  </si>
  <si>
    <t xml:space="preserve"> تیز رفتار /  ګړنډي موټرونه                 </t>
  </si>
  <si>
    <t xml:space="preserve"> ــ سکتوردولتی /  دولتی سکتور            </t>
  </si>
  <si>
    <t>سکتورخصوصی به شمول تکسی / خصوصی سکتور دټکسی په شمول</t>
  </si>
  <si>
    <t xml:space="preserve">از جمله : تکسی /  له جملي څخه:  ټکسی         </t>
  </si>
  <si>
    <t xml:space="preserve">موتر سایکل /  موټرسا یکلونه                 </t>
  </si>
  <si>
    <t xml:space="preserve"> ــ سکتور دولتی /  دولتی سکتور               </t>
  </si>
  <si>
    <t xml:space="preserve"> ــ سکتور  خصوصی /  خصوصی سکتور        </t>
  </si>
  <si>
    <t xml:space="preserve"> ريکشا /  ريکشا                    </t>
  </si>
  <si>
    <t>مجموع انتقال اموال /ټول ليږدول شوي مالونه</t>
  </si>
  <si>
    <t>الف: سکتور دولتی / دولتی سکتور</t>
  </si>
  <si>
    <t xml:space="preserve"> وزارت ترانسپورت وهوانوردی / دترانسپورت او هوائی چلندوزارت</t>
  </si>
  <si>
    <t>اتحادیه های باربری دولتی ومختلط / دولتی او مختلط بار وړنکي اتحاد ئي</t>
  </si>
  <si>
    <t>ب: سکتور خصوصی / ب: خصوصی سکتور</t>
  </si>
  <si>
    <t>مجموع دوران حمل ونقل اموال / د مالونود لیږد ولو ټول دوران</t>
  </si>
  <si>
    <t>سکتور دولتی / دولتی سکتور</t>
  </si>
  <si>
    <t>وزارت تجارت وصنایع(افسوتر) / دسوداگري اوصنا یعو وزارت(افسوتر)</t>
  </si>
  <si>
    <t>سکتور خصوصی / خصوصی سکتور</t>
  </si>
  <si>
    <t>مجموع  انتقال مسافرین / ټول ليږدول شوي مسافرین</t>
  </si>
  <si>
    <t>از جمله ملی بس / له جملي  څخه :ملی بس</t>
  </si>
  <si>
    <t>Government Sector &amp; Mixed Porterage Union</t>
  </si>
  <si>
    <t xml:space="preserve"> of Which:Milli Bus </t>
  </si>
  <si>
    <t xml:space="preserve">Total Transport of Goods                        </t>
  </si>
  <si>
    <t>ادارهْ امور /  د چارو اداره</t>
  </si>
  <si>
    <t>وزارت مالیه / د ما ليي وزارت</t>
  </si>
  <si>
    <t>وزارت عدليه / د عدلیي وزارت</t>
  </si>
  <si>
    <t>وزارت مخابرات و تکنالوژی معلوماتی /  د مخابرات او معلوماتی تکنالوژی وزارت</t>
  </si>
  <si>
    <t>وزارت تجا رت و صنایع /  د سوداگري او صنایعو وزارت</t>
  </si>
  <si>
    <t>وزارت معارف / د پوهنی وزارت</t>
  </si>
  <si>
    <t xml:space="preserve">وزارت تحصیلات عالی / د لوړوزده کړو وزارت </t>
  </si>
  <si>
    <t xml:space="preserve">وزارت صحت عامه /  د روغتیا وزارت </t>
  </si>
  <si>
    <t>وزارت معادن و پطرولیم / د کانواو پطرولیم وزارت</t>
  </si>
  <si>
    <t>وزارت فواید عامه / د ټول گټي وزارت</t>
  </si>
  <si>
    <t>وزارت امور سرحدات ،اقوام و قبایل / د سرحدونو، قومونواو  فبایلو چارو وزارت</t>
  </si>
  <si>
    <t>وزارت اطلاعات و فرهنگ / د اطلاعات او  فرهنگ وزارت</t>
  </si>
  <si>
    <t>وزارت زراعت، آبیاری ومالداری / د کرهني، اوبو لگولواو  مالداري وزارت</t>
  </si>
  <si>
    <t>وزارت انرژی وآب / د اوبو او بريښنا وزارت</t>
  </si>
  <si>
    <t>وزارت احیأ وانکشاف دهات / د کلیو پراختیا بیا رغاونی وزارت</t>
  </si>
  <si>
    <t xml:space="preserve">وزارت کارواموراجتماعی، شهداومعلولین / د کاراو ټولنيزوچارو، شهیدانواو معلولینو وزارت </t>
  </si>
  <si>
    <t>وزارت امور شهر سازی / د ښارجوړه ول چارو وزارت</t>
  </si>
  <si>
    <t>وزارت امور مهاجرين وعودت کننده گان /  د کډوالو او راستنيدونکو چارو وزارت</t>
  </si>
  <si>
    <t xml:space="preserve">   </t>
  </si>
  <si>
    <t>وزارت امور زنان / د ښځو چارو وزارت</t>
  </si>
  <si>
    <t>دافغانستان بانک / د افغانستان بانک</t>
  </si>
  <si>
    <t>شاروالی کابل / د کا بل ښار والي</t>
  </si>
  <si>
    <t>Min.Finance</t>
  </si>
  <si>
    <t>Min.Justice</t>
  </si>
  <si>
    <t>Min.Communication and Information Technology</t>
  </si>
  <si>
    <t xml:space="preserve">Min.Commerce and Industries  </t>
  </si>
  <si>
    <t>Min.Education</t>
  </si>
  <si>
    <t>Min.Higher Education</t>
  </si>
  <si>
    <t>Min.Public Health</t>
  </si>
  <si>
    <t>Min.Mines and Petroliam</t>
  </si>
  <si>
    <t>Min.Public Works</t>
  </si>
  <si>
    <t>Min.Frontiers, Ethnics and Tribes  Affairs</t>
  </si>
  <si>
    <t xml:space="preserve">Min.Information and  Culture </t>
  </si>
  <si>
    <t xml:space="preserve">Min.Agriculture, Irrigation and Live Stock </t>
  </si>
  <si>
    <t>Min.Water &amp; Power</t>
  </si>
  <si>
    <t>Min.Rural Rehabilitation  &amp; Development</t>
  </si>
  <si>
    <t>Min.Martyrs &amp; Disabled</t>
  </si>
  <si>
    <t>Min.Urban Development Affairs</t>
  </si>
  <si>
    <t xml:space="preserve">Min.Repatriation and Refugees Affairs </t>
  </si>
  <si>
    <t>Min.Women Affairs</t>
  </si>
  <si>
    <t xml:space="preserve">  فعال    In use </t>
  </si>
  <si>
    <t>ادارهْ امور /  دچارو اداره</t>
  </si>
  <si>
    <t>وزارت عدلیه / د عدلیي وزارت</t>
  </si>
  <si>
    <t>وزارت مخابرات و تکنالوژی معلوماتی / د مخابرات او معلوماتی تکنالوژی وزارت</t>
  </si>
  <si>
    <t xml:space="preserve">وزارت تجارت وصنا یع / د سوداگري او صنایعو وزارت </t>
  </si>
  <si>
    <t>وزارت تحصیلات عالی / د لوړوزده کړو وزارت</t>
  </si>
  <si>
    <t>وزارت صحت عامه / د روغتیا وزارت</t>
  </si>
  <si>
    <t>وزارت معادن وپطرولیم / د کانو او پطرولیم وزارت</t>
  </si>
  <si>
    <t xml:space="preserve">وزارت امور سرحدات ، اقوام و قبایل / د سرحدونو، قومونواو فبایلو چارو وزارت </t>
  </si>
  <si>
    <t>وزارت اطلاعات وفرهنگ / داطلاعاتواوفرهنگ وزارت</t>
  </si>
  <si>
    <t>وزارت زراعت ، آبیاری ومالداری / د کرهني، اوبو لگولو اومالداري وزارت</t>
  </si>
  <si>
    <t>وزارت انرژی  و آب / د اوبو او بريښنا  وزارت</t>
  </si>
  <si>
    <t>وزارت احیأوانکشاف دهات / دکلیو پراختیا اوبیا رغاونی وزارت</t>
  </si>
  <si>
    <t>وزارت کارواموراجتماعی، شهداومعلولین / د کاراوټولنيزوچارو، شهیدانواومعلولینو وزارت</t>
  </si>
  <si>
    <t>وزارت امور شهر سازی / د ښارجوړه ولوچارو وزارت</t>
  </si>
  <si>
    <t>وزارت امور مهاجرين وعودت کننده گان / دکډوالو او راستنيدونکو چارو وزارت</t>
  </si>
  <si>
    <t>وزارت امور زنان / دښځود چارو وزارت</t>
  </si>
  <si>
    <t>ښاروالی کابل / د کا بل ښار والي</t>
  </si>
  <si>
    <t>سایروزارتها وسازمانهای اجتماعی / نوروزارتونه او ټولنیز سازمانونه</t>
  </si>
  <si>
    <t>Min.Communication &amp; Information Technology</t>
  </si>
  <si>
    <t>Min.Commerce and Industries</t>
  </si>
  <si>
    <t>Min.Water and Power</t>
  </si>
  <si>
    <t xml:space="preserve">   فعال  In use     </t>
  </si>
  <si>
    <t xml:space="preserve">                                   Table 10-4:Capacity of Lorries by Ministries and Departent</t>
  </si>
  <si>
    <t xml:space="preserve">                               Table 10-5:  Number of Buses Owned by Ministries and Department                                     </t>
  </si>
  <si>
    <t>ادارهْ امور / د چارو اداره</t>
  </si>
  <si>
    <t xml:space="preserve"> وزارت مالیه / د ما ليي وزارت</t>
  </si>
  <si>
    <t xml:space="preserve"> وزارت امور خارجه / د بهرنیو چارو وزارت</t>
  </si>
  <si>
    <t xml:space="preserve"> وزارت اقتصاد /  د اقتصاد وزارت</t>
  </si>
  <si>
    <t xml:space="preserve"> وزارت مخابرات ومعلومات تکنالوژی / د مخابرات او معلوماتی تکنالوژی وزارت</t>
  </si>
  <si>
    <t>وزارت تجارت وصنایع / د سوداگري او صنایعو وزارت</t>
  </si>
  <si>
    <t>وزارت ارشاد،حج و اوقاف / د ارشاد،حج و اوقاف وزارت</t>
  </si>
  <si>
    <t>وزارت امور سرحدات ،اقوام وقبایل / د سرحدونو، قومونواو فبایلو چارو وزارت</t>
  </si>
  <si>
    <t>وزارت زراعت،آبیاری ومالداری / د کرهني، اوبو لگولو اومالداري وزارت</t>
  </si>
  <si>
    <t>وزارت انرژی  و آب / د  اوبو او برښنا وزارت</t>
  </si>
  <si>
    <t>وزارت امور شهر سازی / د  ښارجوړه ولوچارو وزارت</t>
  </si>
  <si>
    <t xml:space="preserve">وزارت امور زنان / د ښځود چارو وزارت </t>
  </si>
  <si>
    <t>وزارت امورمهاجرين وعودت کننده گان / د کډوالو او راستنيدونکو چارو وزارت</t>
  </si>
  <si>
    <t>وزارت کارواموراجتماعی ،شهدا،معلولین ومعیوبین / د کاراوټولنیزوچارو شهیدانو اومعلولینو وزارت</t>
  </si>
  <si>
    <t>ادارهْ مستقل ارگانهای محلی / د سیمه ایزوارگانونو خپلواکه اداره</t>
  </si>
  <si>
    <t>ستره محکمه / ستره محکمه</t>
  </si>
  <si>
    <t>سایر وزارت  ها وسازمانهای اجتماعی / نوروزارتونه او ټولنیز سازمانونه</t>
  </si>
  <si>
    <t>Min.Foreign Affairs</t>
  </si>
  <si>
    <t>Min.Economy</t>
  </si>
  <si>
    <t>Min.Public works</t>
  </si>
  <si>
    <t>Min.Religious Affairs and Hajj</t>
  </si>
  <si>
    <t>Min.Frontiers,Ethnics and Tribes Affairs</t>
  </si>
  <si>
    <t xml:space="preserve">Min.Information and  Culture  </t>
  </si>
  <si>
    <t xml:space="preserve">Min.Agriculture, Irrigation and Live stock </t>
  </si>
  <si>
    <t>Min.Water and power</t>
  </si>
  <si>
    <t>Min.Labar and Social Affairs Martyrs and Disabled</t>
  </si>
  <si>
    <t xml:space="preserve">    فعال   In use     </t>
  </si>
  <si>
    <t>مجموع /  ټول  Tota</t>
  </si>
  <si>
    <t xml:space="preserve">  مجموع / ټول Total                       </t>
  </si>
  <si>
    <t xml:space="preserve"> Min.Justice</t>
  </si>
  <si>
    <t xml:space="preserve"> Min.Foreign Affairs</t>
  </si>
  <si>
    <t xml:space="preserve">Min.Mines and Petroliam </t>
  </si>
  <si>
    <t xml:space="preserve">Min.Information  and  Culture </t>
  </si>
  <si>
    <t xml:space="preserve">Min.Agriculture, Irregation and Live stock </t>
  </si>
  <si>
    <t xml:space="preserve">   فعال  In use</t>
  </si>
  <si>
    <t>Min. Foreign Affairs</t>
  </si>
  <si>
    <t xml:space="preserve">Min.Mines and Petrolim </t>
  </si>
  <si>
    <t xml:space="preserve">Min.Agriculture, Irrigation and Live stock  </t>
  </si>
  <si>
    <t>Min.Information and  Culture</t>
  </si>
  <si>
    <t xml:space="preserve">Min.Water and Power </t>
  </si>
  <si>
    <t xml:space="preserve"> مجموع  / ټول     Total   </t>
  </si>
  <si>
    <t xml:space="preserve"> مجموع طیارات / دالوتکوټول  شمیر</t>
  </si>
  <si>
    <t xml:space="preserve"> ظرفیت مجموعی طیارات / د الوتکو ټول گنجا یش</t>
  </si>
  <si>
    <t xml:space="preserve"> مدت مجموعی پرواز / دالوتنی ټول وخت</t>
  </si>
  <si>
    <t xml:space="preserve"> طول مجموعی پرواز / الوتني ټول اوږدوالي</t>
  </si>
  <si>
    <t xml:space="preserve"> اموال انتقال شده /  لیږ دول شوی مالونه</t>
  </si>
  <si>
    <t xml:space="preserve"> مجموع مسافرین انتقال شده/ ټول لیږ دول شوی مسا فرین</t>
  </si>
  <si>
    <t xml:space="preserve"> مجموع کارکنان / د کارکونکو ټول شمیر</t>
  </si>
  <si>
    <t>Total capacity of aeroplanes</t>
  </si>
  <si>
    <t>Total flight</t>
  </si>
  <si>
    <t>Total length of flights</t>
  </si>
  <si>
    <t xml:space="preserve">    دولتی     Government         </t>
  </si>
  <si>
    <t xml:space="preserve"> -Post</t>
  </si>
  <si>
    <t xml:space="preserve"> -Telephone  </t>
  </si>
  <si>
    <t xml:space="preserve">  -Mobilbe</t>
  </si>
  <si>
    <t xml:space="preserve"> -Letters</t>
  </si>
  <si>
    <t xml:space="preserve"> -Official</t>
  </si>
  <si>
    <t xml:space="preserve">  -Private</t>
  </si>
  <si>
    <t xml:space="preserve"> -Newspapers , magazines &amp;       books</t>
  </si>
  <si>
    <t xml:space="preserve"> تعداد پسته خانه ها در اخیر سال / د کال په آخر کی د پسته خانو شمیر</t>
  </si>
  <si>
    <t xml:space="preserve">  منجمله درولسوالی ها / له جملی څخه: په ولسوالیوکی</t>
  </si>
  <si>
    <t xml:space="preserve"> مراسلات پستی /  پستی لیکونه</t>
  </si>
  <si>
    <t xml:space="preserve"> مجموع تیلفونهای سیم دار و بیسیم دیجيتل / د سیم لرونکی او بیسیم تیلیفونونو شمیر</t>
  </si>
  <si>
    <t xml:space="preserve"> مجموع سیم کارتهای توزیع شده / ټول ویشل شوی سیم کارتونه</t>
  </si>
  <si>
    <t xml:space="preserve"> مجموع دستگاه های رادیو /  ټولی د رادیو دستگاوی</t>
  </si>
  <si>
    <t xml:space="preserve"> مجموع دستگاه های فرستندهْ تلویزیون /  ټولی د ټلویزیون دستگا وی</t>
  </si>
  <si>
    <t xml:space="preserve"> عواید: خدمات مخابراتی/ دمخابرا تی خد متونوعواید</t>
  </si>
  <si>
    <t xml:space="preserve"> تعداداستفاده کننده گان انترنت /  د انترنت داستفاده کوونکو شمیر</t>
  </si>
  <si>
    <t xml:space="preserve">  مراسلات صادرهْ خارجی و داخلی  /    د خارجی او داخلی  پستی صادره </t>
  </si>
  <si>
    <t xml:space="preserve">  عواید خدمات پستی/ د پستی خد متونو عواید</t>
  </si>
  <si>
    <t xml:space="preserve">Sale of  aerogram </t>
  </si>
  <si>
    <t xml:space="preserve">Dispatching printedMaterial </t>
  </si>
  <si>
    <t xml:space="preserve">Table 10-13: Fixed line and Mobile phone Services   </t>
  </si>
  <si>
    <t xml:space="preserve">مجموع تیلفونهای سیم دار و بی سیم  /    ټول سیم لرونکی او بیسیم ټيلفونونه </t>
  </si>
  <si>
    <t xml:space="preserve"> سیم دار / سیم لرونکی</t>
  </si>
  <si>
    <t>بی سیم / بیسیم</t>
  </si>
  <si>
    <t>مجموع تیلفون های موبایل / د مبایل ټيلفونونو تول شمیر</t>
  </si>
  <si>
    <t>Mobile phones</t>
  </si>
  <si>
    <t>جدول١٠-١٤:  تعداد تیلفون های ثابت ، سیم دار و بی سیم به تفکیک ولایت</t>
  </si>
  <si>
    <t xml:space="preserve">  مجموع / ټول Total         </t>
  </si>
  <si>
    <t xml:space="preserve"> ــ پست   /    پستی</t>
  </si>
  <si>
    <t xml:space="preserve"> ــ تیلفون دیجيتل /  د یجیتل تیلیفون</t>
  </si>
  <si>
    <t xml:space="preserve"> ــ تیلفون  مبایل   /  مبایل تیلیفون</t>
  </si>
  <si>
    <t xml:space="preserve"> ــ مکاتیب / مکتوبونه</t>
  </si>
  <si>
    <t xml:space="preserve"> ــ روزنامه ها، جراید و مجلات / ورځپا ڼي ، جریدی ، او مجلي</t>
  </si>
  <si>
    <t xml:space="preserve"> ــ روزنامه ها، جراید، مجلات و کتب / ورځپا ڼي ، جریدی ، او مجلي</t>
  </si>
  <si>
    <t xml:space="preserve">            منبع :  وزارت ها، ادارات وسازمانهای اجتماعی/ وزارتونه،اداری اوټولنیزسازمانونه   </t>
  </si>
  <si>
    <t xml:space="preserve">                                                                                   Table 10-6: Buses Capacity by Ministry  and Department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</si>
  <si>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جدول ١٠-٦ :  ظرفيت بس ها  به تفکیک وزارت و اداره                                              </t>
  </si>
  <si>
    <t xml:space="preserve">                                                                                                                                            جدول١٠-٦: د بسونوظرفیت د وزارت او اداری په توپیر                                                 </t>
  </si>
  <si>
    <t>2015-16</t>
  </si>
  <si>
    <t xml:space="preserve">جدول  ۱-۱۰: ځمکنی ترانسپورت                        </t>
  </si>
  <si>
    <t xml:space="preserve"> ـ دولتی</t>
  </si>
  <si>
    <t xml:space="preserve">    فعال</t>
  </si>
  <si>
    <t xml:space="preserve">   غیرفعال</t>
  </si>
  <si>
    <t xml:space="preserve"> ـ خصوصی </t>
  </si>
  <si>
    <t xml:space="preserve">  ـ دولتی</t>
  </si>
  <si>
    <t xml:space="preserve">  ـ خصوصی </t>
  </si>
  <si>
    <t xml:space="preserve"> ـ خصوصی</t>
  </si>
  <si>
    <t xml:space="preserve"> ــ رسمی</t>
  </si>
  <si>
    <t xml:space="preserve"> ــ شخصی</t>
  </si>
  <si>
    <t>دنصب شویو آنتنونو شمیر</t>
  </si>
  <si>
    <t xml:space="preserve">     پایه</t>
  </si>
  <si>
    <t xml:space="preserve">    Towers</t>
  </si>
  <si>
    <t xml:space="preserve">         جدول ١٠-١٥:  پوشش خدمات مخابراتی         </t>
  </si>
  <si>
    <t xml:space="preserve">             جدول ١٠- ١٥: د مخابراتی خدمتونو پوښښ            </t>
  </si>
  <si>
    <t xml:space="preserve">Table 10-15: Comunication Services Covarege        </t>
  </si>
  <si>
    <t xml:space="preserve">                          منبع :  وزارت ها ، ادارات وسازمان های اجتماعی/ وزارتونه،اداري اوټولنیزسازمانونه                        </t>
  </si>
  <si>
    <t xml:space="preserve">        منبع :  وزارت ها ، ادارات وسازمانهای اجتماعی / وزارتونه ، ادري اوټولنیزسازمانونه               </t>
  </si>
  <si>
    <t xml:space="preserve">Source: Ministry of Communication and Information Technology                   منبع:وزارت مخابرات و تکنالوژی معلوماتی / د مخابراتو او معلوماتی تکنالوژی وزارت          </t>
  </si>
  <si>
    <t xml:space="preserve">                  منبع :  وزارت مخابرات و تکنالوژی معلوماتی /د مخابراتو او معلوماتی تکنالوژی  وزارت                      </t>
  </si>
  <si>
    <t xml:space="preserve"> تعداد لاری ها /  دلاریو شمیر          </t>
  </si>
  <si>
    <t xml:space="preserve">ظرفیت لاری ها /  دلاریو گنجایش          </t>
  </si>
  <si>
    <t>Total fixed line and wirless</t>
  </si>
  <si>
    <t>2016-17</t>
  </si>
  <si>
    <t>2017-17</t>
  </si>
  <si>
    <t xml:space="preserve"> منبع :  وزارت ها ، ادارات  وسکتورخصوصی  / وزارتونه ، اداری او خصوصی سکتور</t>
  </si>
  <si>
    <t xml:space="preserve">                                  </t>
  </si>
  <si>
    <t>External and Internal private  letters</t>
  </si>
  <si>
    <t>Emportence and Exportance Parcels</t>
  </si>
  <si>
    <t>Fast Post</t>
  </si>
  <si>
    <t>color Envelope</t>
  </si>
  <si>
    <t>Passport post Services</t>
  </si>
  <si>
    <t>Small expotence and emportence Posted</t>
  </si>
  <si>
    <t>مکاتیب شخصی وخارجی و داخلی / کورنی مکتوبونه  Internal letters</t>
  </si>
  <si>
    <t xml:space="preserve">                                  جدول ١٠- ١١ : د پستی خدمتونوعواید د پست په توپیــــــر</t>
  </si>
  <si>
    <t>A</t>
  </si>
  <si>
    <t>2017-18</t>
  </si>
  <si>
    <t xml:space="preserve">وزارت ترانسپورت   / د ترانسپورت ا وزارت </t>
  </si>
  <si>
    <t>Min.Transport</t>
  </si>
  <si>
    <t>وزارت ترانسپورت  / د ترانسپورت  وزارت</t>
  </si>
  <si>
    <t xml:space="preserve">Min.Transport </t>
  </si>
  <si>
    <t xml:space="preserve">نورستان </t>
  </si>
  <si>
    <t xml:space="preserve">Number of post offices at the end of the year  </t>
  </si>
  <si>
    <t>of Which : in district</t>
  </si>
  <si>
    <t>ږ</t>
  </si>
  <si>
    <t xml:space="preserve"> ارسال مواد مطبوع  /  د چایی تو کو لیږل</t>
  </si>
  <si>
    <t xml:space="preserve">Source: Ministries , Departments and Private sector                                                   </t>
  </si>
  <si>
    <t>وسایط اتباع خارجی مقیم کشور /  دبهرنیانو دوسایطو شمیر</t>
  </si>
  <si>
    <t xml:space="preserve">ـ Ministry of  Transport and Civil Aviation - </t>
  </si>
  <si>
    <t xml:space="preserve"> - Ministry of Commerce and Industries</t>
  </si>
  <si>
    <t xml:space="preserve"> ـ وزارت ترانسپورت وهوانوردی / دترانسپورت او هوائی چلندوزارت</t>
  </si>
  <si>
    <t xml:space="preserve"> ـ وزارت تجارت وصنا یع / د سوداگری او صنایعو وزارت</t>
  </si>
  <si>
    <t xml:space="preserve">Source: Ministries, Departments and prevate sector </t>
  </si>
  <si>
    <t xml:space="preserve">  منبع :  وزارت ها ، ادارات وسکتورخیصوصی /  وزارتونه ، نوری اداری اوخصوصی سکتور                                       </t>
  </si>
  <si>
    <t>گراف 3 :  تعداد لاری های دولتی / ددولتی لاریو شمیر      Graph  3 : Number of public Lorries</t>
  </si>
  <si>
    <t xml:space="preserve">منبع :  وزارت ها ، ادارات وسازمان های اجتماعی / وزارتونه،اداري او  ټولنیزسازمانونه               </t>
  </si>
  <si>
    <t xml:space="preserve">Graph 4 : Capacity of Lorries    گراف 4 : ظرفیت لاریها / دلاریوظرفیت                                                         </t>
  </si>
  <si>
    <t xml:space="preserve"> منبع :  وزارت ها ، ادارات وسازمان های اجتماعی / وزارتونه،ادري او ټولنیز سازمانونه                                                 </t>
  </si>
  <si>
    <t xml:space="preserve">گراف 5 : تعداد بسهای دولتی / ددولتی بسونو شمیر   Graph 5 : Number of Public  Buses
</t>
  </si>
  <si>
    <t>وزارت معادن و پطرولیم / د کانو ، او پطرولیم وزارت</t>
  </si>
  <si>
    <t xml:space="preserve">Graph 6 : Public buses Capacith             گراف 6 : ظرفیت بسهای دولتی / د دولتی بسونو ظرفیت </t>
  </si>
  <si>
    <t xml:space="preserve">Graph 7 : No . of Government Passenger Cars       گراف 7 : تعداد موترهای تیررفتار / ددولتی گړندیوموترونوشمیر
</t>
  </si>
  <si>
    <t>Figurs in Tons</t>
  </si>
  <si>
    <r>
      <rPr>
        <b/>
        <sz val="9"/>
        <rFont val="Times New Roman"/>
        <family val="1"/>
      </rPr>
      <t xml:space="preserve">گراف 10: تعداد پسته خانه ها / دپسته خانوشمیر     Graph 10 : Number of Post Office </t>
    </r>
    <r>
      <rPr>
        <sz val="11"/>
        <rFont val="Times New Roman"/>
        <family val="1"/>
      </rPr>
      <t xml:space="preserve">  </t>
    </r>
  </si>
  <si>
    <t xml:space="preserve">                                                   گراف 8 :  مسافرین انتقال داده شده توسط طیارات دولتی وخصوصی /  د مسافرینو لیږدول د دولتی اوخصوصی طیارو په ذریعه                                                                          </t>
  </si>
  <si>
    <t xml:space="preserve">   Graph 8 : Passengers Carried by Government and Private Aeroplanes</t>
  </si>
  <si>
    <t>Graph 11 : External and internal Lettrs Revenue</t>
  </si>
  <si>
    <t>گراف 13 : تعداد تیلیفونهای سیم دار و بیسیم / د سیم دار او بیسیم ټلیفونونو شمیر</t>
  </si>
  <si>
    <r>
      <rPr>
        <b/>
        <sz val="10"/>
        <rFont val="Times New Roman"/>
        <family val="1"/>
      </rPr>
      <t>گراف 13 : مجموع تیلفون / ټول تیلیفونونه</t>
    </r>
    <r>
      <rPr>
        <sz val="10"/>
        <rFont val="Times New Roman"/>
        <family val="1"/>
      </rPr>
      <t xml:space="preserve"> </t>
    </r>
  </si>
  <si>
    <t>Graph 13 : Total  Telephone</t>
  </si>
  <si>
    <t xml:space="preserve">گراف 12 : عواید پستی کابل / د کابل پستی عواید Graph 12:kabul Postal Revenue  </t>
  </si>
  <si>
    <t>Graph 14 : Communication Services Covarege    پوشش خدمات مخابراتی / دمخابراتی خد متونو پوښښ</t>
  </si>
  <si>
    <t>Graph 11: Postal Revene</t>
  </si>
  <si>
    <t xml:space="preserve">   ظرفیت بس ها / د بسونو گنجایش         </t>
  </si>
  <si>
    <t xml:space="preserve"> مراسلات واردهْ  خارجی و داخلی / بهرنی او کورنی  پستی وارده مراسلات</t>
  </si>
  <si>
    <t>مجموع پسته خانه ها   /   ټول پسته خاني    Total Post  Offices</t>
  </si>
  <si>
    <t xml:space="preserve">       پسته خانه ها ی کابل / د کابل د پسته خانو شمیر      Kabul Post Offices</t>
  </si>
  <si>
    <t>پست سریع / ګړندي پست</t>
  </si>
  <si>
    <t xml:space="preserve"> پستۀ کوچک ورودی وصدوری /  کوچنی ورودی او صدوری پستي </t>
  </si>
  <si>
    <t xml:space="preserve"> فروش تکت هاي پستی /  د پستی ټکټونو پلورل</t>
  </si>
  <si>
    <t xml:space="preserve"> سا یر /  نور</t>
  </si>
  <si>
    <t xml:space="preserve"> مراسلات پستی رسمی / رسمی پستی لیکونه</t>
  </si>
  <si>
    <t xml:space="preserve"> مکاتیب شخصی خارجی وداخلی /شخصی بهرنی او کورنی مکتوبونه</t>
  </si>
  <si>
    <t xml:space="preserve"> فروش ایروگرام /  دایروگرام پلورل</t>
  </si>
  <si>
    <t xml:space="preserve"> پارسلات صدوری وورودی ها / صدوری اوورودی پارسلونه</t>
  </si>
  <si>
    <t>گراف 11: عواید مکاتیب داخلی وخارجی / دبهرنیواوکورنی مکتوبونو عواید</t>
  </si>
  <si>
    <t xml:space="preserve"> پاکت مصور / انڅوریز پاکت</t>
  </si>
  <si>
    <t xml:space="preserve"> خدمات انتفال وتوزیع پاسپورت / دپاسپورت دلیږداوویش خدمتونه</t>
  </si>
  <si>
    <t xml:space="preserve"> اطلاعیه ارسالات پستی / دپستی مراسلاتو اطلاعیه </t>
  </si>
  <si>
    <t xml:space="preserve">  پست بکس </t>
  </si>
  <si>
    <t>گراف 11: عواید خدمات پستی / د پستی خد متونه عواید</t>
  </si>
  <si>
    <t xml:space="preserve">                                                 منبع : وزارت مخابرات و تکنالوژی معلوماتی/ د مخابراتو او معلوماتی تکنالوژی وزارت             </t>
  </si>
  <si>
    <t xml:space="preserve">    منبع :وزارت مخابرات وتکنالوژی معلوماتی / د مخابراتو او معلوماتی تکنالوژی وزارت                            </t>
  </si>
  <si>
    <t>Source:Ministry of  Communication and Information Technology</t>
  </si>
  <si>
    <t xml:space="preserve">منبع : وزارت مخابرات و تکنالوژی  معلوماتی / د مخابراتو او معلوماتی تکنالوژی وزارت                                             </t>
  </si>
  <si>
    <t xml:space="preserve">Number  of   Wirless   Phones تعداد تیلیفونه های بی سیم/د بیسیم تیلیفونونوشمیر  </t>
  </si>
  <si>
    <t xml:space="preserve">Number of  line Phones تعداد تیلیفون های سیم دار/ د سیم دارو تیلیفونونو شمیر  </t>
  </si>
  <si>
    <t xml:space="preserve"> Number of Wirless Phones تعدادتیلیفون های بی سیم/ د بیسیم تیلیفونونو شمیر </t>
  </si>
  <si>
    <r>
      <rPr>
        <b/>
        <sz val="10"/>
        <rFont val="Times New Roman"/>
        <family val="1"/>
      </rPr>
      <t>Graph 13 : No. of Wirless and  line  Phones</t>
    </r>
    <r>
      <rPr>
        <sz val="10"/>
        <rFont val="Times New Roman"/>
        <family val="1"/>
      </rPr>
      <t xml:space="preserve">   </t>
    </r>
  </si>
  <si>
    <t>وزارت ترانسپورت  وهوانوردی / د ترانسپورت  وزارت</t>
  </si>
  <si>
    <t>وزارت امور خارجه / د بهرنیو چارو وزارت</t>
  </si>
  <si>
    <t xml:space="preserve">  -Newspapers &amp; magazines</t>
  </si>
  <si>
    <t xml:space="preserve">Information received parsal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</si>
</sst>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Times New Roman"/>
      <charset val="178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8"/>
      <color indexed="12"/>
      <name val="Times New Roman"/>
      <family val="1"/>
    </font>
    <font>
      <sz val="14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color indexed="12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1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7" fillId="0" borderId="0" xfId="0" applyFont="1"/>
    <xf numFmtId="0" fontId="5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5" fillId="0" borderId="0" xfId="0" applyFont="1" applyFill="1" applyBorder="1"/>
    <xf numFmtId="3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8" xfId="0" applyBorder="1"/>
    <xf numFmtId="0" fontId="8" fillId="0" borderId="0" xfId="0" applyFont="1"/>
    <xf numFmtId="0" fontId="8" fillId="0" borderId="0" xfId="0" applyFont="1" applyBorder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9" xfId="0" applyBorder="1"/>
    <xf numFmtId="0" fontId="0" fillId="0" borderId="3" xfId="0" applyBorder="1"/>
    <xf numFmtId="0" fontId="10" fillId="0" borderId="0" xfId="0" applyFont="1" applyAlignment="1">
      <alignment horizontal="right"/>
    </xf>
    <xf numFmtId="0" fontId="3" fillId="0" borderId="1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16" fillId="0" borderId="0" xfId="0" applyFont="1"/>
    <xf numFmtId="0" fontId="17" fillId="0" borderId="0" xfId="0" applyFont="1"/>
    <xf numFmtId="0" fontId="0" fillId="0" borderId="4" xfId="0" applyFill="1" applyBorder="1"/>
    <xf numFmtId="0" fontId="0" fillId="0" borderId="7" xfId="0" applyFill="1" applyBorder="1"/>
    <xf numFmtId="0" fontId="3" fillId="0" borderId="6" xfId="0" applyFont="1" applyBorder="1"/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/>
    <xf numFmtId="0" fontId="5" fillId="0" borderId="0" xfId="0" applyFont="1" applyFill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3" xfId="0" applyFont="1" applyBorder="1" applyAlignment="1"/>
    <xf numFmtId="0" fontId="18" fillId="0" borderId="4" xfId="0" applyFont="1" applyBorder="1"/>
    <xf numFmtId="0" fontId="0" fillId="0" borderId="4" xfId="0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" fillId="0" borderId="12" xfId="0" applyFont="1" applyBorder="1"/>
    <xf numFmtId="0" fontId="18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applyFont="1"/>
    <xf numFmtId="0" fontId="3" fillId="0" borderId="7" xfId="0" applyFont="1" applyBorder="1"/>
    <xf numFmtId="0" fontId="19" fillId="0" borderId="6" xfId="0" applyFont="1" applyBorder="1"/>
    <xf numFmtId="0" fontId="4" fillId="0" borderId="12" xfId="0" applyFont="1" applyBorder="1"/>
    <xf numFmtId="0" fontId="22" fillId="0" borderId="12" xfId="0" applyFont="1" applyBorder="1"/>
    <xf numFmtId="0" fontId="19" fillId="0" borderId="8" xfId="0" applyFont="1" applyBorder="1"/>
    <xf numFmtId="0" fontId="19" fillId="0" borderId="2" xfId="0" applyFont="1" applyBorder="1"/>
    <xf numFmtId="0" fontId="5" fillId="0" borderId="2" xfId="0" applyFont="1" applyBorder="1"/>
    <xf numFmtId="0" fontId="4" fillId="0" borderId="2" xfId="0" applyFont="1" applyBorder="1"/>
    <xf numFmtId="0" fontId="19" fillId="0" borderId="11" xfId="0" applyFont="1" applyBorder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5" fillId="0" borderId="1" xfId="0" applyFont="1" applyBorder="1" applyAlignment="1">
      <alignment horizontal="center"/>
    </xf>
    <xf numFmtId="0" fontId="3" fillId="0" borderId="0" xfId="0" applyFont="1" applyAlignment="1"/>
    <xf numFmtId="0" fontId="23" fillId="0" borderId="0" xfId="0" applyFont="1"/>
    <xf numFmtId="49" fontId="10" fillId="0" borderId="0" xfId="0" applyNumberFormat="1" applyFont="1"/>
    <xf numFmtId="49" fontId="0" fillId="0" borderId="0" xfId="0" applyNumberFormat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24" fillId="0" borderId="0" xfId="0" applyFont="1"/>
    <xf numFmtId="0" fontId="3" fillId="0" borderId="0" xfId="0" applyFont="1" applyBorder="1" applyAlignment="1">
      <alignment horizontal="left" wrapText="1"/>
    </xf>
    <xf numFmtId="49" fontId="3" fillId="0" borderId="0" xfId="0" applyNumberFormat="1" applyFont="1" applyBorder="1" applyAlignment="1">
      <alignment horizontal="right"/>
    </xf>
    <xf numFmtId="0" fontId="0" fillId="0" borderId="0" xfId="0" applyAlignment="1"/>
    <xf numFmtId="0" fontId="3" fillId="0" borderId="0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center"/>
    </xf>
    <xf numFmtId="0" fontId="8" fillId="0" borderId="4" xfId="0" applyFont="1" applyBorder="1"/>
    <xf numFmtId="0" fontId="1" fillId="0" borderId="0" xfId="0" applyFont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4" xfId="0" applyFont="1" applyBorder="1"/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29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/>
    <xf numFmtId="0" fontId="8" fillId="0" borderId="0" xfId="0" applyFont="1" applyBorder="1" applyAlignment="1"/>
    <xf numFmtId="0" fontId="0" fillId="0" borderId="0" xfId="0" applyAlignment="1">
      <alignment vertical="distributed"/>
    </xf>
    <xf numFmtId="0" fontId="8" fillId="0" borderId="0" xfId="0" applyFont="1" applyAlignment="1">
      <alignment vertical="distributed"/>
    </xf>
    <xf numFmtId="0" fontId="15" fillId="0" borderId="0" xfId="0" applyFont="1" applyBorder="1" applyAlignment="1">
      <alignment horizontal="center" vertical="distributed" wrapText="1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distributed"/>
    </xf>
    <xf numFmtId="0" fontId="5" fillId="0" borderId="0" xfId="0" applyFont="1" applyBorder="1" applyAlignment="1">
      <alignment vertical="distributed"/>
    </xf>
    <xf numFmtId="0" fontId="13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0" fontId="5" fillId="0" borderId="9" xfId="0" applyFont="1" applyBorder="1"/>
    <xf numFmtId="0" fontId="21" fillId="0" borderId="0" xfId="0" applyFont="1" applyAlignment="1">
      <alignment vertical="center"/>
    </xf>
    <xf numFmtId="0" fontId="30" fillId="0" borderId="2" xfId="0" applyFont="1" applyBorder="1" applyAlignment="1"/>
    <xf numFmtId="0" fontId="23" fillId="0" borderId="5" xfId="0" applyFont="1" applyBorder="1"/>
    <xf numFmtId="0" fontId="13" fillId="0" borderId="0" xfId="0" applyFont="1" applyAlignment="1">
      <alignment horizontal="right"/>
    </xf>
    <xf numFmtId="0" fontId="5" fillId="0" borderId="5" xfId="0" applyFont="1" applyBorder="1"/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Border="1" applyAlignment="1"/>
    <xf numFmtId="0" fontId="21" fillId="0" borderId="4" xfId="0" applyFont="1" applyBorder="1"/>
    <xf numFmtId="0" fontId="30" fillId="0" borderId="0" xfId="0" applyFont="1" applyAlignment="1">
      <alignment horizontal="center"/>
    </xf>
    <xf numFmtId="0" fontId="8" fillId="0" borderId="0" xfId="0" applyFont="1" applyBorder="1" applyAlignment="1">
      <alignment horizontal="right" indent="1"/>
    </xf>
    <xf numFmtId="0" fontId="19" fillId="0" borderId="0" xfId="0" applyFont="1" applyAlignment="1"/>
    <xf numFmtId="0" fontId="21" fillId="0" borderId="7" xfId="0" applyFont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3" fillId="0" borderId="3" xfId="0" applyFont="1" applyBorder="1"/>
    <xf numFmtId="0" fontId="20" fillId="0" borderId="2" xfId="0" applyFont="1" applyBorder="1" applyAlignment="1"/>
    <xf numFmtId="0" fontId="4" fillId="0" borderId="4" xfId="0" applyFont="1" applyBorder="1" applyAlignment="1">
      <alignment horizontal="left"/>
    </xf>
    <xf numFmtId="0" fontId="19" fillId="0" borderId="0" xfId="0" applyFont="1" applyBorder="1" applyAlignment="1"/>
    <xf numFmtId="0" fontId="3" fillId="0" borderId="2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6" fillId="0" borderId="0" xfId="0" applyFont="1" applyBorder="1"/>
    <xf numFmtId="0" fontId="27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21" fillId="0" borderId="7" xfId="0" applyFont="1" applyBorder="1"/>
    <xf numFmtId="0" fontId="21" fillId="0" borderId="0" xfId="0" applyFont="1" applyBorder="1"/>
    <xf numFmtId="0" fontId="20" fillId="0" borderId="2" xfId="0" applyFont="1" applyBorder="1" applyAlignment="1">
      <alignment horizontal="left"/>
    </xf>
    <xf numFmtId="0" fontId="15" fillId="0" borderId="0" xfId="0" applyFont="1" applyAlignment="1"/>
    <xf numFmtId="46" fontId="19" fillId="0" borderId="0" xfId="0" applyNumberFormat="1" applyFont="1" applyAlignment="1"/>
    <xf numFmtId="0" fontId="4" fillId="0" borderId="0" xfId="0" applyFont="1" applyAlignment="1"/>
    <xf numFmtId="0" fontId="0" fillId="0" borderId="0" xfId="0" applyNumberFormat="1" applyBorder="1"/>
    <xf numFmtId="0" fontId="27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4" xfId="0" applyBorder="1" applyAlignment="1"/>
    <xf numFmtId="0" fontId="4" fillId="0" borderId="0" xfId="0" applyFont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5" fillId="0" borderId="0" xfId="0" applyFont="1" applyAlignment="1">
      <alignment horizontal="right"/>
    </xf>
    <xf numFmtId="0" fontId="15" fillId="0" borderId="0" xfId="0" applyFont="1" applyBorder="1" applyAlignment="1"/>
    <xf numFmtId="0" fontId="25" fillId="0" borderId="4" xfId="0" applyFont="1" applyBorder="1" applyAlignment="1">
      <alignment horizontal="center"/>
    </xf>
    <xf numFmtId="0" fontId="25" fillId="0" borderId="0" xfId="0" applyFont="1" applyBorder="1"/>
    <xf numFmtId="0" fontId="8" fillId="0" borderId="0" xfId="0" applyFont="1" applyFill="1" applyBorder="1"/>
    <xf numFmtId="0" fontId="5" fillId="0" borderId="0" xfId="0" applyFont="1" applyBorder="1" applyAlignment="1"/>
    <xf numFmtId="0" fontId="4" fillId="0" borderId="0" xfId="0" applyFont="1" applyAlignment="1">
      <alignment vertical="center"/>
    </xf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21" fillId="0" borderId="5" xfId="0" applyFont="1" applyBorder="1"/>
    <xf numFmtId="0" fontId="3" fillId="0" borderId="0" xfId="0" applyFont="1" applyBorder="1" applyAlignment="1">
      <alignment vertical="justify"/>
    </xf>
    <xf numFmtId="0" fontId="3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/>
    <xf numFmtId="0" fontId="21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distributed"/>
    </xf>
    <xf numFmtId="0" fontId="4" fillId="0" borderId="3" xfId="0" applyFont="1" applyBorder="1" applyAlignment="1">
      <alignment horizontal="center" vertical="distributed"/>
    </xf>
    <xf numFmtId="0" fontId="21" fillId="0" borderId="0" xfId="0" applyFont="1" applyAlignment="1">
      <alignment vertical="distributed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0" xfId="0" applyAlignment="1">
      <alignment vertical="justify"/>
    </xf>
    <xf numFmtId="0" fontId="23" fillId="0" borderId="0" xfId="0" applyFont="1" applyAlignment="1"/>
    <xf numFmtId="0" fontId="5" fillId="0" borderId="0" xfId="0" applyFont="1" applyAlignment="1">
      <alignment vertical="center"/>
    </xf>
    <xf numFmtId="0" fontId="1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3" fillId="0" borderId="0" xfId="0" applyFont="1" applyBorder="1"/>
    <xf numFmtId="0" fontId="23" fillId="0" borderId="0" xfId="0" applyFont="1" applyFill="1" applyBorder="1"/>
    <xf numFmtId="0" fontId="4" fillId="0" borderId="0" xfId="0" applyFont="1" applyFill="1" applyBorder="1"/>
    <xf numFmtId="0" fontId="1" fillId="0" borderId="0" xfId="0" applyFont="1" applyAlignment="1">
      <alignment vertical="distributed"/>
    </xf>
    <xf numFmtId="0" fontId="21" fillId="0" borderId="0" xfId="0" applyFont="1" applyBorder="1" applyAlignment="1">
      <alignment horizontal="right" vertical="center" indent="1"/>
    </xf>
    <xf numFmtId="0" fontId="23" fillId="0" borderId="4" xfId="0" applyFont="1" applyBorder="1" applyAlignment="1">
      <alignment horizontal="left" indent="1"/>
    </xf>
    <xf numFmtId="0" fontId="21" fillId="0" borderId="5" xfId="0" applyFont="1" applyBorder="1" applyAlignment="1">
      <alignment horizontal="left" vertical="justify" indent="1"/>
    </xf>
    <xf numFmtId="0" fontId="21" fillId="0" borderId="5" xfId="0" applyFont="1" applyBorder="1" applyAlignment="1">
      <alignment horizontal="right" indent="1"/>
    </xf>
    <xf numFmtId="0" fontId="21" fillId="0" borderId="4" xfId="0" applyFont="1" applyBorder="1" applyAlignment="1">
      <alignment horizontal="left" indent="1"/>
    </xf>
    <xf numFmtId="0" fontId="23" fillId="0" borderId="7" xfId="0" applyFont="1" applyBorder="1" applyAlignment="1">
      <alignment horizontal="left" indent="1"/>
    </xf>
    <xf numFmtId="0" fontId="21" fillId="0" borderId="3" xfId="0" applyFont="1" applyBorder="1" applyAlignment="1">
      <alignment horizontal="right" indent="1"/>
    </xf>
    <xf numFmtId="0" fontId="21" fillId="0" borderId="5" xfId="0" applyFont="1" applyBorder="1" applyAlignment="1">
      <alignment horizontal="right" vertical="distributed" indent="1"/>
    </xf>
    <xf numFmtId="0" fontId="21" fillId="0" borderId="5" xfId="0" applyFont="1" applyBorder="1" applyAlignment="1">
      <alignment horizontal="right" vertical="center" indent="1"/>
    </xf>
    <xf numFmtId="0" fontId="21" fillId="0" borderId="5" xfId="0" applyFont="1" applyBorder="1" applyAlignment="1">
      <alignment horizontal="left" vertical="distributed" indent="1"/>
    </xf>
    <xf numFmtId="0" fontId="21" fillId="0" borderId="5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distributed" indent="1"/>
    </xf>
    <xf numFmtId="0" fontId="21" fillId="0" borderId="4" xfId="0" applyFont="1" applyBorder="1" applyAlignment="1">
      <alignment horizontal="left" vertical="center" indent="1"/>
    </xf>
    <xf numFmtId="0" fontId="21" fillId="0" borderId="7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right" vertical="justify" indent="1"/>
    </xf>
    <xf numFmtId="0" fontId="21" fillId="0" borderId="5" xfId="0" applyFont="1" applyBorder="1" applyAlignment="1">
      <alignment horizontal="right" vertical="justify" wrapText="1" inden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21" fillId="0" borderId="5" xfId="0" applyFont="1" applyBorder="1" applyAlignment="1">
      <alignment horizontal="right" vertical="distributed"/>
    </xf>
    <xf numFmtId="0" fontId="26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1" xfId="0" applyFont="1" applyBorder="1"/>
    <xf numFmtId="0" fontId="4" fillId="0" borderId="3" xfId="0" applyFont="1" applyBorder="1" applyAlignment="1">
      <alignment vertical="distributed"/>
    </xf>
    <xf numFmtId="0" fontId="5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1" fillId="0" borderId="0" xfId="0" applyFont="1" applyBorder="1" applyAlignment="1">
      <alignment vertical="distributed"/>
    </xf>
    <xf numFmtId="0" fontId="5" fillId="0" borderId="0" xfId="0" applyFont="1" applyAlignment="1">
      <alignment vertical="top"/>
    </xf>
    <xf numFmtId="0" fontId="15" fillId="0" borderId="2" xfId="0" applyFont="1" applyBorder="1" applyAlignment="1"/>
    <xf numFmtId="49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left" vertical="distributed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1" fillId="0" borderId="5" xfId="0" applyFont="1" applyBorder="1" applyAlignment="1">
      <alignment horizontal="center" vertical="justify"/>
    </xf>
    <xf numFmtId="0" fontId="2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5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9" fillId="0" borderId="0" xfId="0" applyFont="1" applyFill="1" applyBorder="1" applyAlignment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Fill="1" applyBorder="1" applyAlignment="1">
      <alignment vertical="top"/>
    </xf>
    <xf numFmtId="49" fontId="1" fillId="0" borderId="0" xfId="0" applyNumberFormat="1" applyFont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top"/>
    </xf>
    <xf numFmtId="0" fontId="0" fillId="0" borderId="10" xfId="0" applyBorder="1"/>
    <xf numFmtId="0" fontId="5" fillId="0" borderId="7" xfId="0" applyFont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49" fontId="8" fillId="0" borderId="4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 vertical="distributed" indent="1"/>
    </xf>
    <xf numFmtId="0" fontId="1" fillId="0" borderId="4" xfId="0" applyFont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distributed" indent="1"/>
    </xf>
    <xf numFmtId="0" fontId="1" fillId="0" borderId="7" xfId="0" applyFont="1" applyFill="1" applyBorder="1" applyAlignment="1">
      <alignment horizontal="left" vertical="distributed" indent="1"/>
    </xf>
    <xf numFmtId="0" fontId="1" fillId="0" borderId="5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justify" indent="1"/>
    </xf>
    <xf numFmtId="0" fontId="1" fillId="0" borderId="5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/>
    <xf numFmtId="0" fontId="3" fillId="0" borderId="5" xfId="0" applyFont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right" vertical="center"/>
    </xf>
    <xf numFmtId="0" fontId="0" fillId="0" borderId="2" xfId="0" applyBorder="1" applyAlignment="1"/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2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justify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horizontal="right" vertical="justify" indent="1"/>
    </xf>
    <xf numFmtId="0" fontId="4" fillId="0" borderId="0" xfId="0" applyFont="1" applyBorder="1" applyAlignment="1"/>
    <xf numFmtId="0" fontId="0" fillId="0" borderId="0" xfId="0" applyBorder="1" applyAlignment="1">
      <alignment vertical="distributed"/>
    </xf>
    <xf numFmtId="0" fontId="3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 vertical="distributed" indent="1"/>
    </xf>
    <xf numFmtId="0" fontId="8" fillId="0" borderId="5" xfId="0" applyFont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distributed" indent="1"/>
    </xf>
    <xf numFmtId="0" fontId="8" fillId="0" borderId="5" xfId="0" applyFont="1" applyBorder="1" applyAlignment="1">
      <alignment horizontal="left" vertical="justify" indent="1"/>
    </xf>
    <xf numFmtId="0" fontId="8" fillId="0" borderId="5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distributed" indent="1"/>
    </xf>
    <xf numFmtId="0" fontId="21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1" fillId="0" borderId="0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1" fillId="0" borderId="0" xfId="0" applyFont="1" applyAlignment="1">
      <alignment vertical="top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0" fillId="0" borderId="4" xfId="0" applyBorder="1"/>
    <xf numFmtId="0" fontId="21" fillId="0" borderId="9" xfId="0" applyFont="1" applyBorder="1"/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" xfId="0" applyFont="1" applyBorder="1" applyAlignment="1">
      <alignment horizontal="left" vertical="distributed" indent="1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left" indent="1"/>
    </xf>
    <xf numFmtId="0" fontId="8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justify" indent="1"/>
    </xf>
    <xf numFmtId="0" fontId="8" fillId="0" borderId="4" xfId="0" applyFont="1" applyFill="1" applyBorder="1" applyAlignment="1">
      <alignment horizontal="left" vertical="distributed" indent="1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4" xfId="0" applyFont="1" applyBorder="1" applyAlignment="1">
      <alignment horizontal="left" vertical="center" indent="1"/>
    </xf>
    <xf numFmtId="0" fontId="8" fillId="0" borderId="0" xfId="0" applyFont="1" applyAlignment="1">
      <alignment horizontal="right" vertical="center"/>
    </xf>
    <xf numFmtId="0" fontId="8" fillId="0" borderId="4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justify" indent="1"/>
    </xf>
    <xf numFmtId="0" fontId="8" fillId="0" borderId="0" xfId="0" applyFont="1" applyFill="1" applyBorder="1" applyAlignment="1">
      <alignment vertical="center"/>
    </xf>
    <xf numFmtId="0" fontId="5" fillId="0" borderId="12" xfId="0" applyFont="1" applyFill="1" applyBorder="1" applyAlignment="1"/>
    <xf numFmtId="0" fontId="21" fillId="0" borderId="3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1" fillId="0" borderId="0" xfId="0" applyFont="1" applyBorder="1" applyAlignment="1">
      <alignment horizontal="right" vertical="distributed"/>
    </xf>
    <xf numFmtId="0" fontId="8" fillId="0" borderId="4" xfId="0" applyFont="1" applyBorder="1" applyAlignment="1">
      <alignment horizontal="center" vertical="center"/>
    </xf>
    <xf numFmtId="0" fontId="25" fillId="0" borderId="9" xfId="0" applyFont="1" applyBorder="1"/>
    <xf numFmtId="0" fontId="27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5" fillId="0" borderId="0" xfId="0" applyFont="1" applyFill="1" applyBorder="1" applyAlignment="1"/>
    <xf numFmtId="0" fontId="23" fillId="0" borderId="5" xfId="0" applyFont="1" applyFill="1" applyBorder="1" applyAlignment="1">
      <alignment horizontal="right" indent="1"/>
    </xf>
    <xf numFmtId="0" fontId="23" fillId="0" borderId="5" xfId="0" applyFont="1" applyBorder="1" applyAlignment="1">
      <alignment horizontal="right" indent="1"/>
    </xf>
    <xf numFmtId="0" fontId="0" fillId="0" borderId="0" xfId="0" applyAlignment="1">
      <alignment horizontal="center" vertical="justify"/>
    </xf>
    <xf numFmtId="0" fontId="21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0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4" xfId="0" applyFont="1" applyBorder="1" applyAlignment="1">
      <alignment horizontal="right" vertical="center"/>
    </xf>
    <xf numFmtId="0" fontId="0" fillId="0" borderId="4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15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21" fillId="0" borderId="4" xfId="0" applyFont="1" applyBorder="1" applyAlignment="1">
      <alignment horizontal="right" vertical="distributed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right" vertical="top"/>
    </xf>
    <xf numFmtId="0" fontId="21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1" fillId="0" borderId="2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4" fillId="0" borderId="0" xfId="0" applyFont="1" applyBorder="1" applyAlignment="1">
      <alignment vertical="distributed"/>
    </xf>
    <xf numFmtId="0" fontId="2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1" fillId="0" borderId="7" xfId="0" applyFont="1" applyBorder="1" applyAlignment="1">
      <alignment horizontal="right" vertical="center"/>
    </xf>
    <xf numFmtId="0" fontId="25" fillId="0" borderId="0" xfId="0" applyFont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7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horizontal="center" textRotation="180"/>
    </xf>
    <xf numFmtId="0" fontId="2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4" xfId="0" applyFont="1" applyBorder="1" applyAlignment="1">
      <alignment horizontal="right" vertical="distributed"/>
    </xf>
    <xf numFmtId="0" fontId="4" fillId="3" borderId="6" xfId="0" applyFont="1" applyFill="1" applyBorder="1"/>
    <xf numFmtId="0" fontId="21" fillId="3" borderId="1" xfId="0" applyFont="1" applyFill="1" applyBorder="1" applyAlignment="1">
      <alignment horizontal="left" vertical="center" indent="1"/>
    </xf>
    <xf numFmtId="0" fontId="21" fillId="3" borderId="12" xfId="0" applyFont="1" applyFill="1" applyBorder="1" applyAlignment="1">
      <alignment horizontal="center"/>
    </xf>
    <xf numFmtId="3" fontId="21" fillId="3" borderId="12" xfId="0" applyNumberFormat="1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12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indent="1"/>
    </xf>
    <xf numFmtId="0" fontId="21" fillId="2" borderId="0" xfId="0" applyFont="1" applyFill="1"/>
    <xf numFmtId="0" fontId="0" fillId="2" borderId="0" xfId="0" applyFill="1"/>
    <xf numFmtId="0" fontId="4" fillId="2" borderId="4" xfId="0" applyFont="1" applyFill="1" applyBorder="1"/>
    <xf numFmtId="0" fontId="21" fillId="2" borderId="5" xfId="0" applyFont="1" applyFill="1" applyBorder="1" applyAlignment="1">
      <alignment horizontal="left" vertical="center" indent="1"/>
    </xf>
    <xf numFmtId="0" fontId="21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0" fontId="21" fillId="2" borderId="5" xfId="0" applyFont="1" applyFill="1" applyBorder="1" applyAlignment="1">
      <alignment horizontal="right" indent="1"/>
    </xf>
    <xf numFmtId="0" fontId="21" fillId="3" borderId="4" xfId="0" applyFont="1" applyFill="1" applyBorder="1"/>
    <xf numFmtId="0" fontId="21" fillId="3" borderId="5" xfId="0" applyFont="1" applyFill="1" applyBorder="1" applyAlignment="1">
      <alignment horizontal="left" vertical="center" indent="1"/>
    </xf>
    <xf numFmtId="0" fontId="21" fillId="3" borderId="0" xfId="0" applyFont="1" applyFill="1" applyBorder="1" applyAlignment="1">
      <alignment horizontal="center"/>
    </xf>
    <xf numFmtId="3" fontId="21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21" fillId="3" borderId="0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right" indent="1"/>
    </xf>
    <xf numFmtId="0" fontId="4" fillId="3" borderId="5" xfId="0" applyFont="1" applyFill="1" applyBorder="1"/>
    <xf numFmtId="0" fontId="21" fillId="3" borderId="5" xfId="0" applyFont="1" applyFill="1" applyBorder="1" applyAlignment="1">
      <alignment horizontal="left" vertical="distributed" indent="1"/>
    </xf>
    <xf numFmtId="0" fontId="21" fillId="3" borderId="4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right" vertical="center"/>
    </xf>
    <xf numFmtId="0" fontId="4" fillId="3" borderId="4" xfId="0" applyFont="1" applyFill="1" applyBorder="1"/>
    <xf numFmtId="0" fontId="21" fillId="3" borderId="5" xfId="0" applyFont="1" applyFill="1" applyBorder="1" applyAlignment="1">
      <alignment horizontal="center" vertical="justify"/>
    </xf>
    <xf numFmtId="0" fontId="21" fillId="3" borderId="5" xfId="0" applyFont="1" applyFill="1" applyBorder="1" applyAlignment="1">
      <alignment horizontal="right" vertical="justify" indent="1"/>
    </xf>
    <xf numFmtId="0" fontId="3" fillId="3" borderId="5" xfId="0" applyFont="1" applyFill="1" applyBorder="1" applyAlignment="1">
      <alignment horizontal="left" vertical="center" indent="1"/>
    </xf>
    <xf numFmtId="0" fontId="21" fillId="3" borderId="5" xfId="0" applyFont="1" applyFill="1" applyBorder="1" applyAlignment="1">
      <alignment horizontal="left" vertical="justify" indent="1"/>
    </xf>
    <xf numFmtId="0" fontId="21" fillId="3" borderId="0" xfId="0" applyFont="1" applyFill="1" applyAlignment="1">
      <alignment vertical="top"/>
    </xf>
    <xf numFmtId="0" fontId="21" fillId="3" borderId="5" xfId="0" applyFont="1" applyFill="1" applyBorder="1" applyAlignment="1">
      <alignment horizontal="right" vertical="justify" wrapText="1" indent="1"/>
    </xf>
    <xf numFmtId="0" fontId="1" fillId="3" borderId="5" xfId="0" applyFont="1" applyFill="1" applyBorder="1" applyAlignment="1">
      <alignment horizontal="left" vertical="justify" indent="1"/>
    </xf>
    <xf numFmtId="0" fontId="21" fillId="3" borderId="5" xfId="0" applyFont="1" applyFill="1" applyBorder="1" applyAlignment="1">
      <alignment horizontal="right" vertical="distributed" indent="1"/>
    </xf>
    <xf numFmtId="0" fontId="1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21" fillId="3" borderId="3" xfId="0" applyFont="1" applyFill="1" applyBorder="1" applyAlignment="1">
      <alignment horizontal="left" vertical="justify" indent="1"/>
    </xf>
    <xf numFmtId="0" fontId="4" fillId="3" borderId="15" xfId="0" applyFont="1" applyFill="1" applyBorder="1" applyAlignment="1">
      <alignment horizontal="left" vertical="distributed" indent="1"/>
    </xf>
    <xf numFmtId="0" fontId="4" fillId="3" borderId="6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distributed" indent="1"/>
    </xf>
    <xf numFmtId="0" fontId="21" fillId="3" borderId="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9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1" fillId="3" borderId="4" xfId="0" applyFont="1" applyFill="1" applyBorder="1" applyAlignment="1">
      <alignment horizontal="left" vertical="justify" indent="1"/>
    </xf>
    <xf numFmtId="0" fontId="15" fillId="3" borderId="4" xfId="0" applyFont="1" applyFill="1" applyBorder="1" applyAlignment="1">
      <alignment horizontal="left" vertical="center" indent="1"/>
    </xf>
    <xf numFmtId="0" fontId="15" fillId="3" borderId="6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8" fillId="3" borderId="4" xfId="0" applyFont="1" applyFill="1" applyBorder="1" applyAlignment="1">
      <alignment horizontal="left" indent="1"/>
    </xf>
    <xf numFmtId="0" fontId="8" fillId="3" borderId="4" xfId="0" applyFont="1" applyFill="1" applyBorder="1" applyAlignment="1">
      <alignment horizontal="right" vertical="center"/>
    </xf>
    <xf numFmtId="0" fontId="8" fillId="3" borderId="0" xfId="0" applyFont="1" applyFill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distributed" indent="1"/>
    </xf>
    <xf numFmtId="0" fontId="8" fillId="3" borderId="0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justify" indent="1"/>
    </xf>
    <xf numFmtId="0" fontId="15" fillId="3" borderId="6" xfId="0" applyFont="1" applyFill="1" applyBorder="1"/>
    <xf numFmtId="0" fontId="15" fillId="3" borderId="0" xfId="0" applyFont="1" applyFill="1"/>
    <xf numFmtId="0" fontId="8" fillId="3" borderId="4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horizontal="right" vertical="center"/>
    </xf>
    <xf numFmtId="0" fontId="8" fillId="3" borderId="7" xfId="0" applyFont="1" applyFill="1" applyBorder="1" applyAlignment="1">
      <alignment horizontal="left" vertical="distributed" indent="1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left" vertical="center" indent="1"/>
    </xf>
    <xf numFmtId="0" fontId="15" fillId="3" borderId="0" xfId="0" applyFont="1" applyFill="1" applyAlignment="1">
      <alignment horizontal="center" vertical="center"/>
    </xf>
    <xf numFmtId="0" fontId="0" fillId="3" borderId="0" xfId="0" applyFill="1"/>
    <xf numFmtId="0" fontId="8" fillId="3" borderId="5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distributed" indent="1"/>
    </xf>
    <xf numFmtId="0" fontId="8" fillId="3" borderId="3" xfId="0" applyFont="1" applyFill="1" applyBorder="1" applyAlignment="1">
      <alignment horizontal="left" vertical="distributed" indent="1"/>
    </xf>
    <xf numFmtId="0" fontId="15" fillId="3" borderId="0" xfId="0" applyFont="1" applyFill="1" applyAlignment="1">
      <alignment horizontal="right" vertical="center"/>
    </xf>
    <xf numFmtId="0" fontId="4" fillId="3" borderId="6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vertical="distributed"/>
    </xf>
    <xf numFmtId="0" fontId="4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distributed"/>
    </xf>
    <xf numFmtId="0" fontId="21" fillId="3" borderId="5" xfId="0" applyFont="1" applyFill="1" applyBorder="1" applyAlignment="1">
      <alignment horizontal="right" vertical="center" indent="1"/>
    </xf>
    <xf numFmtId="0" fontId="2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right" vertical="distributed"/>
    </xf>
    <xf numFmtId="0" fontId="21" fillId="3" borderId="0" xfId="0" applyFont="1" applyFill="1" applyBorder="1" applyAlignment="1">
      <alignment horizontal="right" vertical="distributed"/>
    </xf>
    <xf numFmtId="0" fontId="21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indent="1"/>
    </xf>
    <xf numFmtId="0" fontId="21" fillId="3" borderId="0" xfId="0" applyFont="1" applyFill="1" applyBorder="1" applyAlignment="1">
      <alignment horizontal="right" vertical="top"/>
    </xf>
    <xf numFmtId="0" fontId="21" fillId="3" borderId="5" xfId="0" applyFont="1" applyFill="1" applyBorder="1" applyAlignment="1">
      <alignment horizontal="right" vertical="distributed"/>
    </xf>
    <xf numFmtId="0" fontId="21" fillId="3" borderId="4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right" vertical="distributed"/>
    </xf>
    <xf numFmtId="0" fontId="21" fillId="3" borderId="2" xfId="0" applyFont="1" applyFill="1" applyBorder="1" applyAlignment="1">
      <alignment horizontal="right" vertical="center"/>
    </xf>
    <xf numFmtId="0" fontId="21" fillId="3" borderId="2" xfId="0" applyFont="1" applyFill="1" applyBorder="1" applyAlignment="1">
      <alignment horizontal="right" vertical="distributed"/>
    </xf>
    <xf numFmtId="0" fontId="21" fillId="3" borderId="3" xfId="0" applyFont="1" applyFill="1" applyBorder="1" applyAlignment="1">
      <alignment horizontal="right" vertical="center" indent="1"/>
    </xf>
    <xf numFmtId="0" fontId="4" fillId="3" borderId="1" xfId="0" applyFont="1" applyFill="1" applyBorder="1" applyAlignment="1">
      <alignment horizontal="left" vertical="center" indent="1"/>
    </xf>
    <xf numFmtId="0" fontId="19" fillId="3" borderId="6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12" xfId="0" applyFill="1" applyBorder="1"/>
    <xf numFmtId="0" fontId="19" fillId="3" borderId="1" xfId="0" applyFont="1" applyFill="1" applyBorder="1" applyAlignment="1">
      <alignment horizontal="right" vertical="center"/>
    </xf>
    <xf numFmtId="0" fontId="21" fillId="3" borderId="4" xfId="0" applyFont="1" applyFill="1" applyBorder="1" applyAlignment="1">
      <alignment horizontal="left" vertical="distributed" indent="1"/>
    </xf>
    <xf numFmtId="49" fontId="21" fillId="3" borderId="4" xfId="0" applyNumberFormat="1" applyFont="1" applyFill="1" applyBorder="1" applyAlignment="1">
      <alignment horizontal="left" vertical="distributed" indent="1"/>
    </xf>
    <xf numFmtId="0" fontId="21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indent="1"/>
    </xf>
    <xf numFmtId="0" fontId="4" fillId="3" borderId="12" xfId="0" applyFont="1" applyFill="1" applyBorder="1"/>
    <xf numFmtId="0" fontId="4" fillId="3" borderId="1" xfId="0" applyFont="1" applyFill="1" applyBorder="1" applyAlignment="1">
      <alignment horizontal="right" indent="1"/>
    </xf>
    <xf numFmtId="0" fontId="21" fillId="3" borderId="4" xfId="0" applyFont="1" applyFill="1" applyBorder="1" applyAlignment="1">
      <alignment horizontal="left" indent="1"/>
    </xf>
    <xf numFmtId="0" fontId="21" fillId="3" borderId="0" xfId="0" applyFont="1" applyFill="1" applyBorder="1"/>
    <xf numFmtId="0" fontId="21" fillId="3" borderId="7" xfId="0" applyFont="1" applyFill="1" applyBorder="1" applyAlignment="1">
      <alignment horizontal="left" indent="1"/>
    </xf>
    <xf numFmtId="0" fontId="21" fillId="3" borderId="7" xfId="0" applyFont="1" applyFill="1" applyBorder="1"/>
    <xf numFmtId="0" fontId="21" fillId="3" borderId="2" xfId="0" applyFont="1" applyFill="1" applyBorder="1"/>
    <xf numFmtId="0" fontId="21" fillId="3" borderId="3" xfId="0" applyFont="1" applyFill="1" applyBorder="1" applyAlignment="1">
      <alignment horizontal="right" indent="1"/>
    </xf>
    <xf numFmtId="0" fontId="4" fillId="3" borderId="6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indent="1"/>
    </xf>
    <xf numFmtId="0" fontId="4" fillId="3" borderId="0" xfId="0" applyFont="1" applyFill="1"/>
    <xf numFmtId="0" fontId="2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indent="1"/>
    </xf>
    <xf numFmtId="0" fontId="4" fillId="3" borderId="8" xfId="0" applyFont="1" applyFill="1" applyBorder="1"/>
    <xf numFmtId="0" fontId="21" fillId="3" borderId="9" xfId="0" applyFont="1" applyFill="1" applyBorder="1"/>
    <xf numFmtId="0" fontId="23" fillId="3" borderId="5" xfId="0" applyFont="1" applyFill="1" applyBorder="1" applyAlignment="1">
      <alignment horizontal="right" indent="1"/>
    </xf>
    <xf numFmtId="0" fontId="23" fillId="3" borderId="7" xfId="0" applyFont="1" applyFill="1" applyBorder="1" applyAlignment="1">
      <alignment horizontal="left" indent="1"/>
    </xf>
    <xf numFmtId="0" fontId="21" fillId="3" borderId="11" xfId="0" applyFont="1" applyFill="1" applyBorder="1"/>
    <xf numFmtId="0" fontId="23" fillId="3" borderId="3" xfId="0" applyFont="1" applyFill="1" applyBorder="1" applyAlignment="1">
      <alignment horizontal="right" indent="1"/>
    </xf>
    <xf numFmtId="49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6" fontId="15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1" fillId="3" borderId="4" xfId="0" applyFont="1" applyFill="1" applyBorder="1" applyAlignment="1">
      <alignment horizontal="right"/>
    </xf>
    <xf numFmtId="0" fontId="21" fillId="3" borderId="9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21" fillId="3" borderId="5" xfId="0" applyFont="1" applyFill="1" applyBorder="1" applyAlignment="1">
      <alignment horizontal="center" vertical="distributed"/>
    </xf>
    <xf numFmtId="0" fontId="21" fillId="0" borderId="5" xfId="0" applyFont="1" applyBorder="1" applyAlignment="1">
      <alignment horizontal="center" vertical="distributed"/>
    </xf>
    <xf numFmtId="0" fontId="21" fillId="3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21" fillId="3" borderId="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21" fillId="0" borderId="0" xfId="0" applyFont="1" applyFill="1" applyBorder="1" applyAlignment="1">
      <alignment horizontal="right" vertical="center"/>
    </xf>
    <xf numFmtId="0" fontId="21" fillId="0" borderId="4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21" fillId="0" borderId="12" xfId="0" applyFont="1" applyFill="1" applyBorder="1" applyAlignment="1">
      <alignment horizontal="left" vertical="justify"/>
    </xf>
    <xf numFmtId="0" fontId="0" fillId="0" borderId="12" xfId="0" applyBorder="1"/>
    <xf numFmtId="0" fontId="0" fillId="0" borderId="0" xfId="0" applyBorder="1"/>
    <xf numFmtId="0" fontId="8" fillId="0" borderId="12" xfId="0" applyFont="1" applyBorder="1" applyAlignment="1">
      <alignment horizontal="right" vertical="justify"/>
    </xf>
    <xf numFmtId="0" fontId="4" fillId="3" borderId="4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11" xfId="0" applyFont="1" applyBorder="1" applyAlignment="1">
      <alignment horizontal="right"/>
    </xf>
    <xf numFmtId="0" fontId="0" fillId="3" borderId="0" xfId="0" applyFill="1" applyAlignment="1">
      <alignment horizontal="right" vertical="center"/>
    </xf>
    <xf numFmtId="0" fontId="21" fillId="3" borderId="4" xfId="0" applyFont="1" applyFill="1" applyBorder="1" applyAlignment="1">
      <alignment horizontal="right" vertical="center"/>
    </xf>
    <xf numFmtId="0" fontId="21" fillId="3" borderId="9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1" fillId="3" borderId="0" xfId="0" applyFont="1" applyFill="1" applyBorder="1" applyAlignment="1">
      <alignment vertical="top"/>
    </xf>
    <xf numFmtId="0" fontId="19" fillId="0" borderId="1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" fillId="0" borderId="5" xfId="0" applyNumberFormat="1" applyFont="1" applyBorder="1" applyAlignment="1" applyProtection="1">
      <alignment horizontal="left" vertical="center" wrapText="1"/>
      <protection locked="0" hidden="1"/>
    </xf>
    <xf numFmtId="0" fontId="21" fillId="0" borderId="4" xfId="0" applyFont="1" applyBorder="1" applyAlignment="1">
      <alignment horizontal="right" vertical="top"/>
    </xf>
    <xf numFmtId="0" fontId="21" fillId="3" borderId="4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1" fillId="0" borderId="5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right" vertical="justify"/>
    </xf>
    <xf numFmtId="0" fontId="21" fillId="0" borderId="9" xfId="0" applyFont="1" applyBorder="1" applyAlignment="1">
      <alignment horizontal="right" vertical="justify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justify"/>
    </xf>
    <xf numFmtId="0" fontId="4" fillId="3" borderId="9" xfId="0" applyFont="1" applyFill="1" applyBorder="1" applyAlignment="1">
      <alignment horizontal="right" vertical="justify"/>
    </xf>
    <xf numFmtId="0" fontId="21" fillId="3" borderId="4" xfId="0" applyFont="1" applyFill="1" applyBorder="1" applyAlignment="1">
      <alignment horizontal="right" vertical="justify"/>
    </xf>
    <xf numFmtId="0" fontId="21" fillId="3" borderId="9" xfId="0" applyFont="1" applyFill="1" applyBorder="1" applyAlignment="1">
      <alignment horizontal="right" vertical="justify"/>
    </xf>
    <xf numFmtId="0" fontId="1" fillId="0" borderId="12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justify"/>
    </xf>
    <xf numFmtId="0" fontId="4" fillId="0" borderId="9" xfId="0" applyFont="1" applyBorder="1" applyAlignment="1">
      <alignment horizontal="right" vertical="justify"/>
    </xf>
    <xf numFmtId="0" fontId="21" fillId="3" borderId="7" xfId="0" applyFont="1" applyFill="1" applyBorder="1" applyAlignment="1">
      <alignment horizontal="right" vertical="justify"/>
    </xf>
    <xf numFmtId="0" fontId="21" fillId="3" borderId="11" xfId="0" applyFont="1" applyFill="1" applyBorder="1" applyAlignment="1">
      <alignment horizontal="right" vertical="justify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distributed"/>
    </xf>
    <xf numFmtId="0" fontId="21" fillId="0" borderId="9" xfId="0" applyFont="1" applyBorder="1" applyAlignment="1">
      <alignment horizontal="right" vertical="distributed"/>
    </xf>
    <xf numFmtId="0" fontId="21" fillId="3" borderId="0" xfId="0" applyFont="1" applyFill="1" applyBorder="1" applyAlignment="1">
      <alignment horizontal="right" vertical="distributed"/>
    </xf>
    <xf numFmtId="0" fontId="21" fillId="3" borderId="9" xfId="0" applyFont="1" applyFill="1" applyBorder="1" applyAlignment="1">
      <alignment horizontal="right" vertical="distributed"/>
    </xf>
    <xf numFmtId="0" fontId="21" fillId="0" borderId="2" xfId="0" applyFont="1" applyBorder="1" applyAlignment="1">
      <alignment horizontal="right" vertical="justify"/>
    </xf>
    <xf numFmtId="0" fontId="21" fillId="0" borderId="11" xfId="0" applyFont="1" applyBorder="1" applyAlignment="1">
      <alignment horizontal="right" vertical="justify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 shrinkToFit="1"/>
    </xf>
    <xf numFmtId="0" fontId="4" fillId="0" borderId="8" xfId="0" applyFont="1" applyBorder="1" applyAlignment="1" applyProtection="1">
      <alignment horizontal="center" vertical="center" shrinkToFit="1"/>
    </xf>
    <xf numFmtId="0" fontId="4" fillId="0" borderId="4" xfId="0" applyFont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horizontal="center" vertical="center" shrinkToFit="1"/>
    </xf>
    <xf numFmtId="0" fontId="4" fillId="0" borderId="7" xfId="0" applyFont="1" applyBorder="1" applyAlignment="1" applyProtection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justify"/>
    </xf>
    <xf numFmtId="0" fontId="1" fillId="0" borderId="1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8" fillId="0" borderId="12" xfId="0" applyFont="1" applyBorder="1" applyAlignment="1">
      <alignment horizontal="right" vertical="center"/>
    </xf>
    <xf numFmtId="0" fontId="8" fillId="0" borderId="12" xfId="0" applyFont="1" applyFill="1" applyBorder="1" applyAlignment="1">
      <alignment horizontal="left" vertical="distributed"/>
    </xf>
    <xf numFmtId="0" fontId="15" fillId="3" borderId="6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justify"/>
    </xf>
    <xf numFmtId="0" fontId="8" fillId="0" borderId="9" xfId="0" applyFont="1" applyBorder="1" applyAlignment="1">
      <alignment horizontal="right" vertical="justify"/>
    </xf>
    <xf numFmtId="0" fontId="8" fillId="3" borderId="4" xfId="0" applyFont="1" applyFill="1" applyBorder="1" applyAlignment="1">
      <alignment horizontal="right" vertical="justify"/>
    </xf>
    <xf numFmtId="0" fontId="8" fillId="3" borderId="9" xfId="0" applyFont="1" applyFill="1" applyBorder="1" applyAlignment="1">
      <alignment horizontal="right" vertical="justify"/>
    </xf>
    <xf numFmtId="0" fontId="8" fillId="0" borderId="4" xfId="0" applyFont="1" applyBorder="1" applyAlignment="1">
      <alignment horizontal="right" vertical="distributed"/>
    </xf>
    <xf numFmtId="0" fontId="8" fillId="0" borderId="9" xfId="0" applyFont="1" applyBorder="1" applyAlignment="1">
      <alignment horizontal="right" vertical="distributed"/>
    </xf>
    <xf numFmtId="0" fontId="3" fillId="0" borderId="0" xfId="0" applyFont="1" applyFill="1" applyBorder="1" applyAlignment="1">
      <alignment horizontal="center" vertical="distributed"/>
    </xf>
    <xf numFmtId="0" fontId="8" fillId="0" borderId="7" xfId="0" applyFont="1" applyBorder="1" applyAlignment="1">
      <alignment horizontal="right" vertical="justify"/>
    </xf>
    <xf numFmtId="0" fontId="8" fillId="0" borderId="11" xfId="0" applyFont="1" applyBorder="1" applyAlignment="1">
      <alignment horizontal="right" vertical="justify"/>
    </xf>
    <xf numFmtId="0" fontId="8" fillId="3" borderId="4" xfId="0" applyFont="1" applyFill="1" applyBorder="1" applyAlignment="1">
      <alignment horizontal="right" vertical="distributed"/>
    </xf>
    <xf numFmtId="0" fontId="8" fillId="3" borderId="9" xfId="0" applyFont="1" applyFill="1" applyBorder="1" applyAlignment="1">
      <alignment horizontal="right" vertical="distributed"/>
    </xf>
    <xf numFmtId="0" fontId="0" fillId="0" borderId="0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0" fillId="0" borderId="4" xfId="0" applyBorder="1"/>
    <xf numFmtId="0" fontId="0" fillId="0" borderId="7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horizontal="right" vertical="justify"/>
    </xf>
    <xf numFmtId="0" fontId="0" fillId="0" borderId="11" xfId="0" applyBorder="1"/>
    <xf numFmtId="0" fontId="4" fillId="0" borderId="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7" fillId="0" borderId="6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8" fillId="3" borderId="11" xfId="0" applyFont="1" applyFill="1" applyBorder="1" applyAlignment="1">
      <alignment horizontal="right" vertical="justify"/>
    </xf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" fillId="3" borderId="6" xfId="0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1" fillId="0" borderId="12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right" vertical="distributed"/>
    </xf>
    <xf numFmtId="0" fontId="21" fillId="3" borderId="5" xfId="0" applyFont="1" applyFill="1" applyBorder="1" applyAlignment="1">
      <alignment horizontal="left" vertical="justify"/>
    </xf>
    <xf numFmtId="0" fontId="21" fillId="0" borderId="4" xfId="0" applyFont="1" applyBorder="1" applyAlignment="1">
      <alignment horizontal="right" vertical="distributed"/>
    </xf>
    <xf numFmtId="0" fontId="21" fillId="3" borderId="7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21" fillId="0" borderId="4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right" vertical="center"/>
    </xf>
    <xf numFmtId="0" fontId="21" fillId="3" borderId="5" xfId="0" applyFont="1" applyFill="1" applyBorder="1" applyAlignment="1">
      <alignment horizontal="left" vertical="distributed"/>
    </xf>
    <xf numFmtId="49" fontId="21" fillId="3" borderId="4" xfId="0" applyNumberFormat="1" applyFont="1" applyFill="1" applyBorder="1" applyAlignment="1">
      <alignment horizontal="center" vertical="distributed"/>
    </xf>
    <xf numFmtId="49" fontId="21" fillId="0" borderId="4" xfId="0" applyNumberFormat="1" applyFont="1" applyBorder="1" applyAlignment="1">
      <alignment horizontal="center" vertical="distributed"/>
    </xf>
    <xf numFmtId="0" fontId="1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1" fillId="0" borderId="5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21" fillId="0" borderId="7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4" xfId="0" applyFont="1" applyBorder="1" applyAlignment="1">
      <alignment horizontal="center" vertical="distributed"/>
    </xf>
    <xf numFmtId="0" fontId="21" fillId="3" borderId="4" xfId="0" applyFont="1" applyFill="1" applyBorder="1" applyAlignment="1">
      <alignment horizontal="center" vertical="distributed"/>
    </xf>
    <xf numFmtId="0" fontId="21" fillId="0" borderId="7" xfId="0" applyFont="1" applyBorder="1" applyAlignment="1">
      <alignment horizontal="center" vertical="distributed"/>
    </xf>
    <xf numFmtId="0" fontId="21" fillId="0" borderId="3" xfId="0" applyFont="1" applyBorder="1" applyAlignment="1">
      <alignment horizontal="left" vertical="center"/>
    </xf>
    <xf numFmtId="0" fontId="21" fillId="3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3" fillId="3" borderId="9" xfId="0" applyFont="1" applyFill="1" applyBorder="1" applyAlignment="1">
      <alignment horizontal="right" vertical="justify"/>
    </xf>
    <xf numFmtId="0" fontId="23" fillId="0" borderId="9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23" fillId="0" borderId="11" xfId="0" applyFont="1" applyBorder="1" applyAlignment="1">
      <alignment horizontal="right"/>
    </xf>
    <xf numFmtId="0" fontId="0" fillId="3" borderId="9" xfId="0" applyFill="1" applyBorder="1" applyAlignment="1">
      <alignment horizontal="right" vertical="justify"/>
    </xf>
    <xf numFmtId="0" fontId="0" fillId="0" borderId="9" xfId="0" applyBorder="1" applyAlignment="1">
      <alignment horizontal="right" vertical="justify"/>
    </xf>
    <xf numFmtId="0" fontId="21" fillId="3" borderId="9" xfId="0" applyFont="1" applyFill="1" applyBorder="1" applyAlignment="1">
      <alignment horizontal="right" vertical="top"/>
    </xf>
    <xf numFmtId="0" fontId="2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1" fillId="0" borderId="12" xfId="0" applyFont="1" applyBorder="1" applyAlignment="1">
      <alignment horizontal="righ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5B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Number of Public lorries    </a:t>
            </a:r>
            <a:r>
              <a:rPr lang="ar-SA" sz="12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تعداد لاریهای دولتی  </a:t>
            </a:r>
          </a:p>
        </c:rich>
      </c:tx>
      <c:layout>
        <c:manualLayout>
          <c:xMode val="edge"/>
          <c:yMode val="edge"/>
          <c:x val="0.34187105787723082"/>
          <c:y val="3.74149659863962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800839322211E-2"/>
          <c:y val="0.22108916975303516"/>
          <c:w val="0.91982232642761153"/>
          <c:h val="0.59183870056966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'3T'!$A$59</c:f>
              <c:strCache>
                <c:ptCount val="1"/>
                <c:pt idx="0">
                  <c:v>مجموع  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'3T'!$C$58:$D$58</c:f>
              <c:numCache>
                <c:formatCode>General</c:formatCode>
                <c:ptCount val="2"/>
              </c:numCache>
            </c:numRef>
          </c:cat>
          <c:val>
            <c:numRef>
              <c:f>'3T'!$C$59:$D$59</c:f>
              <c:numCache>
                <c:formatCode>General</c:formatCode>
                <c:ptCount val="2"/>
                <c:pt idx="0" formatCode="#,##0">
                  <c:v>11341</c:v>
                </c:pt>
                <c:pt idx="1">
                  <c:v>11908</c:v>
                </c:pt>
              </c:numCache>
            </c:numRef>
          </c:val>
        </c:ser>
        <c:ser>
          <c:idx val="1"/>
          <c:order val="1"/>
          <c:tx>
            <c:strRef>
              <c:f>'3T'!$A$60</c:f>
              <c:strCache>
                <c:ptCount val="1"/>
                <c:pt idx="0">
                  <c:v>فعال Active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'3T'!$C$58:$D$58</c:f>
              <c:numCache>
                <c:formatCode>General</c:formatCode>
                <c:ptCount val="2"/>
              </c:numCache>
            </c:numRef>
          </c:cat>
          <c:val>
            <c:numRef>
              <c:f>'3T'!$C$60:$D$60</c:f>
              <c:numCache>
                <c:formatCode>General</c:formatCode>
                <c:ptCount val="2"/>
                <c:pt idx="0" formatCode="#,##0">
                  <c:v>10852</c:v>
                </c:pt>
                <c:pt idx="1">
                  <c:v>11567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756992"/>
        <c:axId val="28656384"/>
      </c:barChart>
      <c:catAx>
        <c:axId val="287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865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65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8756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0601347994084271"/>
          <c:y val="0.86394843501705165"/>
          <c:w val="0.81737240528675559"/>
          <c:h val="0.976193690074560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5507436570428"/>
          <c:y val="0.16823930513840474"/>
          <c:w val="0.86915483931538351"/>
          <c:h val="0.40192439862543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'10C'!$E$68</c:f>
              <c:strCache>
                <c:ptCount val="1"/>
                <c:pt idx="0">
                  <c:v>مجموع پسته خانه ها   /   ټول پسته خاني    Total Post  Offices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'10C'!$G$67:$I$67</c:f>
              <c:numCache>
                <c:formatCode>General</c:formatCode>
                <c:ptCount val="3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'10C'!$E$70</c:f>
              <c:strCache>
                <c:ptCount val="1"/>
                <c:pt idx="0">
                  <c:v>       پسته خانه ها ی کابل / د کابل د پسته خانو شمیر      Kabul Post Offices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'10C'!$G$68:$I$68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6352"/>
        <c:axId val="30037888"/>
      </c:barChart>
      <c:catAx>
        <c:axId val="3003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037888"/>
        <c:crosses val="autoZero"/>
        <c:auto val="1"/>
        <c:lblAlgn val="ctr"/>
        <c:lblOffset val="100"/>
        <c:noMultiLvlLbl val="1"/>
      </c:catAx>
      <c:valAx>
        <c:axId val="3003788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i="0" u="none" strike="noStrike" baseline="0">
                    <a:effectLst/>
                  </a:rPr>
                  <a:t>Number</a:t>
                </a:r>
                <a:r>
                  <a:rPr lang="fa-IR" sz="1100" b="0" i="0" u="none" strike="noStrike" baseline="0">
                    <a:effectLst/>
                  </a:rPr>
                  <a:t> تعداد/ شمیر </a:t>
                </a:r>
                <a:endParaRPr lang="en-US" sz="11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30036352"/>
        <c:crosses val="autoZero"/>
        <c:crossBetween val="between"/>
        <c:majorUnit val="100"/>
      </c:valAx>
      <c:spPr>
        <a:noFill/>
        <a:ln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2.2029308836395482E-2"/>
          <c:y val="0.87580539545959157"/>
          <c:w val="0.96130402449693786"/>
          <c:h val="9.7568525583787036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20000"/>
        <a:lumOff val="80000"/>
      </a:schemeClr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1538690642555"/>
          <c:y val="0.14080252936682627"/>
          <c:w val="0.76105489807786064"/>
          <c:h val="0.492753623188405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'11C'!$A$53:$A$55</c:f>
              <c:strCache>
                <c:ptCount val="1"/>
                <c:pt idx="0">
                  <c:v> عواید مکاتیب Revenue Of Letters مکاتیب شخصی وخارجی و داخلی / کورنی مکتوبونه  Internal letters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218020101730169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180201017301692E-3"/>
                  <c:y val="-3.64741606419712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2751393363953422E-4"/>
                  <c:y val="1.43756126869683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9674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'11C'!$B$51:$D$52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'11C'!$B$55:$D$55</c:f>
              <c:numCache>
                <c:formatCode>General</c:formatCode>
                <c:ptCount val="3"/>
                <c:pt idx="0">
                  <c:v>2690</c:v>
                </c:pt>
                <c:pt idx="1">
                  <c:v>5024</c:v>
                </c:pt>
                <c:pt idx="2">
                  <c:v>9674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8"/>
        <c:overlap val="-3"/>
        <c:axId val="31075328"/>
        <c:axId val="30876032"/>
      </c:barChart>
      <c:catAx>
        <c:axId val="310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87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87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75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SA" sz="975" b="1" i="0" strike="noStrike">
                <a:solidFill>
                  <a:srgbClr val="000000"/>
                </a:solidFill>
                <a:latin typeface="Arial"/>
                <a:cs typeface="Arial"/>
              </a:rPr>
              <a:t>عواید پست بکس    </a:t>
            </a:r>
            <a:r>
              <a:rPr lang="en-US" sz="975" b="1" i="0" strike="noStrike">
                <a:solidFill>
                  <a:srgbClr val="000000"/>
                </a:solidFill>
                <a:latin typeface="Arial"/>
                <a:cs typeface="Arial"/>
              </a:rPr>
              <a:t>Post box revenue                                              </a:t>
            </a:r>
          </a:p>
        </c:rich>
      </c:tx>
      <c:layout>
        <c:manualLayout>
          <c:xMode val="edge"/>
          <c:yMode val="edge"/>
          <c:x val="0.20619047619048494"/>
          <c:y val="2.7173913043480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7155507938396"/>
          <c:y val="9.1032669089056745E-2"/>
          <c:w val="0.25669670834863756"/>
          <c:h val="0.6739134905698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'11C'!$A$55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'11C'!#REF!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084672"/>
        <c:axId val="67087360"/>
      </c:barChart>
      <c:catAx>
        <c:axId val="670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8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08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84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89356017997761"/>
          <c:y val="0.40353289398608388"/>
          <c:w val="0.29017880577434596"/>
          <c:h val="4.89130434782607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7133956386291"/>
          <c:y val="0.13010765869835117"/>
          <c:w val="0.68411509308999963"/>
          <c:h val="0.58138997595360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9925093632958804E-3"/>
                  <c:y val="1.5024083528020539E-2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149242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1540593942611098E-3"/>
                  <c:y val="-3.9436416601771216E-3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270452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5.6609847736264745E-3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509121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'11C'!$B$51:$D$52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'11C'!$B$53:$D$53</c:f>
              <c:numCache>
                <c:formatCode>General</c:formatCode>
                <c:ptCount val="3"/>
                <c:pt idx="0">
                  <c:v>149242</c:v>
                </c:pt>
                <c:pt idx="1">
                  <c:v>270452</c:v>
                </c:pt>
                <c:pt idx="2">
                  <c:v>509121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43"/>
        <c:axId val="31406336"/>
        <c:axId val="31421568"/>
      </c:barChart>
      <c:catAx>
        <c:axId val="314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2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140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4348802881586"/>
          <c:y val="9.9305347397362895E-2"/>
          <c:w val="0.79344960652706664"/>
          <c:h val="0.6051588275726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'12C'!$B$63</c:f>
              <c:strCache>
                <c:ptCount val="1"/>
                <c:pt idx="0">
                  <c:v>محموع عواید پستی Total Postal Revenue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-6.1052415160798333E-3"/>
                  <c:y val="8.43740119151262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6542309537824303E-3"/>
                  <c:y val="1.03533442429459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@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'12C'!$C$61:$E$62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'12C'!$C$63:$E$63</c:f>
              <c:numCache>
                <c:formatCode>General</c:formatCode>
                <c:ptCount val="3"/>
                <c:pt idx="0">
                  <c:v>149</c:v>
                </c:pt>
                <c:pt idx="1">
                  <c:v>270</c:v>
                </c:pt>
                <c:pt idx="2">
                  <c:v>509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623040"/>
        <c:axId val="31916800"/>
      </c:barChart>
      <c:catAx>
        <c:axId val="316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191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168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1623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38488750101641"/>
          <c:y val="8.3204062167333545E-2"/>
          <c:w val="0.76660846605324384"/>
          <c:h val="0.613545255296698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'12C'!$B$64</c:f>
              <c:strCache>
                <c:ptCount val="1"/>
                <c:pt idx="0">
                  <c:v>عواید پستی کابل Kabul Postal Revenue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'12C'!$C$61:$E$62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'12C'!$C$64:$E$64</c:f>
              <c:numCache>
                <c:formatCode>General</c:formatCode>
                <c:ptCount val="3"/>
                <c:pt idx="0">
                  <c:v>99</c:v>
                </c:pt>
                <c:pt idx="1">
                  <c:v>118</c:v>
                </c:pt>
                <c:pt idx="2">
                  <c:v>222</c:v>
                </c:pt>
              </c:numCache>
            </c:numRef>
          </c:val>
        </c:ser>
        <c:ser>
          <c:idx val="0"/>
          <c:order val="0"/>
          <c:tx>
            <c:strRef>
              <c:f>'[سالنامه دری,پشتووانگیسی لجند دار 1396.xlsx]12C'!$B$62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multiLvlStrRef>
              <c:f>'[1]12C'!$C$60:$E$61</c:f>
              <c:multiLvlStrCache>
                <c:ptCount val="3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</c:lvl>
              </c:multiLvlStrCache>
            </c:multiLvlStrRef>
          </c:cat>
          <c:val>
            <c:numRef>
              <c:f>'[1]12C'!$C$62:$E$62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966720"/>
        <c:axId val="31968256"/>
      </c:barChart>
      <c:catAx>
        <c:axId val="319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9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68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196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35339858218758"/>
          <c:y val="0.19659569888615874"/>
          <c:w val="0.7618990850442795"/>
          <c:h val="0.4683384960431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'13C'!$G$30</c:f>
              <c:strCache>
                <c:ptCount val="1"/>
                <c:pt idx="0">
                  <c:v> Number of Wirless Phones تعدادتیلیفون های بی سیم/ د بیسیم تیلیفونونو شمیر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'13C'!$H$30:$J$30</c:f>
              <c:numCache>
                <c:formatCode>General</c:formatCode>
                <c:ptCount val="3"/>
                <c:pt idx="0">
                  <c:v>248967</c:v>
                </c:pt>
                <c:pt idx="1">
                  <c:v>358079</c:v>
                </c:pt>
                <c:pt idx="2">
                  <c:v>364867</c:v>
                </c:pt>
              </c:numCache>
            </c:numRef>
          </c:val>
        </c:ser>
        <c:ser>
          <c:idx val="1"/>
          <c:order val="1"/>
          <c:tx>
            <c:strRef>
              <c:f>'13C'!$G$31</c:f>
              <c:strCache>
                <c:ptCount val="1"/>
                <c:pt idx="0">
                  <c:v>Number of  line Phones تعداد تیلیفون های سیم دار/ د سیم دارو تیلیفونونو شمیر 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'13C'!$H$31:$J$31</c:f>
              <c:numCache>
                <c:formatCode>General</c:formatCode>
                <c:ptCount val="3"/>
                <c:pt idx="0">
                  <c:v>108460</c:v>
                </c:pt>
                <c:pt idx="1">
                  <c:v>109181</c:v>
                </c:pt>
                <c:pt idx="2">
                  <c:v>116248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9"/>
        <c:axId val="32332800"/>
        <c:axId val="32343168"/>
      </c:barChart>
      <c:catAx>
        <c:axId val="3233280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43168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Line</a:t>
                </a:r>
                <a:r>
                  <a:rPr lang="en-US" sz="1100" b="0" baseline="0"/>
                  <a:t> </a:t>
                </a:r>
                <a:r>
                  <a:rPr lang="fa-IR" sz="1100" b="0" baseline="0"/>
                  <a:t>لین </a:t>
                </a:r>
                <a:endParaRPr lang="en-US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  <a:effectLst>
            <a:outerShdw blurRad="50800" dist="279400" dir="6120000" sx="1000" sy="1000" algn="ctr" rotWithShape="0">
              <a:srgbClr val="000000">
                <a:alpha val="43137"/>
              </a:srgbClr>
            </a:outerShdw>
          </a:effectLst>
        </c:spPr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2332800"/>
        <c:crosses val="autoZero"/>
        <c:crossBetween val="between"/>
        <c:majorUnit val="50000"/>
        <c:minorUnit val="179.9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10011248593941"/>
          <c:y val="0.19241487752527578"/>
          <c:w val="0.69104775965504361"/>
          <c:h val="0.4861468786989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'13C'!$G$32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3054930633670812E-3"/>
                  <c:y val="-2.74815762446170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429040119985217E-3"/>
                  <c:y val="-2.4003315375051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28604236970384E-3"/>
                  <c:y val="-1.5199312900532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'13C'!$H$28:$J$29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'13C'!$H$32:$J$32</c:f>
              <c:numCache>
                <c:formatCode>General</c:formatCode>
                <c:ptCount val="3"/>
                <c:pt idx="0">
                  <c:v>357427</c:v>
                </c:pt>
                <c:pt idx="1">
                  <c:v>467260</c:v>
                </c:pt>
                <c:pt idx="2">
                  <c:v>481115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59552"/>
        <c:axId val="42946560"/>
      </c:barChart>
      <c:catAx>
        <c:axId val="323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4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94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32359552"/>
        <c:crosses val="autoZero"/>
        <c:crossBetween val="between"/>
        <c:minorUnit val="298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175515306176"/>
          <c:y val="0.12585235159692862"/>
          <c:w val="0.88057896523868551"/>
          <c:h val="0.60786845192738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'15C'!$K$41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0"/>
                  <c:y val="-9.23787528868360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'15C'!$B$53:$H$54</c:f>
              <c:multiLvlStrCache>
                <c:ptCount val="7"/>
                <c:lvl>
                  <c:pt idx="0">
                    <c:v>1390</c:v>
                  </c:pt>
                  <c:pt idx="1">
                    <c:v>1391</c:v>
                  </c:pt>
                  <c:pt idx="2">
                    <c:v>1392</c:v>
                  </c:pt>
                  <c:pt idx="3">
                    <c:v>1393</c:v>
                  </c:pt>
                  <c:pt idx="4">
                    <c:v>1394</c:v>
                  </c:pt>
                  <c:pt idx="5">
                    <c:v>1395</c:v>
                  </c:pt>
                  <c:pt idx="6">
                    <c:v>1396</c:v>
                  </c:pt>
                </c:lvl>
                <c:lvl>
                  <c:pt idx="0">
                    <c:v>2011-12</c:v>
                  </c:pt>
                  <c:pt idx="1">
                    <c:v>2012-13</c:v>
                  </c:pt>
                  <c:pt idx="2">
                    <c:v>2013-14</c:v>
                  </c:pt>
                  <c:pt idx="3">
                    <c:v>2014-15</c:v>
                  </c:pt>
                  <c:pt idx="4">
                    <c:v>2015-16</c:v>
                  </c:pt>
                  <c:pt idx="5">
                    <c:v>2016-17</c:v>
                  </c:pt>
                  <c:pt idx="6">
                    <c:v>2017-18</c:v>
                  </c:pt>
                </c:lvl>
              </c:multiLvlStrCache>
            </c:multiLvlStrRef>
          </c:cat>
          <c:val>
            <c:numRef>
              <c:f>'15C'!$B$55:$H$55</c:f>
              <c:numCache>
                <c:formatCode>General</c:formatCode>
                <c:ptCount val="7"/>
                <c:pt idx="0">
                  <c:v>4250</c:v>
                </c:pt>
                <c:pt idx="1">
                  <c:v>4714</c:v>
                </c:pt>
                <c:pt idx="2">
                  <c:v>5556</c:v>
                </c:pt>
                <c:pt idx="3">
                  <c:v>6074</c:v>
                </c:pt>
                <c:pt idx="4">
                  <c:v>6678</c:v>
                </c:pt>
                <c:pt idx="5">
                  <c:v>7337</c:v>
                </c:pt>
                <c:pt idx="6">
                  <c:v>7427</c:v>
                </c:pt>
              </c:numCache>
            </c:numRef>
          </c:val>
        </c:ser>
        <c:ser>
          <c:idx val="1"/>
          <c:order val="1"/>
          <c:tx>
            <c:strRef>
              <c:f>'15C'!$K$42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'15C'!#REF!</c:f>
            </c:multiLvlStrRef>
          </c:cat>
          <c:val>
            <c:numRef>
              <c:f>'15C'!$D$56:$E$56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3"/>
        <c:overlap val="26"/>
        <c:axId val="31828224"/>
        <c:axId val="31838208"/>
      </c:barChart>
      <c:catAx>
        <c:axId val="3182822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9525">
            <a:noFill/>
          </a:ln>
          <a:effectLst>
            <a:outerShdw blurRad="76200" dist="190500" dir="1140000" sx="56000" sy="56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838208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8224"/>
        <c:crosses val="autoZero"/>
        <c:crossBetween val="between"/>
        <c:majorUnit val="500"/>
        <c:minorUnit val="2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Number of Public Lorries </a:t>
            </a:r>
            <a:r>
              <a:rPr lang="ar-SA" sz="1200" b="1" i="0" strike="noStrike">
                <a:solidFill>
                  <a:srgbClr val="000000"/>
                </a:solidFill>
                <a:latin typeface="Arial"/>
                <a:cs typeface="Arial"/>
              </a:rPr>
              <a:t>تعداد لاریهای دولتی</a:t>
            </a:r>
          </a:p>
        </c:rich>
      </c:tx>
      <c:layout>
        <c:manualLayout>
          <c:xMode val="edge"/>
          <c:yMode val="edge"/>
          <c:x val="0.33333368446001138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1936176073212E-2"/>
          <c:y val="0.22558996734916664"/>
          <c:w val="0.91527412912189998"/>
          <c:h val="0.4882170935168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'3T'!$A$59</c:f>
              <c:strCache>
                <c:ptCount val="1"/>
                <c:pt idx="0">
                  <c:v>مجموع  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'3T'!$B$59:$D$59</c:f>
              <c:numCache>
                <c:formatCode>#,##0</c:formatCode>
                <c:ptCount val="3"/>
                <c:pt idx="0" formatCode="General">
                  <c:v>10840</c:v>
                </c:pt>
                <c:pt idx="1">
                  <c:v>11341</c:v>
                </c:pt>
                <c:pt idx="2" formatCode="General">
                  <c:v>11908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'3T'!$B$57:$D$58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'3T'!$A$60</c:f>
              <c:strCache>
                <c:ptCount val="1"/>
                <c:pt idx="0">
                  <c:v>فعال Active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'3T'!$B$60:$D$60</c:f>
              <c:numCache>
                <c:formatCode>#,##0</c:formatCode>
                <c:ptCount val="3"/>
                <c:pt idx="0" formatCode="General">
                  <c:v>10784</c:v>
                </c:pt>
                <c:pt idx="1">
                  <c:v>10852</c:v>
                </c:pt>
                <c:pt idx="2" formatCode="General">
                  <c:v>11567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'3T'!$B$57:$D$58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90688"/>
        <c:axId val="28692864"/>
      </c:barChart>
      <c:catAx>
        <c:axId val="286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SA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فعال </a:t>
                </a:r>
                <a:r>
                  <a:rPr lang="en-US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Active       </a:t>
                </a:r>
                <a:r>
                  <a:rPr lang="ar-SA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مجموع  </a:t>
                </a:r>
                <a:r>
                  <a:rPr lang="en-US" sz="8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4593134888238573"/>
              <c:y val="0.89899272691923549"/>
            </c:manualLayout>
          </c:layout>
          <c:overlay val="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69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69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69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9035530178177"/>
          <c:y val="0.1422865727310402"/>
          <c:w val="0.84817865525794489"/>
          <c:h val="0.47929962702030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'3'!$A$62</c:f>
              <c:strCache>
                <c:ptCount val="1"/>
                <c:pt idx="0">
                  <c:v>  مجموع / ټول Total              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146035516385092E-4"/>
                  <c:y val="1.7127421545292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678989563211321E-17"/>
                  <c:y val="1.675608884401639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Times New Roman" pitchFamily="18" charset="0"/>
                        <a:cs typeface="Times New Roman" pitchFamily="18" charset="0"/>
                      </a:rPr>
                      <a:t>16150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5968058852984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75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'3'!$B$59:$D$60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'3'!$B$62:$D$62</c:f>
              <c:numCache>
                <c:formatCode>General</c:formatCode>
                <c:ptCount val="3"/>
                <c:pt idx="0">
                  <c:v>16150</c:v>
                </c:pt>
                <c:pt idx="1">
                  <c:v>16348</c:v>
                </c:pt>
                <c:pt idx="2">
                  <c:v>16758</c:v>
                </c:pt>
              </c:numCache>
            </c:numRef>
          </c:val>
        </c:ser>
        <c:ser>
          <c:idx val="1"/>
          <c:order val="1"/>
          <c:tx>
            <c:strRef>
              <c:f>'3'!$A$61</c:f>
              <c:strCache>
                <c:ptCount val="1"/>
                <c:pt idx="0">
                  <c:v>  فعال    In use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1097978503215789E-7"/>
                  <c:y val="1.1976044139738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9960073566230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097978503215789E-7"/>
                  <c:y val="1.9960073566230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'3'!$B$59:$D$60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'3'!$B$61:$D$61</c:f>
              <c:numCache>
                <c:formatCode>General</c:formatCode>
                <c:ptCount val="3"/>
                <c:pt idx="0">
                  <c:v>15859</c:v>
                </c:pt>
                <c:pt idx="1">
                  <c:v>16135</c:v>
                </c:pt>
                <c:pt idx="2">
                  <c:v>16616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575616"/>
        <c:axId val="30585600"/>
      </c:barChart>
      <c:catAx>
        <c:axId val="305756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856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58560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575616"/>
        <c:crosses val="autoZero"/>
        <c:crossBetween val="between"/>
        <c:majorUnit val="20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191795264492194"/>
          <c:y val="0.83617697560934867"/>
          <c:w val="0.81432040971097408"/>
          <c:h val="0.10433723922177308"/>
        </c:manualLayout>
      </c:layout>
      <c:overlay val="1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47697142443225E-2"/>
          <c:y val="0.22687181655642291"/>
          <c:w val="0.8719005677001217"/>
          <c:h val="0.41626794258373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'4'!$A$69</c:f>
              <c:strCache>
                <c:ptCount val="1"/>
                <c:pt idx="0">
                  <c:v>  مجموع / ټول Total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146035516385092E-4"/>
                  <c:y val="1.7127421545292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211626922230712E-2"/>
                  <c:y val="1.6986625205729868E-17"/>
                </c:manualLayout>
              </c:layout>
              <c:tx>
                <c:rich>
                  <a:bodyPr/>
                  <a:lstStyle/>
                  <a:p>
                    <a:r>
                      <a:rPr lang="fa-IR" sz="900">
                        <a:latin typeface="Times New Roman" pitchFamily="18" charset="0"/>
                        <a:cs typeface="Times New Roman" pitchFamily="18" charset="0"/>
                      </a:rPr>
                      <a:t>430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'4'!$B$66:$D$67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'4'!$B$69:$D$69</c:f>
              <c:numCache>
                <c:formatCode>General</c:formatCode>
                <c:ptCount val="3"/>
                <c:pt idx="0">
                  <c:v>408</c:v>
                </c:pt>
                <c:pt idx="1">
                  <c:v>434</c:v>
                </c:pt>
                <c:pt idx="2">
                  <c:v>443</c:v>
                </c:pt>
              </c:numCache>
            </c:numRef>
          </c:val>
        </c:ser>
        <c:ser>
          <c:idx val="1"/>
          <c:order val="1"/>
          <c:tx>
            <c:strRef>
              <c:f>'4'!$A$68</c:f>
              <c:strCache>
                <c:ptCount val="1"/>
                <c:pt idx="0">
                  <c:v>   فعال  In use    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5503875968994385E-2"/>
                </c:manualLayout>
              </c:layout>
              <c:tx>
                <c:rich>
                  <a:bodyPr/>
                  <a:lstStyle/>
                  <a:p>
                    <a:r>
                      <a:rPr lang="fa-IR" sz="900">
                        <a:latin typeface="Times New Roman" pitchFamily="18" charset="0"/>
                        <a:cs typeface="Times New Roman" pitchFamily="18" charset="0"/>
                      </a:rPr>
                      <a:t>403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859400601084696E-4"/>
                  <c:y val="-1.8280331237668902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434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083644370184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'4'!$B$66:$D$67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'4'!$B$68:$D$68</c:f>
              <c:numCache>
                <c:formatCode>General</c:formatCode>
                <c:ptCount val="3"/>
                <c:pt idx="0">
                  <c:v>403</c:v>
                </c:pt>
                <c:pt idx="1">
                  <c:v>430</c:v>
                </c:pt>
                <c:pt idx="2">
                  <c:v>440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106368"/>
        <c:axId val="30108288"/>
      </c:barChart>
      <c:catAx>
        <c:axId val="30106368"/>
        <c:scaling>
          <c:orientation val="minMax"/>
        </c:scaling>
        <c:delete val="0"/>
        <c:axPos val="b"/>
        <c:title>
          <c:overlay val="0"/>
        </c:title>
        <c:numFmt formatCode="@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082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108288"/>
        <c:scaling>
          <c:orientation val="minMax"/>
          <c:max val="4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25" b="0" i="0" u="none" strike="noStrike" baseline="0">
                    <a:effectLst/>
                  </a:rPr>
                  <a:t> </a:t>
                </a:r>
                <a:r>
                  <a:rPr lang="en-US" sz="1100" b="0" i="0" u="none" strike="noStrike" baseline="0">
                    <a:effectLst/>
                    <a:cs typeface="+mj-cs"/>
                  </a:rPr>
                  <a:t>Thousand Tons</a:t>
                </a:r>
                <a:r>
                  <a:rPr lang="fa-IR" sz="1100" b="0" i="0" u="none" strike="noStrike" baseline="0">
                    <a:effectLst/>
                    <a:cs typeface="+mj-cs"/>
                  </a:rPr>
                  <a:t> هزار/ زرتن</a:t>
                </a:r>
                <a:r>
                  <a:rPr lang="fa-IR" sz="1025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70699174387445E-2"/>
              <c:y val="0.22286688289674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06368"/>
        <c:crosses val="autoZero"/>
        <c:crossBetween val="between"/>
        <c:min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83128758726799"/>
          <c:y val="0.85890414860933073"/>
          <c:w val="0.81432040971097408"/>
          <c:h val="8.53978717776557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9735542266316"/>
          <c:y val="0.21784120734908141"/>
          <c:w val="0.84773592900020767"/>
          <c:h val="0.51020378550237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'5'!$A$64</c:f>
              <c:strCache>
                <c:ptCount val="1"/>
                <c:pt idx="0">
                  <c:v>مجموع /  ټول  Tota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3333333333333341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5507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704222590905904E-7"/>
                  <c:y val="2.7100271002710216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5578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a-IR" sz="900"/>
                      <a:t>5685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'5'!$B$62:$D$63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'5'!$B$64:$D$64</c:f>
              <c:numCache>
                <c:formatCode>General</c:formatCode>
                <c:ptCount val="3"/>
                <c:pt idx="0">
                  <c:v>5507</c:v>
                </c:pt>
                <c:pt idx="1">
                  <c:v>5675</c:v>
                </c:pt>
                <c:pt idx="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'5'!$A$65</c:f>
              <c:strCache>
                <c:ptCount val="1"/>
                <c:pt idx="0">
                  <c:v>    فعال   In use   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fa-IR" sz="900"/>
                      <a:t>4653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897534076078031E-3"/>
                  <c:y val="1.3084164479440073E-2"/>
                </c:manualLayout>
              </c:layout>
              <c:tx>
                <c:rich>
                  <a:bodyPr/>
                  <a:lstStyle/>
                  <a:p>
                    <a:r>
                      <a:rPr lang="fa-IR" sz="900"/>
                      <a:t>4748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a-IR" sz="900"/>
                      <a:t>4882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9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'5'!$B$62:$D$64</c:f>
              <c:multiLvlStrCache>
                <c:ptCount val="3"/>
                <c:lvl>
                  <c:pt idx="0">
                    <c:v>5507</c:v>
                  </c:pt>
                  <c:pt idx="1">
                    <c:v>5675</c:v>
                  </c:pt>
                  <c:pt idx="2">
                    <c:v>5784</c:v>
                  </c:pt>
                </c:lvl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'5'!$B$65:$D$65</c:f>
              <c:numCache>
                <c:formatCode>General</c:formatCode>
                <c:ptCount val="3"/>
                <c:pt idx="0">
                  <c:v>4653</c:v>
                </c:pt>
                <c:pt idx="1">
                  <c:v>4821</c:v>
                </c:pt>
                <c:pt idx="2">
                  <c:v>4981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5072"/>
        <c:axId val="30765056"/>
      </c:barChart>
      <c:catAx>
        <c:axId val="3075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765056"/>
        <c:crosses val="autoZero"/>
        <c:auto val="1"/>
        <c:lblAlgn val="ctr"/>
        <c:lblOffset val="100"/>
        <c:tickLblSkip val="1"/>
        <c:noMultiLvlLbl val="1"/>
      </c:catAx>
      <c:valAx>
        <c:axId val="307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75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895903379805394"/>
          <c:y val="0.87954400699913515"/>
          <c:w val="0.5976473028687006"/>
          <c:h val="8.4900437445319318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lang="en-US"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1872510161462"/>
          <c:y val="0.17283060771249809"/>
          <c:w val="0.89589960061537532"/>
          <c:h val="0.456877705279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'6'!$C$74</c:f>
              <c:strCache>
                <c:ptCount val="1"/>
                <c:pt idx="0">
                  <c:v>مجموع / ټول  Total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>
                  <a:alpha val="82000"/>
                </a:srgbClr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8549398306343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472389835401631E-3"/>
                  <c:y val="1.6552576942594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'6'!$D$71:$F$72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'6'!$D$74:$F$74</c:f>
              <c:numCache>
                <c:formatCode>General</c:formatCode>
                <c:ptCount val="3"/>
                <c:pt idx="0">
                  <c:v>217</c:v>
                </c:pt>
                <c:pt idx="1">
                  <c:v>227</c:v>
                </c:pt>
                <c:pt idx="2">
                  <c:v>230</c:v>
                </c:pt>
              </c:numCache>
            </c:numRef>
          </c:val>
        </c:ser>
        <c:ser>
          <c:idx val="1"/>
          <c:order val="1"/>
          <c:tx>
            <c:strRef>
              <c:f>'6'!$C$73</c:f>
              <c:strCache>
                <c:ptCount val="1"/>
                <c:pt idx="0">
                  <c:v>   فعال  In use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7637490644555861E-3"/>
                  <c:y val="-2.1743950210341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346082663428648E-7"/>
                  <c:y val="1.051989787780855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'6'!$D$72:$F$72</c:f>
              <c:numCache>
                <c:formatCode>General</c:formatCode>
                <c:ptCount val="3"/>
                <c:pt idx="0">
                  <c:v>1394</c:v>
                </c:pt>
                <c:pt idx="1">
                  <c:v>1395</c:v>
                </c:pt>
                <c:pt idx="2">
                  <c:v>1396</c:v>
                </c:pt>
              </c:numCache>
            </c:numRef>
          </c:cat>
          <c:val>
            <c:numRef>
              <c:f>'6'!$D$73:$F$73</c:f>
              <c:numCache>
                <c:formatCode>General</c:formatCode>
                <c:ptCount val="3"/>
                <c:pt idx="0">
                  <c:v>169</c:v>
                </c:pt>
                <c:pt idx="1">
                  <c:v>189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1"/>
        <c:axId val="30796800"/>
        <c:axId val="30839552"/>
      </c:barChart>
      <c:catAx>
        <c:axId val="30796800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39552"/>
        <c:crosses val="autoZero"/>
        <c:auto val="1"/>
        <c:lblAlgn val="ctr"/>
        <c:lblOffset val="100"/>
        <c:tickMarkSkip val="1"/>
        <c:noMultiLvlLbl val="0"/>
      </c:catAx>
      <c:valAx>
        <c:axId val="30839552"/>
        <c:scaling>
          <c:orientation val="minMax"/>
          <c:max val="2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96800"/>
        <c:crosses val="autoZero"/>
        <c:crossBetween val="between"/>
        <c:majorUnit val="50"/>
        <c:minorUnit val="10"/>
      </c:valAx>
      <c:spPr>
        <a:effectLst>
          <a:outerShdw blurRad="50800" dist="50800" dir="6060000" sx="17000" sy="17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17654460380548423"/>
          <c:y val="0.85786161267623973"/>
          <c:w val="0.6749669075649366"/>
          <c:h val="0.11483476379088647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82992218240244E-2"/>
          <c:y val="0.18773075779320691"/>
          <c:w val="0.86614874370932105"/>
          <c:h val="0.54309633709579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'7'!$B$75</c:f>
              <c:strCache>
                <c:ptCount val="1"/>
                <c:pt idx="0">
                  <c:v> مجموع  / ټول     Total  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'7'!$C$73:$E$75</c:f>
              <c:multiLvlStrCache>
                <c:ptCount val="3"/>
                <c:lvl>
                  <c:pt idx="0">
                    <c:v>24292</c:v>
                  </c:pt>
                  <c:pt idx="1">
                    <c:v>24950</c:v>
                  </c:pt>
                  <c:pt idx="2">
                    <c:v>25319</c:v>
                  </c:pt>
                </c:lvl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'7'!$C$75:$E$75</c:f>
              <c:numCache>
                <c:formatCode>General</c:formatCode>
                <c:ptCount val="3"/>
                <c:pt idx="0">
                  <c:v>24292</c:v>
                </c:pt>
                <c:pt idx="1">
                  <c:v>24950</c:v>
                </c:pt>
                <c:pt idx="2">
                  <c:v>25319</c:v>
                </c:pt>
              </c:numCache>
            </c:numRef>
          </c:val>
        </c:ser>
        <c:ser>
          <c:idx val="1"/>
          <c:order val="1"/>
          <c:tx>
            <c:strRef>
              <c:f>'7'!$B$76</c:f>
              <c:strCache>
                <c:ptCount val="1"/>
                <c:pt idx="0">
                  <c:v>   فعال  In 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23912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'7'!$C$73:$E$74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'7'!$C$76:$E$76</c:f>
              <c:numCache>
                <c:formatCode>General</c:formatCode>
                <c:ptCount val="3"/>
                <c:pt idx="0">
                  <c:v>23912</c:v>
                </c:pt>
                <c:pt idx="1">
                  <c:v>24492</c:v>
                </c:pt>
                <c:pt idx="2">
                  <c:v>25067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30892032"/>
        <c:axId val="30893568"/>
      </c:barChart>
      <c:catAx>
        <c:axId val="3089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30893568"/>
        <c:crosses val="autoZero"/>
        <c:auto val="1"/>
        <c:lblAlgn val="ctr"/>
        <c:lblOffset val="100"/>
        <c:noMultiLvlLbl val="0"/>
      </c:catAx>
      <c:valAx>
        <c:axId val="30893568"/>
        <c:scaling>
          <c:orientation val="minMax"/>
          <c:max val="25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  </a:t>
                </a:r>
                <a:r>
                  <a:rPr lang="en-US" sz="1100" b="0">
                    <a:effectLst/>
                  </a:rPr>
                  <a:t>Number</a:t>
                </a:r>
                <a:r>
                  <a:rPr lang="fa-IR" sz="1100" b="0">
                    <a:effectLst/>
                  </a:rPr>
                  <a:t> تعداد/ شمیر </a:t>
                </a:r>
                <a:r>
                  <a:rPr lang="en-US" sz="1100" b="0">
                    <a:effectLst/>
                  </a:rPr>
                  <a:t> </a:t>
                </a:r>
                <a:endParaRPr lang="en-US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0892032"/>
        <c:crosses val="autoZero"/>
        <c:crossBetween val="between"/>
        <c:minorUnit val="100"/>
      </c:valAx>
    </c:plotArea>
    <c:legend>
      <c:legendPos val="r"/>
      <c:layout>
        <c:manualLayout>
          <c:xMode val="edge"/>
          <c:yMode val="edge"/>
          <c:x val="0.15603930597937299"/>
          <c:y val="0.87608350878192165"/>
          <c:w val="0.75697460061591193"/>
          <c:h val="6.5792764963864034E-2"/>
        </c:manualLayout>
      </c:layout>
      <c:overlay val="0"/>
      <c:spPr>
        <a:solidFill>
          <a:sysClr val="window" lastClr="FFFFFF"/>
        </a:solidFill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 cap="flat"/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72290542333892E-2"/>
          <c:y val="0.18912674686621256"/>
          <c:w val="0.8948520604538136"/>
          <c:h val="0.46607411190358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'8'!$C$56</c:f>
              <c:strCache>
                <c:ptCount val="1"/>
                <c:pt idx="0">
                  <c:v>    دولتی     Government        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7691346820516785E-3"/>
                  <c:y val="2.04610507984344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'8'!$D$54:$F$55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'8'!$D$56:$F$56</c:f>
              <c:numCache>
                <c:formatCode>General</c:formatCode>
                <c:ptCount val="3"/>
                <c:pt idx="0">
                  <c:v>958</c:v>
                </c:pt>
                <c:pt idx="1">
                  <c:v>255</c:v>
                </c:pt>
                <c:pt idx="2">
                  <c:v>285</c:v>
                </c:pt>
              </c:numCache>
            </c:numRef>
          </c:val>
        </c:ser>
        <c:ser>
          <c:idx val="1"/>
          <c:order val="1"/>
          <c:tx>
            <c:strRef>
              <c:f>'8'!$C$57</c:f>
              <c:strCache>
                <c:ptCount val="1"/>
                <c:pt idx="0">
                  <c:v>    Private    خصوصی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324120416123961E-3"/>
                  <c:y val="9.87125649606587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5734033245844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2193600713821665E-7"/>
                  <c:y val="3.21514356160026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'8'!$D$54:$F$55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'8'!$D$57:$F$57</c:f>
              <c:numCache>
                <c:formatCode>General</c:formatCode>
                <c:ptCount val="3"/>
                <c:pt idx="0">
                  <c:v>1622</c:v>
                </c:pt>
                <c:pt idx="1">
                  <c:v>801</c:v>
                </c:pt>
                <c:pt idx="2">
                  <c:v>749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1"/>
        <c:overlap val="2"/>
        <c:axId val="31570560"/>
        <c:axId val="31567872"/>
      </c:barChart>
      <c:catAx>
        <c:axId val="315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156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56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</a:t>
                </a:r>
                <a:r>
                  <a:rPr lang="en-US" sz="800" b="1" i="0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Passengers </a:t>
                </a:r>
                <a:r>
                  <a:rPr lang="fa-IR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/ زرنفر </a:t>
                </a:r>
                <a:r>
                  <a:rPr lang="en-US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fa-IR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ar-SA" sz="800" b="1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</a:t>
                </a:r>
              </a:p>
            </c:rich>
          </c:tx>
          <c:layout>
            <c:manualLayout>
              <c:xMode val="edge"/>
              <c:yMode val="edge"/>
              <c:x val="1.0695095923880986E-2"/>
              <c:y val="0.16559750554728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1570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00550083061468"/>
          <c:y val="0.89529920113697581"/>
          <c:w val="0.78250794368877763"/>
          <c:h val="8.141106214934144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8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7922876281247"/>
          <c:y val="0.18047941442377471"/>
          <c:w val="0.85989117612242705"/>
          <c:h val="0.4050649602163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'10C'!$E$68</c:f>
              <c:strCache>
                <c:ptCount val="1"/>
                <c:pt idx="0">
                  <c:v>مجموع پسته خانه ها   /   ټول پسته خاني    Total Post  Offices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3940229648053494E-3"/>
                  <c:y val="-3.06629006567064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207005425476046E-3"/>
                  <c:y val="1.1531366032488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892830908412252E-3"/>
                  <c:y val="1.15313660324884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'10C'!$G$67:$I$67</c:f>
              <c:numCache>
                <c:formatCode>General</c:formatCode>
                <c:ptCount val="3"/>
                <c:pt idx="0">
                  <c:v>463</c:v>
                </c:pt>
                <c:pt idx="1">
                  <c:v>463</c:v>
                </c:pt>
                <c:pt idx="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'10C'!$E$70</c:f>
              <c:strCache>
                <c:ptCount val="1"/>
                <c:pt idx="0">
                  <c:v>       پسته خانه ها ی کابل / د کابل د پسته خانو شمیر      Kabul Post Offices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0"/>
                  <c:y val="-1.716738197424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93289689034381E-2"/>
                  <c:y val="-1.716738197424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'10C'!$G$65:$I$66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'10C'!$G$68:$I$68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962816"/>
        <c:axId val="30963968"/>
      </c:barChart>
      <c:catAx>
        <c:axId val="309628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6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963968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62816"/>
        <c:crosses val="autoZero"/>
        <c:crossBetween val="between"/>
        <c:majorUnit val="10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3260915707081768E-3"/>
          <c:y val="0.86391824875502499"/>
          <c:w val="0.95858945314572863"/>
          <c:h val="0.10974057427372066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55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4210050" y="1237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0.02193</cdr:x>
      <cdr:y>0.21098</cdr:y>
    </cdr:from>
    <cdr:to>
      <cdr:x>0.05326</cdr:x>
      <cdr:y>0.67033</cdr:y>
    </cdr:to>
    <cdr:sp macro="" textlink="">
      <cdr:nvSpPr>
        <cdr:cNvPr id="17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30" y="731506"/>
          <a:ext cx="310056" cy="1592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t" upright="1"/>
        <a:lstStyle xmlns:a="http://schemas.openxmlformats.org/drawingml/2006/main"/>
        <a:p xmlns:a="http://schemas.openxmlformats.org/drawingml/2006/main">
          <a:pPr algn="r" rtl="1">
            <a:defRPr sz="1000"/>
          </a:pPr>
          <a:r>
            <a:rPr lang="fa-IR" sz="900" b="1" i="0" strike="noStrike">
              <a:solidFill>
                <a:srgbClr val="000000"/>
              </a:solidFill>
              <a:latin typeface="Arial"/>
              <a:cs typeface="Arial"/>
            </a:rPr>
            <a:t>هزار چوکی  </a:t>
          </a:r>
          <a:endParaRPr lang="en-US" sz="9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0.01347</cdr:x>
      <cdr:y>0.15659</cdr:y>
    </cdr:from>
    <cdr:to>
      <cdr:x>0.0462</cdr:x>
      <cdr:y>0.6456</cdr:y>
    </cdr:to>
    <cdr:sp macro="" textlink="">
      <cdr:nvSpPr>
        <cdr:cNvPr id="1761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552445" y="1228725"/>
          <a:ext cx="1695451" cy="323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    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Thousand seats            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110434</xdr:colOff>
      <xdr:row>55</xdr:row>
      <xdr:rowOff>132384</xdr:rowOff>
    </xdr:from>
    <xdr:to>
      <xdr:col>29</xdr:col>
      <xdr:colOff>124238</xdr:colOff>
      <xdr:row>57</xdr:row>
      <xdr:rowOff>0</xdr:rowOff>
    </xdr:to>
    <xdr:sp macro="" textlink="">
      <xdr:nvSpPr>
        <xdr:cNvPr id="6" name="TextBox 5"/>
        <xdr:cNvSpPr txBox="1"/>
      </xdr:nvSpPr>
      <xdr:spPr>
        <a:xfrm>
          <a:off x="14508369" y="12556297"/>
          <a:ext cx="3782391" cy="198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>
            <a:cs typeface="+mj-cs"/>
          </a:endParaRPr>
        </a:p>
      </xdr:txBody>
    </xdr:sp>
    <xdr:clientData/>
  </xdr:twoCellAnchor>
  <xdr:twoCellAnchor>
    <xdr:from>
      <xdr:col>1</xdr:col>
      <xdr:colOff>28575</xdr:colOff>
      <xdr:row>41</xdr:row>
      <xdr:rowOff>1589</xdr:rowOff>
    </xdr:from>
    <xdr:to>
      <xdr:col>12</xdr:col>
      <xdr:colOff>1733550</xdr:colOff>
      <xdr:row>60</xdr:row>
      <xdr:rowOff>53977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0.34326</cdr:x>
      <cdr:y>0.07048</cdr:y>
    </cdr:from>
    <cdr:to>
      <cdr:x>0.8156</cdr:x>
      <cdr:y>0.12713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0652" y="206101"/>
          <a:ext cx="4596848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0.23095</cdr:x>
      <cdr:y>0.73965</cdr:y>
    </cdr:from>
    <cdr:to>
      <cdr:x>0.31748</cdr:x>
      <cdr:y>0.85019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05021" y="2751137"/>
          <a:ext cx="938556" cy="411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fa-IR" sz="1100"/>
            <a:t>1394</a:t>
          </a:r>
          <a:endParaRPr lang="en-US" sz="1100"/>
        </a:p>
        <a:p xmlns:a="http://schemas.openxmlformats.org/drawingml/2006/main">
          <a:r>
            <a:rPr lang="en-US" sz="1100"/>
            <a:t>    2015-16</a:t>
          </a:r>
        </a:p>
      </cdr:txBody>
    </cdr:sp>
  </cdr:relSizeAnchor>
  <cdr:relSizeAnchor xmlns:cdr="http://schemas.openxmlformats.org/drawingml/2006/chartDrawing">
    <cdr:from>
      <cdr:x>0.50167</cdr:x>
      <cdr:y>0.73892</cdr:y>
    </cdr:from>
    <cdr:to>
      <cdr:x>0.57441</cdr:x>
      <cdr:y>0.863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441377" y="2748422"/>
          <a:ext cx="788981" cy="461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   1395</a:t>
          </a:r>
        </a:p>
        <a:p xmlns:a="http://schemas.openxmlformats.org/drawingml/2006/main">
          <a:r>
            <a:rPr lang="en-US" sz="1100"/>
            <a:t>2016-17</a:t>
          </a:r>
        </a:p>
      </cdr:txBody>
    </cdr:sp>
  </cdr:relSizeAnchor>
  <cdr:relSizeAnchor xmlns:cdr="http://schemas.openxmlformats.org/drawingml/2006/chartDrawing">
    <cdr:from>
      <cdr:x>0.76161</cdr:x>
      <cdr:y>0.73118</cdr:y>
    </cdr:from>
    <cdr:to>
      <cdr:x>0.82734</cdr:x>
      <cdr:y>0.83498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77225" y="2827596"/>
          <a:ext cx="714375" cy="40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900"/>
            <a:t>   </a:t>
          </a:r>
          <a:r>
            <a:rPr lang="fa-IR" sz="1050" baseline="0"/>
            <a:t>139</a:t>
          </a:r>
          <a:r>
            <a:rPr lang="en-US" sz="1100" baseline="0"/>
            <a:t>6</a:t>
          </a:r>
          <a:endParaRPr lang="fa-IR" sz="900" baseline="0"/>
        </a:p>
        <a:p xmlns:a="http://schemas.openxmlformats.org/drawingml/2006/main">
          <a:r>
            <a:rPr lang="fa-IR" sz="900" baseline="0"/>
            <a:t>20</a:t>
          </a:r>
          <a:r>
            <a:rPr lang="en-US" sz="1050" baseline="0"/>
            <a:t>17-18</a:t>
          </a:r>
        </a:p>
      </cdr:txBody>
    </cdr:sp>
  </cdr:relSizeAnchor>
  <cdr:relSizeAnchor xmlns:cdr="http://schemas.openxmlformats.org/drawingml/2006/chartDrawing">
    <cdr:from>
      <cdr:x>0.27223</cdr:x>
      <cdr:y>0.03393</cdr:y>
    </cdr:from>
    <cdr:to>
      <cdr:x>0.82656</cdr:x>
      <cdr:y>0.12036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952750" y="126205"/>
          <a:ext cx="6012656" cy="32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endParaRPr lang="en-US" sz="1100">
            <a:cs typeface="+mj-cs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38099</xdr:rowOff>
    </xdr:from>
    <xdr:to>
      <xdr:col>7</xdr:col>
      <xdr:colOff>1304923</xdr:colOff>
      <xdr:row>51</xdr:row>
      <xdr:rowOff>161924</xdr:rowOff>
    </xdr:to>
    <xdr:graphicFrame macro="">
      <xdr:nvGraphicFramePr>
        <xdr:cNvPr id="102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42</xdr:row>
      <xdr:rowOff>0</xdr:rowOff>
    </xdr:from>
    <xdr:to>
      <xdr:col>18</xdr:col>
      <xdr:colOff>38100</xdr:colOff>
      <xdr:row>54</xdr:row>
      <xdr:rowOff>28576</xdr:rowOff>
    </xdr:to>
    <xdr:graphicFrame macro="">
      <xdr:nvGraphicFramePr>
        <xdr:cNvPr id="111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4</xdr:col>
      <xdr:colOff>1457325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0.01089</cdr:x>
      <cdr:y>0.06736</cdr:y>
    </cdr:from>
    <cdr:to>
      <cdr:x>0.06998</cdr:x>
      <cdr:y>0.81865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4" y="123825"/>
          <a:ext cx="361951" cy="1381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 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   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Number  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    تعدا</a:t>
          </a:r>
          <a:r>
            <a:rPr lang="fa-IR" sz="1100" baseline="0">
              <a:latin typeface="Times New Roman" pitchFamily="18" charset="0"/>
              <a:cs typeface="Times New Roman" pitchFamily="18" charset="0"/>
            </a:rPr>
            <a:t>د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24</xdr:row>
      <xdr:rowOff>57150</xdr:rowOff>
    </xdr:from>
    <xdr:to>
      <xdr:col>5</xdr:col>
      <xdr:colOff>1333500</xdr:colOff>
      <xdr:row>39</xdr:row>
      <xdr:rowOff>76200</xdr:rowOff>
    </xdr:to>
    <xdr:graphicFrame macro="">
      <xdr:nvGraphicFramePr>
        <xdr:cNvPr id="217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20</xdr:row>
      <xdr:rowOff>85725</xdr:rowOff>
    </xdr:from>
    <xdr:to>
      <xdr:col>33</xdr:col>
      <xdr:colOff>95250</xdr:colOff>
      <xdr:row>60</xdr:row>
      <xdr:rowOff>123825</xdr:rowOff>
    </xdr:to>
    <xdr:graphicFrame macro="">
      <xdr:nvGraphicFramePr>
        <xdr:cNvPr id="217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47625</xdr:rowOff>
    </xdr:from>
    <xdr:to>
      <xdr:col>2</xdr:col>
      <xdr:colOff>514350</xdr:colOff>
      <xdr:row>39</xdr:row>
      <xdr:rowOff>85725</xdr:rowOff>
    </xdr:to>
    <xdr:graphicFrame macro="">
      <xdr:nvGraphicFramePr>
        <xdr:cNvPr id="218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1123950</xdr:colOff>
      <xdr:row>38</xdr:row>
      <xdr:rowOff>0</xdr:rowOff>
    </xdr:from>
    <xdr:to>
      <xdr:col>0</xdr:col>
      <xdr:colOff>1800225</xdr:colOff>
      <xdr:row>40</xdr:row>
      <xdr:rowOff>38100</xdr:rowOff>
    </xdr:to>
    <xdr:sp macro="" textlink="">
      <xdr:nvSpPr>
        <xdr:cNvPr id="2181" name="Text Box 21"/>
        <xdr:cNvSpPr txBox="1">
          <a:spLocks noChangeArrowheads="1"/>
        </xdr:cNvSpPr>
      </xdr:nvSpPr>
      <xdr:spPr bwMode="auto">
        <a:xfrm>
          <a:off x="1562100" y="9572625"/>
          <a:ext cx="676275" cy="438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695331</xdr:colOff>
      <xdr:row>26</xdr:row>
      <xdr:rowOff>76201</xdr:rowOff>
    </xdr:from>
    <xdr:to>
      <xdr:col>3</xdr:col>
      <xdr:colOff>38102</xdr:colOff>
      <xdr:row>34</xdr:row>
      <xdr:rowOff>9524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 rot="16200000">
          <a:off x="3529018" y="8996364"/>
          <a:ext cx="1562098" cy="23812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vert="vert270" wrap="square" lIns="27432" tIns="18288" rIns="0" bIns="0" anchor="t" upright="1"/>
        <a:lstStyle/>
        <a:p>
          <a:pPr algn="l" rtl="1">
            <a:defRPr sz="1000"/>
          </a:pPr>
          <a:r>
            <a:rPr lang="fa-IR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هزار افغانی   </a:t>
          </a:r>
          <a:r>
            <a:rPr lang="en-US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Thausand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 /Afs</a:t>
          </a:r>
        </a:p>
      </xdr:txBody>
    </xdr:sp>
    <xdr:clientData/>
  </xdr:twoCellAnchor>
  <xdr:twoCellAnchor>
    <xdr:from>
      <xdr:col>5</xdr:col>
      <xdr:colOff>104775</xdr:colOff>
      <xdr:row>34</xdr:row>
      <xdr:rowOff>9525</xdr:rowOff>
    </xdr:from>
    <xdr:to>
      <xdr:col>5</xdr:col>
      <xdr:colOff>1019177</xdr:colOff>
      <xdr:row>36</xdr:row>
      <xdr:rowOff>38100</xdr:rowOff>
    </xdr:to>
    <xdr:sp macro="" textlink="">
      <xdr:nvSpPr>
        <xdr:cNvPr id="7" name="TextBox 6"/>
        <xdr:cNvSpPr txBox="1"/>
      </xdr:nvSpPr>
      <xdr:spPr>
        <a:xfrm>
          <a:off x="6772275" y="9896475"/>
          <a:ext cx="914402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       </a:t>
          </a:r>
          <a:r>
            <a:rPr lang="en-US" sz="900"/>
            <a:t>1396</a:t>
          </a:r>
          <a:endParaRPr lang="en-US" sz="1100"/>
        </a:p>
        <a:p>
          <a:r>
            <a:rPr lang="en-US" sz="900"/>
            <a:t>           2017-18</a:t>
          </a: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0.01479</cdr:x>
      <cdr:y>0.23683</cdr:y>
    </cdr:from>
    <cdr:to>
      <cdr:x>0.03347</cdr:x>
      <cdr:y>0.23683</cdr:y>
    </cdr:to>
    <cdr:sp macro="" textlink="">
      <cdr:nvSpPr>
        <cdr:cNvPr id="788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679902"/>
          <a:ext cx="60141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0.7199</cdr:x>
      <cdr:y>0.12998</cdr:y>
    </cdr:from>
    <cdr:to>
      <cdr:x>0.92102</cdr:x>
      <cdr:y>0.19008</cdr:y>
    </cdr:to>
    <cdr:sp macro="" textlink="">
      <cdr:nvSpPr>
        <cdr:cNvPr id="788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7952" y="449409"/>
          <a:ext cx="817990" cy="207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a-IR" sz="8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0.24455</cdr:x>
      <cdr:y>0.67537</cdr:y>
    </cdr:from>
    <cdr:to>
      <cdr:x>0.40611</cdr:x>
      <cdr:y>0.81627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62026" y="2135728"/>
          <a:ext cx="635524" cy="44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  </a:t>
          </a:r>
          <a:r>
            <a:rPr lang="ps-AF" sz="900"/>
            <a:t>1394</a:t>
          </a:r>
          <a:endParaRPr lang="ps-AF" sz="800"/>
        </a:p>
        <a:p xmlns:a="http://schemas.openxmlformats.org/drawingml/2006/main">
          <a:r>
            <a:rPr lang="ps-AF" sz="800"/>
            <a:t>2015</a:t>
          </a:r>
          <a:r>
            <a:rPr lang="en-US" sz="800"/>
            <a:t>-16</a:t>
          </a:r>
        </a:p>
      </cdr:txBody>
    </cdr:sp>
  </cdr:relSizeAnchor>
  <cdr:relSizeAnchor xmlns:cdr="http://schemas.openxmlformats.org/drawingml/2006/chartDrawing">
    <cdr:from>
      <cdr:x>0.51062</cdr:x>
      <cdr:y>0.6696</cdr:y>
    </cdr:from>
    <cdr:to>
      <cdr:x>0.67689</cdr:x>
      <cdr:y>0.81627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08695" y="2117475"/>
          <a:ext cx="654077" cy="463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1395</a:t>
          </a:r>
        </a:p>
        <a:p xmlns:a="http://schemas.openxmlformats.org/drawingml/2006/main">
          <a:r>
            <a:rPr lang="en-US" sz="900"/>
            <a:t>  2016-17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0.04255</cdr:x>
      <cdr:y>0.16168</cdr:y>
    </cdr:from>
    <cdr:to>
      <cdr:x>0.11215</cdr:x>
      <cdr:y>0.68263</cdr:y>
    </cdr:to>
    <cdr:sp macro="" textlink="">
      <cdr:nvSpPr>
        <cdr:cNvPr id="1781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518494" y="1203481"/>
          <a:ext cx="1657339" cy="2790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ctr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هزار/ زرافغانی 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Thausand Afs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0.00598</cdr:x>
      <cdr:y>0.00703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0.01636</cdr:x>
      <cdr:y>0.17857</cdr:y>
    </cdr:from>
    <cdr:to>
      <cdr:x>0.1028</cdr:x>
      <cdr:y>0.75549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6675" y="619125"/>
          <a:ext cx="352425" cy="200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624418</xdr:colOff>
      <xdr:row>44</xdr:row>
      <xdr:rowOff>52918</xdr:rowOff>
    </xdr:from>
    <xdr:to>
      <xdr:col>5</xdr:col>
      <xdr:colOff>1246</xdr:colOff>
      <xdr:row>58</xdr:row>
      <xdr:rowOff>190500</xdr:rowOff>
    </xdr:to>
    <xdr:graphicFrame macro="">
      <xdr:nvGraphicFramePr>
        <xdr:cNvPr id="31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75912</xdr:colOff>
      <xdr:row>44</xdr:row>
      <xdr:rowOff>42333</xdr:rowOff>
    </xdr:from>
    <xdr:to>
      <xdr:col>2</xdr:col>
      <xdr:colOff>592667</xdr:colOff>
      <xdr:row>58</xdr:row>
      <xdr:rowOff>190500</xdr:rowOff>
    </xdr:to>
    <xdr:graphicFrame macro="">
      <xdr:nvGraphicFramePr>
        <xdr:cNvPr id="312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687916</xdr:colOff>
      <xdr:row>43</xdr:row>
      <xdr:rowOff>21166</xdr:rowOff>
    </xdr:from>
    <xdr:to>
      <xdr:col>4</xdr:col>
      <xdr:colOff>1714500</xdr:colOff>
      <xdr:row>44</xdr:row>
      <xdr:rowOff>10582</xdr:rowOff>
    </xdr:to>
    <xdr:sp macro="" textlink="">
      <xdr:nvSpPr>
        <xdr:cNvPr id="7" name="TextBox 6"/>
        <xdr:cNvSpPr txBox="1"/>
      </xdr:nvSpPr>
      <xdr:spPr>
        <a:xfrm>
          <a:off x="3799416" y="8127999"/>
          <a:ext cx="3714751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US" sz="800">
              <a:latin typeface="Times New Roman" pitchFamily="18" charset="0"/>
              <a:cs typeface="Times New Roman" pitchFamily="18" charset="0"/>
            </a:rPr>
            <a:t>    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Graph 12 : Total Postal Revenue </a:t>
          </a:r>
          <a:r>
            <a:rPr lang="ps-AF" sz="800" b="1">
              <a:latin typeface="Times New Roman" pitchFamily="18" charset="0"/>
              <a:cs typeface="Times New Roman" pitchFamily="18" charset="0"/>
            </a:rPr>
            <a:t>   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  </a:t>
          </a:r>
          <a:r>
            <a:rPr lang="ps-AF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عواید</a:t>
          </a:r>
          <a:r>
            <a:rPr lang="en-US" sz="800" b="1">
              <a:latin typeface="Times New Roman" pitchFamily="18" charset="0"/>
              <a:cs typeface="Times New Roman" pitchFamily="18" charset="0"/>
            </a:rPr>
            <a:t>  </a:t>
          </a:r>
          <a:r>
            <a:rPr lang="fa-IR" sz="800" b="1">
              <a:latin typeface="Times New Roman" pitchFamily="18" charset="0"/>
              <a:cs typeface="Times New Roman" pitchFamily="18" charset="0"/>
            </a:rPr>
            <a:t>گراف 12 : مجموع عواید </a:t>
          </a:r>
          <a:r>
            <a:rPr lang="fa-IR" sz="1000" b="1">
              <a:latin typeface="Times New Roman" pitchFamily="18" charset="0"/>
              <a:cs typeface="Times New Roman" pitchFamily="18" charset="0"/>
            </a:rPr>
            <a:t>پستی</a:t>
          </a:r>
          <a:r>
            <a:rPr lang="fa-IR" sz="1000" baseline="0">
              <a:latin typeface="Times New Roman" pitchFamily="18" charset="0"/>
              <a:cs typeface="Times New Roman" pitchFamily="18" charset="0"/>
            </a:rPr>
            <a:t> / </a:t>
          </a:r>
          <a:r>
            <a:rPr lang="ps-AF" sz="900" b="1" baseline="0">
              <a:latin typeface="Times New Roman" pitchFamily="18" charset="0"/>
              <a:cs typeface="Times New Roman" pitchFamily="18" charset="0"/>
            </a:rPr>
            <a:t>ټول </a:t>
          </a:r>
          <a:r>
            <a:rPr lang="ps-AF" sz="1000" b="1" baseline="0"/>
            <a:t>پستی</a:t>
          </a:r>
          <a:endParaRPr lang="en-US" sz="1050" b="1"/>
        </a:p>
      </xdr:txBody>
    </xdr:sp>
    <xdr:clientData/>
  </xdr:twoCellAnchor>
  <xdr:twoCellAnchor>
    <xdr:from>
      <xdr:col>1</xdr:col>
      <xdr:colOff>836083</xdr:colOff>
      <xdr:row>54</xdr:row>
      <xdr:rowOff>137584</xdr:rowOff>
    </xdr:from>
    <xdr:to>
      <xdr:col>2</xdr:col>
      <xdr:colOff>254000</xdr:colOff>
      <xdr:row>56</xdr:row>
      <xdr:rowOff>148166</xdr:rowOff>
    </xdr:to>
    <xdr:sp macro="" textlink="">
      <xdr:nvSpPr>
        <xdr:cNvPr id="5" name="TextBox 4"/>
        <xdr:cNvSpPr txBox="1"/>
      </xdr:nvSpPr>
      <xdr:spPr>
        <a:xfrm>
          <a:off x="2603500" y="10593917"/>
          <a:ext cx="762000" cy="43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</a:t>
          </a:r>
          <a:r>
            <a:rPr lang="en-US" sz="900"/>
            <a:t>1396</a:t>
          </a:r>
        </a:p>
        <a:p>
          <a:r>
            <a:rPr lang="en-US" sz="900"/>
            <a:t>  2017-18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35</xdr:row>
      <xdr:rowOff>9525</xdr:rowOff>
    </xdr:from>
    <xdr:to>
      <xdr:col>10</xdr:col>
      <xdr:colOff>1504950</xdr:colOff>
      <xdr:row>52</xdr:row>
      <xdr:rowOff>57150</xdr:rowOff>
    </xdr:to>
    <xdr:graphicFrame macro="">
      <xdr:nvGraphicFramePr>
        <xdr:cNvPr id="2759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35</xdr:row>
      <xdr:rowOff>0</xdr:rowOff>
    </xdr:from>
    <xdr:to>
      <xdr:col>10</xdr:col>
      <xdr:colOff>1514475</xdr:colOff>
      <xdr:row>52</xdr:row>
      <xdr:rowOff>76200</xdr:rowOff>
    </xdr:to>
    <xdr:graphicFrame macro="">
      <xdr:nvGraphicFramePr>
        <xdr:cNvPr id="275967" name="Chart 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1847850</xdr:colOff>
      <xdr:row>48</xdr:row>
      <xdr:rowOff>0</xdr:rowOff>
    </xdr:from>
    <xdr:to>
      <xdr:col>1</xdr:col>
      <xdr:colOff>238125</xdr:colOff>
      <xdr:row>50</xdr:row>
      <xdr:rowOff>133350</xdr:rowOff>
    </xdr:to>
    <xdr:sp macro="" textlink="">
      <xdr:nvSpPr>
        <xdr:cNvPr id="71686" name="Text Box 1030"/>
        <xdr:cNvSpPr txBox="1">
          <a:spLocks noChangeArrowheads="1"/>
        </xdr:cNvSpPr>
      </xdr:nvSpPr>
      <xdr:spPr bwMode="auto">
        <a:xfrm>
          <a:off x="1847850" y="8020050"/>
          <a:ext cx="5048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1383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(2004)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314325</xdr:colOff>
      <xdr:row>47</xdr:row>
      <xdr:rowOff>123825</xdr:rowOff>
    </xdr:from>
    <xdr:to>
      <xdr:col>10</xdr:col>
      <xdr:colOff>333375</xdr:colOff>
      <xdr:row>50</xdr:row>
      <xdr:rowOff>95250</xdr:rowOff>
    </xdr:to>
    <xdr:sp macro="" textlink="">
      <xdr:nvSpPr>
        <xdr:cNvPr id="71687" name="Text Box 1031"/>
        <xdr:cNvSpPr txBox="1">
          <a:spLocks noChangeArrowheads="1"/>
        </xdr:cNvSpPr>
      </xdr:nvSpPr>
      <xdr:spPr bwMode="auto">
        <a:xfrm>
          <a:off x="7058025" y="7981950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1385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(2006)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590550</xdr:colOff>
      <xdr:row>47</xdr:row>
      <xdr:rowOff>142875</xdr:rowOff>
    </xdr:from>
    <xdr:to>
      <xdr:col>5</xdr:col>
      <xdr:colOff>457200</xdr:colOff>
      <xdr:row>50</xdr:row>
      <xdr:rowOff>114300</xdr:rowOff>
    </xdr:to>
    <xdr:sp macro="" textlink="">
      <xdr:nvSpPr>
        <xdr:cNvPr id="71688" name="Text Box 1032"/>
        <xdr:cNvSpPr txBox="1">
          <a:spLocks noChangeArrowheads="1"/>
        </xdr:cNvSpPr>
      </xdr:nvSpPr>
      <xdr:spPr bwMode="auto">
        <a:xfrm>
          <a:off x="4457700" y="8001000"/>
          <a:ext cx="5238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1384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(2005)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0.02732</cdr:x>
      <cdr:y>0.15575</cdr:y>
    </cdr:from>
    <cdr:to>
      <cdr:x>0.11012</cdr:x>
      <cdr:y>0.74445</cdr:y>
    </cdr:to>
    <cdr:sp macro="" textlink="">
      <cdr:nvSpPr>
        <cdr:cNvPr id="131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25" y="446708"/>
          <a:ext cx="311331" cy="1688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a-IR" sz="1100" b="0" i="0">
              <a:effectLst/>
              <a:latin typeface="+mn-lt"/>
              <a:ea typeface="+mn-ea"/>
              <a:cs typeface="+mj-cs"/>
            </a:rPr>
            <a:t>میلیون افغانی</a:t>
          </a:r>
          <a:r>
            <a:rPr lang="en-US" sz="1100" b="0" i="0">
              <a:effectLst/>
              <a:latin typeface="+mn-lt"/>
              <a:ea typeface="+mn-ea"/>
              <a:cs typeface="+mj-cs"/>
            </a:rPr>
            <a:t>Million </a:t>
          </a:r>
          <a:r>
            <a:rPr lang="en-US" sz="1100" b="0" i="0" baseline="0">
              <a:effectLst/>
              <a:latin typeface="+mn-lt"/>
              <a:ea typeface="+mn-ea"/>
              <a:cs typeface="+mj-cs"/>
            </a:rPr>
            <a:t>Afs</a:t>
          </a:r>
          <a:r>
            <a:rPr lang="en-US" sz="1100" b="0" i="0">
              <a:effectLst/>
              <a:latin typeface="+mn-lt"/>
              <a:ea typeface="+mn-ea"/>
              <a:cs typeface="+mj-cs"/>
            </a:rPr>
            <a:t>  </a:t>
          </a:r>
          <a:r>
            <a:rPr lang="fa-IR" sz="1100" b="0" i="0" baseline="0">
              <a:effectLst/>
              <a:latin typeface="+mn-lt"/>
              <a:ea typeface="+mn-ea"/>
              <a:cs typeface="+mj-cs"/>
            </a:rPr>
            <a:t>     </a:t>
          </a:r>
          <a:endParaRPr lang="en-US" sz="1100" b="0">
            <a:effectLst/>
            <a:cs typeface="+mj-cs"/>
          </a:endParaRPr>
        </a:p>
        <a:p xmlns:a="http://schemas.openxmlformats.org/drawingml/2006/main">
          <a:pPr algn="ctr" rtl="1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0.00672</cdr:x>
      <cdr:y>0.00785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0.02732</cdr:x>
      <cdr:y>0.15575</cdr:y>
    </cdr:from>
    <cdr:to>
      <cdr:x>0.08117</cdr:x>
      <cdr:y>0.74445</cdr:y>
    </cdr:to>
    <cdr:sp macro="" textlink="">
      <cdr:nvSpPr>
        <cdr:cNvPr id="131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124" y="479671"/>
          <a:ext cx="195381" cy="18130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fa-IR" sz="1100" b="0" i="0" strike="noStrike">
              <a:solidFill>
                <a:srgbClr val="000000"/>
              </a:solidFill>
              <a:latin typeface="Arial"/>
              <a:cs typeface="Arial"/>
            </a:rPr>
            <a:t>میلیون افغانی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Million </a:t>
          </a:r>
          <a:r>
            <a:rPr lang="en-US" sz="1100" b="0" i="0" strike="noStrike" baseline="0">
              <a:solidFill>
                <a:srgbClr val="000000"/>
              </a:solidFill>
              <a:latin typeface="Arial"/>
              <a:cs typeface="Arial"/>
            </a:rPr>
            <a:t>Afs</a:t>
          </a: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fa-IR" sz="1100" b="0" i="0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endParaRPr lang="en-US" sz="11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0.20076</cdr:x>
      <cdr:y>0.72852</cdr:y>
    </cdr:from>
    <cdr:to>
      <cdr:x>0.37286</cdr:x>
      <cdr:y>0.85223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28421" y="2243668"/>
          <a:ext cx="62441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   </a:t>
          </a:r>
          <a:r>
            <a:rPr lang="fa-IR" sz="900"/>
            <a:t>1394</a:t>
          </a:r>
        </a:p>
        <a:p xmlns:a="http://schemas.openxmlformats.org/drawingml/2006/main">
          <a:r>
            <a:rPr lang="fa-IR" sz="900"/>
            <a:t>2015</a:t>
          </a:r>
          <a:r>
            <a:rPr lang="en-US" sz="900"/>
            <a:t>-16</a:t>
          </a:r>
          <a:endParaRPr lang="fa-IR" sz="900"/>
        </a:p>
      </cdr:txBody>
    </cdr:sp>
  </cdr:relSizeAnchor>
  <cdr:relSizeAnchor xmlns:cdr="http://schemas.openxmlformats.org/drawingml/2006/chartDrawing">
    <cdr:from>
      <cdr:x>0.43703</cdr:x>
      <cdr:y>0.72165</cdr:y>
    </cdr:from>
    <cdr:to>
      <cdr:x>0.6558</cdr:x>
      <cdr:y>0.8488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85671" y="2222500"/>
          <a:ext cx="793750" cy="391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     1395</a:t>
          </a:r>
        </a:p>
        <a:p xmlns:a="http://schemas.openxmlformats.org/drawingml/2006/main">
          <a:r>
            <a:rPr lang="en-US" sz="900"/>
            <a:t>   2016-17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28576</xdr:rowOff>
    </xdr:from>
    <xdr:to>
      <xdr:col>4</xdr:col>
      <xdr:colOff>600075</xdr:colOff>
      <xdr:row>22</xdr:row>
      <xdr:rowOff>178594</xdr:rowOff>
    </xdr:to>
    <xdr:graphicFrame macro="">
      <xdr:nvGraphicFramePr>
        <xdr:cNvPr id="41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13</xdr:row>
      <xdr:rowOff>38100</xdr:rowOff>
    </xdr:from>
    <xdr:to>
      <xdr:col>7</xdr:col>
      <xdr:colOff>1619250</xdr:colOff>
      <xdr:row>22</xdr:row>
      <xdr:rowOff>178593</xdr:rowOff>
    </xdr:to>
    <xdr:graphicFrame macro="">
      <xdr:nvGraphicFramePr>
        <xdr:cNvPr id="416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1285875</xdr:colOff>
      <xdr:row>9</xdr:row>
      <xdr:rowOff>180975</xdr:rowOff>
    </xdr:from>
    <xdr:to>
      <xdr:col>7</xdr:col>
      <xdr:colOff>1504950</xdr:colOff>
      <xdr:row>12</xdr:row>
      <xdr:rowOff>38100</xdr:rowOff>
    </xdr:to>
    <xdr:sp macro="" textlink="">
      <xdr:nvSpPr>
        <xdr:cNvPr id="4114" name="Text Box 18"/>
        <xdr:cNvSpPr txBox="1">
          <a:spLocks noChangeArrowheads="1"/>
        </xdr:cNvSpPr>
      </xdr:nvSpPr>
      <xdr:spPr bwMode="auto">
        <a:xfrm>
          <a:off x="7953375" y="4191000"/>
          <a:ext cx="219075" cy="209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fa-IR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0.04473</cdr:x>
      <cdr:y>0.02883</cdr:y>
    </cdr:from>
    <cdr:to>
      <cdr:x>0.13738</cdr:x>
      <cdr:y>0.17021</cdr:y>
    </cdr:to>
    <cdr:sp macro="" textlink="">
      <cdr:nvSpPr>
        <cdr:cNvPr id="1730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21" y="51626"/>
          <a:ext cx="373293" cy="253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endParaRPr lang="fa-IR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0.19143</cdr:x>
      <cdr:y>0.06086</cdr:y>
    </cdr:from>
    <cdr:to>
      <cdr:x>0.2869</cdr:x>
      <cdr:y>0.108</cdr:y>
    </cdr:to>
    <cdr:sp macro="" textlink="">
      <cdr:nvSpPr>
        <cdr:cNvPr id="1730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837" y="254749"/>
          <a:ext cx="351911" cy="194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0.00605</cdr:x>
      <cdr:y>0.01362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0.00605</cdr:x>
      <cdr:y>0.01362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0.03429</cdr:x>
      <cdr:y>0.30068</cdr:y>
    </cdr:from>
    <cdr:to>
      <cdr:x>0.09071</cdr:x>
      <cdr:y>0.53303</cdr:y>
    </cdr:to>
    <cdr:sp macro="" textlink="">
      <cdr:nvSpPr>
        <cdr:cNvPr id="1720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rot="16200000">
          <a:off x="-219080" y="1622710"/>
          <a:ext cx="971549" cy="2407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fa-IR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لین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    Line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76200</xdr:rowOff>
    </xdr:from>
    <xdr:to>
      <xdr:col>0</xdr:col>
      <xdr:colOff>171450</xdr:colOff>
      <xdr:row>37</xdr:row>
      <xdr:rowOff>47625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0" y="8296275"/>
          <a:ext cx="1714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1383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2004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38101</xdr:colOff>
      <xdr:row>20</xdr:row>
      <xdr:rowOff>76200</xdr:rowOff>
    </xdr:from>
    <xdr:to>
      <xdr:col>7</xdr:col>
      <xdr:colOff>1771649</xdr:colOff>
      <xdr:row>45</xdr:row>
      <xdr:rowOff>104775</xdr:rowOff>
    </xdr:to>
    <xdr:graphicFrame macro="">
      <xdr:nvGraphicFramePr>
        <xdr:cNvPr id="11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128589</xdr:colOff>
      <xdr:row>25</xdr:row>
      <xdr:rowOff>100013</xdr:rowOff>
    </xdr:from>
    <xdr:to>
      <xdr:col>0</xdr:col>
      <xdr:colOff>314328</xdr:colOff>
      <xdr:row>33</xdr:row>
      <xdr:rowOff>133352</xdr:rowOff>
    </xdr:to>
    <xdr:sp macro="" textlink="">
      <xdr:nvSpPr>
        <xdr:cNvPr id="6" name="TextBox 5"/>
        <xdr:cNvSpPr txBox="1"/>
      </xdr:nvSpPr>
      <xdr:spPr>
        <a:xfrm rot="16200000">
          <a:off x="-338136" y="7900988"/>
          <a:ext cx="1119189" cy="1857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baseline="0">
              <a:latin typeface="Times New Roman" pitchFamily="18" charset="0"/>
              <a:cs typeface="Times New Roman" pitchFamily="18" charset="0"/>
            </a:rPr>
            <a:t>Towers</a:t>
          </a:r>
          <a:r>
            <a:rPr lang="ps-AF" sz="1100" b="0" baseline="0">
              <a:latin typeface="Times New Roman" pitchFamily="18" charset="0"/>
              <a:cs typeface="Times New Roman" pitchFamily="18" charset="0"/>
            </a:rPr>
            <a:t>پا یه   </a:t>
          </a:r>
          <a:endParaRPr lang="en-US" sz="1100" b="0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0.00709</cdr:x>
      <cdr:y>0.13098</cdr:y>
    </cdr:from>
    <cdr:to>
      <cdr:x>0.06526</cdr:x>
      <cdr:y>0.77501</cdr:y>
    </cdr:to>
    <cdr:sp macro="" textlink="">
      <cdr:nvSpPr>
        <cdr:cNvPr id="118786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4811"/>
          <a:ext cx="390573" cy="2171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endParaRPr lang="en-US" sz="975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0.07388</cdr:x>
      <cdr:y>0.01412</cdr:y>
    </cdr:from>
    <cdr:to>
      <cdr:x>0.19834</cdr:x>
      <cdr:y>0.11397</cdr:y>
    </cdr:to>
    <cdr:sp macro="" textlink="">
      <cdr:nvSpPr>
        <cdr:cNvPr id="118787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297" y="50800"/>
          <a:ext cx="835759" cy="3366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0.88324</cdr:x>
      <cdr:y>0.05129</cdr:y>
    </cdr:from>
    <cdr:to>
      <cdr:x>0.97516</cdr:x>
      <cdr:y>0.13098</cdr:y>
    </cdr:to>
    <cdr:sp macro="" textlink="">
      <cdr:nvSpPr>
        <cdr:cNvPr id="118788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214" y="176130"/>
          <a:ext cx="617303" cy="268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fa-IR" sz="8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66675</xdr:rowOff>
    </xdr:from>
    <xdr:to>
      <xdr:col>11</xdr:col>
      <xdr:colOff>1409700</xdr:colOff>
      <xdr:row>51</xdr:row>
      <xdr:rowOff>114300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39</xdr:row>
      <xdr:rowOff>95250</xdr:rowOff>
    </xdr:from>
    <xdr:to>
      <xdr:col>14</xdr:col>
      <xdr:colOff>276225</xdr:colOff>
      <xdr:row>48</xdr:row>
      <xdr:rowOff>19050</xdr:rowOff>
    </xdr:to>
    <xdr:sp macro="" textlink="">
      <xdr:nvSpPr>
        <xdr:cNvPr id="4" name="TextBox 3"/>
        <xdr:cNvSpPr txBox="1"/>
      </xdr:nvSpPr>
      <xdr:spPr>
        <a:xfrm>
          <a:off x="11182350" y="10401300"/>
          <a:ext cx="3429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pPr algn="r" rtl="0"/>
          <a:endParaRPr lang="en-US" sz="1100"/>
        </a:p>
      </xdr:txBody>
    </xdr:sp>
    <xdr:clientData/>
  </xdr:twoCellAnchor>
  <xdr:oneCellAnchor>
    <xdr:from>
      <xdr:col>12</xdr:col>
      <xdr:colOff>885825</xdr:colOff>
      <xdr:row>37</xdr:row>
      <xdr:rowOff>66675</xdr:rowOff>
    </xdr:from>
    <xdr:ext cx="184731" cy="264560"/>
    <xdr:sp macro="" textlink="">
      <xdr:nvSpPr>
        <xdr:cNvPr id="5" name="TextBox 4"/>
        <xdr:cNvSpPr txBox="1"/>
      </xdr:nvSpPr>
      <xdr:spPr>
        <a:xfrm>
          <a:off x="9934575" y="997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152400</xdr:colOff>
      <xdr:row>37</xdr:row>
      <xdr:rowOff>180975</xdr:rowOff>
    </xdr:from>
    <xdr:to>
      <xdr:col>0</xdr:col>
      <xdr:colOff>457200</xdr:colOff>
      <xdr:row>44</xdr:row>
      <xdr:rowOff>152400</xdr:rowOff>
    </xdr:to>
    <xdr:sp macro="" textlink="">
      <xdr:nvSpPr>
        <xdr:cNvPr id="6" name="TextBox 5"/>
        <xdr:cNvSpPr txBox="1"/>
      </xdr:nvSpPr>
      <xdr:spPr>
        <a:xfrm>
          <a:off x="152400" y="10086975"/>
          <a:ext cx="304800" cy="1343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t"/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Number  </a:t>
          </a:r>
          <a:r>
            <a:rPr lang="fa-IR" sz="1100" b="1">
              <a:latin typeface="Times New Roman" pitchFamily="18" charset="0"/>
              <a:cs typeface="Times New Roman" pitchFamily="18" charset="0"/>
            </a:rPr>
            <a:t>تعداد/</a:t>
          </a:r>
          <a:r>
            <a:rPr lang="fa-IR" sz="1100" b="1" baseline="0">
              <a:latin typeface="Times New Roman" pitchFamily="18" charset="0"/>
              <a:cs typeface="Times New Roman" pitchFamily="18" charset="0"/>
            </a:rPr>
            <a:t> شمیر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0.01586</cdr:x>
      <cdr:y>0.13487</cdr:y>
    </cdr:from>
    <cdr:to>
      <cdr:x>0.0518</cdr:x>
      <cdr:y>0.81908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390525"/>
          <a:ext cx="323850" cy="198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105117</xdr:colOff>
      <xdr:row>35</xdr:row>
      <xdr:rowOff>59999</xdr:rowOff>
    </xdr:from>
    <xdr:to>
      <xdr:col>12</xdr:col>
      <xdr:colOff>0</xdr:colOff>
      <xdr:row>53</xdr:row>
      <xdr:rowOff>95250</xdr:rowOff>
    </xdr:to>
    <xdr:graphicFrame macro="">
      <xdr:nvGraphicFramePr>
        <xdr:cNvPr id="617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0.01581</cdr:x>
      <cdr:y>0.17647</cdr:y>
    </cdr:from>
    <cdr:to>
      <cdr:x>0.04966</cdr:x>
      <cdr:y>0.74632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279" y="557560"/>
          <a:ext cx="336860" cy="18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39</xdr:row>
      <xdr:rowOff>161925</xdr:rowOff>
    </xdr:from>
    <xdr:to>
      <xdr:col>11</xdr:col>
      <xdr:colOff>1476375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0.01084</cdr:x>
      <cdr:y>0.0146</cdr:y>
    </cdr:from>
    <cdr:to>
      <cdr:x>0.0455</cdr:x>
      <cdr:y>0.67476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265" y="38100"/>
          <a:ext cx="304785" cy="1722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r>
            <a:rPr lang="en-US" sz="1100"/>
            <a:t> </a:t>
          </a:r>
          <a:r>
            <a:rPr lang="en-US" sz="1100">
              <a:latin typeface="Times New Roman" pitchFamily="18" charset="0"/>
              <a:cs typeface="Times New Roman" pitchFamily="18" charset="0"/>
            </a:rPr>
            <a:t>Number</a:t>
          </a:r>
          <a:r>
            <a:rPr lang="fa-IR" sz="1100">
              <a:latin typeface="Times New Roman" pitchFamily="18" charset="0"/>
              <a:cs typeface="Times New Roman" pitchFamily="18" charset="0"/>
            </a:rPr>
            <a:t> تعداد/ شمیر </a:t>
          </a:r>
          <a:r>
            <a:rPr lang="en-US" sz="1100">
              <a:latin typeface="+mn-lt"/>
              <a:ea typeface="+mn-ea"/>
              <a:cs typeface="+mn-cs"/>
            </a:rPr>
            <a:t> 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41</xdr:row>
      <xdr:rowOff>28575</xdr:rowOff>
    </xdr:from>
    <xdr:to>
      <xdr:col>11</xdr:col>
      <xdr:colOff>1362075</xdr:colOff>
      <xdr:row>61</xdr:row>
      <xdr:rowOff>31750</xdr:rowOff>
    </xdr:to>
    <xdr:graphicFrame macro="">
      <xdr:nvGraphicFramePr>
        <xdr:cNvPr id="82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7;&#1575;&#1604;&#1606;&#1575;&#1605;&#1607;%20&#1583;&#1585;&#1740;,&#1662;&#1588;&#1578;&#1608;&#1608;&#1575;&#1606;&#1711;&#1740;&#1587;&#1740;%20&#1604;&#1580;&#1606;&#1583;%20&#1583;&#1575;&#1585;%2013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C"/>
      <sheetName val="13C"/>
      <sheetName val="15C"/>
      <sheetName val="7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tabSelected="1" zoomScale="80" zoomScaleNormal="80" workbookViewId="0">
      <selection activeCell="O24" sqref="O24"/>
    </sheetView>
  </sheetViews>
  <sheetFormatPr defaultRowHeight="12.75" x14ac:dyDescent="0.2"/>
  <cols>
    <col min="1" max="1" width="29.83203125" customWidth="1"/>
    <col min="2" max="2" width="15.83203125" customWidth="1"/>
    <col min="3" max="3" width="0.33203125" hidden="1" customWidth="1"/>
    <col min="4" max="4" width="11" hidden="1" customWidth="1"/>
    <col min="5" max="5" width="12.6640625" hidden="1" customWidth="1"/>
    <col min="6" max="6" width="14" customWidth="1"/>
    <col min="7" max="7" width="12.33203125" customWidth="1"/>
    <col min="8" max="8" width="11.5" customWidth="1"/>
    <col min="9" max="9" width="15.83203125" customWidth="1"/>
    <col min="10" max="10" width="27.1640625" customWidth="1"/>
    <col min="11" max="11" width="26.33203125" customWidth="1"/>
    <col min="12" max="12" width="11" customWidth="1"/>
    <col min="15" max="15" width="12.6640625" customWidth="1"/>
    <col min="16" max="16" width="13.1640625" customWidth="1"/>
    <col min="17" max="17" width="12.33203125" customWidth="1"/>
    <col min="18" max="18" width="29.6640625" bestFit="1" customWidth="1"/>
    <col min="20" max="20" width="11.5" bestFit="1" customWidth="1"/>
  </cols>
  <sheetData>
    <row r="1" spans="1:18" ht="18.75" customHeight="1" x14ac:dyDescent="0.25">
      <c r="B1" s="637" t="s">
        <v>286</v>
      </c>
      <c r="C1" s="638"/>
      <c r="D1" s="638"/>
      <c r="E1" s="638"/>
      <c r="F1" s="638"/>
      <c r="G1" s="638"/>
      <c r="H1" s="638"/>
      <c r="I1" s="638"/>
      <c r="J1" s="246"/>
      <c r="K1" s="1"/>
    </row>
    <row r="2" spans="1:18" ht="18.75" customHeight="1" x14ac:dyDescent="0.25">
      <c r="B2" s="637" t="s">
        <v>566</v>
      </c>
      <c r="C2" s="637"/>
      <c r="D2" s="637"/>
      <c r="E2" s="637"/>
      <c r="F2" s="637"/>
      <c r="G2" s="637"/>
      <c r="H2" s="637"/>
      <c r="I2" s="637"/>
      <c r="J2" s="246"/>
      <c r="K2" s="1"/>
    </row>
    <row r="3" spans="1:18" ht="18.75" customHeight="1" x14ac:dyDescent="0.25">
      <c r="A3" s="639" t="s">
        <v>287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</row>
    <row r="4" spans="1:18" s="73" customFormat="1" ht="24" customHeight="1" x14ac:dyDescent="0.25">
      <c r="A4" s="651" t="s">
        <v>178</v>
      </c>
      <c r="B4" s="649" t="s">
        <v>1</v>
      </c>
      <c r="C4" s="200">
        <v>1385</v>
      </c>
      <c r="D4" s="200">
        <v>1384</v>
      </c>
      <c r="E4" s="198">
        <v>1383</v>
      </c>
      <c r="F4" s="92">
        <v>1396</v>
      </c>
      <c r="G4" s="92">
        <v>1395</v>
      </c>
      <c r="H4" s="92">
        <v>1394</v>
      </c>
      <c r="I4" s="382" t="s">
        <v>0</v>
      </c>
      <c r="J4" s="650" t="s">
        <v>236</v>
      </c>
      <c r="K4" s="678"/>
    </row>
    <row r="5" spans="1:18" s="73" customFormat="1" ht="24" customHeight="1" x14ac:dyDescent="0.25">
      <c r="A5" s="652"/>
      <c r="B5" s="650"/>
      <c r="C5" s="201" t="s">
        <v>171</v>
      </c>
      <c r="D5" s="201" t="s">
        <v>172</v>
      </c>
      <c r="E5" s="199" t="s">
        <v>174</v>
      </c>
      <c r="F5" s="217" t="s">
        <v>602</v>
      </c>
      <c r="G5" s="217" t="s">
        <v>589</v>
      </c>
      <c r="H5" s="464" t="s">
        <v>565</v>
      </c>
      <c r="I5" s="383" t="s">
        <v>292</v>
      </c>
      <c r="J5" s="679"/>
      <c r="K5" s="680"/>
      <c r="N5" s="509"/>
    </row>
    <row r="6" spans="1:18" ht="30" customHeight="1" x14ac:dyDescent="0.25">
      <c r="A6" s="502" t="s">
        <v>351</v>
      </c>
      <c r="B6" s="503" t="s">
        <v>240</v>
      </c>
      <c r="C6" s="504">
        <v>606944</v>
      </c>
      <c r="D6" s="505">
        <v>486141</v>
      </c>
      <c r="E6" s="505">
        <f>E7+E8</f>
        <v>402409</v>
      </c>
      <c r="F6" s="506">
        <v>1936686</v>
      </c>
      <c r="G6" s="506">
        <f>G7+G8</f>
        <v>1906938</v>
      </c>
      <c r="H6" s="507">
        <v>1887263</v>
      </c>
      <c r="I6" s="508" t="s">
        <v>71</v>
      </c>
      <c r="J6" s="641" t="s">
        <v>373</v>
      </c>
      <c r="K6" s="642"/>
      <c r="P6" t="s">
        <v>601</v>
      </c>
    </row>
    <row r="7" spans="1:18" ht="30" customHeight="1" x14ac:dyDescent="0.25">
      <c r="A7" s="152" t="s">
        <v>366</v>
      </c>
      <c r="B7" s="239" t="s">
        <v>240</v>
      </c>
      <c r="C7" s="208">
        <v>30251</v>
      </c>
      <c r="D7" s="208">
        <v>28510</v>
      </c>
      <c r="E7" s="208">
        <v>25003</v>
      </c>
      <c r="F7" s="467">
        <v>54228</v>
      </c>
      <c r="G7" s="442">
        <v>52456</v>
      </c>
      <c r="H7" s="450">
        <v>51089</v>
      </c>
      <c r="I7" s="232" t="s">
        <v>71</v>
      </c>
      <c r="J7" s="643" t="s">
        <v>374</v>
      </c>
      <c r="K7" s="644"/>
      <c r="O7" s="510"/>
      <c r="Q7" s="5"/>
    </row>
    <row r="8" spans="1:18" ht="30" customHeight="1" x14ac:dyDescent="0.25">
      <c r="A8" s="517" t="s">
        <v>364</v>
      </c>
      <c r="B8" s="518" t="s">
        <v>240</v>
      </c>
      <c r="C8" s="519">
        <v>576693</v>
      </c>
      <c r="D8" s="520">
        <v>457631</v>
      </c>
      <c r="E8" s="519">
        <v>377406</v>
      </c>
      <c r="F8" s="521">
        <v>1882458</v>
      </c>
      <c r="G8" s="522">
        <v>1854482</v>
      </c>
      <c r="H8" s="522">
        <v>1836174</v>
      </c>
      <c r="I8" s="523" t="s">
        <v>71</v>
      </c>
      <c r="J8" s="645" t="s">
        <v>375</v>
      </c>
      <c r="K8" s="646"/>
      <c r="Q8" s="5"/>
      <c r="R8" s="375" t="s">
        <v>70</v>
      </c>
    </row>
    <row r="9" spans="1:18" ht="30" customHeight="1" x14ac:dyDescent="0.25">
      <c r="A9" s="511" t="s">
        <v>363</v>
      </c>
      <c r="B9" s="512" t="s">
        <v>240</v>
      </c>
      <c r="C9" s="513">
        <v>117460</v>
      </c>
      <c r="D9" s="513">
        <v>100883</v>
      </c>
      <c r="E9" s="513">
        <f>E11+E10</f>
        <v>83374</v>
      </c>
      <c r="F9" s="514">
        <v>320593</v>
      </c>
      <c r="G9" s="515">
        <f>G10+G11</f>
        <v>315194</v>
      </c>
      <c r="H9" s="515">
        <v>311905</v>
      </c>
      <c r="I9" s="516" t="s">
        <v>71</v>
      </c>
      <c r="J9" s="647" t="s">
        <v>586</v>
      </c>
      <c r="K9" s="648"/>
      <c r="Q9" s="5"/>
      <c r="R9" s="375" t="s">
        <v>70</v>
      </c>
    </row>
    <row r="10" spans="1:18" ht="30" customHeight="1" x14ac:dyDescent="0.25">
      <c r="A10" s="517" t="s">
        <v>340</v>
      </c>
      <c r="B10" s="518" t="s">
        <v>240</v>
      </c>
      <c r="C10" s="519">
        <v>11908</v>
      </c>
      <c r="D10" s="519">
        <v>11341</v>
      </c>
      <c r="E10" s="519">
        <v>10840</v>
      </c>
      <c r="F10" s="522">
        <v>16758</v>
      </c>
      <c r="G10" s="522">
        <v>16348</v>
      </c>
      <c r="H10" s="522">
        <v>16151</v>
      </c>
      <c r="I10" s="523" t="s">
        <v>71</v>
      </c>
      <c r="J10" s="645" t="s">
        <v>376</v>
      </c>
      <c r="K10" s="646"/>
      <c r="Q10" s="5"/>
      <c r="R10" s="376"/>
    </row>
    <row r="11" spans="1:18" ht="30" customHeight="1" x14ac:dyDescent="0.25">
      <c r="A11" s="152" t="s">
        <v>364</v>
      </c>
      <c r="B11" s="239" t="s">
        <v>240</v>
      </c>
      <c r="C11" s="208">
        <v>105552</v>
      </c>
      <c r="D11" s="210">
        <v>89542</v>
      </c>
      <c r="E11" s="208">
        <v>72534</v>
      </c>
      <c r="F11" s="467">
        <v>303835</v>
      </c>
      <c r="G11" s="441">
        <v>298846</v>
      </c>
      <c r="H11" s="450">
        <v>295754</v>
      </c>
      <c r="I11" s="232" t="s">
        <v>71</v>
      </c>
      <c r="J11" s="643" t="s">
        <v>377</v>
      </c>
      <c r="K11" s="644"/>
      <c r="Q11" s="5"/>
      <c r="R11" s="375"/>
    </row>
    <row r="12" spans="1:18" ht="30" customHeight="1" x14ac:dyDescent="0.25">
      <c r="A12" s="524" t="s">
        <v>365</v>
      </c>
      <c r="B12" s="525" t="s">
        <v>213</v>
      </c>
      <c r="C12" s="526">
        <v>2002.4</v>
      </c>
      <c r="D12" s="519">
        <v>1720.9</v>
      </c>
      <c r="E12" s="519">
        <f>E13+E14</f>
        <v>970</v>
      </c>
      <c r="F12" s="522">
        <v>5304</v>
      </c>
      <c r="G12" s="522">
        <f>G13+G14</f>
        <v>5215</v>
      </c>
      <c r="H12" s="522">
        <v>5139</v>
      </c>
      <c r="I12" s="527" t="s">
        <v>328</v>
      </c>
      <c r="J12" s="671" t="s">
        <v>587</v>
      </c>
      <c r="K12" s="672"/>
      <c r="Q12" s="5"/>
      <c r="R12" s="375"/>
    </row>
    <row r="13" spans="1:18" ht="30" customHeight="1" x14ac:dyDescent="0.25">
      <c r="A13" s="195" t="s">
        <v>366</v>
      </c>
      <c r="B13" s="238" t="s">
        <v>213</v>
      </c>
      <c r="C13" s="211">
        <v>313.3</v>
      </c>
      <c r="D13" s="210">
        <v>288.2</v>
      </c>
      <c r="E13" s="208">
        <v>100</v>
      </c>
      <c r="F13" s="467">
        <v>443</v>
      </c>
      <c r="G13" s="441">
        <v>434</v>
      </c>
      <c r="H13" s="450">
        <v>408</v>
      </c>
      <c r="I13" s="255" t="s">
        <v>328</v>
      </c>
      <c r="J13" s="643" t="s">
        <v>378</v>
      </c>
      <c r="K13" s="644"/>
      <c r="Q13" s="5"/>
      <c r="R13" s="376"/>
    </row>
    <row r="14" spans="1:18" ht="30" customHeight="1" x14ac:dyDescent="0.25">
      <c r="A14" s="517" t="s">
        <v>367</v>
      </c>
      <c r="B14" s="525" t="s">
        <v>213</v>
      </c>
      <c r="C14" s="519">
        <v>1689.1</v>
      </c>
      <c r="D14" s="519">
        <v>1432.7</v>
      </c>
      <c r="E14" s="519">
        <v>870</v>
      </c>
      <c r="F14" s="522">
        <v>4861</v>
      </c>
      <c r="G14" s="522">
        <v>4781</v>
      </c>
      <c r="H14" s="522">
        <v>4732</v>
      </c>
      <c r="I14" s="527" t="s">
        <v>328</v>
      </c>
      <c r="J14" s="645" t="s">
        <v>379</v>
      </c>
      <c r="K14" s="646"/>
      <c r="Q14" s="5"/>
      <c r="R14" s="375"/>
    </row>
    <row r="15" spans="1:18" ht="30" customHeight="1" x14ac:dyDescent="0.25">
      <c r="A15" s="160" t="s">
        <v>285</v>
      </c>
      <c r="B15" s="239" t="s">
        <v>240</v>
      </c>
      <c r="C15" s="208">
        <v>48513</v>
      </c>
      <c r="D15" s="210">
        <v>41731</v>
      </c>
      <c r="E15" s="208">
        <f>E16+E18</f>
        <v>40590</v>
      </c>
      <c r="F15" s="467">
        <v>108812</v>
      </c>
      <c r="G15" s="442">
        <f>G16+G18</f>
        <v>106947</v>
      </c>
      <c r="H15" s="450">
        <v>104543</v>
      </c>
      <c r="I15" s="232" t="s">
        <v>71</v>
      </c>
      <c r="J15" s="659" t="s">
        <v>380</v>
      </c>
      <c r="K15" s="660"/>
      <c r="Q15" s="5"/>
      <c r="R15" s="375"/>
    </row>
    <row r="16" spans="1:18" ht="30" customHeight="1" x14ac:dyDescent="0.25">
      <c r="A16" s="517" t="s">
        <v>366</v>
      </c>
      <c r="B16" s="518" t="s">
        <v>240</v>
      </c>
      <c r="C16" s="519">
        <v>3589</v>
      </c>
      <c r="D16" s="519">
        <v>3368</v>
      </c>
      <c r="E16" s="519">
        <v>2957</v>
      </c>
      <c r="F16" s="522">
        <v>5784</v>
      </c>
      <c r="G16" s="522">
        <v>5675</v>
      </c>
      <c r="H16" s="522">
        <v>5507</v>
      </c>
      <c r="I16" s="523" t="s">
        <v>71</v>
      </c>
      <c r="J16" s="645" t="s">
        <v>381</v>
      </c>
      <c r="K16" s="646"/>
      <c r="Q16" s="5"/>
      <c r="R16" s="376"/>
    </row>
    <row r="17" spans="1:18" ht="30" customHeight="1" x14ac:dyDescent="0.25">
      <c r="A17" s="152" t="s">
        <v>359</v>
      </c>
      <c r="B17" s="239" t="s">
        <v>240</v>
      </c>
      <c r="C17" s="208">
        <v>1031</v>
      </c>
      <c r="D17" s="210">
        <v>907</v>
      </c>
      <c r="E17" s="208">
        <v>676</v>
      </c>
      <c r="F17" s="467">
        <v>332</v>
      </c>
      <c r="G17" s="441">
        <v>331</v>
      </c>
      <c r="H17" s="450">
        <v>312</v>
      </c>
      <c r="I17" s="232" t="s">
        <v>71</v>
      </c>
      <c r="J17" s="643" t="s">
        <v>383</v>
      </c>
      <c r="K17" s="644"/>
      <c r="M17" t="s">
        <v>70</v>
      </c>
      <c r="Q17" s="5"/>
      <c r="R17" s="375" t="s">
        <v>70</v>
      </c>
    </row>
    <row r="18" spans="1:18" ht="30" customHeight="1" x14ac:dyDescent="0.25">
      <c r="A18" s="517" t="s">
        <v>367</v>
      </c>
      <c r="B18" s="518" t="s">
        <v>240</v>
      </c>
      <c r="C18" s="519">
        <v>44924</v>
      </c>
      <c r="D18" s="519">
        <v>38363</v>
      </c>
      <c r="E18" s="519">
        <v>37633</v>
      </c>
      <c r="F18" s="522">
        <v>103028</v>
      </c>
      <c r="G18" s="522">
        <v>101272</v>
      </c>
      <c r="H18" s="522">
        <v>99036</v>
      </c>
      <c r="I18" s="523" t="s">
        <v>71</v>
      </c>
      <c r="J18" s="645" t="s">
        <v>384</v>
      </c>
      <c r="K18" s="646"/>
      <c r="N18" s="421"/>
      <c r="Q18" s="5"/>
      <c r="R18" s="377" t="s">
        <v>382</v>
      </c>
    </row>
    <row r="19" spans="1:18" ht="19.5" customHeight="1" x14ac:dyDescent="0.25">
      <c r="A19" s="653" t="s">
        <v>369</v>
      </c>
      <c r="B19" s="655" t="s">
        <v>214</v>
      </c>
      <c r="C19" s="211">
        <v>2394.3000000000002</v>
      </c>
      <c r="D19" s="210">
        <v>2056.6999999999998</v>
      </c>
      <c r="E19" s="208">
        <f>E21+E25</f>
        <v>2003</v>
      </c>
      <c r="F19" s="661">
        <v>4351</v>
      </c>
      <c r="G19" s="657">
        <v>4277</v>
      </c>
      <c r="H19" s="661">
        <v>4178</v>
      </c>
      <c r="I19" s="140" t="s">
        <v>72</v>
      </c>
      <c r="J19" s="681" t="s">
        <v>639</v>
      </c>
      <c r="K19" s="682"/>
      <c r="Q19" s="5"/>
      <c r="R19" s="375"/>
    </row>
    <row r="20" spans="1:18" ht="17.25" customHeight="1" x14ac:dyDescent="0.25">
      <c r="A20" s="653"/>
      <c r="B20" s="655"/>
      <c r="C20" s="211"/>
      <c r="D20" s="210"/>
      <c r="E20" s="208"/>
      <c r="F20" s="661"/>
      <c r="G20" s="657"/>
      <c r="H20" s="661"/>
      <c r="I20" s="140" t="s">
        <v>293</v>
      </c>
      <c r="J20" s="664"/>
      <c r="K20" s="665"/>
      <c r="Q20" s="5"/>
      <c r="R20" s="137" t="s">
        <v>230</v>
      </c>
    </row>
    <row r="21" spans="1:18" ht="15" customHeight="1" x14ac:dyDescent="0.25">
      <c r="A21" s="658" t="s">
        <v>371</v>
      </c>
      <c r="B21" s="654" t="s">
        <v>214</v>
      </c>
      <c r="C21" s="526">
        <v>148.1</v>
      </c>
      <c r="D21" s="519">
        <v>138.5</v>
      </c>
      <c r="E21" s="519">
        <v>121</v>
      </c>
      <c r="F21" s="656">
        <v>230</v>
      </c>
      <c r="G21" s="656">
        <v>227</v>
      </c>
      <c r="H21" s="656">
        <v>217</v>
      </c>
      <c r="I21" s="529" t="s">
        <v>72</v>
      </c>
      <c r="J21" s="676" t="s">
        <v>385</v>
      </c>
      <c r="K21" s="677"/>
      <c r="Q21" s="5"/>
      <c r="R21" s="137"/>
    </row>
    <row r="22" spans="1:18" ht="15" customHeight="1" x14ac:dyDescent="0.25">
      <c r="A22" s="658"/>
      <c r="B22" s="654"/>
      <c r="C22" s="526"/>
      <c r="D22" s="519"/>
      <c r="E22" s="519"/>
      <c r="F22" s="656"/>
      <c r="G22" s="656"/>
      <c r="H22" s="656"/>
      <c r="I22" s="529" t="s">
        <v>293</v>
      </c>
      <c r="J22" s="683"/>
      <c r="K22" s="684"/>
      <c r="Q22" s="5"/>
      <c r="R22" s="139" t="s">
        <v>70</v>
      </c>
    </row>
    <row r="23" spans="1:18" ht="15.75" customHeight="1" x14ac:dyDescent="0.25">
      <c r="A23" s="640" t="s">
        <v>352</v>
      </c>
      <c r="B23" s="655" t="s">
        <v>214</v>
      </c>
      <c r="C23" s="211">
        <v>41.2</v>
      </c>
      <c r="D23" s="210">
        <v>36</v>
      </c>
      <c r="E23" s="208">
        <v>28</v>
      </c>
      <c r="F23" s="666">
        <v>16</v>
      </c>
      <c r="G23" s="657">
        <v>16</v>
      </c>
      <c r="H23" s="657">
        <v>16</v>
      </c>
      <c r="I23" s="255" t="s">
        <v>72</v>
      </c>
      <c r="J23" s="662" t="s">
        <v>386</v>
      </c>
      <c r="K23" s="663"/>
      <c r="Q23" s="99"/>
      <c r="R23" s="139"/>
    </row>
    <row r="24" spans="1:18" ht="15.75" customHeight="1" x14ac:dyDescent="0.25">
      <c r="A24" s="640"/>
      <c r="B24" s="655"/>
      <c r="C24" s="211"/>
      <c r="D24" s="210"/>
      <c r="E24" s="208"/>
      <c r="F24" s="666"/>
      <c r="G24" s="657"/>
      <c r="H24" s="657"/>
      <c r="I24" s="140" t="s">
        <v>293</v>
      </c>
      <c r="J24" s="664"/>
      <c r="K24" s="665"/>
      <c r="Q24" s="99"/>
      <c r="R24" s="139"/>
    </row>
    <row r="25" spans="1:18" ht="16.5" customHeight="1" x14ac:dyDescent="0.25">
      <c r="A25" s="658" t="s">
        <v>364</v>
      </c>
      <c r="B25" s="654" t="s">
        <v>214</v>
      </c>
      <c r="C25" s="526">
        <v>2246.1999999999998</v>
      </c>
      <c r="D25" s="519">
        <v>1918.2</v>
      </c>
      <c r="E25" s="519">
        <v>1882</v>
      </c>
      <c r="F25" s="675">
        <v>4121</v>
      </c>
      <c r="G25" s="656">
        <v>4050</v>
      </c>
      <c r="H25" s="656">
        <v>3961</v>
      </c>
      <c r="I25" s="527" t="s">
        <v>72</v>
      </c>
      <c r="J25" s="676" t="s">
        <v>387</v>
      </c>
      <c r="K25" s="677"/>
      <c r="Q25" s="99"/>
      <c r="R25" s="139"/>
    </row>
    <row r="26" spans="1:18" ht="16.5" customHeight="1" x14ac:dyDescent="0.25">
      <c r="A26" s="658"/>
      <c r="B26" s="654"/>
      <c r="C26" s="519"/>
      <c r="D26" s="519"/>
      <c r="E26" s="519"/>
      <c r="F26" s="675"/>
      <c r="G26" s="656"/>
      <c r="H26" s="656"/>
      <c r="I26" s="529" t="s">
        <v>293</v>
      </c>
      <c r="J26" s="683"/>
      <c r="K26" s="684"/>
      <c r="Q26" s="99"/>
      <c r="R26" s="139" t="s">
        <v>70</v>
      </c>
    </row>
    <row r="27" spans="1:18" ht="22.5" customHeight="1" x14ac:dyDescent="0.25">
      <c r="A27" s="193" t="s">
        <v>342</v>
      </c>
      <c r="B27" s="239" t="s">
        <v>240</v>
      </c>
      <c r="C27" s="208">
        <v>314165</v>
      </c>
      <c r="D27" s="210">
        <v>262700</v>
      </c>
      <c r="E27" s="208">
        <f>E28+E29</f>
        <v>197449</v>
      </c>
      <c r="F27" s="481">
        <f>F28+F29</f>
        <v>1164031</v>
      </c>
      <c r="G27" s="442">
        <f>G28+G29</f>
        <v>1156873</v>
      </c>
      <c r="H27" s="449">
        <v>1156215</v>
      </c>
      <c r="I27" s="232" t="s">
        <v>71</v>
      </c>
      <c r="J27" s="659" t="s">
        <v>388</v>
      </c>
      <c r="K27" s="660"/>
      <c r="Q27" s="99"/>
      <c r="R27" s="139"/>
    </row>
    <row r="28" spans="1:18" ht="30" customHeight="1" x14ac:dyDescent="0.25">
      <c r="A28" s="517" t="s">
        <v>372</v>
      </c>
      <c r="B28" s="518" t="s">
        <v>240</v>
      </c>
      <c r="C28" s="519">
        <v>13233</v>
      </c>
      <c r="D28" s="519">
        <v>12579</v>
      </c>
      <c r="E28" s="519">
        <v>10986</v>
      </c>
      <c r="F28" s="522">
        <v>25319</v>
      </c>
      <c r="G28" s="522">
        <v>24950</v>
      </c>
      <c r="H28" s="522">
        <v>24292</v>
      </c>
      <c r="I28" s="523" t="s">
        <v>71</v>
      </c>
      <c r="J28" s="645" t="s">
        <v>389</v>
      </c>
      <c r="K28" s="646"/>
      <c r="Q28" s="99"/>
      <c r="R28" s="376"/>
    </row>
    <row r="29" spans="1:18" ht="30" customHeight="1" x14ac:dyDescent="0.25">
      <c r="A29" s="152" t="s">
        <v>368</v>
      </c>
      <c r="B29" s="239" t="s">
        <v>240</v>
      </c>
      <c r="C29" s="208">
        <v>300932</v>
      </c>
      <c r="D29" s="210">
        <v>250121</v>
      </c>
      <c r="E29" s="208">
        <v>186463</v>
      </c>
      <c r="F29" s="467">
        <v>1138712</v>
      </c>
      <c r="G29" s="441">
        <v>1131923</v>
      </c>
      <c r="H29" s="450">
        <v>1131923</v>
      </c>
      <c r="I29" s="232" t="s">
        <v>71</v>
      </c>
      <c r="J29" s="643" t="s">
        <v>390</v>
      </c>
      <c r="K29" s="644"/>
      <c r="Q29" s="99"/>
      <c r="R29" s="375"/>
    </row>
    <row r="30" spans="1:18" ht="30" customHeight="1" x14ac:dyDescent="0.25">
      <c r="A30" s="517" t="s">
        <v>353</v>
      </c>
      <c r="B30" s="518" t="s">
        <v>240</v>
      </c>
      <c r="C30" s="519">
        <v>62376</v>
      </c>
      <c r="D30" s="519">
        <v>55412</v>
      </c>
      <c r="E30" s="519">
        <v>49414</v>
      </c>
      <c r="F30" s="522">
        <v>181853</v>
      </c>
      <c r="G30" s="522">
        <v>181238</v>
      </c>
      <c r="H30" s="522">
        <v>180822</v>
      </c>
      <c r="I30" s="523" t="s">
        <v>71</v>
      </c>
      <c r="J30" s="645" t="s">
        <v>391</v>
      </c>
      <c r="K30" s="646"/>
      <c r="Q30" s="99"/>
      <c r="R30" s="208"/>
    </row>
    <row r="31" spans="1:18" ht="30" customHeight="1" x14ac:dyDescent="0.25">
      <c r="A31" s="193" t="s">
        <v>189</v>
      </c>
      <c r="B31" s="239" t="s">
        <v>240</v>
      </c>
      <c r="C31" s="208">
        <v>108282</v>
      </c>
      <c r="D31" s="210">
        <v>64817</v>
      </c>
      <c r="E31" s="208">
        <f>E32+E33</f>
        <v>65430</v>
      </c>
      <c r="F31" s="481">
        <v>340495</v>
      </c>
      <c r="G31" s="442">
        <f>G32+G33</f>
        <v>270185</v>
      </c>
      <c r="H31" s="450">
        <v>259237</v>
      </c>
      <c r="I31" s="232" t="s">
        <v>71</v>
      </c>
      <c r="J31" s="659" t="s">
        <v>392</v>
      </c>
      <c r="K31" s="660"/>
      <c r="Q31" s="99"/>
      <c r="R31" s="375"/>
    </row>
    <row r="32" spans="1:18" ht="30" customHeight="1" x14ac:dyDescent="0.25">
      <c r="A32" s="517" t="s">
        <v>372</v>
      </c>
      <c r="B32" s="518" t="s">
        <v>240</v>
      </c>
      <c r="C32" s="519">
        <v>15231</v>
      </c>
      <c r="D32" s="519">
        <v>1222</v>
      </c>
      <c r="E32" s="519">
        <v>233</v>
      </c>
      <c r="F32" s="522">
        <v>6367</v>
      </c>
      <c r="G32" s="522">
        <v>5483</v>
      </c>
      <c r="H32" s="522">
        <v>5139</v>
      </c>
      <c r="I32" s="523" t="s">
        <v>71</v>
      </c>
      <c r="J32" s="645" t="s">
        <v>393</v>
      </c>
      <c r="K32" s="646"/>
      <c r="Q32" s="99"/>
      <c r="R32" s="376"/>
    </row>
    <row r="33" spans="1:20" ht="30" customHeight="1" x14ac:dyDescent="0.25">
      <c r="A33" s="152" t="s">
        <v>364</v>
      </c>
      <c r="B33" s="239" t="s">
        <v>240</v>
      </c>
      <c r="C33" s="208">
        <v>106761</v>
      </c>
      <c r="D33" s="210">
        <v>63595</v>
      </c>
      <c r="E33" s="208">
        <v>65197</v>
      </c>
      <c r="F33" s="467">
        <v>277128</v>
      </c>
      <c r="G33" s="441">
        <v>264702</v>
      </c>
      <c r="H33" s="450">
        <v>254101</v>
      </c>
      <c r="I33" s="232" t="s">
        <v>71</v>
      </c>
      <c r="J33" s="643" t="s">
        <v>394</v>
      </c>
      <c r="K33" s="644"/>
      <c r="Q33" s="99"/>
      <c r="R33" s="375"/>
    </row>
    <row r="34" spans="1:20" ht="30" customHeight="1" x14ac:dyDescent="0.25">
      <c r="A34" s="531" t="s">
        <v>190</v>
      </c>
      <c r="B34" s="518" t="s">
        <v>240</v>
      </c>
      <c r="C34" s="519">
        <v>5228</v>
      </c>
      <c r="D34" s="519">
        <v>3342</v>
      </c>
      <c r="E34" s="519">
        <v>3342</v>
      </c>
      <c r="F34" s="522">
        <v>20604</v>
      </c>
      <c r="G34" s="522">
        <v>18820</v>
      </c>
      <c r="H34" s="522">
        <v>16738</v>
      </c>
      <c r="I34" s="523" t="s">
        <v>71</v>
      </c>
      <c r="J34" s="671" t="s">
        <v>395</v>
      </c>
      <c r="K34" s="672"/>
      <c r="Q34" s="99"/>
      <c r="R34" s="375"/>
    </row>
    <row r="35" spans="1:20" ht="30" customHeight="1" x14ac:dyDescent="0.25">
      <c r="A35" s="172" t="s">
        <v>370</v>
      </c>
      <c r="B35" s="416" t="s">
        <v>240</v>
      </c>
      <c r="C35" s="213">
        <v>13296</v>
      </c>
      <c r="D35" s="212">
        <v>12668</v>
      </c>
      <c r="E35" s="213">
        <v>12237</v>
      </c>
      <c r="F35" s="482">
        <v>39151</v>
      </c>
      <c r="G35" s="444">
        <v>38919</v>
      </c>
      <c r="H35" s="463">
        <v>38622</v>
      </c>
      <c r="I35" s="235" t="s">
        <v>71</v>
      </c>
      <c r="J35" s="673" t="s">
        <v>613</v>
      </c>
      <c r="K35" s="674"/>
      <c r="Q35" s="99"/>
      <c r="R35" s="376"/>
    </row>
    <row r="36" spans="1:20" s="214" customFormat="1" ht="33.75" customHeight="1" x14ac:dyDescent="0.25">
      <c r="A36" s="667" t="s">
        <v>612</v>
      </c>
      <c r="B36" s="668"/>
      <c r="C36" s="668"/>
      <c r="D36" s="668"/>
      <c r="E36" s="668"/>
      <c r="F36" s="669"/>
      <c r="G36" s="668"/>
      <c r="H36" s="670" t="s">
        <v>591</v>
      </c>
      <c r="I36" s="670"/>
      <c r="J36" s="670"/>
      <c r="K36" s="670"/>
      <c r="O36" s="440"/>
      <c r="Q36" s="99"/>
      <c r="R36" s="375"/>
    </row>
    <row r="37" spans="1:20" ht="18.75" customHeight="1" x14ac:dyDescent="0.2">
      <c r="D37" s="4"/>
      <c r="Q37" s="103"/>
      <c r="R37" s="103"/>
    </row>
    <row r="38" spans="1:20" ht="18.75" customHeight="1" x14ac:dyDescent="0.2">
      <c r="D38" s="4"/>
      <c r="Q38" s="103"/>
      <c r="R38" s="103"/>
    </row>
    <row r="39" spans="1:20" x14ac:dyDescent="0.2">
      <c r="D39" s="4"/>
      <c r="Q39" s="103"/>
      <c r="R39" s="103"/>
    </row>
    <row r="40" spans="1:20" x14ac:dyDescent="0.2">
      <c r="D40" s="4"/>
      <c r="Q40" s="103"/>
      <c r="R40" s="103"/>
    </row>
    <row r="41" spans="1:20" x14ac:dyDescent="0.2">
      <c r="D41" s="4"/>
      <c r="Q41" s="103"/>
      <c r="R41" s="103"/>
    </row>
    <row r="42" spans="1:20" ht="21.75" customHeight="1" x14ac:dyDescent="0.2">
      <c r="D42" s="4"/>
      <c r="Q42" s="103"/>
      <c r="R42" s="103"/>
    </row>
    <row r="43" spans="1:20" ht="16.5" customHeight="1" x14ac:dyDescent="0.2">
      <c r="D43" s="4"/>
    </row>
    <row r="44" spans="1:20" ht="16.5" customHeight="1" x14ac:dyDescent="0.25">
      <c r="D44" s="4"/>
      <c r="T44" s="226"/>
    </row>
    <row r="45" spans="1:20" ht="16.5" customHeight="1" x14ac:dyDescent="0.2">
      <c r="D45" s="4"/>
    </row>
    <row r="46" spans="1:20" ht="16.5" customHeight="1" x14ac:dyDescent="0.25">
      <c r="D46" s="4"/>
      <c r="T46" s="226"/>
    </row>
    <row r="47" spans="1:20" ht="16.5" customHeight="1" x14ac:dyDescent="0.2">
      <c r="D47" s="4"/>
      <c r="T47" s="5"/>
    </row>
    <row r="48" spans="1:20" ht="16.5" customHeight="1" x14ac:dyDescent="0.25">
      <c r="D48" s="4"/>
      <c r="T48" s="225"/>
    </row>
    <row r="49" spans="4:20" ht="16.5" customHeight="1" x14ac:dyDescent="0.2">
      <c r="D49" s="4"/>
    </row>
    <row r="50" spans="4:20" ht="16.5" customHeight="1" x14ac:dyDescent="0.2">
      <c r="D50" s="4"/>
    </row>
    <row r="51" spans="4:20" ht="16.5" customHeight="1" x14ac:dyDescent="0.2">
      <c r="D51" s="4"/>
    </row>
    <row r="52" spans="4:20" ht="16.5" customHeight="1" x14ac:dyDescent="0.2">
      <c r="D52" s="4"/>
    </row>
    <row r="53" spans="4:20" ht="16.5" customHeight="1" x14ac:dyDescent="0.2">
      <c r="D53" s="4"/>
    </row>
    <row r="54" spans="4:20" ht="16.5" customHeight="1" x14ac:dyDescent="0.2">
      <c r="D54" s="4"/>
      <c r="T54" s="5"/>
    </row>
    <row r="55" spans="4:20" ht="16.5" customHeight="1" x14ac:dyDescent="0.2">
      <c r="D55" s="4"/>
    </row>
    <row r="56" spans="4:20" ht="16.5" customHeight="1" x14ac:dyDescent="0.2">
      <c r="D56" s="4"/>
    </row>
    <row r="57" spans="4:20" ht="16.5" customHeight="1" x14ac:dyDescent="0.2">
      <c r="D57" s="4"/>
    </row>
    <row r="58" spans="4:20" ht="16.5" customHeight="1" x14ac:dyDescent="0.2">
      <c r="D58" s="4"/>
    </row>
    <row r="59" spans="4:20" ht="16.5" customHeight="1" x14ac:dyDescent="0.2">
      <c r="D59" s="4"/>
    </row>
    <row r="60" spans="4:20" ht="16.5" customHeight="1" x14ac:dyDescent="0.2">
      <c r="D60" s="4"/>
    </row>
    <row r="61" spans="4:20" ht="16.5" customHeight="1" x14ac:dyDescent="0.2">
      <c r="D61" s="4"/>
    </row>
    <row r="62" spans="4:20" ht="16.5" customHeight="1" x14ac:dyDescent="0.2">
      <c r="D62" s="4"/>
    </row>
    <row r="63" spans="4:20" ht="16.5" customHeight="1" x14ac:dyDescent="0.2">
      <c r="D63" s="4"/>
    </row>
    <row r="64" spans="4:20" ht="16.5" customHeight="1" x14ac:dyDescent="0.2">
      <c r="D64" s="4"/>
    </row>
    <row r="65" spans="4:4" ht="16.5" customHeight="1" x14ac:dyDescent="0.2">
      <c r="D65" s="4"/>
    </row>
    <row r="66" spans="4:4" ht="16.5" customHeight="1" x14ac:dyDescent="0.2">
      <c r="D66" s="4"/>
    </row>
    <row r="67" spans="4:4" ht="16.5" customHeight="1" x14ac:dyDescent="0.2">
      <c r="D67" s="4"/>
    </row>
    <row r="68" spans="4:4" ht="16.5" customHeight="1" x14ac:dyDescent="0.2">
      <c r="D68" s="4"/>
    </row>
    <row r="69" spans="4:4" ht="16.5" customHeight="1" x14ac:dyDescent="0.2">
      <c r="D69" s="4"/>
    </row>
    <row r="70" spans="4:4" ht="16.5" customHeight="1" x14ac:dyDescent="0.2">
      <c r="D70" s="4"/>
    </row>
    <row r="71" spans="4:4" ht="16.5" customHeight="1" x14ac:dyDescent="0.2">
      <c r="D71" s="4"/>
    </row>
    <row r="72" spans="4:4" ht="16.5" customHeight="1" x14ac:dyDescent="0.2">
      <c r="D72" s="4"/>
    </row>
    <row r="73" spans="4:4" ht="16.5" customHeight="1" x14ac:dyDescent="0.2">
      <c r="D73" s="4"/>
    </row>
    <row r="74" spans="4:4" ht="16.5" customHeight="1" x14ac:dyDescent="0.2">
      <c r="D74" s="4"/>
    </row>
    <row r="75" spans="4:4" ht="16.5" customHeight="1" x14ac:dyDescent="0.2">
      <c r="D75" s="4"/>
    </row>
    <row r="76" spans="4:4" ht="16.5" customHeight="1" x14ac:dyDescent="0.2">
      <c r="D76" s="4"/>
    </row>
    <row r="77" spans="4:4" ht="16.5" customHeight="1" x14ac:dyDescent="0.2">
      <c r="D77" s="4"/>
    </row>
    <row r="78" spans="4:4" ht="16.5" customHeight="1" x14ac:dyDescent="0.2">
      <c r="D78" s="4"/>
    </row>
    <row r="79" spans="4:4" ht="16.5" customHeight="1" x14ac:dyDescent="0.2">
      <c r="D79" s="4"/>
    </row>
    <row r="80" spans="4:4" ht="16.5" customHeight="1" x14ac:dyDescent="0.2">
      <c r="D80" s="4"/>
    </row>
    <row r="81" spans="4:4" ht="16.5" customHeight="1" x14ac:dyDescent="0.2">
      <c r="D81" s="4"/>
    </row>
    <row r="82" spans="4:4" ht="16.5" customHeight="1" x14ac:dyDescent="0.2">
      <c r="D82" s="4"/>
    </row>
    <row r="83" spans="4:4" ht="16.5" customHeight="1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</sheetData>
  <mergeCells count="58">
    <mergeCell ref="J4:K5"/>
    <mergeCell ref="J28:K28"/>
    <mergeCell ref="J18:K18"/>
    <mergeCell ref="J19:K19"/>
    <mergeCell ref="J20:K20"/>
    <mergeCell ref="J21:K21"/>
    <mergeCell ref="J22:K22"/>
    <mergeCell ref="J12:K12"/>
    <mergeCell ref="J13:K13"/>
    <mergeCell ref="J14:K14"/>
    <mergeCell ref="J17:K17"/>
    <mergeCell ref="J27:K27"/>
    <mergeCell ref="J26:K26"/>
    <mergeCell ref="A36:G36"/>
    <mergeCell ref="A25:A26"/>
    <mergeCell ref="H25:H26"/>
    <mergeCell ref="H36:K36"/>
    <mergeCell ref="J33:K33"/>
    <mergeCell ref="J34:K34"/>
    <mergeCell ref="J35:K35"/>
    <mergeCell ref="J32:K32"/>
    <mergeCell ref="B25:B26"/>
    <mergeCell ref="J29:K29"/>
    <mergeCell ref="J30:K30"/>
    <mergeCell ref="J31:K31"/>
    <mergeCell ref="F25:F26"/>
    <mergeCell ref="J25:K25"/>
    <mergeCell ref="G25:G26"/>
    <mergeCell ref="H23:H24"/>
    <mergeCell ref="A21:A22"/>
    <mergeCell ref="J11:K11"/>
    <mergeCell ref="J15:K15"/>
    <mergeCell ref="J16:K16"/>
    <mergeCell ref="H19:H20"/>
    <mergeCell ref="G21:G22"/>
    <mergeCell ref="G19:G20"/>
    <mergeCell ref="G23:G24"/>
    <mergeCell ref="F19:F20"/>
    <mergeCell ref="F21:F22"/>
    <mergeCell ref="J23:K23"/>
    <mergeCell ref="J24:K24"/>
    <mergeCell ref="F23:F24"/>
    <mergeCell ref="B1:I1"/>
    <mergeCell ref="B2:I2"/>
    <mergeCell ref="A3:K3"/>
    <mergeCell ref="A23:A24"/>
    <mergeCell ref="J6:K6"/>
    <mergeCell ref="J7:K7"/>
    <mergeCell ref="J8:K8"/>
    <mergeCell ref="J9:K9"/>
    <mergeCell ref="J10:K10"/>
    <mergeCell ref="B4:B5"/>
    <mergeCell ref="A4:A5"/>
    <mergeCell ref="A19:A20"/>
    <mergeCell ref="B21:B22"/>
    <mergeCell ref="B19:B20"/>
    <mergeCell ref="H21:H22"/>
    <mergeCell ref="B23:B24"/>
  </mergeCells>
  <phoneticPr fontId="2" type="noConversion"/>
  <printOptions horizontalCentered="1"/>
  <pageMargins left="0.3" right="0.25" top="0.49" bottom="0.39370078740157499" header="0" footer="0.511811023622047"/>
  <pageSetup paperSize="9" scale="70" firstPageNumber="134" orientation="portrait" horizontalDpi="300" verticalDpi="300" r:id="rId1"/>
  <headerFooter alignWithMargins="0">
    <oddFooter>&amp;L                 Afghanistan Statistical Yearbook 2017-18&amp;R&amp;11سالنامۀ احصائیوی افغانستان ١٣٩۶/ دافغانستان احصائیوی کالنی  ١٣٩۶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opLeftCell="A16" workbookViewId="0">
      <selection activeCell="C36" sqref="C36:C37"/>
    </sheetView>
  </sheetViews>
  <sheetFormatPr defaultRowHeight="12.75" x14ac:dyDescent="0.2"/>
  <cols>
    <col min="1" max="1" width="31.6640625" customWidth="1"/>
    <col min="2" max="2" width="12.5" customWidth="1"/>
    <col min="3" max="3" width="12.1640625" customWidth="1"/>
    <col min="4" max="4" width="11.6640625" customWidth="1"/>
    <col min="5" max="5" width="12.1640625" customWidth="1"/>
    <col min="6" max="6" width="12.5" customWidth="1"/>
    <col min="7" max="7" width="29.33203125" customWidth="1"/>
    <col min="8" max="8" width="32.1640625" customWidth="1"/>
    <col min="10" max="10" width="29.33203125" customWidth="1"/>
  </cols>
  <sheetData>
    <row r="1" spans="1:14" ht="18.75" customHeight="1" x14ac:dyDescent="0.2">
      <c r="A1" s="685" t="s">
        <v>265</v>
      </c>
      <c r="B1" s="685"/>
      <c r="C1" s="685"/>
      <c r="D1" s="685"/>
      <c r="E1" s="685"/>
      <c r="F1" s="685"/>
      <c r="G1" s="685"/>
      <c r="H1" s="685"/>
    </row>
    <row r="2" spans="1:14" ht="18.75" customHeight="1" x14ac:dyDescent="0.2">
      <c r="A2" s="258"/>
      <c r="B2" s="685" t="s">
        <v>316</v>
      </c>
      <c r="C2" s="685"/>
      <c r="D2" s="685"/>
      <c r="E2" s="685"/>
      <c r="F2" s="685"/>
      <c r="G2" s="685"/>
      <c r="H2" s="258"/>
    </row>
    <row r="3" spans="1:14" ht="15.75" customHeight="1" x14ac:dyDescent="0.2">
      <c r="A3" s="689" t="s">
        <v>338</v>
      </c>
      <c r="B3" s="689"/>
      <c r="C3" s="689"/>
      <c r="D3" s="689"/>
      <c r="E3" s="689"/>
      <c r="F3" s="689"/>
      <c r="G3" s="689"/>
      <c r="H3" s="689"/>
    </row>
    <row r="4" spans="1:14" ht="27.75" customHeight="1" x14ac:dyDescent="0.2">
      <c r="A4" s="651" t="s">
        <v>178</v>
      </c>
      <c r="B4" s="649" t="s">
        <v>1</v>
      </c>
      <c r="C4" s="472">
        <v>1396</v>
      </c>
      <c r="D4" s="472">
        <v>1395</v>
      </c>
      <c r="E4" s="385">
        <v>1394</v>
      </c>
      <c r="F4" s="291" t="s">
        <v>0</v>
      </c>
      <c r="G4" s="650" t="s">
        <v>236</v>
      </c>
      <c r="H4" s="678"/>
    </row>
    <row r="5" spans="1:14" ht="27.75" customHeight="1" x14ac:dyDescent="0.2">
      <c r="A5" s="652"/>
      <c r="B5" s="649"/>
      <c r="C5" s="473" t="s">
        <v>602</v>
      </c>
      <c r="D5" s="479" t="s">
        <v>589</v>
      </c>
      <c r="E5" s="390" t="s">
        <v>565</v>
      </c>
      <c r="F5" s="292" t="s">
        <v>292</v>
      </c>
      <c r="G5" s="679"/>
      <c r="H5" s="680"/>
    </row>
    <row r="6" spans="1:14" ht="34.5" customHeight="1" x14ac:dyDescent="0.2">
      <c r="A6" s="604" t="s">
        <v>191</v>
      </c>
      <c r="B6" s="605"/>
      <c r="C6" s="606"/>
      <c r="D6" s="607"/>
      <c r="E6" s="607"/>
      <c r="F6" s="608"/>
      <c r="G6" s="820" t="s">
        <v>267</v>
      </c>
      <c r="H6" s="748"/>
      <c r="K6" s="359"/>
    </row>
    <row r="7" spans="1:14" s="123" customFormat="1" ht="34.5" customHeight="1" x14ac:dyDescent="0.2">
      <c r="A7" s="238" t="s">
        <v>608</v>
      </c>
      <c r="B7" s="240" t="s">
        <v>92</v>
      </c>
      <c r="C7" s="485">
        <v>463</v>
      </c>
      <c r="D7" s="483">
        <v>463</v>
      </c>
      <c r="E7" s="137">
        <v>463</v>
      </c>
      <c r="F7" s="236" t="s">
        <v>175</v>
      </c>
      <c r="G7" s="832" t="s">
        <v>534</v>
      </c>
      <c r="H7" s="750"/>
      <c r="I7" s="367"/>
      <c r="J7" s="361" t="s">
        <v>230</v>
      </c>
      <c r="K7" s="128"/>
    </row>
    <row r="8" spans="1:14" ht="34.5" customHeight="1" x14ac:dyDescent="0.2">
      <c r="A8" s="518" t="s">
        <v>609</v>
      </c>
      <c r="B8" s="597" t="s">
        <v>92</v>
      </c>
      <c r="C8" s="530">
        <v>421</v>
      </c>
      <c r="D8" s="528">
        <v>421</v>
      </c>
      <c r="E8" s="528">
        <v>421</v>
      </c>
      <c r="F8" s="588" t="s">
        <v>175</v>
      </c>
      <c r="G8" s="676" t="s">
        <v>535</v>
      </c>
      <c r="H8" s="677"/>
      <c r="I8" s="7"/>
      <c r="J8" s="357"/>
      <c r="K8" s="7"/>
    </row>
    <row r="9" spans="1:14" ht="18" customHeight="1" x14ac:dyDescent="0.2">
      <c r="A9" s="828" t="s">
        <v>85</v>
      </c>
      <c r="B9" s="841" t="s">
        <v>216</v>
      </c>
      <c r="C9" s="662">
        <v>4799</v>
      </c>
      <c r="D9" s="657">
        <v>4642</v>
      </c>
      <c r="E9" s="657">
        <v>4337</v>
      </c>
      <c r="F9" s="237" t="s">
        <v>176</v>
      </c>
      <c r="G9" s="662" t="s">
        <v>536</v>
      </c>
      <c r="H9" s="663"/>
      <c r="I9" s="5"/>
      <c r="J9" s="139" t="s">
        <v>230</v>
      </c>
      <c r="K9" s="7"/>
    </row>
    <row r="10" spans="1:14" ht="16.5" customHeight="1" x14ac:dyDescent="0.2">
      <c r="A10" s="828"/>
      <c r="B10" s="841"/>
      <c r="C10" s="662"/>
      <c r="D10" s="657"/>
      <c r="E10" s="657"/>
      <c r="F10" s="237" t="s">
        <v>314</v>
      </c>
      <c r="G10" s="662"/>
      <c r="H10" s="663"/>
      <c r="I10" s="5"/>
      <c r="J10" s="139"/>
      <c r="K10" s="7"/>
    </row>
    <row r="11" spans="1:14" ht="33.75" customHeight="1" x14ac:dyDescent="0.2">
      <c r="A11" s="518" t="s">
        <v>163</v>
      </c>
      <c r="B11" s="597" t="s">
        <v>188</v>
      </c>
      <c r="C11" s="530">
        <v>481115</v>
      </c>
      <c r="D11" s="528">
        <v>467260</v>
      </c>
      <c r="E11" s="528">
        <v>357427</v>
      </c>
      <c r="F11" s="588" t="s">
        <v>231</v>
      </c>
      <c r="G11" s="676" t="s">
        <v>537</v>
      </c>
      <c r="H11" s="677"/>
      <c r="I11" s="5"/>
      <c r="J11" s="289"/>
      <c r="K11" s="7"/>
    </row>
    <row r="12" spans="1:14" ht="33.75" customHeight="1" x14ac:dyDescent="0.2">
      <c r="A12" s="239" t="s">
        <v>362</v>
      </c>
      <c r="B12" s="241" t="s">
        <v>182</v>
      </c>
      <c r="C12" s="484">
        <v>31808002</v>
      </c>
      <c r="D12" s="471">
        <v>30242233</v>
      </c>
      <c r="E12" s="420">
        <v>27287679</v>
      </c>
      <c r="F12" s="237" t="s">
        <v>232</v>
      </c>
      <c r="G12" s="662" t="s">
        <v>538</v>
      </c>
      <c r="H12" s="663"/>
      <c r="I12" s="5"/>
      <c r="J12" s="357"/>
      <c r="K12" s="7"/>
    </row>
    <row r="13" spans="1:14" ht="33" customHeight="1" x14ac:dyDescent="0.2">
      <c r="A13" s="518" t="s">
        <v>233</v>
      </c>
      <c r="B13" s="597" t="s">
        <v>182</v>
      </c>
      <c r="C13" s="530">
        <v>193</v>
      </c>
      <c r="D13" s="528">
        <v>193</v>
      </c>
      <c r="E13" s="528">
        <v>191</v>
      </c>
      <c r="F13" s="588" t="s">
        <v>232</v>
      </c>
      <c r="G13" s="676" t="s">
        <v>539</v>
      </c>
      <c r="H13" s="677"/>
      <c r="I13" s="5"/>
      <c r="J13" s="357" t="s">
        <v>70</v>
      </c>
      <c r="K13" s="7"/>
    </row>
    <row r="14" spans="1:14" ht="33.75" customHeight="1" x14ac:dyDescent="0.2">
      <c r="A14" s="239" t="s">
        <v>241</v>
      </c>
      <c r="B14" s="241" t="s">
        <v>182</v>
      </c>
      <c r="C14" s="484">
        <v>84</v>
      </c>
      <c r="D14" s="471">
        <v>87</v>
      </c>
      <c r="E14" s="420">
        <v>86</v>
      </c>
      <c r="F14" s="237" t="s">
        <v>232</v>
      </c>
      <c r="G14" s="832" t="s">
        <v>540</v>
      </c>
      <c r="H14" s="750"/>
      <c r="I14" s="5"/>
      <c r="J14" s="357" t="s">
        <v>70</v>
      </c>
      <c r="K14" s="7"/>
    </row>
    <row r="15" spans="1:14" ht="30.75" customHeight="1" x14ac:dyDescent="0.2">
      <c r="A15" s="525" t="s">
        <v>220</v>
      </c>
      <c r="B15" s="609" t="s">
        <v>197</v>
      </c>
      <c r="C15" s="530">
        <v>15598</v>
      </c>
      <c r="D15" s="528">
        <f>D16+D17+D18</f>
        <v>14400</v>
      </c>
      <c r="E15" s="528">
        <f>E16+E17+E18</f>
        <v>12554</v>
      </c>
      <c r="F15" s="529" t="s">
        <v>205</v>
      </c>
      <c r="G15" s="676" t="s">
        <v>541</v>
      </c>
      <c r="H15" s="677"/>
      <c r="I15" s="5"/>
      <c r="J15" s="357"/>
      <c r="K15" s="7"/>
      <c r="N15" s="353"/>
    </row>
    <row r="16" spans="1:14" ht="33" customHeight="1" x14ac:dyDescent="0.2">
      <c r="A16" s="239" t="s">
        <v>527</v>
      </c>
      <c r="B16" s="240" t="s">
        <v>197</v>
      </c>
      <c r="C16" s="484">
        <v>509</v>
      </c>
      <c r="D16" s="471">
        <v>270</v>
      </c>
      <c r="E16" s="420">
        <v>149</v>
      </c>
      <c r="F16" s="140" t="s">
        <v>205</v>
      </c>
      <c r="G16" s="662" t="s">
        <v>555</v>
      </c>
      <c r="H16" s="663"/>
      <c r="I16" s="5"/>
      <c r="J16" s="357" t="s">
        <v>428</v>
      </c>
      <c r="K16" s="7"/>
      <c r="M16" s="353"/>
      <c r="N16" s="353"/>
    </row>
    <row r="17" spans="1:14" ht="33.75" customHeight="1" x14ac:dyDescent="0.2">
      <c r="A17" s="518" t="s">
        <v>528</v>
      </c>
      <c r="B17" s="609" t="s">
        <v>197</v>
      </c>
      <c r="C17" s="530">
        <v>2319</v>
      </c>
      <c r="D17" s="528">
        <v>1194</v>
      </c>
      <c r="E17" s="528">
        <v>385</v>
      </c>
      <c r="F17" s="529" t="s">
        <v>205</v>
      </c>
      <c r="G17" s="676" t="s">
        <v>556</v>
      </c>
      <c r="H17" s="677"/>
      <c r="I17" s="5"/>
      <c r="J17" s="357"/>
      <c r="K17" s="7"/>
      <c r="M17" s="392" t="s">
        <v>70</v>
      </c>
    </row>
    <row r="18" spans="1:14" ht="30" customHeight="1" x14ac:dyDescent="0.2">
      <c r="A18" s="239" t="s">
        <v>529</v>
      </c>
      <c r="B18" s="240" t="s">
        <v>197</v>
      </c>
      <c r="C18" s="484">
        <v>12770</v>
      </c>
      <c r="D18" s="471">
        <v>12936</v>
      </c>
      <c r="E18" s="420">
        <v>12020</v>
      </c>
      <c r="F18" s="140" t="s">
        <v>205</v>
      </c>
      <c r="G18" s="662" t="s">
        <v>557</v>
      </c>
      <c r="H18" s="663"/>
      <c r="I18" s="5"/>
      <c r="J18" s="357" t="s">
        <v>70</v>
      </c>
      <c r="K18" s="7"/>
      <c r="M18" s="353"/>
    </row>
    <row r="19" spans="1:14" ht="33.75" customHeight="1" x14ac:dyDescent="0.2">
      <c r="A19" s="518" t="s">
        <v>357</v>
      </c>
      <c r="B19" s="610" t="s">
        <v>291</v>
      </c>
      <c r="C19" s="530">
        <v>1565</v>
      </c>
      <c r="D19" s="528">
        <v>1416</v>
      </c>
      <c r="E19" s="528">
        <v>1209</v>
      </c>
      <c r="F19" s="529" t="s">
        <v>290</v>
      </c>
      <c r="G19" s="676" t="s">
        <v>542</v>
      </c>
      <c r="H19" s="677"/>
      <c r="I19" s="7"/>
      <c r="J19" s="139"/>
      <c r="K19" s="3"/>
      <c r="M19" s="353"/>
    </row>
    <row r="20" spans="1:14" s="123" customFormat="1" ht="19.5" customHeight="1" x14ac:dyDescent="0.2">
      <c r="A20" s="844" t="s">
        <v>358</v>
      </c>
      <c r="B20" s="841" t="s">
        <v>356</v>
      </c>
      <c r="C20" s="662">
        <v>2489</v>
      </c>
      <c r="D20" s="657">
        <v>2312</v>
      </c>
      <c r="E20" s="657">
        <v>2203</v>
      </c>
      <c r="F20" s="220" t="s">
        <v>176</v>
      </c>
      <c r="G20" s="832" t="s">
        <v>543</v>
      </c>
      <c r="H20" s="750"/>
      <c r="I20" s="128"/>
      <c r="J20" s="768" t="s">
        <v>70</v>
      </c>
      <c r="K20" s="127"/>
    </row>
    <row r="21" spans="1:14" s="123" customFormat="1" ht="16.5" customHeight="1" x14ac:dyDescent="0.2">
      <c r="A21" s="844"/>
      <c r="B21" s="841"/>
      <c r="C21" s="662"/>
      <c r="D21" s="657"/>
      <c r="E21" s="657"/>
      <c r="F21" s="237" t="s">
        <v>314</v>
      </c>
      <c r="G21" s="832"/>
      <c r="H21" s="750"/>
      <c r="I21" s="128"/>
      <c r="J21" s="768"/>
      <c r="K21" s="127"/>
      <c r="M21" s="367"/>
      <c r="N21" s="367"/>
    </row>
    <row r="22" spans="1:14" ht="17.25" customHeight="1" x14ac:dyDescent="0.2">
      <c r="A22" s="658" t="s">
        <v>530</v>
      </c>
      <c r="B22" s="840" t="s">
        <v>356</v>
      </c>
      <c r="C22" s="676">
        <v>2127</v>
      </c>
      <c r="D22" s="656">
        <v>1163</v>
      </c>
      <c r="E22" s="656">
        <v>1286</v>
      </c>
      <c r="F22" s="611" t="s">
        <v>176</v>
      </c>
      <c r="G22" s="676" t="s">
        <v>558</v>
      </c>
      <c r="H22" s="677"/>
      <c r="I22" s="5"/>
      <c r="J22" s="657"/>
      <c r="L22" s="349"/>
      <c r="M22" s="139"/>
      <c r="N22" s="139"/>
    </row>
    <row r="23" spans="1:14" ht="15" customHeight="1" x14ac:dyDescent="0.2">
      <c r="A23" s="658"/>
      <c r="B23" s="840"/>
      <c r="C23" s="676"/>
      <c r="D23" s="656"/>
      <c r="E23" s="656"/>
      <c r="F23" s="588" t="s">
        <v>314</v>
      </c>
      <c r="G23" s="676"/>
      <c r="H23" s="677"/>
      <c r="I23" s="7"/>
      <c r="J23" s="657"/>
      <c r="K23" s="61"/>
      <c r="L23" s="349"/>
      <c r="M23" s="139"/>
      <c r="N23" s="139"/>
    </row>
    <row r="24" spans="1:14" ht="16.5" customHeight="1" x14ac:dyDescent="0.2">
      <c r="A24" s="828" t="s">
        <v>667</v>
      </c>
      <c r="B24" s="841" t="s">
        <v>356</v>
      </c>
      <c r="C24" s="662">
        <v>183</v>
      </c>
      <c r="D24" s="657">
        <v>174</v>
      </c>
      <c r="E24" s="657">
        <v>166</v>
      </c>
      <c r="F24" s="220" t="s">
        <v>176</v>
      </c>
      <c r="G24" s="662" t="s">
        <v>559</v>
      </c>
      <c r="H24" s="663"/>
      <c r="I24" s="7"/>
      <c r="J24" s="657"/>
      <c r="K24" s="61"/>
      <c r="M24" s="5"/>
      <c r="N24" s="5"/>
    </row>
    <row r="25" spans="1:14" ht="15" customHeight="1" x14ac:dyDescent="0.2">
      <c r="A25" s="828"/>
      <c r="B25" s="841"/>
      <c r="C25" s="662"/>
      <c r="D25" s="657"/>
      <c r="E25" s="657"/>
      <c r="F25" s="237" t="s">
        <v>314</v>
      </c>
      <c r="G25" s="662"/>
      <c r="H25" s="663"/>
      <c r="I25" s="7"/>
      <c r="J25" s="657"/>
      <c r="K25" s="7"/>
    </row>
    <row r="26" spans="1:14" ht="13.5" customHeight="1" x14ac:dyDescent="0.2">
      <c r="A26" s="839" t="s">
        <v>185</v>
      </c>
      <c r="B26" s="840" t="s">
        <v>356</v>
      </c>
      <c r="C26" s="676">
        <v>2489</v>
      </c>
      <c r="D26" s="656">
        <f>D28+D30</f>
        <v>2330</v>
      </c>
      <c r="E26" s="656">
        <v>2167</v>
      </c>
      <c r="F26" s="611" t="s">
        <v>176</v>
      </c>
      <c r="G26" s="676" t="s">
        <v>640</v>
      </c>
      <c r="H26" s="677"/>
      <c r="I26" s="7"/>
      <c r="J26" s="768"/>
      <c r="K26" s="7"/>
    </row>
    <row r="27" spans="1:14" ht="14.25" customHeight="1" x14ac:dyDescent="0.2">
      <c r="A27" s="839"/>
      <c r="B27" s="840"/>
      <c r="C27" s="676"/>
      <c r="D27" s="656"/>
      <c r="E27" s="656"/>
      <c r="F27" s="588" t="s">
        <v>314</v>
      </c>
      <c r="G27" s="676"/>
      <c r="H27" s="677"/>
      <c r="I27" s="7"/>
      <c r="J27" s="768"/>
      <c r="K27" s="61"/>
    </row>
    <row r="28" spans="1:14" ht="14.25" customHeight="1" x14ac:dyDescent="0.2">
      <c r="A28" s="828" t="s">
        <v>530</v>
      </c>
      <c r="B28" s="841" t="s">
        <v>356</v>
      </c>
      <c r="C28" s="662">
        <v>2361</v>
      </c>
      <c r="D28" s="657">
        <v>2131</v>
      </c>
      <c r="E28" s="657">
        <v>1924</v>
      </c>
      <c r="F28" s="220" t="s">
        <v>176</v>
      </c>
      <c r="G28" s="662" t="s">
        <v>558</v>
      </c>
      <c r="H28" s="663"/>
      <c r="I28" s="7"/>
      <c r="J28" s="657"/>
      <c r="K28" s="61"/>
    </row>
    <row r="29" spans="1:14" ht="15" customHeight="1" x14ac:dyDescent="0.2">
      <c r="A29" s="828"/>
      <c r="B29" s="841"/>
      <c r="C29" s="662"/>
      <c r="D29" s="657"/>
      <c r="E29" s="657"/>
      <c r="F29" s="237" t="s">
        <v>314</v>
      </c>
      <c r="G29" s="662"/>
      <c r="H29" s="663"/>
      <c r="I29" s="7"/>
      <c r="J29" s="657"/>
      <c r="K29" s="7"/>
    </row>
    <row r="30" spans="1:14" ht="18" customHeight="1" x14ac:dyDescent="0.2">
      <c r="A30" s="839" t="s">
        <v>533</v>
      </c>
      <c r="B30" s="840" t="s">
        <v>216</v>
      </c>
      <c r="C30" s="676">
        <v>128</v>
      </c>
      <c r="D30" s="656">
        <v>199</v>
      </c>
      <c r="E30" s="656">
        <v>243</v>
      </c>
      <c r="F30" s="611" t="s">
        <v>176</v>
      </c>
      <c r="G30" s="676" t="s">
        <v>560</v>
      </c>
      <c r="H30" s="677"/>
      <c r="I30" s="7"/>
      <c r="J30" s="657">
        <v>107279</v>
      </c>
      <c r="K30" s="7"/>
    </row>
    <row r="31" spans="1:14" ht="15" customHeight="1" x14ac:dyDescent="0.2">
      <c r="A31" s="839"/>
      <c r="B31" s="840"/>
      <c r="C31" s="676"/>
      <c r="D31" s="656"/>
      <c r="E31" s="656"/>
      <c r="F31" s="588" t="s">
        <v>314</v>
      </c>
      <c r="G31" s="676"/>
      <c r="H31" s="677"/>
      <c r="I31" s="7"/>
      <c r="J31" s="657"/>
      <c r="K31" s="61"/>
    </row>
    <row r="32" spans="1:14" ht="17.25" customHeight="1" x14ac:dyDescent="0.2">
      <c r="A32" s="828" t="s">
        <v>100</v>
      </c>
      <c r="B32" s="850" t="s">
        <v>217</v>
      </c>
      <c r="C32" s="662">
        <v>509121</v>
      </c>
      <c r="D32" s="657">
        <v>270452</v>
      </c>
      <c r="E32" s="657">
        <v>149242</v>
      </c>
      <c r="F32" s="220" t="s">
        <v>177</v>
      </c>
      <c r="G32" s="662" t="s">
        <v>544</v>
      </c>
      <c r="H32" s="663"/>
      <c r="I32" s="7"/>
      <c r="J32" s="657"/>
      <c r="K32" s="61"/>
    </row>
    <row r="33" spans="1:11" ht="15" customHeight="1" x14ac:dyDescent="0.2">
      <c r="A33" s="828"/>
      <c r="B33" s="850"/>
      <c r="C33" s="662"/>
      <c r="D33" s="657"/>
      <c r="E33" s="657"/>
      <c r="F33" s="220" t="s">
        <v>315</v>
      </c>
      <c r="G33" s="662"/>
      <c r="H33" s="663"/>
      <c r="I33" s="7"/>
      <c r="J33" s="657"/>
      <c r="K33" s="7"/>
    </row>
    <row r="34" spans="1:11" ht="17.25" customHeight="1" x14ac:dyDescent="0.2">
      <c r="A34" s="658" t="s">
        <v>531</v>
      </c>
      <c r="B34" s="851" t="s">
        <v>217</v>
      </c>
      <c r="C34" s="676">
        <v>146979</v>
      </c>
      <c r="D34" s="656">
        <v>84372</v>
      </c>
      <c r="E34" s="854">
        <v>41963</v>
      </c>
      <c r="F34" s="611" t="s">
        <v>177</v>
      </c>
      <c r="G34" s="676" t="s">
        <v>574</v>
      </c>
      <c r="H34" s="677"/>
      <c r="I34" s="7"/>
      <c r="J34" s="657">
        <v>97744</v>
      </c>
      <c r="K34" s="7"/>
    </row>
    <row r="35" spans="1:11" ht="14.25" customHeight="1" x14ac:dyDescent="0.2">
      <c r="A35" s="658"/>
      <c r="B35" s="851"/>
      <c r="C35" s="676"/>
      <c r="D35" s="656"/>
      <c r="E35" s="854"/>
      <c r="F35" s="611" t="s">
        <v>315</v>
      </c>
      <c r="G35" s="676"/>
      <c r="H35" s="677"/>
      <c r="I35" s="7"/>
      <c r="J35" s="657"/>
      <c r="K35" s="7"/>
    </row>
    <row r="36" spans="1:11" ht="17.25" customHeight="1" x14ac:dyDescent="0.2">
      <c r="A36" s="828" t="s">
        <v>532</v>
      </c>
      <c r="B36" s="850" t="s">
        <v>217</v>
      </c>
      <c r="C36" s="662">
        <v>362142</v>
      </c>
      <c r="D36" s="657">
        <v>186080</v>
      </c>
      <c r="E36" s="657">
        <v>107279</v>
      </c>
      <c r="F36" s="355" t="s">
        <v>177</v>
      </c>
      <c r="G36" s="662" t="s">
        <v>575</v>
      </c>
      <c r="H36" s="663"/>
      <c r="I36" s="7"/>
      <c r="J36" s="657"/>
      <c r="K36" s="7"/>
    </row>
    <row r="37" spans="1:11" ht="15.75" customHeight="1" x14ac:dyDescent="0.2">
      <c r="A37" s="853"/>
      <c r="B37" s="852"/>
      <c r="C37" s="847"/>
      <c r="D37" s="849"/>
      <c r="E37" s="849"/>
      <c r="F37" s="221" t="s">
        <v>315</v>
      </c>
      <c r="G37" s="847"/>
      <c r="H37" s="848"/>
      <c r="I37" s="7"/>
      <c r="J37" s="657"/>
      <c r="K37" s="61"/>
    </row>
    <row r="38" spans="1:11" ht="17.25" customHeight="1" x14ac:dyDescent="0.2">
      <c r="A38" s="842" t="s">
        <v>255</v>
      </c>
      <c r="B38" s="843"/>
      <c r="C38" s="843"/>
      <c r="D38" s="843"/>
      <c r="E38" s="281"/>
      <c r="F38" s="295" t="s">
        <v>275</v>
      </c>
      <c r="G38" s="845" t="s">
        <v>317</v>
      </c>
      <c r="H38" s="846"/>
      <c r="I38" s="7"/>
      <c r="J38" s="7"/>
      <c r="K38" s="61"/>
    </row>
    <row r="39" spans="1:11" ht="15.75" customHeight="1" x14ac:dyDescent="0.2">
      <c r="A39" s="2"/>
      <c r="B39" s="2"/>
      <c r="C39" s="2"/>
      <c r="D39" s="2"/>
      <c r="E39" s="2"/>
      <c r="H39" s="2"/>
      <c r="I39" s="7"/>
      <c r="J39" s="7"/>
      <c r="K39" s="7"/>
    </row>
    <row r="40" spans="1:11" ht="15.75" customHeight="1" x14ac:dyDescent="0.2">
      <c r="A40" s="2"/>
      <c r="B40" s="2"/>
      <c r="C40" s="2"/>
      <c r="D40" s="2"/>
      <c r="E40" s="2"/>
      <c r="F40" s="2"/>
      <c r="G40" s="2"/>
      <c r="H40" s="2"/>
      <c r="I40" s="7"/>
      <c r="J40" s="2"/>
      <c r="K40" s="7"/>
    </row>
    <row r="41" spans="1:11" ht="15" customHeight="1" x14ac:dyDescent="0.2">
      <c r="A41" s="2"/>
      <c r="B41" s="2"/>
      <c r="C41" s="2"/>
      <c r="D41" s="2"/>
      <c r="E41" s="2"/>
      <c r="F41" s="2"/>
      <c r="I41" s="7"/>
      <c r="J41" s="2"/>
      <c r="K41" s="7"/>
    </row>
    <row r="42" spans="1:11" ht="15" customHeight="1" x14ac:dyDescent="0.2">
      <c r="A42" s="2"/>
      <c r="B42" s="2"/>
      <c r="C42" s="2"/>
      <c r="D42" s="2"/>
      <c r="E42" s="2"/>
      <c r="F42" s="2"/>
      <c r="G42" s="2"/>
      <c r="I42" s="7"/>
      <c r="J42" s="2"/>
      <c r="K42" s="7"/>
    </row>
    <row r="43" spans="1:11" ht="22.5" customHeight="1" x14ac:dyDescent="0.2">
      <c r="A43" s="2"/>
      <c r="B43" s="2"/>
      <c r="C43" s="2"/>
      <c r="D43" s="2"/>
      <c r="E43" s="2"/>
      <c r="F43" s="2"/>
      <c r="G43" s="2"/>
      <c r="H43" s="2"/>
      <c r="I43" s="7"/>
      <c r="J43" s="2"/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7"/>
      <c r="J44" s="2"/>
    </row>
    <row r="45" spans="1:11" x14ac:dyDescent="0.2">
      <c r="A45" s="2"/>
      <c r="B45" s="2"/>
      <c r="C45" s="2"/>
      <c r="D45" s="2"/>
      <c r="E45" s="2"/>
      <c r="F45" s="2"/>
      <c r="G45" s="2"/>
      <c r="H45" s="2"/>
      <c r="I45" s="5"/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5"/>
    </row>
    <row r="47" spans="1:11" x14ac:dyDescent="0.2">
      <c r="A47" s="2"/>
      <c r="B47" s="2"/>
      <c r="C47" s="2"/>
      <c r="D47" s="2"/>
      <c r="E47" s="2"/>
      <c r="F47" s="2"/>
      <c r="G47" s="2"/>
      <c r="H47" s="2"/>
      <c r="I47" s="5"/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5"/>
    </row>
    <row r="49" spans="6:9" x14ac:dyDescent="0.2">
      <c r="F49" s="2"/>
      <c r="G49" s="2"/>
      <c r="I49" s="5"/>
    </row>
    <row r="50" spans="6:9" x14ac:dyDescent="0.2">
      <c r="I50" s="5"/>
    </row>
    <row r="51" spans="6:9" x14ac:dyDescent="0.2">
      <c r="I51" s="5"/>
    </row>
    <row r="52" spans="6:9" x14ac:dyDescent="0.2">
      <c r="I52" s="5"/>
    </row>
    <row r="53" spans="6:9" x14ac:dyDescent="0.2">
      <c r="I53" s="5"/>
    </row>
    <row r="54" spans="6:9" x14ac:dyDescent="0.2">
      <c r="I54" s="5"/>
    </row>
    <row r="55" spans="6:9" x14ac:dyDescent="0.2">
      <c r="I55" s="5"/>
    </row>
    <row r="56" spans="6:9" x14ac:dyDescent="0.2">
      <c r="I56" s="5"/>
    </row>
    <row r="57" spans="6:9" x14ac:dyDescent="0.2">
      <c r="I57" s="5"/>
    </row>
  </sheetData>
  <mergeCells count="89">
    <mergeCell ref="E9:E10"/>
    <mergeCell ref="E20:E21"/>
    <mergeCell ref="E22:E23"/>
    <mergeCell ref="D9:D10"/>
    <mergeCell ref="D20:D21"/>
    <mergeCell ref="D22:D23"/>
    <mergeCell ref="D24:D25"/>
    <mergeCell ref="D26:D27"/>
    <mergeCell ref="G16:H16"/>
    <mergeCell ref="G17:H17"/>
    <mergeCell ref="G18:H18"/>
    <mergeCell ref="G19:H19"/>
    <mergeCell ref="G20:H21"/>
    <mergeCell ref="E24:E25"/>
    <mergeCell ref="G11:H11"/>
    <mergeCell ref="G12:H12"/>
    <mergeCell ref="G13:H13"/>
    <mergeCell ref="G14:H14"/>
    <mergeCell ref="G15:H15"/>
    <mergeCell ref="G4:H5"/>
    <mergeCell ref="G6:H6"/>
    <mergeCell ref="G7:H7"/>
    <mergeCell ref="G8:H8"/>
    <mergeCell ref="G9:H10"/>
    <mergeCell ref="E36:E37"/>
    <mergeCell ref="B32:B33"/>
    <mergeCell ref="A32:A33"/>
    <mergeCell ref="A34:A35"/>
    <mergeCell ref="J34:J35"/>
    <mergeCell ref="B34:B35"/>
    <mergeCell ref="E32:E33"/>
    <mergeCell ref="D32:D33"/>
    <mergeCell ref="D34:D35"/>
    <mergeCell ref="G32:H33"/>
    <mergeCell ref="G34:H35"/>
    <mergeCell ref="B36:B37"/>
    <mergeCell ref="A36:A37"/>
    <mergeCell ref="D36:D37"/>
    <mergeCell ref="E34:E35"/>
    <mergeCell ref="C36:C37"/>
    <mergeCell ref="E28:E29"/>
    <mergeCell ref="E30:E31"/>
    <mergeCell ref="D28:D29"/>
    <mergeCell ref="D30:D31"/>
    <mergeCell ref="E26:E27"/>
    <mergeCell ref="J20:J21"/>
    <mergeCell ref="G38:H38"/>
    <mergeCell ref="J22:J23"/>
    <mergeCell ref="J24:J25"/>
    <mergeCell ref="J28:J29"/>
    <mergeCell ref="J26:J27"/>
    <mergeCell ref="G22:H23"/>
    <mergeCell ref="G24:H25"/>
    <mergeCell ref="J36:J37"/>
    <mergeCell ref="G26:H27"/>
    <mergeCell ref="J32:J33"/>
    <mergeCell ref="G36:H37"/>
    <mergeCell ref="G28:H29"/>
    <mergeCell ref="G30:H31"/>
    <mergeCell ref="J30:J31"/>
    <mergeCell ref="A3:H3"/>
    <mergeCell ref="A1:H1"/>
    <mergeCell ref="A38:D38"/>
    <mergeCell ref="A4:A5"/>
    <mergeCell ref="B4:B5"/>
    <mergeCell ref="B2:G2"/>
    <mergeCell ref="B9:B10"/>
    <mergeCell ref="A9:A10"/>
    <mergeCell ref="B20:B21"/>
    <mergeCell ref="A20:A21"/>
    <mergeCell ref="A22:A23"/>
    <mergeCell ref="B30:B31"/>
    <mergeCell ref="A30:A31"/>
    <mergeCell ref="B24:B25"/>
    <mergeCell ref="C32:C33"/>
    <mergeCell ref="B22:B23"/>
    <mergeCell ref="A24:A25"/>
    <mergeCell ref="C34:C35"/>
    <mergeCell ref="C9:C10"/>
    <mergeCell ref="C20:C21"/>
    <mergeCell ref="C22:C23"/>
    <mergeCell ref="C24:C25"/>
    <mergeCell ref="C26:C27"/>
    <mergeCell ref="A28:A29"/>
    <mergeCell ref="A26:A27"/>
    <mergeCell ref="B26:B27"/>
    <mergeCell ref="B28:B29"/>
    <mergeCell ref="C28:C29"/>
    <mergeCell ref="C30:C31"/>
  </mergeCells>
  <phoneticPr fontId="2" type="noConversion"/>
  <pageMargins left="0.34" right="0.39370078740157499" top="0.59055118110236204" bottom="0.39370078740157499" header="0.196850393700787" footer="0.39370078740157499"/>
  <pageSetup paperSize="9" scale="69" firstPageNumber="134" fitToHeight="2" orientation="portrait" horizontalDpi="300" verticalDpi="300" r:id="rId1"/>
  <headerFooter alignWithMargins="0">
    <oddFooter xml:space="preserve">&amp;LAfganistan Statistical Yearbook    2017-18&amp;R&amp;11سالنامۀ احصائیوی افغانستان ١٣٩۶/  دافغانستان ١٣٩۶احصائیوی کالنی </oddFooter>
  </headerFooter>
  <cellWatches>
    <cellWatch r="B9"/>
  </cellWatch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31" zoomScaleNormal="100" workbookViewId="0">
      <selection activeCell="I46" sqref="I46"/>
    </sheetView>
  </sheetViews>
  <sheetFormatPr defaultRowHeight="12.75" x14ac:dyDescent="0.2"/>
  <cols>
    <col min="1" max="1" width="26" customWidth="1"/>
    <col min="2" max="2" width="19" customWidth="1"/>
    <col min="3" max="4" width="18.33203125" customWidth="1"/>
    <col min="5" max="5" width="26" customWidth="1"/>
    <col min="6" max="6" width="9.1640625" customWidth="1"/>
    <col min="7" max="7" width="15.1640625" customWidth="1"/>
    <col min="8" max="8" width="13.83203125" customWidth="1"/>
    <col min="9" max="9" width="38.6640625" customWidth="1"/>
    <col min="10" max="12" width="9.83203125" customWidth="1"/>
  </cols>
  <sheetData>
    <row r="1" spans="1:10" ht="16.5" customHeight="1" x14ac:dyDescent="0.3">
      <c r="A1" s="177" t="s">
        <v>277</v>
      </c>
      <c r="B1" s="685" t="s">
        <v>278</v>
      </c>
      <c r="C1" s="685"/>
      <c r="D1" s="685"/>
      <c r="E1" s="177"/>
      <c r="F1" s="24"/>
    </row>
    <row r="2" spans="1:10" ht="15.75" customHeight="1" x14ac:dyDescent="0.3">
      <c r="A2" s="263"/>
      <c r="B2" s="685" t="s">
        <v>333</v>
      </c>
      <c r="C2" s="685"/>
      <c r="D2" s="685"/>
      <c r="E2" s="263"/>
      <c r="F2" s="24"/>
    </row>
    <row r="3" spans="1:10" ht="14.25" x14ac:dyDescent="0.2">
      <c r="A3" s="174" t="s">
        <v>225</v>
      </c>
      <c r="B3" s="689" t="s">
        <v>279</v>
      </c>
      <c r="C3" s="689"/>
      <c r="D3" s="689"/>
      <c r="E3" s="203" t="s">
        <v>211</v>
      </c>
    </row>
    <row r="4" spans="1:10" ht="14.25" x14ac:dyDescent="0.2">
      <c r="A4" s="651" t="s">
        <v>234</v>
      </c>
      <c r="B4" s="475">
        <v>1396</v>
      </c>
      <c r="C4" s="422">
        <v>1395</v>
      </c>
      <c r="D4" s="380">
        <v>1394</v>
      </c>
      <c r="E4" s="651" t="s">
        <v>235</v>
      </c>
      <c r="J4" t="s">
        <v>184</v>
      </c>
    </row>
    <row r="5" spans="1:10" ht="14.25" customHeight="1" x14ac:dyDescent="0.2">
      <c r="A5" s="652"/>
      <c r="B5" s="477" t="s">
        <v>602</v>
      </c>
      <c r="C5" s="476" t="s">
        <v>589</v>
      </c>
      <c r="D5" s="388" t="s">
        <v>565</v>
      </c>
      <c r="E5" s="652"/>
      <c r="H5" s="99"/>
    </row>
    <row r="6" spans="1:10" ht="14.25" customHeight="1" x14ac:dyDescent="0.2">
      <c r="A6" s="612" t="s">
        <v>69</v>
      </c>
      <c r="B6" s="502">
        <f>B7+B8+B9+B10+B11+B12+B13+B14+B15+B16+B17+B18+B19+B20+B21+B22+B23+B24+B25+B26+B27+B28+B29+B30+B31+B32+B33+B34+B35+B36+B37+B38+B39+B40</f>
        <v>463</v>
      </c>
      <c r="C6" s="613">
        <f>C7+C8+C9+C10+C11+C12+C13+C14+C15+C16+C17+C18+C19+C20+C21+C22+C23+C24+C25+C26+C27+C28+C29+C30+C31+C32+C33+C34+C35+C36+C37+C38+C39+C40</f>
        <v>463</v>
      </c>
      <c r="D6" s="613">
        <f>D7+D8+D9+D10+D11+D12+D13+D14+D15+D16+D17+D18+D19+D20+D21+D22+D23+D24+D25+D26+D27+D28+D29+D30+D31+D32+D33+D34+D35+D36+D37+D38+D39+D40</f>
        <v>463</v>
      </c>
      <c r="E6" s="614" t="s">
        <v>318</v>
      </c>
      <c r="H6" s="99"/>
    </row>
    <row r="7" spans="1:10" ht="15" x14ac:dyDescent="0.25">
      <c r="A7" s="233" t="s">
        <v>34</v>
      </c>
      <c r="B7" s="152">
        <v>39</v>
      </c>
      <c r="C7" s="173">
        <v>39</v>
      </c>
      <c r="D7" s="173">
        <v>39</v>
      </c>
      <c r="E7" s="232" t="s">
        <v>2</v>
      </c>
      <c r="H7" s="99"/>
    </row>
    <row r="8" spans="1:10" ht="15" x14ac:dyDescent="0.25">
      <c r="A8" s="615" t="s">
        <v>35</v>
      </c>
      <c r="B8" s="517">
        <v>11</v>
      </c>
      <c r="C8" s="616">
        <v>11</v>
      </c>
      <c r="D8" s="616">
        <v>11</v>
      </c>
      <c r="E8" s="523" t="s">
        <v>3</v>
      </c>
      <c r="H8" s="99"/>
    </row>
    <row r="9" spans="1:10" ht="15" x14ac:dyDescent="0.25">
      <c r="A9" s="233" t="s">
        <v>59</v>
      </c>
      <c r="B9" s="152">
        <v>9</v>
      </c>
      <c r="C9" s="173">
        <v>9</v>
      </c>
      <c r="D9" s="173">
        <v>9</v>
      </c>
      <c r="E9" s="232" t="s">
        <v>30</v>
      </c>
      <c r="H9" s="99"/>
    </row>
    <row r="10" spans="1:10" ht="15" x14ac:dyDescent="0.25">
      <c r="A10" s="615" t="s">
        <v>36</v>
      </c>
      <c r="B10" s="517">
        <v>10</v>
      </c>
      <c r="C10" s="616">
        <v>10</v>
      </c>
      <c r="D10" s="616">
        <v>10</v>
      </c>
      <c r="E10" s="523" t="s">
        <v>4</v>
      </c>
      <c r="G10" s="99"/>
      <c r="H10" s="99"/>
    </row>
    <row r="11" spans="1:10" ht="15" x14ac:dyDescent="0.25">
      <c r="A11" s="233" t="s">
        <v>37</v>
      </c>
      <c r="B11" s="152">
        <v>7</v>
      </c>
      <c r="C11" s="173">
        <v>7</v>
      </c>
      <c r="D11" s="173">
        <v>7</v>
      </c>
      <c r="E11" s="232" t="s">
        <v>5</v>
      </c>
      <c r="G11" s="99"/>
      <c r="H11" s="99"/>
    </row>
    <row r="12" spans="1:10" ht="15" x14ac:dyDescent="0.25">
      <c r="A12" s="615" t="s">
        <v>40</v>
      </c>
      <c r="B12" s="517">
        <v>28</v>
      </c>
      <c r="C12" s="616">
        <v>28</v>
      </c>
      <c r="D12" s="616">
        <v>28</v>
      </c>
      <c r="E12" s="523" t="s">
        <v>8</v>
      </c>
      <c r="G12" s="99"/>
      <c r="H12" s="99"/>
    </row>
    <row r="13" spans="1:10" ht="15" x14ac:dyDescent="0.25">
      <c r="A13" s="233" t="s">
        <v>41</v>
      </c>
      <c r="B13" s="152">
        <v>7</v>
      </c>
      <c r="C13" s="173">
        <v>6</v>
      </c>
      <c r="D13" s="173">
        <v>6</v>
      </c>
      <c r="E13" s="232" t="s">
        <v>9</v>
      </c>
      <c r="G13" s="99"/>
      <c r="H13" s="99"/>
    </row>
    <row r="14" spans="1:10" ht="15" x14ac:dyDescent="0.25">
      <c r="A14" s="615" t="s">
        <v>117</v>
      </c>
      <c r="B14" s="517">
        <v>8</v>
      </c>
      <c r="C14" s="616">
        <v>7</v>
      </c>
      <c r="D14" s="616">
        <v>7</v>
      </c>
      <c r="E14" s="523" t="s">
        <v>116</v>
      </c>
      <c r="G14" s="99"/>
      <c r="H14" s="99"/>
    </row>
    <row r="15" spans="1:10" ht="15" x14ac:dyDescent="0.25">
      <c r="A15" s="233" t="s">
        <v>44</v>
      </c>
      <c r="B15" s="152">
        <v>15</v>
      </c>
      <c r="C15" s="173">
        <v>15</v>
      </c>
      <c r="D15" s="173">
        <v>15</v>
      </c>
      <c r="E15" s="232" t="s">
        <v>12</v>
      </c>
      <c r="G15" s="99"/>
      <c r="H15" s="99"/>
    </row>
    <row r="16" spans="1:10" ht="15" x14ac:dyDescent="0.25">
      <c r="A16" s="615" t="s">
        <v>58</v>
      </c>
      <c r="B16" s="517">
        <v>8</v>
      </c>
      <c r="C16" s="616">
        <v>8</v>
      </c>
      <c r="D16" s="616">
        <v>8</v>
      </c>
      <c r="E16" s="523" t="s">
        <v>29</v>
      </c>
      <c r="G16" s="99"/>
      <c r="H16" s="99"/>
    </row>
    <row r="17" spans="1:13" ht="15" x14ac:dyDescent="0.25">
      <c r="A17" s="233" t="s">
        <v>38</v>
      </c>
      <c r="B17" s="152">
        <v>18</v>
      </c>
      <c r="C17" s="173">
        <v>18</v>
      </c>
      <c r="D17" s="173">
        <v>18</v>
      </c>
      <c r="E17" s="232" t="s">
        <v>6</v>
      </c>
      <c r="G17" s="99"/>
      <c r="H17" s="99"/>
      <c r="M17" t="s">
        <v>70</v>
      </c>
    </row>
    <row r="18" spans="1:13" ht="15" x14ac:dyDescent="0.25">
      <c r="A18" s="615" t="s">
        <v>195</v>
      </c>
      <c r="B18" s="517">
        <v>11</v>
      </c>
      <c r="C18" s="616">
        <v>11</v>
      </c>
      <c r="D18" s="616">
        <v>11</v>
      </c>
      <c r="E18" s="523" t="s">
        <v>33</v>
      </c>
      <c r="G18" s="99"/>
      <c r="H18" s="99"/>
    </row>
    <row r="19" spans="1:13" ht="15" x14ac:dyDescent="0.25">
      <c r="A19" s="233" t="s">
        <v>39</v>
      </c>
      <c r="B19" s="152">
        <v>17</v>
      </c>
      <c r="C19" s="173">
        <v>17</v>
      </c>
      <c r="D19" s="173">
        <v>17</v>
      </c>
      <c r="E19" s="232" t="s">
        <v>7</v>
      </c>
      <c r="G19" s="99"/>
      <c r="H19" s="99"/>
    </row>
    <row r="20" spans="1:13" ht="15" x14ac:dyDescent="0.25">
      <c r="A20" s="615" t="s">
        <v>61</v>
      </c>
      <c r="B20" s="517">
        <v>13</v>
      </c>
      <c r="C20" s="616">
        <v>13</v>
      </c>
      <c r="D20" s="616">
        <v>13</v>
      </c>
      <c r="E20" s="523" t="s">
        <v>32</v>
      </c>
      <c r="G20" s="99"/>
      <c r="H20" s="99"/>
    </row>
    <row r="21" spans="1:13" ht="15" x14ac:dyDescent="0.25">
      <c r="A21" s="233" t="s">
        <v>60</v>
      </c>
      <c r="B21" s="152">
        <v>17</v>
      </c>
      <c r="C21" s="173">
        <v>17</v>
      </c>
      <c r="D21" s="173">
        <v>17</v>
      </c>
      <c r="E21" s="232" t="s">
        <v>319</v>
      </c>
      <c r="G21" s="99"/>
      <c r="H21" s="99"/>
    </row>
    <row r="22" spans="1:13" ht="15" x14ac:dyDescent="0.25">
      <c r="A22" s="615" t="s">
        <v>46</v>
      </c>
      <c r="B22" s="517">
        <v>8</v>
      </c>
      <c r="C22" s="616">
        <v>8</v>
      </c>
      <c r="D22" s="616">
        <v>8</v>
      </c>
      <c r="E22" s="523" t="s">
        <v>14</v>
      </c>
      <c r="G22" s="99"/>
      <c r="H22" s="99"/>
    </row>
    <row r="23" spans="1:13" ht="15" x14ac:dyDescent="0.25">
      <c r="A23" s="233" t="s">
        <v>42</v>
      </c>
      <c r="B23" s="152">
        <v>29</v>
      </c>
      <c r="C23" s="173">
        <v>29</v>
      </c>
      <c r="D23" s="173">
        <v>29</v>
      </c>
      <c r="E23" s="232" t="s">
        <v>10</v>
      </c>
      <c r="G23" s="99"/>
      <c r="H23" s="99"/>
    </row>
    <row r="24" spans="1:13" ht="15" x14ac:dyDescent="0.25">
      <c r="A24" s="615" t="s">
        <v>43</v>
      </c>
      <c r="B24" s="517">
        <v>21</v>
      </c>
      <c r="C24" s="616">
        <v>21</v>
      </c>
      <c r="D24" s="616">
        <v>21</v>
      </c>
      <c r="E24" s="523" t="s">
        <v>11</v>
      </c>
      <c r="G24" s="99"/>
      <c r="H24" s="99"/>
    </row>
    <row r="25" spans="1:13" ht="15" x14ac:dyDescent="0.25">
      <c r="A25" s="233" t="s">
        <v>45</v>
      </c>
      <c r="B25" s="152">
        <v>9</v>
      </c>
      <c r="C25" s="173">
        <v>9</v>
      </c>
      <c r="D25" s="173">
        <v>9</v>
      </c>
      <c r="E25" s="232" t="s">
        <v>13</v>
      </c>
      <c r="G25" s="99"/>
      <c r="H25" s="99"/>
    </row>
    <row r="26" spans="1:13" ht="15" x14ac:dyDescent="0.25">
      <c r="A26" s="615" t="s">
        <v>47</v>
      </c>
      <c r="B26" s="517">
        <v>9</v>
      </c>
      <c r="C26" s="616">
        <v>9</v>
      </c>
      <c r="D26" s="616">
        <v>9</v>
      </c>
      <c r="E26" s="523" t="s">
        <v>15</v>
      </c>
      <c r="G26" s="99"/>
      <c r="H26" s="99"/>
    </row>
    <row r="27" spans="1:13" ht="15" x14ac:dyDescent="0.25">
      <c r="A27" s="233" t="s">
        <v>48</v>
      </c>
      <c r="B27" s="152">
        <v>20</v>
      </c>
      <c r="C27" s="173">
        <v>20</v>
      </c>
      <c r="D27" s="173">
        <v>20</v>
      </c>
      <c r="E27" s="232" t="s">
        <v>16</v>
      </c>
      <c r="G27" s="99"/>
      <c r="H27" s="99"/>
    </row>
    <row r="28" spans="1:13" ht="15" x14ac:dyDescent="0.25">
      <c r="A28" s="615" t="s">
        <v>49</v>
      </c>
      <c r="B28" s="517">
        <v>7</v>
      </c>
      <c r="C28" s="616">
        <v>7</v>
      </c>
      <c r="D28" s="616">
        <v>7</v>
      </c>
      <c r="E28" s="523" t="s">
        <v>18</v>
      </c>
      <c r="G28" s="99"/>
      <c r="H28" s="99"/>
    </row>
    <row r="29" spans="1:13" ht="15" x14ac:dyDescent="0.25">
      <c r="A29" s="233" t="s">
        <v>57</v>
      </c>
      <c r="B29" s="152">
        <v>10</v>
      </c>
      <c r="C29" s="173">
        <v>10</v>
      </c>
      <c r="D29" s="173">
        <v>10</v>
      </c>
      <c r="E29" s="232" t="s">
        <v>28</v>
      </c>
      <c r="G29" s="99"/>
      <c r="H29" s="99"/>
    </row>
    <row r="30" spans="1:13" ht="15" x14ac:dyDescent="0.25">
      <c r="A30" s="615" t="s">
        <v>121</v>
      </c>
      <c r="B30" s="517">
        <v>7</v>
      </c>
      <c r="C30" s="616">
        <v>7</v>
      </c>
      <c r="D30" s="616">
        <v>7</v>
      </c>
      <c r="E30" s="523" t="s">
        <v>115</v>
      </c>
      <c r="G30" s="99"/>
      <c r="H30" s="99"/>
    </row>
    <row r="31" spans="1:13" ht="15" x14ac:dyDescent="0.25">
      <c r="A31" s="233" t="s">
        <v>122</v>
      </c>
      <c r="B31" s="152">
        <v>6</v>
      </c>
      <c r="C31" s="173">
        <v>6</v>
      </c>
      <c r="D31" s="173">
        <v>6</v>
      </c>
      <c r="E31" s="232" t="s">
        <v>27</v>
      </c>
      <c r="G31" s="99"/>
      <c r="H31" s="99"/>
    </row>
    <row r="32" spans="1:13" ht="15" x14ac:dyDescent="0.25">
      <c r="A32" s="615" t="s">
        <v>196</v>
      </c>
      <c r="B32" s="517">
        <v>11</v>
      </c>
      <c r="C32" s="616">
        <v>13</v>
      </c>
      <c r="D32" s="616">
        <v>13</v>
      </c>
      <c r="E32" s="523" t="s">
        <v>26</v>
      </c>
      <c r="G32" s="99"/>
      <c r="H32" s="99"/>
    </row>
    <row r="33" spans="1:9" ht="15" x14ac:dyDescent="0.25">
      <c r="A33" s="233" t="s">
        <v>56</v>
      </c>
      <c r="B33" s="152">
        <v>17</v>
      </c>
      <c r="C33" s="173">
        <v>17</v>
      </c>
      <c r="D33" s="173">
        <v>17</v>
      </c>
      <c r="E33" s="232" t="s">
        <v>25</v>
      </c>
      <c r="G33" s="99"/>
      <c r="H33" s="99"/>
    </row>
    <row r="34" spans="1:9" ht="15" x14ac:dyDescent="0.25">
      <c r="A34" s="615" t="s">
        <v>123</v>
      </c>
      <c r="B34" s="517">
        <v>13</v>
      </c>
      <c r="C34" s="616">
        <v>13</v>
      </c>
      <c r="D34" s="616">
        <v>13</v>
      </c>
      <c r="E34" s="523" t="s">
        <v>17</v>
      </c>
      <c r="G34" s="99"/>
      <c r="H34" s="99"/>
    </row>
    <row r="35" spans="1:9" ht="15" x14ac:dyDescent="0.25">
      <c r="A35" s="233" t="s">
        <v>50</v>
      </c>
      <c r="B35" s="152">
        <v>16</v>
      </c>
      <c r="C35" s="173">
        <v>16</v>
      </c>
      <c r="D35" s="173">
        <v>16</v>
      </c>
      <c r="E35" s="232" t="s">
        <v>19</v>
      </c>
      <c r="G35" s="99"/>
      <c r="H35" s="99"/>
    </row>
    <row r="36" spans="1:9" ht="15" x14ac:dyDescent="0.25">
      <c r="A36" s="615" t="s">
        <v>55</v>
      </c>
      <c r="B36" s="517">
        <v>17</v>
      </c>
      <c r="C36" s="616">
        <v>17</v>
      </c>
      <c r="D36" s="616">
        <v>17</v>
      </c>
      <c r="E36" s="523" t="s">
        <v>24</v>
      </c>
      <c r="G36" s="99"/>
      <c r="H36" s="99"/>
    </row>
    <row r="37" spans="1:9" ht="15" x14ac:dyDescent="0.25">
      <c r="A37" s="233" t="s">
        <v>51</v>
      </c>
      <c r="B37" s="152">
        <v>7</v>
      </c>
      <c r="C37" s="173">
        <v>7</v>
      </c>
      <c r="D37" s="173">
        <v>7</v>
      </c>
      <c r="E37" s="232" t="s">
        <v>20</v>
      </c>
      <c r="G37" s="99"/>
      <c r="H37" s="99"/>
    </row>
    <row r="38" spans="1:9" ht="15" x14ac:dyDescent="0.25">
      <c r="A38" s="615" t="s">
        <v>52</v>
      </c>
      <c r="B38" s="517">
        <v>21</v>
      </c>
      <c r="C38" s="616">
        <v>21</v>
      </c>
      <c r="D38" s="616">
        <v>21</v>
      </c>
      <c r="E38" s="523" t="s">
        <v>21</v>
      </c>
      <c r="G38" s="99"/>
      <c r="H38" s="99"/>
    </row>
    <row r="39" spans="1:9" ht="15" x14ac:dyDescent="0.25">
      <c r="A39" s="233" t="s">
        <v>53</v>
      </c>
      <c r="B39" s="152">
        <v>11</v>
      </c>
      <c r="C39" s="173">
        <v>11</v>
      </c>
      <c r="D39" s="173">
        <v>11</v>
      </c>
      <c r="E39" s="232" t="s">
        <v>22</v>
      </c>
      <c r="G39" s="99"/>
      <c r="H39" s="99"/>
    </row>
    <row r="40" spans="1:9" ht="15" x14ac:dyDescent="0.25">
      <c r="A40" s="617" t="s">
        <v>54</v>
      </c>
      <c r="B40" s="618">
        <v>6</v>
      </c>
      <c r="C40" s="619">
        <v>6</v>
      </c>
      <c r="D40" s="619">
        <v>6</v>
      </c>
      <c r="E40" s="620" t="s">
        <v>23</v>
      </c>
      <c r="G40" s="99"/>
    </row>
    <row r="41" spans="1:9" ht="13.5" customHeight="1" x14ac:dyDescent="0.25">
      <c r="A41" s="857" t="s">
        <v>584</v>
      </c>
      <c r="B41" s="857"/>
      <c r="C41" s="857"/>
      <c r="D41" s="857"/>
      <c r="E41" s="857"/>
      <c r="F41" s="857"/>
      <c r="G41" s="296"/>
      <c r="I41" s="26"/>
    </row>
    <row r="42" spans="1:9" ht="15.75" x14ac:dyDescent="0.25">
      <c r="A42" s="855" t="s">
        <v>629</v>
      </c>
      <c r="B42" s="856"/>
      <c r="C42" s="856"/>
      <c r="D42" s="856"/>
      <c r="E42" s="856"/>
      <c r="G42" s="99"/>
      <c r="I42" s="26"/>
    </row>
    <row r="43" spans="1:9" ht="15.75" x14ac:dyDescent="0.25">
      <c r="A43" s="157"/>
      <c r="B43" s="157"/>
      <c r="C43" s="157"/>
      <c r="D43" s="60"/>
      <c r="E43" s="60"/>
      <c r="G43" s="99"/>
      <c r="I43" s="26"/>
    </row>
    <row r="44" spans="1:9" x14ac:dyDescent="0.2">
      <c r="A44" s="7"/>
      <c r="B44" s="7"/>
      <c r="G44" s="99"/>
    </row>
    <row r="45" spans="1:9" x14ac:dyDescent="0.2">
      <c r="A45" s="5"/>
      <c r="F45" s="5"/>
      <c r="G45" s="99"/>
    </row>
    <row r="46" spans="1:9" ht="11.25" customHeight="1" x14ac:dyDescent="0.2"/>
    <row r="47" spans="1:9" ht="11.25" customHeight="1" x14ac:dyDescent="0.2"/>
    <row r="48" spans="1:9" ht="11.25" customHeight="1" x14ac:dyDescent="0.2"/>
    <row r="49" spans="1:15" ht="11.25" customHeight="1" x14ac:dyDescent="0.2">
      <c r="O49" s="97"/>
    </row>
    <row r="50" spans="1:15" ht="11.25" customHeight="1" x14ac:dyDescent="0.2">
      <c r="O50" s="4"/>
    </row>
    <row r="51" spans="1:15" ht="11.25" customHeight="1" x14ac:dyDescent="0.2">
      <c r="J51" s="1"/>
    </row>
    <row r="52" spans="1:15" ht="11.25" customHeight="1" x14ac:dyDescent="0.2"/>
    <row r="53" spans="1:15" ht="11.25" customHeight="1" x14ac:dyDescent="0.2"/>
    <row r="54" spans="1:15" ht="11.25" customHeight="1" x14ac:dyDescent="0.2"/>
    <row r="55" spans="1:15" ht="11.25" customHeight="1" x14ac:dyDescent="0.2"/>
    <row r="56" spans="1:15" ht="11.25" customHeight="1" x14ac:dyDescent="0.2">
      <c r="D56" s="3"/>
    </row>
    <row r="57" spans="1:15" ht="11.25" customHeight="1" x14ac:dyDescent="0.2">
      <c r="B57" s="3"/>
      <c r="C57" s="3"/>
    </row>
    <row r="58" spans="1:15" ht="11.25" customHeight="1" x14ac:dyDescent="0.2">
      <c r="A58" s="2"/>
      <c r="B58" s="2"/>
      <c r="C58" s="2"/>
    </row>
    <row r="59" spans="1:15" ht="11.25" customHeight="1" x14ac:dyDescent="0.2">
      <c r="F59" s="4"/>
      <c r="G59" s="4"/>
    </row>
    <row r="60" spans="1:15" ht="11.25" customHeight="1" x14ac:dyDescent="0.2">
      <c r="A60" s="3"/>
    </row>
    <row r="61" spans="1:15" ht="20.25" customHeight="1" x14ac:dyDescent="0.2"/>
    <row r="62" spans="1:15" ht="11.25" hidden="1" customHeight="1" x14ac:dyDescent="0.2"/>
    <row r="63" spans="1:15" ht="15.75" customHeight="1" x14ac:dyDescent="0.2"/>
    <row r="65" spans="3:9" x14ac:dyDescent="0.2">
      <c r="G65" s="111" t="s">
        <v>565</v>
      </c>
      <c r="H65" s="111" t="s">
        <v>589</v>
      </c>
      <c r="I65" s="42" t="s">
        <v>602</v>
      </c>
    </row>
    <row r="66" spans="3:9" x14ac:dyDescent="0.2">
      <c r="G66">
        <v>1394</v>
      </c>
      <c r="H66">
        <v>1395</v>
      </c>
      <c r="I66">
        <v>1396</v>
      </c>
    </row>
    <row r="67" spans="3:9" x14ac:dyDescent="0.2">
      <c r="D67" s="97"/>
      <c r="G67">
        <v>463</v>
      </c>
      <c r="H67">
        <v>463</v>
      </c>
      <c r="I67">
        <f>B6</f>
        <v>463</v>
      </c>
    </row>
    <row r="68" spans="3:9" x14ac:dyDescent="0.2">
      <c r="E68" s="42" t="s">
        <v>641</v>
      </c>
      <c r="G68">
        <v>39</v>
      </c>
      <c r="H68">
        <v>39</v>
      </c>
      <c r="I68">
        <f>B7</f>
        <v>39</v>
      </c>
    </row>
    <row r="70" spans="3:9" x14ac:dyDescent="0.2">
      <c r="C70" s="496"/>
      <c r="E70" s="496" t="s">
        <v>642</v>
      </c>
    </row>
  </sheetData>
  <mergeCells count="7">
    <mergeCell ref="A42:E42"/>
    <mergeCell ref="A41:F41"/>
    <mergeCell ref="B3:D3"/>
    <mergeCell ref="B2:D2"/>
    <mergeCell ref="B1:D1"/>
    <mergeCell ref="E4:E5"/>
    <mergeCell ref="A4:A5"/>
  </mergeCells>
  <phoneticPr fontId="2" type="noConversion"/>
  <pageMargins left="0.5" right="0.59055118110236204" top="0.59055118110236204" bottom="0.39370078740157499" header="0.196850393700787" footer="0.511811023622047"/>
  <pageSetup paperSize="9" scale="95" firstPageNumber="134" orientation="portrait" horizontalDpi="300" verticalDpi="300" r:id="rId1"/>
  <headerFooter alignWithMargins="0">
    <oddFooter xml:space="preserve">&amp;L&amp;11Afghanistan Statistical Yearbook &amp;10 2017-18&amp;R&amp;11سالنامۀ احصائیوی افغانستان ١٣٩۶/ دافغانستان احصائیوی کالنی ١٣٩۶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topLeftCell="A13" workbookViewId="0">
      <selection activeCell="I22" sqref="I22"/>
    </sheetView>
  </sheetViews>
  <sheetFormatPr defaultRowHeight="12.75" x14ac:dyDescent="0.2"/>
  <cols>
    <col min="1" max="1" width="45.5" customWidth="1"/>
    <col min="2" max="4" width="15.6640625" customWidth="1"/>
    <col min="5" max="6" width="24.1640625" customWidth="1"/>
    <col min="7" max="7" width="8.83203125" customWidth="1"/>
    <col min="8" max="8" width="23.1640625" customWidth="1"/>
    <col min="9" max="9" width="10.83203125" customWidth="1"/>
    <col min="10" max="10" width="33.5" customWidth="1"/>
    <col min="11" max="11" width="28.83203125" customWidth="1"/>
    <col min="13" max="13" width="13.83203125" bestFit="1" customWidth="1"/>
  </cols>
  <sheetData>
    <row r="1" spans="1:10" ht="18.75" x14ac:dyDescent="0.3">
      <c r="A1" s="637" t="s">
        <v>266</v>
      </c>
      <c r="B1" s="638"/>
      <c r="C1" s="638"/>
      <c r="D1" s="638"/>
      <c r="E1" s="638"/>
      <c r="F1" s="638"/>
      <c r="G1" s="24"/>
    </row>
    <row r="2" spans="1:10" ht="18.75" x14ac:dyDescent="0.3">
      <c r="A2" s="256"/>
      <c r="B2" s="637" t="s">
        <v>600</v>
      </c>
      <c r="C2" s="638"/>
      <c r="D2" s="638"/>
      <c r="E2" s="638"/>
      <c r="F2" s="257"/>
      <c r="G2" s="24"/>
    </row>
    <row r="3" spans="1:10" ht="18.75" x14ac:dyDescent="0.3">
      <c r="A3" s="637" t="s">
        <v>257</v>
      </c>
      <c r="B3" s="638"/>
      <c r="C3" s="638"/>
      <c r="D3" s="638"/>
      <c r="E3" s="638"/>
      <c r="F3" s="638"/>
      <c r="G3" s="29"/>
      <c r="H3" s="29"/>
      <c r="I3" s="29"/>
      <c r="J3" s="30"/>
    </row>
    <row r="4" spans="1:10" x14ac:dyDescent="0.2">
      <c r="A4" s="1" t="s">
        <v>206</v>
      </c>
      <c r="F4" s="1" t="s">
        <v>320</v>
      </c>
    </row>
    <row r="5" spans="1:10" ht="22.5" customHeight="1" x14ac:dyDescent="0.2">
      <c r="A5" s="650" t="s">
        <v>178</v>
      </c>
      <c r="B5" s="472">
        <v>1396</v>
      </c>
      <c r="C5" s="418">
        <v>1395</v>
      </c>
      <c r="D5" s="378">
        <v>1394</v>
      </c>
      <c r="E5" s="650" t="s">
        <v>236</v>
      </c>
      <c r="F5" s="678"/>
      <c r="J5" s="202" t="s">
        <v>62</v>
      </c>
    </row>
    <row r="6" spans="1:10" ht="22.5" customHeight="1" x14ac:dyDescent="0.25">
      <c r="A6" s="679"/>
      <c r="B6" s="473" t="s">
        <v>602</v>
      </c>
      <c r="C6" s="428" t="s">
        <v>589</v>
      </c>
      <c r="D6" s="390" t="s">
        <v>565</v>
      </c>
      <c r="E6" s="679"/>
      <c r="F6" s="680"/>
      <c r="G6" s="181"/>
      <c r="H6" s="103"/>
      <c r="I6">
        <v>81345</v>
      </c>
      <c r="J6" s="145" t="s">
        <v>63</v>
      </c>
    </row>
    <row r="7" spans="1:10" ht="30" customHeight="1" x14ac:dyDescent="0.25">
      <c r="A7" s="623" t="s">
        <v>69</v>
      </c>
      <c r="B7" s="621">
        <f>B8+B9+B11+B12+B13+B14+B15+B16+B17+B18+B19+B20</f>
        <v>509121</v>
      </c>
      <c r="C7" s="622">
        <f>C8+C9+C10+C11+C12+C13+C14+C15+C16+C17+C18+C19+C20</f>
        <v>270452</v>
      </c>
      <c r="D7" s="622">
        <f>D8+D9+D10+D11+D12+D13+D14+D16+D18+D19+D20</f>
        <v>149242</v>
      </c>
      <c r="E7" s="820" t="s">
        <v>318</v>
      </c>
      <c r="F7" s="748"/>
      <c r="G7" s="99"/>
      <c r="H7" s="99"/>
      <c r="I7">
        <v>247</v>
      </c>
      <c r="J7" s="145" t="s">
        <v>64</v>
      </c>
    </row>
    <row r="8" spans="1:10" ht="30" customHeight="1" x14ac:dyDescent="0.25">
      <c r="A8" s="230" t="s">
        <v>93</v>
      </c>
      <c r="B8" s="484">
        <v>139532</v>
      </c>
      <c r="C8" s="471">
        <v>78909</v>
      </c>
      <c r="D8" s="447">
        <v>74648</v>
      </c>
      <c r="E8" s="643" t="s">
        <v>647</v>
      </c>
      <c r="F8" s="861"/>
      <c r="G8" s="99"/>
      <c r="H8" s="99"/>
      <c r="I8">
        <v>1478</v>
      </c>
      <c r="J8" s="145" t="s">
        <v>65</v>
      </c>
    </row>
    <row r="9" spans="1:10" ht="30" customHeight="1" x14ac:dyDescent="0.25">
      <c r="A9" s="615" t="s">
        <v>593</v>
      </c>
      <c r="B9" s="530">
        <v>9674</v>
      </c>
      <c r="C9" s="528">
        <v>5024</v>
      </c>
      <c r="D9" s="528">
        <v>2690</v>
      </c>
      <c r="E9" s="713" t="s">
        <v>648</v>
      </c>
      <c r="F9" s="864"/>
      <c r="G9" s="99"/>
      <c r="H9" s="99"/>
      <c r="I9">
        <v>8</v>
      </c>
      <c r="J9" s="145" t="s">
        <v>180</v>
      </c>
    </row>
    <row r="10" spans="1:10" ht="30" customHeight="1" x14ac:dyDescent="0.25">
      <c r="A10" s="233" t="s">
        <v>545</v>
      </c>
      <c r="B10" s="484" t="s">
        <v>332</v>
      </c>
      <c r="C10" s="471">
        <v>407</v>
      </c>
      <c r="D10" s="447">
        <v>401</v>
      </c>
      <c r="E10" s="643" t="s">
        <v>649</v>
      </c>
      <c r="F10" s="861"/>
      <c r="G10" s="99"/>
      <c r="H10" s="99"/>
      <c r="I10">
        <v>14</v>
      </c>
      <c r="J10" s="145" t="s">
        <v>66</v>
      </c>
    </row>
    <row r="11" spans="1:10" ht="31.5" customHeight="1" x14ac:dyDescent="0.25">
      <c r="A11" s="615" t="s">
        <v>594</v>
      </c>
      <c r="B11" s="530">
        <v>28151</v>
      </c>
      <c r="C11" s="528">
        <v>25701</v>
      </c>
      <c r="D11" s="528">
        <v>39623</v>
      </c>
      <c r="E11" s="713" t="s">
        <v>650</v>
      </c>
      <c r="F11" s="860"/>
      <c r="G11" s="99"/>
      <c r="H11" s="99"/>
      <c r="I11">
        <v>668</v>
      </c>
      <c r="J11" s="145" t="s">
        <v>107</v>
      </c>
    </row>
    <row r="12" spans="1:10" ht="30" customHeight="1" x14ac:dyDescent="0.25">
      <c r="A12" s="233" t="s">
        <v>595</v>
      </c>
      <c r="B12" s="484">
        <v>11505</v>
      </c>
      <c r="C12" s="471">
        <v>13243</v>
      </c>
      <c r="D12" s="447">
        <v>690</v>
      </c>
      <c r="E12" s="643" t="s">
        <v>643</v>
      </c>
      <c r="F12" s="861"/>
      <c r="G12" s="99"/>
      <c r="H12" s="484">
        <v>34688</v>
      </c>
      <c r="I12">
        <v>16</v>
      </c>
      <c r="J12" s="145" t="s">
        <v>108</v>
      </c>
    </row>
    <row r="13" spans="1:10" ht="30" customHeight="1" x14ac:dyDescent="0.25">
      <c r="A13" s="615" t="s">
        <v>546</v>
      </c>
      <c r="B13" s="530">
        <v>1864</v>
      </c>
      <c r="C13" s="528">
        <v>1469</v>
      </c>
      <c r="D13" s="528">
        <v>6211</v>
      </c>
      <c r="E13" s="645" t="s">
        <v>611</v>
      </c>
      <c r="F13" s="646"/>
      <c r="G13" s="99"/>
      <c r="H13" s="269" t="s">
        <v>610</v>
      </c>
      <c r="I13">
        <v>3212</v>
      </c>
      <c r="J13" s="145" t="s">
        <v>67</v>
      </c>
    </row>
    <row r="14" spans="1:10" ht="30" customHeight="1" x14ac:dyDescent="0.25">
      <c r="A14" s="233" t="s">
        <v>596</v>
      </c>
      <c r="B14" s="484">
        <v>160</v>
      </c>
      <c r="C14" s="471">
        <v>70</v>
      </c>
      <c r="D14" s="447">
        <v>43</v>
      </c>
      <c r="E14" s="643" t="s">
        <v>652</v>
      </c>
      <c r="F14" s="861"/>
      <c r="G14" s="99"/>
      <c r="H14" s="99"/>
      <c r="I14">
        <v>145</v>
      </c>
      <c r="J14" s="145" t="s">
        <v>179</v>
      </c>
    </row>
    <row r="15" spans="1:10" ht="30" customHeight="1" x14ac:dyDescent="0.25">
      <c r="A15" s="615" t="s">
        <v>597</v>
      </c>
      <c r="B15" s="530">
        <v>300224</v>
      </c>
      <c r="C15" s="528">
        <v>134412</v>
      </c>
      <c r="D15" s="528" t="s">
        <v>113</v>
      </c>
      <c r="E15" s="713" t="s">
        <v>653</v>
      </c>
      <c r="F15" s="714"/>
      <c r="G15" s="99"/>
      <c r="H15" s="99"/>
      <c r="J15" s="145"/>
    </row>
    <row r="16" spans="1:10" ht="30" customHeight="1" x14ac:dyDescent="0.25">
      <c r="A16" s="233" t="s">
        <v>598</v>
      </c>
      <c r="B16" s="484">
        <v>8678</v>
      </c>
      <c r="C16" s="471">
        <v>6304</v>
      </c>
      <c r="D16" s="447">
        <v>3377</v>
      </c>
      <c r="E16" s="705" t="s">
        <v>644</v>
      </c>
      <c r="F16" s="865"/>
      <c r="G16" s="99"/>
      <c r="H16" s="99"/>
      <c r="I16">
        <v>3441</v>
      </c>
      <c r="J16" s="145" t="s">
        <v>68</v>
      </c>
    </row>
    <row r="17" spans="1:13" ht="30" customHeight="1" x14ac:dyDescent="0.25">
      <c r="A17" s="526" t="s">
        <v>668</v>
      </c>
      <c r="B17" s="530">
        <v>823</v>
      </c>
      <c r="C17" s="528">
        <v>915</v>
      </c>
      <c r="D17" s="528" t="s">
        <v>113</v>
      </c>
      <c r="E17" s="698" t="s">
        <v>654</v>
      </c>
      <c r="F17" s="866"/>
      <c r="G17" s="99"/>
      <c r="H17" s="99"/>
      <c r="J17" s="145"/>
    </row>
    <row r="18" spans="1:13" ht="30" customHeight="1" x14ac:dyDescent="0.25">
      <c r="A18" s="230" t="s">
        <v>193</v>
      </c>
      <c r="B18" s="484">
        <v>5572</v>
      </c>
      <c r="C18" s="471">
        <v>2340</v>
      </c>
      <c r="D18" s="447">
        <v>4893</v>
      </c>
      <c r="E18" s="643" t="s">
        <v>655</v>
      </c>
      <c r="F18" s="861"/>
      <c r="G18" s="99"/>
      <c r="H18" s="99"/>
      <c r="I18">
        <v>8919</v>
      </c>
      <c r="J18" s="158" t="s">
        <v>109</v>
      </c>
    </row>
    <row r="19" spans="1:13" ht="30" customHeight="1" x14ac:dyDescent="0.25">
      <c r="A19" s="624" t="s">
        <v>194</v>
      </c>
      <c r="B19" s="530">
        <v>41</v>
      </c>
      <c r="C19" s="528">
        <v>35</v>
      </c>
      <c r="D19" s="528">
        <v>19</v>
      </c>
      <c r="E19" s="645" t="s">
        <v>645</v>
      </c>
      <c r="F19" s="646"/>
      <c r="G19" s="99"/>
      <c r="H19" s="99"/>
      <c r="I19" s="99"/>
      <c r="J19">
        <f>SUM(I6:I18)</f>
        <v>99493</v>
      </c>
    </row>
    <row r="20" spans="1:13" ht="30" customHeight="1" x14ac:dyDescent="0.25">
      <c r="A20" s="234" t="s">
        <v>94</v>
      </c>
      <c r="B20" s="487">
        <v>2897</v>
      </c>
      <c r="C20" s="480">
        <v>1623</v>
      </c>
      <c r="D20" s="448">
        <v>16647</v>
      </c>
      <c r="E20" s="673" t="s">
        <v>646</v>
      </c>
      <c r="F20" s="863"/>
      <c r="G20" s="99"/>
      <c r="H20" s="99"/>
      <c r="I20" s="99"/>
    </row>
    <row r="21" spans="1:13" ht="15.75" customHeight="1" x14ac:dyDescent="0.2">
      <c r="A21" s="415" t="s">
        <v>204</v>
      </c>
      <c r="B21" s="437"/>
      <c r="C21" s="415"/>
      <c r="D21" s="862" t="s">
        <v>657</v>
      </c>
      <c r="E21" s="862"/>
      <c r="F21" s="862"/>
      <c r="G21" s="99"/>
      <c r="H21" s="99"/>
      <c r="I21" s="99"/>
    </row>
    <row r="22" spans="1:13" ht="24.75" customHeight="1" x14ac:dyDescent="0.2">
      <c r="A22" s="262"/>
      <c r="B22" s="262"/>
      <c r="C22" s="262"/>
      <c r="D22" s="262"/>
      <c r="E22" s="262"/>
      <c r="F22" s="186"/>
    </row>
    <row r="23" spans="1:13" ht="15.75" customHeight="1" x14ac:dyDescent="0.2">
      <c r="A23" s="858" t="s">
        <v>656</v>
      </c>
      <c r="B23" s="858"/>
      <c r="C23" s="858"/>
      <c r="D23" s="858" t="s">
        <v>651</v>
      </c>
      <c r="E23" s="858"/>
      <c r="F23" s="858"/>
    </row>
    <row r="24" spans="1:13" ht="18" customHeight="1" x14ac:dyDescent="0.2">
      <c r="A24" s="858" t="s">
        <v>638</v>
      </c>
      <c r="B24" s="858"/>
      <c r="C24" s="858"/>
      <c r="D24" s="859" t="s">
        <v>632</v>
      </c>
      <c r="E24" s="859"/>
      <c r="F24" s="859"/>
    </row>
    <row r="25" spans="1:13" ht="24.75" customHeight="1" x14ac:dyDescent="0.25">
      <c r="A25" s="129"/>
      <c r="B25" s="129"/>
      <c r="C25" s="129"/>
      <c r="D25" s="129"/>
      <c r="E25" s="129"/>
      <c r="F25" s="146"/>
    </row>
    <row r="26" spans="1:13" ht="15.75" customHeight="1" x14ac:dyDescent="0.25">
      <c r="A26" s="129"/>
      <c r="B26" s="129"/>
      <c r="C26" s="129"/>
      <c r="D26" s="129"/>
      <c r="E26" s="129"/>
      <c r="F26" s="146"/>
    </row>
    <row r="27" spans="1:13" ht="15.75" customHeight="1" x14ac:dyDescent="0.25">
      <c r="A27" s="129"/>
      <c r="B27" s="129"/>
      <c r="C27" s="129"/>
      <c r="D27" s="129"/>
      <c r="E27" s="129"/>
      <c r="F27" s="146"/>
    </row>
    <row r="28" spans="1:13" ht="15.75" customHeight="1" x14ac:dyDescent="0.25">
      <c r="A28" s="129"/>
      <c r="B28" s="129"/>
      <c r="C28" s="129"/>
      <c r="D28" s="129"/>
      <c r="E28" s="129"/>
      <c r="F28" s="146"/>
    </row>
    <row r="29" spans="1:13" ht="15.75" customHeight="1" x14ac:dyDescent="0.25">
      <c r="A29" s="129"/>
      <c r="B29" s="129"/>
      <c r="C29" s="129"/>
      <c r="D29" s="129"/>
      <c r="E29" s="129"/>
      <c r="F29" s="146"/>
      <c r="M29">
        <v>465</v>
      </c>
    </row>
    <row r="30" spans="1:13" ht="15.75" customHeight="1" x14ac:dyDescent="0.25">
      <c r="A30" s="129"/>
      <c r="B30" s="129"/>
      <c r="C30" s="129"/>
      <c r="D30" s="129"/>
      <c r="E30" s="129"/>
      <c r="F30" s="146"/>
    </row>
    <row r="31" spans="1:13" ht="18" customHeight="1" x14ac:dyDescent="0.25">
      <c r="A31" s="129"/>
      <c r="B31" s="129"/>
      <c r="C31" s="129"/>
      <c r="D31" s="129"/>
      <c r="E31" s="129"/>
      <c r="F31" s="146"/>
    </row>
    <row r="32" spans="1:13" ht="15.75" customHeight="1" x14ac:dyDescent="0.25">
      <c r="A32" s="129"/>
      <c r="B32" s="129"/>
      <c r="C32" s="129"/>
      <c r="D32" s="129"/>
      <c r="E32" s="129"/>
      <c r="F32" s="146"/>
    </row>
    <row r="33" spans="1:6" ht="15.75" customHeight="1" x14ac:dyDescent="0.25">
      <c r="A33" s="129"/>
      <c r="B33" s="129"/>
      <c r="C33" s="129"/>
      <c r="D33" s="129"/>
      <c r="E33" s="129"/>
      <c r="F33" s="146"/>
    </row>
    <row r="34" spans="1:6" ht="15.75" customHeight="1" x14ac:dyDescent="0.25">
      <c r="A34" s="129"/>
      <c r="B34" s="129"/>
      <c r="C34" s="129"/>
      <c r="D34" s="129"/>
      <c r="E34" s="129"/>
      <c r="F34" s="146"/>
    </row>
    <row r="35" spans="1:6" ht="15.75" customHeight="1" x14ac:dyDescent="0.25">
      <c r="A35" s="129"/>
      <c r="B35" s="129"/>
      <c r="C35" s="129"/>
      <c r="D35" s="129"/>
      <c r="E35" s="129"/>
      <c r="F35" s="146"/>
    </row>
    <row r="36" spans="1:6" ht="15.75" customHeight="1" x14ac:dyDescent="0.25">
      <c r="A36" s="129"/>
      <c r="B36" s="129"/>
      <c r="C36" s="129"/>
      <c r="D36" s="129"/>
      <c r="E36" s="129"/>
      <c r="F36" s="146"/>
    </row>
    <row r="37" spans="1:6" ht="15.75" customHeight="1" x14ac:dyDescent="0.25">
      <c r="A37" s="129"/>
      <c r="B37" s="129"/>
      <c r="C37" s="129"/>
      <c r="D37" s="129"/>
      <c r="E37" s="129"/>
      <c r="F37" s="146"/>
    </row>
    <row r="38" spans="1:6" ht="15.75" customHeight="1" x14ac:dyDescent="0.25">
      <c r="A38" s="129"/>
      <c r="B38" s="129"/>
      <c r="C38" s="129"/>
      <c r="D38" s="129"/>
      <c r="E38" s="129"/>
      <c r="F38" s="146"/>
    </row>
    <row r="39" spans="1:6" ht="15.75" customHeight="1" x14ac:dyDescent="0.25">
      <c r="A39" s="129"/>
      <c r="B39" s="129"/>
      <c r="C39" s="129"/>
      <c r="D39" s="129"/>
      <c r="E39" s="129"/>
      <c r="F39" s="146"/>
    </row>
    <row r="40" spans="1:6" ht="15.75" customHeight="1" x14ac:dyDescent="0.25">
      <c r="A40" s="129"/>
      <c r="B40" s="129"/>
      <c r="C40" s="129"/>
      <c r="D40" s="129"/>
      <c r="E40" s="129"/>
      <c r="F40" s="146"/>
    </row>
    <row r="41" spans="1:6" ht="15.75" customHeight="1" x14ac:dyDescent="0.25">
      <c r="A41" s="129"/>
      <c r="B41" s="129"/>
      <c r="C41" s="129"/>
      <c r="D41" s="129"/>
      <c r="E41" s="129"/>
      <c r="F41" s="146"/>
    </row>
    <row r="42" spans="1:6" ht="15.75" customHeight="1" x14ac:dyDescent="0.25">
      <c r="A42" s="129"/>
      <c r="B42" s="129"/>
      <c r="C42" s="129"/>
      <c r="D42" s="129"/>
      <c r="E42" s="129"/>
      <c r="F42" s="146"/>
    </row>
    <row r="43" spans="1:6" ht="15.75" customHeight="1" x14ac:dyDescent="0.2">
      <c r="A43" s="130"/>
      <c r="B43" s="130"/>
      <c r="C43" s="130"/>
      <c r="D43" s="130"/>
      <c r="E43" s="130"/>
      <c r="F43" s="111"/>
    </row>
    <row r="44" spans="1:6" ht="15.75" customHeight="1" x14ac:dyDescent="0.2">
      <c r="A44" s="130"/>
      <c r="B44" s="130"/>
      <c r="C44" s="130"/>
      <c r="D44" s="130"/>
      <c r="E44" s="130"/>
      <c r="F44" s="111"/>
    </row>
    <row r="45" spans="1:6" ht="15.75" customHeight="1" x14ac:dyDescent="0.2">
      <c r="A45" s="130"/>
      <c r="B45" s="130"/>
      <c r="C45" s="130"/>
      <c r="D45" s="130"/>
      <c r="E45" s="130"/>
      <c r="F45" s="111"/>
    </row>
    <row r="46" spans="1:6" ht="15.75" customHeight="1" x14ac:dyDescent="0.2">
      <c r="A46" s="130"/>
      <c r="B46" s="130"/>
      <c r="C46" s="130"/>
      <c r="D46" s="130"/>
      <c r="E46" s="130"/>
      <c r="F46" s="111"/>
    </row>
    <row r="47" spans="1:6" ht="15.75" x14ac:dyDescent="0.25">
      <c r="F47" s="26"/>
    </row>
    <row r="48" spans="1:6" ht="15.75" x14ac:dyDescent="0.25">
      <c r="A48" s="11"/>
      <c r="B48" s="11"/>
      <c r="C48" s="11"/>
      <c r="F48" s="26"/>
    </row>
    <row r="51" spans="1:5" ht="15" x14ac:dyDescent="0.25">
      <c r="B51" s="209" t="s">
        <v>565</v>
      </c>
      <c r="C51" s="209" t="s">
        <v>589</v>
      </c>
      <c r="D51" s="111" t="s">
        <v>602</v>
      </c>
      <c r="E51" s="4"/>
    </row>
    <row r="52" spans="1:5" ht="15" x14ac:dyDescent="0.25">
      <c r="A52" s="3" t="s">
        <v>105</v>
      </c>
      <c r="B52" s="73">
        <v>1394</v>
      </c>
      <c r="C52" s="73">
        <v>1395</v>
      </c>
      <c r="D52">
        <v>1396</v>
      </c>
      <c r="E52" s="4"/>
    </row>
    <row r="53" spans="1:5" ht="15" x14ac:dyDescent="0.25">
      <c r="A53" s="42" t="s">
        <v>164</v>
      </c>
      <c r="B53" s="73">
        <v>149242</v>
      </c>
      <c r="C53" s="73">
        <v>270452</v>
      </c>
      <c r="D53">
        <v>509121</v>
      </c>
    </row>
    <row r="54" spans="1:5" ht="15" x14ac:dyDescent="0.25">
      <c r="A54" s="42" t="s">
        <v>599</v>
      </c>
      <c r="B54" s="73"/>
      <c r="C54" s="73"/>
    </row>
    <row r="55" spans="1:5" ht="15" x14ac:dyDescent="0.25">
      <c r="A55" s="42"/>
      <c r="B55" s="73">
        <v>2690</v>
      </c>
      <c r="C55" s="73">
        <v>5024</v>
      </c>
      <c r="D55">
        <v>9674</v>
      </c>
      <c r="E55" s="4"/>
    </row>
    <row r="67" spans="4:5" x14ac:dyDescent="0.2">
      <c r="D67" s="12"/>
      <c r="E67" s="12"/>
    </row>
    <row r="68" spans="4:5" x14ac:dyDescent="0.2">
      <c r="D68" s="4"/>
      <c r="E68" s="4"/>
    </row>
    <row r="69" spans="4:5" x14ac:dyDescent="0.2">
      <c r="D69" s="4"/>
      <c r="E69" s="4"/>
    </row>
    <row r="70" spans="4:5" x14ac:dyDescent="0.2">
      <c r="D70" s="12"/>
      <c r="E70" s="12"/>
    </row>
  </sheetData>
  <mergeCells count="24">
    <mergeCell ref="E18:F18"/>
    <mergeCell ref="E19:F19"/>
    <mergeCell ref="E15:F15"/>
    <mergeCell ref="A5:A6"/>
    <mergeCell ref="A1:F1"/>
    <mergeCell ref="A3:F3"/>
    <mergeCell ref="B2:E2"/>
    <mergeCell ref="E5:F6"/>
    <mergeCell ref="D23:F23"/>
    <mergeCell ref="D24:F24"/>
    <mergeCell ref="A23:C23"/>
    <mergeCell ref="A24:C24"/>
    <mergeCell ref="E7:F7"/>
    <mergeCell ref="E11:F11"/>
    <mergeCell ref="E12:F12"/>
    <mergeCell ref="E13:F13"/>
    <mergeCell ref="E14:F14"/>
    <mergeCell ref="D21:F21"/>
    <mergeCell ref="E20:F20"/>
    <mergeCell ref="E8:F8"/>
    <mergeCell ref="E9:F9"/>
    <mergeCell ref="E10:F10"/>
    <mergeCell ref="E16:F16"/>
    <mergeCell ref="E17:F17"/>
  </mergeCells>
  <phoneticPr fontId="2" type="noConversion"/>
  <printOptions horizontalCentered="1"/>
  <pageMargins left="0.35070078740157501" right="7.0078740157500001E-3" top="0.39370078740157499" bottom="0.39370078740157499" header="0.196850393700787" footer="0.511811023622047"/>
  <pageSetup paperSize="9" scale="78" firstPageNumber="134" fitToHeight="2" orientation="portrait" horizontalDpi="300" verticalDpi="300" r:id="rId1"/>
  <headerFooter alignWithMargins="0">
    <oddFooter>&amp;L&amp;11Afghanistan Statistical Yearbook 2017-18&amp;R&amp;11سالنامۀ احصائیوی افغانستان ١٣٩۶/  دافغانستان احصائیوی کالنی ١٣٩۶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zoomScale="90" zoomScaleNormal="90" workbookViewId="0">
      <selection activeCell="K31" sqref="K31"/>
    </sheetView>
  </sheetViews>
  <sheetFormatPr defaultRowHeight="12.75" x14ac:dyDescent="0.2"/>
  <cols>
    <col min="1" max="1" width="30.83203125" customWidth="1"/>
    <col min="2" max="4" width="23.5" customWidth="1"/>
    <col min="5" max="5" width="30.83203125" customWidth="1"/>
    <col min="9" max="9" width="12.1640625" customWidth="1"/>
    <col min="13" max="13" width="12" customWidth="1"/>
    <col min="14" max="14" width="10.5" customWidth="1"/>
  </cols>
  <sheetData>
    <row r="1" spans="1:14" ht="18.75" x14ac:dyDescent="0.3">
      <c r="A1" s="637" t="s">
        <v>281</v>
      </c>
      <c r="B1" s="637"/>
      <c r="C1" s="637"/>
      <c r="D1" s="637"/>
      <c r="E1" s="637"/>
      <c r="F1" s="24"/>
      <c r="G1" s="24"/>
      <c r="H1" s="29"/>
      <c r="I1" s="29"/>
      <c r="J1" s="26"/>
    </row>
    <row r="2" spans="1:14" ht="20.25" customHeight="1" x14ac:dyDescent="0.3">
      <c r="A2" s="637" t="s">
        <v>323</v>
      </c>
      <c r="B2" s="637"/>
      <c r="C2" s="637"/>
      <c r="D2" s="637"/>
      <c r="E2" s="637"/>
      <c r="F2" s="24"/>
      <c r="G2" s="24"/>
      <c r="H2" s="29"/>
      <c r="I2" s="29"/>
      <c r="J2" s="26"/>
    </row>
    <row r="3" spans="1:14" ht="18.75" x14ac:dyDescent="0.3">
      <c r="A3" s="153"/>
      <c r="B3" s="819" t="s">
        <v>280</v>
      </c>
      <c r="C3" s="819"/>
      <c r="D3" s="819"/>
      <c r="E3" s="153"/>
      <c r="F3" s="24"/>
      <c r="G3" s="24"/>
      <c r="H3" s="29"/>
      <c r="I3" s="29"/>
      <c r="J3" s="26"/>
      <c r="K3" s="76"/>
    </row>
    <row r="4" spans="1:14" ht="16.5" customHeight="1" x14ac:dyDescent="0.3">
      <c r="A4" s="159" t="s">
        <v>206</v>
      </c>
      <c r="B4" s="144"/>
      <c r="C4" s="144"/>
      <c r="D4" s="144"/>
      <c r="E4" s="203" t="s">
        <v>321</v>
      </c>
      <c r="F4" s="23"/>
      <c r="N4" s="34"/>
    </row>
    <row r="5" spans="1:14" ht="15.75" customHeight="1" x14ac:dyDescent="0.2">
      <c r="A5" s="650" t="s">
        <v>234</v>
      </c>
      <c r="B5" s="475">
        <v>1396</v>
      </c>
      <c r="C5" s="422">
        <v>1395</v>
      </c>
      <c r="D5" s="380">
        <v>1394</v>
      </c>
      <c r="E5" s="651" t="s">
        <v>235</v>
      </c>
      <c r="F5" s="6"/>
      <c r="G5" s="6"/>
    </row>
    <row r="6" spans="1:14" ht="15.75" customHeight="1" x14ac:dyDescent="0.2">
      <c r="A6" s="679"/>
      <c r="B6" s="477" t="s">
        <v>602</v>
      </c>
      <c r="C6" s="423" t="s">
        <v>589</v>
      </c>
      <c r="D6" s="389" t="s">
        <v>565</v>
      </c>
      <c r="E6" s="652"/>
      <c r="F6" s="6"/>
      <c r="G6" s="6"/>
    </row>
    <row r="7" spans="1:14" ht="16.5" customHeight="1" x14ac:dyDescent="0.2">
      <c r="A7" s="612" t="s">
        <v>69</v>
      </c>
      <c r="B7" s="531">
        <f>B8+B9+B10+B11+B12+B13+B14+B15+B16+B17+B18+B19+B20+B21+B22+B23+B24+B25+B26+B27+B28+B29+B30+B31+B32+B33+B34+B35+B36+B37+B38+B39+B40+B41</f>
        <v>509121</v>
      </c>
      <c r="C7" s="613">
        <f>C8+C9+C10+C11+C12+C13+C14+C15+C16+C17+C18+C19+C20+C21+C22+C23+C24+C25+C26+C27+C28+C29+C30+C31+C32+C33+C34+C35+C36+C37+C38+C39+C40+C41</f>
        <v>270452</v>
      </c>
      <c r="D7" s="625">
        <v>149242</v>
      </c>
      <c r="E7" s="614" t="s">
        <v>318</v>
      </c>
      <c r="F7" s="6"/>
      <c r="G7" s="6"/>
    </row>
    <row r="8" spans="1:14" ht="15" customHeight="1" x14ac:dyDescent="0.25">
      <c r="A8" s="233" t="s">
        <v>34</v>
      </c>
      <c r="B8" s="152">
        <v>222940</v>
      </c>
      <c r="C8" s="173">
        <v>118635</v>
      </c>
      <c r="D8" s="173">
        <v>98967</v>
      </c>
      <c r="E8" s="232" t="s">
        <v>2</v>
      </c>
      <c r="F8" s="6"/>
      <c r="G8" s="6"/>
    </row>
    <row r="9" spans="1:14" ht="12.75" customHeight="1" x14ac:dyDescent="0.25">
      <c r="A9" s="615" t="s">
        <v>35</v>
      </c>
      <c r="B9" s="517">
        <v>5610</v>
      </c>
      <c r="C9" s="616">
        <v>4691</v>
      </c>
      <c r="D9" s="616">
        <v>1453</v>
      </c>
      <c r="E9" s="523" t="s">
        <v>3</v>
      </c>
      <c r="F9" s="6"/>
      <c r="G9" s="6"/>
      <c r="K9" s="1"/>
      <c r="L9" s="1"/>
      <c r="M9" s="1"/>
      <c r="N9" s="1"/>
    </row>
    <row r="10" spans="1:14" ht="14.25" customHeight="1" x14ac:dyDescent="0.3">
      <c r="A10" s="233" t="s">
        <v>59</v>
      </c>
      <c r="B10" s="152">
        <v>3152</v>
      </c>
      <c r="C10" s="173">
        <v>1803</v>
      </c>
      <c r="D10" s="173">
        <v>1467</v>
      </c>
      <c r="E10" s="232" t="s">
        <v>112</v>
      </c>
      <c r="F10" s="6"/>
      <c r="G10" s="6"/>
      <c r="K10" s="29"/>
      <c r="L10" s="1"/>
      <c r="M10" s="1"/>
      <c r="N10" s="1"/>
    </row>
    <row r="11" spans="1:14" ht="15" customHeight="1" x14ac:dyDescent="0.25">
      <c r="A11" s="615" t="s">
        <v>36</v>
      </c>
      <c r="B11" s="517">
        <v>2981</v>
      </c>
      <c r="C11" s="616">
        <v>684</v>
      </c>
      <c r="D11" s="616">
        <v>555</v>
      </c>
      <c r="E11" s="523" t="s">
        <v>4</v>
      </c>
      <c r="F11" s="6"/>
      <c r="G11" s="6"/>
      <c r="K11" s="1"/>
      <c r="L11" s="1"/>
      <c r="M11" s="1"/>
      <c r="N11" s="1"/>
    </row>
    <row r="12" spans="1:14" ht="14.25" customHeight="1" x14ac:dyDescent="0.25">
      <c r="A12" s="233" t="s">
        <v>37</v>
      </c>
      <c r="B12" s="152">
        <v>5994</v>
      </c>
      <c r="C12" s="173">
        <v>3214</v>
      </c>
      <c r="D12" s="173">
        <v>679</v>
      </c>
      <c r="E12" s="232" t="s">
        <v>5</v>
      </c>
      <c r="F12" s="6"/>
      <c r="G12" s="6"/>
      <c r="K12" s="1"/>
      <c r="L12" s="1"/>
      <c r="M12" s="1"/>
      <c r="N12" s="1"/>
    </row>
    <row r="13" spans="1:14" ht="12.75" customHeight="1" x14ac:dyDescent="0.25">
      <c r="A13" s="615" t="s">
        <v>40</v>
      </c>
      <c r="B13" s="517">
        <v>6049</v>
      </c>
      <c r="C13" s="616">
        <v>13452</v>
      </c>
      <c r="D13" s="616">
        <v>4140</v>
      </c>
      <c r="E13" s="523" t="s">
        <v>8</v>
      </c>
      <c r="F13" s="6"/>
      <c r="G13" s="6"/>
      <c r="K13" s="1"/>
      <c r="L13" s="1"/>
      <c r="M13" s="1"/>
      <c r="N13" s="182"/>
    </row>
    <row r="14" spans="1:14" ht="12.75" customHeight="1" x14ac:dyDescent="0.25">
      <c r="A14" s="233" t="s">
        <v>41</v>
      </c>
      <c r="B14" s="152">
        <v>7884</v>
      </c>
      <c r="C14" s="173">
        <v>4691</v>
      </c>
      <c r="D14" s="173">
        <v>1723</v>
      </c>
      <c r="E14" s="232" t="s">
        <v>9</v>
      </c>
      <c r="F14" s="6"/>
      <c r="G14" s="6"/>
      <c r="K14" s="1"/>
      <c r="L14" s="1"/>
      <c r="M14" s="1"/>
      <c r="N14" s="182"/>
    </row>
    <row r="15" spans="1:14" ht="14.25" customHeight="1" x14ac:dyDescent="0.25">
      <c r="A15" s="615" t="s">
        <v>117</v>
      </c>
      <c r="B15" s="517">
        <v>3572</v>
      </c>
      <c r="C15" s="616">
        <v>3621</v>
      </c>
      <c r="D15" s="616">
        <v>2359</v>
      </c>
      <c r="E15" s="523" t="s">
        <v>116</v>
      </c>
      <c r="F15" s="6"/>
      <c r="G15" s="6"/>
      <c r="K15" s="1"/>
      <c r="L15" s="1"/>
      <c r="M15" s="1"/>
      <c r="N15" s="182"/>
    </row>
    <row r="16" spans="1:14" ht="15" x14ac:dyDescent="0.25">
      <c r="A16" s="233" t="s">
        <v>44</v>
      </c>
      <c r="B16" s="152">
        <v>6975</v>
      </c>
      <c r="C16" s="173">
        <v>3786</v>
      </c>
      <c r="D16" s="173">
        <v>1477</v>
      </c>
      <c r="E16" s="232" t="s">
        <v>12</v>
      </c>
      <c r="F16" s="6"/>
      <c r="G16" s="6"/>
      <c r="K16" s="1"/>
      <c r="L16" s="1"/>
      <c r="M16" s="1"/>
      <c r="N16" s="182"/>
    </row>
    <row r="17" spans="1:14" ht="15" x14ac:dyDescent="0.25">
      <c r="A17" s="615" t="s">
        <v>58</v>
      </c>
      <c r="B17" s="517">
        <v>2119</v>
      </c>
      <c r="C17" s="616">
        <v>2861</v>
      </c>
      <c r="D17" s="616">
        <v>1044</v>
      </c>
      <c r="E17" s="523" t="s">
        <v>29</v>
      </c>
      <c r="F17" s="6"/>
      <c r="G17" s="6"/>
      <c r="H17" s="20"/>
      <c r="K17" s="1"/>
      <c r="L17" s="1"/>
      <c r="M17" s="1"/>
      <c r="N17" s="182"/>
    </row>
    <row r="18" spans="1:14" ht="15" x14ac:dyDescent="0.25">
      <c r="A18" s="233" t="s">
        <v>38</v>
      </c>
      <c r="B18" s="152">
        <v>7434</v>
      </c>
      <c r="C18" s="173">
        <v>5538</v>
      </c>
      <c r="D18" s="173">
        <v>1045</v>
      </c>
      <c r="E18" s="232" t="s">
        <v>6</v>
      </c>
      <c r="F18" s="6"/>
      <c r="G18" s="6"/>
      <c r="K18" s="1"/>
      <c r="L18" s="1"/>
      <c r="M18" s="1"/>
      <c r="N18" s="182"/>
    </row>
    <row r="19" spans="1:14" ht="15" x14ac:dyDescent="0.25">
      <c r="A19" s="615" t="s">
        <v>195</v>
      </c>
      <c r="B19" s="517">
        <v>3070</v>
      </c>
      <c r="C19" s="616">
        <v>2394</v>
      </c>
      <c r="D19" s="616">
        <v>293</v>
      </c>
      <c r="E19" s="523" t="s">
        <v>33</v>
      </c>
      <c r="F19" s="6"/>
      <c r="G19" s="6"/>
      <c r="K19" s="1"/>
      <c r="L19" s="1"/>
      <c r="M19" s="1"/>
      <c r="N19" s="182"/>
    </row>
    <row r="20" spans="1:14" ht="15" x14ac:dyDescent="0.25">
      <c r="A20" s="233" t="s">
        <v>39</v>
      </c>
      <c r="B20" s="152">
        <v>8049</v>
      </c>
      <c r="C20" s="173">
        <v>6671</v>
      </c>
      <c r="D20" s="173">
        <v>1370</v>
      </c>
      <c r="E20" s="232" t="s">
        <v>7</v>
      </c>
      <c r="F20" s="6"/>
      <c r="G20" s="6"/>
      <c r="K20" s="1"/>
      <c r="L20" s="1"/>
      <c r="M20" s="1"/>
      <c r="N20" s="182"/>
    </row>
    <row r="21" spans="1:14" ht="15" x14ac:dyDescent="0.25">
      <c r="A21" s="615" t="s">
        <v>61</v>
      </c>
      <c r="B21" s="517">
        <v>7950</v>
      </c>
      <c r="C21" s="616">
        <v>5621</v>
      </c>
      <c r="D21" s="616">
        <v>908</v>
      </c>
      <c r="E21" s="523" t="s">
        <v>32</v>
      </c>
      <c r="F21" s="6"/>
      <c r="G21" s="6"/>
      <c r="K21" s="1"/>
      <c r="L21" s="1"/>
      <c r="M21" s="1"/>
      <c r="N21" s="182"/>
    </row>
    <row r="22" spans="1:14" ht="15" x14ac:dyDescent="0.25">
      <c r="A22" s="233" t="s">
        <v>60</v>
      </c>
      <c r="B22" s="152">
        <v>8934</v>
      </c>
      <c r="C22" s="173">
        <v>2676</v>
      </c>
      <c r="D22" s="173">
        <v>855</v>
      </c>
      <c r="E22" s="232" t="s">
        <v>322</v>
      </c>
      <c r="F22" s="6"/>
      <c r="G22" s="6"/>
      <c r="K22" s="1"/>
      <c r="L22" s="1"/>
      <c r="M22" s="1"/>
      <c r="N22" s="182"/>
    </row>
    <row r="23" spans="1:14" ht="15" x14ac:dyDescent="0.25">
      <c r="A23" s="615" t="s">
        <v>46</v>
      </c>
      <c r="B23" s="517">
        <v>268</v>
      </c>
      <c r="C23" s="616">
        <v>89</v>
      </c>
      <c r="D23" s="616">
        <v>77</v>
      </c>
      <c r="E23" s="523" t="s">
        <v>607</v>
      </c>
      <c r="F23" s="6"/>
      <c r="G23" s="6"/>
      <c r="K23" s="1"/>
      <c r="L23" s="1"/>
      <c r="M23" s="1"/>
      <c r="N23" s="182"/>
    </row>
    <row r="24" spans="1:14" ht="15" x14ac:dyDescent="0.25">
      <c r="A24" s="233" t="s">
        <v>42</v>
      </c>
      <c r="B24" s="152">
        <v>3959</v>
      </c>
      <c r="C24" s="173">
        <v>2189</v>
      </c>
      <c r="D24" s="173">
        <v>1528</v>
      </c>
      <c r="E24" s="232" t="s">
        <v>10</v>
      </c>
      <c r="F24" s="6"/>
      <c r="G24" s="6"/>
      <c r="K24" s="1"/>
      <c r="L24" s="1"/>
      <c r="M24" s="1"/>
      <c r="N24" s="182"/>
    </row>
    <row r="25" spans="1:14" ht="15" x14ac:dyDescent="0.25">
      <c r="A25" s="615" t="s">
        <v>43</v>
      </c>
      <c r="B25" s="517">
        <v>6645</v>
      </c>
      <c r="C25" s="616">
        <v>3504</v>
      </c>
      <c r="D25" s="616">
        <v>1611</v>
      </c>
      <c r="E25" s="523" t="s">
        <v>11</v>
      </c>
      <c r="F25" s="6"/>
      <c r="G25" s="6"/>
      <c r="K25" s="1"/>
      <c r="L25" s="1"/>
      <c r="M25" s="1"/>
      <c r="N25" s="182"/>
    </row>
    <row r="26" spans="1:14" ht="15" x14ac:dyDescent="0.25">
      <c r="A26" s="233" t="s">
        <v>45</v>
      </c>
      <c r="B26" s="152">
        <v>8388</v>
      </c>
      <c r="C26" s="173">
        <v>4927</v>
      </c>
      <c r="D26" s="173">
        <v>1878</v>
      </c>
      <c r="E26" s="232" t="s">
        <v>13</v>
      </c>
      <c r="F26" s="6"/>
      <c r="G26" s="6"/>
      <c r="K26" s="1"/>
      <c r="L26" s="1"/>
      <c r="M26" s="1"/>
      <c r="N26" s="182"/>
    </row>
    <row r="27" spans="1:14" ht="15" x14ac:dyDescent="0.25">
      <c r="A27" s="615" t="s">
        <v>47</v>
      </c>
      <c r="B27" s="517">
        <v>3956</v>
      </c>
      <c r="C27" s="616">
        <v>1863</v>
      </c>
      <c r="D27" s="616">
        <v>1198</v>
      </c>
      <c r="E27" s="523" t="s">
        <v>15</v>
      </c>
      <c r="F27" s="6"/>
      <c r="G27" s="6"/>
      <c r="K27" s="1"/>
      <c r="L27" s="1"/>
      <c r="M27" s="1"/>
      <c r="N27" s="182"/>
    </row>
    <row r="28" spans="1:14" ht="15" x14ac:dyDescent="0.25">
      <c r="A28" s="233" t="s">
        <v>48</v>
      </c>
      <c r="B28" s="152">
        <v>36721</v>
      </c>
      <c r="C28" s="173">
        <v>13146</v>
      </c>
      <c r="D28" s="173">
        <v>3878</v>
      </c>
      <c r="E28" s="232" t="s">
        <v>16</v>
      </c>
      <c r="F28" s="6"/>
      <c r="G28" s="6"/>
      <c r="K28" s="1"/>
      <c r="L28" s="1"/>
      <c r="M28" s="1"/>
      <c r="N28" s="182"/>
    </row>
    <row r="29" spans="1:14" ht="15" x14ac:dyDescent="0.25">
      <c r="A29" s="615" t="s">
        <v>49</v>
      </c>
      <c r="B29" s="517">
        <v>5919</v>
      </c>
      <c r="C29" s="616">
        <v>4661</v>
      </c>
      <c r="D29" s="616">
        <v>959</v>
      </c>
      <c r="E29" s="523" t="s">
        <v>18</v>
      </c>
      <c r="F29" s="6"/>
      <c r="G29" s="6"/>
      <c r="K29" s="1"/>
      <c r="L29" s="1"/>
      <c r="M29" s="1"/>
      <c r="N29" s="182"/>
    </row>
    <row r="30" spans="1:14" ht="15" x14ac:dyDescent="0.25">
      <c r="A30" s="233" t="s">
        <v>57</v>
      </c>
      <c r="B30" s="152">
        <v>2738</v>
      </c>
      <c r="C30" s="173">
        <v>4619</v>
      </c>
      <c r="D30" s="173">
        <v>1221</v>
      </c>
      <c r="E30" s="232" t="s">
        <v>28</v>
      </c>
      <c r="F30" s="6"/>
      <c r="G30" s="6"/>
      <c r="K30" s="1"/>
      <c r="L30" s="1"/>
      <c r="M30" s="1"/>
      <c r="N30" s="182"/>
    </row>
    <row r="31" spans="1:14" ht="15" x14ac:dyDescent="0.25">
      <c r="A31" s="615" t="s">
        <v>121</v>
      </c>
      <c r="B31" s="517">
        <v>3072</v>
      </c>
      <c r="C31" s="616">
        <v>2219</v>
      </c>
      <c r="D31" s="616">
        <v>595</v>
      </c>
      <c r="E31" s="523" t="s">
        <v>115</v>
      </c>
      <c r="F31" s="6"/>
      <c r="G31" s="6"/>
      <c r="K31" s="1"/>
      <c r="L31" s="1"/>
      <c r="M31" s="1"/>
      <c r="N31" s="182"/>
    </row>
    <row r="32" spans="1:14" ht="15" x14ac:dyDescent="0.25">
      <c r="A32" s="233" t="s">
        <v>186</v>
      </c>
      <c r="B32" s="152">
        <v>1434</v>
      </c>
      <c r="C32" s="173">
        <v>787</v>
      </c>
      <c r="D32" s="173">
        <v>360</v>
      </c>
      <c r="E32" s="232" t="s">
        <v>27</v>
      </c>
      <c r="F32" s="6"/>
      <c r="G32" s="6"/>
      <c r="K32" s="1"/>
      <c r="L32" s="1"/>
      <c r="M32" s="1"/>
      <c r="N32" s="182"/>
    </row>
    <row r="33" spans="1:14" ht="15" x14ac:dyDescent="0.25">
      <c r="A33" s="615" t="s">
        <v>196</v>
      </c>
      <c r="B33" s="517">
        <v>1055</v>
      </c>
      <c r="C33" s="616">
        <v>801</v>
      </c>
      <c r="D33" s="616">
        <v>186</v>
      </c>
      <c r="E33" s="523" t="s">
        <v>26</v>
      </c>
      <c r="F33" s="6"/>
      <c r="G33" s="6"/>
      <c r="K33" s="1"/>
      <c r="L33" s="1"/>
      <c r="M33" s="1"/>
      <c r="N33" s="182"/>
    </row>
    <row r="34" spans="1:14" ht="15" x14ac:dyDescent="0.25">
      <c r="A34" s="233" t="s">
        <v>56</v>
      </c>
      <c r="B34" s="152">
        <v>19499</v>
      </c>
      <c r="C34" s="173">
        <v>4627</v>
      </c>
      <c r="D34" s="173">
        <v>2994</v>
      </c>
      <c r="E34" s="232" t="s">
        <v>25</v>
      </c>
      <c r="F34" s="6"/>
      <c r="G34" s="6"/>
      <c r="K34" s="1"/>
      <c r="L34" s="1"/>
      <c r="M34" s="1"/>
      <c r="N34" s="182"/>
    </row>
    <row r="35" spans="1:14" ht="15" x14ac:dyDescent="0.25">
      <c r="A35" s="615" t="s">
        <v>123</v>
      </c>
      <c r="B35" s="517">
        <v>6592</v>
      </c>
      <c r="C35" s="616">
        <v>3595</v>
      </c>
      <c r="D35" s="616">
        <v>1508</v>
      </c>
      <c r="E35" s="523" t="s">
        <v>17</v>
      </c>
      <c r="F35" s="6"/>
      <c r="G35" s="6"/>
      <c r="K35" s="1"/>
      <c r="L35" s="1"/>
      <c r="M35" s="1"/>
      <c r="N35" s="182"/>
    </row>
    <row r="36" spans="1:14" ht="15" x14ac:dyDescent="0.25">
      <c r="A36" s="233" t="s">
        <v>50</v>
      </c>
      <c r="B36" s="152">
        <v>6935</v>
      </c>
      <c r="C36" s="173">
        <v>3108</v>
      </c>
      <c r="D36" s="173">
        <v>1457</v>
      </c>
      <c r="E36" s="232" t="s">
        <v>19</v>
      </c>
      <c r="F36" s="6"/>
      <c r="G36" s="6"/>
      <c r="K36" s="1"/>
      <c r="L36" s="1"/>
      <c r="M36" s="1"/>
      <c r="N36" s="182"/>
    </row>
    <row r="37" spans="1:14" ht="15" x14ac:dyDescent="0.25">
      <c r="A37" s="615" t="s">
        <v>55</v>
      </c>
      <c r="B37" s="517">
        <v>1890</v>
      </c>
      <c r="C37" s="616">
        <v>3414</v>
      </c>
      <c r="D37" s="616">
        <v>1149</v>
      </c>
      <c r="E37" s="523" t="s">
        <v>24</v>
      </c>
      <c r="F37" s="6"/>
      <c r="G37" s="6"/>
      <c r="K37" s="1"/>
      <c r="L37" s="1"/>
      <c r="M37" s="1"/>
      <c r="N37" s="182"/>
    </row>
    <row r="38" spans="1:14" ht="15" x14ac:dyDescent="0.25">
      <c r="A38" s="233" t="s">
        <v>51</v>
      </c>
      <c r="B38" s="152">
        <v>2765</v>
      </c>
      <c r="C38" s="173">
        <v>1986</v>
      </c>
      <c r="D38" s="173">
        <v>755</v>
      </c>
      <c r="E38" s="232" t="s">
        <v>20</v>
      </c>
      <c r="F38" s="6"/>
      <c r="G38" s="6"/>
      <c r="K38" s="1"/>
      <c r="L38" s="1"/>
      <c r="M38" s="1"/>
      <c r="N38" s="182"/>
    </row>
    <row r="39" spans="1:14" ht="15" x14ac:dyDescent="0.25">
      <c r="A39" s="615" t="s">
        <v>52</v>
      </c>
      <c r="B39" s="517">
        <v>82682</v>
      </c>
      <c r="C39" s="616">
        <v>21284</v>
      </c>
      <c r="D39" s="616">
        <v>6095</v>
      </c>
      <c r="E39" s="523" t="s">
        <v>21</v>
      </c>
      <c r="F39" s="6"/>
      <c r="G39" s="6"/>
      <c r="K39" s="1"/>
      <c r="L39" s="1"/>
      <c r="M39" s="1"/>
      <c r="N39" s="182"/>
    </row>
    <row r="40" spans="1:14" ht="14.25" customHeight="1" x14ac:dyDescent="0.25">
      <c r="A40" s="233" t="s">
        <v>53</v>
      </c>
      <c r="B40" s="152">
        <v>7492</v>
      </c>
      <c r="C40" s="173">
        <v>6203</v>
      </c>
      <c r="D40" s="173">
        <v>1157</v>
      </c>
      <c r="E40" s="232" t="s">
        <v>22</v>
      </c>
      <c r="F40" s="6"/>
      <c r="G40" s="6"/>
      <c r="K40" s="1"/>
      <c r="L40" s="1"/>
      <c r="M40" s="1"/>
      <c r="N40" s="182"/>
    </row>
    <row r="41" spans="1:14" ht="15" customHeight="1" x14ac:dyDescent="0.25">
      <c r="A41" s="615" t="s">
        <v>54</v>
      </c>
      <c r="B41" s="618">
        <v>4398</v>
      </c>
      <c r="C41" s="619">
        <v>7092</v>
      </c>
      <c r="D41" s="619">
        <v>655</v>
      </c>
      <c r="E41" s="523" t="s">
        <v>23</v>
      </c>
      <c r="F41" s="6"/>
      <c r="G41" s="6"/>
      <c r="K41" s="1"/>
      <c r="L41" s="1"/>
      <c r="M41" s="1"/>
      <c r="N41" s="227"/>
    </row>
    <row r="42" spans="1:14" ht="18" customHeight="1" x14ac:dyDescent="0.2">
      <c r="A42" s="870" t="s">
        <v>659</v>
      </c>
      <c r="B42" s="727"/>
      <c r="C42" s="845" t="s">
        <v>658</v>
      </c>
      <c r="D42" s="869"/>
      <c r="E42" s="869"/>
      <c r="K42" s="1"/>
      <c r="L42" s="1"/>
      <c r="M42" s="1"/>
      <c r="N42" s="227"/>
    </row>
    <row r="43" spans="1:14" ht="18" customHeight="1" x14ac:dyDescent="0.2">
      <c r="A43" s="490"/>
      <c r="B43" s="490"/>
      <c r="C43" s="491"/>
      <c r="D43" s="491"/>
      <c r="E43" s="491"/>
      <c r="K43" s="1"/>
      <c r="L43" s="1"/>
      <c r="M43" s="1"/>
      <c r="N43" s="227"/>
    </row>
    <row r="44" spans="1:14" ht="19.5" customHeight="1" x14ac:dyDescent="0.2">
      <c r="A44" s="867" t="s">
        <v>636</v>
      </c>
      <c r="B44" s="868"/>
      <c r="C44" s="868"/>
      <c r="D44" s="298"/>
      <c r="E44" s="298"/>
      <c r="K44" s="1"/>
      <c r="L44" s="1"/>
      <c r="M44" s="1"/>
      <c r="N44" s="227"/>
    </row>
    <row r="45" spans="1:14" ht="16.5" customHeight="1" x14ac:dyDescent="0.2">
      <c r="A45" s="297"/>
      <c r="B45" s="297"/>
      <c r="C45" s="298"/>
      <c r="D45" s="298"/>
      <c r="E45" s="298"/>
      <c r="K45" s="1"/>
      <c r="L45" s="1"/>
      <c r="M45" s="1"/>
      <c r="N45" s="227"/>
    </row>
    <row r="46" spans="1:14" ht="18" customHeight="1" x14ac:dyDescent="0.2">
      <c r="A46" s="297"/>
      <c r="B46" s="297"/>
      <c r="C46" s="298"/>
      <c r="D46" s="298"/>
      <c r="E46" s="298"/>
      <c r="K46" s="1"/>
      <c r="L46" s="1"/>
      <c r="M46" s="1"/>
      <c r="N46" s="227"/>
    </row>
    <row r="47" spans="1:14" ht="14.25" x14ac:dyDescent="0.2">
      <c r="A47" s="119"/>
      <c r="B47" s="119"/>
      <c r="C47" s="119"/>
      <c r="D47" s="113" t="e">
        <f>SUM(#REF!)</f>
        <v>#REF!</v>
      </c>
      <c r="E47" s="113"/>
      <c r="K47" s="1"/>
      <c r="L47" s="1"/>
      <c r="M47" s="1"/>
      <c r="N47" s="227"/>
    </row>
    <row r="48" spans="1:14" ht="16.5" customHeight="1" x14ac:dyDescent="0.2">
      <c r="A48" s="119"/>
      <c r="B48" s="119"/>
      <c r="C48" s="119"/>
      <c r="D48" s="113"/>
      <c r="E48" s="113"/>
      <c r="K48" s="1"/>
      <c r="L48" s="1"/>
      <c r="M48" s="1"/>
      <c r="N48" s="1"/>
    </row>
    <row r="49" spans="1:13" ht="16.5" customHeight="1" x14ac:dyDescent="0.25">
      <c r="A49" s="119"/>
      <c r="B49" s="119"/>
      <c r="C49" s="119"/>
      <c r="D49" s="113"/>
      <c r="E49" s="113"/>
      <c r="M49" s="26"/>
    </row>
    <row r="50" spans="1:13" ht="16.5" customHeight="1" x14ac:dyDescent="0.25">
      <c r="A50" s="119"/>
      <c r="B50" s="119"/>
      <c r="C50" s="119"/>
      <c r="D50" s="113"/>
      <c r="E50" s="113"/>
      <c r="M50" s="26"/>
    </row>
    <row r="51" spans="1:13" ht="16.5" customHeight="1" x14ac:dyDescent="0.25">
      <c r="A51" s="119"/>
      <c r="B51" s="119"/>
      <c r="C51" s="119"/>
      <c r="D51" s="113"/>
      <c r="E51" s="113"/>
      <c r="M51" s="26"/>
    </row>
    <row r="52" spans="1:13" ht="16.5" customHeight="1" x14ac:dyDescent="0.2">
      <c r="A52" s="119"/>
      <c r="B52" s="119"/>
      <c r="C52" s="119"/>
      <c r="D52" s="113"/>
      <c r="E52" s="113"/>
    </row>
    <row r="53" spans="1:13" ht="16.5" customHeight="1" x14ac:dyDescent="0.25">
      <c r="A53" s="119"/>
      <c r="B53" s="119"/>
      <c r="C53" s="119"/>
      <c r="D53" s="113"/>
      <c r="E53" s="113"/>
      <c r="M53" s="26"/>
    </row>
    <row r="54" spans="1:13" ht="16.5" customHeight="1" x14ac:dyDescent="0.25">
      <c r="A54" s="119"/>
      <c r="B54" s="119"/>
      <c r="C54" s="119"/>
      <c r="D54" s="113"/>
      <c r="E54" s="113"/>
      <c r="M54" s="26"/>
    </row>
    <row r="55" spans="1:13" ht="16.5" customHeight="1" x14ac:dyDescent="0.25">
      <c r="A55" s="119"/>
      <c r="B55" s="119"/>
      <c r="C55" s="119"/>
      <c r="D55" s="113"/>
      <c r="E55" s="113"/>
      <c r="M55" s="26"/>
    </row>
    <row r="56" spans="1:13" ht="16.5" customHeight="1" x14ac:dyDescent="0.25">
      <c r="A56" s="119"/>
      <c r="B56" s="119"/>
      <c r="C56" s="119"/>
      <c r="D56" s="113"/>
      <c r="E56" s="113"/>
      <c r="M56" s="26"/>
    </row>
    <row r="57" spans="1:13" ht="16.5" customHeight="1" x14ac:dyDescent="0.25">
      <c r="A57" s="119"/>
      <c r="B57" s="119"/>
      <c r="C57" s="119"/>
      <c r="D57" s="113"/>
      <c r="E57" s="113"/>
      <c r="M57" s="26"/>
    </row>
    <row r="58" spans="1:13" ht="16.5" customHeight="1" x14ac:dyDescent="0.25">
      <c r="A58" s="119"/>
      <c r="B58" s="119"/>
      <c r="C58" s="119"/>
      <c r="D58" s="113"/>
      <c r="E58" s="113"/>
      <c r="M58" s="26"/>
    </row>
    <row r="59" spans="1:13" ht="16.5" customHeight="1" x14ac:dyDescent="0.25">
      <c r="A59" s="119"/>
      <c r="B59" s="119"/>
      <c r="C59" s="119"/>
      <c r="D59" s="113"/>
      <c r="E59" s="113"/>
      <c r="M59" s="26"/>
    </row>
    <row r="60" spans="1:13" ht="15.75" x14ac:dyDescent="0.25">
      <c r="A60" s="119"/>
      <c r="B60" s="119"/>
      <c r="C60" s="119"/>
      <c r="D60" s="113"/>
      <c r="E60" s="113"/>
      <c r="M60" s="26"/>
    </row>
    <row r="61" spans="1:13" ht="15.75" x14ac:dyDescent="0.25">
      <c r="A61" s="299"/>
      <c r="C61" s="111" t="s">
        <v>565</v>
      </c>
      <c r="D61" s="111" t="s">
        <v>589</v>
      </c>
      <c r="E61" s="488" t="s">
        <v>602</v>
      </c>
      <c r="M61" s="26"/>
    </row>
    <row r="62" spans="1:13" ht="15.75" x14ac:dyDescent="0.25">
      <c r="A62" s="299"/>
      <c r="C62">
        <v>1394</v>
      </c>
      <c r="D62">
        <v>1395</v>
      </c>
      <c r="E62">
        <v>1396</v>
      </c>
      <c r="M62" s="26"/>
    </row>
    <row r="63" spans="1:13" ht="15.75" x14ac:dyDescent="0.25">
      <c r="A63" s="299"/>
      <c r="B63" s="1" t="s">
        <v>165</v>
      </c>
      <c r="C63">
        <v>149</v>
      </c>
      <c r="D63">
        <v>270</v>
      </c>
      <c r="E63">
        <v>509</v>
      </c>
      <c r="F63" s="103"/>
      <c r="G63" s="103"/>
      <c r="M63" s="26"/>
    </row>
    <row r="64" spans="1:13" ht="15.75" customHeight="1" x14ac:dyDescent="0.25">
      <c r="A64" s="299"/>
      <c r="B64" s="1" t="s">
        <v>166</v>
      </c>
      <c r="C64">
        <v>99</v>
      </c>
      <c r="D64">
        <v>118</v>
      </c>
      <c r="E64" s="122">
        <v>222</v>
      </c>
      <c r="F64" s="103"/>
    </row>
    <row r="65" spans="1:9" ht="15.75" customHeight="1" x14ac:dyDescent="0.25">
      <c r="A65" s="299"/>
      <c r="B65" s="3"/>
      <c r="C65" s="3"/>
      <c r="D65" s="2"/>
      <c r="E65" s="122"/>
      <c r="F65" s="103"/>
      <c r="G65" s="103"/>
    </row>
    <row r="66" spans="1:9" ht="15.75" customHeight="1" x14ac:dyDescent="0.25">
      <c r="A66" s="103"/>
      <c r="B66" s="122"/>
      <c r="C66" s="122"/>
      <c r="D66" s="122"/>
      <c r="E66" s="122"/>
      <c r="F66" s="103"/>
      <c r="G66" s="103"/>
    </row>
    <row r="67" spans="1:9" ht="15.75" customHeight="1" x14ac:dyDescent="0.25">
      <c r="A67" s="103"/>
      <c r="B67" s="122"/>
      <c r="C67" s="122"/>
      <c r="D67" s="122"/>
      <c r="E67" s="122"/>
      <c r="F67" s="103"/>
      <c r="G67" s="103"/>
    </row>
    <row r="68" spans="1:9" ht="15.75" customHeight="1" x14ac:dyDescent="0.25">
      <c r="A68" s="103"/>
      <c r="B68" s="122"/>
      <c r="C68" s="122"/>
      <c r="D68" s="122"/>
      <c r="E68" s="122"/>
      <c r="F68" s="103"/>
      <c r="G68" s="103"/>
    </row>
    <row r="69" spans="1:9" ht="15.75" customHeight="1" x14ac:dyDescent="0.25">
      <c r="A69" s="103"/>
      <c r="B69" s="122"/>
      <c r="C69" s="122"/>
      <c r="D69" s="122"/>
      <c r="E69" s="122"/>
      <c r="F69" s="103"/>
      <c r="G69" s="103"/>
    </row>
    <row r="74" spans="1:9" x14ac:dyDescent="0.2">
      <c r="D74" s="103"/>
    </row>
    <row r="75" spans="1:9" x14ac:dyDescent="0.2">
      <c r="A75" s="2"/>
      <c r="B75" s="2"/>
      <c r="D75" s="12"/>
    </row>
    <row r="76" spans="1:9" x14ac:dyDescent="0.2">
      <c r="D76" s="12"/>
      <c r="H76" s="103"/>
      <c r="I76" s="103"/>
    </row>
    <row r="77" spans="1:9" ht="15.75" customHeight="1" x14ac:dyDescent="0.25">
      <c r="B77" s="103"/>
      <c r="C77" s="103"/>
      <c r="D77" s="122"/>
      <c r="E77" s="122"/>
      <c r="F77" s="122"/>
      <c r="G77" s="122"/>
      <c r="H77" s="103"/>
      <c r="I77" s="103"/>
    </row>
    <row r="78" spans="1:9" ht="15.75" customHeight="1" x14ac:dyDescent="0.25">
      <c r="F78" s="122"/>
      <c r="G78" s="122"/>
      <c r="H78" s="103"/>
      <c r="I78" s="103"/>
    </row>
    <row r="79" spans="1:9" ht="15.75" customHeight="1" x14ac:dyDescent="0.25">
      <c r="A79" s="1"/>
      <c r="B79" s="103"/>
      <c r="C79" s="103"/>
      <c r="D79" s="122"/>
      <c r="E79" s="122"/>
      <c r="F79" s="122"/>
      <c r="G79" s="122"/>
      <c r="H79" s="103"/>
      <c r="I79" s="103"/>
    </row>
    <row r="80" spans="1:9" ht="15.75" customHeight="1" x14ac:dyDescent="0.25">
      <c r="B80" s="103"/>
      <c r="C80" s="103"/>
      <c r="D80" s="122"/>
      <c r="E80" s="122"/>
      <c r="F80" s="122"/>
      <c r="G80" s="122"/>
      <c r="H80" s="103"/>
      <c r="I80" s="103"/>
    </row>
    <row r="81" spans="3:9" ht="15.75" customHeight="1" x14ac:dyDescent="0.25">
      <c r="F81" s="122"/>
      <c r="G81" s="122"/>
      <c r="H81" s="103"/>
      <c r="I81" s="103"/>
    </row>
    <row r="82" spans="3:9" ht="15.75" customHeight="1" x14ac:dyDescent="0.25">
      <c r="F82" s="122"/>
      <c r="G82" s="122"/>
      <c r="H82" s="103"/>
      <c r="I82" s="103"/>
    </row>
    <row r="83" spans="3:9" ht="12.75" customHeight="1" x14ac:dyDescent="0.25">
      <c r="F83" s="117"/>
      <c r="G83" s="122"/>
      <c r="H83" s="103"/>
      <c r="I83" s="103"/>
    </row>
    <row r="84" spans="3:9" x14ac:dyDescent="0.2">
      <c r="C84" s="5"/>
      <c r="D84" s="5"/>
      <c r="E84" s="118"/>
      <c r="F84" s="118"/>
      <c r="G84" s="108"/>
      <c r="H84" s="60"/>
      <c r="I84" s="118"/>
    </row>
    <row r="85" spans="3:9" x14ac:dyDescent="0.2">
      <c r="C85" s="5"/>
      <c r="D85" s="5"/>
      <c r="E85" s="118"/>
      <c r="F85" s="118"/>
      <c r="G85" s="108"/>
      <c r="H85" s="60"/>
      <c r="I85" s="118"/>
    </row>
    <row r="86" spans="3:9" x14ac:dyDescent="0.2">
      <c r="C86" s="5"/>
      <c r="D86" s="5"/>
      <c r="E86" s="118"/>
      <c r="F86" s="118"/>
      <c r="G86" s="108"/>
      <c r="H86" s="60"/>
      <c r="I86" s="118"/>
    </row>
    <row r="87" spans="3:9" x14ac:dyDescent="0.2">
      <c r="C87" s="5"/>
      <c r="D87" s="5"/>
      <c r="E87" s="118"/>
      <c r="F87" s="118"/>
      <c r="G87" s="108"/>
      <c r="H87" s="62"/>
      <c r="I87" s="118"/>
    </row>
    <row r="88" spans="3:9" x14ac:dyDescent="0.2">
      <c r="C88" s="5"/>
      <c r="D88" s="5"/>
      <c r="E88" s="118"/>
      <c r="F88" s="118"/>
      <c r="G88" s="108"/>
      <c r="H88" s="62"/>
      <c r="I88" s="118"/>
    </row>
    <row r="89" spans="3:9" x14ac:dyDescent="0.2">
      <c r="C89" s="5"/>
      <c r="D89" s="5"/>
      <c r="E89" s="118"/>
      <c r="F89" s="118"/>
      <c r="G89" s="108"/>
      <c r="H89" s="62"/>
      <c r="I89" s="118"/>
    </row>
    <row r="90" spans="3:9" x14ac:dyDescent="0.2">
      <c r="C90" s="5"/>
      <c r="D90" s="5"/>
      <c r="E90" s="118"/>
      <c r="F90" s="118"/>
      <c r="G90" s="108"/>
      <c r="H90" s="62"/>
      <c r="I90" s="118"/>
    </row>
    <row r="91" spans="3:9" x14ac:dyDescent="0.2">
      <c r="C91" s="5"/>
      <c r="D91" s="5"/>
      <c r="E91" s="118"/>
      <c r="F91" s="118"/>
      <c r="G91" s="108"/>
      <c r="H91" s="62"/>
      <c r="I91" s="118"/>
    </row>
    <row r="92" spans="3:9" x14ac:dyDescent="0.2">
      <c r="C92" s="5"/>
      <c r="D92" s="5"/>
      <c r="E92" s="118"/>
      <c r="F92" s="118"/>
      <c r="G92" s="108"/>
      <c r="H92" s="62"/>
      <c r="I92" s="118"/>
    </row>
    <row r="93" spans="3:9" x14ac:dyDescent="0.2">
      <c r="C93" s="5"/>
      <c r="D93" s="5"/>
      <c r="E93" s="118"/>
      <c r="F93" s="118"/>
      <c r="G93" s="108"/>
      <c r="H93" s="62"/>
      <c r="I93" s="118"/>
    </row>
    <row r="94" spans="3:9" x14ac:dyDescent="0.2">
      <c r="C94" s="5"/>
      <c r="D94" s="5"/>
      <c r="E94" s="118"/>
      <c r="F94" s="118"/>
      <c r="G94" s="108"/>
      <c r="H94" s="62"/>
      <c r="I94" s="118"/>
    </row>
    <row r="95" spans="3:9" x14ac:dyDescent="0.2">
      <c r="C95" s="5"/>
      <c r="D95" s="5"/>
      <c r="E95" s="118"/>
      <c r="F95" s="118"/>
      <c r="G95" s="108"/>
      <c r="H95" s="60"/>
      <c r="I95" s="118"/>
    </row>
    <row r="96" spans="3:9" x14ac:dyDescent="0.2">
      <c r="C96" s="5"/>
      <c r="D96" s="5"/>
      <c r="E96" s="118"/>
      <c r="F96" s="118"/>
      <c r="G96" s="108"/>
      <c r="H96" s="62"/>
      <c r="I96" s="118"/>
    </row>
    <row r="97" spans="3:9" x14ac:dyDescent="0.2">
      <c r="C97" s="5"/>
      <c r="D97" s="5"/>
      <c r="E97" s="118"/>
      <c r="F97" s="118"/>
      <c r="G97" s="108"/>
      <c r="H97" s="62"/>
      <c r="I97" s="118"/>
    </row>
    <row r="98" spans="3:9" x14ac:dyDescent="0.2">
      <c r="C98" s="5"/>
      <c r="D98" s="5"/>
      <c r="E98" s="118"/>
      <c r="F98" s="118"/>
      <c r="G98" s="108"/>
      <c r="H98" s="62"/>
      <c r="I98" s="118"/>
    </row>
    <row r="99" spans="3:9" x14ac:dyDescent="0.2">
      <c r="C99" s="5"/>
      <c r="D99" s="5"/>
      <c r="E99" s="118"/>
      <c r="F99" s="118"/>
      <c r="G99" s="108"/>
      <c r="H99" s="62"/>
      <c r="I99" s="118"/>
    </row>
    <row r="100" spans="3:9" x14ac:dyDescent="0.2">
      <c r="C100" s="118"/>
      <c r="D100" s="5"/>
      <c r="E100" s="118"/>
      <c r="F100" s="118"/>
      <c r="G100" s="108"/>
      <c r="H100" s="62"/>
      <c r="I100" s="118"/>
    </row>
    <row r="101" spans="3:9" x14ac:dyDescent="0.2">
      <c r="C101" s="5"/>
      <c r="D101" s="5"/>
      <c r="E101" s="118"/>
      <c r="F101" s="118"/>
      <c r="G101" s="108"/>
      <c r="H101" s="62"/>
      <c r="I101" s="118"/>
    </row>
    <row r="102" spans="3:9" x14ac:dyDescent="0.2">
      <c r="C102" s="5"/>
      <c r="D102" s="5"/>
      <c r="E102" s="118"/>
      <c r="F102" s="118"/>
      <c r="G102" s="108"/>
      <c r="H102" s="62"/>
      <c r="I102" s="118"/>
    </row>
    <row r="103" spans="3:9" x14ac:dyDescent="0.2">
      <c r="C103" s="5"/>
      <c r="D103" s="5"/>
      <c r="E103" s="118"/>
      <c r="F103" s="118"/>
      <c r="G103" s="108"/>
      <c r="H103" s="62"/>
      <c r="I103" s="118"/>
    </row>
    <row r="104" spans="3:9" x14ac:dyDescent="0.2">
      <c r="C104" s="5"/>
      <c r="D104" s="5"/>
      <c r="E104" s="118"/>
      <c r="F104" s="118"/>
      <c r="G104" s="108"/>
      <c r="H104" s="62"/>
      <c r="I104" s="118"/>
    </row>
    <row r="105" spans="3:9" x14ac:dyDescent="0.2">
      <c r="C105" s="5"/>
      <c r="D105" s="5"/>
      <c r="E105" s="118"/>
      <c r="F105" s="118"/>
      <c r="G105" s="108"/>
      <c r="H105" s="62"/>
      <c r="I105" s="118"/>
    </row>
    <row r="106" spans="3:9" x14ac:dyDescent="0.2">
      <c r="C106" s="5"/>
      <c r="D106" s="5"/>
      <c r="E106" s="118"/>
      <c r="F106" s="118"/>
      <c r="G106" s="108"/>
      <c r="H106" s="62"/>
      <c r="I106" s="118"/>
    </row>
    <row r="107" spans="3:9" x14ac:dyDescent="0.2">
      <c r="C107" s="5"/>
      <c r="D107" s="5"/>
      <c r="E107" s="118"/>
      <c r="F107" s="118"/>
      <c r="G107" s="108"/>
      <c r="H107" s="62"/>
      <c r="I107" s="118"/>
    </row>
    <row r="108" spans="3:9" x14ac:dyDescent="0.2">
      <c r="C108" s="5"/>
      <c r="D108" s="5"/>
      <c r="E108" s="118"/>
      <c r="F108" s="118"/>
      <c r="G108" s="108"/>
      <c r="H108" s="62"/>
      <c r="I108" s="118"/>
    </row>
    <row r="109" spans="3:9" x14ac:dyDescent="0.2">
      <c r="C109" s="5"/>
      <c r="D109" s="5"/>
      <c r="E109" s="118"/>
      <c r="F109" s="118"/>
      <c r="G109" s="108"/>
      <c r="H109" s="62"/>
      <c r="I109" s="118"/>
    </row>
    <row r="110" spans="3:9" x14ac:dyDescent="0.2">
      <c r="C110" s="5"/>
      <c r="D110" s="5"/>
      <c r="E110" s="118"/>
      <c r="F110" s="118"/>
      <c r="G110" s="108"/>
      <c r="H110" s="62"/>
      <c r="I110" s="118"/>
    </row>
    <row r="111" spans="3:9" x14ac:dyDescent="0.2">
      <c r="C111" s="5"/>
      <c r="D111" s="5"/>
      <c r="E111" s="118"/>
      <c r="F111" s="118"/>
      <c r="G111" s="108"/>
      <c r="H111" s="62"/>
      <c r="I111" s="118"/>
    </row>
    <row r="112" spans="3:9" x14ac:dyDescent="0.2">
      <c r="C112" s="5"/>
      <c r="D112" s="5"/>
      <c r="E112" s="118"/>
      <c r="F112" s="118"/>
      <c r="G112" s="108"/>
      <c r="H112" s="62"/>
      <c r="I112" s="118"/>
    </row>
    <row r="113" spans="3:9" x14ac:dyDescent="0.2">
      <c r="C113" s="5"/>
      <c r="D113" s="5"/>
      <c r="E113" s="118"/>
      <c r="F113" s="118"/>
      <c r="G113" s="108"/>
      <c r="H113" s="62"/>
      <c r="I113" s="118"/>
    </row>
    <row r="114" spans="3:9" x14ac:dyDescent="0.2">
      <c r="C114" s="5"/>
      <c r="D114" s="5"/>
      <c r="E114" s="118"/>
      <c r="F114" s="118"/>
      <c r="G114" s="108"/>
      <c r="H114" s="62"/>
      <c r="I114" s="118"/>
    </row>
    <row r="115" spans="3:9" x14ac:dyDescent="0.2">
      <c r="C115" s="5"/>
      <c r="D115" s="5"/>
      <c r="E115" s="118"/>
      <c r="F115" s="118"/>
      <c r="G115" s="108"/>
      <c r="H115" s="60"/>
      <c r="I115" s="118"/>
    </row>
    <row r="116" spans="3:9" x14ac:dyDescent="0.2">
      <c r="C116" s="5"/>
      <c r="D116" s="5"/>
      <c r="E116" s="118"/>
      <c r="F116" s="118"/>
      <c r="G116" s="108"/>
      <c r="H116" s="62"/>
      <c r="I116" s="118"/>
    </row>
    <row r="117" spans="3:9" x14ac:dyDescent="0.2">
      <c r="C117" s="5"/>
      <c r="D117" s="5"/>
      <c r="E117" s="118"/>
      <c r="F117" s="118"/>
      <c r="G117" s="108"/>
      <c r="H117" s="60"/>
      <c r="I117" s="118"/>
    </row>
    <row r="118" spans="3:9" x14ac:dyDescent="0.2">
      <c r="C118" s="5"/>
      <c r="D118" s="5"/>
      <c r="E118" s="5"/>
      <c r="F118" s="5"/>
      <c r="G118" s="5"/>
      <c r="H118" s="5"/>
      <c r="I118" s="5"/>
    </row>
    <row r="119" spans="3:9" x14ac:dyDescent="0.2">
      <c r="C119" s="5"/>
      <c r="D119" s="5"/>
      <c r="E119" s="5"/>
      <c r="F119" s="5"/>
      <c r="G119" s="5"/>
      <c r="H119" s="5"/>
      <c r="I119" s="5"/>
    </row>
  </sheetData>
  <mergeCells count="8">
    <mergeCell ref="A44:C44"/>
    <mergeCell ref="C42:E42"/>
    <mergeCell ref="A1:E1"/>
    <mergeCell ref="A5:A6"/>
    <mergeCell ref="E5:E6"/>
    <mergeCell ref="A2:E2"/>
    <mergeCell ref="B3:D3"/>
    <mergeCell ref="A42:B42"/>
  </mergeCells>
  <phoneticPr fontId="2" type="noConversion"/>
  <printOptions horizontalCentered="1"/>
  <pageMargins left="0" right="0" top="0.31496062992126" bottom="0.511811023622047" header="0.196850393700787" footer="0.31496062992126"/>
  <pageSetup paperSize="9" scale="80" firstPageNumber="134" orientation="portrait" horizontalDpi="300" verticalDpi="300" r:id="rId1"/>
  <headerFooter alignWithMargins="0">
    <oddFooter>&amp;LAfghanistan Statistical Yearbook 2017-18&amp;R&amp;11سالنامۀ احصائیوی افغانستان ١٣٩۶/  دافغانستان احصائیوی کالنی  ١٣٩۶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zoomScale="90" zoomScaleNormal="90" workbookViewId="0">
      <selection activeCell="N6" sqref="N6"/>
    </sheetView>
  </sheetViews>
  <sheetFormatPr defaultRowHeight="15.75" x14ac:dyDescent="0.25"/>
  <cols>
    <col min="1" max="1" width="25.6640625" customWidth="1"/>
    <col min="2" max="2" width="9.5" customWidth="1"/>
    <col min="3" max="5" width="12.83203125" customWidth="1"/>
    <col min="6" max="6" width="11.83203125" customWidth="1"/>
    <col min="7" max="7" width="32.5" customWidth="1"/>
    <col min="8" max="8" width="29" style="28" customWidth="1"/>
    <col min="11" max="11" width="23.33203125" customWidth="1"/>
  </cols>
  <sheetData>
    <row r="1" spans="1:12" ht="18.75" customHeight="1" x14ac:dyDescent="0.25">
      <c r="B1" s="819" t="s">
        <v>284</v>
      </c>
      <c r="C1" s="819"/>
      <c r="D1" s="819"/>
      <c r="E1" s="819"/>
      <c r="F1" s="819"/>
      <c r="G1" s="819"/>
      <c r="H1" s="161"/>
    </row>
    <row r="2" spans="1:12" ht="20.25" customHeight="1" x14ac:dyDescent="0.25">
      <c r="B2" s="879" t="s">
        <v>324</v>
      </c>
      <c r="C2" s="879"/>
      <c r="D2" s="879"/>
      <c r="E2" s="879"/>
      <c r="F2" s="879"/>
      <c r="G2" s="879"/>
      <c r="H2" s="161"/>
    </row>
    <row r="3" spans="1:12" ht="18.75" customHeight="1" x14ac:dyDescent="0.25">
      <c r="A3" s="282" t="s">
        <v>283</v>
      </c>
      <c r="B3" s="772" t="s">
        <v>547</v>
      </c>
      <c r="C3" s="772"/>
      <c r="D3" s="772"/>
      <c r="E3" s="772"/>
      <c r="F3" s="772"/>
      <c r="G3" s="772"/>
      <c r="H3" s="282"/>
    </row>
    <row r="4" spans="1:12" ht="33" customHeight="1" x14ac:dyDescent="0.2">
      <c r="A4" s="651" t="s">
        <v>178</v>
      </c>
      <c r="B4" s="880" t="s">
        <v>1</v>
      </c>
      <c r="C4" s="472">
        <v>1396</v>
      </c>
      <c r="D4" s="418">
        <v>1395</v>
      </c>
      <c r="E4" s="418">
        <v>1394</v>
      </c>
      <c r="F4" s="327" t="s">
        <v>282</v>
      </c>
      <c r="G4" s="650" t="s">
        <v>236</v>
      </c>
      <c r="H4" s="678"/>
    </row>
    <row r="5" spans="1:12" ht="33" customHeight="1" x14ac:dyDescent="0.2">
      <c r="A5" s="652"/>
      <c r="B5" s="881"/>
      <c r="C5" s="473" t="s">
        <v>602</v>
      </c>
      <c r="D5" s="489" t="s">
        <v>590</v>
      </c>
      <c r="E5" s="419" t="s">
        <v>565</v>
      </c>
      <c r="F5" s="135" t="s">
        <v>292</v>
      </c>
      <c r="G5" s="679"/>
      <c r="H5" s="680"/>
      <c r="J5" s="103" t="s">
        <v>208</v>
      </c>
      <c r="K5" s="103"/>
      <c r="L5" s="103"/>
    </row>
    <row r="6" spans="1:12" ht="79.5" customHeight="1" x14ac:dyDescent="0.2">
      <c r="A6" s="518" t="s">
        <v>588</v>
      </c>
      <c r="B6" s="503" t="s">
        <v>188</v>
      </c>
      <c r="C6" s="506">
        <v>481115</v>
      </c>
      <c r="D6" s="547">
        <f>D7+D8</f>
        <v>467260</v>
      </c>
      <c r="E6" s="546">
        <f>E7+E8</f>
        <v>357427</v>
      </c>
      <c r="F6" s="626" t="s">
        <v>231</v>
      </c>
      <c r="G6" s="875" t="s">
        <v>548</v>
      </c>
      <c r="H6" s="876"/>
      <c r="J6" s="103"/>
      <c r="K6" s="103"/>
      <c r="L6" s="103"/>
    </row>
    <row r="7" spans="1:12" ht="79.5" customHeight="1" x14ac:dyDescent="0.2">
      <c r="A7" s="239" t="s">
        <v>224</v>
      </c>
      <c r="B7" s="239" t="s">
        <v>188</v>
      </c>
      <c r="C7" s="143">
        <v>116248</v>
      </c>
      <c r="D7" s="139">
        <v>109181</v>
      </c>
      <c r="E7" s="435">
        <v>108460</v>
      </c>
      <c r="F7" s="395" t="s">
        <v>231</v>
      </c>
      <c r="G7" s="657" t="s">
        <v>549</v>
      </c>
      <c r="H7" s="663"/>
      <c r="J7" s="103"/>
      <c r="K7" s="103"/>
      <c r="L7" s="103"/>
    </row>
    <row r="8" spans="1:12" ht="79.5" customHeight="1" x14ac:dyDescent="0.2">
      <c r="A8" s="518" t="s">
        <v>222</v>
      </c>
      <c r="B8" s="518" t="s">
        <v>188</v>
      </c>
      <c r="C8" s="552">
        <v>364867</v>
      </c>
      <c r="D8" s="550">
        <v>358079</v>
      </c>
      <c r="E8" s="551">
        <v>248967</v>
      </c>
      <c r="F8" s="611" t="s">
        <v>231</v>
      </c>
      <c r="G8" s="656" t="s">
        <v>550</v>
      </c>
      <c r="H8" s="677"/>
      <c r="J8" s="103"/>
      <c r="K8" s="103"/>
      <c r="L8" s="103"/>
    </row>
    <row r="9" spans="1:12" ht="79.5" customHeight="1" x14ac:dyDescent="0.2">
      <c r="A9" s="239" t="s">
        <v>552</v>
      </c>
      <c r="B9" s="242" t="s">
        <v>182</v>
      </c>
      <c r="C9" s="156">
        <v>31808002</v>
      </c>
      <c r="D9" s="324">
        <v>30242233</v>
      </c>
      <c r="E9" s="436">
        <v>27287679</v>
      </c>
      <c r="F9" s="396" t="s">
        <v>232</v>
      </c>
      <c r="G9" s="877" t="s">
        <v>551</v>
      </c>
      <c r="H9" s="878"/>
      <c r="J9" s="103"/>
      <c r="K9" s="103"/>
      <c r="L9" s="103"/>
    </row>
    <row r="10" spans="1:12" s="398" customFormat="1" ht="21" customHeight="1" x14ac:dyDescent="0.2">
      <c r="A10" s="397" t="s">
        <v>204</v>
      </c>
      <c r="B10" s="397"/>
      <c r="C10" s="133"/>
      <c r="D10" s="133"/>
      <c r="E10" s="874" t="s">
        <v>660</v>
      </c>
      <c r="F10" s="874"/>
      <c r="G10" s="874"/>
      <c r="H10" s="874"/>
      <c r="I10" s="143" t="s">
        <v>70</v>
      </c>
      <c r="J10" s="270"/>
      <c r="K10" s="270"/>
      <c r="L10" s="270"/>
    </row>
    <row r="11" spans="1:12" s="94" customFormat="1" ht="27.75" customHeight="1" x14ac:dyDescent="0.25">
      <c r="A11" s="302"/>
      <c r="B11" s="302"/>
      <c r="C11" s="302"/>
      <c r="D11" s="302"/>
      <c r="E11" s="298"/>
      <c r="F11" s="298"/>
      <c r="G11" s="298"/>
      <c r="H11" s="298"/>
      <c r="I11" s="73"/>
      <c r="J11" s="103"/>
      <c r="K11" s="103"/>
      <c r="L11" s="103"/>
    </row>
    <row r="12" spans="1:12" s="94" customFormat="1" ht="14.25" customHeight="1" x14ac:dyDescent="0.25">
      <c r="A12" s="871" t="s">
        <v>633</v>
      </c>
      <c r="B12" s="872"/>
      <c r="C12" s="872"/>
      <c r="D12" s="872"/>
      <c r="E12" s="872"/>
      <c r="F12" s="845" t="s">
        <v>634</v>
      </c>
      <c r="G12" s="845"/>
      <c r="H12" s="845"/>
      <c r="I12" s="73"/>
      <c r="J12" s="103"/>
      <c r="K12" s="103"/>
      <c r="L12" s="103"/>
    </row>
    <row r="13" spans="1:12" ht="13.5" customHeight="1" x14ac:dyDescent="0.2">
      <c r="A13" s="873" t="s">
        <v>664</v>
      </c>
      <c r="B13" s="719"/>
      <c r="C13" s="719"/>
      <c r="D13" s="719"/>
      <c r="E13" s="719"/>
      <c r="F13" s="859" t="s">
        <v>635</v>
      </c>
      <c r="G13" s="719"/>
      <c r="H13" s="719"/>
    </row>
    <row r="14" spans="1:12" ht="44.25" customHeight="1" x14ac:dyDescent="0.25"/>
    <row r="15" spans="1:12" ht="44.25" customHeight="1" x14ac:dyDescent="0.25"/>
    <row r="16" spans="1:12" ht="44.25" customHeight="1" x14ac:dyDescent="0.25"/>
    <row r="17" spans="2:15" ht="44.25" customHeight="1" x14ac:dyDescent="0.25">
      <c r="B17" s="5"/>
      <c r="C17" s="5"/>
    </row>
    <row r="18" spans="2:15" ht="44.25" customHeight="1" x14ac:dyDescent="0.25">
      <c r="B18" s="3"/>
      <c r="C18" s="3"/>
      <c r="D18" s="84"/>
      <c r="M18" t="s">
        <v>70</v>
      </c>
    </row>
    <row r="19" spans="2:15" ht="13.5" customHeight="1" x14ac:dyDescent="0.25"/>
    <row r="20" spans="2:15" ht="29.25" customHeight="1" x14ac:dyDescent="0.25"/>
    <row r="21" spans="2:15" ht="36" customHeight="1" x14ac:dyDescent="0.25"/>
    <row r="23" spans="2:15" x14ac:dyDescent="0.25">
      <c r="O23" t="s">
        <v>661</v>
      </c>
    </row>
    <row r="27" spans="2:15" s="270" customFormat="1" ht="27.75" customHeight="1" x14ac:dyDescent="0.2">
      <c r="G27"/>
      <c r="H27" s="301"/>
    </row>
    <row r="28" spans="2:15" ht="18.75" customHeight="1" x14ac:dyDescent="0.2">
      <c r="H28" s="111" t="s">
        <v>565</v>
      </c>
      <c r="I28" s="111" t="s">
        <v>589</v>
      </c>
      <c r="J28" s="42" t="s">
        <v>602</v>
      </c>
    </row>
    <row r="29" spans="2:15" ht="12.75" x14ac:dyDescent="0.2">
      <c r="G29" s="300"/>
      <c r="H29" s="4">
        <v>1394</v>
      </c>
      <c r="I29" s="4">
        <v>1395</v>
      </c>
      <c r="J29">
        <v>1396</v>
      </c>
    </row>
    <row r="30" spans="2:15" ht="12.75" x14ac:dyDescent="0.2">
      <c r="D30" s="4"/>
      <c r="E30" s="4"/>
      <c r="F30" s="4"/>
      <c r="G30" s="497" t="s">
        <v>663</v>
      </c>
      <c r="H30" s="270">
        <v>248967</v>
      </c>
      <c r="I30" s="270">
        <f>D8</f>
        <v>358079</v>
      </c>
      <c r="J30" s="270">
        <v>364867</v>
      </c>
    </row>
    <row r="31" spans="2:15" ht="12.75" x14ac:dyDescent="0.2">
      <c r="D31" s="4"/>
      <c r="E31" s="4"/>
      <c r="F31" s="4"/>
      <c r="G31" s="111" t="s">
        <v>662</v>
      </c>
      <c r="H31">
        <v>108460</v>
      </c>
      <c r="I31">
        <f>D7</f>
        <v>109181</v>
      </c>
      <c r="J31">
        <v>116248</v>
      </c>
    </row>
    <row r="32" spans="2:15" ht="12.75" x14ac:dyDescent="0.2">
      <c r="G32" s="196"/>
      <c r="H32">
        <v>357427</v>
      </c>
      <c r="I32">
        <f>D6</f>
        <v>467260</v>
      </c>
      <c r="J32">
        <v>481115</v>
      </c>
    </row>
    <row r="35" spans="4:7" x14ac:dyDescent="0.25">
      <c r="D35" s="116"/>
      <c r="E35" s="102"/>
      <c r="F35" s="103"/>
      <c r="G35" s="103"/>
    </row>
    <row r="36" spans="4:7" x14ac:dyDescent="0.25">
      <c r="D36" s="4"/>
      <c r="E36" s="4"/>
      <c r="F36" s="103"/>
      <c r="G36" s="103"/>
    </row>
    <row r="37" spans="4:7" x14ac:dyDescent="0.25">
      <c r="F37" s="103"/>
      <c r="G37" s="103"/>
    </row>
  </sheetData>
  <mergeCells count="15">
    <mergeCell ref="B1:G1"/>
    <mergeCell ref="B2:G2"/>
    <mergeCell ref="B3:G3"/>
    <mergeCell ref="B4:B5"/>
    <mergeCell ref="G4:H5"/>
    <mergeCell ref="A12:E12"/>
    <mergeCell ref="A13:E13"/>
    <mergeCell ref="F12:H12"/>
    <mergeCell ref="F13:H13"/>
    <mergeCell ref="A4:A5"/>
    <mergeCell ref="E10:H10"/>
    <mergeCell ref="G6:H6"/>
    <mergeCell ref="G7:H7"/>
    <mergeCell ref="G8:H8"/>
    <mergeCell ref="G9:H9"/>
  </mergeCells>
  <phoneticPr fontId="2" type="noConversion"/>
  <pageMargins left="0.75" right="0.39370078740157499" top="0.55118110236220497" bottom="0.39370078740157499" header="0.196850393700787" footer="0.511811023622047"/>
  <pageSetup paperSize="9" scale="69" firstPageNumber="134" fitToHeight="2" orientation="portrait" horizontalDpi="300" verticalDpi="300" r:id="rId1"/>
  <headerFooter alignWithMargins="0">
    <oddFooter>&amp;L Afghanistan Statistical Yearbook 2017-18&amp;R&amp;11سالنامۀ احصائیوی افغانستان ١٣٩۶/  دافغانستان  حصائیوی کالنی  ١٣٩۶</oddFooter>
  </headerFooter>
  <rowBreaks count="1" manualBreakCount="1">
    <brk id="22" max="14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28" zoomScale="75" zoomScaleNormal="75" workbookViewId="0">
      <selection activeCell="A49" sqref="A49:K49"/>
    </sheetView>
  </sheetViews>
  <sheetFormatPr defaultRowHeight="12.75" x14ac:dyDescent="0.2"/>
  <cols>
    <col min="1" max="1" width="17.83203125" customWidth="1"/>
    <col min="2" max="2" width="16.33203125" customWidth="1"/>
    <col min="3" max="3" width="12.5" customWidth="1"/>
    <col min="4" max="4" width="14.33203125" customWidth="1"/>
    <col min="5" max="5" width="13.33203125" customWidth="1"/>
    <col min="6" max="6" width="10.83203125" customWidth="1"/>
    <col min="7" max="7" width="13.83203125" customWidth="1"/>
    <col min="8" max="8" width="13.33203125" customWidth="1"/>
    <col min="9" max="9" width="13.1640625" customWidth="1"/>
    <col min="10" max="10" width="13.83203125" customWidth="1"/>
    <col min="11" max="11" width="17.6640625" customWidth="1"/>
    <col min="12" max="12" width="12.6640625" customWidth="1"/>
    <col min="13" max="13" width="10.6640625" bestFit="1" customWidth="1"/>
    <col min="14" max="18" width="12.5" customWidth="1"/>
    <col min="19" max="19" width="13" bestFit="1" customWidth="1"/>
    <col min="20" max="20" width="11.6640625" bestFit="1" customWidth="1"/>
    <col min="21" max="21" width="8" bestFit="1" customWidth="1"/>
  </cols>
  <sheetData>
    <row r="1" spans="1:18" ht="15.75" x14ac:dyDescent="0.25">
      <c r="A1" s="819" t="s">
        <v>553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</row>
    <row r="2" spans="1:18" ht="18.75" customHeight="1" x14ac:dyDescent="0.25">
      <c r="A2" s="819" t="s">
        <v>325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</row>
    <row r="3" spans="1:18" ht="15.75" x14ac:dyDescent="0.25">
      <c r="A3" s="772" t="s">
        <v>239</v>
      </c>
      <c r="B3" s="819"/>
      <c r="C3" s="819"/>
      <c r="D3" s="819"/>
      <c r="E3" s="772"/>
      <c r="F3" s="772"/>
      <c r="G3" s="772"/>
      <c r="H3" s="772"/>
      <c r="I3" s="772"/>
      <c r="J3" s="819"/>
      <c r="K3" s="819"/>
      <c r="L3" s="5"/>
    </row>
    <row r="4" spans="1:18" ht="18.75" customHeight="1" x14ac:dyDescent="0.25">
      <c r="A4" s="304"/>
      <c r="B4" s="888">
        <v>1396</v>
      </c>
      <c r="C4" s="889"/>
      <c r="D4" s="890"/>
      <c r="E4" s="888">
        <v>1395</v>
      </c>
      <c r="F4" s="889"/>
      <c r="G4" s="890"/>
      <c r="H4" s="888">
        <v>1394</v>
      </c>
      <c r="I4" s="889"/>
      <c r="J4" s="890"/>
      <c r="K4" s="721" t="s">
        <v>235</v>
      </c>
    </row>
    <row r="5" spans="1:18" ht="18.75" customHeight="1" x14ac:dyDescent="0.25">
      <c r="A5" s="882" t="s">
        <v>234</v>
      </c>
      <c r="B5" s="891" t="s">
        <v>602</v>
      </c>
      <c r="C5" s="772"/>
      <c r="D5" s="892"/>
      <c r="E5" s="891" t="s">
        <v>589</v>
      </c>
      <c r="F5" s="772"/>
      <c r="G5" s="892"/>
      <c r="H5" s="891" t="s">
        <v>565</v>
      </c>
      <c r="I5" s="772"/>
      <c r="J5" s="892"/>
      <c r="K5" s="722"/>
    </row>
    <row r="6" spans="1:18" ht="17.25" hidden="1" customHeight="1" x14ac:dyDescent="0.2">
      <c r="A6" s="883"/>
      <c r="B6" s="33"/>
      <c r="C6" s="33"/>
      <c r="D6" s="33"/>
      <c r="E6" s="33"/>
      <c r="F6" s="33"/>
      <c r="G6" s="33"/>
      <c r="H6" s="33"/>
      <c r="I6" s="33"/>
      <c r="J6" s="33"/>
      <c r="K6" s="722"/>
    </row>
    <row r="7" spans="1:18" ht="17.25" hidden="1" customHeight="1" x14ac:dyDescent="0.2">
      <c r="A7" s="883"/>
      <c r="B7" s="307"/>
      <c r="C7" s="307"/>
      <c r="D7" s="307"/>
      <c r="E7" s="307"/>
      <c r="F7" s="307"/>
      <c r="G7" s="307"/>
      <c r="H7" s="307"/>
      <c r="I7" s="307"/>
      <c r="J7" s="307"/>
      <c r="K7" s="722"/>
    </row>
    <row r="8" spans="1:18" ht="17.25" hidden="1" customHeight="1" x14ac:dyDescent="0.2">
      <c r="A8" s="107"/>
      <c r="B8" s="307"/>
      <c r="C8" s="307"/>
      <c r="D8" s="307"/>
      <c r="E8" s="307"/>
      <c r="F8" s="307"/>
      <c r="G8" s="307"/>
      <c r="H8" s="307"/>
      <c r="I8" s="307"/>
      <c r="J8" s="307"/>
      <c r="K8" s="722"/>
    </row>
    <row r="9" spans="1:18" ht="17.25" hidden="1" customHeight="1" x14ac:dyDescent="0.2">
      <c r="A9" s="18" t="s">
        <v>69</v>
      </c>
      <c r="B9" s="307"/>
      <c r="C9" s="307"/>
      <c r="D9" s="307"/>
      <c r="E9" s="307"/>
      <c r="F9" s="307"/>
      <c r="G9" s="307"/>
      <c r="H9" s="307"/>
      <c r="I9" s="307"/>
      <c r="J9" s="307"/>
      <c r="K9" s="722"/>
      <c r="M9" s="12"/>
    </row>
    <row r="10" spans="1:18" ht="17.25" hidden="1" customHeight="1" x14ac:dyDescent="0.2">
      <c r="A10" s="147" t="s">
        <v>34</v>
      </c>
      <c r="B10" s="307"/>
      <c r="C10" s="307"/>
      <c r="D10" s="307"/>
      <c r="E10" s="307"/>
      <c r="F10" s="307"/>
      <c r="G10" s="307"/>
      <c r="H10" s="307"/>
      <c r="I10" s="307"/>
      <c r="J10" s="307"/>
      <c r="K10" s="722"/>
    </row>
    <row r="11" spans="1:18" ht="17.25" hidden="1" customHeight="1" x14ac:dyDescent="0.2">
      <c r="A11" s="147" t="s">
        <v>35</v>
      </c>
      <c r="B11" s="307"/>
      <c r="C11" s="307"/>
      <c r="D11" s="307"/>
      <c r="E11" s="307"/>
      <c r="F11" s="307"/>
      <c r="G11" s="307"/>
      <c r="H11" s="307"/>
      <c r="I11" s="307"/>
      <c r="J11" s="307"/>
      <c r="K11" s="722"/>
    </row>
    <row r="12" spans="1:18" ht="17.25" hidden="1" customHeight="1" x14ac:dyDescent="0.2">
      <c r="A12" s="147" t="s">
        <v>59</v>
      </c>
      <c r="B12" s="14"/>
      <c r="C12" s="14"/>
      <c r="D12" s="14"/>
      <c r="E12" s="14"/>
      <c r="F12" s="14"/>
      <c r="G12" s="14"/>
      <c r="H12" s="14"/>
      <c r="I12" s="14"/>
      <c r="J12" s="14"/>
      <c r="K12" s="722"/>
    </row>
    <row r="13" spans="1:18" ht="16.5" customHeight="1" x14ac:dyDescent="0.2">
      <c r="A13" s="59"/>
      <c r="B13" s="8" t="s">
        <v>223</v>
      </c>
      <c r="C13" s="197" t="s">
        <v>221</v>
      </c>
      <c r="D13" s="474" t="s">
        <v>318</v>
      </c>
      <c r="E13" s="8" t="s">
        <v>223</v>
      </c>
      <c r="F13" s="197" t="s">
        <v>221</v>
      </c>
      <c r="G13" s="379" t="s">
        <v>318</v>
      </c>
      <c r="H13" s="336" t="s">
        <v>223</v>
      </c>
      <c r="I13" s="197" t="s">
        <v>221</v>
      </c>
      <c r="J13" s="305" t="s">
        <v>318</v>
      </c>
      <c r="K13" s="722"/>
    </row>
    <row r="14" spans="1:18" ht="16.5" customHeight="1" x14ac:dyDescent="0.2">
      <c r="A14" s="308"/>
      <c r="B14" s="194" t="s">
        <v>224</v>
      </c>
      <c r="C14" s="478" t="s">
        <v>222</v>
      </c>
      <c r="D14" s="194" t="s">
        <v>69</v>
      </c>
      <c r="E14" s="194" t="s">
        <v>224</v>
      </c>
      <c r="F14" s="381" t="s">
        <v>222</v>
      </c>
      <c r="G14" s="194" t="s">
        <v>69</v>
      </c>
      <c r="H14" s="341" t="s">
        <v>224</v>
      </c>
      <c r="I14" s="341" t="s">
        <v>222</v>
      </c>
      <c r="J14" s="18" t="s">
        <v>69</v>
      </c>
      <c r="K14" s="884"/>
    </row>
    <row r="15" spans="1:18" ht="24" customHeight="1" x14ac:dyDescent="0.2">
      <c r="A15" s="627" t="s">
        <v>69</v>
      </c>
      <c r="B15" s="502">
        <v>116248</v>
      </c>
      <c r="C15" s="613">
        <v>364867</v>
      </c>
      <c r="D15" s="628">
        <v>481115</v>
      </c>
      <c r="E15" s="502">
        <f>E16+E18+E20+E21+E24+E26+E27+E29+E33+E34+E35+E36+E39+E44+E45+E46+E47</f>
        <v>109181</v>
      </c>
      <c r="F15" s="613">
        <v>358079</v>
      </c>
      <c r="G15" s="628">
        <v>467260</v>
      </c>
      <c r="H15" s="502">
        <f>H16+H18+H20+H21+H24+H26+H27+H29+H33+H34+H35+H36+H39+H44+H45+H46+H47</f>
        <v>108460</v>
      </c>
      <c r="I15" s="613">
        <f>I16+I17+I18+I19+I20+I21+I22+I23+I24+I25+I26+I27+I28+I29+I30+I31+I32+I33+I34+I35+I36+I37+I38+I39+I40+I41+I42+I43+I44+I45+I46+I47+I48+I49</f>
        <v>248967</v>
      </c>
      <c r="J15" s="628">
        <f>I15+H15</f>
        <v>357427</v>
      </c>
      <c r="K15" s="614" t="s">
        <v>318</v>
      </c>
    </row>
    <row r="16" spans="1:18" ht="24" customHeight="1" x14ac:dyDescent="0.25">
      <c r="A16" s="230" t="s">
        <v>34</v>
      </c>
      <c r="B16" s="152">
        <v>58341</v>
      </c>
      <c r="C16" s="173">
        <v>181244</v>
      </c>
      <c r="D16" s="394">
        <f t="shared" ref="D16:D21" si="0">C16+B16</f>
        <v>239585</v>
      </c>
      <c r="E16" s="152">
        <v>51335</v>
      </c>
      <c r="F16" s="173">
        <v>178654</v>
      </c>
      <c r="G16" s="394">
        <f>F16+E16</f>
        <v>229989</v>
      </c>
      <c r="H16" s="152">
        <v>50609</v>
      </c>
      <c r="I16" s="173">
        <v>121205</v>
      </c>
      <c r="J16" s="394">
        <f>I16+H16</f>
        <v>171814</v>
      </c>
      <c r="K16" s="438" t="s">
        <v>2</v>
      </c>
      <c r="L16" s="5"/>
      <c r="N16" s="103"/>
      <c r="O16" s="103"/>
      <c r="P16" s="103"/>
      <c r="Q16" s="103"/>
      <c r="R16" s="103"/>
    </row>
    <row r="17" spans="1:19" ht="24" customHeight="1" x14ac:dyDescent="0.25">
      <c r="A17" s="624" t="s">
        <v>59</v>
      </c>
      <c r="B17" s="517">
        <v>13</v>
      </c>
      <c r="C17" s="616">
        <v>1021</v>
      </c>
      <c r="D17" s="629">
        <f t="shared" si="0"/>
        <v>1034</v>
      </c>
      <c r="E17" s="517" t="s">
        <v>331</v>
      </c>
      <c r="F17" s="616">
        <v>966</v>
      </c>
      <c r="G17" s="629">
        <v>966</v>
      </c>
      <c r="H17" s="517" t="s">
        <v>331</v>
      </c>
      <c r="I17" s="616">
        <v>966</v>
      </c>
      <c r="J17" s="629">
        <v>966</v>
      </c>
      <c r="K17" s="630" t="s">
        <v>30</v>
      </c>
      <c r="L17" s="5"/>
      <c r="M17" t="s">
        <v>70</v>
      </c>
      <c r="N17" s="103"/>
      <c r="O17" s="103"/>
      <c r="Q17" s="103"/>
    </row>
    <row r="18" spans="1:19" ht="24" customHeight="1" x14ac:dyDescent="0.25">
      <c r="A18" s="230" t="s">
        <v>35</v>
      </c>
      <c r="B18" s="152">
        <v>71</v>
      </c>
      <c r="C18" s="173">
        <v>2751</v>
      </c>
      <c r="D18" s="394">
        <f t="shared" si="0"/>
        <v>2822</v>
      </c>
      <c r="E18" s="152">
        <v>63</v>
      </c>
      <c r="F18" s="173">
        <v>2621</v>
      </c>
      <c r="G18" s="394">
        <f t="shared" ref="G18" si="1">F18+E18</f>
        <v>2684</v>
      </c>
      <c r="H18" s="152">
        <v>63</v>
      </c>
      <c r="I18" s="173">
        <v>2621</v>
      </c>
      <c r="J18" s="394">
        <f t="shared" ref="J18:J47" si="2">I18+H18</f>
        <v>2684</v>
      </c>
      <c r="K18" s="438" t="s">
        <v>3</v>
      </c>
      <c r="L18" s="5"/>
      <c r="N18" s="103"/>
      <c r="O18" s="103"/>
      <c r="Q18" s="103"/>
      <c r="R18" s="103"/>
    </row>
    <row r="19" spans="1:19" ht="24" customHeight="1" x14ac:dyDescent="0.25">
      <c r="A19" s="624" t="s">
        <v>36</v>
      </c>
      <c r="B19" s="517">
        <v>11</v>
      </c>
      <c r="C19" s="616">
        <v>1122</v>
      </c>
      <c r="D19" s="629">
        <f t="shared" si="0"/>
        <v>1133</v>
      </c>
      <c r="E19" s="517" t="s">
        <v>331</v>
      </c>
      <c r="F19" s="616">
        <v>1013</v>
      </c>
      <c r="G19" s="629">
        <v>1013</v>
      </c>
      <c r="H19" s="517" t="s">
        <v>331</v>
      </c>
      <c r="I19" s="616">
        <v>1013</v>
      </c>
      <c r="J19" s="629">
        <v>1013</v>
      </c>
      <c r="K19" s="630" t="s">
        <v>4</v>
      </c>
      <c r="L19" s="5"/>
    </row>
    <row r="20" spans="1:19" ht="24" customHeight="1" x14ac:dyDescent="0.25">
      <c r="A20" s="230" t="s">
        <v>37</v>
      </c>
      <c r="B20" s="152">
        <v>721</v>
      </c>
      <c r="C20" s="350">
        <v>3566</v>
      </c>
      <c r="D20" s="394">
        <f t="shared" si="0"/>
        <v>4287</v>
      </c>
      <c r="E20" s="152">
        <v>629</v>
      </c>
      <c r="F20" s="350">
        <v>2451</v>
      </c>
      <c r="G20" s="394">
        <f t="shared" ref="G20" si="3">F20+E20</f>
        <v>3080</v>
      </c>
      <c r="H20" s="152">
        <v>629</v>
      </c>
      <c r="I20" s="350">
        <v>2451</v>
      </c>
      <c r="J20" s="394">
        <f t="shared" si="2"/>
        <v>3080</v>
      </c>
      <c r="K20" s="439" t="s">
        <v>5</v>
      </c>
      <c r="L20" s="5"/>
      <c r="N20" s="42" t="s">
        <v>592</v>
      </c>
      <c r="O20" s="103"/>
    </row>
    <row r="21" spans="1:19" ht="24" customHeight="1" x14ac:dyDescent="0.25">
      <c r="A21" s="624" t="s">
        <v>40</v>
      </c>
      <c r="B21" s="517">
        <v>2623</v>
      </c>
      <c r="C21" s="616">
        <v>13231</v>
      </c>
      <c r="D21" s="629">
        <f t="shared" si="0"/>
        <v>15854</v>
      </c>
      <c r="E21" s="517">
        <v>2122</v>
      </c>
      <c r="F21" s="616">
        <v>11156</v>
      </c>
      <c r="G21" s="629">
        <f>E21+F21</f>
        <v>13278</v>
      </c>
      <c r="H21" s="517">
        <v>2122</v>
      </c>
      <c r="I21" s="616">
        <v>9622</v>
      </c>
      <c r="J21" s="629">
        <f t="shared" si="2"/>
        <v>11744</v>
      </c>
      <c r="K21" s="630" t="s">
        <v>8</v>
      </c>
      <c r="L21" s="5"/>
    </row>
    <row r="22" spans="1:19" ht="24" customHeight="1" x14ac:dyDescent="0.25">
      <c r="A22" s="230" t="s">
        <v>41</v>
      </c>
      <c r="B22" s="152" t="s">
        <v>331</v>
      </c>
      <c r="C22" s="350">
        <v>986</v>
      </c>
      <c r="D22" s="394">
        <v>986</v>
      </c>
      <c r="E22" s="152" t="s">
        <v>331</v>
      </c>
      <c r="F22" s="350">
        <v>944</v>
      </c>
      <c r="G22" s="394">
        <v>944</v>
      </c>
      <c r="H22" s="152" t="s">
        <v>331</v>
      </c>
      <c r="I22" s="350">
        <v>944</v>
      </c>
      <c r="J22" s="394">
        <v>944</v>
      </c>
      <c r="K22" s="439" t="s">
        <v>9</v>
      </c>
      <c r="L22" s="5"/>
    </row>
    <row r="23" spans="1:19" ht="24" customHeight="1" x14ac:dyDescent="0.25">
      <c r="A23" s="624" t="s">
        <v>117</v>
      </c>
      <c r="B23" s="517" t="s">
        <v>331</v>
      </c>
      <c r="C23" s="616">
        <v>2962</v>
      </c>
      <c r="D23" s="629">
        <v>2962</v>
      </c>
      <c r="E23" s="517" t="s">
        <v>331</v>
      </c>
      <c r="F23" s="616">
        <v>2124</v>
      </c>
      <c r="G23" s="629">
        <v>2124</v>
      </c>
      <c r="H23" s="517" t="s">
        <v>331</v>
      </c>
      <c r="I23" s="616">
        <v>2124</v>
      </c>
      <c r="J23" s="629">
        <v>2124</v>
      </c>
      <c r="K23" s="630" t="s">
        <v>116</v>
      </c>
      <c r="L23" s="181"/>
      <c r="M23" s="99"/>
      <c r="N23" s="99"/>
      <c r="O23" s="99"/>
    </row>
    <row r="24" spans="1:19" ht="24" customHeight="1" x14ac:dyDescent="0.25">
      <c r="A24" s="230" t="s">
        <v>44</v>
      </c>
      <c r="B24" s="152">
        <v>1944</v>
      </c>
      <c r="C24" s="350">
        <v>13115</v>
      </c>
      <c r="D24" s="394">
        <f>C24+B24</f>
        <v>15059</v>
      </c>
      <c r="E24" s="152">
        <v>105</v>
      </c>
      <c r="F24" s="350">
        <v>6424</v>
      </c>
      <c r="G24" s="394">
        <f t="shared" ref="G24" si="4">F24+E24</f>
        <v>6529</v>
      </c>
      <c r="H24" s="152">
        <v>105</v>
      </c>
      <c r="I24" s="350">
        <v>6424</v>
      </c>
      <c r="J24" s="394">
        <f t="shared" si="2"/>
        <v>6529</v>
      </c>
      <c r="K24" s="439" t="s">
        <v>12</v>
      </c>
      <c r="L24" s="181"/>
      <c r="M24" s="99"/>
      <c r="N24" s="99"/>
      <c r="O24" s="99"/>
      <c r="P24" s="99"/>
      <c r="Q24" s="99"/>
      <c r="R24" s="99"/>
      <c r="S24" s="99"/>
    </row>
    <row r="25" spans="1:19" ht="24" customHeight="1" x14ac:dyDescent="0.25">
      <c r="A25" s="624" t="s">
        <v>58</v>
      </c>
      <c r="B25" s="517" t="s">
        <v>331</v>
      </c>
      <c r="C25" s="616">
        <v>631</v>
      </c>
      <c r="D25" s="629">
        <v>631</v>
      </c>
      <c r="E25" s="517" t="s">
        <v>331</v>
      </c>
      <c r="F25" s="616">
        <v>521</v>
      </c>
      <c r="G25" s="629">
        <v>521</v>
      </c>
      <c r="H25" s="517" t="s">
        <v>331</v>
      </c>
      <c r="I25" s="616">
        <v>521</v>
      </c>
      <c r="J25" s="629">
        <v>521</v>
      </c>
      <c r="K25" s="630" t="s">
        <v>29</v>
      </c>
      <c r="L25" s="181"/>
      <c r="M25" s="99"/>
      <c r="N25" s="99"/>
      <c r="O25" s="99"/>
      <c r="P25" s="99"/>
      <c r="Q25" s="99"/>
      <c r="R25" s="99"/>
      <c r="S25" s="99"/>
    </row>
    <row r="26" spans="1:19" ht="24" customHeight="1" x14ac:dyDescent="0.25">
      <c r="A26" s="230" t="s">
        <v>38</v>
      </c>
      <c r="B26" s="152">
        <v>22</v>
      </c>
      <c r="C26" s="350">
        <v>3849</v>
      </c>
      <c r="D26" s="394">
        <f>C26+B26</f>
        <v>3871</v>
      </c>
      <c r="E26" s="152">
        <v>453</v>
      </c>
      <c r="F26" s="173">
        <v>3569</v>
      </c>
      <c r="G26" s="394">
        <f>E26+F26</f>
        <v>4022</v>
      </c>
      <c r="H26" s="152">
        <v>439</v>
      </c>
      <c r="I26" s="173">
        <v>2793</v>
      </c>
      <c r="J26" s="394">
        <f t="shared" si="2"/>
        <v>3232</v>
      </c>
      <c r="K26" s="439" t="s">
        <v>6</v>
      </c>
      <c r="L26" s="181"/>
      <c r="M26" s="99"/>
      <c r="N26" s="99"/>
      <c r="O26" s="99"/>
      <c r="P26" s="99"/>
      <c r="Q26" s="99"/>
      <c r="R26" s="99"/>
      <c r="S26" s="99"/>
    </row>
    <row r="27" spans="1:19" ht="24" customHeight="1" x14ac:dyDescent="0.25">
      <c r="A27" s="624" t="s">
        <v>195</v>
      </c>
      <c r="B27" s="517">
        <v>29</v>
      </c>
      <c r="C27" s="616">
        <v>1764</v>
      </c>
      <c r="D27" s="629">
        <f>C27+B27</f>
        <v>1793</v>
      </c>
      <c r="E27" s="517">
        <v>2</v>
      </c>
      <c r="F27" s="616">
        <v>1624</v>
      </c>
      <c r="G27" s="629">
        <f>F27+E27</f>
        <v>1626</v>
      </c>
      <c r="H27" s="517">
        <v>21</v>
      </c>
      <c r="I27" s="616">
        <v>1624</v>
      </c>
      <c r="J27" s="629">
        <f t="shared" si="2"/>
        <v>1645</v>
      </c>
      <c r="K27" s="630" t="s">
        <v>33</v>
      </c>
      <c r="L27" s="181"/>
      <c r="M27" s="99"/>
      <c r="N27" s="99"/>
      <c r="O27" s="99"/>
      <c r="P27" s="99"/>
      <c r="Q27" s="99"/>
      <c r="R27" s="99"/>
      <c r="S27" s="99"/>
    </row>
    <row r="28" spans="1:19" ht="24" customHeight="1" x14ac:dyDescent="0.25">
      <c r="A28" s="230" t="s">
        <v>39</v>
      </c>
      <c r="B28" s="152" t="s">
        <v>331</v>
      </c>
      <c r="C28" s="350">
        <v>1643</v>
      </c>
      <c r="D28" s="394">
        <v>1643</v>
      </c>
      <c r="E28" s="152" t="s">
        <v>331</v>
      </c>
      <c r="F28" s="350">
        <v>1566</v>
      </c>
      <c r="G28" s="394">
        <v>1566</v>
      </c>
      <c r="H28" s="152" t="s">
        <v>331</v>
      </c>
      <c r="I28" s="350">
        <v>1566</v>
      </c>
      <c r="J28" s="394">
        <v>1566</v>
      </c>
      <c r="K28" s="439" t="s">
        <v>7</v>
      </c>
      <c r="L28" s="5"/>
      <c r="M28" s="99"/>
      <c r="N28" s="99"/>
      <c r="O28" s="99"/>
      <c r="P28" s="99"/>
      <c r="Q28" s="99"/>
      <c r="R28" s="99"/>
      <c r="S28" s="99"/>
    </row>
    <row r="29" spans="1:19" ht="24" customHeight="1" x14ac:dyDescent="0.25">
      <c r="A29" s="624" t="s">
        <v>61</v>
      </c>
      <c r="B29" s="517">
        <v>43</v>
      </c>
      <c r="C29" s="616">
        <v>4869</v>
      </c>
      <c r="D29" s="629">
        <f>C29+B29</f>
        <v>4912</v>
      </c>
      <c r="E29" s="517">
        <v>31</v>
      </c>
      <c r="F29" s="616">
        <v>4626</v>
      </c>
      <c r="G29" s="629">
        <f t="shared" ref="G29" si="5">F29+E29</f>
        <v>4657</v>
      </c>
      <c r="H29" s="517">
        <v>31</v>
      </c>
      <c r="I29" s="616">
        <v>4626</v>
      </c>
      <c r="J29" s="629">
        <f t="shared" si="2"/>
        <v>4657</v>
      </c>
      <c r="K29" s="630" t="s">
        <v>32</v>
      </c>
      <c r="L29" s="5"/>
      <c r="M29" s="99"/>
      <c r="N29" s="99"/>
      <c r="O29" s="99"/>
      <c r="P29" s="99"/>
      <c r="Q29" s="99"/>
      <c r="R29" s="99"/>
      <c r="S29" s="99"/>
    </row>
    <row r="30" spans="1:19" ht="24" customHeight="1" x14ac:dyDescent="0.25">
      <c r="A30" s="230" t="s">
        <v>60</v>
      </c>
      <c r="B30" s="152" t="s">
        <v>331</v>
      </c>
      <c r="C30" s="350">
        <v>1439</v>
      </c>
      <c r="D30" s="394">
        <v>1439</v>
      </c>
      <c r="E30" s="152" t="s">
        <v>331</v>
      </c>
      <c r="F30" s="350">
        <v>1422</v>
      </c>
      <c r="G30" s="394">
        <v>1422</v>
      </c>
      <c r="H30" s="152" t="s">
        <v>331</v>
      </c>
      <c r="I30" s="350">
        <v>1422</v>
      </c>
      <c r="J30" s="394">
        <v>1422</v>
      </c>
      <c r="K30" s="439" t="s">
        <v>31</v>
      </c>
      <c r="L30" s="5"/>
      <c r="M30" s="99"/>
      <c r="N30" s="99"/>
      <c r="O30" s="99"/>
      <c r="P30" s="99"/>
      <c r="Q30" s="99"/>
      <c r="R30" s="99"/>
      <c r="S30" s="99"/>
    </row>
    <row r="31" spans="1:19" ht="24" customHeight="1" x14ac:dyDescent="0.25">
      <c r="A31" s="624" t="s">
        <v>46</v>
      </c>
      <c r="B31" s="517" t="s">
        <v>331</v>
      </c>
      <c r="C31" s="616">
        <v>1128</v>
      </c>
      <c r="D31" s="629">
        <v>1128</v>
      </c>
      <c r="E31" s="517" t="s">
        <v>331</v>
      </c>
      <c r="F31" s="616">
        <v>954</v>
      </c>
      <c r="G31" s="629">
        <v>954</v>
      </c>
      <c r="H31" s="517" t="s">
        <v>331</v>
      </c>
      <c r="I31" s="616">
        <v>954</v>
      </c>
      <c r="J31" s="629">
        <v>954</v>
      </c>
      <c r="K31" s="630" t="s">
        <v>14</v>
      </c>
      <c r="L31" s="5"/>
      <c r="M31" s="99"/>
      <c r="N31" s="99"/>
      <c r="O31" s="99"/>
      <c r="P31" s="99"/>
      <c r="Q31" s="99"/>
      <c r="R31" s="99"/>
      <c r="S31" s="99"/>
    </row>
    <row r="32" spans="1:19" ht="24" customHeight="1" x14ac:dyDescent="0.25">
      <c r="A32" s="230" t="s">
        <v>42</v>
      </c>
      <c r="B32" s="152" t="s">
        <v>331</v>
      </c>
      <c r="C32" s="350">
        <v>8261</v>
      </c>
      <c r="D32" s="394">
        <v>8261</v>
      </c>
      <c r="E32" s="152" t="s">
        <v>331</v>
      </c>
      <c r="F32" s="350">
        <v>7459</v>
      </c>
      <c r="G32" s="394">
        <v>7459</v>
      </c>
      <c r="H32" s="152" t="s">
        <v>331</v>
      </c>
      <c r="I32" s="350">
        <v>7459</v>
      </c>
      <c r="J32" s="394">
        <v>7459</v>
      </c>
      <c r="K32" s="439" t="s">
        <v>10</v>
      </c>
      <c r="L32" s="5"/>
      <c r="M32" s="99"/>
      <c r="N32" s="99"/>
      <c r="O32" s="99"/>
      <c r="P32" s="99"/>
      <c r="Q32" s="99"/>
      <c r="R32" s="99"/>
      <c r="S32" s="99"/>
    </row>
    <row r="33" spans="1:19" ht="24" customHeight="1" x14ac:dyDescent="0.25">
      <c r="A33" s="624" t="s">
        <v>43</v>
      </c>
      <c r="B33" s="517">
        <v>66</v>
      </c>
      <c r="C33" s="616">
        <v>2641</v>
      </c>
      <c r="D33" s="629">
        <f>C33+B33</f>
        <v>2707</v>
      </c>
      <c r="E33" s="517">
        <v>53</v>
      </c>
      <c r="F33" s="616">
        <v>2452</v>
      </c>
      <c r="G33" s="629">
        <f t="shared" ref="G33" si="6">F33+E33</f>
        <v>2505</v>
      </c>
      <c r="H33" s="517">
        <v>53</v>
      </c>
      <c r="I33" s="616">
        <v>2452</v>
      </c>
      <c r="J33" s="629">
        <f t="shared" si="2"/>
        <v>2505</v>
      </c>
      <c r="K33" s="630" t="s">
        <v>11</v>
      </c>
      <c r="L33" s="5"/>
      <c r="M33" s="99"/>
      <c r="N33" s="99"/>
      <c r="O33" s="99"/>
      <c r="P33" s="99"/>
      <c r="Q33" s="99"/>
      <c r="R33" s="99"/>
      <c r="S33" s="99"/>
    </row>
    <row r="34" spans="1:19" ht="24" customHeight="1" x14ac:dyDescent="0.25">
      <c r="A34" s="230" t="s">
        <v>45</v>
      </c>
      <c r="B34" s="152">
        <v>2142</v>
      </c>
      <c r="C34" s="350">
        <v>8654</v>
      </c>
      <c r="D34" s="394">
        <f>C34+B34</f>
        <v>10796</v>
      </c>
      <c r="E34" s="152">
        <v>1944</v>
      </c>
      <c r="F34" s="173">
        <v>7362</v>
      </c>
      <c r="G34" s="394">
        <v>9306</v>
      </c>
      <c r="H34" s="152">
        <v>1944</v>
      </c>
      <c r="I34" s="350">
        <v>12623</v>
      </c>
      <c r="J34" s="394">
        <f t="shared" si="2"/>
        <v>14567</v>
      </c>
      <c r="K34" s="439" t="s">
        <v>13</v>
      </c>
      <c r="L34" s="5"/>
      <c r="M34" s="99"/>
      <c r="N34" s="99"/>
      <c r="O34" s="99"/>
      <c r="P34" s="99"/>
      <c r="Q34" s="99"/>
      <c r="R34" s="99"/>
      <c r="S34" s="99"/>
    </row>
    <row r="35" spans="1:19" ht="24" customHeight="1" x14ac:dyDescent="0.25">
      <c r="A35" s="624" t="s">
        <v>47</v>
      </c>
      <c r="B35" s="517">
        <v>461</v>
      </c>
      <c r="C35" s="616">
        <v>1033</v>
      </c>
      <c r="D35" s="629">
        <f>C35+B35</f>
        <v>1494</v>
      </c>
      <c r="E35" s="517">
        <v>424</v>
      </c>
      <c r="F35" s="616">
        <v>924</v>
      </c>
      <c r="G35" s="629">
        <f t="shared" ref="G35" si="7">F35+E35</f>
        <v>1348</v>
      </c>
      <c r="H35" s="517">
        <v>424</v>
      </c>
      <c r="I35" s="616">
        <v>924</v>
      </c>
      <c r="J35" s="629">
        <f t="shared" si="2"/>
        <v>1348</v>
      </c>
      <c r="K35" s="630" t="s">
        <v>15</v>
      </c>
      <c r="L35" s="5"/>
      <c r="M35" s="99"/>
      <c r="N35" s="99"/>
      <c r="O35" s="99"/>
      <c r="P35" s="99"/>
      <c r="Q35" s="99"/>
      <c r="R35" s="99"/>
      <c r="S35" s="99"/>
    </row>
    <row r="36" spans="1:19" ht="24" customHeight="1" x14ac:dyDescent="0.25">
      <c r="A36" s="230" t="s">
        <v>48</v>
      </c>
      <c r="B36" s="152">
        <v>16488</v>
      </c>
      <c r="C36" s="350">
        <v>44986</v>
      </c>
      <c r="D36" s="394">
        <f>C36+B36</f>
        <v>61474</v>
      </c>
      <c r="E36" s="152">
        <v>11231</v>
      </c>
      <c r="F36" s="350">
        <v>49874</v>
      </c>
      <c r="G36" s="394">
        <f>F36+E36</f>
        <v>61105</v>
      </c>
      <c r="H36" s="152">
        <v>11231</v>
      </c>
      <c r="I36" s="350">
        <v>14826</v>
      </c>
      <c r="J36" s="394">
        <f t="shared" si="2"/>
        <v>26057</v>
      </c>
      <c r="K36" s="439" t="s">
        <v>16</v>
      </c>
      <c r="L36" s="5"/>
      <c r="M36" s="99"/>
      <c r="N36" s="99"/>
      <c r="O36" s="99"/>
      <c r="P36" s="99"/>
      <c r="Q36" s="99"/>
      <c r="R36" s="99"/>
      <c r="S36" s="99"/>
    </row>
    <row r="37" spans="1:19" ht="24" customHeight="1" x14ac:dyDescent="0.25">
      <c r="A37" s="624" t="s">
        <v>49</v>
      </c>
      <c r="B37" s="517" t="s">
        <v>331</v>
      </c>
      <c r="C37" s="616">
        <v>1462</v>
      </c>
      <c r="D37" s="629">
        <v>1462</v>
      </c>
      <c r="E37" s="517" t="s">
        <v>331</v>
      </c>
      <c r="F37" s="616">
        <v>1261</v>
      </c>
      <c r="G37" s="629">
        <v>1261</v>
      </c>
      <c r="H37" s="517" t="s">
        <v>331</v>
      </c>
      <c r="I37" s="616">
        <v>1261</v>
      </c>
      <c r="J37" s="629">
        <v>1261</v>
      </c>
      <c r="K37" s="630" t="s">
        <v>18</v>
      </c>
      <c r="L37" s="5"/>
      <c r="M37" s="99"/>
      <c r="N37" s="99"/>
      <c r="O37" s="99"/>
      <c r="P37" s="99"/>
      <c r="Q37" s="99"/>
      <c r="R37" s="99"/>
      <c r="S37" s="99"/>
    </row>
    <row r="38" spans="1:19" ht="24" customHeight="1" x14ac:dyDescent="0.25">
      <c r="A38" s="230" t="s">
        <v>57</v>
      </c>
      <c r="B38" s="152" t="s">
        <v>331</v>
      </c>
      <c r="C38" s="350">
        <v>3921</v>
      </c>
      <c r="D38" s="394">
        <v>3921</v>
      </c>
      <c r="E38" s="152" t="s">
        <v>331</v>
      </c>
      <c r="F38" s="350">
        <v>2626</v>
      </c>
      <c r="G38" s="394">
        <v>2626</v>
      </c>
      <c r="H38" s="152" t="s">
        <v>331</v>
      </c>
      <c r="I38" s="350">
        <v>2626</v>
      </c>
      <c r="J38" s="394">
        <v>2626</v>
      </c>
      <c r="K38" s="439" t="s">
        <v>28</v>
      </c>
      <c r="L38" s="5"/>
      <c r="M38" s="99"/>
      <c r="N38" s="99"/>
      <c r="O38" s="99"/>
      <c r="P38" s="99"/>
      <c r="Q38" s="99"/>
      <c r="R38" s="99"/>
      <c r="S38" s="99"/>
    </row>
    <row r="39" spans="1:19" ht="24" customHeight="1" x14ac:dyDescent="0.25">
      <c r="A39" s="624" t="s">
        <v>187</v>
      </c>
      <c r="B39" s="517">
        <v>43</v>
      </c>
      <c r="C39" s="616">
        <v>4984</v>
      </c>
      <c r="D39" s="629">
        <f>C39+B39</f>
        <v>5027</v>
      </c>
      <c r="E39" s="517">
        <v>19</v>
      </c>
      <c r="F39" s="616">
        <v>4779</v>
      </c>
      <c r="G39" s="629">
        <f t="shared" ref="G39" si="8">F39+E39</f>
        <v>4798</v>
      </c>
      <c r="H39" s="517">
        <v>19</v>
      </c>
      <c r="I39" s="616">
        <v>4779</v>
      </c>
      <c r="J39" s="629">
        <f t="shared" si="2"/>
        <v>4798</v>
      </c>
      <c r="K39" s="630" t="s">
        <v>115</v>
      </c>
      <c r="L39" s="5"/>
      <c r="M39" s="99"/>
      <c r="N39" s="99"/>
      <c r="O39" s="99"/>
      <c r="P39" s="99"/>
      <c r="Q39" s="99"/>
      <c r="R39" s="99"/>
      <c r="S39" s="99"/>
    </row>
    <row r="40" spans="1:19" ht="24" customHeight="1" x14ac:dyDescent="0.25">
      <c r="A40" s="230" t="s">
        <v>186</v>
      </c>
      <c r="B40" s="152" t="s">
        <v>331</v>
      </c>
      <c r="C40" s="350">
        <v>954</v>
      </c>
      <c r="D40" s="394">
        <v>954</v>
      </c>
      <c r="E40" s="152" t="s">
        <v>331</v>
      </c>
      <c r="F40" s="350">
        <v>928</v>
      </c>
      <c r="G40" s="394">
        <v>928</v>
      </c>
      <c r="H40" s="152" t="s">
        <v>331</v>
      </c>
      <c r="I40" s="350">
        <v>928</v>
      </c>
      <c r="J40" s="394">
        <v>928</v>
      </c>
      <c r="K40" s="439" t="s">
        <v>27</v>
      </c>
      <c r="L40" s="5"/>
      <c r="M40" s="99"/>
      <c r="N40" s="99"/>
      <c r="O40" s="99"/>
      <c r="P40" s="99"/>
      <c r="Q40" s="99"/>
      <c r="R40" s="99"/>
      <c r="S40" s="99"/>
    </row>
    <row r="41" spans="1:19" ht="24" customHeight="1" x14ac:dyDescent="0.25">
      <c r="A41" s="624" t="s">
        <v>196</v>
      </c>
      <c r="B41" s="517" t="s">
        <v>331</v>
      </c>
      <c r="C41" s="616">
        <v>992</v>
      </c>
      <c r="D41" s="629">
        <v>992</v>
      </c>
      <c r="E41" s="517" t="s">
        <v>331</v>
      </c>
      <c r="F41" s="616">
        <v>961</v>
      </c>
      <c r="G41" s="629">
        <v>961</v>
      </c>
      <c r="H41" s="517" t="s">
        <v>331</v>
      </c>
      <c r="I41" s="616">
        <v>961</v>
      </c>
      <c r="J41" s="629">
        <v>961</v>
      </c>
      <c r="K41" s="630" t="s">
        <v>26</v>
      </c>
      <c r="L41" s="5"/>
      <c r="M41" s="99"/>
      <c r="N41" s="99"/>
      <c r="O41" s="99"/>
      <c r="P41" s="99"/>
      <c r="Q41" s="99"/>
      <c r="R41" s="99"/>
      <c r="S41" s="99"/>
    </row>
    <row r="42" spans="1:19" ht="24" customHeight="1" x14ac:dyDescent="0.25">
      <c r="A42" s="230" t="s">
        <v>56</v>
      </c>
      <c r="B42" s="152" t="s">
        <v>331</v>
      </c>
      <c r="C42" s="350">
        <v>18331</v>
      </c>
      <c r="D42" s="394">
        <v>18331</v>
      </c>
      <c r="E42" s="152" t="s">
        <v>331</v>
      </c>
      <c r="F42" s="173">
        <v>17211</v>
      </c>
      <c r="G42" s="394">
        <v>17211</v>
      </c>
      <c r="H42" s="152" t="s">
        <v>331</v>
      </c>
      <c r="I42" s="350">
        <v>3944</v>
      </c>
      <c r="J42" s="394">
        <v>3944</v>
      </c>
      <c r="K42" s="439" t="s">
        <v>25</v>
      </c>
      <c r="L42" s="5"/>
      <c r="M42" s="99"/>
      <c r="N42" s="99"/>
      <c r="O42" s="99"/>
      <c r="P42" s="99"/>
      <c r="Q42" s="99"/>
      <c r="R42" s="99"/>
      <c r="S42" s="99"/>
    </row>
    <row r="43" spans="1:19" ht="24" customHeight="1" x14ac:dyDescent="0.25">
      <c r="A43" s="624" t="s">
        <v>123</v>
      </c>
      <c r="B43" s="517" t="s">
        <v>331</v>
      </c>
      <c r="C43" s="616">
        <v>3921</v>
      </c>
      <c r="D43" s="629">
        <v>3921</v>
      </c>
      <c r="E43" s="517" t="s">
        <v>331</v>
      </c>
      <c r="F43" s="616">
        <v>3621</v>
      </c>
      <c r="G43" s="629">
        <v>3621</v>
      </c>
      <c r="H43" s="517" t="s">
        <v>331</v>
      </c>
      <c r="I43" s="616">
        <v>3621</v>
      </c>
      <c r="J43" s="629">
        <v>3621</v>
      </c>
      <c r="K43" s="630" t="s">
        <v>17</v>
      </c>
      <c r="L43" s="5"/>
      <c r="M43" s="99"/>
      <c r="N43" s="99"/>
      <c r="O43" s="99"/>
      <c r="P43" s="99"/>
      <c r="Q43" s="99"/>
      <c r="R43" s="99"/>
      <c r="S43" s="99"/>
    </row>
    <row r="44" spans="1:19" ht="24" customHeight="1" x14ac:dyDescent="0.25">
      <c r="A44" s="230" t="s">
        <v>50</v>
      </c>
      <c r="B44" s="152">
        <v>64</v>
      </c>
      <c r="C44" s="350">
        <v>2219</v>
      </c>
      <c r="D44" s="394">
        <f>C44+B44</f>
        <v>2283</v>
      </c>
      <c r="E44" s="152">
        <v>34</v>
      </c>
      <c r="F44" s="350">
        <v>2113</v>
      </c>
      <c r="G44" s="394">
        <f t="shared" ref="G44" si="9">F44+E44</f>
        <v>2147</v>
      </c>
      <c r="H44" s="152">
        <v>34</v>
      </c>
      <c r="I44" s="350">
        <v>2113</v>
      </c>
      <c r="J44" s="394">
        <f t="shared" si="2"/>
        <v>2147</v>
      </c>
      <c r="K44" s="439" t="s">
        <v>19</v>
      </c>
      <c r="L44" s="5"/>
      <c r="M44" s="99"/>
      <c r="N44" s="99"/>
      <c r="O44" s="99"/>
      <c r="P44" s="99"/>
      <c r="Q44" s="99"/>
      <c r="R44" s="99"/>
      <c r="S44" s="99"/>
    </row>
    <row r="45" spans="1:19" ht="24" customHeight="1" x14ac:dyDescent="0.25">
      <c r="A45" s="624" t="s">
        <v>55</v>
      </c>
      <c r="B45" s="517">
        <v>3129</v>
      </c>
      <c r="C45" s="616">
        <v>5966</v>
      </c>
      <c r="D45" s="629">
        <f>C45+B45</f>
        <v>9095</v>
      </c>
      <c r="E45" s="517">
        <v>2981</v>
      </c>
      <c r="F45" s="616">
        <v>5330</v>
      </c>
      <c r="G45" s="629">
        <f>E45+F45</f>
        <v>8311</v>
      </c>
      <c r="H45" s="517">
        <v>2981</v>
      </c>
      <c r="I45" s="616">
        <v>4160</v>
      </c>
      <c r="J45" s="629">
        <f t="shared" si="2"/>
        <v>7141</v>
      </c>
      <c r="K45" s="630" t="s">
        <v>24</v>
      </c>
      <c r="L45" s="5"/>
      <c r="M45" s="99"/>
      <c r="N45" s="99"/>
      <c r="O45" s="99"/>
      <c r="P45" s="99"/>
      <c r="Q45" s="99"/>
      <c r="R45" s="99"/>
      <c r="S45" s="99"/>
    </row>
    <row r="46" spans="1:19" ht="24" customHeight="1" x14ac:dyDescent="0.25">
      <c r="A46" s="230" t="s">
        <v>51</v>
      </c>
      <c r="B46" s="152">
        <v>1124</v>
      </c>
      <c r="C46" s="350">
        <v>1467</v>
      </c>
      <c r="D46" s="394">
        <f>C46+B46</f>
        <v>2591</v>
      </c>
      <c r="E46" s="152">
        <v>1024</v>
      </c>
      <c r="F46" s="350">
        <v>1234</v>
      </c>
      <c r="G46" s="394">
        <f t="shared" ref="G46:G47" si="10">F46+E46</f>
        <v>2258</v>
      </c>
      <c r="H46" s="152">
        <v>1024</v>
      </c>
      <c r="I46" s="350">
        <v>1234</v>
      </c>
      <c r="J46" s="394">
        <f t="shared" si="2"/>
        <v>2258</v>
      </c>
      <c r="K46" s="439" t="s">
        <v>20</v>
      </c>
      <c r="L46" s="5"/>
      <c r="M46" s="99"/>
      <c r="N46" s="99"/>
      <c r="O46" s="99"/>
      <c r="P46" s="99"/>
      <c r="Q46" s="99"/>
      <c r="R46" s="99"/>
      <c r="S46" s="99"/>
    </row>
    <row r="47" spans="1:19" ht="24" customHeight="1" x14ac:dyDescent="0.25">
      <c r="A47" s="624" t="s">
        <v>52</v>
      </c>
      <c r="B47" s="517">
        <v>39211</v>
      </c>
      <c r="C47" s="616">
        <v>21647</v>
      </c>
      <c r="D47" s="629">
        <f>C47+B47</f>
        <v>60858</v>
      </c>
      <c r="E47" s="517">
        <v>36731</v>
      </c>
      <c r="F47" s="616">
        <v>19425</v>
      </c>
      <c r="G47" s="629">
        <f t="shared" si="10"/>
        <v>56156</v>
      </c>
      <c r="H47" s="517">
        <v>36731</v>
      </c>
      <c r="I47" s="616">
        <v>19425</v>
      </c>
      <c r="J47" s="629">
        <f t="shared" si="2"/>
        <v>56156</v>
      </c>
      <c r="K47" s="630" t="s">
        <v>21</v>
      </c>
      <c r="L47" s="5"/>
      <c r="M47" s="99"/>
      <c r="N47" s="99"/>
      <c r="O47" s="99"/>
      <c r="P47" s="99"/>
      <c r="Q47" s="99"/>
      <c r="R47" s="99"/>
      <c r="S47" s="99"/>
    </row>
    <row r="48" spans="1:19" ht="24" customHeight="1" x14ac:dyDescent="0.25">
      <c r="A48" s="230" t="s">
        <v>53</v>
      </c>
      <c r="B48" s="152" t="s">
        <v>331</v>
      </c>
      <c r="C48" s="350">
        <v>2022</v>
      </c>
      <c r="D48" s="394">
        <v>2022</v>
      </c>
      <c r="E48" s="152" t="s">
        <v>331</v>
      </c>
      <c r="F48" s="173">
        <v>1927</v>
      </c>
      <c r="G48" s="394">
        <v>1927</v>
      </c>
      <c r="H48" s="152" t="s">
        <v>331</v>
      </c>
      <c r="I48" s="350">
        <v>1826</v>
      </c>
      <c r="J48" s="394">
        <v>1826</v>
      </c>
      <c r="K48" s="439" t="s">
        <v>22</v>
      </c>
      <c r="L48" s="5"/>
      <c r="M48" s="99"/>
      <c r="N48" s="99"/>
      <c r="O48" s="99"/>
      <c r="P48" s="99"/>
      <c r="Q48" s="99"/>
      <c r="R48" s="99"/>
      <c r="S48" s="99"/>
    </row>
    <row r="49" spans="1:19" ht="24" customHeight="1" x14ac:dyDescent="0.25">
      <c r="A49" s="631" t="s">
        <v>54</v>
      </c>
      <c r="B49" s="618" t="s">
        <v>331</v>
      </c>
      <c r="C49" s="619">
        <v>3141</v>
      </c>
      <c r="D49" s="632">
        <v>3141</v>
      </c>
      <c r="E49" s="618" t="s">
        <v>331</v>
      </c>
      <c r="F49" s="619">
        <v>2929</v>
      </c>
      <c r="G49" s="632">
        <v>2929</v>
      </c>
      <c r="H49" s="618" t="s">
        <v>331</v>
      </c>
      <c r="I49" s="619">
        <v>2929</v>
      </c>
      <c r="J49" s="632">
        <v>2929</v>
      </c>
      <c r="K49" s="633" t="s">
        <v>23</v>
      </c>
      <c r="L49" s="5"/>
      <c r="M49" s="99"/>
      <c r="N49" s="99"/>
      <c r="O49" s="99"/>
      <c r="P49" s="99"/>
      <c r="Q49" s="99"/>
      <c r="R49" s="99"/>
      <c r="S49" s="99"/>
    </row>
    <row r="50" spans="1:19" s="270" customFormat="1" ht="21" customHeight="1" x14ac:dyDescent="0.2">
      <c r="A50" s="886" t="s">
        <v>219</v>
      </c>
      <c r="B50" s="887"/>
      <c r="C50" s="887"/>
      <c r="D50" s="887"/>
      <c r="E50" s="887"/>
      <c r="F50" s="887"/>
      <c r="G50" s="657" t="s">
        <v>326</v>
      </c>
      <c r="H50" s="657"/>
      <c r="I50" s="657"/>
      <c r="J50" s="657"/>
      <c r="K50" s="885"/>
      <c r="M50" s="99"/>
      <c r="N50" s="99"/>
      <c r="O50" s="99"/>
      <c r="P50" s="99"/>
      <c r="Q50" s="99"/>
      <c r="R50" s="99"/>
      <c r="S50" s="99"/>
    </row>
    <row r="51" spans="1:19" ht="12" customHeight="1" x14ac:dyDescent="0.2">
      <c r="M51" s="99"/>
      <c r="N51" s="99"/>
      <c r="O51" s="99"/>
      <c r="P51" s="99"/>
      <c r="Q51" s="99"/>
      <c r="R51" s="99"/>
      <c r="S51" s="99"/>
    </row>
    <row r="52" spans="1:19" ht="12" customHeight="1" x14ac:dyDescent="0.2">
      <c r="M52" s="99"/>
      <c r="N52" s="99"/>
      <c r="O52" s="99"/>
      <c r="P52" s="99"/>
      <c r="Q52" s="99"/>
      <c r="R52" s="99"/>
      <c r="S52" s="99"/>
    </row>
    <row r="53" spans="1:19" ht="12" customHeight="1" x14ac:dyDescent="0.2">
      <c r="M53" s="99"/>
      <c r="N53" s="99"/>
      <c r="O53" s="99"/>
      <c r="P53" s="99"/>
      <c r="Q53" s="99"/>
      <c r="R53" s="99"/>
      <c r="S53" s="99"/>
    </row>
    <row r="54" spans="1:19" ht="15" customHeight="1" x14ac:dyDescent="0.2">
      <c r="M54" s="99"/>
      <c r="N54" s="99"/>
      <c r="O54" s="99"/>
      <c r="P54" s="99"/>
      <c r="Q54" s="99"/>
      <c r="R54" s="99"/>
      <c r="S54" s="99"/>
    </row>
    <row r="55" spans="1:19" ht="15" customHeight="1" x14ac:dyDescent="0.2">
      <c r="M55" s="99"/>
      <c r="N55" s="99"/>
      <c r="O55" s="99"/>
      <c r="P55" s="99"/>
      <c r="Q55" s="99"/>
      <c r="R55" s="99"/>
      <c r="S55" s="99"/>
    </row>
    <row r="56" spans="1:19" ht="15" customHeight="1" x14ac:dyDescent="0.2">
      <c r="H56" t="s">
        <v>70</v>
      </c>
      <c r="M56" s="99"/>
      <c r="N56" s="99"/>
      <c r="O56" s="99"/>
      <c r="P56" s="99"/>
      <c r="Q56" s="99"/>
      <c r="R56" s="99"/>
      <c r="S56" s="99"/>
    </row>
    <row r="57" spans="1:19" ht="15" customHeight="1" x14ac:dyDescent="0.2">
      <c r="M57" s="99"/>
      <c r="N57" s="99"/>
      <c r="O57" s="99"/>
      <c r="P57" s="99"/>
      <c r="Q57" s="99"/>
      <c r="R57" s="99"/>
      <c r="S57" s="99"/>
    </row>
    <row r="58" spans="1:19" ht="15" customHeight="1" x14ac:dyDescent="0.2">
      <c r="M58" s="99"/>
      <c r="N58" s="99"/>
      <c r="O58" s="99"/>
      <c r="P58" s="99"/>
      <c r="Q58" s="99"/>
      <c r="R58" s="99"/>
      <c r="S58" s="99"/>
    </row>
    <row r="59" spans="1:19" ht="15" customHeight="1" x14ac:dyDescent="0.2">
      <c r="M59" s="99"/>
      <c r="N59" s="99"/>
      <c r="O59" s="99"/>
      <c r="P59" s="99"/>
      <c r="Q59" s="99"/>
      <c r="R59" s="99"/>
      <c r="S59" s="99"/>
    </row>
    <row r="60" spans="1:19" ht="15" customHeight="1" x14ac:dyDescent="0.2">
      <c r="M60" s="99"/>
      <c r="N60" s="99"/>
      <c r="O60" s="99"/>
      <c r="P60" s="99"/>
      <c r="Q60" s="99"/>
      <c r="R60" s="99"/>
      <c r="S60" s="99"/>
    </row>
    <row r="61" spans="1:19" x14ac:dyDescent="0.2">
      <c r="M61" s="99"/>
      <c r="N61" s="99"/>
      <c r="O61" s="99"/>
      <c r="P61" s="99"/>
      <c r="Q61" s="99"/>
      <c r="R61" s="99"/>
      <c r="S61" s="99"/>
    </row>
    <row r="62" spans="1:19" x14ac:dyDescent="0.2">
      <c r="M62" s="99"/>
      <c r="N62" s="99"/>
      <c r="O62" s="99"/>
      <c r="P62" s="99"/>
      <c r="Q62" s="99"/>
      <c r="R62" s="99"/>
      <c r="S62" s="99"/>
    </row>
  </sheetData>
  <mergeCells count="13">
    <mergeCell ref="A1:K1"/>
    <mergeCell ref="A3:K3"/>
    <mergeCell ref="A5:A7"/>
    <mergeCell ref="K4:K14"/>
    <mergeCell ref="G50:K50"/>
    <mergeCell ref="A2:K2"/>
    <mergeCell ref="A50:F50"/>
    <mergeCell ref="H4:J4"/>
    <mergeCell ref="H5:J5"/>
    <mergeCell ref="E4:G4"/>
    <mergeCell ref="E5:G5"/>
    <mergeCell ref="B4:D4"/>
    <mergeCell ref="B5:D5"/>
  </mergeCells>
  <phoneticPr fontId="2" type="noConversion"/>
  <printOptions horizontalCentered="1"/>
  <pageMargins left="0.5" right="0.39370078740157499" top="0.59055118110236204" bottom="0.39370078740157499" header="0.196850393700787" footer="0.511811023622047"/>
  <pageSetup paperSize="9" scale="65" firstPageNumber="134" orientation="portrait" horizontalDpi="300" verticalDpi="300" r:id="rId1"/>
  <headerFooter alignWithMargins="0">
    <oddFooter>&amp;L  Afghanistan Statistical Yearbook 2017-18&amp;R&amp;12سالنامۀ احصائیوی افغانستان ١٣٩۶/ دافغانستان احصائیوی  کالنی  ١٣٩۶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2" workbookViewId="0">
      <selection activeCell="K9" sqref="K9"/>
    </sheetView>
  </sheetViews>
  <sheetFormatPr defaultRowHeight="12.75" x14ac:dyDescent="0.2"/>
  <cols>
    <col min="1" max="1" width="40.83203125" customWidth="1"/>
    <col min="2" max="6" width="9" customWidth="1"/>
    <col min="7" max="7" width="12" customWidth="1"/>
    <col min="8" max="8" width="31.33203125" customWidth="1"/>
  </cols>
  <sheetData>
    <row r="1" spans="1:8" ht="18.75" customHeight="1" x14ac:dyDescent="0.25">
      <c r="A1" s="819" t="s">
        <v>579</v>
      </c>
      <c r="B1" s="819"/>
      <c r="C1" s="819"/>
      <c r="D1" s="819"/>
      <c r="E1" s="819"/>
      <c r="F1" s="819"/>
      <c r="G1" s="819"/>
      <c r="H1" s="819"/>
    </row>
    <row r="2" spans="1:8" ht="18.75" customHeight="1" x14ac:dyDescent="0.25">
      <c r="A2" s="819" t="s">
        <v>580</v>
      </c>
      <c r="B2" s="819"/>
      <c r="C2" s="819"/>
      <c r="D2" s="819"/>
      <c r="E2" s="819"/>
      <c r="F2" s="819"/>
      <c r="G2" s="819"/>
      <c r="H2" s="819"/>
    </row>
    <row r="3" spans="1:8" ht="19.5" customHeight="1" x14ac:dyDescent="0.25">
      <c r="A3" s="282" t="s">
        <v>578</v>
      </c>
      <c r="B3" s="772" t="s">
        <v>581</v>
      </c>
      <c r="C3" s="772"/>
      <c r="D3" s="772"/>
      <c r="E3" s="772"/>
      <c r="F3" s="772"/>
      <c r="G3" s="772"/>
      <c r="H3" s="282" t="s">
        <v>577</v>
      </c>
    </row>
    <row r="4" spans="1:8" ht="19.5" customHeight="1" x14ac:dyDescent="0.2">
      <c r="A4" s="721" t="s">
        <v>237</v>
      </c>
      <c r="B4" s="909" t="s">
        <v>238</v>
      </c>
      <c r="C4" s="915"/>
      <c r="D4" s="915"/>
      <c r="E4" s="915"/>
      <c r="F4" s="910"/>
      <c r="G4" s="909" t="s">
        <v>327</v>
      </c>
      <c r="H4" s="910"/>
    </row>
    <row r="5" spans="1:8" ht="19.5" customHeight="1" x14ac:dyDescent="0.2">
      <c r="A5" s="722"/>
      <c r="B5" s="911" t="s">
        <v>576</v>
      </c>
      <c r="C5" s="879"/>
      <c r="D5" s="879"/>
      <c r="E5" s="879"/>
      <c r="F5" s="912"/>
      <c r="G5" s="911"/>
      <c r="H5" s="912"/>
    </row>
    <row r="6" spans="1:8" ht="21" customHeight="1" x14ac:dyDescent="0.2">
      <c r="A6" s="908"/>
      <c r="B6" s="913" t="s">
        <v>242</v>
      </c>
      <c r="C6" s="916"/>
      <c r="D6" s="916"/>
      <c r="E6" s="916"/>
      <c r="F6" s="914"/>
      <c r="G6" s="913"/>
      <c r="H6" s="914"/>
    </row>
    <row r="7" spans="1:8" ht="36" customHeight="1" x14ac:dyDescent="0.2">
      <c r="A7" s="634" t="s">
        <v>243</v>
      </c>
      <c r="B7" s="897">
        <v>4250</v>
      </c>
      <c r="C7" s="901"/>
      <c r="D7" s="901"/>
      <c r="E7" s="901"/>
      <c r="F7" s="898"/>
      <c r="G7" s="893">
        <v>1390</v>
      </c>
      <c r="H7" s="894"/>
    </row>
    <row r="8" spans="1:8" ht="36" customHeight="1" x14ac:dyDescent="0.2">
      <c r="A8" s="323" t="s">
        <v>268</v>
      </c>
      <c r="B8" s="899">
        <v>4714</v>
      </c>
      <c r="C8" s="902"/>
      <c r="D8" s="902"/>
      <c r="E8" s="902"/>
      <c r="F8" s="900"/>
      <c r="G8" s="895">
        <v>1391</v>
      </c>
      <c r="H8" s="896"/>
    </row>
    <row r="9" spans="1:8" ht="36" customHeight="1" x14ac:dyDescent="0.2">
      <c r="A9" s="635" t="s">
        <v>330</v>
      </c>
      <c r="B9" s="897">
        <v>5556</v>
      </c>
      <c r="C9" s="901"/>
      <c r="D9" s="901"/>
      <c r="E9" s="901"/>
      <c r="F9" s="898"/>
      <c r="G9" s="897">
        <v>1392</v>
      </c>
      <c r="H9" s="898"/>
    </row>
    <row r="10" spans="1:8" ht="36.75" customHeight="1" x14ac:dyDescent="0.2">
      <c r="A10" s="432" t="s">
        <v>361</v>
      </c>
      <c r="B10" s="899">
        <v>6074</v>
      </c>
      <c r="C10" s="902"/>
      <c r="D10" s="902"/>
      <c r="E10" s="902"/>
      <c r="F10" s="900"/>
      <c r="G10" s="899">
        <v>1393</v>
      </c>
      <c r="H10" s="900"/>
    </row>
    <row r="11" spans="1:8" ht="36.75" customHeight="1" x14ac:dyDescent="0.2">
      <c r="A11" s="635" t="s">
        <v>565</v>
      </c>
      <c r="B11" s="897">
        <v>6678</v>
      </c>
      <c r="C11" s="901"/>
      <c r="D11" s="901"/>
      <c r="E11" s="901"/>
      <c r="F11" s="898"/>
      <c r="G11" s="897">
        <v>1394</v>
      </c>
      <c r="H11" s="898"/>
    </row>
    <row r="12" spans="1:8" ht="36" customHeight="1" x14ac:dyDescent="0.2">
      <c r="A12" s="348" t="s">
        <v>589</v>
      </c>
      <c r="B12" s="899">
        <v>7337</v>
      </c>
      <c r="C12" s="902"/>
      <c r="D12" s="902"/>
      <c r="E12" s="902"/>
      <c r="F12" s="900"/>
      <c r="G12" s="899">
        <v>1395</v>
      </c>
      <c r="H12" s="900"/>
    </row>
    <row r="13" spans="1:8" ht="36.75" customHeight="1" x14ac:dyDescent="0.2">
      <c r="A13" s="636" t="s">
        <v>590</v>
      </c>
      <c r="B13" s="904">
        <v>7427</v>
      </c>
      <c r="C13" s="904"/>
      <c r="D13" s="904"/>
      <c r="E13" s="904"/>
      <c r="F13" s="905"/>
      <c r="G13" s="907">
        <v>1396</v>
      </c>
      <c r="H13" s="905"/>
    </row>
    <row r="14" spans="1:8" ht="36.75" customHeight="1" x14ac:dyDescent="0.2">
      <c r="A14" s="718" t="s">
        <v>218</v>
      </c>
      <c r="B14" s="718"/>
      <c r="C14" s="718"/>
      <c r="D14" s="718"/>
      <c r="E14" s="874" t="s">
        <v>585</v>
      </c>
      <c r="F14" s="906"/>
      <c r="G14" s="906"/>
      <c r="H14" s="906"/>
    </row>
    <row r="15" spans="1:8" ht="21.75" customHeight="1" x14ac:dyDescent="0.2"/>
    <row r="16" spans="1:8" ht="16.5" customHeight="1" x14ac:dyDescent="0.25">
      <c r="A16" s="129"/>
      <c r="B16" s="129"/>
      <c r="C16" s="129"/>
      <c r="D16" s="129"/>
      <c r="E16" s="120"/>
      <c r="F16" s="120"/>
      <c r="G16" s="120"/>
      <c r="H16" s="120"/>
    </row>
    <row r="17" spans="1:13" ht="16.5" customHeight="1" x14ac:dyDescent="0.25">
      <c r="A17" s="129"/>
      <c r="B17" s="129"/>
      <c r="C17" s="129"/>
      <c r="D17" s="129"/>
      <c r="E17" s="120"/>
      <c r="F17" s="120"/>
      <c r="G17" s="120"/>
      <c r="H17" s="120"/>
    </row>
    <row r="18" spans="1:13" ht="16.5" customHeight="1" x14ac:dyDescent="0.25">
      <c r="A18" s="129"/>
      <c r="B18" s="129"/>
      <c r="C18" s="129"/>
      <c r="D18" s="129"/>
      <c r="E18" s="120"/>
      <c r="F18" s="120"/>
      <c r="G18" s="120"/>
      <c r="H18" s="120"/>
      <c r="M18" t="s">
        <v>70</v>
      </c>
    </row>
    <row r="19" spans="1:13" ht="15.75" x14ac:dyDescent="0.25">
      <c r="A19" s="121"/>
      <c r="B19" s="28"/>
      <c r="C19" s="28"/>
      <c r="D19" s="28"/>
      <c r="E19" s="903"/>
      <c r="F19" s="903"/>
      <c r="G19" s="903"/>
      <c r="H19" s="903"/>
    </row>
    <row r="20" spans="1:13" s="270" customFormat="1" ht="18" customHeight="1" x14ac:dyDescent="0.2">
      <c r="A20" s="825" t="s">
        <v>637</v>
      </c>
      <c r="B20" s="825"/>
      <c r="C20" s="825"/>
      <c r="D20" s="825"/>
      <c r="E20" s="825"/>
      <c r="F20" s="825"/>
      <c r="G20" s="825"/>
      <c r="H20" s="825"/>
    </row>
    <row r="21" spans="1:13" ht="15.75" x14ac:dyDescent="0.25">
      <c r="A21" s="28"/>
      <c r="B21" s="28"/>
      <c r="C21" s="28"/>
      <c r="D21" s="28"/>
      <c r="E21" s="28"/>
      <c r="F21" s="28"/>
      <c r="G21" s="28"/>
      <c r="H21" s="28"/>
    </row>
    <row r="22" spans="1:13" ht="15.75" x14ac:dyDescent="0.25">
      <c r="A22" s="28"/>
      <c r="B22" s="28"/>
      <c r="C22" s="28"/>
      <c r="D22" s="28"/>
      <c r="E22" s="28"/>
      <c r="F22" s="28"/>
      <c r="G22" s="28"/>
      <c r="H22" s="28"/>
    </row>
    <row r="23" spans="1:13" ht="15.75" x14ac:dyDescent="0.25">
      <c r="A23" s="28"/>
      <c r="B23" s="28"/>
      <c r="C23" s="28"/>
      <c r="D23" s="28"/>
      <c r="E23" s="28"/>
      <c r="F23" s="28"/>
      <c r="G23" s="28"/>
      <c r="H23" s="28"/>
    </row>
    <row r="24" spans="1:13" ht="15.75" x14ac:dyDescent="0.25">
      <c r="A24" s="28"/>
      <c r="B24" s="28"/>
      <c r="C24" s="28"/>
      <c r="D24" s="28"/>
      <c r="E24" s="28"/>
      <c r="F24" s="28"/>
      <c r="G24" s="28"/>
      <c r="H24" s="28"/>
    </row>
    <row r="25" spans="1:13" ht="9" customHeight="1" x14ac:dyDescent="0.25">
      <c r="A25" s="28"/>
      <c r="B25" s="28"/>
      <c r="C25" s="28"/>
      <c r="D25" s="28"/>
      <c r="E25" s="28"/>
      <c r="F25" s="28"/>
      <c r="G25" s="28"/>
      <c r="H25" s="28"/>
    </row>
    <row r="26" spans="1:13" ht="9" customHeight="1" x14ac:dyDescent="0.25">
      <c r="A26" s="28"/>
      <c r="B26" s="28"/>
      <c r="C26" s="28"/>
      <c r="D26" s="28"/>
      <c r="E26" s="28"/>
      <c r="F26" s="28"/>
      <c r="G26" s="28"/>
      <c r="H26" s="28"/>
    </row>
    <row r="27" spans="1:13" ht="9" customHeight="1" x14ac:dyDescent="0.25">
      <c r="A27" s="28"/>
      <c r="B27" s="28"/>
      <c r="C27" s="28"/>
      <c r="D27" s="28"/>
      <c r="E27" s="28"/>
      <c r="F27" s="28"/>
      <c r="G27" s="28"/>
      <c r="H27" s="28"/>
    </row>
    <row r="28" spans="1:13" ht="9" customHeight="1" x14ac:dyDescent="0.25">
      <c r="A28" s="28"/>
      <c r="B28" s="28"/>
      <c r="C28" s="28"/>
      <c r="D28" s="28"/>
      <c r="E28" s="28"/>
      <c r="F28" s="28"/>
      <c r="G28" s="28"/>
      <c r="H28" s="28"/>
    </row>
    <row r="29" spans="1:13" ht="9" customHeight="1" x14ac:dyDescent="0.25">
      <c r="A29" s="28"/>
      <c r="B29" s="28"/>
      <c r="C29" s="28"/>
      <c r="D29" s="28"/>
      <c r="E29" s="28"/>
      <c r="F29" s="28"/>
      <c r="G29" s="28"/>
      <c r="H29" s="28"/>
    </row>
    <row r="30" spans="1:13" ht="9" customHeight="1" x14ac:dyDescent="0.25">
      <c r="A30" s="28"/>
      <c r="B30" s="28"/>
      <c r="C30" s="28"/>
      <c r="D30" s="28"/>
      <c r="E30" s="28"/>
      <c r="F30" s="28"/>
      <c r="G30" s="28"/>
      <c r="H30" s="28"/>
    </row>
    <row r="31" spans="1:13" ht="9" customHeight="1" x14ac:dyDescent="0.25">
      <c r="A31" s="28"/>
      <c r="B31" s="28"/>
      <c r="C31" s="28"/>
      <c r="D31" s="28"/>
      <c r="E31" s="28"/>
      <c r="F31" s="28"/>
      <c r="G31" s="28"/>
      <c r="H31" s="28"/>
    </row>
    <row r="32" spans="1:13" ht="15.75" x14ac:dyDescent="0.25">
      <c r="A32" s="28"/>
      <c r="B32" s="28"/>
      <c r="C32" s="28"/>
      <c r="D32" s="28"/>
      <c r="E32" s="28"/>
      <c r="F32" s="28"/>
      <c r="G32" s="28"/>
      <c r="H32" s="28"/>
    </row>
    <row r="33" spans="1:11" ht="15.75" x14ac:dyDescent="0.25">
      <c r="A33" s="28"/>
      <c r="B33" s="28"/>
      <c r="C33" s="28"/>
      <c r="D33" s="28"/>
      <c r="E33" s="28"/>
      <c r="F33" s="28"/>
      <c r="G33" s="28"/>
      <c r="H33" s="28"/>
      <c r="J33" s="5"/>
    </row>
    <row r="34" spans="1:11" ht="15.75" x14ac:dyDescent="0.25">
      <c r="A34" s="28"/>
      <c r="B34" s="28"/>
      <c r="C34" s="28"/>
      <c r="D34" s="28"/>
      <c r="E34" s="28"/>
      <c r="F34" s="28"/>
      <c r="G34" s="28"/>
      <c r="H34" s="28"/>
    </row>
    <row r="35" spans="1:11" ht="15.75" x14ac:dyDescent="0.25">
      <c r="A35" s="28"/>
      <c r="B35" s="28"/>
      <c r="C35" s="28"/>
      <c r="D35" s="28"/>
      <c r="E35" s="28"/>
      <c r="F35" s="28"/>
      <c r="G35" s="28"/>
      <c r="H35" s="28"/>
    </row>
    <row r="36" spans="1:11" ht="15.75" x14ac:dyDescent="0.25">
      <c r="A36" s="28"/>
      <c r="B36" s="28"/>
      <c r="C36" s="28"/>
      <c r="D36" s="28"/>
      <c r="E36" s="28"/>
      <c r="F36" s="28"/>
      <c r="G36" s="28"/>
      <c r="H36" s="28"/>
    </row>
    <row r="37" spans="1:11" ht="15.75" x14ac:dyDescent="0.25">
      <c r="A37" s="28"/>
      <c r="B37" s="28"/>
      <c r="C37" s="28"/>
      <c r="D37" s="28"/>
      <c r="E37" s="28"/>
      <c r="F37" s="28"/>
      <c r="G37" s="28"/>
      <c r="H37" s="28"/>
    </row>
    <row r="41" spans="1:11" x14ac:dyDescent="0.2">
      <c r="K41" s="2"/>
    </row>
    <row r="42" spans="1:11" x14ac:dyDescent="0.2">
      <c r="K42" s="2"/>
    </row>
    <row r="43" spans="1:11" x14ac:dyDescent="0.2">
      <c r="K43" s="5"/>
    </row>
    <row r="46" spans="1:11" x14ac:dyDescent="0.2">
      <c r="B46" s="84"/>
      <c r="D46" s="84"/>
      <c r="E46" s="84"/>
    </row>
    <row r="47" spans="1:11" x14ac:dyDescent="0.2">
      <c r="A47" s="2"/>
    </row>
    <row r="48" spans="1:11" x14ac:dyDescent="0.2">
      <c r="A48" s="2"/>
    </row>
    <row r="49" spans="1:8" x14ac:dyDescent="0.2">
      <c r="A49" s="2"/>
    </row>
    <row r="53" spans="1:8" x14ac:dyDescent="0.2">
      <c r="B53" s="303" t="s">
        <v>243</v>
      </c>
      <c r="C53" s="283" t="s">
        <v>268</v>
      </c>
      <c r="D53" s="283" t="s">
        <v>330</v>
      </c>
      <c r="E53" s="283" t="s">
        <v>361</v>
      </c>
      <c r="F53" s="384" t="s">
        <v>565</v>
      </c>
      <c r="G53" s="384" t="s">
        <v>589</v>
      </c>
      <c r="H53" s="384" t="s">
        <v>602</v>
      </c>
    </row>
    <row r="54" spans="1:8" x14ac:dyDescent="0.2">
      <c r="B54" s="4">
        <v>1390</v>
      </c>
      <c r="C54" s="20">
        <v>1391</v>
      </c>
      <c r="D54" s="20">
        <v>1392</v>
      </c>
      <c r="E54" s="347">
        <v>1393</v>
      </c>
      <c r="F54" s="387">
        <v>1394</v>
      </c>
      <c r="G54" s="421">
        <v>1395</v>
      </c>
      <c r="H54" s="486">
        <v>1396</v>
      </c>
    </row>
    <row r="55" spans="1:8" x14ac:dyDescent="0.2">
      <c r="B55" s="20">
        <v>4250</v>
      </c>
      <c r="C55" s="20">
        <v>4714</v>
      </c>
      <c r="D55" s="20">
        <v>5556</v>
      </c>
      <c r="E55" s="347">
        <v>6074</v>
      </c>
      <c r="F55" s="387">
        <v>6678</v>
      </c>
      <c r="G55" s="421">
        <v>7337</v>
      </c>
      <c r="H55" s="486">
        <v>7427</v>
      </c>
    </row>
  </sheetData>
  <mergeCells count="26">
    <mergeCell ref="G13:H13"/>
    <mergeCell ref="B12:F12"/>
    <mergeCell ref="A1:H1"/>
    <mergeCell ref="A2:H2"/>
    <mergeCell ref="A4:A6"/>
    <mergeCell ref="G4:H6"/>
    <mergeCell ref="B5:F5"/>
    <mergeCell ref="B4:F4"/>
    <mergeCell ref="B6:F6"/>
    <mergeCell ref="B3:G3"/>
    <mergeCell ref="A20:H20"/>
    <mergeCell ref="G7:H7"/>
    <mergeCell ref="G8:H8"/>
    <mergeCell ref="G9:H9"/>
    <mergeCell ref="G10:H10"/>
    <mergeCell ref="B7:F7"/>
    <mergeCell ref="B8:F8"/>
    <mergeCell ref="B9:F9"/>
    <mergeCell ref="B10:F10"/>
    <mergeCell ref="E19:H19"/>
    <mergeCell ref="A14:D14"/>
    <mergeCell ref="B11:F11"/>
    <mergeCell ref="G11:H11"/>
    <mergeCell ref="G12:H12"/>
    <mergeCell ref="B13:F13"/>
    <mergeCell ref="E14:H14"/>
  </mergeCells>
  <phoneticPr fontId="2" type="noConversion"/>
  <pageMargins left="0.9" right="0.39370078740157499" top="0.78740157480314998" bottom="0.39370078740157499" header="0.196850393700787" footer="0.511811023622047"/>
  <pageSetup paperSize="9" scale="70" firstPageNumber="134" orientation="portrait" horizontalDpi="300" verticalDpi="300" r:id="rId1"/>
  <headerFooter alignWithMargins="0">
    <oddFooter>&amp;LAfhanistan Statistics yearbook 2017-18&amp;R&amp;12      سالنامۀ احصائیوی افغانستان ١٣٩۶/ دافغانستان احصائیوی کالنی   ١٣٩۶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J2" sqref="J2"/>
    </sheetView>
  </sheetViews>
  <sheetFormatPr defaultRowHeight="12.75" x14ac:dyDescent="0.2"/>
  <cols>
    <col min="3" max="3" width="17" customWidth="1"/>
    <col min="4" max="4" width="12.83203125" customWidth="1"/>
  </cols>
  <sheetData>
    <row r="1" spans="1:8" ht="18.75" x14ac:dyDescent="0.3">
      <c r="E1" s="24"/>
      <c r="F1" s="24"/>
      <c r="G1" s="24"/>
      <c r="H1" s="24"/>
    </row>
    <row r="2" spans="1:8" ht="15.75" x14ac:dyDescent="0.25">
      <c r="A2" s="28"/>
      <c r="B2" s="28"/>
      <c r="C2" s="28"/>
      <c r="D2" s="28"/>
    </row>
  </sheetData>
  <phoneticPr fontId="2" type="noConversion"/>
  <pageMargins left="0.74803149606299213" right="0" top="0.98425196850393704" bottom="0.98425196850393704" header="0.51181102362204722" footer="0.51181102362204722"/>
  <pageSetup paperSize="9" scale="90" orientation="landscape" r:id="rId1"/>
  <headerFooter alignWithMargins="0">
    <oddFooter>&amp;L1382 (2003) Afghanistan Statistical Yearbook&amp;R&amp;12سالنامه احصائیوی افغانستان 1382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2.75" x14ac:dyDescent="0.2"/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opLeftCell="A16" workbookViewId="0">
      <selection activeCell="A26" sqref="A26:H26"/>
    </sheetView>
  </sheetViews>
  <sheetFormatPr defaultRowHeight="12.75" x14ac:dyDescent="0.2"/>
  <cols>
    <col min="1" max="1" width="40.5" customWidth="1"/>
    <col min="2" max="2" width="14.33203125" customWidth="1"/>
    <col min="3" max="3" width="10.5" bestFit="1" customWidth="1"/>
    <col min="4" max="4" width="9.6640625" customWidth="1"/>
    <col min="5" max="5" width="10" style="96" customWidth="1"/>
    <col min="6" max="6" width="12.1640625" customWidth="1"/>
    <col min="7" max="7" width="30.1640625" customWidth="1"/>
    <col min="8" max="8" width="30.83203125" customWidth="1"/>
    <col min="12" max="12" width="32.6640625" customWidth="1"/>
    <col min="16" max="16" width="27.6640625" customWidth="1"/>
    <col min="17" max="17" width="13.1640625" style="20" customWidth="1"/>
    <col min="18" max="18" width="27.83203125" customWidth="1"/>
  </cols>
  <sheetData>
    <row r="1" spans="1:17" ht="18.75" x14ac:dyDescent="0.3">
      <c r="A1" s="22"/>
      <c r="B1" s="22"/>
      <c r="C1" s="22"/>
      <c r="D1" s="22"/>
      <c r="E1" s="95"/>
      <c r="F1" s="24"/>
      <c r="G1" s="24"/>
      <c r="H1" s="50"/>
    </row>
    <row r="2" spans="1:17" ht="18.75" customHeight="1" x14ac:dyDescent="0.2">
      <c r="A2" s="685" t="s">
        <v>296</v>
      </c>
      <c r="B2" s="686"/>
      <c r="C2" s="686"/>
      <c r="D2" s="686"/>
      <c r="E2" s="686"/>
      <c r="F2" s="686"/>
      <c r="G2" s="686"/>
      <c r="H2" s="686"/>
    </row>
    <row r="3" spans="1:17" ht="18.75" customHeight="1" x14ac:dyDescent="0.2">
      <c r="A3" s="247"/>
      <c r="B3" s="685" t="s">
        <v>329</v>
      </c>
      <c r="C3" s="686"/>
      <c r="D3" s="686"/>
      <c r="E3" s="686"/>
      <c r="F3" s="686"/>
      <c r="G3" s="686"/>
      <c r="H3" s="248"/>
    </row>
    <row r="4" spans="1:17" ht="15.75" customHeight="1" x14ac:dyDescent="0.2">
      <c r="A4" s="689" t="s">
        <v>334</v>
      </c>
      <c r="B4" s="690"/>
      <c r="C4" s="690"/>
      <c r="D4" s="690"/>
      <c r="E4" s="690"/>
      <c r="F4" s="690"/>
      <c r="G4" s="690"/>
      <c r="H4" s="690"/>
    </row>
    <row r="5" spans="1:17" ht="19.5" customHeight="1" x14ac:dyDescent="0.25">
      <c r="A5" s="651" t="s">
        <v>178</v>
      </c>
      <c r="B5" s="694" t="s">
        <v>1</v>
      </c>
      <c r="C5" s="92">
        <v>1396</v>
      </c>
      <c r="D5" s="92">
        <v>1395</v>
      </c>
      <c r="E5" s="92">
        <v>1394</v>
      </c>
      <c r="F5" s="291" t="s">
        <v>0</v>
      </c>
      <c r="G5" s="650" t="s">
        <v>236</v>
      </c>
      <c r="H5" s="678"/>
      <c r="K5" s="103"/>
      <c r="L5" s="103"/>
      <c r="M5" s="103"/>
      <c r="Q5" s="347"/>
    </row>
    <row r="6" spans="1:17" ht="19.5" customHeight="1" x14ac:dyDescent="0.25">
      <c r="A6" s="652"/>
      <c r="B6" s="695"/>
      <c r="C6" s="217" t="s">
        <v>602</v>
      </c>
      <c r="D6" s="217" t="s">
        <v>589</v>
      </c>
      <c r="E6" s="217" t="s">
        <v>565</v>
      </c>
      <c r="F6" s="292" t="s">
        <v>292</v>
      </c>
      <c r="G6" s="679"/>
      <c r="H6" s="680"/>
      <c r="K6" s="103"/>
      <c r="L6" s="103"/>
      <c r="M6" s="103"/>
      <c r="Q6" s="347"/>
    </row>
    <row r="7" spans="1:17" ht="19.5" customHeight="1" x14ac:dyDescent="0.25">
      <c r="A7" s="702" t="s">
        <v>409</v>
      </c>
      <c r="B7" s="704" t="s">
        <v>213</v>
      </c>
      <c r="C7" s="699">
        <f>C9+C16</f>
        <v>10987</v>
      </c>
      <c r="D7" s="692">
        <f>D16+D9</f>
        <v>7323</v>
      </c>
      <c r="E7" s="692">
        <f>E9+E16</f>
        <v>9644</v>
      </c>
      <c r="F7" s="508" t="s">
        <v>74</v>
      </c>
      <c r="G7" s="707" t="s">
        <v>396</v>
      </c>
      <c r="H7" s="708"/>
      <c r="K7" s="103"/>
      <c r="L7" s="103"/>
      <c r="M7" s="103"/>
      <c r="Q7" s="347"/>
    </row>
    <row r="8" spans="1:17" ht="13.5" customHeight="1" x14ac:dyDescent="0.2">
      <c r="A8" s="703"/>
      <c r="B8" s="687"/>
      <c r="C8" s="700"/>
      <c r="D8" s="692"/>
      <c r="E8" s="692"/>
      <c r="F8" s="532" t="s">
        <v>295</v>
      </c>
      <c r="G8" s="709"/>
      <c r="H8" s="710"/>
      <c r="K8" s="103"/>
      <c r="L8" s="103"/>
      <c r="M8" s="103"/>
      <c r="Q8" s="347"/>
    </row>
    <row r="9" spans="1:17" ht="24.75" customHeight="1" x14ac:dyDescent="0.2">
      <c r="A9" s="334" t="s">
        <v>344</v>
      </c>
      <c r="B9" s="417" t="s">
        <v>213</v>
      </c>
      <c r="C9" s="470">
        <f>C10+C12</f>
        <v>1090</v>
      </c>
      <c r="D9" s="386">
        <v>822</v>
      </c>
      <c r="E9" s="445">
        <f>E10+E12</f>
        <v>961</v>
      </c>
      <c r="F9" s="244" t="s">
        <v>74</v>
      </c>
      <c r="G9" s="705" t="s">
        <v>397</v>
      </c>
      <c r="H9" s="706"/>
      <c r="K9" s="103"/>
      <c r="L9" s="103"/>
      <c r="M9" s="103"/>
      <c r="Q9" s="347"/>
    </row>
    <row r="10" spans="1:17" ht="19.5" customHeight="1" x14ac:dyDescent="0.2">
      <c r="A10" s="688" t="s">
        <v>614</v>
      </c>
      <c r="B10" s="687" t="s">
        <v>213</v>
      </c>
      <c r="C10" s="698">
        <v>601</v>
      </c>
      <c r="D10" s="693">
        <v>511</v>
      </c>
      <c r="E10" s="693">
        <v>421</v>
      </c>
      <c r="F10" s="533" t="s">
        <v>74</v>
      </c>
      <c r="G10" s="676" t="s">
        <v>616</v>
      </c>
      <c r="H10" s="677"/>
      <c r="K10" s="103"/>
      <c r="L10" s="103"/>
      <c r="M10" s="103"/>
      <c r="Q10" s="347"/>
    </row>
    <row r="11" spans="1:17" ht="16.5" customHeight="1" x14ac:dyDescent="0.2">
      <c r="A11" s="688"/>
      <c r="B11" s="687"/>
      <c r="C11" s="698"/>
      <c r="D11" s="693"/>
      <c r="E11" s="693"/>
      <c r="F11" s="532" t="s">
        <v>295</v>
      </c>
      <c r="G11" s="676"/>
      <c r="H11" s="677"/>
      <c r="K11" s="103"/>
      <c r="L11" s="103"/>
      <c r="M11" s="103"/>
      <c r="Q11" s="347"/>
    </row>
    <row r="12" spans="1:17" ht="21.75" customHeight="1" x14ac:dyDescent="0.2">
      <c r="A12" s="696" t="s">
        <v>615</v>
      </c>
      <c r="B12" s="640" t="s">
        <v>213</v>
      </c>
      <c r="C12" s="697">
        <v>489</v>
      </c>
      <c r="D12" s="691">
        <v>311</v>
      </c>
      <c r="E12" s="691">
        <v>540</v>
      </c>
      <c r="F12" s="244" t="s">
        <v>74</v>
      </c>
      <c r="G12" s="662" t="s">
        <v>617</v>
      </c>
      <c r="H12" s="663"/>
      <c r="K12" s="103"/>
      <c r="L12" s="103"/>
      <c r="M12" s="103"/>
      <c r="Q12" s="347"/>
    </row>
    <row r="13" spans="1:17" ht="13.5" customHeight="1" x14ac:dyDescent="0.2">
      <c r="A13" s="696"/>
      <c r="B13" s="640"/>
      <c r="C13" s="697"/>
      <c r="D13" s="691"/>
      <c r="E13" s="691"/>
      <c r="F13" s="293" t="s">
        <v>295</v>
      </c>
      <c r="G13" s="662"/>
      <c r="H13" s="663"/>
      <c r="K13" s="103"/>
      <c r="L13" s="103"/>
      <c r="M13" s="103"/>
      <c r="Q13" s="347"/>
    </row>
    <row r="14" spans="1:17" ht="21.75" customHeight="1" x14ac:dyDescent="0.2">
      <c r="A14" s="688" t="s">
        <v>407</v>
      </c>
      <c r="B14" s="687" t="s">
        <v>213</v>
      </c>
      <c r="C14" s="698">
        <v>489</v>
      </c>
      <c r="D14" s="693">
        <v>822</v>
      </c>
      <c r="E14" s="693">
        <v>961</v>
      </c>
      <c r="F14" s="533" t="s">
        <v>74</v>
      </c>
      <c r="G14" s="676" t="s">
        <v>399</v>
      </c>
      <c r="H14" s="677"/>
      <c r="K14" s="103"/>
      <c r="L14" s="103"/>
      <c r="M14" s="103"/>
      <c r="Q14" s="347"/>
    </row>
    <row r="15" spans="1:17" ht="18" customHeight="1" x14ac:dyDescent="0.2">
      <c r="A15" s="688"/>
      <c r="B15" s="687"/>
      <c r="C15" s="698"/>
      <c r="D15" s="693"/>
      <c r="E15" s="693"/>
      <c r="F15" s="532" t="s">
        <v>295</v>
      </c>
      <c r="G15" s="676"/>
      <c r="H15" s="677"/>
      <c r="K15" s="103"/>
      <c r="L15" s="103"/>
      <c r="M15" s="103"/>
      <c r="Q15" s="347"/>
    </row>
    <row r="16" spans="1:17" ht="17.25" customHeight="1" x14ac:dyDescent="0.2">
      <c r="A16" s="701" t="s">
        <v>345</v>
      </c>
      <c r="B16" s="640" t="s">
        <v>213</v>
      </c>
      <c r="C16" s="697">
        <v>9897</v>
      </c>
      <c r="D16" s="691">
        <v>6501</v>
      </c>
      <c r="E16" s="691">
        <v>8683</v>
      </c>
      <c r="F16" s="244" t="s">
        <v>74</v>
      </c>
      <c r="G16" s="662" t="s">
        <v>400</v>
      </c>
      <c r="H16" s="663"/>
      <c r="K16" s="103"/>
      <c r="L16" s="103"/>
      <c r="M16" s="103"/>
      <c r="Q16" s="347"/>
    </row>
    <row r="17" spans="1:20" ht="15.75" customHeight="1" x14ac:dyDescent="0.2">
      <c r="A17" s="701"/>
      <c r="B17" s="640"/>
      <c r="C17" s="697"/>
      <c r="D17" s="691"/>
      <c r="E17" s="691"/>
      <c r="F17" s="293" t="s">
        <v>295</v>
      </c>
      <c r="G17" s="662"/>
      <c r="H17" s="663"/>
      <c r="K17" s="103"/>
      <c r="L17" s="103"/>
      <c r="M17" s="103" t="s">
        <v>70</v>
      </c>
      <c r="Q17" s="347"/>
    </row>
    <row r="18" spans="1:20" ht="32.25" customHeight="1" x14ac:dyDescent="0.2">
      <c r="A18" s="534" t="s">
        <v>346</v>
      </c>
      <c r="B18" s="535" t="s">
        <v>209</v>
      </c>
      <c r="C18" s="536">
        <f>C19+C22</f>
        <v>5819</v>
      </c>
      <c r="D18" s="536">
        <f>D22+D19</f>
        <v>5813</v>
      </c>
      <c r="E18" s="536">
        <v>4423</v>
      </c>
      <c r="F18" s="537" t="s">
        <v>227</v>
      </c>
      <c r="G18" s="711" t="s">
        <v>401</v>
      </c>
      <c r="H18" s="712"/>
      <c r="K18" s="103"/>
      <c r="L18" s="103"/>
      <c r="M18" s="103"/>
      <c r="Q18" s="347"/>
    </row>
    <row r="19" spans="1:20" ht="32.25" customHeight="1" x14ac:dyDescent="0.2">
      <c r="A19" s="332" t="s">
        <v>343</v>
      </c>
      <c r="B19" s="231" t="s">
        <v>209</v>
      </c>
      <c r="C19" s="386">
        <f>C20+C21</f>
        <v>1664</v>
      </c>
      <c r="D19" s="386">
        <f>D20+D21</f>
        <v>1676</v>
      </c>
      <c r="E19" s="386">
        <v>212</v>
      </c>
      <c r="F19" s="245" t="s">
        <v>227</v>
      </c>
      <c r="G19" s="705" t="s">
        <v>402</v>
      </c>
      <c r="H19" s="706"/>
      <c r="K19" s="103"/>
      <c r="L19" s="103"/>
      <c r="M19" s="103"/>
      <c r="Q19" s="347"/>
    </row>
    <row r="20" spans="1:20" ht="32.25" customHeight="1" x14ac:dyDescent="0.2">
      <c r="A20" s="538" t="s">
        <v>226</v>
      </c>
      <c r="B20" s="535" t="s">
        <v>209</v>
      </c>
      <c r="C20" s="536">
        <v>1343</v>
      </c>
      <c r="D20" s="536">
        <v>1415</v>
      </c>
      <c r="E20" s="536">
        <v>86</v>
      </c>
      <c r="F20" s="539" t="s">
        <v>228</v>
      </c>
      <c r="G20" s="713" t="s">
        <v>398</v>
      </c>
      <c r="H20" s="714"/>
      <c r="K20" s="103"/>
      <c r="L20" s="103"/>
      <c r="M20" s="103"/>
      <c r="Q20" s="347"/>
    </row>
    <row r="21" spans="1:20" ht="32.25" customHeight="1" x14ac:dyDescent="0.2">
      <c r="A21" s="333" t="s">
        <v>198</v>
      </c>
      <c r="B21" s="231" t="s">
        <v>209</v>
      </c>
      <c r="C21" s="386">
        <v>321</v>
      </c>
      <c r="D21" s="386">
        <v>261</v>
      </c>
      <c r="E21" s="386">
        <v>126</v>
      </c>
      <c r="F21" s="236" t="s">
        <v>228</v>
      </c>
      <c r="G21" s="705" t="s">
        <v>403</v>
      </c>
      <c r="H21" s="706"/>
      <c r="K21" s="103"/>
      <c r="L21" s="103"/>
      <c r="M21" s="103"/>
      <c r="Q21" s="347"/>
    </row>
    <row r="22" spans="1:20" ht="32.25" customHeight="1" x14ac:dyDescent="0.2">
      <c r="A22" s="540" t="s">
        <v>341</v>
      </c>
      <c r="B22" s="535" t="s">
        <v>209</v>
      </c>
      <c r="C22" s="536">
        <v>4155</v>
      </c>
      <c r="D22" s="536">
        <v>4137</v>
      </c>
      <c r="E22" s="536">
        <v>4211</v>
      </c>
      <c r="F22" s="533" t="s">
        <v>228</v>
      </c>
      <c r="G22" s="713" t="s">
        <v>404</v>
      </c>
      <c r="H22" s="714"/>
      <c r="K22" s="103"/>
      <c r="L22" s="103"/>
      <c r="M22" s="103"/>
      <c r="Q22" s="347"/>
    </row>
    <row r="23" spans="1:20" ht="32.25" customHeight="1" x14ac:dyDescent="0.2">
      <c r="A23" s="351" t="s">
        <v>360</v>
      </c>
      <c r="B23" s="231" t="s">
        <v>210</v>
      </c>
      <c r="C23" s="386">
        <f>C24+C26</f>
        <v>659</v>
      </c>
      <c r="D23" s="386">
        <f>D24+D26</f>
        <v>154</v>
      </c>
      <c r="E23" s="386">
        <f>E25+E26</f>
        <v>163</v>
      </c>
      <c r="F23" s="244" t="s">
        <v>229</v>
      </c>
      <c r="G23" s="723" t="s">
        <v>405</v>
      </c>
      <c r="H23" s="724"/>
      <c r="K23" s="103"/>
      <c r="L23" s="103"/>
      <c r="M23" s="103"/>
      <c r="Q23" s="347"/>
    </row>
    <row r="24" spans="1:20" ht="32.25" customHeight="1" x14ac:dyDescent="0.2">
      <c r="A24" s="541" t="s">
        <v>343</v>
      </c>
      <c r="B24" s="535" t="s">
        <v>348</v>
      </c>
      <c r="C24" s="536">
        <v>17</v>
      </c>
      <c r="D24" s="536">
        <v>13</v>
      </c>
      <c r="E24" s="536">
        <v>14</v>
      </c>
      <c r="F24" s="533" t="s">
        <v>229</v>
      </c>
      <c r="G24" s="713" t="s">
        <v>402</v>
      </c>
      <c r="H24" s="714"/>
      <c r="K24" s="103"/>
      <c r="L24" s="103"/>
      <c r="M24" s="103"/>
      <c r="Q24" s="347"/>
    </row>
    <row r="25" spans="1:20" ht="32.25" customHeight="1" x14ac:dyDescent="0.2">
      <c r="A25" s="332" t="s">
        <v>408</v>
      </c>
      <c r="B25" s="231" t="s">
        <v>348</v>
      </c>
      <c r="C25" s="386">
        <v>17</v>
      </c>
      <c r="D25" s="386">
        <v>13</v>
      </c>
      <c r="E25" s="386">
        <v>14</v>
      </c>
      <c r="F25" s="244" t="s">
        <v>229</v>
      </c>
      <c r="G25" s="705" t="s">
        <v>406</v>
      </c>
      <c r="H25" s="706"/>
      <c r="K25" s="103"/>
      <c r="L25" s="103"/>
      <c r="M25" s="103"/>
      <c r="Q25" s="347"/>
    </row>
    <row r="26" spans="1:20" ht="34.5" customHeight="1" x14ac:dyDescent="0.2">
      <c r="A26" s="542" t="s">
        <v>347</v>
      </c>
      <c r="B26" s="543" t="s">
        <v>349</v>
      </c>
      <c r="C26" s="536">
        <v>642</v>
      </c>
      <c r="D26" s="536">
        <v>141</v>
      </c>
      <c r="E26" s="536">
        <v>149</v>
      </c>
      <c r="F26" s="533" t="s">
        <v>229</v>
      </c>
      <c r="G26" s="725" t="s">
        <v>404</v>
      </c>
      <c r="H26" s="726"/>
      <c r="K26" s="103"/>
      <c r="L26" s="103"/>
      <c r="M26" s="103"/>
      <c r="Q26" s="347"/>
    </row>
    <row r="27" spans="1:20" s="270" customFormat="1" ht="18.75" customHeight="1" x14ac:dyDescent="0.2">
      <c r="A27" s="716" t="s">
        <v>618</v>
      </c>
      <c r="B27" s="717"/>
      <c r="C27" s="718"/>
      <c r="D27" s="715" t="s">
        <v>619</v>
      </c>
      <c r="E27" s="715"/>
      <c r="F27" s="715"/>
      <c r="G27" s="715"/>
      <c r="H27" s="715"/>
      <c r="K27" s="103"/>
      <c r="L27" s="103"/>
      <c r="M27" s="103"/>
      <c r="Q27" s="325"/>
    </row>
    <row r="28" spans="1:20" s="270" customFormat="1" ht="18.75" customHeight="1" x14ac:dyDescent="0.2">
      <c r="A28" s="272"/>
      <c r="B28" s="272"/>
      <c r="C28" s="272"/>
      <c r="D28" s="326"/>
      <c r="E28" s="326"/>
      <c r="F28" s="326"/>
      <c r="G28" s="326"/>
      <c r="H28" s="326"/>
      <c r="Q28" s="325"/>
    </row>
    <row r="29" spans="1:20" ht="18.75" customHeight="1" x14ac:dyDescent="0.2">
      <c r="Q29" s="347"/>
    </row>
    <row r="30" spans="1:20" ht="32.25" customHeight="1" x14ac:dyDescent="0.2">
      <c r="L30" s="358"/>
      <c r="M30" s="358"/>
      <c r="N30" s="358"/>
      <c r="O30" s="149"/>
      <c r="P30" s="149"/>
      <c r="Q30" s="149"/>
      <c r="R30" s="149"/>
      <c r="S30" s="149"/>
    </row>
    <row r="31" spans="1:20" ht="7.5" customHeight="1" x14ac:dyDescent="0.2">
      <c r="K31" s="719"/>
      <c r="L31" s="719"/>
      <c r="M31" s="719"/>
      <c r="N31" s="719"/>
      <c r="O31" s="719"/>
      <c r="P31" s="719"/>
      <c r="Q31" s="719"/>
      <c r="R31" s="719"/>
      <c r="S31" s="719"/>
      <c r="T31" s="719"/>
    </row>
    <row r="32" spans="1:20" ht="26.25" customHeight="1" x14ac:dyDescent="0.2">
      <c r="P32" s="96"/>
      <c r="Q32"/>
    </row>
    <row r="33" spans="5:19" ht="26.25" customHeight="1" x14ac:dyDescent="0.25">
      <c r="K33" s="73" t="s">
        <v>488</v>
      </c>
      <c r="P33" s="96"/>
      <c r="Q33"/>
    </row>
    <row r="34" spans="5:19" ht="30.75" customHeight="1" x14ac:dyDescent="0.2">
      <c r="L34" s="651" t="s">
        <v>249</v>
      </c>
      <c r="M34" s="736" t="s">
        <v>1</v>
      </c>
      <c r="N34" s="730" t="s">
        <v>248</v>
      </c>
      <c r="O34" s="731"/>
      <c r="P34" s="732"/>
      <c r="Q34" s="678" t="s">
        <v>0</v>
      </c>
      <c r="R34" s="249"/>
      <c r="S34" s="721" t="s">
        <v>244</v>
      </c>
    </row>
    <row r="35" spans="5:19" ht="30.75" customHeight="1" x14ac:dyDescent="0.2">
      <c r="L35" s="652"/>
      <c r="M35" s="736"/>
      <c r="N35" s="733" t="s">
        <v>243</v>
      </c>
      <c r="O35" s="734"/>
      <c r="P35" s="735"/>
      <c r="Q35" s="720"/>
      <c r="R35" s="250"/>
      <c r="S35" s="722"/>
    </row>
    <row r="36" spans="5:19" ht="30.75" customHeight="1" x14ac:dyDescent="0.2">
      <c r="L36" s="219" t="s">
        <v>69</v>
      </c>
      <c r="M36" s="134" t="s">
        <v>240</v>
      </c>
      <c r="N36" s="664"/>
      <c r="O36" s="727"/>
      <c r="P36" s="727"/>
      <c r="Q36" s="222" t="s">
        <v>71</v>
      </c>
      <c r="R36" s="222"/>
      <c r="S36" s="218" t="s">
        <v>62</v>
      </c>
    </row>
    <row r="37" spans="5:19" ht="30.75" customHeight="1" x14ac:dyDescent="0.2">
      <c r="L37" s="220" t="s">
        <v>250</v>
      </c>
      <c r="M37" s="134" t="s">
        <v>240</v>
      </c>
      <c r="N37" s="664"/>
      <c r="O37" s="727"/>
      <c r="P37" s="727"/>
      <c r="Q37" s="223" t="s">
        <v>71</v>
      </c>
      <c r="R37" s="223"/>
      <c r="S37" s="220" t="s">
        <v>245</v>
      </c>
    </row>
    <row r="38" spans="5:19" ht="19.5" customHeight="1" x14ac:dyDescent="0.2">
      <c r="L38" s="220" t="s">
        <v>252</v>
      </c>
      <c r="M38" s="134" t="s">
        <v>240</v>
      </c>
      <c r="N38" s="664"/>
      <c r="O38" s="727"/>
      <c r="P38" s="727"/>
      <c r="Q38" s="223" t="s">
        <v>71</v>
      </c>
      <c r="R38" s="223"/>
      <c r="S38" s="220" t="s">
        <v>246</v>
      </c>
    </row>
    <row r="39" spans="5:19" ht="19.5" customHeight="1" x14ac:dyDescent="0.2">
      <c r="E39"/>
      <c r="L39" s="221" t="s">
        <v>251</v>
      </c>
      <c r="M39" s="135" t="s">
        <v>240</v>
      </c>
      <c r="N39" s="728"/>
      <c r="O39" s="729"/>
      <c r="P39" s="729"/>
      <c r="Q39" s="224" t="s">
        <v>71</v>
      </c>
      <c r="R39" s="224"/>
      <c r="S39" s="221" t="s">
        <v>247</v>
      </c>
    </row>
    <row r="40" spans="5:19" ht="19.5" customHeight="1" x14ac:dyDescent="0.2"/>
    <row r="41" spans="5:19" ht="19.5" customHeight="1" x14ac:dyDescent="0.2"/>
    <row r="42" spans="5:19" ht="19.5" customHeight="1" x14ac:dyDescent="0.2"/>
    <row r="43" spans="5:19" ht="19.5" customHeight="1" x14ac:dyDescent="0.2"/>
    <row r="44" spans="5:19" ht="19.5" customHeight="1" x14ac:dyDescent="0.2"/>
    <row r="45" spans="5:19" ht="19.5" customHeight="1" x14ac:dyDescent="0.2"/>
  </sheetData>
  <mergeCells count="59">
    <mergeCell ref="N38:P38"/>
    <mergeCell ref="N39:P39"/>
    <mergeCell ref="L34:L35"/>
    <mergeCell ref="N36:P36"/>
    <mergeCell ref="N37:P37"/>
    <mergeCell ref="N34:P34"/>
    <mergeCell ref="N35:P35"/>
    <mergeCell ref="M34:M35"/>
    <mergeCell ref="G22:H22"/>
    <mergeCell ref="G23:H23"/>
    <mergeCell ref="G24:H24"/>
    <mergeCell ref="G25:H25"/>
    <mergeCell ref="G26:H26"/>
    <mergeCell ref="D27:H27"/>
    <mergeCell ref="A27:C27"/>
    <mergeCell ref="K31:T31"/>
    <mergeCell ref="Q34:Q35"/>
    <mergeCell ref="S34:S35"/>
    <mergeCell ref="D14:D15"/>
    <mergeCell ref="G21:H21"/>
    <mergeCell ref="G5:H6"/>
    <mergeCell ref="G7:H8"/>
    <mergeCell ref="G9:H9"/>
    <mergeCell ref="G10:H11"/>
    <mergeCell ref="G16:H17"/>
    <mergeCell ref="G18:H18"/>
    <mergeCell ref="G19:H19"/>
    <mergeCell ref="G20:H20"/>
    <mergeCell ref="G14:H15"/>
    <mergeCell ref="E16:E17"/>
    <mergeCell ref="D16:D17"/>
    <mergeCell ref="E14:E15"/>
    <mergeCell ref="C10:C11"/>
    <mergeCell ref="C7:C8"/>
    <mergeCell ref="A16:A17"/>
    <mergeCell ref="C16:C17"/>
    <mergeCell ref="C14:C15"/>
    <mergeCell ref="A7:A8"/>
    <mergeCell ref="B7:B8"/>
    <mergeCell ref="B16:B17"/>
    <mergeCell ref="B12:B13"/>
    <mergeCell ref="A14:A15"/>
    <mergeCell ref="B14:B15"/>
    <mergeCell ref="A2:H2"/>
    <mergeCell ref="G12:H13"/>
    <mergeCell ref="B10:B11"/>
    <mergeCell ref="A10:A11"/>
    <mergeCell ref="A4:H4"/>
    <mergeCell ref="B3:G3"/>
    <mergeCell ref="D12:D13"/>
    <mergeCell ref="E7:E8"/>
    <mergeCell ref="E10:E11"/>
    <mergeCell ref="E12:E13"/>
    <mergeCell ref="B5:B6"/>
    <mergeCell ref="A5:A6"/>
    <mergeCell ref="D7:D8"/>
    <mergeCell ref="D10:D11"/>
    <mergeCell ref="A12:A13"/>
    <mergeCell ref="C12:C13"/>
  </mergeCells>
  <phoneticPr fontId="2" type="noConversion"/>
  <printOptions horizontalCentered="1"/>
  <pageMargins left="0" right="0.39370078740157499" top="0.78740157480314998" bottom="0.39370078740157499" header="0.196850393700787" footer="0.511811023622047"/>
  <pageSetup paperSize="9" scale="69" firstPageNumber="134" fitToHeight="2" orientation="portrait" horizontalDpi="300" verticalDpi="300" r:id="rId1"/>
  <headerFooter alignWithMargins="0">
    <oddFooter>&amp;LAfghanistan Statistical Yearbook 2017-18&amp;R&amp;12  سالنامۀ احصائیوی افغانستان ١٣٩۶/ دافغانستان  احصائیوی  کالنی ١٣٩۶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20" sqref="A20"/>
    </sheetView>
  </sheetViews>
  <sheetFormatPr defaultRowHeight="12.75" x14ac:dyDescent="0.2"/>
  <cols>
    <col min="1" max="1" width="37" customWidth="1"/>
    <col min="2" max="2" width="11.5" customWidth="1"/>
    <col min="3" max="3" width="10.33203125" customWidth="1"/>
    <col min="4" max="4" width="8.83203125" customWidth="1"/>
    <col min="5" max="5" width="11.5" customWidth="1"/>
    <col min="6" max="6" width="10.6640625" customWidth="1"/>
    <col min="7" max="7" width="6.5" customWidth="1"/>
    <col min="8" max="8" width="11.5" customWidth="1"/>
    <col min="9" max="9" width="10.1640625" customWidth="1"/>
    <col min="10" max="10" width="8.83203125" customWidth="1"/>
    <col min="11" max="11" width="32.83203125" customWidth="1"/>
  </cols>
  <sheetData>
    <row r="1" spans="1:11" ht="18.75" x14ac:dyDescent="0.3">
      <c r="A1" s="75" t="s">
        <v>153</v>
      </c>
      <c r="B1" s="70"/>
      <c r="C1" s="76"/>
      <c r="D1" s="76"/>
      <c r="E1" s="76"/>
      <c r="F1" s="77"/>
      <c r="G1" s="77"/>
      <c r="H1" s="70"/>
      <c r="I1" s="70"/>
      <c r="J1" s="70"/>
      <c r="K1" s="78" t="s">
        <v>150</v>
      </c>
    </row>
    <row r="2" spans="1:11" ht="15.75" x14ac:dyDescent="0.25">
      <c r="A2" s="74" t="s">
        <v>140</v>
      </c>
      <c r="B2" s="79"/>
      <c r="C2" s="80"/>
      <c r="D2" s="80"/>
      <c r="E2" s="81"/>
      <c r="F2" s="81"/>
      <c r="G2" s="81"/>
      <c r="H2" s="80"/>
      <c r="I2" s="80"/>
      <c r="J2" s="80"/>
      <c r="K2" s="82" t="s">
        <v>120</v>
      </c>
    </row>
    <row r="3" spans="1:11" ht="14.25" customHeight="1" x14ac:dyDescent="0.2">
      <c r="A3" s="16"/>
      <c r="B3" s="740" t="s">
        <v>168</v>
      </c>
      <c r="C3" s="740"/>
      <c r="D3" s="741"/>
      <c r="E3" s="740" t="s">
        <v>169</v>
      </c>
      <c r="F3" s="740"/>
      <c r="G3" s="741"/>
      <c r="H3" s="740" t="s">
        <v>170</v>
      </c>
      <c r="I3" s="740"/>
      <c r="J3" s="741"/>
      <c r="K3" s="64" t="s">
        <v>126</v>
      </c>
    </row>
    <row r="4" spans="1:11" ht="14.25" customHeight="1" x14ac:dyDescent="0.2">
      <c r="A4" s="737" t="s">
        <v>144</v>
      </c>
      <c r="B4" s="8"/>
      <c r="C4" s="41"/>
      <c r="D4" s="41"/>
      <c r="E4" s="8"/>
      <c r="F4" s="41"/>
      <c r="G4" s="8"/>
      <c r="H4" s="63"/>
      <c r="I4" s="41"/>
      <c r="J4" s="8"/>
      <c r="K4" s="65"/>
    </row>
    <row r="5" spans="1:11" ht="14.25" x14ac:dyDescent="0.2">
      <c r="A5" s="738"/>
      <c r="B5" s="88" t="s">
        <v>62</v>
      </c>
      <c r="C5" s="90" t="s">
        <v>167</v>
      </c>
      <c r="D5" s="85" t="s">
        <v>75</v>
      </c>
      <c r="E5" s="88" t="s">
        <v>62</v>
      </c>
      <c r="F5" s="90" t="s">
        <v>167</v>
      </c>
      <c r="G5" s="88" t="s">
        <v>75</v>
      </c>
      <c r="H5" s="87" t="s">
        <v>62</v>
      </c>
      <c r="I5" s="90" t="s">
        <v>167</v>
      </c>
      <c r="J5" s="88" t="s">
        <v>75</v>
      </c>
      <c r="K5" s="64"/>
    </row>
    <row r="6" spans="1:11" ht="14.25" x14ac:dyDescent="0.2">
      <c r="A6" s="738"/>
      <c r="B6" s="14"/>
      <c r="C6" s="89" t="s">
        <v>101</v>
      </c>
      <c r="D6" s="16"/>
      <c r="E6" s="14"/>
      <c r="F6" s="89" t="s">
        <v>101</v>
      </c>
      <c r="G6" s="14"/>
      <c r="H6" s="25"/>
      <c r="I6" s="89" t="s">
        <v>101</v>
      </c>
      <c r="J6" s="14"/>
      <c r="K6" s="65"/>
    </row>
    <row r="7" spans="1:11" ht="14.25" x14ac:dyDescent="0.2">
      <c r="A7" s="739"/>
      <c r="B7" s="10" t="s">
        <v>69</v>
      </c>
      <c r="C7" s="19" t="s">
        <v>102</v>
      </c>
      <c r="D7" s="19" t="s">
        <v>149</v>
      </c>
      <c r="E7" s="10" t="s">
        <v>69</v>
      </c>
      <c r="F7" s="19" t="s">
        <v>102</v>
      </c>
      <c r="G7" s="10" t="s">
        <v>149</v>
      </c>
      <c r="H7" s="86" t="s">
        <v>69</v>
      </c>
      <c r="I7" s="19" t="s">
        <v>102</v>
      </c>
      <c r="J7" s="10" t="s">
        <v>149</v>
      </c>
      <c r="K7" s="66"/>
    </row>
    <row r="8" spans="1:11" x14ac:dyDescent="0.2">
      <c r="A8" s="54" t="s">
        <v>69</v>
      </c>
      <c r="B8" s="36">
        <f ca="1">SUM(B8:B32)</f>
        <v>95264</v>
      </c>
      <c r="C8" s="40"/>
      <c r="D8" s="58">
        <v>11567</v>
      </c>
      <c r="E8" s="43">
        <v>11341</v>
      </c>
      <c r="F8" s="43">
        <v>489</v>
      </c>
      <c r="G8" s="44">
        <v>10852</v>
      </c>
      <c r="H8" s="43">
        <f>SUM(H9:H32)</f>
        <v>10840</v>
      </c>
      <c r="I8" s="43">
        <f>SUM(I9:I32)</f>
        <v>56</v>
      </c>
      <c r="J8" s="44">
        <f>SUM(J9:J32)</f>
        <v>10784</v>
      </c>
      <c r="K8" s="17" t="s">
        <v>62</v>
      </c>
    </row>
    <row r="9" spans="1:11" x14ac:dyDescent="0.2">
      <c r="A9" s="67" t="s">
        <v>142</v>
      </c>
      <c r="B9" s="69"/>
      <c r="C9" s="69"/>
      <c r="D9" s="71"/>
      <c r="E9" s="36">
        <v>4</v>
      </c>
      <c r="F9" s="36">
        <v>1</v>
      </c>
      <c r="G9" s="37">
        <v>3</v>
      </c>
      <c r="H9" s="36">
        <v>6</v>
      </c>
      <c r="I9" s="45" t="s">
        <v>113</v>
      </c>
      <c r="J9" s="37">
        <v>6</v>
      </c>
      <c r="K9" s="15" t="s">
        <v>110</v>
      </c>
    </row>
    <row r="10" spans="1:11" x14ac:dyDescent="0.2">
      <c r="A10" s="13" t="s">
        <v>130</v>
      </c>
      <c r="B10" s="36">
        <v>4</v>
      </c>
      <c r="C10" s="36"/>
      <c r="D10" s="37">
        <v>4</v>
      </c>
      <c r="E10" s="36">
        <v>4</v>
      </c>
      <c r="F10" s="36"/>
      <c r="G10" s="37">
        <v>4</v>
      </c>
      <c r="H10" s="45" t="s">
        <v>113</v>
      </c>
      <c r="I10" s="45" t="s">
        <v>113</v>
      </c>
      <c r="J10" s="48" t="s">
        <v>113</v>
      </c>
      <c r="K10" s="15" t="s">
        <v>76</v>
      </c>
    </row>
    <row r="11" spans="1:11" x14ac:dyDescent="0.2">
      <c r="A11" s="13" t="s">
        <v>131</v>
      </c>
      <c r="B11" s="36">
        <v>3</v>
      </c>
      <c r="C11" s="36"/>
      <c r="D11" s="37">
        <v>3</v>
      </c>
      <c r="E11" s="36">
        <v>1</v>
      </c>
      <c r="F11" s="36"/>
      <c r="G11" s="37">
        <v>1</v>
      </c>
      <c r="H11" s="38">
        <v>1</v>
      </c>
      <c r="I11" s="45" t="s">
        <v>113</v>
      </c>
      <c r="J11" s="37">
        <v>1</v>
      </c>
      <c r="K11" s="15" t="s">
        <v>118</v>
      </c>
    </row>
    <row r="12" spans="1:11" x14ac:dyDescent="0.2">
      <c r="A12" s="13" t="s">
        <v>132</v>
      </c>
      <c r="B12" s="36">
        <v>5</v>
      </c>
      <c r="C12" s="36">
        <v>2</v>
      </c>
      <c r="D12" s="37">
        <v>3</v>
      </c>
      <c r="E12" s="38">
        <v>5</v>
      </c>
      <c r="F12" s="36">
        <v>2</v>
      </c>
      <c r="G12" s="55">
        <v>3</v>
      </c>
      <c r="H12" s="36">
        <v>5</v>
      </c>
      <c r="I12" s="45" t="s">
        <v>113</v>
      </c>
      <c r="J12" s="37">
        <v>5</v>
      </c>
      <c r="K12" s="15" t="s">
        <v>77</v>
      </c>
    </row>
    <row r="13" spans="1:11" x14ac:dyDescent="0.2">
      <c r="A13" s="13" t="s">
        <v>154</v>
      </c>
      <c r="B13" s="36">
        <v>297</v>
      </c>
      <c r="C13" s="36">
        <v>17</v>
      </c>
      <c r="D13" s="37">
        <v>280</v>
      </c>
      <c r="E13" s="38">
        <v>284</v>
      </c>
      <c r="F13" s="36">
        <v>74</v>
      </c>
      <c r="G13" s="55">
        <v>210</v>
      </c>
      <c r="H13" s="36">
        <v>224</v>
      </c>
      <c r="I13" s="45" t="s">
        <v>113</v>
      </c>
      <c r="J13" s="37">
        <v>224</v>
      </c>
      <c r="K13" s="15" t="s">
        <v>158</v>
      </c>
    </row>
    <row r="14" spans="1:11" x14ac:dyDescent="0.2">
      <c r="A14" s="68" t="s">
        <v>133</v>
      </c>
      <c r="B14" s="36">
        <v>12</v>
      </c>
      <c r="C14" s="36">
        <v>1</v>
      </c>
      <c r="D14" s="37">
        <v>11</v>
      </c>
      <c r="E14" s="36">
        <v>2</v>
      </c>
      <c r="F14" s="36"/>
      <c r="G14" s="37">
        <v>2</v>
      </c>
      <c r="H14" s="36">
        <v>2</v>
      </c>
      <c r="I14" s="45" t="s">
        <v>113</v>
      </c>
      <c r="J14" s="37">
        <v>2</v>
      </c>
      <c r="K14" s="15" t="s">
        <v>78</v>
      </c>
    </row>
    <row r="15" spans="1:11" x14ac:dyDescent="0.2">
      <c r="A15" s="13" t="s">
        <v>134</v>
      </c>
      <c r="B15" s="36">
        <v>15</v>
      </c>
      <c r="C15" s="36"/>
      <c r="D15" s="37">
        <v>15</v>
      </c>
      <c r="E15" s="38">
        <v>12</v>
      </c>
      <c r="F15" s="36">
        <v>2</v>
      </c>
      <c r="G15" s="55">
        <v>10</v>
      </c>
      <c r="H15" s="38">
        <v>12</v>
      </c>
      <c r="I15" s="45" t="s">
        <v>113</v>
      </c>
      <c r="J15" s="37">
        <v>12</v>
      </c>
      <c r="K15" s="15" t="s">
        <v>79</v>
      </c>
    </row>
    <row r="16" spans="1:11" x14ac:dyDescent="0.2">
      <c r="A16" s="13" t="s">
        <v>135</v>
      </c>
      <c r="B16" s="36">
        <v>17</v>
      </c>
      <c r="C16" s="36"/>
      <c r="D16" s="37">
        <v>17</v>
      </c>
      <c r="E16" s="38">
        <v>7</v>
      </c>
      <c r="F16" s="36"/>
      <c r="G16" s="55">
        <v>7</v>
      </c>
      <c r="H16" s="38">
        <v>7</v>
      </c>
      <c r="I16" s="45" t="s">
        <v>113</v>
      </c>
      <c r="J16" s="37">
        <v>7</v>
      </c>
      <c r="K16" s="15" t="s">
        <v>80</v>
      </c>
    </row>
    <row r="17" spans="1:11" x14ac:dyDescent="0.2">
      <c r="A17" s="13" t="s">
        <v>156</v>
      </c>
      <c r="B17" s="36">
        <v>230</v>
      </c>
      <c r="C17" s="36">
        <v>26</v>
      </c>
      <c r="D17" s="37">
        <v>204</v>
      </c>
      <c r="E17" s="38">
        <v>195</v>
      </c>
      <c r="F17" s="36">
        <v>22</v>
      </c>
      <c r="G17" s="55">
        <v>173</v>
      </c>
      <c r="H17" s="38">
        <v>276</v>
      </c>
      <c r="I17" s="45" t="s">
        <v>113</v>
      </c>
      <c r="J17" s="37">
        <v>276</v>
      </c>
      <c r="K17" s="15" t="s">
        <v>147</v>
      </c>
    </row>
    <row r="18" spans="1:11" x14ac:dyDescent="0.2">
      <c r="A18" s="13" t="s">
        <v>136</v>
      </c>
      <c r="B18" s="36">
        <v>326</v>
      </c>
      <c r="C18" s="36">
        <v>48</v>
      </c>
      <c r="D18" s="37">
        <v>278</v>
      </c>
      <c r="E18" s="38">
        <v>93</v>
      </c>
      <c r="F18" s="36">
        <v>17</v>
      </c>
      <c r="G18" s="55">
        <v>76</v>
      </c>
      <c r="H18" s="38">
        <v>101</v>
      </c>
      <c r="I18" s="36">
        <v>17</v>
      </c>
      <c r="J18" s="37">
        <v>84</v>
      </c>
      <c r="K18" s="15" t="s">
        <v>81</v>
      </c>
    </row>
    <row r="19" spans="1:11" x14ac:dyDescent="0.2">
      <c r="A19" s="13" t="s">
        <v>143</v>
      </c>
      <c r="B19" s="36">
        <v>5</v>
      </c>
      <c r="C19" s="36"/>
      <c r="D19" s="37">
        <v>5</v>
      </c>
      <c r="E19" s="38">
        <v>2</v>
      </c>
      <c r="F19" s="36"/>
      <c r="G19" s="55">
        <v>2</v>
      </c>
      <c r="H19" s="38">
        <v>1</v>
      </c>
      <c r="I19" s="45" t="s">
        <v>113</v>
      </c>
      <c r="J19" s="37">
        <v>1</v>
      </c>
      <c r="K19" s="15" t="s">
        <v>155</v>
      </c>
    </row>
    <row r="20" spans="1:11" x14ac:dyDescent="0.2">
      <c r="A20" s="13" t="s">
        <v>160</v>
      </c>
      <c r="B20" s="36">
        <v>5</v>
      </c>
      <c r="C20" s="36">
        <v>2</v>
      </c>
      <c r="D20" s="37">
        <v>3</v>
      </c>
      <c r="E20" s="38">
        <v>5</v>
      </c>
      <c r="F20" s="36">
        <v>3</v>
      </c>
      <c r="G20" s="55">
        <v>2</v>
      </c>
      <c r="H20" s="38">
        <v>5</v>
      </c>
      <c r="I20" s="45" t="s">
        <v>113</v>
      </c>
      <c r="J20" s="37">
        <v>5</v>
      </c>
      <c r="K20" s="15" t="s">
        <v>159</v>
      </c>
    </row>
    <row r="21" spans="1:11" x14ac:dyDescent="0.2">
      <c r="A21" s="13" t="s">
        <v>161</v>
      </c>
      <c r="B21" s="36">
        <v>19</v>
      </c>
      <c r="C21" s="36"/>
      <c r="D21" s="37">
        <v>19</v>
      </c>
      <c r="E21" s="38">
        <v>19</v>
      </c>
      <c r="F21" s="36"/>
      <c r="G21" s="55">
        <v>19</v>
      </c>
      <c r="H21" s="38">
        <v>18</v>
      </c>
      <c r="I21" s="36">
        <v>1</v>
      </c>
      <c r="J21" s="37">
        <v>17</v>
      </c>
      <c r="K21" s="15" t="s">
        <v>151</v>
      </c>
    </row>
    <row r="22" spans="1:11" x14ac:dyDescent="0.2">
      <c r="A22" s="13" t="s">
        <v>137</v>
      </c>
      <c r="B22" s="36">
        <v>112</v>
      </c>
      <c r="C22" s="36"/>
      <c r="D22" s="37">
        <v>112</v>
      </c>
      <c r="E22" s="38">
        <v>72</v>
      </c>
      <c r="F22" s="36"/>
      <c r="G22" s="55">
        <v>72</v>
      </c>
      <c r="H22" s="38">
        <v>120</v>
      </c>
      <c r="I22" s="45" t="s">
        <v>113</v>
      </c>
      <c r="J22" s="37">
        <v>120</v>
      </c>
      <c r="K22" s="15" t="s">
        <v>114</v>
      </c>
    </row>
    <row r="23" spans="1:11" x14ac:dyDescent="0.2">
      <c r="A23" s="13" t="s">
        <v>141</v>
      </c>
      <c r="B23" s="36">
        <v>809</v>
      </c>
      <c r="C23" s="36">
        <v>215</v>
      </c>
      <c r="D23" s="37">
        <v>594</v>
      </c>
      <c r="E23" s="38">
        <v>807</v>
      </c>
      <c r="F23" s="36">
        <v>314</v>
      </c>
      <c r="G23" s="55">
        <v>493</v>
      </c>
      <c r="H23" s="38">
        <v>420</v>
      </c>
      <c r="I23" s="45" t="s">
        <v>113</v>
      </c>
      <c r="J23" s="37">
        <v>420</v>
      </c>
      <c r="K23" s="15" t="s">
        <v>73</v>
      </c>
    </row>
    <row r="24" spans="1:11" x14ac:dyDescent="0.2">
      <c r="A24" s="13" t="s">
        <v>138</v>
      </c>
      <c r="B24" s="36">
        <v>36</v>
      </c>
      <c r="C24" s="36">
        <v>4</v>
      </c>
      <c r="D24" s="37">
        <v>32</v>
      </c>
      <c r="E24" s="38">
        <v>34</v>
      </c>
      <c r="F24" s="36">
        <v>20</v>
      </c>
      <c r="G24" s="55">
        <v>14</v>
      </c>
      <c r="H24" s="38">
        <v>38</v>
      </c>
      <c r="I24" s="45" t="s">
        <v>113</v>
      </c>
      <c r="J24" s="37">
        <v>38</v>
      </c>
      <c r="K24" s="15" t="s">
        <v>124</v>
      </c>
    </row>
    <row r="25" spans="1:11" x14ac:dyDescent="0.2">
      <c r="A25" s="13" t="s">
        <v>162</v>
      </c>
      <c r="B25" s="36">
        <v>45</v>
      </c>
      <c r="C25" s="36">
        <v>1</v>
      </c>
      <c r="D25" s="37">
        <v>44</v>
      </c>
      <c r="E25" s="38">
        <v>41</v>
      </c>
      <c r="F25" s="36">
        <v>2</v>
      </c>
      <c r="G25" s="55">
        <v>39</v>
      </c>
      <c r="H25" s="38">
        <v>41</v>
      </c>
      <c r="I25" s="36">
        <v>2</v>
      </c>
      <c r="J25" s="37">
        <v>39</v>
      </c>
      <c r="K25" s="15" t="s">
        <v>152</v>
      </c>
    </row>
    <row r="26" spans="1:11" x14ac:dyDescent="0.2">
      <c r="A26" s="13" t="s">
        <v>95</v>
      </c>
      <c r="B26" s="20"/>
      <c r="C26" s="20"/>
      <c r="D26" s="37"/>
      <c r="E26" s="36"/>
      <c r="F26" s="36"/>
      <c r="G26" s="37"/>
      <c r="H26" s="38"/>
      <c r="I26" s="45" t="s">
        <v>113</v>
      </c>
      <c r="J26" s="37"/>
      <c r="K26" s="15" t="s">
        <v>82</v>
      </c>
    </row>
    <row r="27" spans="1:11" x14ac:dyDescent="0.2">
      <c r="A27" s="13" t="s">
        <v>96</v>
      </c>
      <c r="B27" s="36">
        <v>14</v>
      </c>
      <c r="C27" s="36">
        <v>8</v>
      </c>
      <c r="D27" s="37">
        <v>6</v>
      </c>
      <c r="E27" s="36">
        <v>3</v>
      </c>
      <c r="F27" s="36">
        <v>1</v>
      </c>
      <c r="G27" s="37">
        <v>2</v>
      </c>
      <c r="H27" s="38">
        <v>3</v>
      </c>
      <c r="I27" s="45" t="s">
        <v>113</v>
      </c>
      <c r="J27" s="37">
        <v>3</v>
      </c>
      <c r="K27" s="15" t="s">
        <v>84</v>
      </c>
    </row>
    <row r="28" spans="1:11" x14ac:dyDescent="0.2">
      <c r="A28" s="13" t="s">
        <v>139</v>
      </c>
      <c r="B28" s="36"/>
      <c r="C28" s="36"/>
      <c r="D28" s="37"/>
      <c r="E28" s="36">
        <v>1</v>
      </c>
      <c r="F28" s="36"/>
      <c r="G28" s="37">
        <v>1</v>
      </c>
      <c r="H28" s="38">
        <v>1</v>
      </c>
      <c r="I28" s="45" t="s">
        <v>113</v>
      </c>
      <c r="J28" s="37">
        <v>1</v>
      </c>
      <c r="K28" s="15" t="s">
        <v>119</v>
      </c>
    </row>
    <row r="29" spans="1:11" x14ac:dyDescent="0.2">
      <c r="A29" s="52" t="s">
        <v>145</v>
      </c>
      <c r="B29" s="38">
        <v>24</v>
      </c>
      <c r="C29" s="38"/>
      <c r="D29" s="55">
        <v>24</v>
      </c>
      <c r="E29" s="38">
        <v>6</v>
      </c>
      <c r="F29" s="38"/>
      <c r="G29" s="55">
        <v>6</v>
      </c>
      <c r="H29" s="38">
        <v>3</v>
      </c>
      <c r="I29" s="45" t="s">
        <v>113</v>
      </c>
      <c r="J29" s="37">
        <v>3</v>
      </c>
      <c r="K29" s="15" t="s">
        <v>125</v>
      </c>
    </row>
    <row r="30" spans="1:11" x14ac:dyDescent="0.2">
      <c r="A30" s="52" t="s">
        <v>148</v>
      </c>
      <c r="B30" s="36">
        <v>7</v>
      </c>
      <c r="C30" s="36"/>
      <c r="D30" s="37">
        <v>7</v>
      </c>
      <c r="E30" s="38"/>
      <c r="F30" s="38"/>
      <c r="G30" s="55"/>
      <c r="H30" s="38"/>
      <c r="I30" s="45"/>
      <c r="J30" s="37"/>
      <c r="K30" s="15" t="s">
        <v>111</v>
      </c>
    </row>
    <row r="31" spans="1:11" x14ac:dyDescent="0.2">
      <c r="A31" s="13" t="s">
        <v>97</v>
      </c>
      <c r="B31" s="36">
        <v>301</v>
      </c>
      <c r="C31" s="36">
        <v>17</v>
      </c>
      <c r="D31" s="37">
        <v>284</v>
      </c>
      <c r="E31" s="38">
        <v>227</v>
      </c>
      <c r="F31" s="36">
        <v>31</v>
      </c>
      <c r="G31" s="55">
        <v>196</v>
      </c>
      <c r="H31" s="38">
        <v>256</v>
      </c>
      <c r="I31" s="36">
        <v>36</v>
      </c>
      <c r="J31" s="37">
        <v>220</v>
      </c>
      <c r="K31" s="15" t="s">
        <v>83</v>
      </c>
    </row>
    <row r="32" spans="1:11" x14ac:dyDescent="0.2">
      <c r="A32" s="53" t="s">
        <v>129</v>
      </c>
      <c r="B32" s="56">
        <v>9622</v>
      </c>
      <c r="C32" s="56"/>
      <c r="D32" s="57">
        <v>9622</v>
      </c>
      <c r="E32" s="56">
        <v>9515</v>
      </c>
      <c r="F32" s="56"/>
      <c r="G32" s="57">
        <v>9515</v>
      </c>
      <c r="H32" s="46">
        <v>9300</v>
      </c>
      <c r="I32" s="47" t="s">
        <v>113</v>
      </c>
      <c r="J32" s="39">
        <v>9300</v>
      </c>
      <c r="K32" s="33" t="s">
        <v>127</v>
      </c>
    </row>
    <row r="33" spans="1:11" ht="15.75" x14ac:dyDescent="0.25">
      <c r="A33" s="11" t="s">
        <v>146</v>
      </c>
      <c r="E33" s="5"/>
      <c r="F33" s="5"/>
      <c r="G33" s="5"/>
      <c r="H33" s="27"/>
      <c r="I33" s="27"/>
      <c r="K33" s="42" t="s">
        <v>128</v>
      </c>
    </row>
    <row r="34" spans="1:11" x14ac:dyDescent="0.2">
      <c r="E34" s="5"/>
      <c r="F34" s="5"/>
      <c r="G34" s="5"/>
      <c r="H34" s="5"/>
      <c r="I34" s="5"/>
      <c r="J34" s="5"/>
    </row>
    <row r="57" spans="1:5" x14ac:dyDescent="0.2">
      <c r="B57" s="1"/>
      <c r="C57" s="1"/>
      <c r="D57" s="1"/>
    </row>
    <row r="58" spans="1:5" x14ac:dyDescent="0.2">
      <c r="B58" s="1"/>
      <c r="C58" s="35"/>
      <c r="D58" s="1"/>
      <c r="E58" s="83"/>
    </row>
    <row r="59" spans="1:5" x14ac:dyDescent="0.2">
      <c r="A59" s="1" t="s">
        <v>105</v>
      </c>
      <c r="B59">
        <v>10840</v>
      </c>
      <c r="C59" s="12">
        <v>11341</v>
      </c>
      <c r="D59">
        <v>11908</v>
      </c>
    </row>
    <row r="60" spans="1:5" x14ac:dyDescent="0.2">
      <c r="A60" s="31" t="s">
        <v>106</v>
      </c>
      <c r="B60">
        <v>10784</v>
      </c>
      <c r="C60" s="12">
        <v>10852</v>
      </c>
      <c r="D60">
        <v>11567</v>
      </c>
    </row>
  </sheetData>
  <mergeCells count="4">
    <mergeCell ref="A4:A7"/>
    <mergeCell ref="H3:J3"/>
    <mergeCell ref="B3:D3"/>
    <mergeCell ref="E3:G3"/>
  </mergeCells>
  <phoneticPr fontId="2" type="noConversion"/>
  <printOptions horizontalCentered="1"/>
  <pageMargins left="0.44" right="0" top="0.54" bottom="0.39370078740157483" header="0.3" footer="0.51"/>
  <pageSetup paperSize="9" scale="70" firstPageNumber="134" orientation="landscape" useFirstPageNumber="1" horizontalDpi="300" verticalDpi="300" r:id="rId1"/>
  <headerFooter alignWithMargins="0">
    <oddFooter>&amp;LAfghanistan Statistical Yearbook 2007&amp;R&amp;12سالنامه احصائیوی افغانستان 1386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topLeftCell="A19" zoomScaleSheetLayoutView="75" workbookViewId="0">
      <selection activeCell="A32" sqref="A32:L32"/>
    </sheetView>
  </sheetViews>
  <sheetFormatPr defaultRowHeight="12.75" x14ac:dyDescent="0.2"/>
  <cols>
    <col min="1" max="1" width="25.33203125" customWidth="1"/>
    <col min="2" max="4" width="8.83203125" customWidth="1"/>
    <col min="5" max="7" width="9.1640625" customWidth="1"/>
    <col min="8" max="8" width="7.6640625" customWidth="1"/>
    <col min="9" max="9" width="8.83203125" bestFit="1" customWidth="1"/>
    <col min="10" max="10" width="9.1640625" customWidth="1"/>
    <col min="11" max="11" width="28" style="4" customWidth="1"/>
    <col min="12" max="12" width="25.33203125" customWidth="1"/>
    <col min="13" max="13" width="29.1640625" customWidth="1"/>
  </cols>
  <sheetData>
    <row r="1" spans="1:16" ht="15.75" x14ac:dyDescent="0.25">
      <c r="A1" s="187"/>
      <c r="B1" s="755" t="s">
        <v>297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</row>
    <row r="2" spans="1:16" ht="15.75" x14ac:dyDescent="0.25">
      <c r="A2" s="187"/>
      <c r="B2" s="253"/>
      <c r="C2" s="253"/>
      <c r="D2" s="755" t="s">
        <v>298</v>
      </c>
      <c r="E2" s="755"/>
      <c r="F2" s="755"/>
      <c r="G2" s="755"/>
      <c r="H2" s="755"/>
      <c r="I2" s="755"/>
      <c r="J2" s="755"/>
      <c r="K2" s="755"/>
      <c r="L2" s="253"/>
    </row>
    <row r="3" spans="1:16" ht="14.25" x14ac:dyDescent="0.2">
      <c r="A3" s="91" t="s">
        <v>300</v>
      </c>
      <c r="B3" s="689" t="s">
        <v>269</v>
      </c>
      <c r="C3" s="689"/>
      <c r="D3" s="689"/>
      <c r="E3" s="689"/>
      <c r="F3" s="689"/>
      <c r="G3" s="689"/>
      <c r="H3" s="689"/>
      <c r="I3" s="689"/>
      <c r="J3" s="689"/>
      <c r="K3" s="689"/>
      <c r="L3" s="162" t="s">
        <v>335</v>
      </c>
    </row>
    <row r="4" spans="1:16" ht="15" customHeight="1" x14ac:dyDescent="0.2">
      <c r="A4" s="650" t="s">
        <v>259</v>
      </c>
      <c r="B4" s="762">
        <v>1396</v>
      </c>
      <c r="C4" s="763"/>
      <c r="D4" s="764"/>
      <c r="E4" s="762">
        <v>1395</v>
      </c>
      <c r="F4" s="763"/>
      <c r="G4" s="764"/>
      <c r="H4" s="762">
        <v>1394</v>
      </c>
      <c r="I4" s="763"/>
      <c r="J4" s="764"/>
      <c r="K4" s="756" t="s">
        <v>258</v>
      </c>
      <c r="L4" s="757"/>
    </row>
    <row r="5" spans="1:16" ht="15" customHeight="1" x14ac:dyDescent="0.2">
      <c r="A5" s="745"/>
      <c r="B5" s="765" t="s">
        <v>602</v>
      </c>
      <c r="C5" s="689"/>
      <c r="D5" s="766"/>
      <c r="E5" s="765" t="s">
        <v>589</v>
      </c>
      <c r="F5" s="689"/>
      <c r="G5" s="766"/>
      <c r="H5" s="765" t="s">
        <v>565</v>
      </c>
      <c r="I5" s="689"/>
      <c r="J5" s="766"/>
      <c r="K5" s="758"/>
      <c r="L5" s="759"/>
    </row>
    <row r="6" spans="1:16" ht="11.25" customHeight="1" x14ac:dyDescent="0.2">
      <c r="A6" s="745"/>
      <c r="B6" s="340" t="s">
        <v>62</v>
      </c>
      <c r="C6" s="459" t="s">
        <v>167</v>
      </c>
      <c r="D6" s="452" t="s">
        <v>75</v>
      </c>
      <c r="E6" s="340" t="s">
        <v>62</v>
      </c>
      <c r="F6" s="337" t="s">
        <v>167</v>
      </c>
      <c r="G6" s="425" t="s">
        <v>75</v>
      </c>
      <c r="H6" s="426" t="s">
        <v>62</v>
      </c>
      <c r="I6" s="424" t="s">
        <v>167</v>
      </c>
      <c r="J6" s="424" t="s">
        <v>75</v>
      </c>
      <c r="K6" s="758"/>
      <c r="L6" s="759"/>
    </row>
    <row r="7" spans="1:16" ht="13.5" customHeight="1" x14ac:dyDescent="0.2">
      <c r="A7" s="745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40" t="s">
        <v>276</v>
      </c>
      <c r="I7" s="427" t="s">
        <v>294</v>
      </c>
      <c r="J7" s="427"/>
      <c r="K7" s="758"/>
      <c r="L7" s="759"/>
    </row>
    <row r="8" spans="1:16" ht="10.5" customHeight="1" x14ac:dyDescent="0.2">
      <c r="A8" s="745"/>
      <c r="B8" s="188"/>
      <c r="C8" s="112" t="s">
        <v>101</v>
      </c>
      <c r="D8" s="433"/>
      <c r="E8" s="188"/>
      <c r="F8" s="112" t="s">
        <v>101</v>
      </c>
      <c r="G8" s="433"/>
      <c r="H8" s="188"/>
      <c r="I8" s="112" t="s">
        <v>101</v>
      </c>
      <c r="J8" s="189"/>
      <c r="K8" s="758"/>
      <c r="L8" s="759"/>
      <c r="M8" s="664"/>
    </row>
    <row r="9" spans="1:16" ht="10.5" customHeight="1" thickBot="1" x14ac:dyDescent="0.25">
      <c r="A9" s="746"/>
      <c r="B9" s="460" t="s">
        <v>69</v>
      </c>
      <c r="C9" s="461" t="s">
        <v>102</v>
      </c>
      <c r="D9" s="434" t="s">
        <v>149</v>
      </c>
      <c r="E9" s="345" t="s">
        <v>69</v>
      </c>
      <c r="F9" s="346" t="s">
        <v>102</v>
      </c>
      <c r="G9" s="434" t="s">
        <v>149</v>
      </c>
      <c r="H9" s="429" t="s">
        <v>69</v>
      </c>
      <c r="I9" s="430" t="s">
        <v>102</v>
      </c>
      <c r="J9" s="179" t="s">
        <v>149</v>
      </c>
      <c r="K9" s="760"/>
      <c r="L9" s="761"/>
      <c r="M9" s="664"/>
    </row>
    <row r="10" spans="1:16" ht="21" customHeight="1" x14ac:dyDescent="0.2">
      <c r="A10" s="544" t="s">
        <v>69</v>
      </c>
      <c r="B10" s="545">
        <f>B11+B12+B13+B14+B15+B16+B17+B18+B19+B20+B21+B22+B23+B24+B25+B26+B27+B28+B29+B30+B31+B32+B33</f>
        <v>16758</v>
      </c>
      <c r="C10" s="507">
        <f>C12+C14+C15+C16+C17+C20+C22+C23+C24+C26+C27+C28+C29+C32</f>
        <v>142</v>
      </c>
      <c r="D10" s="546">
        <f>D11+D12+D13+D14+D15+D16+D17+D18+D19+D20+D21+D22+D23+D24+D25+D26+D27+D28+D29+D30+D31+D32+D33</f>
        <v>16616</v>
      </c>
      <c r="E10" s="545">
        <f>F10+G10</f>
        <v>16348</v>
      </c>
      <c r="F10" s="506">
        <v>213</v>
      </c>
      <c r="G10" s="547">
        <f>G11+G12+G13+G14+G15+G16+G17+G18+G19+G20+G21+G22+G23+G24+G25+G26+G27+G28+G29+G30+G31+G32+G33</f>
        <v>16135</v>
      </c>
      <c r="H10" s="545">
        <f>I10+J10</f>
        <v>16150</v>
      </c>
      <c r="I10" s="507">
        <v>291</v>
      </c>
      <c r="J10" s="546">
        <v>15859</v>
      </c>
      <c r="K10" s="747" t="s">
        <v>318</v>
      </c>
      <c r="L10" s="748"/>
      <c r="M10" s="664"/>
    </row>
    <row r="11" spans="1:16" ht="30" customHeight="1" x14ac:dyDescent="0.2">
      <c r="A11" s="328" t="s">
        <v>201</v>
      </c>
      <c r="B11" s="138">
        <v>28</v>
      </c>
      <c r="C11" s="449" t="s">
        <v>332</v>
      </c>
      <c r="D11" s="435">
        <v>28</v>
      </c>
      <c r="E11" s="138">
        <v>28</v>
      </c>
      <c r="F11" s="462" t="s">
        <v>113</v>
      </c>
      <c r="G11" s="139">
        <v>28</v>
      </c>
      <c r="H11" s="138">
        <v>20</v>
      </c>
      <c r="I11" s="449" t="s">
        <v>332</v>
      </c>
      <c r="J11" s="435">
        <v>20</v>
      </c>
      <c r="K11" s="657" t="s">
        <v>410</v>
      </c>
      <c r="L11" s="663"/>
      <c r="M11" s="356"/>
    </row>
    <row r="12" spans="1:16" ht="21" customHeight="1" x14ac:dyDescent="0.2">
      <c r="A12" s="548" t="s">
        <v>432</v>
      </c>
      <c r="B12" s="549">
        <v>29</v>
      </c>
      <c r="C12" s="550">
        <v>6</v>
      </c>
      <c r="D12" s="551">
        <v>23</v>
      </c>
      <c r="E12" s="549">
        <v>29</v>
      </c>
      <c r="F12" s="552">
        <v>8</v>
      </c>
      <c r="G12" s="550">
        <v>21</v>
      </c>
      <c r="H12" s="549">
        <v>29</v>
      </c>
      <c r="I12" s="550">
        <v>11</v>
      </c>
      <c r="J12" s="551">
        <v>18</v>
      </c>
      <c r="K12" s="751" t="s">
        <v>411</v>
      </c>
      <c r="L12" s="752"/>
      <c r="M12" s="356" t="s">
        <v>70</v>
      </c>
      <c r="P12" s="139"/>
    </row>
    <row r="13" spans="1:16" ht="21" customHeight="1" x14ac:dyDescent="0.2">
      <c r="A13" s="328" t="s">
        <v>433</v>
      </c>
      <c r="B13" s="138">
        <v>3</v>
      </c>
      <c r="C13" s="139" t="s">
        <v>332</v>
      </c>
      <c r="D13" s="435">
        <v>3</v>
      </c>
      <c r="E13" s="138">
        <v>3</v>
      </c>
      <c r="F13" s="143">
        <v>1</v>
      </c>
      <c r="G13" s="139">
        <v>2</v>
      </c>
      <c r="H13" s="138">
        <v>3</v>
      </c>
      <c r="I13" s="139" t="s">
        <v>332</v>
      </c>
      <c r="J13" s="435">
        <v>3</v>
      </c>
      <c r="K13" s="749" t="s">
        <v>412</v>
      </c>
      <c r="L13" s="750"/>
      <c r="M13" s="356" t="s">
        <v>70</v>
      </c>
      <c r="P13" s="139"/>
    </row>
    <row r="14" spans="1:16" ht="30" customHeight="1" x14ac:dyDescent="0.2">
      <c r="A14" s="548" t="s">
        <v>434</v>
      </c>
      <c r="B14" s="549">
        <v>12</v>
      </c>
      <c r="C14" s="550">
        <v>1</v>
      </c>
      <c r="D14" s="551">
        <v>11</v>
      </c>
      <c r="E14" s="549">
        <v>12</v>
      </c>
      <c r="F14" s="552">
        <v>1</v>
      </c>
      <c r="G14" s="550">
        <v>11</v>
      </c>
      <c r="H14" s="549">
        <v>12</v>
      </c>
      <c r="I14" s="550">
        <v>3</v>
      </c>
      <c r="J14" s="551">
        <v>9</v>
      </c>
      <c r="K14" s="751" t="s">
        <v>413</v>
      </c>
      <c r="L14" s="752"/>
      <c r="M14" s="356"/>
      <c r="P14" s="139"/>
    </row>
    <row r="15" spans="1:16" ht="30" customHeight="1" x14ac:dyDescent="0.2">
      <c r="A15" s="328" t="s">
        <v>435</v>
      </c>
      <c r="B15" s="138">
        <v>366</v>
      </c>
      <c r="C15" s="139">
        <v>21</v>
      </c>
      <c r="D15" s="435">
        <v>345</v>
      </c>
      <c r="E15" s="138">
        <v>282</v>
      </c>
      <c r="F15" s="143">
        <v>18</v>
      </c>
      <c r="G15" s="141">
        <v>264</v>
      </c>
      <c r="H15" s="138">
        <v>282</v>
      </c>
      <c r="I15" s="139">
        <v>51</v>
      </c>
      <c r="J15" s="435">
        <v>231</v>
      </c>
      <c r="K15" s="749" t="s">
        <v>414</v>
      </c>
      <c r="L15" s="750"/>
      <c r="M15" s="356" t="s">
        <v>70</v>
      </c>
      <c r="O15" s="192"/>
      <c r="P15" s="192"/>
    </row>
    <row r="16" spans="1:16" ht="21" customHeight="1" x14ac:dyDescent="0.2">
      <c r="A16" s="548" t="s">
        <v>436</v>
      </c>
      <c r="B16" s="549">
        <v>42</v>
      </c>
      <c r="C16" s="550">
        <v>4</v>
      </c>
      <c r="D16" s="551">
        <v>38</v>
      </c>
      <c r="E16" s="549">
        <v>42</v>
      </c>
      <c r="F16" s="552">
        <v>6</v>
      </c>
      <c r="G16" s="550">
        <v>36</v>
      </c>
      <c r="H16" s="549">
        <v>42</v>
      </c>
      <c r="I16" s="550" t="s">
        <v>332</v>
      </c>
      <c r="J16" s="551">
        <v>42</v>
      </c>
      <c r="K16" s="751" t="s">
        <v>415</v>
      </c>
      <c r="L16" s="752"/>
      <c r="M16" s="356" t="s">
        <v>70</v>
      </c>
      <c r="P16" s="141"/>
    </row>
    <row r="17" spans="1:17" ht="21" customHeight="1" x14ac:dyDescent="0.2">
      <c r="A17" s="328" t="s">
        <v>437</v>
      </c>
      <c r="B17" s="138">
        <v>11</v>
      </c>
      <c r="C17" s="141">
        <v>2</v>
      </c>
      <c r="D17" s="435">
        <v>9</v>
      </c>
      <c r="E17" s="138">
        <v>11</v>
      </c>
      <c r="F17" s="143">
        <v>3</v>
      </c>
      <c r="G17" s="141">
        <v>8</v>
      </c>
      <c r="H17" s="138">
        <v>27</v>
      </c>
      <c r="I17" s="139">
        <v>3</v>
      </c>
      <c r="J17" s="435">
        <v>24</v>
      </c>
      <c r="K17" s="749" t="s">
        <v>416</v>
      </c>
      <c r="L17" s="750"/>
      <c r="M17" s="391" t="s">
        <v>70</v>
      </c>
      <c r="P17" s="141"/>
    </row>
    <row r="18" spans="1:17" ht="21" customHeight="1" x14ac:dyDescent="0.2">
      <c r="A18" s="548" t="s">
        <v>438</v>
      </c>
      <c r="B18" s="549">
        <v>36</v>
      </c>
      <c r="C18" s="550" t="s">
        <v>332</v>
      </c>
      <c r="D18" s="551">
        <v>36</v>
      </c>
      <c r="E18" s="549">
        <v>41</v>
      </c>
      <c r="F18" s="552">
        <v>8</v>
      </c>
      <c r="G18" s="550">
        <v>33</v>
      </c>
      <c r="H18" s="549">
        <v>41</v>
      </c>
      <c r="I18" s="550">
        <v>9</v>
      </c>
      <c r="J18" s="551">
        <v>31</v>
      </c>
      <c r="K18" s="751" t="s">
        <v>417</v>
      </c>
      <c r="L18" s="752"/>
      <c r="M18" s="356" t="s">
        <v>70</v>
      </c>
      <c r="P18" s="141"/>
    </row>
    <row r="19" spans="1:17" ht="21" customHeight="1" x14ac:dyDescent="0.2">
      <c r="A19" s="328" t="s">
        <v>439</v>
      </c>
      <c r="B19" s="138">
        <v>36</v>
      </c>
      <c r="C19" s="139" t="s">
        <v>332</v>
      </c>
      <c r="D19" s="435">
        <v>36</v>
      </c>
      <c r="E19" s="138">
        <v>27</v>
      </c>
      <c r="F19" s="143">
        <v>2</v>
      </c>
      <c r="G19" s="141">
        <v>25</v>
      </c>
      <c r="H19" s="138">
        <v>69</v>
      </c>
      <c r="I19" s="139">
        <v>8</v>
      </c>
      <c r="J19" s="435">
        <v>61</v>
      </c>
      <c r="K19" s="749" t="s">
        <v>418</v>
      </c>
      <c r="L19" s="750"/>
      <c r="M19" s="356" t="s">
        <v>70</v>
      </c>
      <c r="P19" s="141"/>
    </row>
    <row r="20" spans="1:17" ht="21" customHeight="1" x14ac:dyDescent="0.2">
      <c r="A20" s="548" t="s">
        <v>440</v>
      </c>
      <c r="B20" s="549">
        <v>640</v>
      </c>
      <c r="C20" s="550">
        <v>19</v>
      </c>
      <c r="D20" s="551">
        <v>621</v>
      </c>
      <c r="E20" s="549">
        <v>640</v>
      </c>
      <c r="F20" s="552">
        <v>35</v>
      </c>
      <c r="G20" s="550">
        <v>605</v>
      </c>
      <c r="H20" s="549">
        <v>640</v>
      </c>
      <c r="I20" s="550">
        <v>58</v>
      </c>
      <c r="J20" s="551">
        <v>852</v>
      </c>
      <c r="K20" s="751" t="s">
        <v>419</v>
      </c>
      <c r="L20" s="752"/>
      <c r="M20" s="356" t="s">
        <v>70</v>
      </c>
      <c r="P20" s="141"/>
    </row>
    <row r="21" spans="1:17" ht="30" customHeight="1" x14ac:dyDescent="0.2">
      <c r="A21" s="328" t="s">
        <v>441</v>
      </c>
      <c r="B21" s="138">
        <v>6</v>
      </c>
      <c r="C21" s="139" t="s">
        <v>332</v>
      </c>
      <c r="D21" s="435">
        <v>6</v>
      </c>
      <c r="E21" s="138">
        <v>5</v>
      </c>
      <c r="F21" s="143">
        <v>1</v>
      </c>
      <c r="G21" s="141">
        <v>4</v>
      </c>
      <c r="H21" s="138">
        <v>5</v>
      </c>
      <c r="I21" s="139">
        <v>1</v>
      </c>
      <c r="J21" s="435">
        <v>4</v>
      </c>
      <c r="K21" s="749" t="s">
        <v>420</v>
      </c>
      <c r="L21" s="750"/>
      <c r="M21" s="356" t="s">
        <v>230</v>
      </c>
      <c r="P21" s="141"/>
    </row>
    <row r="22" spans="1:17" ht="30" customHeight="1" x14ac:dyDescent="0.2">
      <c r="A22" s="548" t="s">
        <v>442</v>
      </c>
      <c r="B22" s="549">
        <v>12</v>
      </c>
      <c r="C22" s="550">
        <v>1</v>
      </c>
      <c r="D22" s="551">
        <v>11</v>
      </c>
      <c r="E22" s="549">
        <v>12</v>
      </c>
      <c r="F22" s="552">
        <v>3</v>
      </c>
      <c r="G22" s="550">
        <v>9</v>
      </c>
      <c r="H22" s="549">
        <v>12</v>
      </c>
      <c r="I22" s="550">
        <v>5</v>
      </c>
      <c r="J22" s="551">
        <v>7</v>
      </c>
      <c r="K22" s="751" t="s">
        <v>421</v>
      </c>
      <c r="L22" s="752"/>
      <c r="M22" s="356" t="s">
        <v>230</v>
      </c>
      <c r="P22" s="141"/>
    </row>
    <row r="23" spans="1:17" ht="30" customHeight="1" x14ac:dyDescent="0.2">
      <c r="A23" s="328" t="s">
        <v>443</v>
      </c>
      <c r="B23" s="138">
        <v>19</v>
      </c>
      <c r="C23" s="139">
        <v>5</v>
      </c>
      <c r="D23" s="435">
        <v>14</v>
      </c>
      <c r="E23" s="138">
        <v>19</v>
      </c>
      <c r="F23" s="143">
        <v>3</v>
      </c>
      <c r="G23" s="141">
        <v>16</v>
      </c>
      <c r="H23" s="138">
        <v>75</v>
      </c>
      <c r="I23" s="139">
        <v>18</v>
      </c>
      <c r="J23" s="435">
        <v>57</v>
      </c>
      <c r="K23" s="749" t="s">
        <v>422</v>
      </c>
      <c r="L23" s="750"/>
      <c r="M23" s="356" t="s">
        <v>70</v>
      </c>
      <c r="P23" s="141"/>
    </row>
    <row r="24" spans="1:17" ht="21" customHeight="1" x14ac:dyDescent="0.2">
      <c r="A24" s="548" t="s">
        <v>444</v>
      </c>
      <c r="B24" s="549">
        <v>62</v>
      </c>
      <c r="C24" s="550">
        <v>3</v>
      </c>
      <c r="D24" s="551">
        <v>59</v>
      </c>
      <c r="E24" s="549">
        <v>62</v>
      </c>
      <c r="F24" s="552">
        <v>4</v>
      </c>
      <c r="G24" s="550">
        <v>58</v>
      </c>
      <c r="H24" s="549">
        <v>62</v>
      </c>
      <c r="I24" s="550">
        <v>1</v>
      </c>
      <c r="J24" s="551">
        <v>61</v>
      </c>
      <c r="K24" s="751" t="s">
        <v>423</v>
      </c>
      <c r="L24" s="752"/>
      <c r="M24" s="356" t="s">
        <v>70</v>
      </c>
      <c r="P24" s="141"/>
    </row>
    <row r="25" spans="1:17" ht="31.5" customHeight="1" x14ac:dyDescent="0.2">
      <c r="A25" s="328" t="s">
        <v>606</v>
      </c>
      <c r="B25" s="138">
        <v>249</v>
      </c>
      <c r="C25" s="139" t="s">
        <v>332</v>
      </c>
      <c r="D25" s="435">
        <v>249</v>
      </c>
      <c r="E25" s="138">
        <v>249</v>
      </c>
      <c r="F25" s="143"/>
      <c r="G25" s="141">
        <v>249</v>
      </c>
      <c r="H25" s="138">
        <v>249</v>
      </c>
      <c r="I25" s="139" t="s">
        <v>332</v>
      </c>
      <c r="J25" s="435">
        <v>249</v>
      </c>
      <c r="K25" s="749" t="s">
        <v>605</v>
      </c>
      <c r="L25" s="750"/>
      <c r="M25" s="356" t="s">
        <v>230</v>
      </c>
      <c r="P25" s="141"/>
    </row>
    <row r="26" spans="1:17" ht="30" customHeight="1" x14ac:dyDescent="0.2">
      <c r="A26" s="553" t="s">
        <v>445</v>
      </c>
      <c r="B26" s="549">
        <v>116</v>
      </c>
      <c r="C26" s="550">
        <v>9</v>
      </c>
      <c r="D26" s="551">
        <v>107</v>
      </c>
      <c r="E26" s="549">
        <v>116</v>
      </c>
      <c r="F26" s="552">
        <v>18</v>
      </c>
      <c r="G26" s="550">
        <v>98</v>
      </c>
      <c r="H26" s="549">
        <v>138</v>
      </c>
      <c r="I26" s="550">
        <v>4</v>
      </c>
      <c r="J26" s="551">
        <v>134</v>
      </c>
      <c r="K26" s="656" t="s">
        <v>424</v>
      </c>
      <c r="L26" s="677"/>
      <c r="M26" s="356"/>
      <c r="P26" s="141"/>
    </row>
    <row r="27" spans="1:17" ht="30.75" customHeight="1" x14ac:dyDescent="0.2">
      <c r="A27" s="330" t="s">
        <v>446</v>
      </c>
      <c r="B27" s="138">
        <v>5</v>
      </c>
      <c r="C27" s="141">
        <v>1</v>
      </c>
      <c r="D27" s="435">
        <v>4</v>
      </c>
      <c r="E27" s="138">
        <v>5</v>
      </c>
      <c r="F27" s="143">
        <v>2</v>
      </c>
      <c r="G27" s="141">
        <v>3</v>
      </c>
      <c r="H27" s="138">
        <v>5</v>
      </c>
      <c r="I27" s="139">
        <v>2</v>
      </c>
      <c r="J27" s="435">
        <v>3</v>
      </c>
      <c r="K27" s="769" t="s">
        <v>425</v>
      </c>
      <c r="L27" s="706"/>
      <c r="M27" s="362"/>
      <c r="P27" s="141"/>
    </row>
    <row r="28" spans="1:17" ht="28.5" customHeight="1" x14ac:dyDescent="0.2">
      <c r="A28" s="548" t="s">
        <v>447</v>
      </c>
      <c r="B28" s="549">
        <v>75</v>
      </c>
      <c r="C28" s="550">
        <v>7</v>
      </c>
      <c r="D28" s="551">
        <v>68</v>
      </c>
      <c r="E28" s="549">
        <v>75</v>
      </c>
      <c r="F28" s="552">
        <v>26</v>
      </c>
      <c r="G28" s="550">
        <v>49</v>
      </c>
      <c r="H28" s="549">
        <v>75</v>
      </c>
      <c r="I28" s="550">
        <v>12</v>
      </c>
      <c r="J28" s="551">
        <v>63</v>
      </c>
      <c r="K28" s="751" t="s">
        <v>426</v>
      </c>
      <c r="L28" s="752"/>
      <c r="M28" s="356" t="s">
        <v>230</v>
      </c>
      <c r="P28" s="141"/>
    </row>
    <row r="29" spans="1:17" ht="27.75" customHeight="1" x14ac:dyDescent="0.2">
      <c r="A29" s="330" t="s">
        <v>448</v>
      </c>
      <c r="B29" s="138">
        <v>18</v>
      </c>
      <c r="C29" s="141">
        <v>2</v>
      </c>
      <c r="D29" s="435">
        <v>16</v>
      </c>
      <c r="E29" s="138">
        <v>18</v>
      </c>
      <c r="F29" s="143">
        <v>6</v>
      </c>
      <c r="G29" s="141">
        <v>12</v>
      </c>
      <c r="H29" s="138">
        <v>27</v>
      </c>
      <c r="I29" s="139">
        <v>10</v>
      </c>
      <c r="J29" s="435">
        <v>17</v>
      </c>
      <c r="K29" s="769" t="s">
        <v>427</v>
      </c>
      <c r="L29" s="706"/>
      <c r="M29" s="356" t="s">
        <v>70</v>
      </c>
      <c r="P29" s="141"/>
    </row>
    <row r="30" spans="1:17" ht="16.5" customHeight="1" x14ac:dyDescent="0.2">
      <c r="A30" s="548" t="s">
        <v>449</v>
      </c>
      <c r="B30" s="549">
        <v>4</v>
      </c>
      <c r="C30" s="550" t="s">
        <v>332</v>
      </c>
      <c r="D30" s="551">
        <v>4</v>
      </c>
      <c r="E30" s="549">
        <v>4</v>
      </c>
      <c r="F30" s="552">
        <v>1</v>
      </c>
      <c r="G30" s="550">
        <v>3</v>
      </c>
      <c r="H30" s="549">
        <v>5</v>
      </c>
      <c r="I30" s="550">
        <v>1</v>
      </c>
      <c r="J30" s="551">
        <v>4</v>
      </c>
      <c r="K30" s="751" t="s">
        <v>429</v>
      </c>
      <c r="L30" s="752"/>
      <c r="M30" s="356" t="s">
        <v>428</v>
      </c>
      <c r="P30" s="141"/>
      <c r="Q30" s="141"/>
    </row>
    <row r="31" spans="1:17" ht="17.25" customHeight="1" x14ac:dyDescent="0.2">
      <c r="A31" s="328" t="s">
        <v>96</v>
      </c>
      <c r="B31" s="138">
        <v>8</v>
      </c>
      <c r="C31" s="139" t="s">
        <v>332</v>
      </c>
      <c r="D31" s="435">
        <v>8</v>
      </c>
      <c r="E31" s="138">
        <v>8</v>
      </c>
      <c r="F31" s="143">
        <v>1</v>
      </c>
      <c r="G31" s="141">
        <v>7</v>
      </c>
      <c r="H31" s="138">
        <v>8</v>
      </c>
      <c r="I31" s="139">
        <v>2</v>
      </c>
      <c r="J31" s="435">
        <v>6</v>
      </c>
      <c r="K31" s="749" t="s">
        <v>430</v>
      </c>
      <c r="L31" s="750"/>
      <c r="M31" s="356" t="s">
        <v>70</v>
      </c>
      <c r="P31" s="141"/>
      <c r="Q31" s="141"/>
    </row>
    <row r="32" spans="1:17" ht="21" customHeight="1" x14ac:dyDescent="0.2">
      <c r="A32" s="548" t="s">
        <v>97</v>
      </c>
      <c r="B32" s="549">
        <v>644</v>
      </c>
      <c r="C32" s="550">
        <v>61</v>
      </c>
      <c r="D32" s="551">
        <v>583</v>
      </c>
      <c r="E32" s="549">
        <v>642</v>
      </c>
      <c r="F32" s="552">
        <v>64</v>
      </c>
      <c r="G32" s="550">
        <v>578</v>
      </c>
      <c r="H32" s="549">
        <v>858</v>
      </c>
      <c r="I32" s="550">
        <v>64</v>
      </c>
      <c r="J32" s="551">
        <v>794</v>
      </c>
      <c r="K32" s="751" t="s">
        <v>431</v>
      </c>
      <c r="L32" s="752"/>
      <c r="M32" s="356"/>
      <c r="P32" s="141"/>
      <c r="Q32" s="141"/>
    </row>
    <row r="33" spans="1:19" ht="30" customHeight="1" x14ac:dyDescent="0.2">
      <c r="A33" s="331" t="s">
        <v>199</v>
      </c>
      <c r="B33" s="156">
        <v>14337</v>
      </c>
      <c r="C33" s="324" t="s">
        <v>332</v>
      </c>
      <c r="D33" s="436">
        <v>14337</v>
      </c>
      <c r="E33" s="156">
        <v>14016</v>
      </c>
      <c r="F33" s="469" t="s">
        <v>113</v>
      </c>
      <c r="G33" s="324">
        <v>14016</v>
      </c>
      <c r="H33" s="156">
        <v>13733</v>
      </c>
      <c r="I33" s="324" t="s">
        <v>332</v>
      </c>
      <c r="J33" s="436">
        <v>13733</v>
      </c>
      <c r="K33" s="753" t="s">
        <v>468</v>
      </c>
      <c r="L33" s="754"/>
      <c r="M33" s="768"/>
      <c r="P33" s="141"/>
      <c r="Q33" s="141"/>
    </row>
    <row r="34" spans="1:19" ht="15" customHeight="1" x14ac:dyDescent="0.2">
      <c r="A34" s="770" t="s">
        <v>253</v>
      </c>
      <c r="B34" s="771"/>
      <c r="C34" s="771"/>
      <c r="D34" s="771"/>
      <c r="E34" s="771"/>
      <c r="F34" s="771"/>
      <c r="G34" s="771"/>
      <c r="H34" s="742" t="s">
        <v>621</v>
      </c>
      <c r="I34" s="743"/>
      <c r="J34" s="743"/>
      <c r="K34" s="744"/>
      <c r="L34" s="744"/>
      <c r="M34" s="768"/>
      <c r="P34" s="141"/>
      <c r="Q34" s="141"/>
    </row>
    <row r="35" spans="1:19" ht="6.75" customHeight="1" x14ac:dyDescent="0.2">
      <c r="A35" s="284"/>
      <c r="B35" s="285"/>
      <c r="C35" s="285"/>
      <c r="D35" s="285"/>
      <c r="E35" s="285"/>
      <c r="F35" s="285"/>
      <c r="G35" s="285"/>
      <c r="H35" s="287"/>
      <c r="I35" s="264"/>
      <c r="J35" s="264"/>
      <c r="K35" s="264"/>
      <c r="L35" s="264"/>
      <c r="P35" s="141"/>
    </row>
    <row r="36" spans="1:19" ht="19.5" customHeight="1" x14ac:dyDescent="0.2">
      <c r="A36" s="284"/>
      <c r="B36" s="285"/>
      <c r="C36" s="767" t="s">
        <v>620</v>
      </c>
      <c r="D36" s="767"/>
      <c r="E36" s="767"/>
      <c r="F36" s="767"/>
      <c r="G36" s="767"/>
      <c r="H36" s="767"/>
      <c r="I36" s="767"/>
      <c r="J36" s="767"/>
      <c r="K36" s="767"/>
      <c r="L36" s="264"/>
      <c r="P36" s="141"/>
    </row>
    <row r="37" spans="1:19" ht="15" x14ac:dyDescent="0.2">
      <c r="A37" s="284"/>
      <c r="B37" s="285"/>
      <c r="C37" s="285"/>
      <c r="D37" s="285"/>
      <c r="E37" s="285"/>
      <c r="F37" s="285"/>
      <c r="G37" s="285"/>
      <c r="H37" s="287"/>
      <c r="I37" s="264"/>
      <c r="J37" s="264"/>
      <c r="K37" s="264"/>
      <c r="L37" s="264"/>
      <c r="P37" s="141"/>
    </row>
    <row r="38" spans="1:19" ht="15.75" x14ac:dyDescent="0.25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84"/>
      <c r="L38" s="26"/>
    </row>
    <row r="39" spans="1:19" ht="15.7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164"/>
      <c r="L39" s="26"/>
    </row>
    <row r="40" spans="1:19" ht="1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164"/>
      <c r="L40" s="26"/>
    </row>
    <row r="41" spans="1:19" ht="1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164"/>
      <c r="L41" s="26"/>
    </row>
    <row r="42" spans="1:19" ht="1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164"/>
      <c r="L42" s="26"/>
    </row>
    <row r="43" spans="1:19" ht="15.7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164"/>
      <c r="L43" s="26"/>
    </row>
    <row r="44" spans="1:19" ht="15.75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164"/>
      <c r="L44" s="26"/>
      <c r="M44" s="719"/>
      <c r="N44" s="719"/>
      <c r="O44" s="719"/>
      <c r="P44" s="719"/>
    </row>
    <row r="45" spans="1:19" ht="15.75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64"/>
      <c r="L45" s="26"/>
    </row>
    <row r="46" spans="1:19" ht="15.75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164"/>
      <c r="L46" s="26"/>
    </row>
    <row r="47" spans="1:19" ht="15.75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164"/>
      <c r="L47" s="26"/>
    </row>
    <row r="48" spans="1:19" ht="15.75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64"/>
      <c r="L48" s="26"/>
      <c r="O48" s="5"/>
      <c r="P48" s="5"/>
      <c r="S48" s="5"/>
    </row>
    <row r="49" spans="1:22" x14ac:dyDescent="0.2">
      <c r="A49" s="2"/>
      <c r="B49" s="2"/>
      <c r="C49" s="2"/>
      <c r="D49" s="2"/>
      <c r="E49" s="2"/>
      <c r="F49" s="2"/>
      <c r="G49" s="2"/>
      <c r="H49" s="191"/>
      <c r="I49" s="191"/>
      <c r="J49" s="191"/>
      <c r="K49" s="254"/>
      <c r="L49" s="7"/>
      <c r="M49" s="36"/>
      <c r="N49" s="36"/>
      <c r="O49" s="36"/>
      <c r="P49" s="36"/>
      <c r="Q49" s="36"/>
      <c r="R49" s="36"/>
      <c r="S49" s="36"/>
      <c r="T49" s="36"/>
      <c r="U49" s="37"/>
      <c r="V49" s="49"/>
    </row>
    <row r="50" spans="1:2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254"/>
      <c r="L50" s="7"/>
      <c r="M50" s="5"/>
      <c r="O50" s="5"/>
      <c r="P50" s="5"/>
      <c r="S50" s="5"/>
    </row>
    <row r="51" spans="1:2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254"/>
      <c r="L51" s="149"/>
      <c r="M51" s="36"/>
      <c r="N51" s="494"/>
      <c r="O51" s="36"/>
      <c r="P51" s="36"/>
      <c r="Q51" s="36"/>
      <c r="R51" s="36"/>
      <c r="S51" s="98"/>
    </row>
    <row r="52" spans="1:22" x14ac:dyDescent="0.2">
      <c r="A52" s="5"/>
      <c r="B52" s="3"/>
      <c r="C52" s="3"/>
      <c r="D52" s="3"/>
      <c r="E52" s="3"/>
      <c r="F52" s="3"/>
      <c r="G52" s="3"/>
      <c r="H52" s="3"/>
      <c r="I52" s="3"/>
      <c r="J52" s="3"/>
      <c r="K52" s="97"/>
      <c r="O52" s="5"/>
      <c r="P52" s="5"/>
      <c r="S52" s="5"/>
    </row>
    <row r="53" spans="1:22" x14ac:dyDescent="0.2">
      <c r="A53" s="5"/>
      <c r="B53" s="113"/>
      <c r="C53" s="112"/>
      <c r="D53" s="167"/>
      <c r="E53" s="113"/>
      <c r="F53" s="112"/>
      <c r="G53" s="167"/>
      <c r="H53" s="113"/>
      <c r="I53" s="112"/>
      <c r="J53" s="167"/>
      <c r="K53" s="266"/>
    </row>
    <row r="54" spans="1:22" x14ac:dyDescent="0.2">
      <c r="H54" s="115"/>
      <c r="I54" s="115"/>
      <c r="J54" s="168"/>
      <c r="K54" s="267"/>
    </row>
    <row r="55" spans="1:22" x14ac:dyDescent="0.2">
      <c r="A55" s="5"/>
      <c r="B55" s="5"/>
      <c r="C55" s="165"/>
      <c r="D55" s="5"/>
      <c r="E55" s="5"/>
      <c r="F55" s="166"/>
      <c r="G55" s="5"/>
      <c r="H55" s="5"/>
      <c r="I55" s="166"/>
      <c r="J55" s="5"/>
      <c r="K55" s="98"/>
    </row>
    <row r="56" spans="1:2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98"/>
    </row>
    <row r="57" spans="1:2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98"/>
    </row>
    <row r="58" spans="1:2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98"/>
    </row>
    <row r="59" spans="1:22" x14ac:dyDescent="0.2">
      <c r="A59" s="169"/>
      <c r="B59" t="s">
        <v>565</v>
      </c>
      <c r="C59" s="42" t="s">
        <v>589</v>
      </c>
      <c r="D59" s="42" t="s">
        <v>602</v>
      </c>
      <c r="F59" s="5"/>
      <c r="G59" s="5"/>
      <c r="I59" s="5"/>
      <c r="J59" s="5"/>
      <c r="K59" s="98"/>
    </row>
    <row r="60" spans="1:22" x14ac:dyDescent="0.2">
      <c r="A60" s="169"/>
      <c r="B60">
        <v>1394</v>
      </c>
      <c r="C60">
        <v>1395</v>
      </c>
      <c r="D60">
        <v>1396</v>
      </c>
      <c r="F60" s="5"/>
      <c r="G60" s="5"/>
      <c r="I60" s="5"/>
      <c r="J60" s="5"/>
      <c r="K60" s="98"/>
    </row>
    <row r="61" spans="1:22" ht="11.25" customHeight="1" x14ac:dyDescent="0.2">
      <c r="A61" s="102" t="s">
        <v>450</v>
      </c>
      <c r="B61">
        <f>J10</f>
        <v>15859</v>
      </c>
      <c r="C61">
        <f>G10</f>
        <v>16135</v>
      </c>
      <c r="D61">
        <f>D10</f>
        <v>16616</v>
      </c>
      <c r="F61" s="5"/>
      <c r="G61" s="5"/>
      <c r="H61" s="5"/>
      <c r="I61" s="5"/>
      <c r="J61" s="5"/>
      <c r="K61" s="98"/>
      <c r="L61" s="102"/>
      <c r="M61" s="102"/>
    </row>
    <row r="62" spans="1:22" ht="11.25" customHeight="1" x14ac:dyDescent="0.2">
      <c r="A62" s="102" t="s">
        <v>503</v>
      </c>
      <c r="B62">
        <f>H10</f>
        <v>16150</v>
      </c>
      <c r="C62">
        <f>E10</f>
        <v>16348</v>
      </c>
      <c r="D62">
        <f>B10</f>
        <v>16758</v>
      </c>
      <c r="F62" s="5"/>
      <c r="G62" s="5"/>
      <c r="H62" s="5"/>
      <c r="I62" s="5"/>
      <c r="J62" s="5"/>
      <c r="K62" s="98"/>
      <c r="L62" s="4"/>
      <c r="M62" s="4"/>
    </row>
    <row r="63" spans="1:2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98"/>
    </row>
    <row r="64" spans="1:22" x14ac:dyDescent="0.2">
      <c r="A64" s="359"/>
      <c r="C64" s="61"/>
      <c r="D64" s="61"/>
      <c r="E64" s="61"/>
      <c r="F64" s="61"/>
      <c r="G64" s="61"/>
      <c r="H64" s="61"/>
      <c r="I64" s="61"/>
      <c r="J64" s="61"/>
      <c r="K64" s="97"/>
    </row>
    <row r="65" spans="1:12" x14ac:dyDescent="0.2">
      <c r="A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1:12" x14ac:dyDescent="0.2">
      <c r="A66" s="5"/>
      <c r="C66" s="5"/>
      <c r="D66" s="5"/>
      <c r="E66" s="5"/>
      <c r="F66" s="5"/>
      <c r="G66" s="5"/>
    </row>
    <row r="68" spans="1:12" x14ac:dyDescent="0.2">
      <c r="L68" s="42"/>
    </row>
    <row r="69" spans="1:12" x14ac:dyDescent="0.2">
      <c r="L69" s="42"/>
    </row>
  </sheetData>
  <mergeCells count="41">
    <mergeCell ref="C36:K36"/>
    <mergeCell ref="M44:P44"/>
    <mergeCell ref="M33:M34"/>
    <mergeCell ref="M8:M10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25:L25"/>
    <mergeCell ref="K16:L16"/>
    <mergeCell ref="A34:G34"/>
    <mergeCell ref="B1:L1"/>
    <mergeCell ref="B3:K3"/>
    <mergeCell ref="D2:K2"/>
    <mergeCell ref="K4:L9"/>
    <mergeCell ref="E4:G4"/>
    <mergeCell ref="E5:G5"/>
    <mergeCell ref="H4:J4"/>
    <mergeCell ref="H5:J5"/>
    <mergeCell ref="B4:D4"/>
    <mergeCell ref="B5:D5"/>
    <mergeCell ref="H34:L34"/>
    <mergeCell ref="A4:A9"/>
    <mergeCell ref="K10:L10"/>
    <mergeCell ref="K17:L17"/>
    <mergeCell ref="K18:L18"/>
    <mergeCell ref="K19:L19"/>
    <mergeCell ref="K20:L20"/>
    <mergeCell ref="K11:L11"/>
    <mergeCell ref="K12:L12"/>
    <mergeCell ref="K13:L13"/>
    <mergeCell ref="K14:L14"/>
    <mergeCell ref="K15:L15"/>
    <mergeCell ref="K31:L31"/>
    <mergeCell ref="K32:L32"/>
    <mergeCell ref="K33:L33"/>
  </mergeCells>
  <phoneticPr fontId="2" type="noConversion"/>
  <printOptions horizontalCentered="1"/>
  <pageMargins left="0" right="0.39370078740157499" top="0.59055118110236204" bottom="0.39370078740157499" header="0.196850393700787" footer="0.511811023622047"/>
  <pageSetup paperSize="9" scale="69" orientation="portrait" horizontalDpi="300" verticalDpi="300" r:id="rId1"/>
  <headerFooter alignWithMargins="0">
    <oddFooter>&amp;L Afghanistan Statistical Yearbook 2017-18&amp;R&amp;12سالنامۀ احصائیوی افغانستان ١٣٩۶/  دافغانستان احصائیوی کالنی ١٣٩۶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B34" zoomScaleNormal="100" workbookViewId="0">
      <selection activeCell="O36" sqref="O36"/>
    </sheetView>
  </sheetViews>
  <sheetFormatPr defaultRowHeight="12.75" x14ac:dyDescent="0.2"/>
  <cols>
    <col min="1" max="1" width="29.83203125" customWidth="1"/>
    <col min="2" max="2" width="11.83203125" style="4" bestFit="1" customWidth="1"/>
    <col min="3" max="3" width="8.83203125" customWidth="1"/>
    <col min="4" max="5" width="11.83203125" bestFit="1" customWidth="1"/>
    <col min="6" max="6" width="8.83203125" customWidth="1"/>
    <col min="7" max="8" width="10.5" customWidth="1"/>
    <col min="9" max="9" width="10" customWidth="1"/>
    <col min="10" max="10" width="10.5" customWidth="1"/>
    <col min="11" max="11" width="28.6640625" customWidth="1"/>
    <col min="12" max="12" width="26.5" customWidth="1"/>
    <col min="15" max="15" width="43" customWidth="1"/>
    <col min="20" max="20" width="15.83203125" customWidth="1"/>
    <col min="21" max="21" width="12.1640625" customWidth="1"/>
  </cols>
  <sheetData>
    <row r="1" spans="1:20" ht="15.75" x14ac:dyDescent="0.25">
      <c r="A1" s="176"/>
      <c r="B1" s="637" t="s">
        <v>301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</row>
    <row r="2" spans="1:20" ht="15.75" x14ac:dyDescent="0.25">
      <c r="A2" s="176"/>
      <c r="B2" s="251"/>
      <c r="C2" s="637" t="s">
        <v>299</v>
      </c>
      <c r="D2" s="638"/>
      <c r="E2" s="638"/>
      <c r="F2" s="638"/>
      <c r="G2" s="638"/>
      <c r="H2" s="638"/>
      <c r="I2" s="638"/>
      <c r="J2" s="638"/>
      <c r="K2" s="638"/>
      <c r="L2" s="252"/>
    </row>
    <row r="3" spans="1:20" ht="15.75" x14ac:dyDescent="0.25">
      <c r="A3" s="180" t="s">
        <v>628</v>
      </c>
      <c r="B3" s="772" t="s">
        <v>473</v>
      </c>
      <c r="C3" s="772"/>
      <c r="D3" s="772"/>
      <c r="E3" s="772"/>
      <c r="F3" s="772"/>
      <c r="G3" s="772"/>
      <c r="H3" s="772"/>
      <c r="I3" s="772"/>
      <c r="J3" s="772"/>
      <c r="K3" s="772"/>
      <c r="L3" s="263" t="s">
        <v>336</v>
      </c>
    </row>
    <row r="4" spans="1:20" ht="15.75" customHeight="1" x14ac:dyDescent="0.25">
      <c r="A4" s="650" t="s">
        <v>261</v>
      </c>
      <c r="B4" s="762">
        <v>1396</v>
      </c>
      <c r="C4" s="763"/>
      <c r="D4" s="764"/>
      <c r="E4" s="762">
        <v>1395</v>
      </c>
      <c r="F4" s="763"/>
      <c r="G4" s="764"/>
      <c r="H4" s="762">
        <v>1394</v>
      </c>
      <c r="I4" s="763"/>
      <c r="J4" s="764"/>
      <c r="K4" s="650" t="s">
        <v>260</v>
      </c>
      <c r="L4" s="678"/>
      <c r="M4" s="26"/>
    </row>
    <row r="5" spans="1:20" ht="14.25" customHeight="1" x14ac:dyDescent="0.25">
      <c r="A5" s="745"/>
      <c r="B5" s="765" t="s">
        <v>602</v>
      </c>
      <c r="C5" s="689"/>
      <c r="D5" s="766"/>
      <c r="E5" s="765" t="s">
        <v>589</v>
      </c>
      <c r="F5" s="689"/>
      <c r="G5" s="766"/>
      <c r="H5" s="765" t="s">
        <v>565</v>
      </c>
      <c r="I5" s="689"/>
      <c r="J5" s="766"/>
      <c r="K5" s="745"/>
      <c r="L5" s="720"/>
      <c r="M5" s="26"/>
    </row>
    <row r="6" spans="1:20" ht="14.25" customHeight="1" x14ac:dyDescent="0.25">
      <c r="A6" s="745"/>
      <c r="B6" s="455" t="s">
        <v>62</v>
      </c>
      <c r="C6" s="451" t="s">
        <v>167</v>
      </c>
      <c r="D6" s="452" t="s">
        <v>75</v>
      </c>
      <c r="E6" s="339" t="s">
        <v>62</v>
      </c>
      <c r="F6" s="335" t="s">
        <v>167</v>
      </c>
      <c r="G6" s="336" t="s">
        <v>75</v>
      </c>
      <c r="H6" s="313" t="s">
        <v>62</v>
      </c>
      <c r="I6" s="309" t="s">
        <v>167</v>
      </c>
      <c r="J6" s="310" t="s">
        <v>75</v>
      </c>
      <c r="K6" s="745"/>
      <c r="L6" s="720"/>
      <c r="M6" s="26"/>
    </row>
    <row r="7" spans="1:20" ht="14.25" customHeight="1" x14ac:dyDescent="0.25">
      <c r="A7" s="745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14" t="s">
        <v>276</v>
      </c>
      <c r="I7" s="311" t="s">
        <v>294</v>
      </c>
      <c r="J7" s="315"/>
      <c r="K7" s="745"/>
      <c r="L7" s="720"/>
      <c r="M7" s="26"/>
    </row>
    <row r="8" spans="1:20" ht="14.25" customHeight="1" x14ac:dyDescent="0.2">
      <c r="A8" s="745"/>
      <c r="B8" s="150"/>
      <c r="C8" s="45" t="s">
        <v>101</v>
      </c>
      <c r="D8" s="142"/>
      <c r="E8" s="150"/>
      <c r="F8" s="45" t="s">
        <v>101</v>
      </c>
      <c r="G8" s="142"/>
      <c r="H8" s="150"/>
      <c r="I8" s="45" t="s">
        <v>101</v>
      </c>
      <c r="J8" s="142"/>
      <c r="K8" s="745"/>
      <c r="L8" s="720"/>
      <c r="M8" s="136" t="s">
        <v>70</v>
      </c>
      <c r="N8" s="137"/>
    </row>
    <row r="9" spans="1:20" ht="14.25" customHeight="1" thickBot="1" x14ac:dyDescent="0.25">
      <c r="A9" s="746"/>
      <c r="B9" s="456" t="s">
        <v>69</v>
      </c>
      <c r="C9" s="457" t="s">
        <v>102</v>
      </c>
      <c r="D9" s="458" t="s">
        <v>149</v>
      </c>
      <c r="E9" s="344" t="s">
        <v>69</v>
      </c>
      <c r="F9" s="342" t="s">
        <v>102</v>
      </c>
      <c r="G9" s="343" t="s">
        <v>149</v>
      </c>
      <c r="H9" s="316" t="s">
        <v>69</v>
      </c>
      <c r="I9" s="317" t="s">
        <v>102</v>
      </c>
      <c r="J9" s="318" t="s">
        <v>149</v>
      </c>
      <c r="K9" s="679"/>
      <c r="L9" s="680"/>
      <c r="M9" s="136"/>
      <c r="N9" s="139" t="s">
        <v>428</v>
      </c>
      <c r="O9" s="139"/>
      <c r="P9" s="139"/>
      <c r="S9" s="5"/>
    </row>
    <row r="10" spans="1:20" ht="27" customHeight="1" x14ac:dyDescent="0.2">
      <c r="A10" s="554" t="s">
        <v>69</v>
      </c>
      <c r="B10" s="555">
        <f>B11+B12+B13+B14+B15+B16+B17+B18+B19+B20+B21+B22+B23+B24+B25+B26+B27+B28+B29+B30+B31+B32+B33</f>
        <v>443532</v>
      </c>
      <c r="C10" s="556">
        <f>C12+C14+C15+C16+C17+C18+C19+C20+C22+C23+C24+C26+C27+C28+C29+C32</f>
        <v>3021</v>
      </c>
      <c r="D10" s="556">
        <f>D11+D12+D13+D14+D15+D16+D17+D18+D19+D20+D21+D22+D23+D24+D25+D26+D27+D28+D29+D30+D31+D32+D33</f>
        <v>440511</v>
      </c>
      <c r="E10" s="555">
        <f>F10+G10</f>
        <v>434165</v>
      </c>
      <c r="F10" s="556">
        <f>F12+F13+F14+F15+F16+F17+F18+F19+F20+F21+F22+F23+F24+F26+F27+F28+F29+F30+F31+F32</f>
        <v>3832</v>
      </c>
      <c r="G10" s="556">
        <f>G11+G12+G13+G14+G15+G16+G17+G18+G19+G20+G21+G22+G23+G24+G25+G26+G27+G28+G29+G30+G31+G32+G33</f>
        <v>430333</v>
      </c>
      <c r="H10" s="555">
        <v>407743</v>
      </c>
      <c r="I10" s="556">
        <v>4251</v>
      </c>
      <c r="J10" s="556">
        <v>403492</v>
      </c>
      <c r="K10" s="776" t="s">
        <v>318</v>
      </c>
      <c r="L10" s="777"/>
      <c r="M10" s="136"/>
      <c r="N10" s="139"/>
      <c r="O10" s="139"/>
      <c r="P10" s="139"/>
      <c r="T10" s="5"/>
    </row>
    <row r="11" spans="1:20" ht="30.75" customHeight="1" x14ac:dyDescent="0.2">
      <c r="A11" s="399" t="s">
        <v>201</v>
      </c>
      <c r="B11" s="453">
        <v>336</v>
      </c>
      <c r="C11" s="401" t="s">
        <v>332</v>
      </c>
      <c r="D11" s="401">
        <v>336</v>
      </c>
      <c r="E11" s="443">
        <v>336</v>
      </c>
      <c r="F11" s="446" t="s">
        <v>113</v>
      </c>
      <c r="G11" s="401">
        <v>336</v>
      </c>
      <c r="H11" s="400">
        <v>240</v>
      </c>
      <c r="I11" s="401" t="s">
        <v>332</v>
      </c>
      <c r="J11" s="401">
        <v>240</v>
      </c>
      <c r="K11" s="778" t="s">
        <v>451</v>
      </c>
      <c r="L11" s="779"/>
      <c r="M11" s="136"/>
      <c r="N11" s="139"/>
      <c r="O11" s="139"/>
      <c r="P11" s="139"/>
      <c r="R11" s="192"/>
    </row>
    <row r="12" spans="1:20" ht="20.25" customHeight="1" x14ac:dyDescent="0.25">
      <c r="A12" s="557" t="s">
        <v>432</v>
      </c>
      <c r="B12" s="558">
        <v>522</v>
      </c>
      <c r="C12" s="559">
        <v>108</v>
      </c>
      <c r="D12" s="559">
        <v>414</v>
      </c>
      <c r="E12" s="558">
        <v>435</v>
      </c>
      <c r="F12" s="559">
        <v>120</v>
      </c>
      <c r="G12" s="559">
        <v>315</v>
      </c>
      <c r="H12" s="560">
        <v>435</v>
      </c>
      <c r="I12" s="559">
        <v>165</v>
      </c>
      <c r="J12" s="559">
        <v>270</v>
      </c>
      <c r="K12" s="780" t="s">
        <v>411</v>
      </c>
      <c r="L12" s="781"/>
      <c r="M12" s="26"/>
      <c r="N12" s="139"/>
      <c r="O12" s="139"/>
      <c r="P12" s="139"/>
    </row>
    <row r="13" spans="1:20" ht="20.25" customHeight="1" x14ac:dyDescent="0.25">
      <c r="A13" s="402" t="s">
        <v>433</v>
      </c>
      <c r="B13" s="453">
        <v>75</v>
      </c>
      <c r="C13" s="401" t="s">
        <v>332</v>
      </c>
      <c r="D13" s="401">
        <v>75</v>
      </c>
      <c r="E13" s="443">
        <v>75</v>
      </c>
      <c r="F13" s="401">
        <v>25</v>
      </c>
      <c r="G13" s="401">
        <v>50</v>
      </c>
      <c r="H13" s="400">
        <v>90</v>
      </c>
      <c r="I13" s="401">
        <v>20</v>
      </c>
      <c r="J13" s="401">
        <v>70</v>
      </c>
      <c r="K13" s="778" t="s">
        <v>452</v>
      </c>
      <c r="L13" s="779"/>
      <c r="M13" s="26"/>
      <c r="N13" s="139"/>
      <c r="O13" s="139"/>
      <c r="P13" s="139"/>
    </row>
    <row r="14" spans="1:20" ht="30" customHeight="1" x14ac:dyDescent="0.25">
      <c r="A14" s="561" t="s">
        <v>469</v>
      </c>
      <c r="B14" s="558">
        <v>144</v>
      </c>
      <c r="C14" s="559">
        <v>12</v>
      </c>
      <c r="D14" s="559">
        <v>132</v>
      </c>
      <c r="E14" s="558">
        <v>144</v>
      </c>
      <c r="F14" s="559">
        <v>12</v>
      </c>
      <c r="G14" s="559">
        <v>132</v>
      </c>
      <c r="H14" s="560">
        <v>144</v>
      </c>
      <c r="I14" s="559">
        <v>24</v>
      </c>
      <c r="J14" s="559">
        <v>120</v>
      </c>
      <c r="K14" s="784" t="s">
        <v>453</v>
      </c>
      <c r="L14" s="785"/>
      <c r="M14" s="26"/>
      <c r="N14" s="139"/>
      <c r="O14" s="139"/>
      <c r="P14" s="139"/>
    </row>
    <row r="15" spans="1:20" ht="30.75" customHeight="1" x14ac:dyDescent="0.25">
      <c r="A15" s="399" t="s">
        <v>470</v>
      </c>
      <c r="B15" s="453">
        <v>9474</v>
      </c>
      <c r="C15" s="401">
        <v>504</v>
      </c>
      <c r="D15" s="401">
        <v>8970</v>
      </c>
      <c r="E15" s="443">
        <v>9340</v>
      </c>
      <c r="F15" s="401">
        <v>540</v>
      </c>
      <c r="G15" s="401">
        <v>8800</v>
      </c>
      <c r="H15" s="400">
        <v>9504</v>
      </c>
      <c r="I15" s="401">
        <v>1602</v>
      </c>
      <c r="J15" s="401">
        <v>7902</v>
      </c>
      <c r="K15" s="778" t="s">
        <v>454</v>
      </c>
      <c r="L15" s="779"/>
      <c r="M15" s="26"/>
      <c r="N15" s="139"/>
      <c r="O15" s="139"/>
      <c r="P15" s="139"/>
    </row>
    <row r="16" spans="1:20" ht="18.75" customHeight="1" x14ac:dyDescent="0.25">
      <c r="A16" s="557" t="s">
        <v>436</v>
      </c>
      <c r="B16" s="558">
        <v>668</v>
      </c>
      <c r="C16" s="559">
        <v>60</v>
      </c>
      <c r="D16" s="559">
        <v>608</v>
      </c>
      <c r="E16" s="558">
        <v>630</v>
      </c>
      <c r="F16" s="559">
        <v>90</v>
      </c>
      <c r="G16" s="559">
        <v>540</v>
      </c>
      <c r="H16" s="560">
        <v>420</v>
      </c>
      <c r="I16" s="559" t="s">
        <v>332</v>
      </c>
      <c r="J16" s="559">
        <v>420</v>
      </c>
      <c r="K16" s="780" t="s">
        <v>415</v>
      </c>
      <c r="L16" s="781"/>
      <c r="M16" s="26"/>
      <c r="N16" s="139"/>
      <c r="O16" s="139"/>
      <c r="P16" s="139"/>
    </row>
    <row r="17" spans="1:21" ht="23.25" customHeight="1" x14ac:dyDescent="0.25">
      <c r="A17" s="399" t="s">
        <v>437</v>
      </c>
      <c r="B17" s="453">
        <v>235</v>
      </c>
      <c r="C17" s="401">
        <v>45</v>
      </c>
      <c r="D17" s="401">
        <v>190</v>
      </c>
      <c r="E17" s="443">
        <v>235</v>
      </c>
      <c r="F17" s="401">
        <v>45</v>
      </c>
      <c r="G17" s="401">
        <v>190</v>
      </c>
      <c r="H17" s="400">
        <v>330</v>
      </c>
      <c r="I17" s="401">
        <v>90</v>
      </c>
      <c r="J17" s="401">
        <v>240</v>
      </c>
      <c r="K17" s="778" t="s">
        <v>455</v>
      </c>
      <c r="L17" s="779"/>
      <c r="M17" s="26"/>
      <c r="N17" s="139"/>
      <c r="O17" s="139"/>
      <c r="P17" s="139"/>
    </row>
    <row r="18" spans="1:21" ht="21" customHeight="1" x14ac:dyDescent="0.25">
      <c r="A18" s="557" t="s">
        <v>438</v>
      </c>
      <c r="B18" s="558">
        <v>674</v>
      </c>
      <c r="C18" s="559">
        <v>84</v>
      </c>
      <c r="D18" s="559">
        <v>590</v>
      </c>
      <c r="E18" s="558">
        <v>648</v>
      </c>
      <c r="F18" s="559">
        <v>120</v>
      </c>
      <c r="G18" s="559">
        <v>528</v>
      </c>
      <c r="H18" s="560">
        <v>552</v>
      </c>
      <c r="I18" s="559">
        <v>98</v>
      </c>
      <c r="J18" s="559">
        <v>454</v>
      </c>
      <c r="K18" s="780" t="s">
        <v>456</v>
      </c>
      <c r="L18" s="781"/>
      <c r="M18" s="26"/>
      <c r="N18" s="139"/>
      <c r="O18" s="139"/>
      <c r="P18" s="139"/>
      <c r="U18" s="192"/>
    </row>
    <row r="19" spans="1:21" ht="22.5" customHeight="1" x14ac:dyDescent="0.25">
      <c r="A19" s="402" t="s">
        <v>439</v>
      </c>
      <c r="B19" s="453">
        <v>690</v>
      </c>
      <c r="C19" s="401">
        <v>40</v>
      </c>
      <c r="D19" s="401">
        <v>650</v>
      </c>
      <c r="E19" s="443">
        <v>690</v>
      </c>
      <c r="F19" s="401">
        <v>40</v>
      </c>
      <c r="G19" s="401">
        <v>650</v>
      </c>
      <c r="H19" s="400">
        <v>690</v>
      </c>
      <c r="I19" s="401">
        <v>110</v>
      </c>
      <c r="J19" s="401">
        <v>580</v>
      </c>
      <c r="K19" s="778" t="s">
        <v>457</v>
      </c>
      <c r="L19" s="779"/>
      <c r="M19" s="26"/>
      <c r="N19" s="139"/>
      <c r="O19" s="139"/>
      <c r="P19" s="139"/>
    </row>
    <row r="20" spans="1:21" ht="22.5" customHeight="1" x14ac:dyDescent="0.25">
      <c r="A20" s="557" t="s">
        <v>440</v>
      </c>
      <c r="B20" s="558">
        <v>9643</v>
      </c>
      <c r="C20" s="559">
        <v>228</v>
      </c>
      <c r="D20" s="559">
        <v>9415</v>
      </c>
      <c r="E20" s="558">
        <v>9600</v>
      </c>
      <c r="F20" s="559">
        <v>525</v>
      </c>
      <c r="G20" s="559">
        <v>9075</v>
      </c>
      <c r="H20" s="560">
        <v>7234</v>
      </c>
      <c r="I20" s="559">
        <v>694</v>
      </c>
      <c r="J20" s="559">
        <v>6540</v>
      </c>
      <c r="K20" s="780" t="s">
        <v>419</v>
      </c>
      <c r="L20" s="781"/>
      <c r="M20" s="26"/>
      <c r="N20" s="139"/>
      <c r="O20" s="139"/>
      <c r="P20" s="139"/>
    </row>
    <row r="21" spans="1:21" ht="30.75" customHeight="1" x14ac:dyDescent="0.25">
      <c r="A21" s="399" t="s">
        <v>441</v>
      </c>
      <c r="B21" s="453">
        <v>60</v>
      </c>
      <c r="C21" s="401" t="s">
        <v>332</v>
      </c>
      <c r="D21" s="401">
        <v>60</v>
      </c>
      <c r="E21" s="443">
        <v>50</v>
      </c>
      <c r="F21" s="401">
        <v>10</v>
      </c>
      <c r="G21" s="401">
        <v>40</v>
      </c>
      <c r="H21" s="400">
        <v>50</v>
      </c>
      <c r="I21" s="401" t="s">
        <v>332</v>
      </c>
      <c r="J21" s="401">
        <v>50</v>
      </c>
      <c r="K21" s="782" t="s">
        <v>458</v>
      </c>
      <c r="L21" s="783"/>
      <c r="M21" s="26"/>
      <c r="N21" s="139"/>
      <c r="O21" s="139"/>
      <c r="P21" s="139"/>
      <c r="S21" s="192"/>
      <c r="T21" s="192"/>
    </row>
    <row r="22" spans="1:21" ht="30.75" customHeight="1" x14ac:dyDescent="0.25">
      <c r="A22" s="561" t="s">
        <v>442</v>
      </c>
      <c r="B22" s="558">
        <v>120</v>
      </c>
      <c r="C22" s="559">
        <v>10</v>
      </c>
      <c r="D22" s="559">
        <v>110</v>
      </c>
      <c r="E22" s="558">
        <v>120</v>
      </c>
      <c r="F22" s="559">
        <v>30</v>
      </c>
      <c r="G22" s="559">
        <v>90</v>
      </c>
      <c r="H22" s="560">
        <v>120</v>
      </c>
      <c r="I22" s="559">
        <v>50</v>
      </c>
      <c r="J22" s="559">
        <v>70</v>
      </c>
      <c r="K22" s="780" t="s">
        <v>459</v>
      </c>
      <c r="L22" s="781"/>
      <c r="M22" s="26"/>
      <c r="N22" s="139"/>
      <c r="O22" s="139"/>
      <c r="P22" s="139"/>
    </row>
    <row r="23" spans="1:21" ht="31.5" customHeight="1" x14ac:dyDescent="0.25">
      <c r="A23" s="399" t="s">
        <v>443</v>
      </c>
      <c r="B23" s="453">
        <v>755</v>
      </c>
      <c r="C23" s="401">
        <v>221</v>
      </c>
      <c r="D23" s="401">
        <v>534</v>
      </c>
      <c r="E23" s="443">
        <v>755</v>
      </c>
      <c r="F23" s="401">
        <v>45</v>
      </c>
      <c r="G23" s="401">
        <v>710</v>
      </c>
      <c r="H23" s="400">
        <v>910</v>
      </c>
      <c r="I23" s="401">
        <v>190</v>
      </c>
      <c r="J23" s="401">
        <v>720</v>
      </c>
      <c r="K23" s="786" t="s">
        <v>460</v>
      </c>
      <c r="L23" s="787"/>
      <c r="M23" s="26"/>
      <c r="N23" s="139"/>
      <c r="O23" s="139"/>
      <c r="P23" s="139"/>
    </row>
    <row r="24" spans="1:21" ht="30.75" customHeight="1" x14ac:dyDescent="0.25">
      <c r="A24" s="561" t="s">
        <v>471</v>
      </c>
      <c r="B24" s="558">
        <v>1260</v>
      </c>
      <c r="C24" s="559">
        <v>310</v>
      </c>
      <c r="D24" s="559">
        <v>950</v>
      </c>
      <c r="E24" s="558">
        <v>1260</v>
      </c>
      <c r="F24" s="559">
        <v>390</v>
      </c>
      <c r="G24" s="559">
        <v>870</v>
      </c>
      <c r="H24" s="560">
        <v>1040</v>
      </c>
      <c r="I24" s="562">
        <v>1040</v>
      </c>
      <c r="J24" s="563">
        <v>1040</v>
      </c>
      <c r="K24" s="780" t="s">
        <v>461</v>
      </c>
      <c r="L24" s="781"/>
      <c r="M24" s="26"/>
      <c r="N24" s="139"/>
      <c r="O24" s="139"/>
      <c r="P24" s="139"/>
    </row>
    <row r="25" spans="1:21" ht="30.75" customHeight="1" x14ac:dyDescent="0.25">
      <c r="A25" s="399" t="s">
        <v>604</v>
      </c>
      <c r="B25" s="453">
        <v>3984</v>
      </c>
      <c r="C25" s="401" t="s">
        <v>332</v>
      </c>
      <c r="D25" s="401">
        <v>3984</v>
      </c>
      <c r="E25" s="443">
        <v>3984</v>
      </c>
      <c r="F25" s="401"/>
      <c r="G25" s="401">
        <v>3984</v>
      </c>
      <c r="H25" s="400">
        <v>3984</v>
      </c>
      <c r="I25" s="401" t="s">
        <v>332</v>
      </c>
      <c r="J25" s="401">
        <v>3984</v>
      </c>
      <c r="K25" s="782" t="s">
        <v>603</v>
      </c>
      <c r="L25" s="783"/>
      <c r="M25" s="26"/>
      <c r="N25" s="139"/>
      <c r="O25" s="139"/>
      <c r="P25" s="139"/>
    </row>
    <row r="26" spans="1:21" ht="30.75" customHeight="1" x14ac:dyDescent="0.25">
      <c r="A26" s="564" t="s">
        <v>445</v>
      </c>
      <c r="B26" s="558">
        <v>2320</v>
      </c>
      <c r="C26" s="559">
        <v>360</v>
      </c>
      <c r="D26" s="559">
        <v>1960</v>
      </c>
      <c r="E26" s="558">
        <v>2320</v>
      </c>
      <c r="F26" s="559">
        <v>360</v>
      </c>
      <c r="G26" s="559">
        <v>1960</v>
      </c>
      <c r="H26" s="560">
        <v>2208</v>
      </c>
      <c r="I26" s="559">
        <v>218</v>
      </c>
      <c r="J26" s="559">
        <v>1990</v>
      </c>
      <c r="K26" s="780" t="s">
        <v>462</v>
      </c>
      <c r="L26" s="781"/>
      <c r="M26" s="26"/>
      <c r="N26" s="139"/>
      <c r="O26" s="139"/>
      <c r="P26" s="139"/>
    </row>
    <row r="27" spans="1:21" ht="30.75" customHeight="1" x14ac:dyDescent="0.25">
      <c r="A27" s="405" t="s">
        <v>446</v>
      </c>
      <c r="B27" s="453">
        <v>50</v>
      </c>
      <c r="C27" s="401">
        <v>10</v>
      </c>
      <c r="D27" s="401">
        <v>40</v>
      </c>
      <c r="E27" s="443">
        <v>50</v>
      </c>
      <c r="F27" s="401">
        <v>20</v>
      </c>
      <c r="G27" s="401">
        <v>30</v>
      </c>
      <c r="H27" s="400">
        <v>50</v>
      </c>
      <c r="I27" s="401">
        <v>20</v>
      </c>
      <c r="J27" s="401">
        <v>30</v>
      </c>
      <c r="K27" s="782" t="s">
        <v>463</v>
      </c>
      <c r="L27" s="783"/>
      <c r="M27" s="26"/>
      <c r="N27" s="139"/>
      <c r="O27" s="139"/>
      <c r="P27" s="139"/>
    </row>
    <row r="28" spans="1:21" ht="30.75" customHeight="1" x14ac:dyDescent="0.25">
      <c r="A28" s="561" t="s">
        <v>447</v>
      </c>
      <c r="B28" s="558">
        <v>1036</v>
      </c>
      <c r="C28" s="559">
        <v>84</v>
      </c>
      <c r="D28" s="559">
        <v>952</v>
      </c>
      <c r="E28" s="558">
        <v>1025</v>
      </c>
      <c r="F28" s="559">
        <v>390</v>
      </c>
      <c r="G28" s="559">
        <v>635</v>
      </c>
      <c r="H28" s="560">
        <v>770</v>
      </c>
      <c r="I28" s="559">
        <v>180</v>
      </c>
      <c r="J28" s="559">
        <v>590</v>
      </c>
      <c r="K28" s="791" t="s">
        <v>464</v>
      </c>
      <c r="L28" s="792"/>
      <c r="M28" s="26"/>
      <c r="N28" s="139"/>
      <c r="O28" s="139"/>
      <c r="P28" s="139"/>
    </row>
    <row r="29" spans="1:21" ht="30.75" customHeight="1" x14ac:dyDescent="0.25">
      <c r="A29" s="405" t="s">
        <v>448</v>
      </c>
      <c r="B29" s="453">
        <v>270</v>
      </c>
      <c r="C29" s="401">
        <v>30</v>
      </c>
      <c r="D29" s="401">
        <v>240</v>
      </c>
      <c r="E29" s="443">
        <v>270</v>
      </c>
      <c r="F29" s="401">
        <v>90</v>
      </c>
      <c r="G29" s="401">
        <v>180</v>
      </c>
      <c r="H29" s="400">
        <v>270</v>
      </c>
      <c r="I29" s="401">
        <v>100</v>
      </c>
      <c r="J29" s="401">
        <v>170</v>
      </c>
      <c r="K29" s="782" t="s">
        <v>465</v>
      </c>
      <c r="L29" s="783"/>
      <c r="M29" s="26"/>
      <c r="N29" s="139"/>
      <c r="O29" s="139"/>
      <c r="P29" s="139"/>
    </row>
    <row r="30" spans="1:21" ht="16.5" customHeight="1" x14ac:dyDescent="0.25">
      <c r="A30" s="557" t="s">
        <v>449</v>
      </c>
      <c r="B30" s="558">
        <v>40</v>
      </c>
      <c r="C30" s="559" t="s">
        <v>332</v>
      </c>
      <c r="D30" s="559">
        <v>40</v>
      </c>
      <c r="E30" s="558">
        <v>40</v>
      </c>
      <c r="F30" s="559">
        <v>10</v>
      </c>
      <c r="G30" s="559">
        <v>30</v>
      </c>
      <c r="H30" s="560">
        <v>50</v>
      </c>
      <c r="I30" s="559">
        <v>10</v>
      </c>
      <c r="J30" s="559">
        <v>40</v>
      </c>
      <c r="K30" s="780" t="s">
        <v>466</v>
      </c>
      <c r="L30" s="781"/>
      <c r="M30" s="26"/>
      <c r="N30" s="139"/>
      <c r="O30" s="139"/>
      <c r="P30" s="139"/>
    </row>
    <row r="31" spans="1:21" ht="22.5" customHeight="1" x14ac:dyDescent="0.25">
      <c r="A31" s="402" t="s">
        <v>96</v>
      </c>
      <c r="B31" s="453">
        <v>80</v>
      </c>
      <c r="C31" s="401" t="s">
        <v>332</v>
      </c>
      <c r="D31" s="401">
        <v>80</v>
      </c>
      <c r="E31" s="443">
        <v>80</v>
      </c>
      <c r="F31" s="401">
        <v>10</v>
      </c>
      <c r="G31" s="401">
        <v>70</v>
      </c>
      <c r="H31" s="400">
        <v>80</v>
      </c>
      <c r="I31" s="401">
        <v>20</v>
      </c>
      <c r="J31" s="401">
        <v>60</v>
      </c>
      <c r="K31" s="786" t="s">
        <v>430</v>
      </c>
      <c r="L31" s="787"/>
      <c r="M31" s="26"/>
      <c r="N31" s="139"/>
      <c r="O31" s="139"/>
      <c r="P31" s="139"/>
      <c r="S31" s="103"/>
      <c r="T31" s="103"/>
      <c r="U31" s="103"/>
    </row>
    <row r="32" spans="1:21" ht="20.25" customHeight="1" x14ac:dyDescent="0.25">
      <c r="A32" s="557" t="s">
        <v>97</v>
      </c>
      <c r="B32" s="558">
        <v>9660</v>
      </c>
      <c r="C32" s="559">
        <v>915</v>
      </c>
      <c r="D32" s="559">
        <v>8745</v>
      </c>
      <c r="E32" s="558">
        <v>9630</v>
      </c>
      <c r="F32" s="559">
        <v>960</v>
      </c>
      <c r="G32" s="559">
        <v>8670</v>
      </c>
      <c r="H32" s="560">
        <v>8580</v>
      </c>
      <c r="I32" s="559">
        <v>640</v>
      </c>
      <c r="J32" s="559">
        <v>7940</v>
      </c>
      <c r="K32" s="780" t="s">
        <v>467</v>
      </c>
      <c r="L32" s="781"/>
      <c r="M32" s="26"/>
      <c r="N32" s="139"/>
      <c r="O32" s="139"/>
      <c r="P32" s="139"/>
      <c r="S32" s="103"/>
      <c r="T32" s="103"/>
      <c r="U32" s="103"/>
    </row>
    <row r="33" spans="1:21" ht="30.75" customHeight="1" x14ac:dyDescent="0.25">
      <c r="A33" s="374" t="s">
        <v>207</v>
      </c>
      <c r="B33" s="407">
        <v>401436</v>
      </c>
      <c r="C33" s="401" t="s">
        <v>332</v>
      </c>
      <c r="D33" s="401">
        <v>401436</v>
      </c>
      <c r="E33" s="407">
        <v>392448</v>
      </c>
      <c r="F33" s="465" t="s">
        <v>113</v>
      </c>
      <c r="G33" s="401">
        <v>392448</v>
      </c>
      <c r="H33" s="406">
        <v>369992</v>
      </c>
      <c r="I33" s="408" t="s">
        <v>332</v>
      </c>
      <c r="J33" s="401">
        <v>369992</v>
      </c>
      <c r="K33" s="789" t="s">
        <v>468</v>
      </c>
      <c r="L33" s="790"/>
      <c r="M33" s="110"/>
      <c r="N33" s="139"/>
      <c r="O33" s="139"/>
      <c r="P33" s="139"/>
      <c r="S33" s="103"/>
      <c r="T33" s="103"/>
      <c r="U33" s="103"/>
    </row>
    <row r="34" spans="1:21" ht="30.75" customHeight="1" x14ac:dyDescent="0.25">
      <c r="A34" s="775" t="s">
        <v>271</v>
      </c>
      <c r="B34" s="775"/>
      <c r="C34" s="775"/>
      <c r="D34" s="775"/>
      <c r="E34" s="26"/>
      <c r="F34" s="403"/>
      <c r="G34" s="409" t="s">
        <v>288</v>
      </c>
      <c r="H34" s="774" t="s">
        <v>623</v>
      </c>
      <c r="I34" s="774"/>
      <c r="J34" s="774"/>
      <c r="K34" s="774"/>
      <c r="L34" s="774"/>
      <c r="M34" s="286"/>
      <c r="N34" s="139"/>
      <c r="O34" s="139"/>
      <c r="P34" s="139"/>
      <c r="Q34" s="286"/>
      <c r="R34" s="286"/>
      <c r="S34" s="103"/>
      <c r="T34" s="103"/>
      <c r="U34" s="103"/>
    </row>
    <row r="35" spans="1:21" ht="21" customHeight="1" x14ac:dyDescent="0.2">
      <c r="A35" s="290"/>
      <c r="B35" s="290"/>
      <c r="C35" s="290"/>
      <c r="D35" s="788" t="s">
        <v>622</v>
      </c>
      <c r="E35" s="788"/>
      <c r="F35" s="788"/>
      <c r="G35" s="788"/>
      <c r="H35" s="788"/>
      <c r="I35" s="788"/>
      <c r="J35" s="788"/>
      <c r="K35" s="788"/>
      <c r="L35" s="289"/>
      <c r="M35" s="286"/>
      <c r="N35" s="286"/>
      <c r="O35" s="286"/>
      <c r="P35" s="286"/>
      <c r="Q35" s="286"/>
      <c r="R35" s="286"/>
    </row>
    <row r="36" spans="1:21" ht="30.75" customHeight="1" x14ac:dyDescent="0.2">
      <c r="A36" s="290"/>
      <c r="B36" s="290"/>
      <c r="C36" s="290"/>
      <c r="D36" s="290"/>
      <c r="F36" s="204"/>
      <c r="G36" s="286"/>
      <c r="H36" s="289"/>
      <c r="I36" s="289"/>
      <c r="J36" s="289"/>
      <c r="K36" s="289"/>
      <c r="L36" s="289"/>
      <c r="M36" s="286"/>
      <c r="N36" s="286"/>
      <c r="O36" s="286"/>
      <c r="P36" s="286"/>
      <c r="Q36" s="286"/>
      <c r="R36" s="286"/>
    </row>
    <row r="37" spans="1:21" ht="18" customHeight="1" x14ac:dyDescent="0.25">
      <c r="A37" s="773" t="s">
        <v>270</v>
      </c>
      <c r="B37" s="771"/>
      <c r="C37" s="771"/>
      <c r="D37" s="771"/>
      <c r="E37" s="771"/>
      <c r="F37" s="771"/>
      <c r="G37" s="771"/>
      <c r="M37" s="122"/>
      <c r="N37" s="5"/>
    </row>
    <row r="38" spans="1:21" ht="18" customHeight="1" x14ac:dyDescent="0.25">
      <c r="A38" s="183"/>
      <c r="B38" s="184"/>
      <c r="C38" s="183"/>
      <c r="D38" s="183"/>
      <c r="E38" s="185"/>
      <c r="F38" s="185"/>
      <c r="G38" s="26"/>
      <c r="H38" s="26"/>
      <c r="I38" s="26"/>
      <c r="J38" s="26"/>
      <c r="K38" s="26"/>
      <c r="L38" s="154"/>
      <c r="M38" s="122"/>
      <c r="N38" s="5"/>
    </row>
    <row r="39" spans="1:21" ht="15.75" x14ac:dyDescent="0.25">
      <c r="A39" s="27"/>
      <c r="B39" s="16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5"/>
    </row>
    <row r="40" spans="1:21" ht="11.25" customHeight="1" x14ac:dyDescent="0.25">
      <c r="A40" s="27"/>
      <c r="B40" s="163"/>
      <c r="C40" s="27"/>
      <c r="D40" s="27"/>
      <c r="E40" s="27"/>
      <c r="F40" s="27"/>
      <c r="G40" s="27"/>
      <c r="H40" s="2"/>
      <c r="I40" s="2"/>
      <c r="J40" s="2"/>
      <c r="K40" s="2"/>
      <c r="L40" s="2"/>
      <c r="M40" s="26"/>
    </row>
    <row r="41" spans="1:21" ht="11.25" customHeight="1" x14ac:dyDescent="0.25">
      <c r="A41" s="26"/>
      <c r="B41" s="164"/>
      <c r="C41" s="26"/>
      <c r="D41" s="26"/>
      <c r="E41" s="27"/>
      <c r="F41" s="27"/>
      <c r="G41" s="27"/>
      <c r="H41" s="27"/>
      <c r="I41" s="27"/>
      <c r="J41" s="27"/>
      <c r="K41" s="27"/>
      <c r="L41" s="26"/>
      <c r="M41" s="26"/>
    </row>
    <row r="42" spans="1:21" ht="11.25" customHeight="1" x14ac:dyDescent="0.25">
      <c r="A42" s="26"/>
      <c r="B42" s="16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21" ht="11.25" customHeight="1" x14ac:dyDescent="0.25">
      <c r="A43" s="26"/>
      <c r="B43" s="16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21" ht="11.25" customHeight="1" x14ac:dyDescent="0.25">
      <c r="A44" s="26"/>
      <c r="B44" s="16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21" ht="11.25" customHeight="1" x14ac:dyDescent="0.25">
      <c r="A45" s="26"/>
      <c r="B45" s="16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21" ht="11.25" customHeight="1" x14ac:dyDescent="0.25">
      <c r="A46" s="26"/>
      <c r="B46" s="16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21" ht="11.25" customHeight="1" x14ac:dyDescent="0.25">
      <c r="A47" s="26"/>
      <c r="B47" s="16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21" ht="11.25" customHeight="1" x14ac:dyDescent="0.25">
      <c r="A48" s="26"/>
      <c r="B48" s="16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5" ht="11.25" customHeight="1" x14ac:dyDescent="0.25">
      <c r="A49" s="26"/>
      <c r="B49" s="16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5" ht="11.25" customHeight="1" x14ac:dyDescent="0.25">
      <c r="A50" s="26"/>
      <c r="B50" s="16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5" ht="11.25" customHeight="1" x14ac:dyDescent="0.25">
      <c r="A51" s="26"/>
      <c r="B51" s="16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5" ht="11.25" customHeight="1" x14ac:dyDescent="0.25">
      <c r="A52" s="26"/>
      <c r="B52" s="16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5" ht="15.75" x14ac:dyDescent="0.25">
      <c r="A53" s="26"/>
      <c r="B53" s="16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5" x14ac:dyDescent="0.2">
      <c r="A54" s="2"/>
      <c r="B54" s="186"/>
      <c r="C54" s="2"/>
      <c r="D54" s="2"/>
      <c r="E54" s="2"/>
      <c r="F54" s="2"/>
      <c r="G54" s="2"/>
      <c r="H54" s="2"/>
      <c r="I54" s="2"/>
      <c r="J54" s="2"/>
      <c r="K54" s="2"/>
      <c r="L54" s="2"/>
    </row>
    <row r="56" spans="1:15" x14ac:dyDescent="0.2">
      <c r="O56" s="42"/>
    </row>
    <row r="59" spans="1:15" x14ac:dyDescent="0.2">
      <c r="L59" s="42" t="s">
        <v>230</v>
      </c>
    </row>
    <row r="60" spans="1:15" x14ac:dyDescent="0.2">
      <c r="L60" s="42" t="s">
        <v>70</v>
      </c>
    </row>
    <row r="61" spans="1:15" x14ac:dyDescent="0.2">
      <c r="E61" s="5"/>
      <c r="F61" s="5"/>
    </row>
    <row r="62" spans="1:15" x14ac:dyDescent="0.2">
      <c r="A62" s="61"/>
      <c r="B62" s="97"/>
      <c r="C62" s="61"/>
      <c r="D62" s="61"/>
      <c r="E62" s="102"/>
    </row>
    <row r="63" spans="1:15" x14ac:dyDescent="0.2">
      <c r="A63" s="61"/>
      <c r="B63" s="97"/>
      <c r="C63" s="61"/>
      <c r="D63" s="61"/>
      <c r="E63" s="5"/>
      <c r="F63" s="5"/>
    </row>
    <row r="64" spans="1:15" x14ac:dyDescent="0.2">
      <c r="A64" s="97"/>
      <c r="B64" s="97"/>
      <c r="C64" s="97"/>
      <c r="D64" s="97"/>
      <c r="E64" s="170"/>
      <c r="F64" s="5"/>
      <c r="G64" s="5"/>
      <c r="H64" s="5"/>
      <c r="I64" s="5"/>
      <c r="J64" s="5"/>
      <c r="K64" s="5"/>
    </row>
    <row r="65" spans="1:11" x14ac:dyDescent="0.2">
      <c r="A65" s="5"/>
      <c r="B65" s="98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">
      <c r="A66" s="178"/>
      <c r="B66" t="s">
        <v>565</v>
      </c>
      <c r="C66" s="42" t="s">
        <v>589</v>
      </c>
      <c r="D66" s="42" t="s">
        <v>602</v>
      </c>
      <c r="F66" s="5"/>
      <c r="G66" s="5"/>
      <c r="H66" s="5"/>
      <c r="I66" s="5"/>
      <c r="J66" s="5"/>
      <c r="K66" s="5"/>
    </row>
    <row r="67" spans="1:11" x14ac:dyDescent="0.2">
      <c r="A67" s="178"/>
      <c r="B67">
        <v>1394</v>
      </c>
      <c r="C67">
        <v>1395</v>
      </c>
      <c r="D67">
        <v>1396</v>
      </c>
      <c r="F67" s="5"/>
      <c r="G67" s="5"/>
      <c r="H67" s="5"/>
      <c r="I67" s="5"/>
      <c r="J67" s="5"/>
      <c r="K67" s="5"/>
    </row>
    <row r="68" spans="1:11" x14ac:dyDescent="0.2">
      <c r="A68" s="109" t="s">
        <v>472</v>
      </c>
      <c r="B68">
        <v>403</v>
      </c>
      <c r="C68">
        <v>430</v>
      </c>
      <c r="D68">
        <v>440</v>
      </c>
      <c r="F68" s="5"/>
      <c r="G68" s="5"/>
      <c r="H68" s="5"/>
      <c r="I68" s="5"/>
      <c r="J68" s="5"/>
      <c r="K68" s="5"/>
    </row>
    <row r="69" spans="1:11" x14ac:dyDescent="0.2">
      <c r="A69" s="368" t="s">
        <v>554</v>
      </c>
      <c r="B69">
        <v>408</v>
      </c>
      <c r="C69">
        <v>434</v>
      </c>
      <c r="D69">
        <v>443</v>
      </c>
      <c r="F69" s="5"/>
      <c r="G69" s="5"/>
      <c r="H69" s="5"/>
      <c r="I69" s="5"/>
      <c r="J69" s="5"/>
      <c r="K69" s="5"/>
    </row>
    <row r="70" spans="1:11" x14ac:dyDescent="0.2">
      <c r="A70" s="5"/>
      <c r="B70" s="97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">
      <c r="A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4.25" x14ac:dyDescent="0.2">
      <c r="A72" s="5"/>
      <c r="C72" s="5"/>
      <c r="D72" s="5"/>
      <c r="E72" s="5"/>
      <c r="F72" s="5"/>
      <c r="G72" s="137"/>
      <c r="H72" s="5"/>
      <c r="I72" s="5"/>
      <c r="J72" s="5"/>
      <c r="K72" s="5"/>
    </row>
    <row r="73" spans="1:11" ht="14.25" x14ac:dyDescent="0.2">
      <c r="A73" s="5"/>
      <c r="C73" s="131"/>
      <c r="D73" s="131"/>
      <c r="E73" s="131"/>
      <c r="F73" s="131"/>
      <c r="G73" s="148"/>
      <c r="H73" s="131"/>
      <c r="I73" s="131"/>
      <c r="J73" s="131"/>
      <c r="K73" s="253"/>
    </row>
    <row r="74" spans="1:11" ht="15.75" x14ac:dyDescent="0.2">
      <c r="A74" s="5"/>
      <c r="C74" s="132"/>
      <c r="D74" s="5"/>
      <c r="E74" s="5"/>
      <c r="F74" s="148"/>
      <c r="G74" s="5"/>
      <c r="H74" s="5"/>
      <c r="I74" s="148"/>
      <c r="J74" s="5"/>
      <c r="K74" s="5"/>
    </row>
    <row r="75" spans="1:11" x14ac:dyDescent="0.2">
      <c r="A75" s="5"/>
      <c r="B75" s="98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">
      <c r="A76" s="5"/>
      <c r="B76" s="98"/>
      <c r="C76" s="5"/>
      <c r="D76" s="5"/>
      <c r="E76" s="5"/>
      <c r="F76" s="5"/>
      <c r="G76" s="5"/>
      <c r="H76" s="5"/>
      <c r="I76" s="5"/>
      <c r="J76" s="5"/>
      <c r="K76" s="5"/>
    </row>
  </sheetData>
  <mergeCells count="39">
    <mergeCell ref="K22:L22"/>
    <mergeCell ref="K23:L23"/>
    <mergeCell ref="K24:L24"/>
    <mergeCell ref="D35:K35"/>
    <mergeCell ref="K25:L25"/>
    <mergeCell ref="K26:L26"/>
    <mergeCell ref="K32:L32"/>
    <mergeCell ref="K33:L33"/>
    <mergeCell ref="K27:L27"/>
    <mergeCell ref="K28:L28"/>
    <mergeCell ref="K29:L29"/>
    <mergeCell ref="K30:L30"/>
    <mergeCell ref="K31:L31"/>
    <mergeCell ref="B1:L1"/>
    <mergeCell ref="K14:L14"/>
    <mergeCell ref="K15:L15"/>
    <mergeCell ref="K16:L16"/>
    <mergeCell ref="H4:J4"/>
    <mergeCell ref="H5:J5"/>
    <mergeCell ref="E4:G4"/>
    <mergeCell ref="E5:G5"/>
    <mergeCell ref="B4:D4"/>
    <mergeCell ref="B5:D5"/>
    <mergeCell ref="A4:A9"/>
    <mergeCell ref="C2:K2"/>
    <mergeCell ref="B3:K3"/>
    <mergeCell ref="A37:G37"/>
    <mergeCell ref="H34:L34"/>
    <mergeCell ref="A34:D34"/>
    <mergeCell ref="K4:L9"/>
    <mergeCell ref="K10:L10"/>
    <mergeCell ref="K11:L11"/>
    <mergeCell ref="K12:L12"/>
    <mergeCell ref="K13:L13"/>
    <mergeCell ref="K17:L17"/>
    <mergeCell ref="K18:L18"/>
    <mergeCell ref="K19:L19"/>
    <mergeCell ref="K20:L20"/>
    <mergeCell ref="K21:L21"/>
  </mergeCells>
  <phoneticPr fontId="2" type="noConversion"/>
  <printOptions horizontalCentered="1"/>
  <pageMargins left="0" right="0.196850393700787" top="0.47244094488188998" bottom="0.196850393700787" header="0.196850393700787" footer="0.31496062992126"/>
  <pageSetup paperSize="9" scale="62" firstPageNumber="134" orientation="portrait" horizontalDpi="300" verticalDpi="300" r:id="rId1"/>
  <headerFooter alignWithMargins="0">
    <oddFooter>&amp;LAfghanistan Statistical Yearbook 2017-18&amp;R&amp;12سالنامۀ احصائیوی افغانستان  ١٣٩۶/  دافغانستان احصائیوی  کالنی ١٣٩۶</oddFooter>
  </headerFooter>
  <cellWatches>
    <cellWatch r="K33"/>
  </cellWatch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19" workbookViewId="0">
      <selection activeCell="M46" sqref="M46"/>
    </sheetView>
  </sheetViews>
  <sheetFormatPr defaultRowHeight="12.75" x14ac:dyDescent="0.2"/>
  <cols>
    <col min="1" max="1" width="27.83203125" customWidth="1"/>
    <col min="2" max="2" width="9" customWidth="1"/>
    <col min="3" max="4" width="8.6640625" customWidth="1"/>
    <col min="5" max="5" width="8" customWidth="1"/>
    <col min="6" max="6" width="8.83203125" customWidth="1"/>
    <col min="7" max="8" width="8" customWidth="1"/>
    <col min="9" max="9" width="8.6640625" customWidth="1"/>
    <col min="10" max="10" width="8" customWidth="1"/>
    <col min="11" max="11" width="25.1640625" customWidth="1"/>
    <col min="12" max="12" width="26.1640625" customWidth="1"/>
    <col min="13" max="13" width="18.1640625" customWidth="1"/>
    <col min="14" max="14" width="29.6640625" customWidth="1"/>
  </cols>
  <sheetData>
    <row r="1" spans="1:15" ht="14.25" x14ac:dyDescent="0.2">
      <c r="A1" s="177"/>
      <c r="B1" s="685" t="s">
        <v>303</v>
      </c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51"/>
    </row>
    <row r="2" spans="1:15" ht="18" customHeight="1" x14ac:dyDescent="0.2">
      <c r="A2" s="177"/>
      <c r="B2" s="685" t="s">
        <v>339</v>
      </c>
      <c r="C2" s="685"/>
      <c r="D2" s="685"/>
      <c r="E2" s="685"/>
      <c r="F2" s="685"/>
      <c r="G2" s="685"/>
      <c r="H2" s="685"/>
      <c r="I2" s="685"/>
      <c r="J2" s="685"/>
      <c r="K2" s="685"/>
      <c r="L2" s="258"/>
      <c r="M2" s="51"/>
    </row>
    <row r="3" spans="1:15" ht="14.25" x14ac:dyDescent="0.2">
      <c r="A3" s="1" t="s">
        <v>304</v>
      </c>
      <c r="B3" s="755" t="s">
        <v>474</v>
      </c>
      <c r="C3" s="755"/>
      <c r="D3" s="755"/>
      <c r="E3" s="689"/>
      <c r="F3" s="689"/>
      <c r="G3" s="689"/>
      <c r="H3" s="689"/>
      <c r="I3" s="689"/>
      <c r="J3" s="689"/>
      <c r="K3" s="689"/>
      <c r="L3" s="1" t="s">
        <v>335</v>
      </c>
      <c r="M3" s="51"/>
    </row>
    <row r="4" spans="1:15" ht="12.75" customHeight="1" x14ac:dyDescent="0.2">
      <c r="A4" s="650" t="s">
        <v>259</v>
      </c>
      <c r="B4" s="798">
        <v>1396</v>
      </c>
      <c r="C4" s="740"/>
      <c r="D4" s="741"/>
      <c r="E4" s="798">
        <v>1395</v>
      </c>
      <c r="F4" s="740"/>
      <c r="G4" s="741"/>
      <c r="H4" s="798">
        <v>1394</v>
      </c>
      <c r="I4" s="740"/>
      <c r="J4" s="741"/>
      <c r="K4" s="650" t="s">
        <v>258</v>
      </c>
      <c r="L4" s="678"/>
      <c r="M4" s="51"/>
    </row>
    <row r="5" spans="1:15" ht="12.75" customHeight="1" x14ac:dyDescent="0.2">
      <c r="A5" s="796"/>
      <c r="B5" s="799" t="s">
        <v>602</v>
      </c>
      <c r="C5" s="800"/>
      <c r="D5" s="801"/>
      <c r="E5" s="799" t="s">
        <v>589</v>
      </c>
      <c r="F5" s="800"/>
      <c r="G5" s="801"/>
      <c r="H5" s="799" t="s">
        <v>565</v>
      </c>
      <c r="I5" s="800"/>
      <c r="J5" s="801"/>
      <c r="K5" s="745"/>
      <c r="L5" s="720"/>
      <c r="M5" s="51"/>
    </row>
    <row r="6" spans="1:15" ht="11.25" customHeight="1" x14ac:dyDescent="0.2">
      <c r="A6" s="796"/>
      <c r="B6" s="455" t="s">
        <v>62</v>
      </c>
      <c r="C6" s="451" t="s">
        <v>167</v>
      </c>
      <c r="D6" s="452" t="s">
        <v>75</v>
      </c>
      <c r="E6" s="339" t="s">
        <v>62</v>
      </c>
      <c r="F6" s="335" t="s">
        <v>167</v>
      </c>
      <c r="G6" s="336" t="s">
        <v>75</v>
      </c>
      <c r="H6" s="313" t="s">
        <v>62</v>
      </c>
      <c r="I6" s="309" t="s">
        <v>167</v>
      </c>
      <c r="J6" s="310" t="s">
        <v>75</v>
      </c>
      <c r="K6" s="745"/>
      <c r="L6" s="720"/>
    </row>
    <row r="7" spans="1:15" ht="11.25" customHeight="1" x14ac:dyDescent="0.2">
      <c r="A7" s="796"/>
      <c r="B7" s="340" t="s">
        <v>276</v>
      </c>
      <c r="C7" s="459" t="s">
        <v>294</v>
      </c>
      <c r="D7" s="341"/>
      <c r="E7" s="340" t="s">
        <v>276</v>
      </c>
      <c r="F7" s="337" t="s">
        <v>294</v>
      </c>
      <c r="G7" s="341"/>
      <c r="H7" s="314" t="s">
        <v>276</v>
      </c>
      <c r="I7" s="311" t="s">
        <v>294</v>
      </c>
      <c r="J7" s="315"/>
      <c r="K7" s="745"/>
      <c r="L7" s="720"/>
    </row>
    <row r="8" spans="1:15" ht="11.25" customHeight="1" x14ac:dyDescent="0.2">
      <c r="A8" s="796"/>
      <c r="B8" s="454"/>
      <c r="C8" s="45" t="s">
        <v>101</v>
      </c>
      <c r="D8" s="32"/>
      <c r="E8" s="338"/>
      <c r="F8" s="45" t="s">
        <v>101</v>
      </c>
      <c r="G8" s="32"/>
      <c r="H8" s="312"/>
      <c r="I8" s="45" t="s">
        <v>101</v>
      </c>
      <c r="J8" s="32"/>
      <c r="K8" s="745"/>
      <c r="L8" s="720"/>
    </row>
    <row r="9" spans="1:15" ht="11.25" customHeight="1" x14ac:dyDescent="0.2">
      <c r="A9" s="797"/>
      <c r="B9" s="456" t="s">
        <v>69</v>
      </c>
      <c r="C9" s="457" t="s">
        <v>102</v>
      </c>
      <c r="D9" s="458" t="s">
        <v>149</v>
      </c>
      <c r="E9" s="344" t="s">
        <v>69</v>
      </c>
      <c r="F9" s="342" t="s">
        <v>102</v>
      </c>
      <c r="G9" s="343" t="s">
        <v>149</v>
      </c>
      <c r="H9" s="316" t="s">
        <v>69</v>
      </c>
      <c r="I9" s="317" t="s">
        <v>102</v>
      </c>
      <c r="J9" s="318" t="s">
        <v>149</v>
      </c>
      <c r="K9" s="679"/>
      <c r="L9" s="680"/>
      <c r="N9" s="137" t="s">
        <v>70</v>
      </c>
      <c r="O9" s="137"/>
    </row>
    <row r="10" spans="1:15" ht="21.75" customHeight="1" x14ac:dyDescent="0.25">
      <c r="A10" s="554" t="s">
        <v>69</v>
      </c>
      <c r="B10" s="565">
        <v>5784</v>
      </c>
      <c r="C10" s="566">
        <f>C11+C13+C16+C17+C18+C19+C20+C21+C22+C25+C26+C27+C28+C29+C30+C31+C32+C33+C34+C35+C36+C37</f>
        <v>803</v>
      </c>
      <c r="D10" s="566">
        <v>4981</v>
      </c>
      <c r="E10" s="565">
        <f>F10+G10</f>
        <v>5578</v>
      </c>
      <c r="F10" s="566">
        <f>F11+F12+F13+F14+F16+F17+F18+F19+F20+F21+F22+F23+F24+F25+F26+F27+F28+F29+F30+F31+F32+F33+F34+F35+F37</f>
        <v>830</v>
      </c>
      <c r="G10" s="566">
        <f>G11+G12+G13+G14+G15+G16+G17+G18+G19+G20+G21+G22+G23+G24+G25+G26+G27+G28+G29+G30+G31+G32+G33+G34+G35+G36+G37+G38</f>
        <v>4748</v>
      </c>
      <c r="H10" s="565">
        <v>5507</v>
      </c>
      <c r="I10" s="566">
        <v>854</v>
      </c>
      <c r="J10" s="566">
        <v>4653</v>
      </c>
      <c r="K10" s="776" t="s">
        <v>318</v>
      </c>
      <c r="L10" s="777"/>
      <c r="N10" s="137"/>
      <c r="O10" s="137"/>
    </row>
    <row r="11" spans="1:15" ht="28.5" customHeight="1" x14ac:dyDescent="0.2">
      <c r="A11" s="399" t="s">
        <v>201</v>
      </c>
      <c r="B11" s="400">
        <v>75</v>
      </c>
      <c r="C11" s="401">
        <v>7</v>
      </c>
      <c r="D11" s="401">
        <v>68</v>
      </c>
      <c r="E11" s="443">
        <v>65</v>
      </c>
      <c r="F11" s="411">
        <v>3</v>
      </c>
      <c r="G11" s="411">
        <v>62</v>
      </c>
      <c r="H11" s="400">
        <v>65</v>
      </c>
      <c r="I11" s="401">
        <v>10</v>
      </c>
      <c r="J11" s="401">
        <v>65</v>
      </c>
      <c r="K11" s="778" t="s">
        <v>475</v>
      </c>
      <c r="L11" s="779"/>
      <c r="M11" s="181"/>
      <c r="N11" s="357" t="s">
        <v>70</v>
      </c>
      <c r="O11" s="103"/>
    </row>
    <row r="12" spans="1:15" ht="21.75" customHeight="1" x14ac:dyDescent="0.2">
      <c r="A12" s="567" t="s">
        <v>432</v>
      </c>
      <c r="B12" s="560">
        <v>39</v>
      </c>
      <c r="C12" s="559" t="s">
        <v>332</v>
      </c>
      <c r="D12" s="559">
        <v>39</v>
      </c>
      <c r="E12" s="558">
        <v>39</v>
      </c>
      <c r="F12" s="568">
        <v>5</v>
      </c>
      <c r="G12" s="568">
        <v>34</v>
      </c>
      <c r="H12" s="560">
        <v>23</v>
      </c>
      <c r="I12" s="559" t="s">
        <v>332</v>
      </c>
      <c r="J12" s="559">
        <v>23</v>
      </c>
      <c r="K12" s="784" t="s">
        <v>476</v>
      </c>
      <c r="L12" s="785"/>
      <c r="M12" s="181"/>
      <c r="N12" s="357" t="s">
        <v>230</v>
      </c>
    </row>
    <row r="13" spans="1:15" ht="24" customHeight="1" x14ac:dyDescent="0.2">
      <c r="A13" s="410" t="s">
        <v>492</v>
      </c>
      <c r="B13" s="400">
        <v>24</v>
      </c>
      <c r="C13" s="401">
        <v>3</v>
      </c>
      <c r="D13" s="401">
        <v>21</v>
      </c>
      <c r="E13" s="443">
        <v>23</v>
      </c>
      <c r="F13" s="411">
        <v>4</v>
      </c>
      <c r="G13" s="411">
        <v>19</v>
      </c>
      <c r="H13" s="400">
        <v>20</v>
      </c>
      <c r="I13" s="401">
        <v>4</v>
      </c>
      <c r="J13" s="401">
        <v>16</v>
      </c>
      <c r="K13" s="782" t="s">
        <v>477</v>
      </c>
      <c r="L13" s="783"/>
      <c r="M13" s="181"/>
      <c r="N13" s="365" t="s">
        <v>70</v>
      </c>
      <c r="O13" s="99"/>
    </row>
    <row r="14" spans="1:15" ht="22.5" customHeight="1" x14ac:dyDescent="0.2">
      <c r="A14" s="567" t="s">
        <v>433</v>
      </c>
      <c r="B14" s="560">
        <v>17</v>
      </c>
      <c r="C14" s="559" t="s">
        <v>332</v>
      </c>
      <c r="D14" s="559">
        <v>17</v>
      </c>
      <c r="E14" s="558">
        <v>21</v>
      </c>
      <c r="F14" s="568">
        <v>4</v>
      </c>
      <c r="G14" s="568">
        <v>17</v>
      </c>
      <c r="H14" s="560">
        <v>20</v>
      </c>
      <c r="I14" s="559">
        <v>4</v>
      </c>
      <c r="J14" s="559">
        <v>16</v>
      </c>
      <c r="K14" s="784" t="s">
        <v>452</v>
      </c>
      <c r="L14" s="785"/>
      <c r="M14" s="181"/>
      <c r="N14" s="357" t="s">
        <v>70</v>
      </c>
      <c r="O14" s="99"/>
    </row>
    <row r="15" spans="1:15" ht="18.75" customHeight="1" x14ac:dyDescent="0.2">
      <c r="A15" s="410" t="s">
        <v>493</v>
      </c>
      <c r="B15" s="400">
        <v>4</v>
      </c>
      <c r="C15" s="401" t="s">
        <v>332</v>
      </c>
      <c r="D15" s="401">
        <v>4</v>
      </c>
      <c r="E15" s="443">
        <v>4</v>
      </c>
      <c r="F15" s="411" t="s">
        <v>113</v>
      </c>
      <c r="G15" s="411">
        <v>4</v>
      </c>
      <c r="H15" s="400">
        <v>6</v>
      </c>
      <c r="I15" s="401">
        <v>2</v>
      </c>
      <c r="J15" s="401">
        <v>4</v>
      </c>
      <c r="K15" s="782" t="s">
        <v>478</v>
      </c>
      <c r="L15" s="783"/>
      <c r="M15" s="181"/>
      <c r="N15" s="357" t="s">
        <v>70</v>
      </c>
      <c r="O15" s="99"/>
    </row>
    <row r="16" spans="1:15" ht="30" customHeight="1" x14ac:dyDescent="0.2">
      <c r="A16" s="561" t="s">
        <v>469</v>
      </c>
      <c r="B16" s="560">
        <v>23</v>
      </c>
      <c r="C16" s="559">
        <v>1</v>
      </c>
      <c r="D16" s="559">
        <v>22</v>
      </c>
      <c r="E16" s="558">
        <v>23</v>
      </c>
      <c r="F16" s="568">
        <v>7</v>
      </c>
      <c r="G16" s="568">
        <v>16</v>
      </c>
      <c r="H16" s="560">
        <v>23</v>
      </c>
      <c r="I16" s="559">
        <v>4</v>
      </c>
      <c r="J16" s="559">
        <v>19</v>
      </c>
      <c r="K16" s="784" t="s">
        <v>479</v>
      </c>
      <c r="L16" s="785"/>
      <c r="M16" s="360"/>
      <c r="N16" s="357" t="s">
        <v>230</v>
      </c>
    </row>
    <row r="17" spans="1:14" ht="28.5" customHeight="1" x14ac:dyDescent="0.2">
      <c r="A17" s="399" t="s">
        <v>470</v>
      </c>
      <c r="B17" s="400">
        <v>26</v>
      </c>
      <c r="C17" s="401">
        <v>4</v>
      </c>
      <c r="D17" s="401">
        <v>22</v>
      </c>
      <c r="E17" s="443">
        <v>26</v>
      </c>
      <c r="F17" s="411">
        <v>7</v>
      </c>
      <c r="G17" s="411">
        <v>19</v>
      </c>
      <c r="H17" s="400">
        <v>71</v>
      </c>
      <c r="I17" s="401">
        <v>18</v>
      </c>
      <c r="J17" s="401">
        <v>53</v>
      </c>
      <c r="K17" s="782" t="s">
        <v>480</v>
      </c>
      <c r="L17" s="783"/>
      <c r="M17" s="393" t="s">
        <v>70</v>
      </c>
      <c r="N17" s="357" t="s">
        <v>230</v>
      </c>
    </row>
    <row r="18" spans="1:14" ht="15" customHeight="1" x14ac:dyDescent="0.2">
      <c r="A18" s="567" t="s">
        <v>436</v>
      </c>
      <c r="B18" s="560">
        <v>32</v>
      </c>
      <c r="C18" s="559">
        <v>3</v>
      </c>
      <c r="D18" s="559">
        <v>29</v>
      </c>
      <c r="E18" s="558">
        <v>32</v>
      </c>
      <c r="F18" s="568">
        <v>8</v>
      </c>
      <c r="G18" s="568">
        <v>24</v>
      </c>
      <c r="H18" s="560">
        <v>32</v>
      </c>
      <c r="I18" s="559">
        <v>9</v>
      </c>
      <c r="J18" s="559">
        <v>23</v>
      </c>
      <c r="K18" s="784" t="s">
        <v>415</v>
      </c>
      <c r="L18" s="785"/>
      <c r="M18" s="360"/>
      <c r="N18" s="357" t="s">
        <v>70</v>
      </c>
    </row>
    <row r="19" spans="1:14" ht="20.25" customHeight="1" x14ac:dyDescent="0.2">
      <c r="A19" s="410" t="s">
        <v>437</v>
      </c>
      <c r="B19" s="400">
        <v>22</v>
      </c>
      <c r="C19" s="401">
        <v>4</v>
      </c>
      <c r="D19" s="401">
        <v>18</v>
      </c>
      <c r="E19" s="443">
        <v>22</v>
      </c>
      <c r="F19" s="411">
        <v>3</v>
      </c>
      <c r="G19" s="411">
        <v>19</v>
      </c>
      <c r="H19" s="400">
        <v>22</v>
      </c>
      <c r="I19" s="401">
        <v>6</v>
      </c>
      <c r="J19" s="401">
        <v>16</v>
      </c>
      <c r="K19" s="782" t="s">
        <v>455</v>
      </c>
      <c r="L19" s="783"/>
      <c r="M19" s="360"/>
      <c r="N19" s="357" t="s">
        <v>70</v>
      </c>
    </row>
    <row r="20" spans="1:14" ht="15" customHeight="1" x14ac:dyDescent="0.2">
      <c r="A20" s="567" t="s">
        <v>438</v>
      </c>
      <c r="B20" s="560">
        <v>48</v>
      </c>
      <c r="C20" s="559">
        <v>3</v>
      </c>
      <c r="D20" s="559">
        <v>45</v>
      </c>
      <c r="E20" s="558">
        <v>48</v>
      </c>
      <c r="F20" s="568">
        <v>9</v>
      </c>
      <c r="G20" s="568">
        <v>39</v>
      </c>
      <c r="H20" s="560">
        <v>48</v>
      </c>
      <c r="I20" s="559">
        <v>1</v>
      </c>
      <c r="J20" s="559">
        <v>47</v>
      </c>
      <c r="K20" s="784" t="s">
        <v>456</v>
      </c>
      <c r="L20" s="785"/>
      <c r="M20" s="360"/>
      <c r="N20" s="357"/>
    </row>
    <row r="21" spans="1:14" ht="21.75" customHeight="1" x14ac:dyDescent="0.2">
      <c r="A21" s="410" t="s">
        <v>439</v>
      </c>
      <c r="B21" s="400">
        <v>36</v>
      </c>
      <c r="C21" s="401">
        <v>7</v>
      </c>
      <c r="D21" s="401">
        <v>29</v>
      </c>
      <c r="E21" s="443">
        <v>36</v>
      </c>
      <c r="F21" s="411">
        <v>5</v>
      </c>
      <c r="G21" s="411">
        <v>31</v>
      </c>
      <c r="H21" s="400">
        <v>32</v>
      </c>
      <c r="I21" s="401">
        <v>6</v>
      </c>
      <c r="J21" s="401">
        <v>16</v>
      </c>
      <c r="K21" s="782" t="s">
        <v>418</v>
      </c>
      <c r="L21" s="783"/>
      <c r="M21" s="360"/>
      <c r="N21" s="357"/>
    </row>
    <row r="22" spans="1:14" ht="22.5" customHeight="1" x14ac:dyDescent="0.2">
      <c r="A22" s="567" t="s">
        <v>494</v>
      </c>
      <c r="B22" s="560">
        <v>18</v>
      </c>
      <c r="C22" s="559">
        <v>5</v>
      </c>
      <c r="D22" s="559">
        <v>13</v>
      </c>
      <c r="E22" s="558">
        <v>18</v>
      </c>
      <c r="F22" s="568">
        <v>7</v>
      </c>
      <c r="G22" s="568">
        <v>11</v>
      </c>
      <c r="H22" s="560">
        <v>18</v>
      </c>
      <c r="I22" s="559">
        <v>7</v>
      </c>
      <c r="J22" s="559">
        <v>11</v>
      </c>
      <c r="K22" s="784" t="s">
        <v>419</v>
      </c>
      <c r="L22" s="785"/>
      <c r="M22" s="360"/>
      <c r="N22" s="357" t="s">
        <v>70</v>
      </c>
    </row>
    <row r="23" spans="1:14" ht="28.5" customHeight="1" x14ac:dyDescent="0.2">
      <c r="A23" s="399" t="s">
        <v>495</v>
      </c>
      <c r="B23" s="400">
        <v>4</v>
      </c>
      <c r="C23" s="401" t="s">
        <v>332</v>
      </c>
      <c r="D23" s="401">
        <v>4</v>
      </c>
      <c r="E23" s="443">
        <v>4</v>
      </c>
      <c r="F23" s="411">
        <v>1</v>
      </c>
      <c r="G23" s="411">
        <v>3</v>
      </c>
      <c r="H23" s="400">
        <v>4</v>
      </c>
      <c r="I23" s="401" t="s">
        <v>332</v>
      </c>
      <c r="J23" s="401">
        <v>4</v>
      </c>
      <c r="K23" s="782" t="s">
        <v>481</v>
      </c>
      <c r="L23" s="783"/>
      <c r="M23" s="360"/>
      <c r="N23" s="357" t="s">
        <v>70</v>
      </c>
    </row>
    <row r="24" spans="1:14" ht="32.25" customHeight="1" x14ac:dyDescent="0.2">
      <c r="A24" s="561" t="s">
        <v>496</v>
      </c>
      <c r="B24" s="560">
        <v>6</v>
      </c>
      <c r="C24" s="559" t="s">
        <v>332</v>
      </c>
      <c r="D24" s="559">
        <v>6</v>
      </c>
      <c r="E24" s="558">
        <v>6</v>
      </c>
      <c r="F24" s="568">
        <v>1</v>
      </c>
      <c r="G24" s="568">
        <v>5</v>
      </c>
      <c r="H24" s="560">
        <v>6</v>
      </c>
      <c r="I24" s="559">
        <v>2</v>
      </c>
      <c r="J24" s="559">
        <v>4</v>
      </c>
      <c r="K24" s="784" t="s">
        <v>482</v>
      </c>
      <c r="L24" s="785"/>
      <c r="M24" s="360"/>
      <c r="N24" s="357" t="s">
        <v>70</v>
      </c>
    </row>
    <row r="25" spans="1:14" ht="28.5" customHeight="1" x14ac:dyDescent="0.2">
      <c r="A25" s="399" t="s">
        <v>497</v>
      </c>
      <c r="B25" s="400">
        <v>37</v>
      </c>
      <c r="C25" s="401">
        <v>4</v>
      </c>
      <c r="D25" s="401">
        <v>33</v>
      </c>
      <c r="E25" s="443">
        <v>37</v>
      </c>
      <c r="F25" s="411">
        <v>6</v>
      </c>
      <c r="G25" s="411">
        <v>31</v>
      </c>
      <c r="H25" s="400">
        <v>54</v>
      </c>
      <c r="I25" s="401">
        <v>11</v>
      </c>
      <c r="J25" s="401">
        <v>43</v>
      </c>
      <c r="K25" s="782" t="s">
        <v>459</v>
      </c>
      <c r="L25" s="783"/>
      <c r="M25" s="360"/>
      <c r="N25" s="357" t="s">
        <v>230</v>
      </c>
    </row>
    <row r="26" spans="1:14" ht="31.5" customHeight="1" x14ac:dyDescent="0.2">
      <c r="A26" s="561" t="s">
        <v>498</v>
      </c>
      <c r="B26" s="560">
        <v>30</v>
      </c>
      <c r="C26" s="559">
        <v>7</v>
      </c>
      <c r="D26" s="559">
        <v>23</v>
      </c>
      <c r="E26" s="558">
        <v>30</v>
      </c>
      <c r="F26" s="568">
        <v>9</v>
      </c>
      <c r="G26" s="568">
        <v>21</v>
      </c>
      <c r="H26" s="560">
        <v>30</v>
      </c>
      <c r="I26" s="559">
        <v>1</v>
      </c>
      <c r="J26" s="559">
        <v>29</v>
      </c>
      <c r="K26" s="784" t="s">
        <v>483</v>
      </c>
      <c r="L26" s="785"/>
      <c r="M26" s="360"/>
      <c r="N26" s="357" t="s">
        <v>70</v>
      </c>
    </row>
    <row r="27" spans="1:14" ht="24" customHeight="1" x14ac:dyDescent="0.2">
      <c r="A27" s="410" t="s">
        <v>499</v>
      </c>
      <c r="B27" s="400">
        <v>26</v>
      </c>
      <c r="C27" s="401">
        <v>5</v>
      </c>
      <c r="D27" s="401">
        <v>21</v>
      </c>
      <c r="E27" s="443">
        <v>26</v>
      </c>
      <c r="F27" s="411">
        <v>7</v>
      </c>
      <c r="G27" s="411">
        <v>19</v>
      </c>
      <c r="H27" s="400">
        <v>26</v>
      </c>
      <c r="I27" s="401">
        <v>4</v>
      </c>
      <c r="J27" s="401">
        <v>22</v>
      </c>
      <c r="K27" s="782" t="s">
        <v>484</v>
      </c>
      <c r="L27" s="783"/>
      <c r="N27" s="357" t="s">
        <v>70</v>
      </c>
    </row>
    <row r="28" spans="1:14" ht="27.75" customHeight="1" x14ac:dyDescent="0.2">
      <c r="A28" s="561" t="s">
        <v>604</v>
      </c>
      <c r="B28" s="560">
        <v>1049</v>
      </c>
      <c r="C28" s="559">
        <v>717</v>
      </c>
      <c r="D28" s="559">
        <v>332</v>
      </c>
      <c r="E28" s="558">
        <v>1048</v>
      </c>
      <c r="F28" s="568">
        <v>717</v>
      </c>
      <c r="G28" s="568">
        <v>331</v>
      </c>
      <c r="H28" s="560">
        <v>1030</v>
      </c>
      <c r="I28" s="559">
        <v>714</v>
      </c>
      <c r="J28" s="559">
        <v>316</v>
      </c>
      <c r="K28" s="784" t="s">
        <v>605</v>
      </c>
      <c r="L28" s="785"/>
      <c r="N28" s="357" t="s">
        <v>70</v>
      </c>
    </row>
    <row r="29" spans="1:14" ht="28.5" customHeight="1" x14ac:dyDescent="0.2">
      <c r="A29" s="404" t="s">
        <v>445</v>
      </c>
      <c r="B29" s="400">
        <v>60</v>
      </c>
      <c r="C29" s="401">
        <v>3</v>
      </c>
      <c r="D29" s="401">
        <v>57</v>
      </c>
      <c r="E29" s="443">
        <v>60</v>
      </c>
      <c r="F29" s="411">
        <v>5</v>
      </c>
      <c r="G29" s="411">
        <v>55</v>
      </c>
      <c r="H29" s="400">
        <v>60</v>
      </c>
      <c r="I29" s="401">
        <v>9</v>
      </c>
      <c r="J29" s="401">
        <v>51</v>
      </c>
      <c r="K29" s="782" t="s">
        <v>462</v>
      </c>
      <c r="L29" s="783"/>
      <c r="N29" s="357" t="s">
        <v>230</v>
      </c>
    </row>
    <row r="30" spans="1:14" ht="28.5" customHeight="1" x14ac:dyDescent="0.2">
      <c r="A30" s="561" t="s">
        <v>447</v>
      </c>
      <c r="B30" s="560">
        <v>25</v>
      </c>
      <c r="C30" s="559">
        <v>4</v>
      </c>
      <c r="D30" s="559">
        <v>21</v>
      </c>
      <c r="E30" s="558">
        <v>17</v>
      </c>
      <c r="F30" s="568">
        <v>2</v>
      </c>
      <c r="G30" s="568">
        <v>15</v>
      </c>
      <c r="H30" s="560">
        <v>16</v>
      </c>
      <c r="I30" s="559" t="s">
        <v>332</v>
      </c>
      <c r="J30" s="559">
        <v>16</v>
      </c>
      <c r="K30" s="784" t="s">
        <v>485</v>
      </c>
      <c r="L30" s="785"/>
      <c r="N30" s="357" t="s">
        <v>70</v>
      </c>
    </row>
    <row r="31" spans="1:14" ht="19.5" customHeight="1" x14ac:dyDescent="0.2">
      <c r="A31" s="412" t="s">
        <v>449</v>
      </c>
      <c r="B31" s="400">
        <v>15</v>
      </c>
      <c r="C31" s="401">
        <v>1</v>
      </c>
      <c r="D31" s="401">
        <v>14</v>
      </c>
      <c r="E31" s="443">
        <v>15</v>
      </c>
      <c r="F31" s="411">
        <v>2</v>
      </c>
      <c r="G31" s="411">
        <v>13</v>
      </c>
      <c r="H31" s="400">
        <v>43</v>
      </c>
      <c r="I31" s="401">
        <v>19</v>
      </c>
      <c r="J31" s="401">
        <v>24</v>
      </c>
      <c r="K31" s="782" t="s">
        <v>486</v>
      </c>
      <c r="L31" s="783"/>
      <c r="N31" s="357" t="s">
        <v>70</v>
      </c>
    </row>
    <row r="32" spans="1:14" ht="28.5" customHeight="1" x14ac:dyDescent="0.2">
      <c r="A32" s="561" t="s">
        <v>448</v>
      </c>
      <c r="B32" s="560">
        <v>4</v>
      </c>
      <c r="C32" s="559">
        <v>1</v>
      </c>
      <c r="D32" s="559">
        <v>3</v>
      </c>
      <c r="E32" s="558">
        <v>3</v>
      </c>
      <c r="F32" s="568">
        <v>1</v>
      </c>
      <c r="G32" s="568">
        <v>2</v>
      </c>
      <c r="H32" s="560">
        <v>3</v>
      </c>
      <c r="I32" s="559" t="s">
        <v>332</v>
      </c>
      <c r="J32" s="559">
        <v>3</v>
      </c>
      <c r="K32" s="784" t="s">
        <v>487</v>
      </c>
      <c r="L32" s="785"/>
      <c r="N32" s="357" t="s">
        <v>230</v>
      </c>
    </row>
    <row r="33" spans="1:14" ht="28.5" customHeight="1" x14ac:dyDescent="0.2">
      <c r="A33" s="405" t="s">
        <v>500</v>
      </c>
      <c r="B33" s="400">
        <v>23</v>
      </c>
      <c r="C33" s="401">
        <v>6</v>
      </c>
      <c r="D33" s="401">
        <v>17</v>
      </c>
      <c r="E33" s="443">
        <v>23</v>
      </c>
      <c r="F33" s="411">
        <v>7</v>
      </c>
      <c r="G33" s="411">
        <v>16</v>
      </c>
      <c r="H33" s="400">
        <v>23</v>
      </c>
      <c r="I33" s="401">
        <v>5</v>
      </c>
      <c r="J33" s="401">
        <v>18</v>
      </c>
      <c r="K33" s="782" t="s">
        <v>488</v>
      </c>
      <c r="L33" s="783"/>
      <c r="M33" s="139"/>
      <c r="N33" s="363" t="s">
        <v>70</v>
      </c>
    </row>
    <row r="34" spans="1:14" ht="28.5" customHeight="1" x14ac:dyDescent="0.2">
      <c r="A34" s="561" t="s">
        <v>192</v>
      </c>
      <c r="B34" s="560">
        <v>30</v>
      </c>
      <c r="C34" s="559">
        <v>2</v>
      </c>
      <c r="D34" s="559">
        <v>28</v>
      </c>
      <c r="E34" s="558">
        <v>16</v>
      </c>
      <c r="F34" s="568">
        <v>3</v>
      </c>
      <c r="G34" s="568">
        <v>13</v>
      </c>
      <c r="H34" s="560">
        <v>16</v>
      </c>
      <c r="I34" s="559">
        <v>4</v>
      </c>
      <c r="J34" s="559">
        <v>12</v>
      </c>
      <c r="K34" s="784" t="s">
        <v>489</v>
      </c>
      <c r="L34" s="785"/>
      <c r="N34" s="363" t="s">
        <v>70</v>
      </c>
    </row>
    <row r="35" spans="1:14" ht="21.75" customHeight="1" x14ac:dyDescent="0.2">
      <c r="A35" s="410" t="s">
        <v>95</v>
      </c>
      <c r="B35" s="400">
        <v>35</v>
      </c>
      <c r="C35" s="401">
        <v>1</v>
      </c>
      <c r="D35" s="401">
        <v>34</v>
      </c>
      <c r="E35" s="443">
        <v>35</v>
      </c>
      <c r="F35" s="411">
        <v>2</v>
      </c>
      <c r="G35" s="411">
        <v>33</v>
      </c>
      <c r="H35" s="400">
        <v>34</v>
      </c>
      <c r="I35" s="401">
        <v>3</v>
      </c>
      <c r="J35" s="401">
        <v>31</v>
      </c>
      <c r="K35" s="782" t="s">
        <v>490</v>
      </c>
      <c r="L35" s="783"/>
      <c r="N35" s="357"/>
    </row>
    <row r="36" spans="1:14" ht="27" customHeight="1" x14ac:dyDescent="0.2">
      <c r="A36" s="567" t="s">
        <v>96</v>
      </c>
      <c r="B36" s="560">
        <v>16</v>
      </c>
      <c r="C36" s="559">
        <v>2</v>
      </c>
      <c r="D36" s="559">
        <v>14</v>
      </c>
      <c r="E36" s="558">
        <v>16</v>
      </c>
      <c r="F36" s="568" t="s">
        <v>113</v>
      </c>
      <c r="G36" s="568">
        <v>16</v>
      </c>
      <c r="H36" s="560">
        <v>15</v>
      </c>
      <c r="I36" s="559">
        <v>7</v>
      </c>
      <c r="J36" s="559">
        <v>8</v>
      </c>
      <c r="K36" s="784" t="s">
        <v>430</v>
      </c>
      <c r="L36" s="785"/>
      <c r="N36" s="357" t="s">
        <v>70</v>
      </c>
    </row>
    <row r="37" spans="1:14" ht="25.5" customHeight="1" x14ac:dyDescent="0.2">
      <c r="A37" s="410" t="s">
        <v>97</v>
      </c>
      <c r="B37" s="400">
        <v>72</v>
      </c>
      <c r="C37" s="401">
        <v>13</v>
      </c>
      <c r="D37" s="401">
        <v>59</v>
      </c>
      <c r="E37" s="443">
        <v>61</v>
      </c>
      <c r="F37" s="411">
        <v>5</v>
      </c>
      <c r="G37" s="411">
        <v>56</v>
      </c>
      <c r="H37" s="400">
        <v>61</v>
      </c>
      <c r="I37" s="401">
        <v>6</v>
      </c>
      <c r="J37" s="401">
        <v>55</v>
      </c>
      <c r="K37" s="782" t="s">
        <v>431</v>
      </c>
      <c r="L37" s="783"/>
      <c r="N37" s="357" t="s">
        <v>70</v>
      </c>
    </row>
    <row r="38" spans="1:14" ht="30.75" customHeight="1" x14ac:dyDescent="0.2">
      <c r="A38" s="569" t="s">
        <v>207</v>
      </c>
      <c r="B38" s="570">
        <v>3988</v>
      </c>
      <c r="C38" s="559" t="s">
        <v>332</v>
      </c>
      <c r="D38" s="559">
        <v>3988</v>
      </c>
      <c r="E38" s="571">
        <v>3824</v>
      </c>
      <c r="F38" s="572" t="s">
        <v>113</v>
      </c>
      <c r="G38" s="573">
        <v>3824</v>
      </c>
      <c r="H38" s="570">
        <v>3780</v>
      </c>
      <c r="I38" s="574" t="s">
        <v>332</v>
      </c>
      <c r="J38" s="575">
        <v>3780</v>
      </c>
      <c r="K38" s="805" t="s">
        <v>491</v>
      </c>
      <c r="L38" s="806"/>
      <c r="M38" s="5"/>
      <c r="N38" s="306"/>
    </row>
    <row r="39" spans="1:14" s="270" customFormat="1" ht="21" customHeight="1" x14ac:dyDescent="0.2">
      <c r="A39" s="795" t="s">
        <v>256</v>
      </c>
      <c r="B39" s="795"/>
      <c r="C39" s="795"/>
      <c r="D39" s="795"/>
      <c r="E39" s="795"/>
      <c r="F39" s="401"/>
      <c r="G39" s="401"/>
      <c r="H39" s="794" t="s">
        <v>582</v>
      </c>
      <c r="I39" s="794"/>
      <c r="J39" s="794"/>
      <c r="K39" s="794"/>
      <c r="L39" s="794"/>
      <c r="M39" s="271"/>
      <c r="N39" s="364"/>
    </row>
    <row r="40" spans="1:14" s="492" customFormat="1" ht="16.5" customHeight="1" x14ac:dyDescent="0.2">
      <c r="C40" s="803" t="s">
        <v>624</v>
      </c>
      <c r="D40" s="804"/>
      <c r="E40" s="804"/>
      <c r="F40" s="804"/>
      <c r="G40" s="804"/>
      <c r="H40" s="804"/>
      <c r="I40" s="804"/>
      <c r="J40" s="804"/>
      <c r="K40" s="804"/>
      <c r="L40" s="168"/>
      <c r="M40" s="493"/>
      <c r="N40" s="493"/>
    </row>
    <row r="41" spans="1:14" s="270" customFormat="1" ht="21" customHeight="1" x14ac:dyDescent="0.2">
      <c r="A41" s="274"/>
      <c r="B41" s="272"/>
      <c r="C41" s="272"/>
      <c r="D41" s="272"/>
      <c r="E41" s="272"/>
      <c r="H41" s="288"/>
      <c r="I41" s="288"/>
      <c r="J41" s="288"/>
      <c r="K41" s="288"/>
      <c r="L41" s="288"/>
      <c r="M41" s="271"/>
      <c r="N41" s="364"/>
    </row>
    <row r="42" spans="1:14" ht="15.75" customHeight="1" x14ac:dyDescent="0.25">
      <c r="A42" s="268"/>
      <c r="B42" s="262"/>
      <c r="C42" s="262"/>
      <c r="D42" s="262"/>
      <c r="E42" s="262"/>
      <c r="F42" s="269"/>
      <c r="G42" s="191"/>
      <c r="H42" s="191"/>
      <c r="I42" s="191"/>
      <c r="J42" s="191"/>
      <c r="K42" s="191"/>
      <c r="L42" s="191"/>
      <c r="M42" s="122"/>
      <c r="N42" s="5"/>
    </row>
    <row r="43" spans="1:14" ht="15.75" customHeight="1" x14ac:dyDescent="0.25">
      <c r="A43" s="268"/>
      <c r="B43" s="262"/>
      <c r="C43" s="262"/>
      <c r="D43" s="262"/>
      <c r="E43" s="262"/>
      <c r="F43" s="269"/>
      <c r="G43" s="191"/>
      <c r="H43" s="191"/>
      <c r="I43" s="191"/>
      <c r="J43" s="191"/>
      <c r="K43" s="191"/>
      <c r="L43" s="191"/>
      <c r="M43" s="122"/>
      <c r="N43" s="5"/>
    </row>
    <row r="44" spans="1:14" ht="15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42"/>
      <c r="M44" s="5"/>
      <c r="N44" s="5"/>
    </row>
    <row r="45" spans="1:14" ht="15.75" customHeight="1" x14ac:dyDescent="0.2">
      <c r="N45" s="5"/>
    </row>
    <row r="46" spans="1:14" ht="15.75" customHeight="1" x14ac:dyDescent="0.2">
      <c r="N46" s="5"/>
    </row>
    <row r="47" spans="1:14" ht="15.75" customHeight="1" x14ac:dyDescent="0.2">
      <c r="N47" s="5"/>
    </row>
    <row r="48" spans="1:14" ht="15.75" customHeight="1" x14ac:dyDescent="0.2">
      <c r="M48" s="20"/>
      <c r="N48" s="5"/>
    </row>
    <row r="49" spans="1:14" ht="15.75" customHeight="1" x14ac:dyDescent="0.2">
      <c r="N49" s="5"/>
    </row>
    <row r="50" spans="1:14" ht="15.75" customHeight="1" x14ac:dyDescent="0.2">
      <c r="N50" s="5"/>
    </row>
    <row r="51" spans="1:14" ht="15.75" customHeight="1" x14ac:dyDescent="0.2">
      <c r="N51" s="5"/>
    </row>
    <row r="52" spans="1:14" ht="15.75" customHeight="1" x14ac:dyDescent="0.2">
      <c r="N52" s="5"/>
    </row>
    <row r="57" spans="1:14" x14ac:dyDescent="0.2">
      <c r="I57" s="5"/>
      <c r="J57" s="5"/>
      <c r="K57" s="5"/>
      <c r="L57" s="7"/>
    </row>
    <row r="58" spans="1:14" x14ac:dyDescent="0.2">
      <c r="I58" s="5"/>
      <c r="J58" s="5"/>
      <c r="K58" s="5"/>
      <c r="L58" s="5"/>
    </row>
    <row r="59" spans="1:14" x14ac:dyDescent="0.2">
      <c r="B59" s="793" t="s">
        <v>272</v>
      </c>
      <c r="C59" s="793"/>
      <c r="D59" s="793"/>
      <c r="E59" s="793"/>
      <c r="F59" s="793"/>
      <c r="G59" s="793"/>
      <c r="H59" s="793"/>
      <c r="I59" s="793"/>
      <c r="J59" s="793"/>
      <c r="K59" s="5"/>
    </row>
    <row r="60" spans="1:14" x14ac:dyDescent="0.2">
      <c r="A60" s="5"/>
      <c r="B60" s="5"/>
      <c r="C60" s="5"/>
      <c r="D60" s="5"/>
      <c r="I60" s="5"/>
      <c r="J60" s="5"/>
      <c r="K60" s="5"/>
      <c r="L60" s="5"/>
    </row>
    <row r="61" spans="1:14" x14ac:dyDescent="0.2">
      <c r="A61" s="5"/>
      <c r="B61" s="5"/>
      <c r="C61" s="5"/>
      <c r="D61" s="5"/>
      <c r="I61" s="5"/>
      <c r="J61" s="5"/>
      <c r="K61" s="5"/>
      <c r="L61" s="5"/>
    </row>
    <row r="62" spans="1:14" x14ac:dyDescent="0.2">
      <c r="A62" s="5"/>
      <c r="B62" s="42" t="s">
        <v>565</v>
      </c>
      <c r="C62" s="42" t="s">
        <v>589</v>
      </c>
      <c r="D62" s="42" t="s">
        <v>602</v>
      </c>
      <c r="I62" s="5"/>
      <c r="J62" s="5"/>
      <c r="K62" s="5"/>
      <c r="L62" s="5"/>
    </row>
    <row r="63" spans="1:14" x14ac:dyDescent="0.2">
      <c r="A63" s="5"/>
      <c r="B63">
        <v>1394</v>
      </c>
      <c r="C63">
        <v>1395</v>
      </c>
      <c r="D63">
        <v>1396</v>
      </c>
    </row>
    <row r="64" spans="1:14" ht="15" x14ac:dyDescent="0.25">
      <c r="A64" s="42" t="s">
        <v>502</v>
      </c>
      <c r="B64">
        <f>H10</f>
        <v>5507</v>
      </c>
      <c r="C64">
        <v>5675</v>
      </c>
      <c r="D64">
        <f>B10</f>
        <v>5784</v>
      </c>
      <c r="E64" s="73"/>
    </row>
    <row r="65" spans="1:12" ht="15" x14ac:dyDescent="0.25">
      <c r="A65" s="287" t="s">
        <v>501</v>
      </c>
      <c r="B65">
        <f>J10</f>
        <v>4653</v>
      </c>
      <c r="C65">
        <v>4821</v>
      </c>
      <c r="D65">
        <f>D10</f>
        <v>4981</v>
      </c>
      <c r="E65" s="73"/>
    </row>
    <row r="66" spans="1:12" ht="12.75" customHeight="1" x14ac:dyDescent="0.2">
      <c r="A66" s="5"/>
      <c r="B66" s="5"/>
      <c r="C66" s="5"/>
      <c r="D66" s="5"/>
    </row>
    <row r="67" spans="1:12" x14ac:dyDescent="0.2">
      <c r="A67" s="61"/>
      <c r="C67" s="61"/>
      <c r="D67" s="61"/>
      <c r="E67" s="61"/>
      <c r="F67" s="61"/>
      <c r="G67" s="61"/>
      <c r="H67" s="61"/>
      <c r="I67" s="61"/>
      <c r="J67" s="61"/>
      <c r="K67" s="61"/>
      <c r="L67" s="5"/>
    </row>
    <row r="68" spans="1:12" x14ac:dyDescent="0.2">
      <c r="A68" s="97"/>
      <c r="C68" s="45"/>
      <c r="D68" s="5"/>
      <c r="E68" s="3"/>
      <c r="F68" s="45"/>
      <c r="G68" s="802"/>
      <c r="H68" s="3"/>
      <c r="I68" s="45"/>
      <c r="J68" s="5"/>
      <c r="K68" s="5"/>
      <c r="L68" s="5"/>
    </row>
    <row r="69" spans="1:12" x14ac:dyDescent="0.2">
      <c r="A69" s="5"/>
      <c r="C69" s="3"/>
      <c r="D69" s="3"/>
      <c r="E69" s="7"/>
      <c r="F69" s="3"/>
      <c r="G69" s="802"/>
      <c r="H69" s="3"/>
      <c r="I69" s="3"/>
      <c r="J69" s="3"/>
      <c r="K69" s="261"/>
      <c r="L69" s="171"/>
    </row>
    <row r="70" spans="1:12" ht="14.25" x14ac:dyDescent="0.2">
      <c r="A70" s="5"/>
      <c r="C70" s="137"/>
      <c r="D70" s="5"/>
      <c r="E70" s="5"/>
      <c r="F70" s="148"/>
      <c r="G70" s="5"/>
      <c r="H70" s="5"/>
      <c r="I70" s="148"/>
      <c r="J70" s="5"/>
      <c r="K70" s="5"/>
      <c r="L70" s="5"/>
    </row>
    <row r="71" spans="1:12" x14ac:dyDescent="0.2">
      <c r="J71" s="5"/>
      <c r="K71" s="5"/>
    </row>
    <row r="72" spans="1:12" x14ac:dyDescent="0.2">
      <c r="J72" s="5"/>
      <c r="K72" s="5"/>
    </row>
    <row r="73" spans="1:12" x14ac:dyDescent="0.2">
      <c r="J73" s="84"/>
      <c r="K73" s="84"/>
    </row>
    <row r="74" spans="1:12" x14ac:dyDescent="0.2">
      <c r="A74" s="93"/>
      <c r="B74" s="93"/>
      <c r="C74" s="93"/>
      <c r="D74" s="93"/>
      <c r="E74" s="93"/>
      <c r="F74" s="93"/>
      <c r="G74" s="93"/>
      <c r="H74" s="93"/>
      <c r="I74" s="93"/>
      <c r="J74" s="36"/>
      <c r="K74" s="259"/>
    </row>
    <row r="75" spans="1:12" x14ac:dyDescent="0.2">
      <c r="A75" s="93"/>
      <c r="B75" s="93"/>
      <c r="C75" s="93"/>
      <c r="D75" s="93"/>
      <c r="E75" s="93"/>
      <c r="F75" s="93"/>
      <c r="G75" s="93"/>
      <c r="H75" s="93"/>
      <c r="I75" s="93"/>
      <c r="J75" s="151"/>
      <c r="K75" s="151"/>
    </row>
    <row r="76" spans="1:12" x14ac:dyDescent="0.2">
      <c r="A76" s="93"/>
      <c r="B76" s="93"/>
      <c r="C76" s="93"/>
      <c r="D76" s="93"/>
      <c r="E76" s="93"/>
      <c r="F76" s="93"/>
      <c r="G76" s="93"/>
      <c r="H76" s="93"/>
      <c r="I76" s="93"/>
      <c r="J76" s="151"/>
      <c r="K76" s="151"/>
    </row>
    <row r="77" spans="1:12" x14ac:dyDescent="0.2">
      <c r="J77" s="5"/>
      <c r="K77" s="5"/>
    </row>
  </sheetData>
  <mergeCells count="45">
    <mergeCell ref="C40:K40"/>
    <mergeCell ref="K38:L38"/>
    <mergeCell ref="K32:L32"/>
    <mergeCell ref="K33:L33"/>
    <mergeCell ref="K34:L34"/>
    <mergeCell ref="K35:L35"/>
    <mergeCell ref="K36:L36"/>
    <mergeCell ref="K11:L11"/>
    <mergeCell ref="K12:L12"/>
    <mergeCell ref="K13:L13"/>
    <mergeCell ref="K14:L14"/>
    <mergeCell ref="G68:G6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7:L37"/>
    <mergeCell ref="E4:G4"/>
    <mergeCell ref="E5:G5"/>
    <mergeCell ref="H4:J4"/>
    <mergeCell ref="H5:J5"/>
    <mergeCell ref="B4:D4"/>
    <mergeCell ref="B5:D5"/>
    <mergeCell ref="B2:K2"/>
    <mergeCell ref="B3:K3"/>
    <mergeCell ref="B59:J59"/>
    <mergeCell ref="H39:L39"/>
    <mergeCell ref="B1:L1"/>
    <mergeCell ref="K4:L9"/>
    <mergeCell ref="K10:L10"/>
    <mergeCell ref="K15:L15"/>
    <mergeCell ref="K16:L16"/>
    <mergeCell ref="K17:L17"/>
    <mergeCell ref="K18:L18"/>
    <mergeCell ref="K19:L19"/>
    <mergeCell ref="K20:L20"/>
    <mergeCell ref="K21:L21"/>
    <mergeCell ref="A39:E39"/>
    <mergeCell ref="A4:A9"/>
  </mergeCells>
  <phoneticPr fontId="2" type="noConversion"/>
  <printOptions horizontalCentered="1"/>
  <pageMargins left="0" right="0.39370078740157499" top="0.39370078740157499" bottom="0.39370078740157499" header="0.196850393700787" footer="0.31496062992126"/>
  <pageSetup paperSize="9" scale="70" firstPageNumber="134" orientation="portrait" horizontalDpi="300" verticalDpi="300" r:id="rId1"/>
  <headerFooter alignWithMargins="0">
    <oddFooter>&amp;L Afghanistan Statistical Yearbook 2017-18                          &amp;R&amp;12سالنامۀ احصائیوی افغانستان ١٣٩۶/  دافغانستان  احصائیوی کالنی ١٣٩۶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32" zoomScaleNormal="100" workbookViewId="0">
      <selection activeCell="C32" sqref="C32"/>
    </sheetView>
  </sheetViews>
  <sheetFormatPr defaultRowHeight="12.75" x14ac:dyDescent="0.2"/>
  <cols>
    <col min="1" max="1" width="28.5" customWidth="1"/>
    <col min="2" max="2" width="9.6640625" customWidth="1"/>
    <col min="3" max="3" width="10.33203125" style="20" customWidth="1"/>
    <col min="4" max="5" width="11.83203125" bestFit="1" customWidth="1"/>
    <col min="6" max="6" width="9.33203125" style="20" customWidth="1"/>
    <col min="7" max="7" width="11.83203125" bestFit="1" customWidth="1"/>
    <col min="8" max="10" width="10.83203125" customWidth="1"/>
    <col min="11" max="11" width="23.5" customWidth="1"/>
    <col min="12" max="12" width="24.1640625" customWidth="1"/>
    <col min="15" max="15" width="18" customWidth="1"/>
  </cols>
  <sheetData>
    <row r="1" spans="1:16" ht="15.75" x14ac:dyDescent="0.25">
      <c r="A1" s="155"/>
      <c r="B1" s="810" t="s">
        <v>563</v>
      </c>
      <c r="C1" s="810"/>
      <c r="D1" s="810"/>
      <c r="E1" s="810"/>
      <c r="F1" s="810"/>
      <c r="G1" s="810"/>
      <c r="H1" s="810"/>
      <c r="I1" s="810"/>
      <c r="J1" s="810"/>
      <c r="K1" s="810"/>
      <c r="L1" s="810"/>
    </row>
    <row r="2" spans="1:16" ht="18.75" customHeight="1" x14ac:dyDescent="0.25">
      <c r="A2" s="155"/>
      <c r="B2" s="810" t="s">
        <v>564</v>
      </c>
      <c r="C2" s="810"/>
      <c r="D2" s="810"/>
      <c r="E2" s="810"/>
      <c r="F2" s="810"/>
      <c r="G2" s="810"/>
      <c r="H2" s="810"/>
      <c r="I2" s="810"/>
      <c r="J2" s="810"/>
      <c r="K2" s="810"/>
      <c r="L2" s="810"/>
    </row>
    <row r="3" spans="1:16" ht="14.25" x14ac:dyDescent="0.2">
      <c r="A3" s="1" t="s">
        <v>305</v>
      </c>
      <c r="B3" s="689" t="s">
        <v>562</v>
      </c>
      <c r="C3" s="689"/>
      <c r="D3" s="689"/>
      <c r="E3" s="689"/>
      <c r="F3" s="689"/>
      <c r="G3" s="689"/>
      <c r="H3" s="689"/>
      <c r="I3" s="689"/>
      <c r="J3" s="689"/>
      <c r="K3" s="689"/>
      <c r="L3" s="72" t="s">
        <v>337</v>
      </c>
    </row>
    <row r="4" spans="1:16" ht="12" customHeight="1" x14ac:dyDescent="0.2">
      <c r="A4" s="651" t="s">
        <v>259</v>
      </c>
      <c r="B4" s="811">
        <v>1396</v>
      </c>
      <c r="C4" s="812"/>
      <c r="D4" s="813"/>
      <c r="E4" s="811">
        <v>1395</v>
      </c>
      <c r="F4" s="812"/>
      <c r="G4" s="813"/>
      <c r="H4" s="811">
        <v>1394</v>
      </c>
      <c r="I4" s="812"/>
      <c r="J4" s="813"/>
      <c r="K4" s="650" t="s">
        <v>258</v>
      </c>
      <c r="L4" s="678"/>
    </row>
    <row r="5" spans="1:16" ht="12" customHeight="1" x14ac:dyDescent="0.2">
      <c r="A5" s="807"/>
      <c r="B5" s="814" t="s">
        <v>602</v>
      </c>
      <c r="C5" s="815"/>
      <c r="D5" s="809"/>
      <c r="E5" s="814" t="s">
        <v>589</v>
      </c>
      <c r="F5" s="815"/>
      <c r="G5" s="809"/>
      <c r="H5" s="814" t="s">
        <v>565</v>
      </c>
      <c r="I5" s="815"/>
      <c r="J5" s="809"/>
      <c r="K5" s="745"/>
      <c r="L5" s="720"/>
    </row>
    <row r="6" spans="1:16" ht="13.5" customHeight="1" x14ac:dyDescent="0.2">
      <c r="A6" s="807"/>
      <c r="B6" s="320" t="s">
        <v>62</v>
      </c>
      <c r="C6" s="260" t="s">
        <v>173</v>
      </c>
      <c r="D6" s="321" t="s">
        <v>75</v>
      </c>
      <c r="E6" s="320" t="s">
        <v>62</v>
      </c>
      <c r="F6" s="260" t="s">
        <v>173</v>
      </c>
      <c r="G6" s="321" t="s">
        <v>75</v>
      </c>
      <c r="H6" s="320" t="s">
        <v>62</v>
      </c>
      <c r="I6" s="260" t="s">
        <v>173</v>
      </c>
      <c r="J6" s="321" t="s">
        <v>75</v>
      </c>
      <c r="K6" s="745"/>
      <c r="L6" s="720"/>
    </row>
    <row r="7" spans="1:16" ht="12.75" customHeight="1" x14ac:dyDescent="0.2">
      <c r="A7" s="807"/>
      <c r="B7" s="340" t="s">
        <v>276</v>
      </c>
      <c r="C7" s="459" t="s">
        <v>294</v>
      </c>
      <c r="D7" s="322"/>
      <c r="E7" s="340" t="s">
        <v>276</v>
      </c>
      <c r="F7" s="337" t="s">
        <v>294</v>
      </c>
      <c r="G7" s="322"/>
      <c r="H7" s="314" t="s">
        <v>276</v>
      </c>
      <c r="I7" s="337" t="s">
        <v>294</v>
      </c>
      <c r="J7" s="322"/>
      <c r="K7" s="745"/>
      <c r="L7" s="720"/>
      <c r="O7" s="137" t="s">
        <v>70</v>
      </c>
      <c r="P7" s="137"/>
    </row>
    <row r="8" spans="1:16" ht="15.75" customHeight="1" x14ac:dyDescent="0.2">
      <c r="A8" s="807"/>
      <c r="B8" s="114"/>
      <c r="C8" s="112" t="s">
        <v>101</v>
      </c>
      <c r="D8" s="808" t="s">
        <v>149</v>
      </c>
      <c r="E8" s="114"/>
      <c r="F8" s="112" t="s">
        <v>101</v>
      </c>
      <c r="G8" s="808" t="s">
        <v>149</v>
      </c>
      <c r="H8" s="114"/>
      <c r="I8" s="112" t="s">
        <v>101</v>
      </c>
      <c r="J8" s="808" t="s">
        <v>149</v>
      </c>
      <c r="K8" s="745"/>
      <c r="L8" s="720"/>
      <c r="O8" s="137"/>
      <c r="P8" s="137"/>
    </row>
    <row r="9" spans="1:16" ht="15.75" customHeight="1" x14ac:dyDescent="0.2">
      <c r="A9" s="652"/>
      <c r="B9" s="460" t="s">
        <v>69</v>
      </c>
      <c r="C9" s="461" t="s">
        <v>102</v>
      </c>
      <c r="D9" s="809"/>
      <c r="E9" s="345" t="s">
        <v>69</v>
      </c>
      <c r="F9" s="346" t="s">
        <v>102</v>
      </c>
      <c r="G9" s="809"/>
      <c r="H9" s="319" t="s">
        <v>69</v>
      </c>
      <c r="I9" s="346" t="s">
        <v>102</v>
      </c>
      <c r="J9" s="809"/>
      <c r="K9" s="679"/>
      <c r="L9" s="680"/>
      <c r="O9" s="137"/>
      <c r="P9" s="137"/>
    </row>
    <row r="10" spans="1:16" s="578" customFormat="1" ht="27.75" customHeight="1" x14ac:dyDescent="0.2">
      <c r="A10" s="576" t="s">
        <v>69</v>
      </c>
      <c r="B10" s="556">
        <v>230162</v>
      </c>
      <c r="C10" s="577">
        <f>C11+C14+C16+C17+C18+C19+C20+C21+C22+C25+C26+C27+C28+C29+C30+C31+C33+C34+C35+C36+C37</f>
        <v>38407</v>
      </c>
      <c r="D10" s="556">
        <f>D11+D12+D13+D14+D15+D16+D17+D18+D19+D20+D21+D22+D23+D24+D25+D26+D27+D28+D29+D30+D31+D32+D33+D34+D35+D36+D37+D38</f>
        <v>191755</v>
      </c>
      <c r="E10" s="556">
        <f>F10+G10</f>
        <v>224965</v>
      </c>
      <c r="F10" s="577">
        <f>F12+F13+F16+F17+F18+F19+F20+F21+F22+F23+F24+F25+F26+F27+F28+F29+F30+F31+F32+F33+F34+F35+F37</f>
        <v>47300</v>
      </c>
      <c r="G10" s="556">
        <f>G11+G12+G13+G14+G15+G16+G17+G18+G19+G20+G21+G22+G23+G24+G25+G26+G27+G28+G29+G30+G31+G32+G33+G34+G35+G36+G37+G38</f>
        <v>177665</v>
      </c>
      <c r="H10" s="556">
        <v>217255</v>
      </c>
      <c r="I10" s="577">
        <v>48274</v>
      </c>
      <c r="J10" s="556">
        <v>168981</v>
      </c>
      <c r="K10" s="776" t="s">
        <v>318</v>
      </c>
      <c r="L10" s="777"/>
    </row>
    <row r="11" spans="1:16" s="26" customFormat="1" ht="30" customHeight="1" x14ac:dyDescent="0.25">
      <c r="A11" s="369" t="s">
        <v>201</v>
      </c>
      <c r="B11" s="411">
        <f>C11+D11</f>
        <v>3010</v>
      </c>
      <c r="C11" s="411">
        <v>280</v>
      </c>
      <c r="D11" s="411">
        <v>2730</v>
      </c>
      <c r="E11" s="411">
        <v>2480</v>
      </c>
      <c r="F11" s="411" t="s">
        <v>113</v>
      </c>
      <c r="G11" s="411">
        <v>2480</v>
      </c>
      <c r="H11" s="411">
        <v>1890</v>
      </c>
      <c r="I11" s="411" t="s">
        <v>332</v>
      </c>
      <c r="J11" s="411">
        <v>1890</v>
      </c>
      <c r="K11" s="778" t="s">
        <v>475</v>
      </c>
      <c r="L11" s="779"/>
    </row>
    <row r="12" spans="1:16" ht="26.25" customHeight="1" x14ac:dyDescent="0.2">
      <c r="A12" s="579" t="s">
        <v>432</v>
      </c>
      <c r="B12" s="568">
        <v>1365</v>
      </c>
      <c r="C12" s="568" t="s">
        <v>332</v>
      </c>
      <c r="D12" s="568">
        <v>1365</v>
      </c>
      <c r="E12" s="568">
        <v>1510</v>
      </c>
      <c r="F12" s="568">
        <v>150</v>
      </c>
      <c r="G12" s="568">
        <v>1360</v>
      </c>
      <c r="H12" s="568">
        <v>1460</v>
      </c>
      <c r="I12" s="568">
        <v>280</v>
      </c>
      <c r="J12" s="568">
        <v>1180</v>
      </c>
      <c r="K12" s="784" t="s">
        <v>476</v>
      </c>
      <c r="L12" s="785"/>
      <c r="M12" s="181"/>
      <c r="N12" s="103"/>
    </row>
    <row r="13" spans="1:16" ht="27" customHeight="1" x14ac:dyDescent="0.2">
      <c r="A13" s="370" t="s">
        <v>504</v>
      </c>
      <c r="B13" s="411">
        <v>680</v>
      </c>
      <c r="C13" s="411" t="s">
        <v>332</v>
      </c>
      <c r="D13" s="411">
        <v>680</v>
      </c>
      <c r="E13" s="411">
        <v>840</v>
      </c>
      <c r="F13" s="411">
        <v>160</v>
      </c>
      <c r="G13" s="411">
        <v>680</v>
      </c>
      <c r="H13" s="411">
        <v>408</v>
      </c>
      <c r="I13" s="411">
        <v>120</v>
      </c>
      <c r="J13" s="411">
        <v>288</v>
      </c>
      <c r="K13" s="782" t="s">
        <v>452</v>
      </c>
      <c r="L13" s="783"/>
      <c r="M13" s="181"/>
      <c r="N13" s="103"/>
      <c r="O13" s="137"/>
      <c r="P13" s="137"/>
    </row>
    <row r="14" spans="1:16" ht="30" customHeight="1" x14ac:dyDescent="0.2">
      <c r="A14" s="579" t="s">
        <v>505</v>
      </c>
      <c r="B14" s="568">
        <f>C14+D14</f>
        <v>1050</v>
      </c>
      <c r="C14" s="568">
        <v>90</v>
      </c>
      <c r="D14" s="568">
        <v>960</v>
      </c>
      <c r="E14" s="568">
        <v>960</v>
      </c>
      <c r="F14" s="568" t="s">
        <v>113</v>
      </c>
      <c r="G14" s="568">
        <v>960</v>
      </c>
      <c r="H14" s="568">
        <v>690</v>
      </c>
      <c r="I14" s="568" t="s">
        <v>332</v>
      </c>
      <c r="J14" s="568">
        <v>690</v>
      </c>
      <c r="K14" s="784" t="s">
        <v>477</v>
      </c>
      <c r="L14" s="785"/>
      <c r="M14" s="181"/>
      <c r="N14" s="103"/>
    </row>
    <row r="15" spans="1:16" ht="24.75" customHeight="1" x14ac:dyDescent="0.2">
      <c r="A15" s="370" t="s">
        <v>493</v>
      </c>
      <c r="B15" s="411">
        <v>120</v>
      </c>
      <c r="C15" s="411" t="s">
        <v>332</v>
      </c>
      <c r="D15" s="411">
        <v>120</v>
      </c>
      <c r="E15" s="411">
        <v>120</v>
      </c>
      <c r="F15" s="411" t="s">
        <v>113</v>
      </c>
      <c r="G15" s="411">
        <v>120</v>
      </c>
      <c r="H15" s="411">
        <v>240</v>
      </c>
      <c r="I15" s="411">
        <v>80</v>
      </c>
      <c r="J15" s="411">
        <v>160</v>
      </c>
      <c r="K15" s="782" t="s">
        <v>478</v>
      </c>
      <c r="L15" s="783"/>
    </row>
    <row r="16" spans="1:16" s="26" customFormat="1" ht="25.5" customHeight="1" x14ac:dyDescent="0.25">
      <c r="A16" s="580" t="s">
        <v>469</v>
      </c>
      <c r="B16" s="568">
        <v>920</v>
      </c>
      <c r="C16" s="568">
        <v>40</v>
      </c>
      <c r="D16" s="568">
        <v>880</v>
      </c>
      <c r="E16" s="568">
        <v>920</v>
      </c>
      <c r="F16" s="568">
        <v>240</v>
      </c>
      <c r="G16" s="568">
        <v>680</v>
      </c>
      <c r="H16" s="568">
        <v>870</v>
      </c>
      <c r="I16" s="568">
        <v>240</v>
      </c>
      <c r="J16" s="568">
        <v>630</v>
      </c>
      <c r="K16" s="784" t="s">
        <v>479</v>
      </c>
      <c r="L16" s="785"/>
    </row>
    <row r="17" spans="1:14" s="26" customFormat="1" ht="25.5" customHeight="1" x14ac:dyDescent="0.25">
      <c r="A17" s="369" t="s">
        <v>470</v>
      </c>
      <c r="B17" s="411">
        <v>810</v>
      </c>
      <c r="C17" s="411">
        <v>50</v>
      </c>
      <c r="D17" s="411">
        <v>760</v>
      </c>
      <c r="E17" s="411">
        <v>810</v>
      </c>
      <c r="F17" s="411">
        <v>40</v>
      </c>
      <c r="G17" s="411">
        <v>770</v>
      </c>
      <c r="H17" s="411">
        <v>810</v>
      </c>
      <c r="I17" s="411">
        <v>40</v>
      </c>
      <c r="J17" s="411">
        <v>720</v>
      </c>
      <c r="K17" s="782" t="s">
        <v>480</v>
      </c>
      <c r="L17" s="783"/>
      <c r="M17" s="26" t="s">
        <v>70</v>
      </c>
    </row>
    <row r="18" spans="1:14" ht="27.75" customHeight="1" x14ac:dyDescent="0.2">
      <c r="A18" s="579" t="s">
        <v>436</v>
      </c>
      <c r="B18" s="568">
        <v>1105</v>
      </c>
      <c r="C18" s="568">
        <v>90</v>
      </c>
      <c r="D18" s="568">
        <v>1015</v>
      </c>
      <c r="E18" s="568">
        <v>960</v>
      </c>
      <c r="F18" s="568">
        <v>240</v>
      </c>
      <c r="G18" s="568">
        <v>720</v>
      </c>
      <c r="H18" s="568">
        <f>I18+J18</f>
        <v>960</v>
      </c>
      <c r="I18" s="568">
        <v>270</v>
      </c>
      <c r="J18" s="568">
        <v>690</v>
      </c>
      <c r="K18" s="784" t="s">
        <v>415</v>
      </c>
      <c r="L18" s="785"/>
    </row>
    <row r="19" spans="1:14" ht="27.75" customHeight="1" x14ac:dyDescent="0.2">
      <c r="A19" s="370" t="s">
        <v>437</v>
      </c>
      <c r="B19" s="411">
        <v>750</v>
      </c>
      <c r="C19" s="411">
        <v>120</v>
      </c>
      <c r="D19" s="411">
        <v>630</v>
      </c>
      <c r="E19" s="411">
        <v>1440</v>
      </c>
      <c r="F19" s="411">
        <v>180</v>
      </c>
      <c r="G19" s="411">
        <v>1260</v>
      </c>
      <c r="H19" s="411">
        <v>1689</v>
      </c>
      <c r="I19" s="411">
        <v>279</v>
      </c>
      <c r="J19" s="411">
        <v>1410</v>
      </c>
      <c r="K19" s="782" t="s">
        <v>455</v>
      </c>
      <c r="L19" s="783"/>
    </row>
    <row r="20" spans="1:14" ht="26.25" customHeight="1" x14ac:dyDescent="0.2">
      <c r="A20" s="579" t="s">
        <v>438</v>
      </c>
      <c r="B20" s="568">
        <v>1925</v>
      </c>
      <c r="C20" s="568">
        <v>105</v>
      </c>
      <c r="D20" s="568">
        <v>1820</v>
      </c>
      <c r="E20" s="568">
        <v>1920</v>
      </c>
      <c r="F20" s="568">
        <v>360</v>
      </c>
      <c r="G20" s="568">
        <v>1560</v>
      </c>
      <c r="H20" s="568">
        <v>1487</v>
      </c>
      <c r="I20" s="568">
        <v>30</v>
      </c>
      <c r="J20" s="568">
        <v>1457</v>
      </c>
      <c r="K20" s="784" t="s">
        <v>456</v>
      </c>
      <c r="L20" s="785"/>
    </row>
    <row r="21" spans="1:14" ht="30" customHeight="1" x14ac:dyDescent="0.2">
      <c r="A21" s="370" t="s">
        <v>506</v>
      </c>
      <c r="B21" s="411">
        <v>1370</v>
      </c>
      <c r="C21" s="411">
        <v>210</v>
      </c>
      <c r="D21" s="411">
        <v>1160</v>
      </c>
      <c r="E21" s="411">
        <v>1080</v>
      </c>
      <c r="F21" s="411">
        <v>150</v>
      </c>
      <c r="G21" s="411">
        <v>930</v>
      </c>
      <c r="H21" s="411">
        <v>960</v>
      </c>
      <c r="I21" s="411">
        <v>330</v>
      </c>
      <c r="J21" s="411">
        <v>630</v>
      </c>
      <c r="K21" s="782" t="s">
        <v>625</v>
      </c>
      <c r="L21" s="783"/>
    </row>
    <row r="22" spans="1:14" ht="27.75" customHeight="1" x14ac:dyDescent="0.2">
      <c r="A22" s="579" t="s">
        <v>440</v>
      </c>
      <c r="B22" s="568">
        <v>720</v>
      </c>
      <c r="C22" s="568">
        <v>200</v>
      </c>
      <c r="D22" s="568">
        <v>520</v>
      </c>
      <c r="E22" s="568">
        <v>720</v>
      </c>
      <c r="F22" s="568">
        <v>280</v>
      </c>
      <c r="G22" s="568">
        <v>440</v>
      </c>
      <c r="H22" s="568">
        <v>540</v>
      </c>
      <c r="I22" s="568">
        <v>210</v>
      </c>
      <c r="J22" s="568">
        <v>330</v>
      </c>
      <c r="K22" s="784" t="s">
        <v>419</v>
      </c>
      <c r="L22" s="785"/>
    </row>
    <row r="23" spans="1:14" s="26" customFormat="1" ht="33" customHeight="1" x14ac:dyDescent="0.25">
      <c r="A23" s="369" t="s">
        <v>495</v>
      </c>
      <c r="B23" s="411">
        <v>160</v>
      </c>
      <c r="C23" s="411" t="s">
        <v>332</v>
      </c>
      <c r="D23" s="411">
        <v>160</v>
      </c>
      <c r="E23" s="411">
        <v>160</v>
      </c>
      <c r="F23" s="411">
        <v>40</v>
      </c>
      <c r="G23" s="411">
        <v>120</v>
      </c>
      <c r="H23" s="411">
        <v>120</v>
      </c>
      <c r="I23" s="411" t="s">
        <v>332</v>
      </c>
      <c r="J23" s="411">
        <v>120</v>
      </c>
      <c r="K23" s="782" t="s">
        <v>481</v>
      </c>
      <c r="L23" s="783"/>
    </row>
    <row r="24" spans="1:14" s="26" customFormat="1" ht="33.75" customHeight="1" x14ac:dyDescent="0.25">
      <c r="A24" s="580" t="s">
        <v>496</v>
      </c>
      <c r="B24" s="568">
        <v>240</v>
      </c>
      <c r="C24" s="568" t="s">
        <v>332</v>
      </c>
      <c r="D24" s="568">
        <v>240</v>
      </c>
      <c r="E24" s="568">
        <v>210</v>
      </c>
      <c r="F24" s="568">
        <v>70</v>
      </c>
      <c r="G24" s="568">
        <v>140</v>
      </c>
      <c r="H24" s="568">
        <v>210</v>
      </c>
      <c r="I24" s="568">
        <v>70</v>
      </c>
      <c r="J24" s="568">
        <v>140</v>
      </c>
      <c r="K24" s="784" t="s">
        <v>482</v>
      </c>
      <c r="L24" s="785"/>
    </row>
    <row r="25" spans="1:14" s="26" customFormat="1" ht="31.5" customHeight="1" x14ac:dyDescent="0.25">
      <c r="A25" s="369" t="s">
        <v>507</v>
      </c>
      <c r="B25" s="411">
        <v>1615</v>
      </c>
      <c r="C25" s="411">
        <v>160</v>
      </c>
      <c r="D25" s="411">
        <v>1455</v>
      </c>
      <c r="E25" s="411">
        <v>1680</v>
      </c>
      <c r="F25" s="411">
        <v>440</v>
      </c>
      <c r="G25" s="411">
        <v>1240</v>
      </c>
      <c r="H25" s="411">
        <v>1620</v>
      </c>
      <c r="I25" s="411">
        <v>330</v>
      </c>
      <c r="J25" s="411">
        <v>1290</v>
      </c>
      <c r="K25" s="782" t="s">
        <v>459</v>
      </c>
      <c r="L25" s="783"/>
    </row>
    <row r="26" spans="1:14" s="26" customFormat="1" ht="31.5" customHeight="1" x14ac:dyDescent="0.25">
      <c r="A26" s="580" t="s">
        <v>508</v>
      </c>
      <c r="B26" s="568">
        <v>1315</v>
      </c>
      <c r="C26" s="568">
        <v>280</v>
      </c>
      <c r="D26" s="568">
        <v>1035</v>
      </c>
      <c r="E26" s="568">
        <v>1320</v>
      </c>
      <c r="F26" s="568">
        <v>360</v>
      </c>
      <c r="G26" s="568">
        <v>960</v>
      </c>
      <c r="H26" s="568">
        <v>920</v>
      </c>
      <c r="I26" s="568">
        <v>40</v>
      </c>
      <c r="J26" s="568">
        <v>880</v>
      </c>
      <c r="K26" s="784" t="s">
        <v>483</v>
      </c>
      <c r="L26" s="785"/>
    </row>
    <row r="27" spans="1:14" ht="29.25" customHeight="1" x14ac:dyDescent="0.2">
      <c r="A27" s="370" t="s">
        <v>471</v>
      </c>
      <c r="B27" s="411">
        <v>990</v>
      </c>
      <c r="C27" s="411">
        <v>150</v>
      </c>
      <c r="D27" s="411">
        <v>840</v>
      </c>
      <c r="E27" s="411">
        <v>970</v>
      </c>
      <c r="F27" s="411">
        <v>210</v>
      </c>
      <c r="G27" s="411">
        <v>760</v>
      </c>
      <c r="H27" s="411">
        <v>920</v>
      </c>
      <c r="I27" s="411">
        <v>240</v>
      </c>
      <c r="J27" s="411">
        <v>680</v>
      </c>
      <c r="K27" s="782" t="s">
        <v>484</v>
      </c>
      <c r="L27" s="783"/>
    </row>
    <row r="28" spans="1:14" s="26" customFormat="1" ht="30.75" customHeight="1" x14ac:dyDescent="0.25">
      <c r="A28" s="580" t="s">
        <v>606</v>
      </c>
      <c r="B28" s="568">
        <f>C28+D28</f>
        <v>62872</v>
      </c>
      <c r="C28" s="568">
        <v>35422</v>
      </c>
      <c r="D28" s="568">
        <v>27450</v>
      </c>
      <c r="E28" s="568">
        <f>F28+G28</f>
        <v>62880</v>
      </c>
      <c r="F28" s="568">
        <v>43020</v>
      </c>
      <c r="G28" s="568">
        <v>19860</v>
      </c>
      <c r="H28" s="568">
        <v>62300</v>
      </c>
      <c r="I28" s="568">
        <v>43400</v>
      </c>
      <c r="J28" s="568">
        <v>18900</v>
      </c>
      <c r="K28" s="784" t="s">
        <v>665</v>
      </c>
      <c r="L28" s="785"/>
    </row>
    <row r="29" spans="1:14" s="26" customFormat="1" ht="31.5" customHeight="1" x14ac:dyDescent="0.25">
      <c r="A29" s="372" t="s">
        <v>445</v>
      </c>
      <c r="B29" s="411">
        <v>2220</v>
      </c>
      <c r="C29" s="411">
        <v>180</v>
      </c>
      <c r="D29" s="411">
        <v>2040</v>
      </c>
      <c r="E29" s="411">
        <v>2220</v>
      </c>
      <c r="F29" s="411">
        <v>580</v>
      </c>
      <c r="G29" s="411">
        <v>1640</v>
      </c>
      <c r="H29" s="411">
        <v>1806</v>
      </c>
      <c r="I29" s="411">
        <v>270</v>
      </c>
      <c r="J29" s="411">
        <v>1536</v>
      </c>
      <c r="K29" s="782" t="s">
        <v>462</v>
      </c>
      <c r="L29" s="783"/>
    </row>
    <row r="30" spans="1:14" ht="31.5" customHeight="1" x14ac:dyDescent="0.2">
      <c r="A30" s="580" t="s">
        <v>447</v>
      </c>
      <c r="B30" s="568">
        <v>1020</v>
      </c>
      <c r="C30" s="568">
        <v>60</v>
      </c>
      <c r="D30" s="568">
        <v>960</v>
      </c>
      <c r="E30" s="568">
        <v>660</v>
      </c>
      <c r="F30" s="568">
        <v>60</v>
      </c>
      <c r="G30" s="568">
        <v>600</v>
      </c>
      <c r="H30" s="568">
        <v>480</v>
      </c>
      <c r="I30" s="568" t="s">
        <v>332</v>
      </c>
      <c r="J30" s="568">
        <v>480</v>
      </c>
      <c r="K30" s="784" t="s">
        <v>485</v>
      </c>
      <c r="L30" s="785"/>
      <c r="N30" s="5"/>
    </row>
    <row r="31" spans="1:14" s="26" customFormat="1" ht="30.75" customHeight="1" x14ac:dyDescent="0.25">
      <c r="A31" s="371" t="s">
        <v>202</v>
      </c>
      <c r="B31" s="411">
        <v>120</v>
      </c>
      <c r="C31" s="411">
        <v>30</v>
      </c>
      <c r="D31" s="411">
        <v>90</v>
      </c>
      <c r="E31" s="411">
        <v>90</v>
      </c>
      <c r="F31" s="411">
        <v>30</v>
      </c>
      <c r="G31" s="411">
        <v>60</v>
      </c>
      <c r="H31" s="411">
        <v>105</v>
      </c>
      <c r="I31" s="411" t="s">
        <v>332</v>
      </c>
      <c r="J31" s="411">
        <v>105</v>
      </c>
      <c r="K31" s="782" t="s">
        <v>487</v>
      </c>
      <c r="L31" s="783"/>
      <c r="N31" s="27"/>
    </row>
    <row r="32" spans="1:14" ht="23.25" customHeight="1" x14ac:dyDescent="0.2">
      <c r="A32" s="579" t="s">
        <v>449</v>
      </c>
      <c r="B32" s="568">
        <v>750</v>
      </c>
      <c r="C32" s="568" t="s">
        <v>332</v>
      </c>
      <c r="D32" s="568">
        <v>750</v>
      </c>
      <c r="E32" s="568">
        <v>830</v>
      </c>
      <c r="F32" s="568">
        <v>80</v>
      </c>
      <c r="G32" s="568">
        <v>750</v>
      </c>
      <c r="H32" s="568">
        <v>1290</v>
      </c>
      <c r="I32" s="568">
        <v>570</v>
      </c>
      <c r="J32" s="568">
        <v>720</v>
      </c>
      <c r="K32" s="784" t="s">
        <v>486</v>
      </c>
      <c r="L32" s="785"/>
    </row>
    <row r="33" spans="1:14" ht="30.75" customHeight="1" x14ac:dyDescent="0.2">
      <c r="A33" s="413" t="s">
        <v>500</v>
      </c>
      <c r="B33" s="411">
        <v>940</v>
      </c>
      <c r="C33" s="411">
        <v>260</v>
      </c>
      <c r="D33" s="411">
        <v>680</v>
      </c>
      <c r="E33" s="411">
        <v>880</v>
      </c>
      <c r="F33" s="411">
        <v>240</v>
      </c>
      <c r="G33" s="411">
        <v>640</v>
      </c>
      <c r="H33" s="411">
        <v>690</v>
      </c>
      <c r="I33" s="411">
        <v>150</v>
      </c>
      <c r="J33" s="411">
        <v>540</v>
      </c>
      <c r="K33" s="782" t="s">
        <v>488</v>
      </c>
      <c r="L33" s="783"/>
    </row>
    <row r="34" spans="1:14" s="26" customFormat="1" ht="36" customHeight="1" x14ac:dyDescent="0.25">
      <c r="A34" s="580" t="s">
        <v>192</v>
      </c>
      <c r="B34" s="568">
        <v>900</v>
      </c>
      <c r="C34" s="568">
        <v>60</v>
      </c>
      <c r="D34" s="568">
        <v>840</v>
      </c>
      <c r="E34" s="568">
        <v>515</v>
      </c>
      <c r="F34" s="568">
        <v>60</v>
      </c>
      <c r="G34" s="568">
        <v>455</v>
      </c>
      <c r="H34" s="568">
        <v>480</v>
      </c>
      <c r="I34" s="568">
        <v>120</v>
      </c>
      <c r="J34" s="568">
        <v>360</v>
      </c>
      <c r="K34" s="784" t="s">
        <v>489</v>
      </c>
      <c r="L34" s="785"/>
    </row>
    <row r="35" spans="1:14" ht="30.75" customHeight="1" x14ac:dyDescent="0.2">
      <c r="A35" s="370" t="s">
        <v>95</v>
      </c>
      <c r="B35" s="411">
        <v>1350</v>
      </c>
      <c r="C35" s="411">
        <v>40</v>
      </c>
      <c r="D35" s="411">
        <v>1310</v>
      </c>
      <c r="E35" s="411">
        <v>1380</v>
      </c>
      <c r="F35" s="411">
        <v>60</v>
      </c>
      <c r="G35" s="411">
        <v>1320</v>
      </c>
      <c r="H35" s="411">
        <v>1190</v>
      </c>
      <c r="I35" s="411">
        <v>105</v>
      </c>
      <c r="J35" s="411">
        <v>1085</v>
      </c>
      <c r="K35" s="782" t="s">
        <v>490</v>
      </c>
      <c r="L35" s="783"/>
    </row>
    <row r="36" spans="1:14" ht="30" customHeight="1" x14ac:dyDescent="0.2">
      <c r="A36" s="579" t="s">
        <v>96</v>
      </c>
      <c r="B36" s="568">
        <v>550</v>
      </c>
      <c r="C36" s="568">
        <v>60</v>
      </c>
      <c r="D36" s="568">
        <v>490</v>
      </c>
      <c r="E36" s="568">
        <v>480</v>
      </c>
      <c r="F36" s="568" t="s">
        <v>113</v>
      </c>
      <c r="G36" s="568">
        <v>480</v>
      </c>
      <c r="H36" s="568">
        <v>470</v>
      </c>
      <c r="I36" s="568">
        <v>210</v>
      </c>
      <c r="J36" s="568">
        <v>260</v>
      </c>
      <c r="K36" s="784" t="s">
        <v>430</v>
      </c>
      <c r="L36" s="785"/>
    </row>
    <row r="37" spans="1:14" ht="28.5" customHeight="1" x14ac:dyDescent="0.2">
      <c r="A37" s="370" t="s">
        <v>97</v>
      </c>
      <c r="B37" s="411">
        <v>3176</v>
      </c>
      <c r="C37" s="411">
        <v>520</v>
      </c>
      <c r="D37" s="411">
        <v>2655</v>
      </c>
      <c r="E37" s="411">
        <v>3050</v>
      </c>
      <c r="F37" s="411">
        <v>250</v>
      </c>
      <c r="G37" s="411">
        <v>2840</v>
      </c>
      <c r="H37" s="411">
        <v>3050</v>
      </c>
      <c r="I37" s="411">
        <v>300</v>
      </c>
      <c r="J37" s="411">
        <v>2750</v>
      </c>
      <c r="K37" s="782" t="s">
        <v>431</v>
      </c>
      <c r="L37" s="783"/>
    </row>
    <row r="38" spans="1:14" s="26" customFormat="1" ht="30" customHeight="1" x14ac:dyDescent="0.25">
      <c r="A38" s="581" t="s">
        <v>200</v>
      </c>
      <c r="B38" s="568">
        <v>138120</v>
      </c>
      <c r="C38" s="568" t="s">
        <v>332</v>
      </c>
      <c r="D38" s="568">
        <v>138120</v>
      </c>
      <c r="E38" s="568">
        <v>133840</v>
      </c>
      <c r="F38" s="568" t="s">
        <v>113</v>
      </c>
      <c r="G38" s="572">
        <v>133840</v>
      </c>
      <c r="H38" s="568">
        <v>127925</v>
      </c>
      <c r="I38" s="568" t="s">
        <v>332</v>
      </c>
      <c r="J38" s="573">
        <v>127925</v>
      </c>
      <c r="K38" s="805" t="s">
        <v>491</v>
      </c>
      <c r="L38" s="816"/>
    </row>
    <row r="39" spans="1:14" ht="17.25" customHeight="1" x14ac:dyDescent="0.25">
      <c r="A39" s="818" t="s">
        <v>262</v>
      </c>
      <c r="B39" s="818"/>
      <c r="C39" s="818"/>
      <c r="D39" s="818"/>
      <c r="E39" s="818"/>
      <c r="F39" s="818"/>
      <c r="G39" s="414"/>
      <c r="H39" s="817" t="s">
        <v>583</v>
      </c>
      <c r="I39" s="817"/>
      <c r="J39" s="817"/>
      <c r="K39" s="817"/>
      <c r="L39" s="817"/>
      <c r="N39" s="5"/>
    </row>
    <row r="40" spans="1:14" ht="12" customHeight="1" x14ac:dyDescent="0.2">
      <c r="A40" s="141"/>
      <c r="B40" s="133"/>
      <c r="C40" s="126"/>
      <c r="D40" s="133"/>
      <c r="E40" s="133"/>
      <c r="F40" s="126"/>
      <c r="G40" s="133"/>
      <c r="H40" s="133"/>
      <c r="I40" s="133"/>
      <c r="J40" s="133"/>
      <c r="K40" s="133"/>
      <c r="L40" s="143"/>
      <c r="N40" s="5"/>
    </row>
    <row r="41" spans="1:14" ht="12" customHeight="1" x14ac:dyDescent="0.2">
      <c r="A41" s="141"/>
      <c r="B41" s="133"/>
      <c r="C41" s="804" t="s">
        <v>626</v>
      </c>
      <c r="D41" s="804"/>
      <c r="E41" s="804"/>
      <c r="F41" s="804"/>
      <c r="G41" s="804"/>
      <c r="H41" s="804"/>
      <c r="I41" s="804"/>
      <c r="J41" s="804"/>
      <c r="K41" s="133"/>
      <c r="L41" s="143"/>
      <c r="N41" s="5"/>
    </row>
    <row r="42" spans="1:14" ht="12" customHeight="1" x14ac:dyDescent="0.2">
      <c r="A42" s="141"/>
      <c r="B42" s="133"/>
      <c r="C42" s="126"/>
      <c r="D42" s="133"/>
      <c r="E42" s="133"/>
      <c r="F42" s="126"/>
      <c r="G42" s="133"/>
      <c r="H42" s="133"/>
      <c r="I42" s="133"/>
      <c r="J42" s="133"/>
      <c r="K42" s="133"/>
      <c r="L42" s="143"/>
      <c r="N42" s="5"/>
    </row>
    <row r="43" spans="1:14" ht="19.5" customHeight="1" x14ac:dyDescent="0.2">
      <c r="A43" s="141"/>
      <c r="B43" s="133"/>
    </row>
    <row r="44" spans="1:14" ht="16.5" customHeight="1" x14ac:dyDescent="0.2">
      <c r="N44" s="5"/>
    </row>
    <row r="45" spans="1:14" ht="14.25" customHeight="1" x14ac:dyDescent="0.2"/>
    <row r="46" spans="1:14" ht="14.25" customHeight="1" x14ac:dyDescent="0.2"/>
    <row r="47" spans="1:14" ht="19.5" customHeight="1" x14ac:dyDescent="0.2"/>
    <row r="48" spans="1:14" ht="16.5" customHeight="1" x14ac:dyDescent="0.2"/>
    <row r="49" spans="1:12" ht="16.5" customHeight="1" x14ac:dyDescent="0.2"/>
    <row r="50" spans="1:12" ht="16.5" customHeight="1" x14ac:dyDescent="0.2"/>
    <row r="51" spans="1:12" ht="16.5" customHeight="1" x14ac:dyDescent="0.2"/>
    <row r="52" spans="1:12" ht="16.5" customHeight="1" x14ac:dyDescent="0.2"/>
    <row r="53" spans="1:12" ht="21.75" customHeight="1" x14ac:dyDescent="0.2"/>
    <row r="58" spans="1:12" x14ac:dyDescent="0.2">
      <c r="L58" s="2"/>
    </row>
    <row r="61" spans="1:12" x14ac:dyDescent="0.2">
      <c r="A61" s="5"/>
    </row>
    <row r="62" spans="1:12" x14ac:dyDescent="0.2">
      <c r="A62" s="5"/>
    </row>
    <row r="66" spans="3:15" x14ac:dyDescent="0.2">
      <c r="O66" s="84"/>
    </row>
    <row r="67" spans="3:15" x14ac:dyDescent="0.2">
      <c r="O67" s="5"/>
    </row>
    <row r="71" spans="3:15" x14ac:dyDescent="0.2">
      <c r="D71" s="384" t="s">
        <v>565</v>
      </c>
      <c r="E71" s="384" t="s">
        <v>589</v>
      </c>
      <c r="F71" s="384" t="s">
        <v>602</v>
      </c>
    </row>
    <row r="72" spans="3:15" x14ac:dyDescent="0.2">
      <c r="D72" s="20">
        <v>1394</v>
      </c>
      <c r="E72" s="20">
        <v>1395</v>
      </c>
      <c r="F72" s="20">
        <v>1396</v>
      </c>
    </row>
    <row r="73" spans="3:15" x14ac:dyDescent="0.2">
      <c r="C73" s="97" t="s">
        <v>509</v>
      </c>
      <c r="D73" s="20">
        <v>169</v>
      </c>
      <c r="E73" s="20">
        <v>189</v>
      </c>
      <c r="F73" s="20">
        <v>192</v>
      </c>
    </row>
    <row r="74" spans="3:15" x14ac:dyDescent="0.2">
      <c r="C74" s="97" t="s">
        <v>302</v>
      </c>
      <c r="D74" s="20">
        <v>217</v>
      </c>
      <c r="E74" s="20">
        <v>227</v>
      </c>
      <c r="F74" s="20">
        <v>230</v>
      </c>
    </row>
  </sheetData>
  <mergeCells count="46">
    <mergeCell ref="C41:J41"/>
    <mergeCell ref="K37:L37"/>
    <mergeCell ref="K38:L38"/>
    <mergeCell ref="K30:L30"/>
    <mergeCell ref="K31:L31"/>
    <mergeCell ref="K32:L32"/>
    <mergeCell ref="K33:L33"/>
    <mergeCell ref="K34:L34"/>
    <mergeCell ref="H39:L39"/>
    <mergeCell ref="A39:F39"/>
    <mergeCell ref="K27:L27"/>
    <mergeCell ref="K28:L28"/>
    <mergeCell ref="K29:L29"/>
    <mergeCell ref="K35:L35"/>
    <mergeCell ref="K36:L36"/>
    <mergeCell ref="K22:L22"/>
    <mergeCell ref="K23:L23"/>
    <mergeCell ref="K24:L24"/>
    <mergeCell ref="K25:L25"/>
    <mergeCell ref="K26:L26"/>
    <mergeCell ref="B1:L1"/>
    <mergeCell ref="B2:L2"/>
    <mergeCell ref="K4:L9"/>
    <mergeCell ref="J8:J9"/>
    <mergeCell ref="B3:K3"/>
    <mergeCell ref="H4:J4"/>
    <mergeCell ref="H5:J5"/>
    <mergeCell ref="E4:G4"/>
    <mergeCell ref="E5:G5"/>
    <mergeCell ref="B4:D4"/>
    <mergeCell ref="B5:D5"/>
    <mergeCell ref="D8:D9"/>
    <mergeCell ref="K13:L13"/>
    <mergeCell ref="K15:L15"/>
    <mergeCell ref="K16:L16"/>
    <mergeCell ref="K17:L17"/>
    <mergeCell ref="A4:A9"/>
    <mergeCell ref="G8:G9"/>
    <mergeCell ref="K10:L10"/>
    <mergeCell ref="K11:L11"/>
    <mergeCell ref="K12:L12"/>
    <mergeCell ref="K18:L18"/>
    <mergeCell ref="K19:L19"/>
    <mergeCell ref="K20:L20"/>
    <mergeCell ref="K21:L21"/>
    <mergeCell ref="K14:L14"/>
  </mergeCells>
  <phoneticPr fontId="2" type="noConversion"/>
  <printOptions horizontalCentered="1"/>
  <pageMargins left="0.1" right="0.1" top="0.84055118100000004" bottom="0.39370078740157499" header="0.196850393700787" footer="0.511811023622047"/>
  <pageSetup paperSize="9" scale="54" firstPageNumber="134" orientation="portrait" horizontalDpi="300" verticalDpi="300" r:id="rId1"/>
  <headerFooter alignWithMargins="0">
    <oddFooter>&amp;LAfghanistan Statistical   Yearbook 2017-18&amp;R&amp;11     سالنامۀ احصائیوی افغانستان ١٣٩۶/ کالنی احصائیوی افغانستان   ١٣٩۶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76"/>
  <sheetViews>
    <sheetView workbookViewId="0">
      <selection activeCell="G11" sqref="G11"/>
    </sheetView>
  </sheetViews>
  <sheetFormatPr defaultRowHeight="12.75" x14ac:dyDescent="0.2"/>
  <cols>
    <col min="1" max="1" width="0.1640625" customWidth="1"/>
    <col min="2" max="2" width="29.33203125" customWidth="1"/>
    <col min="3" max="3" width="11" customWidth="1"/>
    <col min="4" max="4" width="9" customWidth="1"/>
    <col min="5" max="5" width="12.1640625" customWidth="1"/>
    <col min="6" max="6" width="11.1640625" customWidth="1"/>
    <col min="7" max="7" width="8.33203125" customWidth="1"/>
    <col min="8" max="8" width="11.33203125" customWidth="1"/>
    <col min="9" max="10" width="10.6640625" customWidth="1"/>
    <col min="11" max="11" width="15.33203125" customWidth="1"/>
    <col min="12" max="12" width="30.83203125" customWidth="1"/>
    <col min="13" max="13" width="30.83203125" style="4" customWidth="1"/>
    <col min="14" max="14" width="6" customWidth="1"/>
    <col min="18" max="18" width="28" customWidth="1"/>
  </cols>
  <sheetData>
    <row r="1" spans="2:17" ht="15.75" customHeight="1" x14ac:dyDescent="0.25">
      <c r="B1" s="637" t="s">
        <v>306</v>
      </c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</row>
    <row r="2" spans="2:17" ht="18" customHeight="1" x14ac:dyDescent="0.25">
      <c r="B2" s="256"/>
      <c r="C2" s="257"/>
      <c r="D2" s="257"/>
      <c r="E2" s="637" t="s">
        <v>307</v>
      </c>
      <c r="F2" s="638"/>
      <c r="G2" s="638"/>
      <c r="H2" s="638"/>
      <c r="I2" s="638"/>
      <c r="J2" s="638"/>
      <c r="K2" s="638"/>
      <c r="L2" s="638"/>
      <c r="M2" s="257"/>
    </row>
    <row r="3" spans="2:17" ht="15.75" customHeight="1" x14ac:dyDescent="0.25">
      <c r="B3" s="1" t="s">
        <v>304</v>
      </c>
      <c r="D3" s="819" t="s">
        <v>254</v>
      </c>
      <c r="E3" s="819"/>
      <c r="F3" s="772"/>
      <c r="G3" s="772"/>
      <c r="H3" s="772"/>
      <c r="I3" s="772"/>
      <c r="J3" s="772"/>
      <c r="K3" s="772"/>
      <c r="L3" s="772"/>
      <c r="M3" s="162" t="s">
        <v>335</v>
      </c>
    </row>
    <row r="4" spans="2:17" ht="13.5" customHeight="1" x14ac:dyDescent="0.2">
      <c r="B4" s="276"/>
      <c r="C4" s="762">
        <v>1396</v>
      </c>
      <c r="D4" s="763"/>
      <c r="E4" s="764"/>
      <c r="F4" s="762">
        <v>1395</v>
      </c>
      <c r="G4" s="763"/>
      <c r="H4" s="764"/>
      <c r="I4" s="762">
        <v>1394</v>
      </c>
      <c r="J4" s="763"/>
      <c r="K4" s="764"/>
      <c r="L4" s="650" t="s">
        <v>258</v>
      </c>
      <c r="M4" s="678"/>
    </row>
    <row r="5" spans="2:17" ht="13.5" customHeight="1" x14ac:dyDescent="0.2">
      <c r="B5" s="807" t="s">
        <v>259</v>
      </c>
      <c r="C5" s="765" t="s">
        <v>602</v>
      </c>
      <c r="D5" s="689"/>
      <c r="E5" s="766"/>
      <c r="F5" s="765" t="s">
        <v>589</v>
      </c>
      <c r="G5" s="689"/>
      <c r="H5" s="766"/>
      <c r="I5" s="765" t="s">
        <v>565</v>
      </c>
      <c r="J5" s="689"/>
      <c r="K5" s="766"/>
      <c r="L5" s="745"/>
      <c r="M5" s="720"/>
    </row>
    <row r="6" spans="2:17" ht="13.5" customHeight="1" x14ac:dyDescent="0.2">
      <c r="B6" s="807"/>
      <c r="C6" s="451" t="s">
        <v>62</v>
      </c>
      <c r="D6" s="105" t="s">
        <v>167</v>
      </c>
      <c r="E6" s="452" t="s">
        <v>75</v>
      </c>
      <c r="F6" s="309" t="s">
        <v>62</v>
      </c>
      <c r="G6" s="105" t="s">
        <v>167</v>
      </c>
      <c r="H6" s="310" t="s">
        <v>75</v>
      </c>
      <c r="I6" s="335" t="s">
        <v>62</v>
      </c>
      <c r="J6" s="105" t="s">
        <v>167</v>
      </c>
      <c r="K6" s="336" t="s">
        <v>75</v>
      </c>
      <c r="L6" s="745"/>
      <c r="M6" s="720"/>
    </row>
    <row r="7" spans="2:17" ht="13.5" customHeight="1" x14ac:dyDescent="0.2">
      <c r="B7" s="807"/>
      <c r="C7" s="340" t="s">
        <v>276</v>
      </c>
      <c r="D7" s="459" t="s">
        <v>294</v>
      </c>
      <c r="E7" s="341"/>
      <c r="F7" s="314" t="s">
        <v>276</v>
      </c>
      <c r="G7" s="311" t="s">
        <v>294</v>
      </c>
      <c r="H7" s="315"/>
      <c r="I7" s="340" t="s">
        <v>276</v>
      </c>
      <c r="J7" s="337" t="s">
        <v>294</v>
      </c>
      <c r="K7" s="341"/>
      <c r="L7" s="745"/>
      <c r="M7" s="720"/>
    </row>
    <row r="8" spans="2:17" ht="10.5" customHeight="1" x14ac:dyDescent="0.2">
      <c r="B8" s="807"/>
      <c r="C8" s="7"/>
      <c r="D8" s="104" t="s">
        <v>101</v>
      </c>
      <c r="E8" s="142"/>
      <c r="F8" s="7"/>
      <c r="G8" s="104" t="s">
        <v>101</v>
      </c>
      <c r="H8" s="142"/>
      <c r="I8" s="7"/>
      <c r="J8" s="104" t="s">
        <v>101</v>
      </c>
      <c r="K8" s="142"/>
      <c r="L8" s="745"/>
      <c r="M8" s="720"/>
      <c r="P8" s="366" t="s">
        <v>230</v>
      </c>
      <c r="Q8" s="366"/>
    </row>
    <row r="9" spans="2:17" ht="10.5" customHeight="1" x14ac:dyDescent="0.2">
      <c r="B9" s="277"/>
      <c r="C9" s="457" t="s">
        <v>69</v>
      </c>
      <c r="D9" s="106" t="s">
        <v>102</v>
      </c>
      <c r="E9" s="458" t="s">
        <v>149</v>
      </c>
      <c r="F9" s="317" t="s">
        <v>69</v>
      </c>
      <c r="G9" s="106" t="s">
        <v>102</v>
      </c>
      <c r="H9" s="318" t="s">
        <v>149</v>
      </c>
      <c r="I9" s="342" t="s">
        <v>69</v>
      </c>
      <c r="J9" s="106" t="s">
        <v>102</v>
      </c>
      <c r="K9" s="343" t="s">
        <v>149</v>
      </c>
      <c r="L9" s="679"/>
      <c r="M9" s="680"/>
      <c r="P9" s="366"/>
      <c r="Q9" s="366"/>
    </row>
    <row r="10" spans="2:17" ht="27" customHeight="1" x14ac:dyDescent="0.2">
      <c r="B10" s="576" t="s">
        <v>69</v>
      </c>
      <c r="C10" s="582">
        <f>C11+C12+C13+C14+C15+C16+C17+C18+C19+C20+C21+C22+C23+C24+C25+C26+C27+C28+C29+C30+C31+C32+C33+C34+C35+C36+C37+C38</f>
        <v>25319</v>
      </c>
      <c r="D10" s="582">
        <f>D11+D12+D13+D16+D17+D18+D19+D20+D21+D22+D23+D24+D25+D26+D27+D28+D29+D30+D32+D33+D34+D35+D37</f>
        <v>252</v>
      </c>
      <c r="E10" s="582">
        <f>E11+E12+E13+E14+E15+E16+E17+E18+E19+E20+E21+E22+E23+E24+E25+E26+E27+E28+E29+E30+E31+E32+E33+E34+E35+E36+E37+E38</f>
        <v>25067</v>
      </c>
      <c r="F10" s="582">
        <f>G10+H10</f>
        <v>24950</v>
      </c>
      <c r="G10" s="582">
        <f>G11+G12+G13+G14+G16+G17+G18+G19+G20+G21+G22+G23+G24+G25+G26+G27+G28+G29+G30+G31+G32+G33+G34+G37</f>
        <v>458</v>
      </c>
      <c r="H10" s="582">
        <f>H11+H12+H13+H14+H15+H16+H17+H18+H19+H20+H21+H22+H23+H24+H25+H26+H27+H28+H29+H30+H31+H32+H33+H34+H35+H36+H37+H38</f>
        <v>24492</v>
      </c>
      <c r="I10" s="582">
        <v>24292</v>
      </c>
      <c r="J10" s="582">
        <v>380</v>
      </c>
      <c r="K10" s="582">
        <v>23912</v>
      </c>
      <c r="L10" s="820" t="s">
        <v>318</v>
      </c>
      <c r="M10" s="748"/>
      <c r="P10" s="366"/>
      <c r="Q10" s="366"/>
    </row>
    <row r="11" spans="2:17" ht="27.75" customHeight="1" x14ac:dyDescent="0.2">
      <c r="B11" s="369" t="s">
        <v>201</v>
      </c>
      <c r="C11" s="411">
        <v>703</v>
      </c>
      <c r="D11" s="411">
        <v>15</v>
      </c>
      <c r="E11" s="411">
        <v>688</v>
      </c>
      <c r="F11" s="411">
        <v>628</v>
      </c>
      <c r="G11" s="411">
        <v>67</v>
      </c>
      <c r="H11" s="411">
        <v>561</v>
      </c>
      <c r="I11" s="411">
        <v>627</v>
      </c>
      <c r="J11" s="411">
        <v>91</v>
      </c>
      <c r="K11" s="411">
        <v>536</v>
      </c>
      <c r="L11" s="662" t="s">
        <v>475</v>
      </c>
      <c r="M11" s="663"/>
      <c r="N11" s="21"/>
      <c r="O11" s="103"/>
      <c r="P11" s="366"/>
      <c r="Q11" s="366"/>
    </row>
    <row r="12" spans="2:17" ht="24.75" customHeight="1" x14ac:dyDescent="0.2">
      <c r="B12" s="579" t="s">
        <v>432</v>
      </c>
      <c r="C12" s="568">
        <v>286</v>
      </c>
      <c r="D12" s="568">
        <v>6</v>
      </c>
      <c r="E12" s="568">
        <v>280</v>
      </c>
      <c r="F12" s="568">
        <v>193</v>
      </c>
      <c r="G12" s="568">
        <v>14</v>
      </c>
      <c r="H12" s="568">
        <v>179</v>
      </c>
      <c r="I12" s="568">
        <v>193</v>
      </c>
      <c r="J12" s="568">
        <v>5</v>
      </c>
      <c r="K12" s="568">
        <v>188</v>
      </c>
      <c r="L12" s="713" t="s">
        <v>411</v>
      </c>
      <c r="M12" s="714"/>
      <c r="O12" s="103"/>
      <c r="P12" s="103"/>
    </row>
    <row r="13" spans="2:17" ht="24.75" customHeight="1" x14ac:dyDescent="0.2">
      <c r="B13" s="370" t="s">
        <v>510</v>
      </c>
      <c r="C13" s="411">
        <v>169</v>
      </c>
      <c r="D13" s="411">
        <v>8</v>
      </c>
      <c r="E13" s="411">
        <v>161</v>
      </c>
      <c r="F13" s="411">
        <v>169</v>
      </c>
      <c r="G13" s="411">
        <v>11</v>
      </c>
      <c r="H13" s="411">
        <v>158</v>
      </c>
      <c r="I13" s="411">
        <v>169</v>
      </c>
      <c r="J13" s="411">
        <v>3</v>
      </c>
      <c r="K13" s="411">
        <v>166</v>
      </c>
      <c r="L13" s="705" t="s">
        <v>666</v>
      </c>
      <c r="M13" s="706"/>
      <c r="O13" s="103"/>
      <c r="P13" s="103"/>
    </row>
    <row r="14" spans="2:17" ht="27.75" customHeight="1" x14ac:dyDescent="0.2">
      <c r="B14" s="579" t="s">
        <v>433</v>
      </c>
      <c r="C14" s="568">
        <v>273</v>
      </c>
      <c r="D14" s="568" t="s">
        <v>332</v>
      </c>
      <c r="E14" s="568">
        <v>273</v>
      </c>
      <c r="F14" s="568">
        <v>242</v>
      </c>
      <c r="G14" s="568">
        <v>9</v>
      </c>
      <c r="H14" s="568">
        <v>233</v>
      </c>
      <c r="I14" s="568">
        <v>131</v>
      </c>
      <c r="J14" s="568">
        <v>1</v>
      </c>
      <c r="K14" s="568">
        <v>130</v>
      </c>
      <c r="L14" s="713" t="s">
        <v>452</v>
      </c>
      <c r="M14" s="714"/>
    </row>
    <row r="15" spans="2:17" ht="33" customHeight="1" x14ac:dyDescent="0.2">
      <c r="B15" s="370" t="s">
        <v>493</v>
      </c>
      <c r="C15" s="411">
        <v>86</v>
      </c>
      <c r="D15" s="411" t="s">
        <v>332</v>
      </c>
      <c r="E15" s="411">
        <v>86</v>
      </c>
      <c r="F15" s="411">
        <v>81</v>
      </c>
      <c r="G15" s="411" t="s">
        <v>113</v>
      </c>
      <c r="H15" s="411">
        <v>81</v>
      </c>
      <c r="I15" s="411">
        <v>36</v>
      </c>
      <c r="J15" s="411" t="s">
        <v>332</v>
      </c>
      <c r="K15" s="411">
        <v>36</v>
      </c>
      <c r="L15" s="705" t="s">
        <v>478</v>
      </c>
      <c r="M15" s="706"/>
    </row>
    <row r="16" spans="2:17" ht="33" customHeight="1" x14ac:dyDescent="0.2">
      <c r="B16" s="580" t="s">
        <v>469</v>
      </c>
      <c r="C16" s="568">
        <v>124</v>
      </c>
      <c r="D16" s="568">
        <v>7</v>
      </c>
      <c r="E16" s="568">
        <v>117</v>
      </c>
      <c r="F16" s="568">
        <v>124</v>
      </c>
      <c r="G16" s="568">
        <v>9</v>
      </c>
      <c r="H16" s="568">
        <v>115</v>
      </c>
      <c r="I16" s="568">
        <v>124</v>
      </c>
      <c r="J16" s="568">
        <v>5</v>
      </c>
      <c r="K16" s="568">
        <v>119</v>
      </c>
      <c r="L16" s="713" t="s">
        <v>479</v>
      </c>
      <c r="M16" s="714"/>
    </row>
    <row r="17" spans="2:18" ht="33" customHeight="1" x14ac:dyDescent="0.2">
      <c r="B17" s="369" t="s">
        <v>470</v>
      </c>
      <c r="C17" s="411">
        <v>112</v>
      </c>
      <c r="D17" s="411">
        <v>3</v>
      </c>
      <c r="E17" s="411">
        <v>109</v>
      </c>
      <c r="F17" s="411">
        <v>112</v>
      </c>
      <c r="G17" s="411">
        <v>14</v>
      </c>
      <c r="H17" s="411">
        <v>98</v>
      </c>
      <c r="I17" s="411">
        <v>112</v>
      </c>
      <c r="J17" s="411">
        <v>4</v>
      </c>
      <c r="K17" s="411">
        <v>108</v>
      </c>
      <c r="L17" s="705" t="s">
        <v>480</v>
      </c>
      <c r="M17" s="706"/>
    </row>
    <row r="18" spans="2:18" ht="27.75" customHeight="1" x14ac:dyDescent="0.2">
      <c r="B18" s="579" t="s">
        <v>436</v>
      </c>
      <c r="C18" s="568">
        <v>412</v>
      </c>
      <c r="D18" s="568">
        <v>44</v>
      </c>
      <c r="E18" s="568">
        <v>368</v>
      </c>
      <c r="F18" s="568">
        <v>412</v>
      </c>
      <c r="G18" s="568">
        <v>14</v>
      </c>
      <c r="H18" s="568">
        <v>398</v>
      </c>
      <c r="I18" s="568">
        <v>412</v>
      </c>
      <c r="J18" s="568">
        <v>5</v>
      </c>
      <c r="K18" s="568">
        <v>407</v>
      </c>
      <c r="L18" s="713" t="s">
        <v>415</v>
      </c>
      <c r="M18" s="714"/>
    </row>
    <row r="19" spans="2:18" ht="25.5" customHeight="1" x14ac:dyDescent="0.2">
      <c r="B19" s="369" t="s">
        <v>437</v>
      </c>
      <c r="C19" s="411">
        <v>73</v>
      </c>
      <c r="D19" s="411">
        <v>9</v>
      </c>
      <c r="E19" s="411">
        <v>64</v>
      </c>
      <c r="F19" s="411">
        <v>73</v>
      </c>
      <c r="G19" s="411">
        <v>11</v>
      </c>
      <c r="H19" s="411">
        <v>62</v>
      </c>
      <c r="I19" s="411">
        <v>73</v>
      </c>
      <c r="J19" s="411">
        <v>12</v>
      </c>
      <c r="K19" s="411">
        <v>61</v>
      </c>
      <c r="L19" s="705" t="s">
        <v>455</v>
      </c>
      <c r="M19" s="706"/>
    </row>
    <row r="20" spans="2:18" ht="29.25" customHeight="1" x14ac:dyDescent="0.2">
      <c r="B20" s="579" t="s">
        <v>438</v>
      </c>
      <c r="C20" s="568">
        <v>629</v>
      </c>
      <c r="D20" s="568">
        <v>28</v>
      </c>
      <c r="E20" s="568">
        <v>601</v>
      </c>
      <c r="F20" s="568">
        <v>606</v>
      </c>
      <c r="G20" s="568">
        <v>11</v>
      </c>
      <c r="H20" s="568">
        <v>595</v>
      </c>
      <c r="I20" s="568">
        <v>340</v>
      </c>
      <c r="J20" s="568" t="s">
        <v>332</v>
      </c>
      <c r="K20" s="568">
        <v>340</v>
      </c>
      <c r="L20" s="713" t="s">
        <v>456</v>
      </c>
      <c r="M20" s="714"/>
    </row>
    <row r="21" spans="2:18" ht="26.25" customHeight="1" x14ac:dyDescent="0.2">
      <c r="B21" s="370" t="s">
        <v>511</v>
      </c>
      <c r="C21" s="411">
        <v>92</v>
      </c>
      <c r="D21" s="411">
        <v>7</v>
      </c>
      <c r="E21" s="411">
        <v>85</v>
      </c>
      <c r="F21" s="411">
        <v>92</v>
      </c>
      <c r="G21" s="411">
        <v>18</v>
      </c>
      <c r="H21" s="411">
        <v>74</v>
      </c>
      <c r="I21" s="411">
        <v>61</v>
      </c>
      <c r="J21" s="411">
        <v>9</v>
      </c>
      <c r="K21" s="411">
        <v>52</v>
      </c>
      <c r="L21" s="705" t="s">
        <v>418</v>
      </c>
      <c r="M21" s="706"/>
    </row>
    <row r="22" spans="2:18" ht="28.5" customHeight="1" x14ac:dyDescent="0.2">
      <c r="B22" s="579" t="s">
        <v>440</v>
      </c>
      <c r="C22" s="568">
        <v>371</v>
      </c>
      <c r="D22" s="568">
        <v>16</v>
      </c>
      <c r="E22" s="568">
        <v>355</v>
      </c>
      <c r="F22" s="568">
        <v>343</v>
      </c>
      <c r="G22" s="568">
        <v>59</v>
      </c>
      <c r="H22" s="568">
        <v>284</v>
      </c>
      <c r="I22" s="568">
        <v>343</v>
      </c>
      <c r="J22" s="568">
        <v>69</v>
      </c>
      <c r="K22" s="568">
        <v>274</v>
      </c>
      <c r="L22" s="713" t="s">
        <v>419</v>
      </c>
      <c r="M22" s="714"/>
    </row>
    <row r="23" spans="2:18" ht="31.5" x14ac:dyDescent="0.2">
      <c r="B23" s="369" t="s">
        <v>495</v>
      </c>
      <c r="C23" s="411">
        <v>75</v>
      </c>
      <c r="D23" s="411">
        <v>4</v>
      </c>
      <c r="E23" s="411">
        <v>71</v>
      </c>
      <c r="F23" s="411">
        <v>76</v>
      </c>
      <c r="G23" s="411">
        <v>4</v>
      </c>
      <c r="H23" s="411">
        <v>72</v>
      </c>
      <c r="I23" s="411">
        <v>62</v>
      </c>
      <c r="J23" s="411">
        <v>5</v>
      </c>
      <c r="K23" s="411">
        <v>57</v>
      </c>
      <c r="L23" s="705" t="s">
        <v>481</v>
      </c>
      <c r="M23" s="706"/>
    </row>
    <row r="24" spans="2:18" ht="31.5" x14ac:dyDescent="0.2">
      <c r="B24" s="580" t="s">
        <v>496</v>
      </c>
      <c r="C24" s="568">
        <v>89</v>
      </c>
      <c r="D24" s="568">
        <v>4</v>
      </c>
      <c r="E24" s="568">
        <v>85</v>
      </c>
      <c r="F24" s="568">
        <v>88</v>
      </c>
      <c r="G24" s="568">
        <v>9</v>
      </c>
      <c r="H24" s="568">
        <v>79</v>
      </c>
      <c r="I24" s="568">
        <v>87</v>
      </c>
      <c r="J24" s="568">
        <v>11</v>
      </c>
      <c r="K24" s="568">
        <v>76</v>
      </c>
      <c r="L24" s="713" t="s">
        <v>482</v>
      </c>
      <c r="M24" s="714"/>
    </row>
    <row r="25" spans="2:18" ht="31.5" x14ac:dyDescent="0.2">
      <c r="B25" s="369" t="s">
        <v>512</v>
      </c>
      <c r="C25" s="411">
        <v>166</v>
      </c>
      <c r="D25" s="411">
        <v>18</v>
      </c>
      <c r="E25" s="411">
        <v>148</v>
      </c>
      <c r="F25" s="411">
        <v>166</v>
      </c>
      <c r="G25" s="411">
        <v>13</v>
      </c>
      <c r="H25" s="411">
        <v>153</v>
      </c>
      <c r="I25" s="411">
        <v>166</v>
      </c>
      <c r="J25" s="411">
        <v>15</v>
      </c>
      <c r="K25" s="411">
        <v>151</v>
      </c>
      <c r="L25" s="705" t="s">
        <v>483</v>
      </c>
      <c r="M25" s="706"/>
    </row>
    <row r="26" spans="2:18" ht="31.5" x14ac:dyDescent="0.2">
      <c r="B26" s="580" t="s">
        <v>513</v>
      </c>
      <c r="C26" s="568">
        <v>103</v>
      </c>
      <c r="D26" s="568">
        <v>5</v>
      </c>
      <c r="E26" s="568">
        <v>98</v>
      </c>
      <c r="F26" s="568">
        <v>102</v>
      </c>
      <c r="G26" s="568">
        <v>19</v>
      </c>
      <c r="H26" s="568">
        <v>83</v>
      </c>
      <c r="I26" s="568">
        <v>99</v>
      </c>
      <c r="J26" s="568">
        <v>10</v>
      </c>
      <c r="K26" s="568">
        <v>89</v>
      </c>
      <c r="L26" s="713" t="s">
        <v>459</v>
      </c>
      <c r="M26" s="714"/>
      <c r="P26" s="103"/>
      <c r="Q26" s="103"/>
      <c r="R26" s="103"/>
    </row>
    <row r="27" spans="2:18" ht="30" customHeight="1" x14ac:dyDescent="0.2">
      <c r="B27" s="371" t="s">
        <v>446</v>
      </c>
      <c r="C27" s="411">
        <v>159</v>
      </c>
      <c r="D27" s="411">
        <v>5</v>
      </c>
      <c r="E27" s="411">
        <v>154</v>
      </c>
      <c r="F27" s="411">
        <v>159</v>
      </c>
      <c r="G27" s="411">
        <v>3</v>
      </c>
      <c r="H27" s="411">
        <v>156</v>
      </c>
      <c r="I27" s="411">
        <v>156</v>
      </c>
      <c r="J27" s="411">
        <v>25</v>
      </c>
      <c r="K27" s="411">
        <v>131</v>
      </c>
      <c r="L27" s="705" t="s">
        <v>488</v>
      </c>
      <c r="M27" s="706"/>
      <c r="P27" s="103"/>
      <c r="Q27" s="103"/>
      <c r="R27" s="103"/>
    </row>
    <row r="28" spans="2:18" ht="30" customHeight="1" x14ac:dyDescent="0.2">
      <c r="B28" s="580" t="s">
        <v>604</v>
      </c>
      <c r="C28" s="568">
        <v>106</v>
      </c>
      <c r="D28" s="568">
        <v>15</v>
      </c>
      <c r="E28" s="568">
        <v>91</v>
      </c>
      <c r="F28" s="568">
        <v>106</v>
      </c>
      <c r="G28" s="568">
        <v>17</v>
      </c>
      <c r="H28" s="568">
        <v>89</v>
      </c>
      <c r="I28" s="568">
        <v>105</v>
      </c>
      <c r="J28" s="568">
        <v>2</v>
      </c>
      <c r="K28" s="568">
        <v>103</v>
      </c>
      <c r="L28" s="713" t="s">
        <v>605</v>
      </c>
      <c r="M28" s="714"/>
    </row>
    <row r="29" spans="2:18" ht="30" customHeight="1" x14ac:dyDescent="0.2">
      <c r="B29" s="372" t="s">
        <v>445</v>
      </c>
      <c r="C29" s="411">
        <v>507</v>
      </c>
      <c r="D29" s="411">
        <v>8</v>
      </c>
      <c r="E29" s="411">
        <v>499</v>
      </c>
      <c r="F29" s="411">
        <v>507</v>
      </c>
      <c r="G29" s="411">
        <v>23</v>
      </c>
      <c r="H29" s="411">
        <v>484</v>
      </c>
      <c r="I29" s="411">
        <v>508</v>
      </c>
      <c r="J29" s="411">
        <v>31</v>
      </c>
      <c r="K29" s="411">
        <v>477</v>
      </c>
      <c r="L29" s="705" t="s">
        <v>462</v>
      </c>
      <c r="M29" s="706"/>
    </row>
    <row r="30" spans="2:18" ht="30" customHeight="1" x14ac:dyDescent="0.2">
      <c r="B30" s="579" t="s">
        <v>514</v>
      </c>
      <c r="C30" s="568">
        <v>118</v>
      </c>
      <c r="D30" s="568">
        <v>1</v>
      </c>
      <c r="E30" s="568">
        <v>117</v>
      </c>
      <c r="F30" s="568">
        <v>118</v>
      </c>
      <c r="G30" s="568">
        <v>2</v>
      </c>
      <c r="H30" s="568">
        <v>116</v>
      </c>
      <c r="I30" s="568">
        <v>118</v>
      </c>
      <c r="J30" s="568">
        <v>6</v>
      </c>
      <c r="K30" s="568">
        <v>112</v>
      </c>
      <c r="L30" s="713" t="s">
        <v>484</v>
      </c>
      <c r="M30" s="714"/>
    </row>
    <row r="31" spans="2:18" ht="30" customHeight="1" x14ac:dyDescent="0.2">
      <c r="B31" s="369" t="s">
        <v>447</v>
      </c>
      <c r="C31" s="411">
        <v>98</v>
      </c>
      <c r="D31" s="411" t="s">
        <v>332</v>
      </c>
      <c r="E31" s="411">
        <v>98</v>
      </c>
      <c r="F31" s="411">
        <v>97</v>
      </c>
      <c r="G31" s="411">
        <v>6</v>
      </c>
      <c r="H31" s="411">
        <v>91</v>
      </c>
      <c r="I31" s="411">
        <v>97</v>
      </c>
      <c r="J31" s="411">
        <v>3</v>
      </c>
      <c r="K31" s="411">
        <v>94</v>
      </c>
      <c r="L31" s="705" t="s">
        <v>485</v>
      </c>
      <c r="M31" s="706"/>
    </row>
    <row r="32" spans="2:18" ht="30" customHeight="1" x14ac:dyDescent="0.2">
      <c r="B32" s="580" t="s">
        <v>448</v>
      </c>
      <c r="C32" s="568">
        <v>123</v>
      </c>
      <c r="D32" s="568">
        <v>8</v>
      </c>
      <c r="E32" s="568">
        <v>115</v>
      </c>
      <c r="F32" s="568">
        <v>123</v>
      </c>
      <c r="G32" s="568">
        <v>15</v>
      </c>
      <c r="H32" s="568">
        <v>108</v>
      </c>
      <c r="I32" s="568">
        <v>123</v>
      </c>
      <c r="J32" s="568">
        <v>16</v>
      </c>
      <c r="K32" s="568">
        <v>107</v>
      </c>
      <c r="L32" s="713" t="s">
        <v>487</v>
      </c>
      <c r="M32" s="714"/>
    </row>
    <row r="33" spans="2:20" ht="29.25" customHeight="1" x14ac:dyDescent="0.2">
      <c r="B33" s="373" t="s">
        <v>449</v>
      </c>
      <c r="C33" s="411">
        <v>168</v>
      </c>
      <c r="D33" s="411">
        <v>24</v>
      </c>
      <c r="E33" s="411">
        <v>144</v>
      </c>
      <c r="F33" s="411">
        <v>168</v>
      </c>
      <c r="G33" s="411">
        <v>39</v>
      </c>
      <c r="H33" s="411">
        <v>129</v>
      </c>
      <c r="I33" s="411">
        <v>168</v>
      </c>
      <c r="J33" s="411">
        <v>7</v>
      </c>
      <c r="K33" s="411">
        <v>161</v>
      </c>
      <c r="L33" s="705" t="s">
        <v>486</v>
      </c>
      <c r="M33" s="706"/>
    </row>
    <row r="34" spans="2:20" ht="29.25" customHeight="1" x14ac:dyDescent="0.2">
      <c r="B34" s="580" t="s">
        <v>192</v>
      </c>
      <c r="C34" s="568">
        <v>49</v>
      </c>
      <c r="D34" s="568">
        <v>7</v>
      </c>
      <c r="E34" s="568">
        <v>42</v>
      </c>
      <c r="F34" s="568">
        <v>46</v>
      </c>
      <c r="G34" s="568">
        <v>5</v>
      </c>
      <c r="H34" s="568">
        <v>41</v>
      </c>
      <c r="I34" s="568">
        <v>46</v>
      </c>
      <c r="J34" s="568">
        <v>6</v>
      </c>
      <c r="K34" s="568">
        <v>40</v>
      </c>
      <c r="L34" s="713" t="s">
        <v>489</v>
      </c>
      <c r="M34" s="714"/>
    </row>
    <row r="35" spans="2:20" ht="27.75" customHeight="1" x14ac:dyDescent="0.2">
      <c r="B35" s="370" t="s">
        <v>95</v>
      </c>
      <c r="C35" s="411">
        <v>269</v>
      </c>
      <c r="D35" s="411">
        <v>1</v>
      </c>
      <c r="E35" s="411">
        <v>268</v>
      </c>
      <c r="F35" s="411">
        <v>268</v>
      </c>
      <c r="G35" s="411" t="s">
        <v>113</v>
      </c>
      <c r="H35" s="411">
        <v>268</v>
      </c>
      <c r="I35" s="411">
        <v>248</v>
      </c>
      <c r="J35" s="411">
        <v>10</v>
      </c>
      <c r="K35" s="411">
        <v>238</v>
      </c>
      <c r="L35" s="705" t="s">
        <v>490</v>
      </c>
      <c r="M35" s="706"/>
    </row>
    <row r="36" spans="2:20" ht="28.5" customHeight="1" x14ac:dyDescent="0.2">
      <c r="B36" s="579" t="s">
        <v>96</v>
      </c>
      <c r="C36" s="568">
        <v>119</v>
      </c>
      <c r="D36" s="568" t="s">
        <v>332</v>
      </c>
      <c r="E36" s="568">
        <v>119</v>
      </c>
      <c r="F36" s="568">
        <v>112</v>
      </c>
      <c r="G36" s="568" t="s">
        <v>113</v>
      </c>
      <c r="H36" s="568">
        <v>112</v>
      </c>
      <c r="I36" s="568">
        <v>68</v>
      </c>
      <c r="J36" s="568" t="s">
        <v>332</v>
      </c>
      <c r="K36" s="568">
        <v>68</v>
      </c>
      <c r="L36" s="713" t="s">
        <v>430</v>
      </c>
      <c r="M36" s="714"/>
    </row>
    <row r="37" spans="2:20" ht="25.5" customHeight="1" x14ac:dyDescent="0.2">
      <c r="B37" s="410" t="s">
        <v>97</v>
      </c>
      <c r="C37" s="453">
        <v>267</v>
      </c>
      <c r="D37" s="411">
        <v>9</v>
      </c>
      <c r="E37" s="411">
        <v>258</v>
      </c>
      <c r="F37" s="403">
        <v>264</v>
      </c>
      <c r="G37" s="411">
        <v>66</v>
      </c>
      <c r="H37" s="411">
        <v>198</v>
      </c>
      <c r="I37" s="411">
        <v>261</v>
      </c>
      <c r="J37" s="411">
        <v>5</v>
      </c>
      <c r="K37" s="411">
        <v>256</v>
      </c>
      <c r="L37" s="705" t="s">
        <v>431</v>
      </c>
      <c r="M37" s="706"/>
    </row>
    <row r="38" spans="2:20" ht="30" customHeight="1" x14ac:dyDescent="0.2">
      <c r="B38" s="569" t="s">
        <v>207</v>
      </c>
      <c r="C38" s="571">
        <v>19573</v>
      </c>
      <c r="D38" s="568" t="s">
        <v>332</v>
      </c>
      <c r="E38" s="572">
        <v>19573</v>
      </c>
      <c r="F38" s="572">
        <v>19475</v>
      </c>
      <c r="G38" s="572" t="s">
        <v>113</v>
      </c>
      <c r="H38" s="572">
        <v>19475</v>
      </c>
      <c r="I38" s="572">
        <v>19303</v>
      </c>
      <c r="J38" s="572" t="s">
        <v>332</v>
      </c>
      <c r="K38" s="572">
        <v>19303</v>
      </c>
      <c r="L38" s="725" t="s">
        <v>491</v>
      </c>
      <c r="M38" s="726"/>
    </row>
    <row r="39" spans="2:20" ht="20.25" customHeight="1" x14ac:dyDescent="0.2">
      <c r="B39" s="824" t="s">
        <v>263</v>
      </c>
      <c r="C39" s="718"/>
      <c r="D39" s="718"/>
      <c r="E39" s="717"/>
      <c r="F39" s="717"/>
      <c r="G39" s="717"/>
      <c r="H39" s="141"/>
      <c r="I39" s="2"/>
      <c r="J39" s="822" t="s">
        <v>561</v>
      </c>
      <c r="K39" s="823"/>
      <c r="L39" s="823"/>
      <c r="M39" s="823"/>
      <c r="T39" s="9"/>
    </row>
    <row r="40" spans="2:20" ht="20.25" customHeight="1" x14ac:dyDescent="0.2">
      <c r="B40" s="274"/>
      <c r="C40" s="352"/>
      <c r="D40" s="352"/>
      <c r="E40" s="352"/>
      <c r="F40" s="352"/>
      <c r="G40" s="352"/>
      <c r="H40" s="141"/>
      <c r="I40" s="2"/>
      <c r="J40" s="289"/>
      <c r="K40" s="275"/>
      <c r="L40" s="275"/>
      <c r="M40" s="275"/>
      <c r="T40" s="5"/>
    </row>
    <row r="41" spans="2:20" ht="20.25" customHeight="1" x14ac:dyDescent="0.2">
      <c r="B41" s="274"/>
      <c r="C41" s="352"/>
      <c r="D41" s="352"/>
      <c r="E41" s="821" t="s">
        <v>627</v>
      </c>
      <c r="F41" s="767"/>
      <c r="G41" s="767"/>
      <c r="H41" s="767"/>
      <c r="I41" s="767"/>
      <c r="J41" s="767"/>
      <c r="K41" s="767"/>
      <c r="L41" s="767"/>
      <c r="M41" s="275"/>
      <c r="T41" s="5"/>
    </row>
    <row r="42" spans="2:20" ht="20.25" customHeight="1" x14ac:dyDescent="0.2">
      <c r="B42" s="274"/>
      <c r="C42" s="272"/>
      <c r="D42" s="272"/>
      <c r="E42" s="272"/>
      <c r="F42" s="272"/>
      <c r="G42" s="272"/>
      <c r="H42" s="141"/>
      <c r="I42" s="2"/>
      <c r="J42" s="289"/>
      <c r="K42" s="275"/>
      <c r="L42" s="275"/>
      <c r="M42" s="275"/>
      <c r="T42" s="5"/>
    </row>
    <row r="43" spans="2:20" ht="20.25" customHeight="1" x14ac:dyDescent="0.2">
      <c r="B43" s="274"/>
      <c r="C43" s="272"/>
      <c r="D43" s="272"/>
      <c r="E43" s="272"/>
      <c r="F43" s="272"/>
      <c r="G43" s="272"/>
      <c r="H43" s="141"/>
      <c r="I43" s="2"/>
      <c r="J43" s="289"/>
      <c r="K43" s="275"/>
    </row>
    <row r="44" spans="2:20" ht="20.25" customHeight="1" x14ac:dyDescent="0.2">
      <c r="B44" s="274"/>
      <c r="C44" s="272"/>
      <c r="D44" s="272"/>
      <c r="E44" s="272"/>
      <c r="F44" s="272"/>
      <c r="G44" s="272"/>
      <c r="H44" s="141"/>
      <c r="I44" s="2"/>
      <c r="J44" s="289"/>
      <c r="K44" s="275"/>
      <c r="L44" s="275"/>
      <c r="M44" s="275"/>
      <c r="T44" s="5"/>
    </row>
    <row r="45" spans="2:20" ht="20.25" customHeight="1" x14ac:dyDescent="0.2">
      <c r="B45" s="274"/>
      <c r="C45" s="272"/>
      <c r="D45" s="272"/>
      <c r="E45" s="272"/>
      <c r="F45" s="272"/>
      <c r="G45" s="272"/>
      <c r="H45" s="141"/>
      <c r="I45" s="2"/>
      <c r="J45" s="275"/>
      <c r="K45" s="275"/>
      <c r="L45" s="275"/>
      <c r="M45" s="275"/>
      <c r="T45" s="5"/>
    </row>
    <row r="46" spans="2:20" ht="15" x14ac:dyDescent="0.2">
      <c r="B46" s="274"/>
      <c r="C46" s="272"/>
      <c r="D46" s="272"/>
      <c r="E46" s="272"/>
      <c r="F46" s="272"/>
      <c r="G46" s="272"/>
      <c r="H46" s="141"/>
      <c r="I46" s="2"/>
      <c r="J46" s="275"/>
      <c r="K46" s="275"/>
      <c r="L46" s="275"/>
      <c r="M46" s="275"/>
      <c r="T46" s="5"/>
    </row>
    <row r="47" spans="2:20" ht="15" x14ac:dyDescent="0.2">
      <c r="B47" s="274"/>
      <c r="C47" s="272"/>
      <c r="D47" s="272"/>
      <c r="E47" s="272"/>
      <c r="F47" s="272"/>
      <c r="G47" s="272"/>
      <c r="H47" s="141"/>
      <c r="I47" s="2"/>
      <c r="J47" s="275"/>
      <c r="K47" s="275"/>
      <c r="L47" s="275"/>
      <c r="M47" s="275"/>
      <c r="T47" s="5"/>
    </row>
    <row r="48" spans="2:20" ht="15" x14ac:dyDescent="0.2"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273"/>
      <c r="T48" s="5"/>
    </row>
    <row r="49" spans="2:20" ht="15" x14ac:dyDescent="0.2"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273"/>
      <c r="T49" s="5"/>
    </row>
    <row r="50" spans="2:20" ht="12" customHeight="1" x14ac:dyDescent="0.25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209"/>
    </row>
    <row r="51" spans="2:20" ht="15" x14ac:dyDescent="0.25"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209"/>
    </row>
    <row r="52" spans="2:20" ht="15" x14ac:dyDescent="0.25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209"/>
    </row>
    <row r="53" spans="2:20" ht="10.5" customHeight="1" x14ac:dyDescent="0.25"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209"/>
    </row>
    <row r="54" spans="2:20" ht="15" x14ac:dyDescent="0.25"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209"/>
    </row>
    <row r="57" spans="2:20" x14ac:dyDescent="0.2">
      <c r="T57" s="5"/>
    </row>
    <row r="58" spans="2:20" x14ac:dyDescent="0.2">
      <c r="T58" s="5"/>
    </row>
    <row r="59" spans="2:20" x14ac:dyDescent="0.2">
      <c r="T59" s="5"/>
    </row>
    <row r="60" spans="2:20" x14ac:dyDescent="0.2">
      <c r="T60" s="99"/>
    </row>
    <row r="61" spans="2:20" x14ac:dyDescent="0.2">
      <c r="T61" s="354"/>
    </row>
    <row r="63" spans="2:20" x14ac:dyDescent="0.2">
      <c r="I63" s="5"/>
      <c r="J63" s="5"/>
      <c r="K63" s="5"/>
      <c r="L63" s="5"/>
      <c r="M63" s="98"/>
    </row>
    <row r="64" spans="2:20" x14ac:dyDescent="0.2">
      <c r="I64" s="5"/>
      <c r="J64" s="5"/>
      <c r="K64" s="5"/>
      <c r="L64" s="5"/>
      <c r="M64" s="98"/>
    </row>
    <row r="65" spans="2:13" x14ac:dyDescent="0.2">
      <c r="I65" s="5"/>
      <c r="J65" s="5"/>
      <c r="K65" s="98"/>
      <c r="L65" s="98"/>
      <c r="M65" s="98"/>
    </row>
    <row r="66" spans="2:13" x14ac:dyDescent="0.2">
      <c r="I66" s="5"/>
      <c r="J66" s="5"/>
      <c r="K66" s="97"/>
      <c r="L66" s="97"/>
      <c r="M66" s="98"/>
    </row>
    <row r="67" spans="2:13" x14ac:dyDescent="0.2">
      <c r="I67" s="61"/>
      <c r="J67" s="61"/>
      <c r="K67" s="5"/>
      <c r="L67" s="5"/>
      <c r="M67" s="98"/>
    </row>
    <row r="68" spans="2:13" x14ac:dyDescent="0.2">
      <c r="I68" s="97"/>
      <c r="J68" s="97"/>
      <c r="K68" s="5"/>
      <c r="L68" s="5"/>
      <c r="M68" s="98"/>
    </row>
    <row r="69" spans="2:13" x14ac:dyDescent="0.2">
      <c r="J69" s="5"/>
      <c r="K69" s="5"/>
      <c r="M69" s="98"/>
    </row>
    <row r="70" spans="2:13" x14ac:dyDescent="0.2">
      <c r="J70" s="5"/>
      <c r="K70" s="5"/>
      <c r="M70" s="98"/>
    </row>
    <row r="73" spans="2:13" x14ac:dyDescent="0.2">
      <c r="C73" s="42" t="s">
        <v>565</v>
      </c>
      <c r="D73" s="42" t="s">
        <v>589</v>
      </c>
      <c r="E73" s="42" t="s">
        <v>602</v>
      </c>
    </row>
    <row r="74" spans="2:13" x14ac:dyDescent="0.2">
      <c r="C74">
        <v>1394</v>
      </c>
      <c r="D74">
        <v>1395</v>
      </c>
      <c r="E74">
        <v>1396</v>
      </c>
    </row>
    <row r="75" spans="2:13" x14ac:dyDescent="0.2">
      <c r="B75" s="359" t="s">
        <v>515</v>
      </c>
      <c r="C75">
        <f>I10</f>
        <v>24292</v>
      </c>
      <c r="D75">
        <f>F10</f>
        <v>24950</v>
      </c>
      <c r="E75">
        <f>C10</f>
        <v>25319</v>
      </c>
    </row>
    <row r="76" spans="2:13" x14ac:dyDescent="0.2">
      <c r="B76" s="359" t="s">
        <v>509</v>
      </c>
      <c r="C76">
        <f>K10</f>
        <v>23912</v>
      </c>
      <c r="D76">
        <f>H10</f>
        <v>24492</v>
      </c>
      <c r="E76">
        <f>E10</f>
        <v>25067</v>
      </c>
    </row>
  </sheetData>
  <mergeCells count="43">
    <mergeCell ref="E41:L41"/>
    <mergeCell ref="L38:M38"/>
    <mergeCell ref="L33:M33"/>
    <mergeCell ref="L34:M34"/>
    <mergeCell ref="L35:M35"/>
    <mergeCell ref="L37:M37"/>
    <mergeCell ref="L36:M36"/>
    <mergeCell ref="J39:M39"/>
    <mergeCell ref="B39:G39"/>
    <mergeCell ref="L28:M28"/>
    <mergeCell ref="L29:M29"/>
    <mergeCell ref="L30:M30"/>
    <mergeCell ref="L31:M31"/>
    <mergeCell ref="L32:M32"/>
    <mergeCell ref="B1:M1"/>
    <mergeCell ref="L15:M15"/>
    <mergeCell ref="L16:M16"/>
    <mergeCell ref="L17:M17"/>
    <mergeCell ref="I4:K4"/>
    <mergeCell ref="I5:K5"/>
    <mergeCell ref="F4:H4"/>
    <mergeCell ref="F5:H5"/>
    <mergeCell ref="C4:E4"/>
    <mergeCell ref="C5:E5"/>
    <mergeCell ref="E2:L2"/>
    <mergeCell ref="D3:L3"/>
    <mergeCell ref="B5:B8"/>
    <mergeCell ref="L4:M9"/>
    <mergeCell ref="L10:M10"/>
    <mergeCell ref="L11:M11"/>
    <mergeCell ref="L25:M25"/>
    <mergeCell ref="L26:M26"/>
    <mergeCell ref="L27:M27"/>
    <mergeCell ref="L12:M12"/>
    <mergeCell ref="L14:M14"/>
    <mergeCell ref="L13:M13"/>
    <mergeCell ref="L18:M18"/>
    <mergeCell ref="L19:M19"/>
    <mergeCell ref="L20:M20"/>
    <mergeCell ref="L21:M21"/>
    <mergeCell ref="L22:M22"/>
    <mergeCell ref="L23:M23"/>
    <mergeCell ref="L24:M24"/>
  </mergeCells>
  <phoneticPr fontId="2" type="noConversion"/>
  <pageMargins left="0.3" right="0.18" top="0.39370078740157499" bottom="0.39370078740157499" header="0.2" footer="0.31496062992126"/>
  <pageSetup paperSize="9" scale="58" firstPageNumber="134" fitToHeight="2" orientation="portrait" horizontalDpi="300" verticalDpi="300" r:id="rId1"/>
  <headerFooter alignWithMargins="0">
    <oddFooter>&amp;L&amp;11Afghanistan Statistical Yearbook 2017-18&amp;R&amp;11سالنامۀ احصائیوی افغانستان ١٣٩۶/    دافغانستان احصائیوی کالنی  ١٣٩۶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workbookViewId="0">
      <selection activeCell="L8" sqref="L8"/>
    </sheetView>
  </sheetViews>
  <sheetFormatPr defaultRowHeight="15.75" x14ac:dyDescent="0.25"/>
  <cols>
    <col min="1" max="1" width="30.6640625" customWidth="1"/>
    <col min="2" max="2" width="19.1640625" customWidth="1"/>
    <col min="3" max="3" width="11" style="123" customWidth="1"/>
    <col min="4" max="5" width="11" style="124" customWidth="1"/>
    <col min="6" max="6" width="14.1640625" style="4" customWidth="1"/>
    <col min="7" max="7" width="23.6640625" style="4" customWidth="1"/>
    <col min="8" max="8" width="23.33203125" style="94" customWidth="1"/>
    <col min="9" max="10" width="10.1640625" bestFit="1" customWidth="1"/>
    <col min="11" max="11" width="24.1640625" customWidth="1"/>
  </cols>
  <sheetData>
    <row r="1" spans="1:13" ht="18" customHeight="1" x14ac:dyDescent="0.3">
      <c r="B1" s="685" t="s">
        <v>264</v>
      </c>
      <c r="C1" s="685"/>
      <c r="D1" s="685"/>
      <c r="E1" s="685"/>
      <c r="F1" s="30"/>
      <c r="G1" s="30"/>
      <c r="H1" s="100"/>
    </row>
    <row r="2" spans="1:13" ht="18" customHeight="1" x14ac:dyDescent="0.3">
      <c r="B2" s="685" t="s">
        <v>273</v>
      </c>
      <c r="C2" s="685"/>
      <c r="D2" s="685"/>
      <c r="E2" s="685"/>
      <c r="F2" s="685"/>
      <c r="G2" s="30"/>
      <c r="H2" s="100"/>
    </row>
    <row r="3" spans="1:13" ht="15.75" customHeight="1" x14ac:dyDescent="0.2">
      <c r="A3" s="689" t="s">
        <v>274</v>
      </c>
      <c r="B3" s="690"/>
      <c r="C3" s="690"/>
      <c r="D3" s="690"/>
      <c r="E3" s="690"/>
      <c r="F3" s="690"/>
      <c r="G3" s="690"/>
      <c r="H3" s="690"/>
    </row>
    <row r="4" spans="1:13" ht="20.25" customHeight="1" x14ac:dyDescent="0.2">
      <c r="A4" s="650" t="s">
        <v>178</v>
      </c>
      <c r="B4" s="650" t="s">
        <v>1</v>
      </c>
      <c r="C4" s="205">
        <v>1396</v>
      </c>
      <c r="D4" s="205">
        <v>1395</v>
      </c>
      <c r="E4" s="205">
        <v>1394</v>
      </c>
      <c r="F4" s="291" t="s">
        <v>0</v>
      </c>
      <c r="G4" s="650" t="s">
        <v>236</v>
      </c>
      <c r="H4" s="678"/>
    </row>
    <row r="5" spans="1:13" ht="20.25" customHeight="1" x14ac:dyDescent="0.2">
      <c r="A5" s="679"/>
      <c r="B5" s="745"/>
      <c r="C5" s="206" t="s">
        <v>602</v>
      </c>
      <c r="D5" s="206" t="s">
        <v>589</v>
      </c>
      <c r="E5" s="206" t="s">
        <v>565</v>
      </c>
      <c r="F5" s="292" t="s">
        <v>292</v>
      </c>
      <c r="G5" s="679"/>
      <c r="H5" s="680"/>
      <c r="I5" s="136" t="s">
        <v>70</v>
      </c>
      <c r="J5" s="137"/>
      <c r="K5" s="137"/>
      <c r="L5" s="137"/>
    </row>
    <row r="6" spans="1:13" ht="24" customHeight="1" x14ac:dyDescent="0.2">
      <c r="A6" s="583" t="s">
        <v>212</v>
      </c>
      <c r="B6" s="584" t="s">
        <v>92</v>
      </c>
      <c r="C6" s="585">
        <v>12</v>
      </c>
      <c r="D6" s="586">
        <f>D7+D10</f>
        <v>14</v>
      </c>
      <c r="E6" s="587">
        <v>18</v>
      </c>
      <c r="F6" s="588" t="s">
        <v>86</v>
      </c>
      <c r="G6" s="820" t="s">
        <v>516</v>
      </c>
      <c r="H6" s="748"/>
      <c r="I6" s="136"/>
      <c r="J6" s="137"/>
      <c r="K6" s="137"/>
      <c r="L6" s="137"/>
    </row>
    <row r="7" spans="1:13" ht="23.25" customHeight="1" x14ac:dyDescent="0.2">
      <c r="A7" s="294" t="s">
        <v>308</v>
      </c>
      <c r="B7" s="329" t="s">
        <v>92</v>
      </c>
      <c r="C7" s="468">
        <v>5</v>
      </c>
      <c r="D7" s="466">
        <v>6</v>
      </c>
      <c r="E7" s="431">
        <v>6</v>
      </c>
      <c r="F7" s="237" t="s">
        <v>86</v>
      </c>
      <c r="G7" s="662" t="s">
        <v>567</v>
      </c>
      <c r="H7" s="663"/>
      <c r="J7" s="137"/>
      <c r="K7" s="137"/>
      <c r="L7" s="137"/>
    </row>
    <row r="8" spans="1:13" ht="21.75" customHeight="1" x14ac:dyDescent="0.25">
      <c r="A8" s="589" t="s">
        <v>354</v>
      </c>
      <c r="B8" s="590" t="s">
        <v>92</v>
      </c>
      <c r="C8" s="591">
        <v>4</v>
      </c>
      <c r="D8" s="528">
        <v>5</v>
      </c>
      <c r="E8" s="592">
        <v>5</v>
      </c>
      <c r="F8" s="588" t="s">
        <v>86</v>
      </c>
      <c r="G8" s="676" t="s">
        <v>568</v>
      </c>
      <c r="H8" s="677"/>
      <c r="J8" s="137"/>
      <c r="K8" s="137"/>
      <c r="L8" s="137"/>
    </row>
    <row r="9" spans="1:13" ht="24" customHeight="1" x14ac:dyDescent="0.2">
      <c r="A9" s="294" t="s">
        <v>355</v>
      </c>
      <c r="B9" s="329" t="s">
        <v>92</v>
      </c>
      <c r="C9" s="468">
        <v>1</v>
      </c>
      <c r="D9" s="466">
        <v>1</v>
      </c>
      <c r="E9" s="431">
        <v>1</v>
      </c>
      <c r="F9" s="237" t="s">
        <v>86</v>
      </c>
      <c r="G9" s="662" t="s">
        <v>569</v>
      </c>
      <c r="H9" s="663"/>
      <c r="J9" s="137"/>
      <c r="K9" s="137"/>
      <c r="L9" s="137"/>
    </row>
    <row r="10" spans="1:13" ht="24" customHeight="1" x14ac:dyDescent="0.2">
      <c r="A10" s="593" t="s">
        <v>309</v>
      </c>
      <c r="B10" s="590" t="s">
        <v>92</v>
      </c>
      <c r="C10" s="591">
        <v>7</v>
      </c>
      <c r="D10" s="528">
        <v>8</v>
      </c>
      <c r="E10" s="592">
        <v>12</v>
      </c>
      <c r="F10" s="588" t="s">
        <v>86</v>
      </c>
      <c r="G10" s="676" t="s">
        <v>570</v>
      </c>
      <c r="H10" s="677"/>
      <c r="J10" s="137"/>
      <c r="K10" s="137"/>
      <c r="L10" s="137"/>
    </row>
    <row r="11" spans="1:13" ht="25.5" customHeight="1" x14ac:dyDescent="0.2">
      <c r="A11" s="243" t="s">
        <v>523</v>
      </c>
      <c r="B11" s="329" t="s">
        <v>103</v>
      </c>
      <c r="C11" s="468">
        <f>C12+C13</f>
        <v>1737</v>
      </c>
      <c r="D11" s="466">
        <f>D12+D13</f>
        <v>1825</v>
      </c>
      <c r="E11" s="431">
        <f>E12+E13</f>
        <v>2184</v>
      </c>
      <c r="F11" s="237" t="s">
        <v>87</v>
      </c>
      <c r="G11" s="681" t="s">
        <v>517</v>
      </c>
      <c r="H11" s="682"/>
      <c r="J11" s="137"/>
      <c r="K11" s="137"/>
      <c r="L11" s="137"/>
    </row>
    <row r="12" spans="1:13" ht="24" customHeight="1" x14ac:dyDescent="0.2">
      <c r="A12" s="593" t="s">
        <v>308</v>
      </c>
      <c r="B12" s="590" t="s">
        <v>103</v>
      </c>
      <c r="C12" s="591">
        <v>737</v>
      </c>
      <c r="D12" s="528">
        <v>737</v>
      </c>
      <c r="E12" s="592">
        <v>931</v>
      </c>
      <c r="F12" s="588" t="s">
        <v>87</v>
      </c>
      <c r="G12" s="676" t="s">
        <v>571</v>
      </c>
      <c r="H12" s="677"/>
      <c r="J12" s="137"/>
      <c r="K12" s="137"/>
      <c r="L12" s="137"/>
    </row>
    <row r="13" spans="1:13" ht="24.75" customHeight="1" x14ac:dyDescent="0.2">
      <c r="A13" s="294" t="s">
        <v>309</v>
      </c>
      <c r="B13" s="329" t="s">
        <v>103</v>
      </c>
      <c r="C13" s="468">
        <v>1000</v>
      </c>
      <c r="D13" s="466">
        <v>1088</v>
      </c>
      <c r="E13" s="431">
        <v>1253</v>
      </c>
      <c r="F13" s="237" t="s">
        <v>87</v>
      </c>
      <c r="G13" s="837" t="s">
        <v>572</v>
      </c>
      <c r="H13" s="838"/>
      <c r="J13" s="137"/>
      <c r="K13" s="137"/>
      <c r="L13" s="137"/>
    </row>
    <row r="14" spans="1:13" ht="24.75" customHeight="1" x14ac:dyDescent="0.2">
      <c r="A14" s="594" t="s">
        <v>524</v>
      </c>
      <c r="B14" s="590" t="s">
        <v>104</v>
      </c>
      <c r="C14" s="591">
        <f>C15+C16</f>
        <v>11857</v>
      </c>
      <c r="D14" s="528">
        <f>D15+D16</f>
        <v>11444</v>
      </c>
      <c r="E14" s="592">
        <f>E15+E16</f>
        <v>12468</v>
      </c>
      <c r="F14" s="588" t="s">
        <v>88</v>
      </c>
      <c r="G14" s="835" t="s">
        <v>518</v>
      </c>
      <c r="H14" s="836"/>
      <c r="J14" s="137"/>
      <c r="K14" s="137"/>
      <c r="L14" s="137"/>
    </row>
    <row r="15" spans="1:13" ht="24" customHeight="1" x14ac:dyDescent="0.2">
      <c r="A15" s="294" t="s">
        <v>308</v>
      </c>
      <c r="B15" s="329" t="s">
        <v>104</v>
      </c>
      <c r="C15" s="468">
        <v>5836</v>
      </c>
      <c r="D15" s="466">
        <v>5261</v>
      </c>
      <c r="E15" s="431">
        <v>6498</v>
      </c>
      <c r="F15" s="237" t="s">
        <v>88</v>
      </c>
      <c r="G15" s="662" t="s">
        <v>571</v>
      </c>
      <c r="H15" s="663"/>
      <c r="J15" s="137"/>
      <c r="K15" s="137"/>
      <c r="L15" s="137"/>
    </row>
    <row r="16" spans="1:13" ht="24" customHeight="1" x14ac:dyDescent="0.2">
      <c r="A16" s="593" t="s">
        <v>309</v>
      </c>
      <c r="B16" s="590" t="s">
        <v>104</v>
      </c>
      <c r="C16" s="591">
        <v>6021</v>
      </c>
      <c r="D16" s="528">
        <v>6183</v>
      </c>
      <c r="E16" s="592">
        <v>5970</v>
      </c>
      <c r="F16" s="588" t="s">
        <v>88</v>
      </c>
      <c r="G16" s="676" t="s">
        <v>573</v>
      </c>
      <c r="H16" s="677"/>
      <c r="J16" s="137"/>
      <c r="K16" s="137"/>
      <c r="L16" s="137"/>
      <c r="M16" t="s">
        <v>70</v>
      </c>
    </row>
    <row r="17" spans="1:12" ht="15" customHeight="1" x14ac:dyDescent="0.2">
      <c r="A17" s="653" t="s">
        <v>525</v>
      </c>
      <c r="B17" s="826" t="s">
        <v>215</v>
      </c>
      <c r="C17" s="832">
        <f>C19+C21</f>
        <v>13123</v>
      </c>
      <c r="D17" s="657">
        <f>D19+D21</f>
        <v>13891</v>
      </c>
      <c r="E17" s="749">
        <f>E19+E21</f>
        <v>14855</v>
      </c>
      <c r="F17" s="500" t="s">
        <v>89</v>
      </c>
      <c r="G17" s="681" t="s">
        <v>519</v>
      </c>
      <c r="H17" s="682"/>
      <c r="J17" s="137"/>
      <c r="K17" s="137"/>
      <c r="L17" s="137"/>
    </row>
    <row r="18" spans="1:12" ht="12.75" customHeight="1" x14ac:dyDescent="0.2">
      <c r="A18" s="653"/>
      <c r="B18" s="826"/>
      <c r="C18" s="832"/>
      <c r="D18" s="657"/>
      <c r="E18" s="749"/>
      <c r="F18" s="500" t="s">
        <v>311</v>
      </c>
      <c r="G18" s="681"/>
      <c r="H18" s="682"/>
      <c r="J18" s="137"/>
      <c r="K18" s="137"/>
      <c r="L18" s="137"/>
    </row>
    <row r="19" spans="1:12" ht="12.75" customHeight="1" x14ac:dyDescent="0.2">
      <c r="A19" s="658" t="s">
        <v>308</v>
      </c>
      <c r="B19" s="829" t="s">
        <v>215</v>
      </c>
      <c r="C19" s="830">
        <v>4159</v>
      </c>
      <c r="D19" s="656">
        <v>4070</v>
      </c>
      <c r="E19" s="751">
        <v>4101</v>
      </c>
      <c r="F19" s="529" t="s">
        <v>89</v>
      </c>
      <c r="G19" s="676" t="s">
        <v>567</v>
      </c>
      <c r="H19" s="677"/>
      <c r="J19" s="137"/>
      <c r="K19" s="137"/>
      <c r="L19" s="137"/>
    </row>
    <row r="20" spans="1:12" ht="12" customHeight="1" x14ac:dyDescent="0.2">
      <c r="A20" s="658"/>
      <c r="B20" s="829"/>
      <c r="C20" s="830"/>
      <c r="D20" s="656"/>
      <c r="E20" s="751"/>
      <c r="F20" s="529" t="s">
        <v>311</v>
      </c>
      <c r="G20" s="676"/>
      <c r="H20" s="677"/>
      <c r="J20" s="137"/>
      <c r="K20" s="137"/>
      <c r="L20" s="137"/>
    </row>
    <row r="21" spans="1:12" ht="27" customHeight="1" x14ac:dyDescent="0.2">
      <c r="A21" s="294" t="s">
        <v>309</v>
      </c>
      <c r="B21" s="329" t="s">
        <v>215</v>
      </c>
      <c r="C21" s="468">
        <v>8964</v>
      </c>
      <c r="D21" s="466">
        <v>9821</v>
      </c>
      <c r="E21" s="431">
        <v>10754</v>
      </c>
      <c r="F21" s="140" t="s">
        <v>89</v>
      </c>
      <c r="G21" s="837" t="s">
        <v>570</v>
      </c>
      <c r="H21" s="838"/>
      <c r="J21" s="137"/>
      <c r="K21" s="137"/>
      <c r="L21" s="137"/>
    </row>
    <row r="22" spans="1:12" ht="25.5" customHeight="1" x14ac:dyDescent="0.2">
      <c r="A22" s="594" t="s">
        <v>157</v>
      </c>
      <c r="B22" s="590" t="s">
        <v>98</v>
      </c>
      <c r="C22" s="591">
        <f>C23+C24</f>
        <v>2017</v>
      </c>
      <c r="D22" s="528">
        <v>1775</v>
      </c>
      <c r="E22" s="592">
        <f>E23+E24</f>
        <v>1905</v>
      </c>
      <c r="F22" s="529" t="s">
        <v>313</v>
      </c>
      <c r="G22" s="835" t="s">
        <v>520</v>
      </c>
      <c r="H22" s="836"/>
      <c r="J22" s="137"/>
      <c r="K22" s="137"/>
      <c r="L22" s="137"/>
    </row>
    <row r="23" spans="1:12" ht="27.75" customHeight="1" x14ac:dyDescent="0.2">
      <c r="A23" s="294" t="s">
        <v>308</v>
      </c>
      <c r="B23" s="329" t="s">
        <v>98</v>
      </c>
      <c r="C23" s="501">
        <v>1652</v>
      </c>
      <c r="D23" s="498">
        <v>1775</v>
      </c>
      <c r="E23" s="499">
        <v>1681</v>
      </c>
      <c r="F23" s="500" t="s">
        <v>313</v>
      </c>
      <c r="G23" s="662" t="s">
        <v>567</v>
      </c>
      <c r="H23" s="663"/>
      <c r="J23" s="137"/>
      <c r="K23" s="137"/>
      <c r="L23" s="137"/>
    </row>
    <row r="24" spans="1:12" ht="27.75" customHeight="1" x14ac:dyDescent="0.2">
      <c r="A24" s="593" t="s">
        <v>309</v>
      </c>
      <c r="B24" s="590" t="s">
        <v>98</v>
      </c>
      <c r="C24" s="591">
        <v>365</v>
      </c>
      <c r="D24" s="595" t="s">
        <v>113</v>
      </c>
      <c r="E24" s="592">
        <v>224</v>
      </c>
      <c r="F24" s="529" t="s">
        <v>313</v>
      </c>
      <c r="G24" s="676" t="s">
        <v>573</v>
      </c>
      <c r="H24" s="677"/>
      <c r="J24" s="137"/>
      <c r="K24" s="137"/>
      <c r="L24" s="137"/>
    </row>
    <row r="25" spans="1:12" ht="14.25" customHeight="1" x14ac:dyDescent="0.2">
      <c r="A25" s="653" t="s">
        <v>310</v>
      </c>
      <c r="B25" s="826" t="s">
        <v>350</v>
      </c>
      <c r="C25" s="832">
        <f>C27+C29</f>
        <v>1034</v>
      </c>
      <c r="D25" s="657">
        <f>D27+D29</f>
        <v>1056</v>
      </c>
      <c r="E25" s="749">
        <f>E27+E29</f>
        <v>2580</v>
      </c>
      <c r="F25" s="265" t="s">
        <v>90</v>
      </c>
      <c r="G25" s="681" t="s">
        <v>521</v>
      </c>
      <c r="H25" s="682"/>
      <c r="J25" s="137"/>
      <c r="K25" s="137"/>
      <c r="L25" s="137"/>
    </row>
    <row r="26" spans="1:12" ht="13.5" customHeight="1" x14ac:dyDescent="0.2">
      <c r="A26" s="653"/>
      <c r="B26" s="826"/>
      <c r="C26" s="832"/>
      <c r="D26" s="657"/>
      <c r="E26" s="749"/>
      <c r="F26" s="265" t="s">
        <v>312</v>
      </c>
      <c r="G26" s="681"/>
      <c r="H26" s="682"/>
      <c r="J26" s="137"/>
      <c r="K26" s="137"/>
      <c r="L26" s="137"/>
    </row>
    <row r="27" spans="1:12" ht="17.25" customHeight="1" x14ac:dyDescent="0.2">
      <c r="A27" s="831" t="s">
        <v>308</v>
      </c>
      <c r="B27" s="829" t="s">
        <v>350</v>
      </c>
      <c r="C27" s="830">
        <v>285</v>
      </c>
      <c r="D27" s="656">
        <v>255</v>
      </c>
      <c r="E27" s="751">
        <v>958</v>
      </c>
      <c r="F27" s="596" t="s">
        <v>90</v>
      </c>
      <c r="G27" s="676" t="s">
        <v>567</v>
      </c>
      <c r="H27" s="677"/>
      <c r="J27" s="137"/>
      <c r="K27" s="137"/>
      <c r="L27" s="137"/>
    </row>
    <row r="28" spans="1:12" ht="11.25" customHeight="1" x14ac:dyDescent="0.2">
      <c r="A28" s="831"/>
      <c r="B28" s="829"/>
      <c r="C28" s="830"/>
      <c r="D28" s="656"/>
      <c r="E28" s="751"/>
      <c r="F28" s="596" t="s">
        <v>312</v>
      </c>
      <c r="G28" s="676"/>
      <c r="H28" s="677"/>
      <c r="J28" s="137"/>
      <c r="K28" s="137"/>
      <c r="L28" s="137"/>
    </row>
    <row r="29" spans="1:12" ht="15.75" customHeight="1" x14ac:dyDescent="0.2">
      <c r="A29" s="828" t="s">
        <v>309</v>
      </c>
      <c r="B29" s="827" t="s">
        <v>350</v>
      </c>
      <c r="C29" s="832">
        <v>749</v>
      </c>
      <c r="D29" s="657">
        <v>801</v>
      </c>
      <c r="E29" s="749">
        <v>1622</v>
      </c>
      <c r="F29" s="265" t="s">
        <v>90</v>
      </c>
      <c r="G29" s="837" t="s">
        <v>573</v>
      </c>
      <c r="H29" s="838"/>
      <c r="J29" s="137"/>
      <c r="K29" s="137"/>
      <c r="L29" s="137"/>
    </row>
    <row r="30" spans="1:12" ht="14.25" customHeight="1" x14ac:dyDescent="0.2">
      <c r="A30" s="828"/>
      <c r="B30" s="827"/>
      <c r="C30" s="832"/>
      <c r="D30" s="657"/>
      <c r="E30" s="749"/>
      <c r="F30" s="265" t="s">
        <v>312</v>
      </c>
      <c r="G30" s="837"/>
      <c r="H30" s="838"/>
      <c r="J30" s="137"/>
      <c r="K30" s="137"/>
      <c r="L30" s="137"/>
    </row>
    <row r="31" spans="1:12" ht="28.5" customHeight="1" x14ac:dyDescent="0.2">
      <c r="A31" s="594" t="s">
        <v>183</v>
      </c>
      <c r="B31" s="597" t="s">
        <v>99</v>
      </c>
      <c r="C31" s="591">
        <f>C32+C33</f>
        <v>1185</v>
      </c>
      <c r="D31" s="528">
        <f>D32+D33</f>
        <v>1299</v>
      </c>
      <c r="E31" s="592">
        <f>E32+E33</f>
        <v>1363</v>
      </c>
      <c r="F31" s="588" t="s">
        <v>91</v>
      </c>
      <c r="G31" s="835" t="s">
        <v>522</v>
      </c>
      <c r="H31" s="836"/>
      <c r="J31" s="137"/>
      <c r="K31" s="137"/>
      <c r="L31" s="137"/>
    </row>
    <row r="32" spans="1:12" ht="27" customHeight="1" x14ac:dyDescent="0.2">
      <c r="A32" s="294" t="s">
        <v>308</v>
      </c>
      <c r="B32" s="241" t="s">
        <v>99</v>
      </c>
      <c r="C32" s="468">
        <v>540</v>
      </c>
      <c r="D32" s="466">
        <v>540</v>
      </c>
      <c r="E32" s="431">
        <v>552</v>
      </c>
      <c r="F32" s="237" t="s">
        <v>91</v>
      </c>
      <c r="G32" s="662" t="s">
        <v>567</v>
      </c>
      <c r="H32" s="663"/>
      <c r="J32" s="137"/>
      <c r="K32" s="137"/>
      <c r="L32" s="137"/>
    </row>
    <row r="33" spans="1:12" ht="28.5" customHeight="1" x14ac:dyDescent="0.2">
      <c r="A33" s="598" t="s">
        <v>309</v>
      </c>
      <c r="B33" s="599" t="s">
        <v>99</v>
      </c>
      <c r="C33" s="600">
        <v>645</v>
      </c>
      <c r="D33" s="601">
        <v>759</v>
      </c>
      <c r="E33" s="602">
        <v>811</v>
      </c>
      <c r="F33" s="603" t="s">
        <v>91</v>
      </c>
      <c r="G33" s="833" t="s">
        <v>573</v>
      </c>
      <c r="H33" s="834"/>
      <c r="J33" s="137"/>
      <c r="K33" s="137"/>
      <c r="L33" s="137"/>
    </row>
    <row r="34" spans="1:12" ht="18" customHeight="1" x14ac:dyDescent="0.2">
      <c r="A34" s="718" t="s">
        <v>203</v>
      </c>
      <c r="B34" s="718"/>
      <c r="C34" s="280"/>
      <c r="D34" s="280"/>
      <c r="E34" s="229"/>
      <c r="F34" s="229"/>
      <c r="G34" s="822" t="s">
        <v>289</v>
      </c>
      <c r="H34" s="823"/>
      <c r="J34" s="137"/>
      <c r="K34" s="137"/>
      <c r="L34" s="137"/>
    </row>
    <row r="35" spans="1:12" ht="15" customHeight="1" x14ac:dyDescent="0.25">
      <c r="C35" s="126"/>
      <c r="D35" s="216"/>
      <c r="E35" s="216"/>
      <c r="F35" s="278"/>
      <c r="J35" s="137"/>
      <c r="K35" s="137"/>
      <c r="L35" s="137"/>
    </row>
    <row r="36" spans="1:12" s="300" customFormat="1" ht="12.75" customHeight="1" x14ac:dyDescent="0.2">
      <c r="A36" s="825" t="s">
        <v>630</v>
      </c>
      <c r="B36" s="825"/>
      <c r="C36" s="825"/>
      <c r="D36" s="825"/>
      <c r="E36" s="825"/>
      <c r="F36" s="825"/>
      <c r="G36" s="825"/>
      <c r="H36" s="825"/>
    </row>
    <row r="37" spans="1:12" s="300" customFormat="1" ht="15.75" customHeight="1" x14ac:dyDescent="0.2">
      <c r="B37" s="825" t="s">
        <v>631</v>
      </c>
      <c r="C37" s="825"/>
      <c r="D37" s="825"/>
      <c r="E37" s="825"/>
      <c r="F37" s="825"/>
      <c r="G37" s="825"/>
    </row>
    <row r="43" spans="1:12" ht="15" customHeight="1" x14ac:dyDescent="0.25"/>
    <row r="44" spans="1:12" ht="15" customHeight="1" x14ac:dyDescent="0.25"/>
    <row r="48" spans="1:12" x14ac:dyDescent="0.25">
      <c r="K48" s="2"/>
    </row>
    <row r="52" spans="2:12" x14ac:dyDescent="0.25">
      <c r="H52" s="215"/>
      <c r="I52" s="215"/>
      <c r="J52" s="215"/>
      <c r="K52" s="495"/>
      <c r="L52" s="215"/>
    </row>
    <row r="53" spans="2:12" ht="15.75" customHeight="1" x14ac:dyDescent="0.25"/>
    <row r="54" spans="2:12" ht="15" customHeight="1" x14ac:dyDescent="0.25">
      <c r="D54" s="124" t="s">
        <v>565</v>
      </c>
      <c r="E54" s="164" t="s">
        <v>589</v>
      </c>
      <c r="F54" s="111" t="s">
        <v>602</v>
      </c>
    </row>
    <row r="55" spans="2:12" x14ac:dyDescent="0.25">
      <c r="D55" s="124">
        <v>1394</v>
      </c>
      <c r="E55" s="164">
        <v>1395</v>
      </c>
      <c r="F55" s="4">
        <v>1396</v>
      </c>
      <c r="G55" s="228"/>
    </row>
    <row r="56" spans="2:12" x14ac:dyDescent="0.25">
      <c r="C56" s="42" t="s">
        <v>526</v>
      </c>
      <c r="D56" s="124">
        <v>958</v>
      </c>
      <c r="E56" s="164">
        <v>255</v>
      </c>
      <c r="F56" s="4">
        <f>C27</f>
        <v>285</v>
      </c>
      <c r="G56" s="228"/>
    </row>
    <row r="57" spans="2:12" x14ac:dyDescent="0.25">
      <c r="C57" s="4" t="s">
        <v>181</v>
      </c>
      <c r="D57" s="124">
        <v>1622</v>
      </c>
      <c r="E57" s="164">
        <v>801</v>
      </c>
      <c r="F57" s="4">
        <f>C29</f>
        <v>749</v>
      </c>
      <c r="G57" s="207"/>
    </row>
    <row r="58" spans="2:12" x14ac:dyDescent="0.25">
      <c r="B58" s="101"/>
      <c r="D58" s="125"/>
      <c r="G58" s="207"/>
    </row>
    <row r="66" spans="9:9" x14ac:dyDescent="0.25">
      <c r="I66" s="20"/>
    </row>
    <row r="90" spans="8:8" x14ac:dyDescent="0.2">
      <c r="H90"/>
    </row>
    <row r="91" spans="8:8" ht="12.75" customHeight="1" x14ac:dyDescent="0.2">
      <c r="H91"/>
    </row>
    <row r="92" spans="8:8" ht="12.75" customHeight="1" x14ac:dyDescent="0.2">
      <c r="H92"/>
    </row>
    <row r="93" spans="8:8" x14ac:dyDescent="0.2">
      <c r="H93"/>
    </row>
    <row r="94" spans="8:8" x14ac:dyDescent="0.2">
      <c r="H94"/>
    </row>
    <row r="95" spans="8:8" x14ac:dyDescent="0.2">
      <c r="H95"/>
    </row>
    <row r="96" spans="8:8" x14ac:dyDescent="0.2">
      <c r="H96"/>
    </row>
    <row r="97" spans="1:8" x14ac:dyDescent="0.2">
      <c r="H97"/>
    </row>
    <row r="98" spans="1:8" x14ac:dyDescent="0.2">
      <c r="H98"/>
    </row>
    <row r="99" spans="1:8" x14ac:dyDescent="0.2">
      <c r="H99"/>
    </row>
    <row r="100" spans="1:8" x14ac:dyDescent="0.2">
      <c r="H100"/>
    </row>
    <row r="101" spans="1:8" x14ac:dyDescent="0.2">
      <c r="H101"/>
    </row>
    <row r="102" spans="1:8" x14ac:dyDescent="0.2">
      <c r="H102"/>
    </row>
    <row r="103" spans="1:8" x14ac:dyDescent="0.2">
      <c r="H103"/>
    </row>
    <row r="104" spans="1:8" x14ac:dyDescent="0.2">
      <c r="H104"/>
    </row>
    <row r="105" spans="1:8" x14ac:dyDescent="0.2">
      <c r="H105"/>
    </row>
    <row r="106" spans="1:8" x14ac:dyDescent="0.2">
      <c r="H106"/>
    </row>
    <row r="107" spans="1:8" x14ac:dyDescent="0.2">
      <c r="H107"/>
    </row>
    <row r="108" spans="1:8" x14ac:dyDescent="0.2">
      <c r="H108"/>
    </row>
    <row r="109" spans="1:8" x14ac:dyDescent="0.2">
      <c r="H109"/>
    </row>
    <row r="110" spans="1:8" x14ac:dyDescent="0.2">
      <c r="H110"/>
    </row>
    <row r="111" spans="1:8" x14ac:dyDescent="0.2">
      <c r="H111"/>
    </row>
    <row r="112" spans="1:8" ht="15.75" customHeight="1" x14ac:dyDescent="0.25">
      <c r="A112" s="175"/>
      <c r="B112" s="175"/>
      <c r="C112" s="175"/>
      <c r="D112" s="175"/>
      <c r="E112" s="175"/>
      <c r="F112" s="279"/>
      <c r="G112" s="279"/>
      <c r="H112" s="175"/>
    </row>
    <row r="113" spans="1:8" ht="15.75" customHeight="1" x14ac:dyDescent="0.25">
      <c r="A113" s="175"/>
      <c r="B113" s="175"/>
      <c r="C113" s="175"/>
      <c r="D113" s="175"/>
      <c r="E113" s="175"/>
      <c r="F113" s="279"/>
      <c r="G113" s="279"/>
      <c r="H113" s="175"/>
    </row>
    <row r="114" spans="1:8" ht="27" customHeight="1" x14ac:dyDescent="0.25">
      <c r="A114" s="175"/>
      <c r="B114" s="175"/>
      <c r="C114" s="175"/>
      <c r="D114" s="175"/>
      <c r="E114" s="175"/>
      <c r="F114" s="279"/>
      <c r="G114" s="279"/>
      <c r="H114" s="175"/>
    </row>
    <row r="115" spans="1:8" ht="28.5" customHeight="1" x14ac:dyDescent="0.25">
      <c r="A115" s="175"/>
      <c r="B115" s="175"/>
      <c r="C115" s="175"/>
      <c r="D115" s="175"/>
      <c r="E115" s="175"/>
      <c r="F115" s="279"/>
      <c r="G115" s="279"/>
      <c r="H115" s="175"/>
    </row>
    <row r="116" spans="1:8" ht="28.5" customHeight="1" x14ac:dyDescent="0.25">
      <c r="A116" s="175"/>
      <c r="B116" s="175"/>
      <c r="C116" s="175"/>
      <c r="D116" s="175"/>
      <c r="E116" s="175"/>
      <c r="F116" s="279"/>
      <c r="G116" s="279"/>
      <c r="H116" s="175"/>
    </row>
    <row r="117" spans="1:8" ht="27" customHeight="1" x14ac:dyDescent="0.25">
      <c r="A117" s="175"/>
      <c r="B117" s="175"/>
      <c r="C117" s="175"/>
      <c r="D117" s="175"/>
      <c r="E117" s="175"/>
      <c r="F117" s="279"/>
      <c r="G117" s="279"/>
      <c r="H117" s="175"/>
    </row>
    <row r="118" spans="1:8" ht="26.25" customHeight="1" x14ac:dyDescent="0.25">
      <c r="A118" s="175"/>
      <c r="B118" s="175"/>
      <c r="C118" s="175"/>
      <c r="D118" s="175"/>
      <c r="E118" s="175"/>
      <c r="F118" s="279"/>
      <c r="G118" s="279"/>
      <c r="H118" s="175"/>
    </row>
    <row r="119" spans="1:8" ht="24.75" customHeight="1" x14ac:dyDescent="0.25">
      <c r="A119" s="175"/>
      <c r="B119" s="175"/>
      <c r="C119" s="175"/>
      <c r="D119" s="175"/>
      <c r="E119" s="175"/>
      <c r="F119" s="279"/>
      <c r="G119" s="279"/>
      <c r="H119" s="175"/>
    </row>
    <row r="120" spans="1:8" ht="26.25" customHeight="1" x14ac:dyDescent="0.25">
      <c r="A120" s="175"/>
      <c r="B120" s="175"/>
      <c r="C120" s="175"/>
      <c r="D120" s="175"/>
      <c r="E120" s="175"/>
      <c r="F120" s="279"/>
      <c r="G120" s="279"/>
      <c r="H120" s="175"/>
    </row>
    <row r="121" spans="1:8" ht="24.75" customHeight="1" x14ac:dyDescent="0.25">
      <c r="A121" s="175"/>
      <c r="B121" s="175"/>
      <c r="C121" s="175"/>
      <c r="D121" s="175"/>
      <c r="E121" s="175"/>
      <c r="F121" s="279"/>
      <c r="G121" s="279"/>
      <c r="H121" s="175"/>
    </row>
    <row r="122" spans="1:8" ht="22.5" customHeight="1" x14ac:dyDescent="0.25">
      <c r="A122" s="175"/>
      <c r="B122" s="175"/>
      <c r="C122" s="175"/>
      <c r="D122" s="175"/>
      <c r="E122" s="175"/>
      <c r="F122" s="279"/>
      <c r="G122" s="279"/>
      <c r="H122" s="175"/>
    </row>
    <row r="123" spans="1:8" ht="25.5" customHeight="1" x14ac:dyDescent="0.25">
      <c r="A123" s="175"/>
      <c r="B123" s="175"/>
      <c r="C123" s="175"/>
      <c r="D123" s="175"/>
      <c r="E123" s="175"/>
      <c r="F123" s="279"/>
      <c r="G123" s="279"/>
      <c r="H123" s="175"/>
    </row>
    <row r="124" spans="1:8" ht="19.5" customHeight="1" x14ac:dyDescent="0.25">
      <c r="A124" s="175"/>
      <c r="B124" s="175"/>
      <c r="C124" s="175"/>
      <c r="D124" s="175"/>
      <c r="E124" s="175"/>
      <c r="F124" s="279"/>
      <c r="G124" s="279"/>
      <c r="H124" s="175"/>
    </row>
    <row r="125" spans="1:8" ht="24.75" customHeight="1" x14ac:dyDescent="0.25">
      <c r="A125" s="175"/>
      <c r="B125" s="175"/>
      <c r="C125" s="175"/>
      <c r="D125" s="175"/>
      <c r="E125" s="175"/>
      <c r="F125" s="279"/>
      <c r="G125" s="279"/>
      <c r="H125" s="175"/>
    </row>
    <row r="126" spans="1:8" ht="26.25" customHeight="1" x14ac:dyDescent="0.25">
      <c r="A126" s="175"/>
      <c r="B126" s="175"/>
      <c r="C126" s="175"/>
      <c r="D126" s="175"/>
      <c r="E126" s="175"/>
      <c r="F126" s="279"/>
      <c r="G126" s="279"/>
      <c r="H126" s="175"/>
    </row>
    <row r="127" spans="1:8" ht="25.5" customHeight="1" x14ac:dyDescent="0.25">
      <c r="A127" s="175"/>
      <c r="B127" s="175"/>
      <c r="C127" s="175"/>
      <c r="D127" s="175"/>
      <c r="E127" s="175"/>
      <c r="F127" s="279"/>
      <c r="G127" s="279"/>
      <c r="H127" s="175"/>
    </row>
    <row r="128" spans="1:8" ht="25.5" customHeight="1" x14ac:dyDescent="0.25">
      <c r="A128" s="175"/>
      <c r="B128" s="175"/>
      <c r="C128" s="175"/>
      <c r="D128" s="175"/>
      <c r="E128" s="175"/>
      <c r="F128" s="279"/>
      <c r="G128" s="279"/>
      <c r="H128" s="175"/>
    </row>
    <row r="129" spans="1:8" ht="24" customHeight="1" x14ac:dyDescent="0.25">
      <c r="A129" s="175"/>
      <c r="B129" s="175"/>
      <c r="C129" s="175"/>
      <c r="D129" s="175"/>
      <c r="E129" s="175"/>
      <c r="F129" s="279"/>
      <c r="G129" s="279"/>
      <c r="H129" s="175"/>
    </row>
    <row r="130" spans="1:8" ht="22.5" customHeight="1" x14ac:dyDescent="0.25">
      <c r="A130" s="175"/>
      <c r="B130" s="175"/>
      <c r="C130" s="175"/>
      <c r="D130" s="175"/>
      <c r="E130" s="175"/>
      <c r="F130" s="279"/>
      <c r="G130" s="279"/>
      <c r="H130" s="175"/>
    </row>
    <row r="131" spans="1:8" ht="25.5" customHeight="1" x14ac:dyDescent="0.25">
      <c r="A131" s="175"/>
      <c r="B131" s="175"/>
      <c r="C131" s="175"/>
      <c r="D131" s="175"/>
      <c r="E131" s="175"/>
      <c r="F131" s="279"/>
      <c r="G131" s="279"/>
      <c r="H131" s="175"/>
    </row>
    <row r="132" spans="1:8" ht="19.5" customHeight="1" x14ac:dyDescent="0.25">
      <c r="A132" s="175"/>
      <c r="B132" s="175"/>
      <c r="C132" s="175"/>
      <c r="D132" s="175"/>
      <c r="E132" s="175"/>
      <c r="F132" s="279"/>
      <c r="G132" s="279"/>
      <c r="H132" s="175"/>
    </row>
    <row r="133" spans="1:8" ht="21" customHeight="1" x14ac:dyDescent="0.25">
      <c r="A133" s="175"/>
      <c r="B133" s="175"/>
      <c r="C133" s="175"/>
      <c r="D133" s="175"/>
      <c r="E133" s="175"/>
      <c r="F133" s="279"/>
      <c r="G133" s="279"/>
      <c r="H133" s="175"/>
    </row>
    <row r="134" spans="1:8" ht="19.5" customHeight="1" x14ac:dyDescent="0.25">
      <c r="A134" s="175"/>
      <c r="B134" s="175"/>
      <c r="C134" s="175"/>
      <c r="D134" s="175"/>
      <c r="E134" s="175"/>
      <c r="F134" s="279"/>
      <c r="G134" s="279"/>
      <c r="H134" s="175"/>
    </row>
    <row r="135" spans="1:8" ht="25.5" customHeight="1" x14ac:dyDescent="0.25">
      <c r="A135" s="175"/>
      <c r="B135" s="175"/>
      <c r="C135" s="175"/>
      <c r="D135" s="175"/>
      <c r="E135" s="175"/>
      <c r="F135" s="279"/>
      <c r="G135" s="279"/>
      <c r="H135" s="175"/>
    </row>
    <row r="136" spans="1:8" ht="25.5" customHeight="1" x14ac:dyDescent="0.25">
      <c r="A136" s="175"/>
      <c r="B136" s="175"/>
      <c r="C136" s="175"/>
      <c r="D136" s="175"/>
      <c r="E136" s="175"/>
      <c r="F136" s="279"/>
      <c r="G136" s="279"/>
      <c r="H136" s="175"/>
    </row>
    <row r="137" spans="1:8" ht="33.75" customHeight="1" x14ac:dyDescent="0.25">
      <c r="A137" s="175"/>
      <c r="B137" s="175"/>
      <c r="C137" s="175"/>
      <c r="D137" s="175"/>
      <c r="E137" s="175"/>
      <c r="F137" s="279"/>
      <c r="G137" s="279"/>
      <c r="H137" s="175"/>
    </row>
    <row r="138" spans="1:8" ht="15.75" customHeight="1" x14ac:dyDescent="0.25">
      <c r="A138" s="175"/>
      <c r="B138" s="175"/>
      <c r="C138" s="175"/>
      <c r="D138" s="175"/>
      <c r="E138" s="175"/>
      <c r="F138" s="279"/>
      <c r="G138" s="279"/>
      <c r="H138" s="175"/>
    </row>
  </sheetData>
  <mergeCells count="58">
    <mergeCell ref="G10:H10"/>
    <mergeCell ref="G11:H11"/>
    <mergeCell ref="E29:E30"/>
    <mergeCell ref="G16:H16"/>
    <mergeCell ref="G17:H18"/>
    <mergeCell ref="G19:H20"/>
    <mergeCell ref="G21:H21"/>
    <mergeCell ref="G12:H12"/>
    <mergeCell ref="G13:H13"/>
    <mergeCell ref="G14:H14"/>
    <mergeCell ref="G15:H15"/>
    <mergeCell ref="G22:H22"/>
    <mergeCell ref="G23:H23"/>
    <mergeCell ref="G24:H24"/>
    <mergeCell ref="E19:E20"/>
    <mergeCell ref="E17:E18"/>
    <mergeCell ref="C29:C30"/>
    <mergeCell ref="D29:D30"/>
    <mergeCell ref="D17:D18"/>
    <mergeCell ref="D19:D20"/>
    <mergeCell ref="D25:D26"/>
    <mergeCell ref="C17:C18"/>
    <mergeCell ref="G33:H33"/>
    <mergeCell ref="G25:H26"/>
    <mergeCell ref="G31:H31"/>
    <mergeCell ref="G32:H32"/>
    <mergeCell ref="G29:H30"/>
    <mergeCell ref="G27:H28"/>
    <mergeCell ref="G4:H5"/>
    <mergeCell ref="G6:H6"/>
    <mergeCell ref="G7:H7"/>
    <mergeCell ref="G8:H8"/>
    <mergeCell ref="G9:H9"/>
    <mergeCell ref="A27:A28"/>
    <mergeCell ref="E27:E28"/>
    <mergeCell ref="B25:B26"/>
    <mergeCell ref="A25:A26"/>
    <mergeCell ref="D27:D28"/>
    <mergeCell ref="C27:C28"/>
    <mergeCell ref="B27:B28"/>
    <mergeCell ref="C25:C26"/>
    <mergeCell ref="E25:E26"/>
    <mergeCell ref="A36:H36"/>
    <mergeCell ref="B37:G37"/>
    <mergeCell ref="G34:H34"/>
    <mergeCell ref="B1:E1"/>
    <mergeCell ref="A3:H3"/>
    <mergeCell ref="A34:B34"/>
    <mergeCell ref="A4:A5"/>
    <mergeCell ref="B4:B5"/>
    <mergeCell ref="B2:F2"/>
    <mergeCell ref="B17:B18"/>
    <mergeCell ref="A17:A18"/>
    <mergeCell ref="B29:B30"/>
    <mergeCell ref="A29:A30"/>
    <mergeCell ref="B19:B20"/>
    <mergeCell ref="A19:A20"/>
    <mergeCell ref="C19:C20"/>
  </mergeCells>
  <phoneticPr fontId="2" type="noConversion"/>
  <printOptions horizontalCentered="1"/>
  <pageMargins left="0.25" right="0.1" top="0.59055118110236204" bottom="0.39370078740157499" header="0.196850393700787" footer="0.511811023622047"/>
  <pageSetup paperSize="9" scale="70" firstPageNumber="134" orientation="portrait" horizontalDpi="300" verticalDpi="300" r:id="rId1"/>
  <headerFooter alignWithMargins="0">
    <oddFooter>&amp;L Afghanistan Statistical Yearbook 2017-18&amp;R&amp;12سالنامۀ احصائیوی افغانستان ١٣٩۶/ دافغانستان احصائیوی   کالنی ١٣٩۶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 1</vt:lpstr>
      <vt:lpstr>2T</vt:lpstr>
      <vt:lpstr>3T</vt:lpstr>
      <vt:lpstr>3</vt:lpstr>
      <vt:lpstr>4</vt:lpstr>
      <vt:lpstr>5</vt:lpstr>
      <vt:lpstr>6</vt:lpstr>
      <vt:lpstr>7</vt:lpstr>
      <vt:lpstr>8</vt:lpstr>
      <vt:lpstr>9C</vt:lpstr>
      <vt:lpstr>10C</vt:lpstr>
      <vt:lpstr>11C</vt:lpstr>
      <vt:lpstr>12C</vt:lpstr>
      <vt:lpstr>13C</vt:lpstr>
      <vt:lpstr> 14C</vt:lpstr>
      <vt:lpstr>15C</vt:lpstr>
      <vt:lpstr>Sheet1</vt:lpstr>
      <vt:lpstr>Sheet2</vt:lpstr>
      <vt:lpstr>' 1'!Print_Area</vt:lpstr>
      <vt:lpstr>' 14C'!Print_Area</vt:lpstr>
      <vt:lpstr>'10C'!Print_Area</vt:lpstr>
      <vt:lpstr>'11C'!Print_Area</vt:lpstr>
      <vt:lpstr>'12C'!Print_Area</vt:lpstr>
      <vt:lpstr>'13C'!Print_Area</vt:lpstr>
      <vt:lpstr>'15C'!Print_Area</vt:lpstr>
      <vt:lpstr>'2T'!Print_Area</vt:lpstr>
      <vt:lpstr>'3'!Print_Area</vt:lpstr>
      <vt:lpstr>'3T'!Print_Area</vt:lpstr>
      <vt:lpstr>'4'!Print_Area</vt:lpstr>
      <vt:lpstr>'5'!Print_Area</vt:lpstr>
      <vt:lpstr>'6'!Print_Area</vt:lpstr>
      <vt:lpstr>'7'!Print_Area</vt:lpstr>
      <vt:lpstr>'8'!Print_Area</vt:lpstr>
      <vt:lpstr>'9C'!Print_Area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ComNet International</dc:creator>
  <cp:lastModifiedBy>sarwary</cp:lastModifiedBy>
  <cp:lastPrinted>2018-05-14T04:09:06Z</cp:lastPrinted>
  <dcterms:created xsi:type="dcterms:W3CDTF">2003-08-20T15:05:04Z</dcterms:created>
  <dcterms:modified xsi:type="dcterms:W3CDTF">2019-04-06T11:18:06Z</dcterms:modified>
</cp:coreProperties>
</file>