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yat\Downloads\LSTS\"/>
    </mc:Choice>
  </mc:AlternateContent>
  <xr:revisionPtr revIDLastSave="0" documentId="13_ncr:1_{700419A4-41A1-431F-9A94-B0B80F741D85}" xr6:coauthVersionLast="45" xr6:coauthVersionMax="45" xr10:uidLastSave="{00000000-0000-0000-0000-000000000000}"/>
  <bookViews>
    <workbookView xWindow="-110" yWindow="-110" windowWidth="19420" windowHeight="10420" xr2:uid="{AD54D910-12F8-0B43-BBD1-910750B6D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1" i="1" l="1"/>
  <c r="P71" i="1"/>
  <c r="O71" i="1"/>
  <c r="I71" i="1"/>
  <c r="K72" i="1"/>
  <c r="J72" i="1"/>
  <c r="I72" i="1"/>
  <c r="K71" i="1"/>
  <c r="J71" i="1"/>
  <c r="E19" i="1"/>
  <c r="E20" i="1"/>
  <c r="E18" i="1"/>
  <c r="D19" i="1"/>
  <c r="D20" i="1"/>
  <c r="D18" i="1"/>
  <c r="C19" i="1"/>
  <c r="C20" i="1"/>
  <c r="C18" i="1"/>
  <c r="E9" i="1"/>
  <c r="E10" i="1"/>
  <c r="D9" i="1"/>
  <c r="D10" i="1"/>
  <c r="D8" i="1"/>
  <c r="E8" i="1"/>
  <c r="C9" i="1"/>
  <c r="C10" i="1"/>
  <c r="C8" i="1"/>
  <c r="E14" i="1" l="1"/>
  <c r="E36" i="1"/>
  <c r="E35" i="1"/>
  <c r="D36" i="1"/>
  <c r="E54" i="1" s="1"/>
  <c r="C36" i="1"/>
  <c r="E53" i="1" s="1"/>
  <c r="C54" i="1"/>
  <c r="E49" i="1"/>
  <c r="E61" i="1"/>
  <c r="C55" i="1"/>
  <c r="E62" i="1"/>
  <c r="D35" i="1"/>
  <c r="D72" i="1" s="1"/>
  <c r="C62" i="1"/>
  <c r="C53" i="1"/>
  <c r="C35" i="1"/>
  <c r="C72" i="1" s="1"/>
  <c r="C49" i="1"/>
  <c r="C24" i="1"/>
  <c r="D14" i="1"/>
  <c r="E24" i="1"/>
  <c r="C14" i="1"/>
  <c r="D24" i="1"/>
  <c r="C56" i="1" l="1"/>
  <c r="C67" i="1" s="1"/>
  <c r="D55" i="1"/>
  <c r="E55" i="1"/>
  <c r="D62" i="1"/>
  <c r="D49" i="1"/>
  <c r="E72" i="1"/>
  <c r="F72" i="1" s="1"/>
  <c r="D54" i="1"/>
  <c r="F62" i="1"/>
  <c r="D53" i="1"/>
  <c r="D61" i="1"/>
  <c r="D48" i="1"/>
  <c r="C48" i="1"/>
  <c r="E48" i="1"/>
  <c r="E56" i="1"/>
  <c r="E67" i="1" s="1"/>
  <c r="C61" i="1"/>
  <c r="D47" i="1"/>
  <c r="C47" i="1"/>
  <c r="E47" i="1"/>
  <c r="D56" i="1" l="1"/>
  <c r="D67" i="1" s="1"/>
  <c r="F67" i="1" s="1"/>
  <c r="F61" i="1"/>
  <c r="E50" i="1"/>
  <c r="C50" i="1"/>
  <c r="D50" i="1"/>
  <c r="C66" i="1" l="1"/>
  <c r="C76" i="1"/>
  <c r="E66" i="1"/>
  <c r="E76" i="1"/>
  <c r="D66" i="1"/>
  <c r="D76" i="1"/>
  <c r="F76" i="1" l="1"/>
  <c r="F66" i="1"/>
</calcChain>
</file>

<file path=xl/sharedStrings.xml><?xml version="1.0" encoding="utf-8"?>
<sst xmlns="http://schemas.openxmlformats.org/spreadsheetml/2006/main" count="103" uniqueCount="47">
  <si>
    <t>KNOWHOW</t>
  </si>
  <si>
    <t>PROBLEM_SOLVING</t>
  </si>
  <si>
    <t>ACCOUNTABILITY</t>
  </si>
  <si>
    <t>SUM =</t>
  </si>
  <si>
    <t>Squares</t>
  </si>
  <si>
    <t>Sum of lengths:</t>
  </si>
  <si>
    <t>Inner Products</t>
  </si>
  <si>
    <t>Sum of Inner products:</t>
  </si>
  <si>
    <t>Q2. b</t>
  </si>
  <si>
    <t>Q3.a</t>
  </si>
  <si>
    <t>JOB</t>
  </si>
  <si>
    <t>SALARY</t>
  </si>
  <si>
    <t>Mean =</t>
  </si>
  <si>
    <t>StDev =</t>
  </si>
  <si>
    <t>Data</t>
  </si>
  <si>
    <t>Standardized</t>
  </si>
  <si>
    <t>Weights * Standardized</t>
  </si>
  <si>
    <t>squared lengths:</t>
  </si>
  <si>
    <t>PC rotated lengths</t>
  </si>
  <si>
    <t>Q3b</t>
  </si>
  <si>
    <t>Standardized lengths</t>
  </si>
  <si>
    <t>Q3c</t>
  </si>
  <si>
    <t>job 1 * job 2</t>
  </si>
  <si>
    <t>PC rotated angle</t>
  </si>
  <si>
    <t xml:space="preserve">Job1 * Job2 </t>
  </si>
  <si>
    <t>Inner product</t>
  </si>
  <si>
    <t>Variances =</t>
  </si>
  <si>
    <t>Eigenvalue</t>
  </si>
  <si>
    <t>Difference</t>
  </si>
  <si>
    <t>knowhow</t>
  </si>
  <si>
    <t>problem_solving</t>
  </si>
  <si>
    <t>accountability</t>
  </si>
  <si>
    <t>PrinComp1</t>
  </si>
  <si>
    <t>PrinComp2</t>
  </si>
  <si>
    <t>PrinComp3</t>
  </si>
  <si>
    <t>PrinComp1^2</t>
  </si>
  <si>
    <t>PrinComp2^2</t>
  </si>
  <si>
    <t>PrinComp3^2</t>
  </si>
  <si>
    <t>PrinComp2*PrinComp3</t>
  </si>
  <si>
    <t>PrinComp1*PrinComp3</t>
  </si>
  <si>
    <t>PrinComp1*PrinComp2</t>
  </si>
  <si>
    <t>PRINCOMP1</t>
  </si>
  <si>
    <t>PRINCOMP2</t>
  </si>
  <si>
    <t>PRINCOMP3</t>
  </si>
  <si>
    <t>PrinComp weights</t>
  </si>
  <si>
    <t>Job 2 scores for each PrinComps</t>
  </si>
  <si>
    <t>Job 1 scores for each PrinComps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</si>
</sst>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E+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2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0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5" fillId="0" borderId="0" xfId="0" applyFont="1"/>
    <xf numFmtId="165" fontId="4" fillId="0" borderId="0" xfId="0" applyNumberFormat="1" applyFont="1"/>
    <xf numFmtId="164" fontId="4" fillId="0" borderId="0" xfId="0" applyNumberFormat="1" applyFont="1" applyAlignment="1">
      <alignment horizontal="left" indent="1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2" xfId="0" applyFont="1" applyBorder="1"/>
    <xf numFmtId="0" fontId="1" fillId="0" borderId="0" xfId="0" applyFont="1" applyFill="1"/>
    <xf numFmtId="0" fontId="6" fillId="0" borderId="0" xfId="0" applyFont="1" applyFill="1" applyBorder="1"/>
    <xf numFmtId="0" fontId="6" fillId="0" borderId="1" xfId="0" applyFont="1" applyFill="1" applyBorder="1"/>
    <xf numFmtId="164" fontId="7" fillId="0" borderId="0" xfId="0" applyNumberFormat="1" applyFont="1" applyAlignment="1">
      <alignment horizontal="left" indent="1"/>
    </xf>
    <xf numFmtId="165" fontId="7" fillId="0" borderId="0" xfId="0" applyNumberFormat="1" applyFont="1"/>
    <xf numFmtId="0" fontId="7" fillId="0" borderId="0" xfId="0" applyFont="1"/>
    <xf numFmtId="0" fontId="8" fillId="0" borderId="0" xfId="0" applyFont="1"/>
    <xf numFmtId="2" fontId="7" fillId="0" borderId="0" xfId="0" applyNumberFormat="1" applyFont="1"/>
    <xf numFmtId="0" fontId="9" fillId="0" borderId="0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74EB-2C4A-B946-8479-0FDBAE41AEE4}">
  <dimension ref="A1:R85"/>
  <sheetViews>
    <sheetView tabSelected="1" topLeftCell="A15" zoomScale="60" zoomScaleNormal="60" workbookViewId="0">
      <selection activeCell="E35" sqref="E35"/>
    </sheetView>
  </sheetViews>
  <sheetFormatPr defaultColWidth="10.6640625" defaultRowHeight="15.5"/>
  <cols>
    <col min="1" max="1" width="18.5" customWidth="1"/>
    <col min="2" max="2" width="20.1640625" customWidth="1"/>
    <col min="3" max="3" width="24.1640625" customWidth="1"/>
    <col min="4" max="4" width="25.25" customWidth="1"/>
    <col min="5" max="5" width="22.08203125" customWidth="1"/>
    <col min="6" max="6" width="16" customWidth="1"/>
    <col min="7" max="7" width="18.33203125" customWidth="1"/>
  </cols>
  <sheetData>
    <row r="1" spans="1:17">
      <c r="A1" s="21" t="s">
        <v>8</v>
      </c>
      <c r="B1" s="4"/>
      <c r="C1" s="5" t="s">
        <v>32</v>
      </c>
      <c r="D1" s="5" t="s">
        <v>33</v>
      </c>
      <c r="E1" s="5" t="s">
        <v>34</v>
      </c>
      <c r="F1" s="11"/>
      <c r="H1" s="22" t="s">
        <v>14</v>
      </c>
    </row>
    <row r="2" spans="1:17">
      <c r="B2" s="4" t="s">
        <v>0</v>
      </c>
      <c r="C2" s="6">
        <v>0.57625099999999996</v>
      </c>
      <c r="D2" s="6">
        <v>-0.61812100000000003</v>
      </c>
      <c r="E2" s="6">
        <v>0.53466000000000002</v>
      </c>
      <c r="F2" s="12"/>
    </row>
    <row r="3" spans="1:17">
      <c r="B3" s="4" t="s">
        <v>1</v>
      </c>
      <c r="C3" s="6">
        <v>0.58434299999999995</v>
      </c>
      <c r="D3" s="6">
        <v>-0.145758</v>
      </c>
      <c r="E3" s="6">
        <v>-0.79830999999999996</v>
      </c>
      <c r="F3" s="12"/>
      <c r="H3" s="25" t="s">
        <v>10</v>
      </c>
      <c r="I3" s="25" t="s">
        <v>0</v>
      </c>
      <c r="J3" s="25" t="s">
        <v>1</v>
      </c>
      <c r="K3" s="25" t="s">
        <v>2</v>
      </c>
      <c r="L3" s="25" t="s">
        <v>11</v>
      </c>
      <c r="O3" s="25" t="s">
        <v>41</v>
      </c>
      <c r="P3" s="25" t="s">
        <v>42</v>
      </c>
      <c r="Q3" s="25" t="s">
        <v>43</v>
      </c>
    </row>
    <row r="4" spans="1:17">
      <c r="B4" s="4" t="s">
        <v>2</v>
      </c>
      <c r="C4" s="6">
        <v>0.57138299999999997</v>
      </c>
      <c r="D4" s="6">
        <v>0.772451</v>
      </c>
      <c r="E4" s="6">
        <v>0.27720099999999998</v>
      </c>
      <c r="F4" s="12"/>
      <c r="H4">
        <v>0</v>
      </c>
      <c r="I4">
        <v>800</v>
      </c>
      <c r="J4">
        <v>608</v>
      </c>
      <c r="K4">
        <v>1056</v>
      </c>
      <c r="L4">
        <v>102000</v>
      </c>
      <c r="O4">
        <v>9.0893321559999993</v>
      </c>
      <c r="P4">
        <v>1.2654300739</v>
      </c>
      <c r="Q4">
        <v>-0.19679536</v>
      </c>
    </row>
    <row r="5" spans="1:17">
      <c r="H5">
        <v>2</v>
      </c>
      <c r="I5">
        <v>528</v>
      </c>
      <c r="J5">
        <v>304</v>
      </c>
      <c r="K5">
        <v>460</v>
      </c>
      <c r="L5">
        <v>75740</v>
      </c>
      <c r="O5">
        <v>3.7513631803999998</v>
      </c>
      <c r="P5">
        <v>-5.9567149E-2</v>
      </c>
      <c r="Q5">
        <v>9.8558914299999995E-2</v>
      </c>
    </row>
    <row r="6" spans="1:17">
      <c r="B6" s="1" t="s">
        <v>4</v>
      </c>
      <c r="H6">
        <v>3</v>
      </c>
      <c r="I6">
        <v>460</v>
      </c>
      <c r="J6">
        <v>264</v>
      </c>
      <c r="K6">
        <v>460</v>
      </c>
      <c r="L6">
        <v>75740</v>
      </c>
      <c r="O6">
        <v>3.2058572772999998</v>
      </c>
      <c r="P6">
        <v>0.32544555670000003</v>
      </c>
      <c r="Q6">
        <v>0.15010868159999999</v>
      </c>
    </row>
    <row r="7" spans="1:17">
      <c r="B7" s="4"/>
      <c r="C7" s="5" t="s">
        <v>35</v>
      </c>
      <c r="D7" s="5" t="s">
        <v>36</v>
      </c>
      <c r="E7" s="5" t="s">
        <v>37</v>
      </c>
      <c r="F7" s="11"/>
      <c r="H7">
        <v>5</v>
      </c>
      <c r="I7">
        <v>528</v>
      </c>
      <c r="J7">
        <v>304</v>
      </c>
      <c r="K7">
        <v>304</v>
      </c>
      <c r="L7">
        <v>79172</v>
      </c>
      <c r="O7">
        <v>3.1543849718999999</v>
      </c>
      <c r="P7">
        <v>-0.86661942400000003</v>
      </c>
      <c r="Q7">
        <v>-0.19105940299999999</v>
      </c>
    </row>
    <row r="8" spans="1:17">
      <c r="B8" s="4" t="s">
        <v>0</v>
      </c>
      <c r="C8" s="6">
        <f>C2^2</f>
        <v>0.33206521500099995</v>
      </c>
      <c r="D8" s="6">
        <f t="shared" ref="D8:E8" si="0">D2^2</f>
        <v>0.38207357064100006</v>
      </c>
      <c r="E8" s="6">
        <f t="shared" si="0"/>
        <v>0.2858613156</v>
      </c>
      <c r="F8" s="12"/>
      <c r="H8">
        <v>4</v>
      </c>
      <c r="I8">
        <v>460</v>
      </c>
      <c r="J8">
        <v>264</v>
      </c>
      <c r="K8">
        <v>400</v>
      </c>
      <c r="L8">
        <v>70000</v>
      </c>
      <c r="O8">
        <v>2.9762502739999999</v>
      </c>
      <c r="P8">
        <v>1.50408356E-2</v>
      </c>
      <c r="Q8">
        <v>3.87170212E-2</v>
      </c>
    </row>
    <row r="9" spans="1:17">
      <c r="B9" s="4" t="s">
        <v>1</v>
      </c>
      <c r="C9" s="6">
        <f t="shared" ref="C9:E10" si="1">C3^2</f>
        <v>0.34145674164899992</v>
      </c>
      <c r="D9" s="6">
        <f t="shared" si="1"/>
        <v>2.1245394564E-2</v>
      </c>
      <c r="E9" s="6">
        <f t="shared" si="1"/>
        <v>0.63729885609999992</v>
      </c>
      <c r="F9" s="12"/>
      <c r="H9">
        <v>0</v>
      </c>
      <c r="I9">
        <v>460</v>
      </c>
      <c r="J9">
        <v>264</v>
      </c>
      <c r="K9">
        <v>400</v>
      </c>
      <c r="L9">
        <v>66536</v>
      </c>
      <c r="O9">
        <v>2.9762502739999999</v>
      </c>
      <c r="P9">
        <v>1.50408356E-2</v>
      </c>
      <c r="Q9">
        <v>3.87170212E-2</v>
      </c>
    </row>
    <row r="10" spans="1:17">
      <c r="B10" s="4" t="s">
        <v>2</v>
      </c>
      <c r="C10" s="6">
        <f t="shared" si="1"/>
        <v>0.32647853268899996</v>
      </c>
      <c r="D10" s="6">
        <f t="shared" si="1"/>
        <v>0.59668054740099996</v>
      </c>
      <c r="E10" s="6">
        <f t="shared" si="1"/>
        <v>7.684039440099999E-2</v>
      </c>
      <c r="F10" s="12"/>
      <c r="H10">
        <v>0</v>
      </c>
      <c r="I10">
        <v>528</v>
      </c>
      <c r="J10">
        <v>304</v>
      </c>
      <c r="K10">
        <v>264</v>
      </c>
      <c r="L10">
        <v>70000</v>
      </c>
      <c r="O10">
        <v>3.0013136363999999</v>
      </c>
      <c r="P10">
        <v>-1.073555904</v>
      </c>
      <c r="Q10">
        <v>-0.26532051000000001</v>
      </c>
    </row>
    <row r="11" spans="1:17">
      <c r="H11">
        <v>7</v>
      </c>
      <c r="I11">
        <v>460</v>
      </c>
      <c r="J11">
        <v>230</v>
      </c>
      <c r="K11">
        <v>264</v>
      </c>
      <c r="L11">
        <v>68000</v>
      </c>
      <c r="O11">
        <v>2.2491674292999999</v>
      </c>
      <c r="P11">
        <v>-0.63699884100000004</v>
      </c>
      <c r="Q11">
        <v>6.8534491899999994E-2</v>
      </c>
    </row>
    <row r="12" spans="1:17">
      <c r="B12" s="1" t="s">
        <v>5</v>
      </c>
      <c r="H12">
        <v>10</v>
      </c>
      <c r="I12">
        <v>400</v>
      </c>
      <c r="J12">
        <v>200</v>
      </c>
      <c r="K12">
        <v>350</v>
      </c>
      <c r="L12">
        <v>73140</v>
      </c>
      <c r="O12">
        <v>2.1291178885000002</v>
      </c>
      <c r="P12">
        <v>0.139605748</v>
      </c>
      <c r="Q12">
        <v>0.22972339829999999</v>
      </c>
    </row>
    <row r="13" spans="1:17">
      <c r="H13">
        <v>7</v>
      </c>
      <c r="I13">
        <v>400</v>
      </c>
      <c r="J13">
        <v>175</v>
      </c>
      <c r="K13">
        <v>230</v>
      </c>
      <c r="L13">
        <v>66016</v>
      </c>
      <c r="O13">
        <v>1.5179624818999999</v>
      </c>
      <c r="P13">
        <v>-0.44330343100000003</v>
      </c>
      <c r="Q13">
        <v>0.21451745559999999</v>
      </c>
    </row>
    <row r="14" spans="1:17">
      <c r="B14" s="1" t="s">
        <v>3</v>
      </c>
      <c r="C14" s="19">
        <f>SUM(C8:C10)</f>
        <v>1.000000489339</v>
      </c>
      <c r="D14" s="19">
        <f>SUM(D8:D10)</f>
        <v>0.99999951260599995</v>
      </c>
      <c r="E14" s="19">
        <f>SUM(E8:E10)</f>
        <v>1.0000005661009999</v>
      </c>
      <c r="F14" s="10"/>
      <c r="H14">
        <v>7</v>
      </c>
      <c r="I14">
        <v>400</v>
      </c>
      <c r="J14">
        <v>200</v>
      </c>
      <c r="K14">
        <v>200</v>
      </c>
      <c r="L14">
        <v>66016</v>
      </c>
      <c r="O14">
        <v>1.5551003803000001</v>
      </c>
      <c r="P14">
        <v>-0.63640605500000003</v>
      </c>
      <c r="Q14">
        <v>-4.8755752999999999E-2</v>
      </c>
    </row>
    <row r="15" spans="1:17">
      <c r="H15">
        <v>5</v>
      </c>
      <c r="I15">
        <v>400</v>
      </c>
      <c r="J15">
        <v>175</v>
      </c>
      <c r="K15">
        <v>200</v>
      </c>
      <c r="L15">
        <v>71840</v>
      </c>
      <c r="O15">
        <v>1.4031589803</v>
      </c>
      <c r="P15">
        <v>-0.59850579100000001</v>
      </c>
      <c r="Q15">
        <v>0.1588216254</v>
      </c>
    </row>
    <row r="16" spans="1:17">
      <c r="B16" s="1" t="s">
        <v>6</v>
      </c>
      <c r="H16">
        <v>5</v>
      </c>
      <c r="I16">
        <v>304</v>
      </c>
      <c r="J16">
        <v>115</v>
      </c>
      <c r="K16">
        <v>175</v>
      </c>
      <c r="L16">
        <v>71580</v>
      </c>
      <c r="O16">
        <v>0.51591286410000003</v>
      </c>
      <c r="P16">
        <v>-0.17894311700000001</v>
      </c>
      <c r="Q16">
        <v>0.21448961729999999</v>
      </c>
    </row>
    <row r="17" spans="1:17">
      <c r="B17" s="4"/>
      <c r="C17" s="5" t="s">
        <v>40</v>
      </c>
      <c r="D17" s="5" t="s">
        <v>39</v>
      </c>
      <c r="E17" s="5" t="s">
        <v>38</v>
      </c>
      <c r="F17" s="11"/>
      <c r="H17">
        <v>2</v>
      </c>
      <c r="I17">
        <v>264</v>
      </c>
      <c r="J17">
        <v>100</v>
      </c>
      <c r="K17">
        <v>175</v>
      </c>
      <c r="L17">
        <v>65860</v>
      </c>
      <c r="O17">
        <v>0.24686586939999999</v>
      </c>
      <c r="P17">
        <v>3.46042669E-2</v>
      </c>
      <c r="Q17">
        <v>0.17399249259999999</v>
      </c>
    </row>
    <row r="18" spans="1:17">
      <c r="B18" s="4" t="s">
        <v>0</v>
      </c>
      <c r="C18" s="6">
        <f>C2*D2</f>
        <v>-0.35619284437100002</v>
      </c>
      <c r="D18" s="6">
        <f>C2*E2</f>
        <v>0.30809835965999999</v>
      </c>
      <c r="E18" s="6">
        <f>D2*E2</f>
        <v>-0.33048457386000002</v>
      </c>
      <c r="F18" s="12"/>
      <c r="H18">
        <v>3</v>
      </c>
      <c r="I18">
        <v>264</v>
      </c>
      <c r="J18">
        <v>100</v>
      </c>
      <c r="K18">
        <v>175</v>
      </c>
      <c r="L18">
        <v>66432</v>
      </c>
      <c r="O18">
        <v>0.24686586939999999</v>
      </c>
      <c r="P18">
        <v>3.46042669E-2</v>
      </c>
      <c r="Q18">
        <v>0.17399249259999999</v>
      </c>
    </row>
    <row r="19" spans="1:17">
      <c r="B19" s="4" t="s">
        <v>1</v>
      </c>
      <c r="C19" s="6">
        <f t="shared" ref="C19:C20" si="2">C3*D3</f>
        <v>-8.5172666993999988E-2</v>
      </c>
      <c r="D19" s="6">
        <f t="shared" ref="D19:D20" si="3">C3*E3</f>
        <v>-0.46648686032999992</v>
      </c>
      <c r="E19" s="6">
        <f t="shared" ref="E19:E20" si="4">D3*E3</f>
        <v>0.11636006897999999</v>
      </c>
      <c r="F19" s="12"/>
      <c r="H19">
        <v>10</v>
      </c>
      <c r="I19">
        <v>230</v>
      </c>
      <c r="J19">
        <v>100</v>
      </c>
      <c r="K19">
        <v>132</v>
      </c>
      <c r="L19">
        <v>64040</v>
      </c>
      <c r="O19">
        <v>-6.8885647999999994E-2</v>
      </c>
      <c r="P19">
        <v>-2.5666307999999999E-2</v>
      </c>
      <c r="Q19">
        <v>-4.6125215999999997E-2</v>
      </c>
    </row>
    <row r="20" spans="1:17">
      <c r="B20" s="4" t="s">
        <v>2</v>
      </c>
      <c r="C20" s="6">
        <f t="shared" si="2"/>
        <v>0.441365369733</v>
      </c>
      <c r="D20" s="6">
        <f t="shared" si="3"/>
        <v>0.15838793898299997</v>
      </c>
      <c r="E20" s="6">
        <f t="shared" si="4"/>
        <v>0.21412418965099997</v>
      </c>
      <c r="F20" s="12"/>
      <c r="H20">
        <v>10</v>
      </c>
      <c r="I20">
        <v>230</v>
      </c>
      <c r="J20">
        <v>100</v>
      </c>
      <c r="K20">
        <v>132</v>
      </c>
      <c r="L20">
        <v>62610</v>
      </c>
      <c r="O20">
        <v>-6.8885647999999994E-2</v>
      </c>
      <c r="P20">
        <v>-2.5666307999999999E-2</v>
      </c>
      <c r="Q20">
        <v>-4.6125215999999997E-2</v>
      </c>
    </row>
    <row r="21" spans="1:17">
      <c r="H21">
        <v>7</v>
      </c>
      <c r="I21">
        <v>230</v>
      </c>
      <c r="J21">
        <v>87</v>
      </c>
      <c r="K21">
        <v>132</v>
      </c>
      <c r="L21">
        <v>65002</v>
      </c>
      <c r="O21">
        <v>-0.14789517599999999</v>
      </c>
      <c r="P21">
        <v>-5.958171E-3</v>
      </c>
      <c r="Q21">
        <v>6.1815020300000002E-2</v>
      </c>
    </row>
    <row r="22" spans="1:17">
      <c r="B22" s="1" t="s">
        <v>7</v>
      </c>
      <c r="H22">
        <v>7</v>
      </c>
      <c r="I22">
        <v>230</v>
      </c>
      <c r="J22">
        <v>76</v>
      </c>
      <c r="K22">
        <v>115</v>
      </c>
      <c r="L22">
        <v>64001</v>
      </c>
      <c r="O22">
        <v>-0.27980470899999998</v>
      </c>
      <c r="P22">
        <v>-7.7230059000000004E-2</v>
      </c>
      <c r="Q22">
        <v>0.1215880963</v>
      </c>
    </row>
    <row r="23" spans="1:17">
      <c r="H23">
        <v>5</v>
      </c>
      <c r="I23">
        <v>230</v>
      </c>
      <c r="J23">
        <v>76</v>
      </c>
      <c r="K23">
        <v>115</v>
      </c>
      <c r="L23">
        <v>66900</v>
      </c>
      <c r="O23">
        <v>-0.27980470899999998</v>
      </c>
      <c r="P23">
        <v>-7.7230059000000004E-2</v>
      </c>
      <c r="Q23">
        <v>0.1215880963</v>
      </c>
    </row>
    <row r="24" spans="1:17">
      <c r="B24" s="1" t="s">
        <v>3</v>
      </c>
      <c r="C24" s="20">
        <f>SUM(C18:C20)</f>
        <v>-1.4163200001693355E-7</v>
      </c>
      <c r="D24" s="20">
        <f>SUM(D18:D20)</f>
        <v>-5.6168699996694826E-7</v>
      </c>
      <c r="E24" s="20">
        <f>SUM(E18:E20)</f>
        <v>-3.1522900004188337E-7</v>
      </c>
      <c r="F24" s="9"/>
      <c r="G24" s="3"/>
      <c r="H24">
        <v>5</v>
      </c>
      <c r="I24">
        <v>230</v>
      </c>
      <c r="J24">
        <v>87</v>
      </c>
      <c r="K24">
        <v>100</v>
      </c>
      <c r="L24">
        <v>63000</v>
      </c>
      <c r="O24">
        <v>-0.27035224400000002</v>
      </c>
      <c r="P24">
        <v>-0.171507355</v>
      </c>
      <c r="Q24">
        <v>2.4061347000000001E-3</v>
      </c>
    </row>
    <row r="25" spans="1:17">
      <c r="H25">
        <v>5</v>
      </c>
      <c r="I25">
        <v>230</v>
      </c>
      <c r="J25">
        <v>87</v>
      </c>
      <c r="K25">
        <v>100</v>
      </c>
      <c r="L25">
        <v>63780</v>
      </c>
      <c r="O25">
        <v>-0.27035224400000002</v>
      </c>
      <c r="P25">
        <v>-0.171507355</v>
      </c>
      <c r="Q25">
        <v>2.4061347000000001E-3</v>
      </c>
    </row>
    <row r="26" spans="1:17">
      <c r="H26">
        <v>7</v>
      </c>
      <c r="I26">
        <v>200</v>
      </c>
      <c r="J26">
        <v>87</v>
      </c>
      <c r="K26">
        <v>100</v>
      </c>
      <c r="L26">
        <v>62000</v>
      </c>
      <c r="O26">
        <v>-0.40376385999999997</v>
      </c>
      <c r="P26">
        <v>-2.8401935999999999E-2</v>
      </c>
      <c r="Q26">
        <v>-0.121376529</v>
      </c>
    </row>
    <row r="27" spans="1:17">
      <c r="H27">
        <v>7</v>
      </c>
      <c r="I27">
        <v>200</v>
      </c>
      <c r="J27">
        <v>76</v>
      </c>
      <c r="K27">
        <v>100</v>
      </c>
      <c r="L27">
        <v>61960</v>
      </c>
      <c r="O27">
        <v>-0.470618076</v>
      </c>
      <c r="P27">
        <v>-1.172582E-2</v>
      </c>
      <c r="Q27">
        <v>-3.0042482999999998E-2</v>
      </c>
    </row>
    <row r="28" spans="1:17">
      <c r="A28" s="21" t="s">
        <v>9</v>
      </c>
      <c r="H28">
        <v>7</v>
      </c>
      <c r="I28">
        <v>200</v>
      </c>
      <c r="J28">
        <v>76</v>
      </c>
      <c r="K28">
        <v>100</v>
      </c>
      <c r="L28">
        <v>62012</v>
      </c>
      <c r="O28">
        <v>-0.470618076</v>
      </c>
      <c r="P28">
        <v>-1.172582E-2</v>
      </c>
      <c r="Q28">
        <v>-3.0042482999999998E-2</v>
      </c>
    </row>
    <row r="29" spans="1:17">
      <c r="B29" s="7" t="s">
        <v>10</v>
      </c>
      <c r="C29" s="4" t="s">
        <v>0</v>
      </c>
      <c r="D29" s="4" t="s">
        <v>1</v>
      </c>
      <c r="E29" s="4" t="s">
        <v>2</v>
      </c>
      <c r="F29" s="13"/>
      <c r="H29">
        <v>7</v>
      </c>
      <c r="I29">
        <v>200</v>
      </c>
      <c r="J29">
        <v>76</v>
      </c>
      <c r="K29">
        <v>87</v>
      </c>
      <c r="L29">
        <v>62300</v>
      </c>
      <c r="O29">
        <v>-0.52036625999999997</v>
      </c>
      <c r="P29">
        <v>-7.8980175999999999E-2</v>
      </c>
      <c r="Q29">
        <v>-5.4177342000000003E-2</v>
      </c>
    </row>
    <row r="30" spans="1:17">
      <c r="B30" s="7">
        <v>1</v>
      </c>
      <c r="C30" s="7">
        <v>800</v>
      </c>
      <c r="D30" s="7">
        <v>608</v>
      </c>
      <c r="E30" s="7">
        <v>1056</v>
      </c>
      <c r="F30" s="14"/>
      <c r="H30">
        <v>5</v>
      </c>
      <c r="I30">
        <v>200</v>
      </c>
      <c r="J30">
        <v>76</v>
      </c>
      <c r="K30">
        <v>87</v>
      </c>
      <c r="L30">
        <v>61960</v>
      </c>
      <c r="O30">
        <v>-0.52036625999999997</v>
      </c>
      <c r="P30">
        <v>-7.8980175999999999E-2</v>
      </c>
      <c r="Q30">
        <v>-5.4177342000000003E-2</v>
      </c>
    </row>
    <row r="31" spans="1:17">
      <c r="B31" s="7">
        <v>2</v>
      </c>
      <c r="C31" s="7">
        <v>528</v>
      </c>
      <c r="D31" s="7">
        <v>304</v>
      </c>
      <c r="E31" s="7">
        <v>460</v>
      </c>
      <c r="F31" s="14"/>
      <c r="H31">
        <v>7</v>
      </c>
      <c r="I31">
        <v>200</v>
      </c>
      <c r="J31">
        <v>66</v>
      </c>
      <c r="K31">
        <v>87</v>
      </c>
      <c r="L31">
        <v>61700</v>
      </c>
      <c r="O31">
        <v>-0.58114281999999995</v>
      </c>
      <c r="P31">
        <v>-6.3820071000000006E-2</v>
      </c>
      <c r="Q31">
        <v>2.8853608900000001E-2</v>
      </c>
    </row>
    <row r="32" spans="1:17">
      <c r="H32">
        <v>7</v>
      </c>
      <c r="I32">
        <v>175</v>
      </c>
      <c r="J32">
        <v>66</v>
      </c>
      <c r="K32">
        <v>100</v>
      </c>
      <c r="L32">
        <v>61440</v>
      </c>
      <c r="O32">
        <v>-0.64257098300000004</v>
      </c>
      <c r="P32">
        <v>0.12268880159999999</v>
      </c>
      <c r="Q32">
        <v>-5.0163750999999999E-2</v>
      </c>
    </row>
    <row r="33" spans="1:17">
      <c r="A33" s="22" t="s">
        <v>15</v>
      </c>
      <c r="H33">
        <v>2</v>
      </c>
      <c r="I33">
        <v>175</v>
      </c>
      <c r="J33">
        <v>57</v>
      </c>
      <c r="K33">
        <v>100</v>
      </c>
      <c r="L33">
        <v>62220</v>
      </c>
      <c r="O33">
        <v>-0.69726988700000003</v>
      </c>
      <c r="P33">
        <v>0.13633289649999999</v>
      </c>
      <c r="Q33">
        <v>2.4564105100000001E-2</v>
      </c>
    </row>
    <row r="34" spans="1:17">
      <c r="B34" s="7" t="s">
        <v>10</v>
      </c>
      <c r="C34" s="4" t="s">
        <v>0</v>
      </c>
      <c r="D34" s="4" t="s">
        <v>1</v>
      </c>
      <c r="E34" s="4" t="s">
        <v>2</v>
      </c>
      <c r="F34" s="13"/>
      <c r="H34">
        <v>3</v>
      </c>
      <c r="I34">
        <v>175</v>
      </c>
      <c r="J34">
        <v>57</v>
      </c>
      <c r="K34">
        <v>100</v>
      </c>
      <c r="L34">
        <v>63260</v>
      </c>
      <c r="O34">
        <v>-0.69726988700000003</v>
      </c>
      <c r="P34">
        <v>0.13633289649999999</v>
      </c>
      <c r="Q34">
        <v>2.4564105100000001E-2</v>
      </c>
    </row>
    <row r="35" spans="1:17">
      <c r="B35" s="7">
        <v>1</v>
      </c>
      <c r="C35" s="7">
        <f>(C30-$I$71)/$I$72</f>
        <v>4.3215455416899378</v>
      </c>
      <c r="D35" s="7">
        <f>(D30-$J$71)/$J$72</f>
        <v>5.2839397924102798</v>
      </c>
      <c r="E35" s="7">
        <f>(E30-$K$71)/$K$72</f>
        <v>6.1164249436189415</v>
      </c>
      <c r="F35" s="14"/>
      <c r="H35">
        <v>7</v>
      </c>
      <c r="I35">
        <v>175</v>
      </c>
      <c r="J35">
        <v>57</v>
      </c>
      <c r="K35">
        <v>100</v>
      </c>
      <c r="L35">
        <v>59880</v>
      </c>
      <c r="O35">
        <v>-0.69726988700000003</v>
      </c>
      <c r="P35">
        <v>0.13633289649999999</v>
      </c>
      <c r="Q35">
        <v>2.4564105100000001E-2</v>
      </c>
    </row>
    <row r="36" spans="1:17">
      <c r="B36" s="7">
        <v>2</v>
      </c>
      <c r="C36" s="7">
        <f>(C31-$I$71)/$I$72</f>
        <v>2.2316130085033921</v>
      </c>
      <c r="D36" s="7">
        <f>(D31-$J$71)/$J$72</f>
        <v>2.1220828768508295</v>
      </c>
      <c r="E36" s="7">
        <f>(E31-$K$71)/$K$72</f>
        <v>2.1247749330189616</v>
      </c>
      <c r="F36" s="14"/>
      <c r="H36">
        <v>2</v>
      </c>
      <c r="I36">
        <v>175</v>
      </c>
      <c r="J36">
        <v>57</v>
      </c>
      <c r="K36">
        <v>100</v>
      </c>
      <c r="L36">
        <v>62480</v>
      </c>
      <c r="O36">
        <v>-0.69726988700000003</v>
      </c>
      <c r="P36">
        <v>0.13633289649999999</v>
      </c>
      <c r="Q36">
        <v>2.4564105100000001E-2</v>
      </c>
    </row>
    <row r="37" spans="1:17">
      <c r="H37">
        <v>3</v>
      </c>
      <c r="I37">
        <v>175</v>
      </c>
      <c r="J37">
        <v>57</v>
      </c>
      <c r="K37">
        <v>100</v>
      </c>
      <c r="L37">
        <v>63000</v>
      </c>
      <c r="O37">
        <v>-0.69726988700000003</v>
      </c>
      <c r="P37">
        <v>0.13633289649999999</v>
      </c>
      <c r="Q37">
        <v>2.4564105100000001E-2</v>
      </c>
    </row>
    <row r="38" spans="1:17">
      <c r="A38" s="21" t="s">
        <v>44</v>
      </c>
      <c r="H38">
        <v>2</v>
      </c>
      <c r="I38">
        <v>175</v>
      </c>
      <c r="J38">
        <v>57</v>
      </c>
      <c r="K38">
        <v>100</v>
      </c>
      <c r="L38">
        <v>63260</v>
      </c>
      <c r="O38">
        <v>-0.69726988700000003</v>
      </c>
      <c r="P38">
        <v>0.13633289649999999</v>
      </c>
      <c r="Q38">
        <v>2.4564105100000001E-2</v>
      </c>
    </row>
    <row r="39" spans="1:17">
      <c r="A39" s="21"/>
      <c r="B39" s="4"/>
      <c r="C39" s="5" t="s">
        <v>32</v>
      </c>
      <c r="D39" s="5" t="s">
        <v>33</v>
      </c>
      <c r="E39" s="5" t="s">
        <v>34</v>
      </c>
      <c r="F39" s="11"/>
      <c r="H39">
        <v>3</v>
      </c>
      <c r="I39">
        <v>175</v>
      </c>
      <c r="J39">
        <v>57</v>
      </c>
      <c r="K39">
        <v>100</v>
      </c>
      <c r="L39">
        <v>62480</v>
      </c>
      <c r="O39">
        <v>-0.69726988700000003</v>
      </c>
      <c r="P39">
        <v>0.13633289649999999</v>
      </c>
      <c r="Q39">
        <v>2.4564105100000001E-2</v>
      </c>
    </row>
    <row r="40" spans="1:17">
      <c r="B40" s="4" t="s">
        <v>0</v>
      </c>
      <c r="C40" s="6">
        <v>0.57625099999999996</v>
      </c>
      <c r="D40" s="6">
        <v>-0.61812100000000003</v>
      </c>
      <c r="E40" s="6">
        <v>0.53466000000000002</v>
      </c>
      <c r="F40" s="12"/>
      <c r="H40">
        <v>4</v>
      </c>
      <c r="I40">
        <v>175</v>
      </c>
      <c r="J40">
        <v>57</v>
      </c>
      <c r="K40">
        <v>87</v>
      </c>
      <c r="L40">
        <v>62480</v>
      </c>
      <c r="O40">
        <v>-0.74701807099999995</v>
      </c>
      <c r="P40">
        <v>6.9078540199999997E-2</v>
      </c>
      <c r="Q40">
        <v>4.2924530000000002E-4</v>
      </c>
    </row>
    <row r="41" spans="1:17">
      <c r="B41" s="4" t="s">
        <v>1</v>
      </c>
      <c r="C41" s="6">
        <v>0.58434299999999995</v>
      </c>
      <c r="D41" s="6">
        <v>-0.145758</v>
      </c>
      <c r="E41" s="6">
        <v>-0.79830999999999996</v>
      </c>
      <c r="F41" s="12"/>
      <c r="H41">
        <v>7</v>
      </c>
      <c r="I41">
        <v>175</v>
      </c>
      <c r="J41">
        <v>57</v>
      </c>
      <c r="K41">
        <v>87</v>
      </c>
      <c r="L41">
        <v>61440</v>
      </c>
      <c r="O41">
        <v>-0.74701807099999995</v>
      </c>
      <c r="P41">
        <v>6.9078540199999997E-2</v>
      </c>
      <c r="Q41">
        <v>4.2924530000000002E-4</v>
      </c>
    </row>
    <row r="42" spans="1:17">
      <c r="B42" s="4" t="s">
        <v>2</v>
      </c>
      <c r="C42" s="6">
        <v>0.57138299999999997</v>
      </c>
      <c r="D42" s="6">
        <v>0.772451</v>
      </c>
      <c r="E42" s="6">
        <v>0.27720099999999998</v>
      </c>
      <c r="F42" s="12"/>
      <c r="H42">
        <v>2</v>
      </c>
      <c r="I42">
        <v>175</v>
      </c>
      <c r="J42">
        <v>57</v>
      </c>
      <c r="K42">
        <v>87</v>
      </c>
      <c r="L42">
        <v>62064</v>
      </c>
      <c r="O42">
        <v>-0.74701807099999995</v>
      </c>
      <c r="P42">
        <v>6.9078540199999997E-2</v>
      </c>
      <c r="Q42">
        <v>4.2924530000000002E-4</v>
      </c>
    </row>
    <row r="43" spans="1:17">
      <c r="H43">
        <v>3</v>
      </c>
      <c r="I43">
        <v>175</v>
      </c>
      <c r="J43">
        <v>57</v>
      </c>
      <c r="K43">
        <v>87</v>
      </c>
      <c r="L43">
        <v>61180</v>
      </c>
      <c r="O43">
        <v>-0.74701807099999995</v>
      </c>
      <c r="P43">
        <v>6.9078540199999997E-2</v>
      </c>
      <c r="Q43">
        <v>4.2924530000000002E-4</v>
      </c>
    </row>
    <row r="44" spans="1:17">
      <c r="A44" s="21" t="s">
        <v>16</v>
      </c>
      <c r="H44">
        <v>2</v>
      </c>
      <c r="I44">
        <v>175</v>
      </c>
      <c r="J44">
        <v>57</v>
      </c>
      <c r="K44">
        <v>87</v>
      </c>
      <c r="L44">
        <v>59100</v>
      </c>
      <c r="O44">
        <v>-0.74701807099999995</v>
      </c>
      <c r="P44">
        <v>6.9078540199999997E-2</v>
      </c>
      <c r="Q44">
        <v>4.2924530000000002E-4</v>
      </c>
    </row>
    <row r="45" spans="1:17">
      <c r="H45">
        <v>3</v>
      </c>
      <c r="I45">
        <v>175</v>
      </c>
      <c r="J45">
        <v>57</v>
      </c>
      <c r="K45">
        <v>87</v>
      </c>
      <c r="L45">
        <v>59620</v>
      </c>
      <c r="O45">
        <v>-0.74701807099999995</v>
      </c>
      <c r="P45">
        <v>6.9078540199999997E-2</v>
      </c>
      <c r="Q45">
        <v>4.2924530000000002E-4</v>
      </c>
    </row>
    <row r="46" spans="1:17">
      <c r="B46" s="7"/>
      <c r="C46" s="5" t="s">
        <v>32</v>
      </c>
      <c r="D46" s="5" t="s">
        <v>33</v>
      </c>
      <c r="E46" s="5" t="s">
        <v>34</v>
      </c>
      <c r="F46" s="11"/>
      <c r="H46">
        <v>5</v>
      </c>
      <c r="I46">
        <v>175</v>
      </c>
      <c r="J46">
        <v>66</v>
      </c>
      <c r="K46">
        <v>76</v>
      </c>
      <c r="L46">
        <v>59880</v>
      </c>
      <c r="O46">
        <v>-0.73441378400000001</v>
      </c>
      <c r="P46">
        <v>-1.4730870000000001E-3</v>
      </c>
      <c r="Q46">
        <v>-9.4720415000000002E-2</v>
      </c>
    </row>
    <row r="47" spans="1:17">
      <c r="B47" s="4" t="s">
        <v>0</v>
      </c>
      <c r="C47" s="7">
        <f>C40*$C$35</f>
        <v>2.4902949399443681</v>
      </c>
      <c r="D47" s="7">
        <f t="shared" ref="D47:E47" si="5">D40*$C$35</f>
        <v>-2.6712380517749263</v>
      </c>
      <c r="E47" s="7">
        <f t="shared" si="5"/>
        <v>2.3105575393199422</v>
      </c>
      <c r="F47" s="14"/>
      <c r="H47">
        <v>5</v>
      </c>
      <c r="I47">
        <v>175</v>
      </c>
      <c r="J47">
        <v>66</v>
      </c>
      <c r="K47">
        <v>76</v>
      </c>
      <c r="L47">
        <v>60200</v>
      </c>
      <c r="O47">
        <v>-0.73441378400000001</v>
      </c>
      <c r="P47">
        <v>-1.4730870000000001E-3</v>
      </c>
      <c r="Q47">
        <v>-9.4720415000000002E-2</v>
      </c>
    </row>
    <row r="48" spans="1:17">
      <c r="B48" s="4" t="s">
        <v>1</v>
      </c>
      <c r="C48" s="7">
        <f>C41*$D$35</f>
        <v>3.0876332301164</v>
      </c>
      <c r="D48" s="7">
        <f t="shared" ref="D48:E48" si="6">D41*$D$35</f>
        <v>-0.77017649626213758</v>
      </c>
      <c r="E48" s="7">
        <f t="shared" si="6"/>
        <v>-4.2182219756790502</v>
      </c>
      <c r="F48" s="14"/>
      <c r="H48">
        <v>7</v>
      </c>
      <c r="I48">
        <v>175</v>
      </c>
      <c r="J48">
        <v>57</v>
      </c>
      <c r="K48">
        <v>76</v>
      </c>
      <c r="L48">
        <v>60140</v>
      </c>
      <c r="O48">
        <v>-0.78911268800000001</v>
      </c>
      <c r="P48">
        <v>1.2171008000000001E-2</v>
      </c>
      <c r="Q48">
        <v>-1.9992559E-2</v>
      </c>
    </row>
    <row r="49" spans="1:17">
      <c r="B49" s="4" t="s">
        <v>2</v>
      </c>
      <c r="C49" s="7">
        <f>C42*$E$35</f>
        <v>3.4948212335598217</v>
      </c>
      <c r="D49" s="7">
        <f t="shared" ref="D49:E49" si="7">D42*$E$35</f>
        <v>4.7246385641233948</v>
      </c>
      <c r="E49" s="7">
        <f t="shared" si="7"/>
        <v>1.695479110796114</v>
      </c>
      <c r="F49" s="14"/>
      <c r="H49">
        <v>7</v>
      </c>
      <c r="I49">
        <v>175</v>
      </c>
      <c r="J49">
        <v>57</v>
      </c>
      <c r="K49">
        <v>76</v>
      </c>
      <c r="L49">
        <v>61700</v>
      </c>
      <c r="O49">
        <v>-0.78911268800000001</v>
      </c>
      <c r="P49">
        <v>1.2171008000000001E-2</v>
      </c>
      <c r="Q49">
        <v>-1.9992559E-2</v>
      </c>
    </row>
    <row r="50" spans="1:17">
      <c r="A50" s="21" t="s">
        <v>46</v>
      </c>
      <c r="C50" s="21">
        <f>SUM(C47:C49)</f>
        <v>9.0727494036205893</v>
      </c>
      <c r="D50" s="21">
        <f t="shared" ref="D50:E50" si="8">SUM(D47:D49)</f>
        <v>1.2832240160863311</v>
      </c>
      <c r="E50" s="21">
        <f t="shared" si="8"/>
        <v>-0.21218532556299396</v>
      </c>
      <c r="F50" s="3"/>
      <c r="H50">
        <v>5</v>
      </c>
      <c r="I50">
        <v>175</v>
      </c>
      <c r="J50">
        <v>66</v>
      </c>
      <c r="K50">
        <v>66</v>
      </c>
      <c r="L50">
        <v>60000</v>
      </c>
      <c r="O50">
        <v>-0.77268161800000001</v>
      </c>
      <c r="P50">
        <v>-5.3207206999999999E-2</v>
      </c>
      <c r="Q50">
        <v>-0.11328569199999999</v>
      </c>
    </row>
    <row r="51" spans="1:17">
      <c r="H51">
        <v>7</v>
      </c>
      <c r="I51">
        <v>152</v>
      </c>
      <c r="J51">
        <v>50</v>
      </c>
      <c r="K51">
        <v>87</v>
      </c>
      <c r="L51">
        <v>60920</v>
      </c>
      <c r="O51">
        <v>-0.89184390199999997</v>
      </c>
      <c r="P51">
        <v>0.18940476889999999</v>
      </c>
      <c r="Q51">
        <v>-3.6349131E-2</v>
      </c>
    </row>
    <row r="52" spans="1:17">
      <c r="B52" s="7"/>
      <c r="C52" s="5" t="s">
        <v>32</v>
      </c>
      <c r="D52" s="5" t="s">
        <v>33</v>
      </c>
      <c r="E52" s="5" t="s">
        <v>34</v>
      </c>
      <c r="F52" s="11"/>
      <c r="H52">
        <v>7</v>
      </c>
      <c r="I52">
        <v>152</v>
      </c>
      <c r="J52">
        <v>50</v>
      </c>
      <c r="K52">
        <v>76</v>
      </c>
      <c r="L52">
        <v>59100</v>
      </c>
      <c r="O52">
        <v>-0.93393851900000002</v>
      </c>
      <c r="P52">
        <v>0.13249723669999999</v>
      </c>
      <c r="Q52">
        <v>-5.6770935000000002E-2</v>
      </c>
    </row>
    <row r="53" spans="1:17">
      <c r="B53" s="4" t="s">
        <v>0</v>
      </c>
      <c r="C53" s="7">
        <f>C40*$C$36</f>
        <v>1.2859692277630881</v>
      </c>
      <c r="D53" s="7">
        <f>D40*$C$36</f>
        <v>-1.3794068644291253</v>
      </c>
      <c r="E53" s="7">
        <f>E40*$C$36</f>
        <v>1.1931542111264237</v>
      </c>
      <c r="F53" s="14"/>
      <c r="H53">
        <v>3</v>
      </c>
      <c r="I53">
        <v>152</v>
      </c>
      <c r="J53">
        <v>50</v>
      </c>
      <c r="K53">
        <v>76</v>
      </c>
      <c r="L53">
        <v>61700</v>
      </c>
      <c r="O53">
        <v>-0.93393851900000002</v>
      </c>
      <c r="P53">
        <v>0.13249723669999999</v>
      </c>
      <c r="Q53">
        <v>-5.6770935000000002E-2</v>
      </c>
    </row>
    <row r="54" spans="1:17">
      <c r="B54" s="4" t="s">
        <v>1</v>
      </c>
      <c r="C54" s="7">
        <f>C41*$D$36</f>
        <v>1.2400242745076442</v>
      </c>
      <c r="D54" s="7">
        <f t="shared" ref="D54:E54" si="9">D41*$D$36</f>
        <v>-0.30931055596402318</v>
      </c>
      <c r="E54" s="7">
        <f t="shared" si="9"/>
        <v>-1.6940799814187857</v>
      </c>
      <c r="F54" s="14"/>
      <c r="H54">
        <v>2</v>
      </c>
      <c r="I54">
        <v>152</v>
      </c>
      <c r="J54">
        <v>50</v>
      </c>
      <c r="K54">
        <v>76</v>
      </c>
      <c r="L54">
        <v>59880</v>
      </c>
      <c r="O54">
        <v>-0.93393851900000002</v>
      </c>
      <c r="P54">
        <v>0.13249723669999999</v>
      </c>
      <c r="Q54">
        <v>-5.6770935000000002E-2</v>
      </c>
    </row>
    <row r="55" spans="1:17">
      <c r="B55" s="4" t="s">
        <v>2</v>
      </c>
      <c r="C55" s="7">
        <f>C42*$E36</f>
        <v>1.2140602755531733</v>
      </c>
      <c r="D55" s="7">
        <f>D42*$E$36</f>
        <v>1.6412845217854299</v>
      </c>
      <c r="E55" s="7">
        <f>E42*$E$36</f>
        <v>0.58898973620778916</v>
      </c>
      <c r="F55" s="14"/>
      <c r="H55">
        <v>3</v>
      </c>
      <c r="I55">
        <v>152</v>
      </c>
      <c r="J55">
        <v>50</v>
      </c>
      <c r="K55">
        <v>76</v>
      </c>
      <c r="L55">
        <v>61700</v>
      </c>
      <c r="O55">
        <v>-0.93393851900000002</v>
      </c>
      <c r="P55">
        <v>0.13249723669999999</v>
      </c>
      <c r="Q55">
        <v>-5.6770935000000002E-2</v>
      </c>
    </row>
    <row r="56" spans="1:17">
      <c r="A56" s="21" t="s">
        <v>45</v>
      </c>
      <c r="C56" s="21">
        <f>SUM(C53:C55)</f>
        <v>3.7400537778239054</v>
      </c>
      <c r="D56" s="21">
        <f t="shared" ref="D56" si="10">SUM(D53:D55)</f>
        <v>-4.7432898607718599E-2</v>
      </c>
      <c r="E56" s="21">
        <f t="shared" ref="E56" si="11">SUM(E53:E55)</f>
        <v>8.80639659154272E-2</v>
      </c>
      <c r="F56" s="3"/>
      <c r="H56">
        <v>5</v>
      </c>
      <c r="I56">
        <v>152</v>
      </c>
      <c r="J56">
        <v>50</v>
      </c>
      <c r="K56">
        <v>66</v>
      </c>
      <c r="L56">
        <v>59360</v>
      </c>
      <c r="O56">
        <v>-0.97220635300000002</v>
      </c>
      <c r="P56">
        <v>8.0763116499999996E-2</v>
      </c>
      <c r="Q56">
        <v>-7.5336212E-2</v>
      </c>
    </row>
    <row r="57" spans="1:17">
      <c r="H57">
        <v>5</v>
      </c>
      <c r="I57">
        <v>152</v>
      </c>
      <c r="J57">
        <v>43</v>
      </c>
      <c r="K57">
        <v>66</v>
      </c>
      <c r="L57">
        <v>60660</v>
      </c>
      <c r="O57">
        <v>-1.0147499449999999</v>
      </c>
      <c r="P57">
        <v>9.1375190300000006E-2</v>
      </c>
      <c r="Q57">
        <v>-1.7214546000000001E-2</v>
      </c>
    </row>
    <row r="58" spans="1:17">
      <c r="A58" s="21" t="s">
        <v>19</v>
      </c>
      <c r="H58">
        <v>2</v>
      </c>
      <c r="I58">
        <v>152</v>
      </c>
      <c r="J58">
        <v>43</v>
      </c>
      <c r="K58">
        <v>66</v>
      </c>
      <c r="L58">
        <v>59984</v>
      </c>
      <c r="O58">
        <v>-1.0147499449999999</v>
      </c>
      <c r="P58">
        <v>9.1375190300000006E-2</v>
      </c>
      <c r="Q58">
        <v>-1.7214546000000001E-2</v>
      </c>
    </row>
    <row r="59" spans="1:17">
      <c r="A59" s="21" t="s">
        <v>20</v>
      </c>
      <c r="J59">
        <v>43</v>
      </c>
      <c r="K59">
        <v>66</v>
      </c>
      <c r="L59">
        <v>60660</v>
      </c>
      <c r="O59">
        <v>-1.0147499449999999</v>
      </c>
      <c r="P59">
        <v>9.1375190300000006E-2</v>
      </c>
      <c r="Q59">
        <v>-1.7214546000000001E-2</v>
      </c>
    </row>
    <row r="60" spans="1:17">
      <c r="B60" s="7" t="s">
        <v>10</v>
      </c>
      <c r="C60" s="4" t="s">
        <v>0</v>
      </c>
      <c r="D60" s="4" t="s">
        <v>1</v>
      </c>
      <c r="E60" s="4" t="s">
        <v>2</v>
      </c>
      <c r="F60" s="21" t="s">
        <v>17</v>
      </c>
      <c r="H60">
        <v>3</v>
      </c>
      <c r="I60">
        <v>152</v>
      </c>
      <c r="J60">
        <v>43</v>
      </c>
      <c r="K60">
        <v>66</v>
      </c>
      <c r="L60">
        <v>60920</v>
      </c>
      <c r="O60">
        <v>-1.0147499449999999</v>
      </c>
      <c r="P60">
        <v>9.1375190300000006E-2</v>
      </c>
      <c r="Q60">
        <v>-1.7214546000000001E-2</v>
      </c>
    </row>
    <row r="61" spans="1:17">
      <c r="B61" s="7">
        <v>1</v>
      </c>
      <c r="C61" s="7">
        <f t="shared" ref="C61:E62" si="12">C35^2</f>
        <v>18.675755868900179</v>
      </c>
      <c r="D61" s="7">
        <f t="shared" si="12"/>
        <v>27.92001972981679</v>
      </c>
      <c r="E61" s="7">
        <f t="shared" si="12"/>
        <v>37.41065409092397</v>
      </c>
      <c r="F61" s="21">
        <f>SUM(C61:E61)</f>
        <v>84.006429689640939</v>
      </c>
      <c r="H61">
        <v>3</v>
      </c>
      <c r="I61">
        <v>152</v>
      </c>
      <c r="J61">
        <v>43</v>
      </c>
      <c r="K61">
        <v>66</v>
      </c>
      <c r="L61">
        <v>60920</v>
      </c>
      <c r="O61">
        <v>-1.0147499449999999</v>
      </c>
      <c r="P61">
        <v>9.1375190300000006E-2</v>
      </c>
      <c r="Q61">
        <v>-1.7214546000000001E-2</v>
      </c>
    </row>
    <row r="62" spans="1:17">
      <c r="B62" s="7">
        <v>2</v>
      </c>
      <c r="C62" s="7">
        <f t="shared" si="12"/>
        <v>4.9800966197215608</v>
      </c>
      <c r="D62" s="7">
        <f t="shared" si="12"/>
        <v>4.5032357362234929</v>
      </c>
      <c r="E62" s="7">
        <f t="shared" si="12"/>
        <v>4.5146685159857327</v>
      </c>
      <c r="F62" s="23">
        <f>SUM(C62:E62)</f>
        <v>13.998000871930786</v>
      </c>
      <c r="H62">
        <v>2</v>
      </c>
      <c r="I62">
        <v>152</v>
      </c>
      <c r="J62">
        <v>43</v>
      </c>
      <c r="K62">
        <v>66</v>
      </c>
      <c r="L62">
        <v>60920</v>
      </c>
      <c r="O62">
        <v>-1.0147499449999999</v>
      </c>
      <c r="P62">
        <v>9.1375190300000006E-2</v>
      </c>
      <c r="Q62">
        <v>-1.7214546000000001E-2</v>
      </c>
    </row>
    <row r="63" spans="1:17">
      <c r="C63" s="3"/>
      <c r="D63" s="3"/>
      <c r="E63" s="3"/>
      <c r="F63" s="3"/>
      <c r="H63">
        <v>3</v>
      </c>
      <c r="I63">
        <v>152</v>
      </c>
      <c r="J63">
        <v>43</v>
      </c>
      <c r="K63">
        <v>66</v>
      </c>
      <c r="L63">
        <v>60660</v>
      </c>
      <c r="O63">
        <v>-1.0147499449999999</v>
      </c>
      <c r="P63">
        <v>9.1375190300000006E-2</v>
      </c>
      <c r="Q63">
        <v>-1.7214546000000001E-2</v>
      </c>
    </row>
    <row r="64" spans="1:17">
      <c r="A64" s="21" t="s">
        <v>18</v>
      </c>
      <c r="F64" s="3"/>
      <c r="H64">
        <v>3</v>
      </c>
      <c r="I64">
        <v>152</v>
      </c>
      <c r="J64">
        <v>43</v>
      </c>
      <c r="K64">
        <v>66</v>
      </c>
      <c r="L64">
        <v>60660</v>
      </c>
      <c r="O64">
        <v>-1.0147499449999999</v>
      </c>
      <c r="P64">
        <v>9.1375190300000006E-2</v>
      </c>
      <c r="Q64">
        <v>-1.7214546000000001E-2</v>
      </c>
    </row>
    <row r="65" spans="1:18">
      <c r="B65" s="7" t="s">
        <v>10</v>
      </c>
      <c r="C65" s="4" t="s">
        <v>0</v>
      </c>
      <c r="D65" s="4" t="s">
        <v>1</v>
      </c>
      <c r="E65" s="4" t="s">
        <v>2</v>
      </c>
      <c r="F65" s="21" t="s">
        <v>17</v>
      </c>
      <c r="H65">
        <v>7</v>
      </c>
      <c r="I65">
        <v>152</v>
      </c>
      <c r="J65">
        <v>43</v>
      </c>
      <c r="K65">
        <v>66</v>
      </c>
      <c r="L65">
        <v>58320</v>
      </c>
      <c r="O65">
        <v>-1.0147499449999999</v>
      </c>
      <c r="P65">
        <v>9.1375190300000006E-2</v>
      </c>
      <c r="Q65">
        <v>-1.7214546000000001E-2</v>
      </c>
    </row>
    <row r="66" spans="1:18">
      <c r="B66" s="7">
        <v>1</v>
      </c>
      <c r="C66" s="7">
        <f>C50^2</f>
        <v>82.314781740897757</v>
      </c>
      <c r="D66" s="7">
        <f>D50^2</f>
        <v>1.6466638754607326</v>
      </c>
      <c r="E66" s="7">
        <f>E50^2</f>
        <v>4.5022612384273741E-2</v>
      </c>
      <c r="F66" s="21">
        <f>SUM(C66:E66)</f>
        <v>84.006468228742762</v>
      </c>
      <c r="H66">
        <v>5</v>
      </c>
      <c r="I66">
        <v>152</v>
      </c>
      <c r="J66">
        <v>43</v>
      </c>
      <c r="K66">
        <v>66</v>
      </c>
      <c r="L66">
        <v>59360</v>
      </c>
      <c r="O66">
        <v>-1.0147499449999999</v>
      </c>
      <c r="P66">
        <v>9.1375190300000006E-2</v>
      </c>
      <c r="Q66">
        <v>-1.7214546000000001E-2</v>
      </c>
    </row>
    <row r="67" spans="1:18">
      <c r="B67" s="7">
        <v>2</v>
      </c>
      <c r="C67" s="7">
        <f>C56^2</f>
        <v>13.988002261014866</v>
      </c>
      <c r="D67" s="7">
        <f>D56^2</f>
        <v>2.2498798703301129E-3</v>
      </c>
      <c r="E67" s="7">
        <f>E56^2</f>
        <v>7.7552620927535234E-3</v>
      </c>
      <c r="F67" s="23">
        <f>SUM(C67:E67)</f>
        <v>13.998007402977951</v>
      </c>
      <c r="H67">
        <v>2</v>
      </c>
      <c r="I67">
        <v>152</v>
      </c>
      <c r="J67">
        <v>43</v>
      </c>
      <c r="K67">
        <v>66</v>
      </c>
      <c r="L67">
        <v>60920</v>
      </c>
      <c r="O67">
        <v>-1.0147499449999999</v>
      </c>
      <c r="P67">
        <v>9.1375190300000006E-2</v>
      </c>
      <c r="Q67">
        <v>-1.7214546000000001E-2</v>
      </c>
    </row>
    <row r="68" spans="1:18">
      <c r="H68">
        <v>3</v>
      </c>
      <c r="I68">
        <v>152</v>
      </c>
      <c r="J68">
        <v>43</v>
      </c>
      <c r="K68">
        <v>66</v>
      </c>
      <c r="L68">
        <v>60920</v>
      </c>
      <c r="O68">
        <v>-1.0147499449999999</v>
      </c>
      <c r="P68">
        <v>9.1375190300000006E-2</v>
      </c>
      <c r="Q68">
        <v>-1.7214546000000001E-2</v>
      </c>
    </row>
    <row r="69" spans="1:18">
      <c r="A69" s="21" t="s">
        <v>21</v>
      </c>
      <c r="H69">
        <v>4</v>
      </c>
      <c r="I69">
        <v>152</v>
      </c>
      <c r="J69">
        <v>43</v>
      </c>
      <c r="K69">
        <v>66</v>
      </c>
      <c r="L69">
        <v>60660</v>
      </c>
      <c r="O69">
        <v>-1.0147499449999999</v>
      </c>
      <c r="P69">
        <v>9.1375190300000006E-2</v>
      </c>
      <c r="Q69">
        <v>-1.7214546000000001E-2</v>
      </c>
    </row>
    <row r="70" spans="1:18">
      <c r="A70" s="21" t="s">
        <v>20</v>
      </c>
      <c r="H70">
        <v>7</v>
      </c>
      <c r="I70">
        <v>152</v>
      </c>
      <c r="J70">
        <v>43</v>
      </c>
      <c r="K70">
        <v>57</v>
      </c>
      <c r="L70">
        <v>59880</v>
      </c>
      <c r="O70">
        <v>-1.0491909960000001</v>
      </c>
      <c r="P70">
        <v>4.4814482099999997E-2</v>
      </c>
      <c r="Q70">
        <v>-3.3923294999999999E-2</v>
      </c>
    </row>
    <row r="71" spans="1:18">
      <c r="B71" s="7"/>
      <c r="C71" s="4" t="s">
        <v>0</v>
      </c>
      <c r="D71" s="4" t="s">
        <v>1</v>
      </c>
      <c r="E71" s="15" t="s">
        <v>2</v>
      </c>
      <c r="F71" s="24" t="s">
        <v>25</v>
      </c>
      <c r="H71" s="8" t="s">
        <v>12</v>
      </c>
      <c r="I71" s="8">
        <f>AVERAGE(I4:I70)</f>
        <v>237.56060606060606</v>
      </c>
      <c r="J71" s="8">
        <f t="shared" ref="J71:K71" si="13">AVERAGE(J4:J70)</f>
        <v>99.97014925373135</v>
      </c>
      <c r="K71" s="8">
        <f t="shared" si="13"/>
        <v>142.74626865671641</v>
      </c>
      <c r="N71" s="16" t="s">
        <v>26</v>
      </c>
      <c r="O71" s="16">
        <f>VAR(O4:O70)</f>
        <v>2.9080811369692436</v>
      </c>
      <c r="P71" s="16">
        <f>VAR(P4:P70)</f>
        <v>8.3697370479377725E-2</v>
      </c>
      <c r="Q71" s="16">
        <f>VAR(Q4:Q70)</f>
        <v>8.2214922857401663E-3</v>
      </c>
    </row>
    <row r="72" spans="1:18">
      <c r="B72" s="7" t="s">
        <v>24</v>
      </c>
      <c r="C72" s="7">
        <f>C35*C36</f>
        <v>9.6440172476751034</v>
      </c>
      <c r="D72" s="7">
        <f t="shared" ref="D72:E72" si="14">D35*D36</f>
        <v>11.212958155784582</v>
      </c>
      <c r="E72" s="7">
        <f t="shared" si="14"/>
        <v>12.996026399893442</v>
      </c>
      <c r="F72">
        <f>SUM(C72:E72)</f>
        <v>33.853001803353123</v>
      </c>
      <c r="H72" s="8" t="s">
        <v>13</v>
      </c>
      <c r="I72" s="8">
        <f>STDEV(I4:I70)</f>
        <v>130.14774193943873</v>
      </c>
      <c r="J72" s="8">
        <f t="shared" ref="J72:K72" si="15">STDEV(J4:J70)</f>
        <v>96.146033207265177</v>
      </c>
      <c r="K72" s="8">
        <f t="shared" si="15"/>
        <v>149.31168775250813</v>
      </c>
    </row>
    <row r="73" spans="1:18">
      <c r="N73" s="1" t="s">
        <v>27</v>
      </c>
      <c r="O73" s="1" t="s">
        <v>28</v>
      </c>
      <c r="P73" s="1"/>
      <c r="Q73" s="1"/>
    </row>
    <row r="74" spans="1:18">
      <c r="A74" s="21" t="s">
        <v>23</v>
      </c>
      <c r="N74" s="1">
        <v>1</v>
      </c>
      <c r="O74" s="2">
        <v>2.9080811400000002</v>
      </c>
      <c r="P74" s="2"/>
      <c r="Q74" s="2"/>
      <c r="R74" s="2"/>
    </row>
    <row r="75" spans="1:18">
      <c r="B75" s="7"/>
      <c r="C75" s="4" t="s">
        <v>0</v>
      </c>
      <c r="D75" s="4" t="s">
        <v>1</v>
      </c>
      <c r="E75" s="15" t="s">
        <v>2</v>
      </c>
      <c r="F75" s="24" t="s">
        <v>25</v>
      </c>
      <c r="N75" s="1">
        <v>2</v>
      </c>
      <c r="O75" s="2">
        <v>8.3697369999999993E-2</v>
      </c>
      <c r="P75" s="2"/>
      <c r="Q75" s="2"/>
      <c r="R75" s="2"/>
    </row>
    <row r="76" spans="1:18">
      <c r="B76" s="7" t="s">
        <v>22</v>
      </c>
      <c r="C76" s="7">
        <f>C50*C56</f>
        <v>33.932570682260767</v>
      </c>
      <c r="D76" s="7">
        <f t="shared" ref="D76:E76" si="16">D50*D56</f>
        <v>-6.0867034646012404E-2</v>
      </c>
      <c r="E76" s="7">
        <f t="shared" si="16"/>
        <v>-1.8685881278133323E-2</v>
      </c>
      <c r="F76">
        <f>SUM(C76:E76)</f>
        <v>33.85301776633662</v>
      </c>
      <c r="N76" s="1">
        <v>3</v>
      </c>
      <c r="O76" s="2">
        <v>8.2214899999999997E-3</v>
      </c>
    </row>
    <row r="81" spans="2:6">
      <c r="B81" s="18"/>
      <c r="C81" s="18" t="s">
        <v>32</v>
      </c>
      <c r="D81" s="18" t="s">
        <v>33</v>
      </c>
      <c r="E81" s="18" t="s">
        <v>34</v>
      </c>
      <c r="F81" s="17"/>
    </row>
    <row r="82" spans="2:6">
      <c r="B82" s="18" t="s">
        <v>29</v>
      </c>
      <c r="C82" s="18">
        <v>0.98268999999999995</v>
      </c>
      <c r="D82" s="18">
        <v>-0.17882999999999999</v>
      </c>
      <c r="E82" s="18">
        <v>4.8480000000000002E-2</v>
      </c>
      <c r="F82" s="17"/>
    </row>
    <row r="83" spans="2:6">
      <c r="B83" s="18" t="s">
        <v>30</v>
      </c>
      <c r="C83" s="18">
        <v>0.99648000000000003</v>
      </c>
      <c r="D83" s="18">
        <v>-4.2169999999999999E-2</v>
      </c>
      <c r="E83" s="18">
        <v>-7.238E-2</v>
      </c>
      <c r="F83" s="17"/>
    </row>
    <row r="84" spans="2:6">
      <c r="B84" s="18" t="s">
        <v>31</v>
      </c>
      <c r="C84" s="18">
        <v>0.97438999999999998</v>
      </c>
      <c r="D84" s="18">
        <v>0.22347</v>
      </c>
      <c r="E84" s="18">
        <v>2.513E-2</v>
      </c>
      <c r="F84" s="17"/>
    </row>
    <row r="85" spans="2:6">
      <c r="B85" s="17"/>
      <c r="C85" s="17"/>
      <c r="D85" s="17"/>
      <c r="E85" s="17"/>
      <c r="F8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khyathi balusu</cp:lastModifiedBy>
  <dcterms:created xsi:type="dcterms:W3CDTF">2020-02-25T18:23:59Z</dcterms:created>
  <dcterms:modified xsi:type="dcterms:W3CDTF">2020-02-27T05:09:02Z</dcterms:modified>
</cp:coreProperties>
</file>