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yat\Downloads\PRM\"/>
    </mc:Choice>
  </mc:AlternateContent>
  <xr:revisionPtr revIDLastSave="0" documentId="13_ncr:1_{E91F7D74-5433-4176-9B7D-3DE6BA8A0A86}" xr6:coauthVersionLast="45" xr6:coauthVersionMax="45" xr10:uidLastSave="{00000000-0000-0000-0000-000000000000}"/>
  <bookViews>
    <workbookView xWindow="-110" yWindow="-110" windowWidth="19420" windowHeight="10420" xr2:uid="{2DF9D454-F703-4B48-B866-CF0F62FF546A}"/>
  </bookViews>
  <sheets>
    <sheet name="Q1" sheetId="1" r:id="rId1"/>
    <sheet name="Q2" sheetId="2" r:id="rId2"/>
  </sheets>
  <definedNames>
    <definedName name="solver_adj" localSheetId="0" hidden="1">'Q1'!$B$16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'Q1'!$B$20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6" i="1"/>
  <c r="B17" i="1"/>
  <c r="B19" i="1"/>
  <c r="G13" i="1"/>
  <c r="F13" i="1"/>
  <c r="E13" i="1"/>
  <c r="C13" i="1"/>
  <c r="D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B20" i="1"/>
  <c r="H17" i="2" l="1"/>
  <c r="H16" i="2"/>
  <c r="H7" i="2"/>
  <c r="H6" i="2"/>
  <c r="D23" i="2"/>
  <c r="D16" i="2"/>
  <c r="D17" i="2"/>
  <c r="D18" i="2"/>
  <c r="D19" i="2"/>
  <c r="D20" i="2"/>
  <c r="D21" i="2"/>
  <c r="D22" i="2"/>
  <c r="D15" i="2"/>
  <c r="C23" i="2"/>
  <c r="C16" i="2"/>
  <c r="C17" i="2"/>
  <c r="C18" i="2"/>
  <c r="C19" i="2"/>
  <c r="C20" i="2"/>
  <c r="C21" i="2"/>
  <c r="C22" i="2"/>
  <c r="C15" i="2"/>
  <c r="E12" i="2"/>
  <c r="E5" i="2"/>
  <c r="E6" i="2"/>
  <c r="E7" i="2"/>
  <c r="E8" i="2"/>
  <c r="E9" i="2"/>
  <c r="E10" i="2"/>
  <c r="E11" i="2"/>
  <c r="E4" i="2"/>
  <c r="D12" i="2"/>
  <c r="D5" i="2"/>
  <c r="D6" i="2"/>
  <c r="D7" i="2"/>
  <c r="D8" i="2"/>
  <c r="D9" i="2"/>
  <c r="D10" i="2"/>
  <c r="D11" i="2"/>
  <c r="D4" i="2"/>
  <c r="C7" i="2"/>
  <c r="C8" i="2"/>
  <c r="C9" i="2" s="1"/>
  <c r="C10" i="2" s="1"/>
  <c r="C11" i="2" s="1"/>
  <c r="C6" i="2"/>
  <c r="C5" i="2"/>
  <c r="H4" i="2"/>
</calcChain>
</file>

<file path=xl/sharedStrings.xml><?xml version="1.0" encoding="utf-8"?>
<sst xmlns="http://schemas.openxmlformats.org/spreadsheetml/2006/main" count="35" uniqueCount="30">
  <si>
    <t>Full fare demand d</t>
  </si>
  <si>
    <t>Prob(d=x)</t>
  </si>
  <si>
    <t>Max tickets</t>
  </si>
  <si>
    <t>Total Expected Rev</t>
  </si>
  <si>
    <t>Noshows d</t>
  </si>
  <si>
    <t>Pr(noshow&lt;x)</t>
  </si>
  <si>
    <t>Overbooking</t>
  </si>
  <si>
    <t>Short term Penalty(sD)</t>
  </si>
  <si>
    <t>Long term Penalty(lD)</t>
  </si>
  <si>
    <t>Price(P)</t>
  </si>
  <si>
    <t>Short-term Overbook</t>
  </si>
  <si>
    <t>Long-term Overbook</t>
  </si>
  <si>
    <t>Stop overbooking when:</t>
  </si>
  <si>
    <t>Pr(noshow&lt;x)*sD&gt;=P</t>
  </si>
  <si>
    <t>Pr(noshow&lt;x)*lD&gt;=P</t>
  </si>
  <si>
    <t>Number of boats unused if overbooking=4</t>
  </si>
  <si>
    <t>Number of bumped customers if overbooking=4</t>
  </si>
  <si>
    <t>Expected unused boats</t>
  </si>
  <si>
    <t>Overbooking max short term rev</t>
  </si>
  <si>
    <t>Overbooking max long term rev</t>
  </si>
  <si>
    <t>Expected number of unused boats</t>
  </si>
  <si>
    <t>Expected number of bumped customers</t>
  </si>
  <si>
    <t>Full fare price</t>
  </si>
  <si>
    <t>Discounted price</t>
  </si>
  <si>
    <t>Optimal protection level for full fare tickets</t>
  </si>
  <si>
    <t>Expected number of full fare tickets/day</t>
  </si>
  <si>
    <t>Expected number of discounted fare tickets/day</t>
  </si>
  <si>
    <t>Full Fare Reservations</t>
  </si>
  <si>
    <t>Expected Full fare Sales</t>
  </si>
  <si>
    <t>Total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</si>
</sst>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F6E7-2A23-4414-8E39-D4BFC56B6775}">
  <dimension ref="A1:G20"/>
  <sheetViews>
    <sheetView tabSelected="1" workbookViewId="0">
      <selection activeCell="B20" sqref="B20"/>
    </sheetView>
  </sheetViews>
  <sheetFormatPr defaultRowHeight="14.5" x14ac:dyDescent="0.35"/>
  <cols>
    <col min="1" max="1" width="31.08984375" customWidth="1"/>
    <col min="2" max="2" width="26.453125" customWidth="1"/>
    <col min="3" max="3" width="9.08984375" style="18"/>
    <col min="4" max="4" width="14.453125" bestFit="1" customWidth="1"/>
  </cols>
  <sheetData>
    <row r="1" spans="1:7" x14ac:dyDescent="0.35">
      <c r="D1" s="4" t="s">
        <v>2</v>
      </c>
      <c r="E1" s="1">
        <v>300</v>
      </c>
    </row>
    <row r="2" spans="1:7" x14ac:dyDescent="0.35">
      <c r="D2" s="4" t="s">
        <v>22</v>
      </c>
      <c r="E2" s="1">
        <v>34.950000000000003</v>
      </c>
    </row>
    <row r="3" spans="1:7" x14ac:dyDescent="0.35">
      <c r="D3" s="4" t="s">
        <v>23</v>
      </c>
      <c r="E3" s="1">
        <v>24.95</v>
      </c>
    </row>
    <row r="4" spans="1:7" x14ac:dyDescent="0.35">
      <c r="D4" s="19"/>
      <c r="E4" s="18"/>
    </row>
    <row r="5" spans="1:7" s="18" customFormat="1" x14ac:dyDescent="0.35">
      <c r="C5" s="24" t="s">
        <v>27</v>
      </c>
      <c r="D5" s="24"/>
      <c r="E5" s="24"/>
      <c r="F5" s="24"/>
      <c r="G5" s="24"/>
    </row>
    <row r="6" spans="1:7" x14ac:dyDescent="0.35">
      <c r="A6" s="3" t="s">
        <v>0</v>
      </c>
      <c r="B6" s="3" t="s">
        <v>1</v>
      </c>
      <c r="C6" s="20">
        <v>100</v>
      </c>
      <c r="D6" s="20">
        <v>110</v>
      </c>
      <c r="E6" s="20">
        <v>120</v>
      </c>
      <c r="F6" s="20">
        <v>130</v>
      </c>
      <c r="G6" s="20">
        <v>140</v>
      </c>
    </row>
    <row r="7" spans="1:7" x14ac:dyDescent="0.35">
      <c r="A7" s="2">
        <v>100</v>
      </c>
      <c r="B7" s="2">
        <v>0.1</v>
      </c>
      <c r="C7" s="21">
        <f>MIN(A7,$C$6)</f>
        <v>100</v>
      </c>
      <c r="D7" s="21">
        <f>MIN(A7,$D$6)</f>
        <v>100</v>
      </c>
      <c r="E7" s="21">
        <f>MIN(A7,$E$6)</f>
        <v>100</v>
      </c>
      <c r="F7" s="21">
        <f>MIN(A7,$F$6)</f>
        <v>100</v>
      </c>
      <c r="G7" s="21">
        <f>MIN(A7,$G$6)</f>
        <v>100</v>
      </c>
    </row>
    <row r="8" spans="1:7" x14ac:dyDescent="0.35">
      <c r="A8" s="2">
        <v>110</v>
      </c>
      <c r="B8" s="2">
        <v>0.2</v>
      </c>
      <c r="C8" s="21">
        <f t="shared" ref="C8:C11" si="0">MIN(A8,$C$6)</f>
        <v>100</v>
      </c>
      <c r="D8" s="21">
        <f t="shared" ref="D8:D11" si="1">MIN(A8,$D$6)</f>
        <v>110</v>
      </c>
      <c r="E8" s="21">
        <f t="shared" ref="E8:E11" si="2">MIN(A8,$E$6)</f>
        <v>110</v>
      </c>
      <c r="F8" s="21">
        <f t="shared" ref="F8:F11" si="3">MIN(A8,$F$6)</f>
        <v>110</v>
      </c>
      <c r="G8" s="21">
        <f t="shared" ref="G8:G11" si="4">MIN(A8,$G$6)</f>
        <v>110</v>
      </c>
    </row>
    <row r="9" spans="1:7" x14ac:dyDescent="0.35">
      <c r="A9" s="2">
        <v>120</v>
      </c>
      <c r="B9" s="2">
        <v>0.4</v>
      </c>
      <c r="C9" s="21">
        <f t="shared" si="0"/>
        <v>100</v>
      </c>
      <c r="D9" s="21">
        <f t="shared" si="1"/>
        <v>110</v>
      </c>
      <c r="E9" s="21">
        <f t="shared" si="2"/>
        <v>120</v>
      </c>
      <c r="F9" s="21">
        <f t="shared" si="3"/>
        <v>120</v>
      </c>
      <c r="G9" s="21">
        <f t="shared" si="4"/>
        <v>120</v>
      </c>
    </row>
    <row r="10" spans="1:7" x14ac:dyDescent="0.35">
      <c r="A10" s="2">
        <v>130</v>
      </c>
      <c r="B10" s="2">
        <v>0.2</v>
      </c>
      <c r="C10" s="21">
        <f t="shared" si="0"/>
        <v>100</v>
      </c>
      <c r="D10" s="21">
        <f t="shared" si="1"/>
        <v>110</v>
      </c>
      <c r="E10" s="21">
        <f t="shared" si="2"/>
        <v>120</v>
      </c>
      <c r="F10" s="21">
        <f t="shared" si="3"/>
        <v>130</v>
      </c>
      <c r="G10" s="21">
        <f t="shared" si="4"/>
        <v>130</v>
      </c>
    </row>
    <row r="11" spans="1:7" x14ac:dyDescent="0.35">
      <c r="A11" s="2">
        <v>140</v>
      </c>
      <c r="B11" s="2">
        <v>0.1</v>
      </c>
      <c r="C11" s="21">
        <f t="shared" si="0"/>
        <v>100</v>
      </c>
      <c r="D11" s="21">
        <f t="shared" si="1"/>
        <v>110</v>
      </c>
      <c r="E11" s="21">
        <f t="shared" si="2"/>
        <v>120</v>
      </c>
      <c r="F11" s="21">
        <f t="shared" si="3"/>
        <v>130</v>
      </c>
      <c r="G11" s="21">
        <f t="shared" si="4"/>
        <v>140</v>
      </c>
    </row>
    <row r="12" spans="1:7" x14ac:dyDescent="0.35">
      <c r="B12" t="s">
        <v>28</v>
      </c>
      <c r="C12" s="22">
        <f>SUMPRODUCT(C7:C11,$B$7:$B$11)</f>
        <v>100</v>
      </c>
      <c r="D12" s="23">
        <f t="shared" ref="D12:G12" si="5">SUMPRODUCT(D7:D11,$B$7:$B$11)</f>
        <v>109</v>
      </c>
      <c r="E12" s="22">
        <f t="shared" si="5"/>
        <v>116</v>
      </c>
      <c r="F12" s="22">
        <f t="shared" si="5"/>
        <v>119</v>
      </c>
      <c r="G12" s="22">
        <f t="shared" si="5"/>
        <v>120</v>
      </c>
    </row>
    <row r="13" spans="1:7" x14ac:dyDescent="0.35">
      <c r="B13" t="s">
        <v>29</v>
      </c>
      <c r="C13" s="22">
        <f>C12*$E$2+($E$1-C6)*$E$3</f>
        <v>8485</v>
      </c>
      <c r="D13" s="23">
        <f>D12*$E$2+($E$1-D6)*$E$3</f>
        <v>8550.0499999999993</v>
      </c>
      <c r="E13" s="22">
        <f t="shared" ref="E13:G13" si="6">E12*$E$2+($E$1-E6)*$E$3</f>
        <v>8545.2000000000007</v>
      </c>
      <c r="F13" s="22">
        <f t="shared" si="6"/>
        <v>8400.5499999999993</v>
      </c>
      <c r="G13" s="22">
        <f t="shared" si="6"/>
        <v>8186</v>
      </c>
    </row>
    <row r="16" spans="1:7" x14ac:dyDescent="0.35">
      <c r="A16" s="5" t="s">
        <v>24</v>
      </c>
      <c r="B16" s="1">
        <f>D6</f>
        <v>110</v>
      </c>
    </row>
    <row r="17" spans="1:2" x14ac:dyDescent="0.35">
      <c r="A17" s="5" t="s">
        <v>25</v>
      </c>
      <c r="B17" s="1">
        <f>D12</f>
        <v>109</v>
      </c>
    </row>
    <row r="18" spans="1:2" x14ac:dyDescent="0.35">
      <c r="A18" s="5" t="s">
        <v>26</v>
      </c>
      <c r="B18" s="1">
        <f>E1-D6</f>
        <v>190</v>
      </c>
    </row>
    <row r="19" spans="1:2" x14ac:dyDescent="0.35">
      <c r="A19" s="5" t="s">
        <v>3</v>
      </c>
      <c r="B19" s="1">
        <f>D13</f>
        <v>8550.0499999999993</v>
      </c>
    </row>
    <row r="20" spans="1:2" x14ac:dyDescent="0.35">
      <c r="A20" s="5" t="s">
        <v>3</v>
      </c>
      <c r="B20" s="1">
        <f>(B7*MIN(A7,B16)+B8*MIN(A8,B16)+B9*MIN(A9,B16)+B10*MIN(A10,B16)+B11*MIN(A11,B16))*E2+(E1-B16)*E3</f>
        <v>8550.0499999999993</v>
      </c>
    </row>
  </sheetData>
  <mergeCells count="1">
    <mergeCell ref="C5:G5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51D52-D1A4-45DF-984D-EF858FB15A78}">
  <dimension ref="A2:H23"/>
  <sheetViews>
    <sheetView workbookViewId="0"/>
  </sheetViews>
  <sheetFormatPr defaultRowHeight="14.5" x14ac:dyDescent="0.35"/>
  <cols>
    <col min="1" max="1" width="9.81640625" bestFit="1" customWidth="1"/>
    <col min="2" max="2" width="18.90625" bestFit="1" customWidth="1"/>
    <col min="3" max="3" width="35.6328125" bestFit="1" customWidth="1"/>
    <col min="4" max="4" width="40.453125" bestFit="1" customWidth="1"/>
    <col min="5" max="5" width="17.81640625" bestFit="1" customWidth="1"/>
    <col min="7" max="7" width="32.36328125" bestFit="1" customWidth="1"/>
  </cols>
  <sheetData>
    <row r="2" spans="1:8" ht="15" thickBot="1" x14ac:dyDescent="0.4">
      <c r="C2" t="s">
        <v>12</v>
      </c>
      <c r="D2" t="s">
        <v>13</v>
      </c>
      <c r="E2" t="s">
        <v>14</v>
      </c>
      <c r="G2" s="6" t="s">
        <v>9</v>
      </c>
      <c r="H2" s="6">
        <v>250</v>
      </c>
    </row>
    <row r="3" spans="1:8" ht="15" thickBot="1" x14ac:dyDescent="0.4">
      <c r="A3" s="7" t="s">
        <v>4</v>
      </c>
      <c r="B3" s="8" t="s">
        <v>1</v>
      </c>
      <c r="C3" s="7" t="s">
        <v>5</v>
      </c>
      <c r="D3" s="7" t="s">
        <v>10</v>
      </c>
      <c r="E3" s="7" t="s">
        <v>11</v>
      </c>
      <c r="G3" s="6" t="s">
        <v>7</v>
      </c>
      <c r="H3" s="6">
        <v>400</v>
      </c>
    </row>
    <row r="4" spans="1:8" ht="15" thickBot="1" x14ac:dyDescent="0.4">
      <c r="A4" s="9">
        <v>0</v>
      </c>
      <c r="B4" s="10">
        <v>0.1</v>
      </c>
      <c r="C4" s="9">
        <v>0</v>
      </c>
      <c r="D4" s="9" t="str">
        <f>IF(C4*$H$3&gt;=$H$2,"No","Yes")</f>
        <v>Yes</v>
      </c>
      <c r="E4" s="9" t="str">
        <f>IF(C4*$H$4&gt;=$H$2,"No","Yes")</f>
        <v>Yes</v>
      </c>
      <c r="G4" s="6" t="s">
        <v>8</v>
      </c>
      <c r="H4" s="6">
        <f>400+560</f>
        <v>960</v>
      </c>
    </row>
    <row r="5" spans="1:8" ht="15" thickBot="1" x14ac:dyDescent="0.4">
      <c r="A5" s="9">
        <v>1</v>
      </c>
      <c r="B5" s="10">
        <v>0.1</v>
      </c>
      <c r="C5" s="9">
        <f>B4</f>
        <v>0.1</v>
      </c>
      <c r="D5" s="9" t="str">
        <f t="shared" ref="D5:D11" si="0">IF(C5*$H$3&gt;=$H$2,"No","Yes")</f>
        <v>Yes</v>
      </c>
      <c r="E5" s="9" t="str">
        <f t="shared" ref="E5:E11" si="1">IF(C5*$H$4&gt;=$H$2,"No","Yes")</f>
        <v>Yes</v>
      </c>
    </row>
    <row r="6" spans="1:8" ht="15" thickBot="1" x14ac:dyDescent="0.4">
      <c r="A6" s="9">
        <v>2</v>
      </c>
      <c r="B6" s="10">
        <v>0.2</v>
      </c>
      <c r="C6" s="9">
        <f>C5+B5</f>
        <v>0.2</v>
      </c>
      <c r="D6" s="9" t="str">
        <f t="shared" si="0"/>
        <v>Yes</v>
      </c>
      <c r="E6" s="9" t="str">
        <f t="shared" si="1"/>
        <v>Yes</v>
      </c>
      <c r="G6" s="17" t="s">
        <v>18</v>
      </c>
      <c r="H6" s="1">
        <f>D12</f>
        <v>4</v>
      </c>
    </row>
    <row r="7" spans="1:8" ht="15" thickBot="1" x14ac:dyDescent="0.4">
      <c r="A7" s="9">
        <v>3</v>
      </c>
      <c r="B7" s="10">
        <v>0.2</v>
      </c>
      <c r="C7" s="9">
        <f t="shared" ref="C7:C11" si="2">C6+B6</f>
        <v>0.4</v>
      </c>
      <c r="D7" s="9" t="str">
        <f t="shared" si="0"/>
        <v>Yes</v>
      </c>
      <c r="E7" s="9" t="str">
        <f t="shared" si="1"/>
        <v>No</v>
      </c>
      <c r="G7" s="17" t="s">
        <v>19</v>
      </c>
      <c r="H7" s="1">
        <f>E12</f>
        <v>2</v>
      </c>
    </row>
    <row r="8" spans="1:8" ht="15" thickBot="1" x14ac:dyDescent="0.4">
      <c r="A8" s="9">
        <v>4</v>
      </c>
      <c r="B8" s="10">
        <v>0.1</v>
      </c>
      <c r="C8" s="9">
        <f t="shared" si="2"/>
        <v>0.60000000000000009</v>
      </c>
      <c r="D8" s="9" t="str">
        <f t="shared" si="0"/>
        <v>Yes</v>
      </c>
      <c r="E8" s="9" t="str">
        <f t="shared" si="1"/>
        <v>No</v>
      </c>
    </row>
    <row r="9" spans="1:8" ht="15" thickBot="1" x14ac:dyDescent="0.4">
      <c r="A9" s="9">
        <v>5</v>
      </c>
      <c r="B9" s="10">
        <v>0.1</v>
      </c>
      <c r="C9" s="9">
        <f t="shared" si="2"/>
        <v>0.70000000000000007</v>
      </c>
      <c r="D9" s="9" t="str">
        <f t="shared" si="0"/>
        <v>No</v>
      </c>
      <c r="E9" s="9" t="str">
        <f t="shared" si="1"/>
        <v>No</v>
      </c>
    </row>
    <row r="10" spans="1:8" ht="15" thickBot="1" x14ac:dyDescent="0.4">
      <c r="A10" s="9">
        <v>6</v>
      </c>
      <c r="B10" s="10">
        <v>0.1</v>
      </c>
      <c r="C10" s="9">
        <f t="shared" si="2"/>
        <v>0.8</v>
      </c>
      <c r="D10" s="9" t="str">
        <f t="shared" si="0"/>
        <v>No</v>
      </c>
      <c r="E10" s="9" t="str">
        <f t="shared" si="1"/>
        <v>No</v>
      </c>
    </row>
    <row r="11" spans="1:8" ht="15" thickBot="1" x14ac:dyDescent="0.4">
      <c r="A11" s="9">
        <v>7</v>
      </c>
      <c r="B11" s="10">
        <v>0.1</v>
      </c>
      <c r="C11" s="9">
        <f t="shared" si="2"/>
        <v>0.9</v>
      </c>
      <c r="D11" s="9" t="str">
        <f t="shared" si="0"/>
        <v>No</v>
      </c>
      <c r="E11" s="9" t="str">
        <f t="shared" si="1"/>
        <v>No</v>
      </c>
    </row>
    <row r="12" spans="1:8" ht="15" thickBot="1" x14ac:dyDescent="0.4">
      <c r="A12" s="11"/>
      <c r="B12" s="11"/>
      <c r="C12" s="12" t="s">
        <v>6</v>
      </c>
      <c r="D12" s="12">
        <f>COUNTIF(D4:D11,"Yes")-1</f>
        <v>4</v>
      </c>
      <c r="E12" s="12">
        <f>COUNTIF(E4:E11,"Yes")-1</f>
        <v>2</v>
      </c>
    </row>
    <row r="13" spans="1:8" ht="15" thickBot="1" x14ac:dyDescent="0.4"/>
    <row r="14" spans="1:8" ht="15" thickBot="1" x14ac:dyDescent="0.4">
      <c r="A14" s="7" t="s">
        <v>4</v>
      </c>
      <c r="B14" s="8" t="s">
        <v>1</v>
      </c>
      <c r="C14" s="7" t="s">
        <v>15</v>
      </c>
      <c r="D14" s="7" t="s">
        <v>16</v>
      </c>
      <c r="G14" s="16" t="s">
        <v>6</v>
      </c>
      <c r="H14" s="1">
        <v>4</v>
      </c>
    </row>
    <row r="15" spans="1:8" ht="15" thickBot="1" x14ac:dyDescent="0.4">
      <c r="A15" s="14">
        <v>0</v>
      </c>
      <c r="B15" s="15">
        <v>0.1</v>
      </c>
      <c r="C15" s="14">
        <f>IF(A15&lt;$H$14,0,A15-$H$14)</f>
        <v>0</v>
      </c>
      <c r="D15" s="14">
        <f>IF(A15&gt;$H$14,0,$H$14-A15)</f>
        <v>4</v>
      </c>
    </row>
    <row r="16" spans="1:8" ht="15" thickBot="1" x14ac:dyDescent="0.4">
      <c r="A16" s="14">
        <v>1</v>
      </c>
      <c r="B16" s="15">
        <v>0.1</v>
      </c>
      <c r="C16" s="14">
        <f t="shared" ref="C16:C22" si="3">IF(A16&lt;$H$14,0,A16-$H$14)</f>
        <v>0</v>
      </c>
      <c r="D16" s="14">
        <f t="shared" ref="D16:D22" si="4">IF(A16&gt;$H$14,0,$H$14-A16)</f>
        <v>3</v>
      </c>
      <c r="G16" s="17" t="s">
        <v>20</v>
      </c>
      <c r="H16" s="1">
        <f>C23</f>
        <v>0.60000000000000009</v>
      </c>
    </row>
    <row r="17" spans="1:8" ht="15" thickBot="1" x14ac:dyDescent="0.4">
      <c r="A17" s="14">
        <v>2</v>
      </c>
      <c r="B17" s="15">
        <v>0.2</v>
      </c>
      <c r="C17" s="14">
        <f t="shared" si="3"/>
        <v>0</v>
      </c>
      <c r="D17" s="14">
        <f t="shared" si="4"/>
        <v>2</v>
      </c>
      <c r="G17" s="17" t="s">
        <v>21</v>
      </c>
      <c r="H17" s="1">
        <f>D23</f>
        <v>1.3</v>
      </c>
    </row>
    <row r="18" spans="1:8" ht="15" thickBot="1" x14ac:dyDescent="0.4">
      <c r="A18" s="14">
        <v>3</v>
      </c>
      <c r="B18" s="15">
        <v>0.2</v>
      </c>
      <c r="C18" s="14">
        <f t="shared" si="3"/>
        <v>0</v>
      </c>
      <c r="D18" s="14">
        <f t="shared" si="4"/>
        <v>1</v>
      </c>
    </row>
    <row r="19" spans="1:8" ht="15" thickBot="1" x14ac:dyDescent="0.4">
      <c r="A19" s="14">
        <v>4</v>
      </c>
      <c r="B19" s="15">
        <v>0.1</v>
      </c>
      <c r="C19" s="14">
        <f t="shared" si="3"/>
        <v>0</v>
      </c>
      <c r="D19" s="14">
        <f t="shared" si="4"/>
        <v>0</v>
      </c>
    </row>
    <row r="20" spans="1:8" ht="15" thickBot="1" x14ac:dyDescent="0.4">
      <c r="A20" s="14">
        <v>5</v>
      </c>
      <c r="B20" s="15">
        <v>0.1</v>
      </c>
      <c r="C20" s="14">
        <f t="shared" si="3"/>
        <v>1</v>
      </c>
      <c r="D20" s="14">
        <f t="shared" si="4"/>
        <v>0</v>
      </c>
    </row>
    <row r="21" spans="1:8" ht="15" thickBot="1" x14ac:dyDescent="0.4">
      <c r="A21" s="14">
        <v>6</v>
      </c>
      <c r="B21" s="15">
        <v>0.1</v>
      </c>
      <c r="C21" s="14">
        <f t="shared" si="3"/>
        <v>2</v>
      </c>
      <c r="D21" s="14">
        <f t="shared" si="4"/>
        <v>0</v>
      </c>
    </row>
    <row r="22" spans="1:8" ht="15" thickBot="1" x14ac:dyDescent="0.4">
      <c r="A22" s="14">
        <v>7</v>
      </c>
      <c r="B22" s="15">
        <v>0.1</v>
      </c>
      <c r="C22" s="14">
        <f t="shared" si="3"/>
        <v>3</v>
      </c>
      <c r="D22" s="14">
        <f t="shared" si="4"/>
        <v>0</v>
      </c>
    </row>
    <row r="23" spans="1:8" ht="15" thickBot="1" x14ac:dyDescent="0.4">
      <c r="A23" s="11"/>
      <c r="B23" s="14" t="s">
        <v>17</v>
      </c>
      <c r="C23" s="13">
        <f>SUMPRODUCT(B15:B22,C15:C22)</f>
        <v>0.60000000000000009</v>
      </c>
      <c r="D23" s="13">
        <f>SUMPRODUCT(B15:B22,D15:D22)</f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Aadithya Anandaraj</dc:creator>
  <cp:lastModifiedBy>khyathi balusu</cp:lastModifiedBy>
  <dcterms:created xsi:type="dcterms:W3CDTF">2020-03-27T18:02:27Z</dcterms:created>
  <dcterms:modified xsi:type="dcterms:W3CDTF">2020-05-06T20:53:10Z</dcterms:modified>
</cp:coreProperties>
</file>