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centile" sheetId="1" r:id="rId3"/>
    <sheet state="visible" name="Bk1" sheetId="2" r:id="rId4"/>
  </sheets>
  <definedNames/>
  <calcPr/>
</workbook>
</file>

<file path=xl/sharedStrings.xml><?xml version="1.0" encoding="utf-8"?>
<sst xmlns="http://schemas.openxmlformats.org/spreadsheetml/2006/main" count="183" uniqueCount="35">
  <si>
    <t>sMarket</t>
  </si>
  <si>
    <t>deviceCat</t>
  </si>
  <si>
    <t>cnt</t>
  </si>
  <si>
    <t>b2fpct90</t>
  </si>
  <si>
    <t>b2fpct80</t>
  </si>
  <si>
    <t>b2fpct70</t>
  </si>
  <si>
    <t>b2fpct60</t>
  </si>
  <si>
    <t>b2fpct50</t>
  </si>
  <si>
    <t>b2fpct40</t>
  </si>
  <si>
    <t>b2fpct30</t>
  </si>
  <si>
    <t>b2fpct20</t>
  </si>
  <si>
    <t>b2fpct10</t>
  </si>
  <si>
    <t>avgFare</t>
  </si>
  <si>
    <t>domestic</t>
  </si>
  <si>
    <t>Desktop</t>
  </si>
  <si>
    <t>b2fBk1</t>
  </si>
  <si>
    <t>transCnt</t>
  </si>
  <si>
    <t>flightRevenue</t>
  </si>
  <si>
    <t>flightQuantity</t>
  </si>
  <si>
    <t>Mobile</t>
  </si>
  <si>
    <t>long haul</t>
  </si>
  <si>
    <t>pacific</t>
  </si>
  <si>
    <t>tasman</t>
  </si>
  <si>
    <t>Booking Lead Days</t>
  </si>
  <si>
    <t>Domestic</t>
  </si>
  <si>
    <t>Long Haul</t>
  </si>
  <si>
    <t>Pacific</t>
  </si>
  <si>
    <t>Tasman</t>
  </si>
  <si>
    <t>all</t>
  </si>
  <si>
    <t>3Mths+</t>
  </si>
  <si>
    <t>W3-7</t>
  </si>
  <si>
    <t>W8-12</t>
  </si>
  <si>
    <t>% of Bookings</t>
  </si>
  <si>
    <t>Wk1-2</t>
  </si>
  <si>
    <t xml:space="preserve"> quotient(sum flightRevenuesum flightQuantity)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</si>
</sst>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9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980000"/>
                </a:solidFill>
              </a:defRPr>
            </a:pPr>
            <a:r>
              <a:t>Booking Lead Days - By Device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Percentile!$D$21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Percentile!$C$22:$C$31</c:f>
            </c:strRef>
          </c:cat>
          <c:val>
            <c:numRef>
              <c:f>Percentile!$D$22:$D$31</c:f>
            </c:numRef>
          </c:val>
          <c:smooth val="1"/>
        </c:ser>
        <c:ser>
          <c:idx val="1"/>
          <c:order val="1"/>
          <c:tx>
            <c:strRef>
              <c:f>Percentile!$E$21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Percentile!$C$22:$C$31</c:f>
            </c:strRef>
          </c:cat>
          <c:val>
            <c:numRef>
              <c:f>Percentile!$E$22:$E$31</c:f>
            </c:numRef>
          </c:val>
          <c:smooth val="1"/>
        </c:ser>
        <c:axId val="1249677969"/>
        <c:axId val="1014797454"/>
      </c:lineChart>
      <c:catAx>
        <c:axId val="1249677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222222"/>
                    </a:solidFill>
                  </a:defRPr>
                </a:pPr>
                <a:r>
                  <a:t>% of Bookings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200">
                <a:solidFill>
                  <a:srgbClr val="222222"/>
                </a:solidFill>
              </a:defRPr>
            </a:pPr>
          </a:p>
        </c:txPr>
        <c:crossAx val="1014797454"/>
      </c:catAx>
      <c:valAx>
        <c:axId val="1014797454"/>
        <c:scaling>
          <c:orientation val="minMax"/>
          <c:max val="120.0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222222"/>
                    </a:solidFill>
                  </a:defRPr>
                </a:pPr>
                <a:r>
                  <a:t>Booking Lead Days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200">
                <a:solidFill>
                  <a:srgbClr val="222222"/>
                </a:solidFill>
              </a:defRPr>
            </a:pPr>
          </a:p>
        </c:txPr>
        <c:crossAx val="124967796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980000"/>
                </a:solidFill>
              </a:defRPr>
            </a:pPr>
            <a:r>
              <a:t>Days from Booking to Travel - By Market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'Bk1'!$N$9</c:f>
            </c:strRef>
          </c:tx>
          <c:spPr>
            <a:solidFill>
              <a:srgbClr val="3366CC"/>
            </a:solidFill>
          </c:spPr>
          <c:cat>
            <c:strRef>
              <c:f>'Bk1'!$O$8:$R$8</c:f>
            </c:strRef>
          </c:cat>
          <c:val>
            <c:numRef>
              <c:f>'Bk1'!$O$9:$R$9</c:f>
            </c:numRef>
          </c:val>
        </c:ser>
        <c:ser>
          <c:idx val="1"/>
          <c:order val="1"/>
          <c:tx>
            <c:strRef>
              <c:f>'Bk1'!$N$10</c:f>
            </c:strRef>
          </c:tx>
          <c:spPr>
            <a:solidFill>
              <a:srgbClr val="DC3912"/>
            </a:solidFill>
          </c:spPr>
          <c:cat>
            <c:strRef>
              <c:f>'Bk1'!$O$8:$R$8</c:f>
            </c:strRef>
          </c:cat>
          <c:val>
            <c:numRef>
              <c:f>'Bk1'!$O$10:$R$10</c:f>
            </c:numRef>
          </c:val>
        </c:ser>
        <c:ser>
          <c:idx val="2"/>
          <c:order val="2"/>
          <c:tx>
            <c:strRef>
              <c:f>'Bk1'!$N$11</c:f>
            </c:strRef>
          </c:tx>
          <c:spPr>
            <a:solidFill>
              <a:srgbClr val="FF9900"/>
            </a:solidFill>
          </c:spPr>
          <c:cat>
            <c:strRef>
              <c:f>'Bk1'!$O$8:$R$8</c:f>
            </c:strRef>
          </c:cat>
          <c:val>
            <c:numRef>
              <c:f>'Bk1'!$O$11:$R$11</c:f>
            </c:numRef>
          </c:val>
        </c:ser>
        <c:ser>
          <c:idx val="3"/>
          <c:order val="3"/>
          <c:tx>
            <c:strRef>
              <c:f>'Bk1'!$N$12</c:f>
            </c:strRef>
          </c:tx>
          <c:spPr>
            <a:solidFill>
              <a:srgbClr val="109618"/>
            </a:solidFill>
          </c:spPr>
          <c:cat>
            <c:strRef>
              <c:f>'Bk1'!$O$8:$R$8</c:f>
            </c:strRef>
          </c:cat>
          <c:val>
            <c:numRef>
              <c:f>'Bk1'!$O$12:$R$12</c:f>
            </c:numRef>
          </c:val>
        </c:ser>
        <c:overlap val="100"/>
        <c:axId val="1605061954"/>
        <c:axId val="874984569"/>
      </c:barChart>
      <c:catAx>
        <c:axId val="16050619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222222"/>
                    </a:solidFill>
                  </a:defRPr>
                </a:pPr>
                <a:r>
                  <a:t>Market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400">
                <a:solidFill>
                  <a:srgbClr val="222222"/>
                </a:solidFill>
              </a:defRPr>
            </a:pPr>
          </a:p>
        </c:txPr>
        <c:crossAx val="874984569"/>
      </c:catAx>
      <c:valAx>
        <c:axId val="874984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222222"/>
                    </a:solidFill>
                  </a:defRPr>
                </a:pPr>
                <a:r>
                  <a:t>% of Transactions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FFFFFF"/>
                </a:solidFill>
              </a:defRPr>
            </a:pPr>
          </a:p>
        </c:txPr>
        <c:crossAx val="1605061954"/>
        <c:crosses val="max"/>
      </c:valAx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304800</xdr:colOff>
      <xdr:row>17</xdr:row>
      <xdr:rowOff>57150</xdr:rowOff>
    </xdr:from>
    <xdr:to>
      <xdr:col>12</xdr:col>
      <xdr:colOff>247650</xdr:colOff>
      <xdr:row>34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114300</xdr:colOff>
      <xdr:row>17</xdr:row>
      <xdr:rowOff>47625</xdr:rowOff>
    </xdr:from>
    <xdr:to>
      <xdr:col>18</xdr:col>
      <xdr:colOff>647700</xdr:colOff>
      <xdr:row>34</xdr:row>
      <xdr:rowOff>180975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3">
        <v>532388.0</v>
      </c>
      <c r="D2" s="3">
        <v>102.0</v>
      </c>
      <c r="E2" s="3">
        <v>66.0</v>
      </c>
      <c r="F2" s="4">
        <v>46.0</v>
      </c>
      <c r="G2" s="3">
        <v>33.0</v>
      </c>
      <c r="H2" s="3">
        <v>24.0</v>
      </c>
      <c r="I2" s="3">
        <v>16.0</v>
      </c>
      <c r="J2" s="3">
        <v>11.0</v>
      </c>
      <c r="K2" s="3">
        <v>6.0</v>
      </c>
      <c r="L2" s="3">
        <v>3.0</v>
      </c>
      <c r="M2" s="3">
        <v>163.099137068158</v>
      </c>
    </row>
    <row r="3">
      <c r="A3" s="1" t="s">
        <v>13</v>
      </c>
      <c r="B3" s="1" t="s">
        <v>19</v>
      </c>
      <c r="C3" s="3">
        <v>228206.0</v>
      </c>
      <c r="D3" s="3">
        <v>96.0</v>
      </c>
      <c r="E3" s="3">
        <v>60.0</v>
      </c>
      <c r="F3" s="4">
        <v>41.0</v>
      </c>
      <c r="G3" s="3">
        <v>28.0</v>
      </c>
      <c r="H3" s="3">
        <v>18.0</v>
      </c>
      <c r="I3" s="3">
        <v>11.0</v>
      </c>
      <c r="J3" s="3">
        <v>6.0</v>
      </c>
      <c r="K3" s="3">
        <v>3.0</v>
      </c>
      <c r="L3" s="3">
        <v>1.0</v>
      </c>
      <c r="M3" s="3">
        <v>157.138911268976</v>
      </c>
    </row>
    <row r="4">
      <c r="A4" s="1" t="s">
        <v>20</v>
      </c>
      <c r="B4" s="1" t="s">
        <v>14</v>
      </c>
      <c r="C4" s="3">
        <v>27509.0</v>
      </c>
      <c r="D4" s="3">
        <v>226.0</v>
      </c>
      <c r="E4" s="3">
        <v>176.0</v>
      </c>
      <c r="F4" s="4">
        <v>139.0</v>
      </c>
      <c r="G4" s="3">
        <v>113.0</v>
      </c>
      <c r="H4" s="3">
        <v>84.0</v>
      </c>
      <c r="I4" s="3">
        <v>58.0</v>
      </c>
      <c r="J4" s="3">
        <v>40.0</v>
      </c>
      <c r="K4" s="3">
        <v>25.0</v>
      </c>
      <c r="L4" s="3">
        <v>13.0</v>
      </c>
      <c r="M4" s="3">
        <v>1128.6248109103</v>
      </c>
    </row>
    <row r="5">
      <c r="A5" s="1" t="s">
        <v>20</v>
      </c>
      <c r="B5" s="1" t="s">
        <v>19</v>
      </c>
      <c r="C5" s="3">
        <v>6099.0</v>
      </c>
      <c r="D5" s="3">
        <v>226.2</v>
      </c>
      <c r="E5" s="3">
        <v>178.0</v>
      </c>
      <c r="F5" s="4">
        <v>138.599999999999</v>
      </c>
      <c r="G5" s="3">
        <v>111.0</v>
      </c>
      <c r="H5" s="3">
        <v>82.0</v>
      </c>
      <c r="I5" s="3">
        <v>56.0</v>
      </c>
      <c r="J5" s="3">
        <v>38.0</v>
      </c>
      <c r="K5" s="3">
        <v>22.0</v>
      </c>
      <c r="L5" s="3">
        <v>10.0</v>
      </c>
      <c r="M5" s="3">
        <v>1068.26010118044</v>
      </c>
    </row>
    <row r="6">
      <c r="A6" s="1" t="s">
        <v>21</v>
      </c>
      <c r="B6" s="1" t="s">
        <v>14</v>
      </c>
      <c r="C6" s="3">
        <v>32163.0</v>
      </c>
      <c r="D6" s="3">
        <v>208.0</v>
      </c>
      <c r="E6" s="3">
        <v>159.0</v>
      </c>
      <c r="F6" s="4">
        <v>122.0</v>
      </c>
      <c r="G6" s="3">
        <v>88.0</v>
      </c>
      <c r="H6" s="3">
        <v>59.0</v>
      </c>
      <c r="I6" s="3">
        <v>38.0</v>
      </c>
      <c r="J6" s="3">
        <v>25.0</v>
      </c>
      <c r="K6" s="3">
        <v>15.0</v>
      </c>
      <c r="L6" s="3">
        <v>6.0</v>
      </c>
      <c r="M6" s="3">
        <v>448.523223635246</v>
      </c>
    </row>
    <row r="7">
      <c r="A7" s="1" t="s">
        <v>21</v>
      </c>
      <c r="B7" s="1" t="s">
        <v>19</v>
      </c>
      <c r="C7" s="3">
        <v>15049.0</v>
      </c>
      <c r="D7" s="3">
        <v>178.0</v>
      </c>
      <c r="E7" s="3">
        <v>123.0</v>
      </c>
      <c r="F7" s="4">
        <v>80.0</v>
      </c>
      <c r="G7" s="3">
        <v>50.0</v>
      </c>
      <c r="H7" s="3">
        <v>33.0</v>
      </c>
      <c r="I7" s="3">
        <v>23.0</v>
      </c>
      <c r="J7" s="3">
        <v>15.0</v>
      </c>
      <c r="K7" s="3">
        <v>8.0</v>
      </c>
      <c r="L7" s="3">
        <v>3.0</v>
      </c>
      <c r="M7" s="3">
        <v>427.727792327255</v>
      </c>
    </row>
    <row r="8">
      <c r="A8" s="1" t="s">
        <v>22</v>
      </c>
      <c r="B8" s="1" t="s">
        <v>14</v>
      </c>
      <c r="C8" s="3">
        <v>97178.0</v>
      </c>
      <c r="D8" s="3">
        <v>141.0</v>
      </c>
      <c r="E8" s="3">
        <v>100.0</v>
      </c>
      <c r="F8" s="4">
        <v>70.0</v>
      </c>
      <c r="G8" s="3">
        <v>52.0</v>
      </c>
      <c r="H8" s="3">
        <v>39.0</v>
      </c>
      <c r="I8" s="3">
        <v>28.0</v>
      </c>
      <c r="J8" s="3">
        <v>19.0</v>
      </c>
      <c r="K8" s="3">
        <v>12.0</v>
      </c>
      <c r="L8" s="3">
        <v>5.0</v>
      </c>
      <c r="M8" s="3">
        <v>337.327303094597</v>
      </c>
    </row>
    <row r="9">
      <c r="A9" s="1" t="s">
        <v>22</v>
      </c>
      <c r="B9" s="1" t="s">
        <v>19</v>
      </c>
      <c r="C9" s="3">
        <v>35005.0</v>
      </c>
      <c r="D9" s="3">
        <v>132.0</v>
      </c>
      <c r="E9" s="3">
        <v>88.0</v>
      </c>
      <c r="F9" s="4">
        <v>62.0</v>
      </c>
      <c r="G9" s="3">
        <v>44.0</v>
      </c>
      <c r="H9" s="3">
        <v>31.0</v>
      </c>
      <c r="I9" s="3">
        <v>21.0</v>
      </c>
      <c r="J9" s="3">
        <v>13.0</v>
      </c>
      <c r="K9" s="3">
        <v>7.0</v>
      </c>
      <c r="L9" s="3">
        <v>2.0</v>
      </c>
      <c r="M9" s="3">
        <v>337.430258420571</v>
      </c>
    </row>
    <row r="10">
      <c r="A10" s="1" t="s">
        <v>13</v>
      </c>
      <c r="B10" s="1" t="s">
        <v>28</v>
      </c>
      <c r="C10" s="3">
        <v>760594.0</v>
      </c>
      <c r="D10" s="3">
        <v>101.0</v>
      </c>
      <c r="E10" s="3">
        <v>64.0</v>
      </c>
      <c r="F10" s="4">
        <v>45.0</v>
      </c>
      <c r="G10" s="3">
        <v>32.0</v>
      </c>
      <c r="H10" s="3">
        <v>22.0</v>
      </c>
      <c r="I10" s="3">
        <v>15.0</v>
      </c>
      <c r="J10" s="3">
        <v>10.0</v>
      </c>
      <c r="K10" s="3">
        <v>5.0</v>
      </c>
      <c r="L10" s="3">
        <v>2.0</v>
      </c>
      <c r="M10" s="3">
        <v>161.435155641144</v>
      </c>
    </row>
    <row r="11">
      <c r="A11" s="1" t="s">
        <v>20</v>
      </c>
      <c r="B11" s="1" t="s">
        <v>28</v>
      </c>
      <c r="C11" s="3">
        <v>33608.0</v>
      </c>
      <c r="D11" s="3">
        <v>226.0</v>
      </c>
      <c r="E11" s="3">
        <v>176.0</v>
      </c>
      <c r="F11" s="4">
        <v>139.0</v>
      </c>
      <c r="G11" s="3">
        <v>112.0</v>
      </c>
      <c r="H11" s="3">
        <v>84.0</v>
      </c>
      <c r="I11" s="3">
        <v>58.0</v>
      </c>
      <c r="J11" s="3">
        <v>39.0</v>
      </c>
      <c r="K11" s="3">
        <v>25.0</v>
      </c>
      <c r="L11" s="3">
        <v>12.0</v>
      </c>
      <c r="M11" s="3">
        <v>1117.97952242571</v>
      </c>
      <c r="N11" s="6">
        <f t="shared" ref="N11:N13" si="1">F11/$F$10</f>
        <v>3.088888889</v>
      </c>
    </row>
    <row r="12">
      <c r="A12" s="1" t="s">
        <v>21</v>
      </c>
      <c r="B12" s="1" t="s">
        <v>28</v>
      </c>
      <c r="C12" s="3">
        <v>47212.0</v>
      </c>
      <c r="D12" s="3">
        <v>200.0</v>
      </c>
      <c r="E12" s="3">
        <v>150.0</v>
      </c>
      <c r="F12" s="4">
        <v>110.0</v>
      </c>
      <c r="G12" s="3">
        <v>74.0</v>
      </c>
      <c r="H12" s="3">
        <v>49.0</v>
      </c>
      <c r="I12" s="3">
        <v>32.0</v>
      </c>
      <c r="J12" s="3">
        <v>21.0</v>
      </c>
      <c r="K12" s="3">
        <v>12.0</v>
      </c>
      <c r="L12" s="3">
        <v>4.0</v>
      </c>
      <c r="M12" s="3">
        <v>442.595601175282</v>
      </c>
      <c r="N12" s="6">
        <f t="shared" si="1"/>
        <v>2.444444444</v>
      </c>
    </row>
    <row r="13">
      <c r="A13" s="1" t="s">
        <v>22</v>
      </c>
      <c r="B13" s="1" t="s">
        <v>28</v>
      </c>
      <c r="C13" s="3">
        <v>132183.0</v>
      </c>
      <c r="D13" s="3">
        <v>139.0</v>
      </c>
      <c r="E13" s="3">
        <v>95.0</v>
      </c>
      <c r="F13" s="4">
        <v>68.0</v>
      </c>
      <c r="G13" s="3">
        <v>50.0</v>
      </c>
      <c r="H13" s="3">
        <v>37.0</v>
      </c>
      <c r="I13" s="3">
        <v>26.0</v>
      </c>
      <c r="J13" s="3">
        <v>17.0</v>
      </c>
      <c r="K13" s="3">
        <v>11.0</v>
      </c>
      <c r="L13" s="3">
        <v>4.0</v>
      </c>
      <c r="M13" s="3">
        <v>337.352419821826</v>
      </c>
      <c r="N13" s="6">
        <f t="shared" si="1"/>
        <v>1.511111111</v>
      </c>
    </row>
    <row r="14">
      <c r="A14" s="1" t="s">
        <v>28</v>
      </c>
      <c r="B14" s="1" t="s">
        <v>14</v>
      </c>
      <c r="C14" s="3">
        <v>689238.0</v>
      </c>
      <c r="D14" s="3">
        <v>120.0</v>
      </c>
      <c r="E14" s="3">
        <v>77.0</v>
      </c>
      <c r="F14" s="4">
        <v>54.0</v>
      </c>
      <c r="G14" s="3">
        <v>39.0</v>
      </c>
      <c r="H14" s="3">
        <v>28.0</v>
      </c>
      <c r="I14" s="3">
        <v>19.0</v>
      </c>
      <c r="J14" s="3">
        <v>12.0</v>
      </c>
      <c r="K14" s="3">
        <v>7.0</v>
      </c>
      <c r="L14" s="3">
        <v>3.0</v>
      </c>
      <c r="M14" s="3">
        <v>246.576191219464</v>
      </c>
    </row>
    <row r="15">
      <c r="A15" s="1" t="s">
        <v>28</v>
      </c>
      <c r="B15" s="1" t="s">
        <v>19</v>
      </c>
      <c r="C15" s="3">
        <v>284359.0</v>
      </c>
      <c r="D15" s="3">
        <v>110.0</v>
      </c>
      <c r="E15" s="3">
        <v>68.0</v>
      </c>
      <c r="F15" s="4">
        <v>46.0</v>
      </c>
      <c r="G15" s="3">
        <v>31.0</v>
      </c>
      <c r="H15" s="3">
        <v>21.0</v>
      </c>
      <c r="I15" s="3">
        <v>13.0</v>
      </c>
      <c r="J15" s="3">
        <v>7.0</v>
      </c>
      <c r="K15" s="3">
        <v>3.0</v>
      </c>
      <c r="L15" s="3">
        <v>1.0</v>
      </c>
      <c r="M15" s="3">
        <v>219.839110353892</v>
      </c>
    </row>
    <row r="16">
      <c r="A16" s="1" t="s">
        <v>28</v>
      </c>
      <c r="B16" s="1" t="s">
        <v>28</v>
      </c>
      <c r="C16" s="3">
        <v>973597.0</v>
      </c>
      <c r="D16" s="3">
        <v>118.0</v>
      </c>
      <c r="E16" s="3">
        <v>75.0</v>
      </c>
      <c r="F16" s="4">
        <v>52.0</v>
      </c>
      <c r="G16" s="3">
        <v>36.0</v>
      </c>
      <c r="H16" s="3">
        <v>26.0</v>
      </c>
      <c r="I16" s="3">
        <v>17.0</v>
      </c>
      <c r="J16" s="3">
        <v>11.0</v>
      </c>
      <c r="K16" s="3">
        <v>6.0</v>
      </c>
      <c r="L16" s="3">
        <v>2.0</v>
      </c>
      <c r="M16" s="3">
        <v>239.345537817171</v>
      </c>
    </row>
    <row r="21">
      <c r="C21" s="5" t="s">
        <v>32</v>
      </c>
      <c r="D21" s="8" t="s">
        <v>14</v>
      </c>
      <c r="E21" s="8" t="s">
        <v>19</v>
      </c>
    </row>
    <row r="22">
      <c r="C22" s="5">
        <v>0.0</v>
      </c>
      <c r="D22" s="5">
        <v>0.0</v>
      </c>
      <c r="E22" s="5">
        <v>0.0</v>
      </c>
    </row>
    <row r="23">
      <c r="C23" s="5">
        <v>10.0</v>
      </c>
      <c r="D23" s="3">
        <v>3.0</v>
      </c>
      <c r="E23" s="3">
        <v>1.0</v>
      </c>
    </row>
    <row r="24">
      <c r="C24" s="5">
        <v>20.0</v>
      </c>
      <c r="D24" s="3">
        <v>7.0</v>
      </c>
      <c r="E24" s="3">
        <v>3.0</v>
      </c>
    </row>
    <row r="25">
      <c r="C25" s="5">
        <v>30.0</v>
      </c>
      <c r="D25" s="3">
        <v>12.0</v>
      </c>
      <c r="E25" s="3">
        <v>7.0</v>
      </c>
    </row>
    <row r="26">
      <c r="C26" s="5">
        <v>40.0</v>
      </c>
      <c r="D26" s="3">
        <v>19.0</v>
      </c>
      <c r="E26" s="3">
        <v>13.0</v>
      </c>
    </row>
    <row r="27">
      <c r="C27" s="5">
        <v>50.0</v>
      </c>
      <c r="D27" s="3">
        <v>28.0</v>
      </c>
      <c r="E27" s="3">
        <v>21.0</v>
      </c>
    </row>
    <row r="28">
      <c r="C28" s="5">
        <v>60.0</v>
      </c>
      <c r="D28" s="3">
        <v>39.0</v>
      </c>
      <c r="E28" s="3">
        <v>31.0</v>
      </c>
    </row>
    <row r="29">
      <c r="C29" s="5">
        <v>70.0</v>
      </c>
      <c r="D29" s="3">
        <v>54.0</v>
      </c>
      <c r="E29" s="3">
        <v>46.0</v>
      </c>
    </row>
    <row r="30">
      <c r="C30" s="5">
        <v>80.0</v>
      </c>
      <c r="D30" s="3">
        <v>77.0</v>
      </c>
      <c r="E30" s="3">
        <v>68.0</v>
      </c>
    </row>
    <row r="31">
      <c r="C31" s="5">
        <v>90.0</v>
      </c>
      <c r="D31" s="3">
        <v>120.0</v>
      </c>
      <c r="E31" s="3">
        <v>110.0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H1" t="str">
        <f>IFERROR(__xludf.DUMMYFUNCTION("QUERY(A1:F33,""select C, sum(D) group by C pivot A"")"),"b2fBk1")</f>
        <v>b2fBk1</v>
      </c>
      <c r="I1" t="s">
        <v>13</v>
      </c>
      <c r="J1" t="s">
        <v>20</v>
      </c>
      <c r="K1" t="s">
        <v>21</v>
      </c>
      <c r="L1" t="s">
        <v>22</v>
      </c>
      <c r="N1" s="5" t="s">
        <v>23</v>
      </c>
      <c r="O1" t="s">
        <v>13</v>
      </c>
      <c r="P1" t="s">
        <v>20</v>
      </c>
      <c r="Q1" t="s">
        <v>21</v>
      </c>
      <c r="R1" t="s">
        <v>22</v>
      </c>
      <c r="S1" s="5" t="s">
        <v>24</v>
      </c>
      <c r="T1" s="5" t="s">
        <v>25</v>
      </c>
      <c r="U1" s="5" t="s">
        <v>26</v>
      </c>
      <c r="V1" s="5" t="s">
        <v>27</v>
      </c>
    </row>
    <row r="2">
      <c r="A2" s="1" t="s">
        <v>13</v>
      </c>
      <c r="B2" s="1" t="s">
        <v>14</v>
      </c>
      <c r="C2" s="1" t="s">
        <v>29</v>
      </c>
      <c r="D2" s="3">
        <v>74017.0</v>
      </c>
      <c r="E2" s="3">
        <v>2.5989194643264E7</v>
      </c>
      <c r="F2" s="3">
        <v>221922.0</v>
      </c>
      <c r="H2" t="s">
        <v>29</v>
      </c>
      <c r="I2">
        <v>102578.0</v>
      </c>
      <c r="J2">
        <v>16836.0</v>
      </c>
      <c r="K2">
        <v>17551.0</v>
      </c>
      <c r="L2">
        <v>31057.0</v>
      </c>
      <c r="N2" t="s">
        <v>29</v>
      </c>
      <c r="O2">
        <v>102578.0</v>
      </c>
      <c r="P2">
        <v>16836.0</v>
      </c>
      <c r="Q2">
        <v>17551.0</v>
      </c>
      <c r="R2">
        <v>31057.0</v>
      </c>
      <c r="S2" s="7">
        <f t="shared" ref="S2:V2" si="1">O2/SUM(O$2:O$5)</f>
        <v>0.1348656445</v>
      </c>
      <c r="T2" s="7">
        <f t="shared" si="1"/>
        <v>0.5009521542</v>
      </c>
      <c r="U2" s="7">
        <f t="shared" si="1"/>
        <v>0.371748708</v>
      </c>
      <c r="V2" s="7">
        <f t="shared" si="1"/>
        <v>0.2349545706</v>
      </c>
    </row>
    <row r="3">
      <c r="A3" s="1" t="s">
        <v>13</v>
      </c>
      <c r="B3" s="1" t="s">
        <v>14</v>
      </c>
      <c r="C3" s="1" t="s">
        <v>30</v>
      </c>
      <c r="D3" s="3">
        <v>190722.0</v>
      </c>
      <c r="E3" s="3">
        <v>6.8866160816229E7</v>
      </c>
      <c r="F3" s="3">
        <v>433095.0</v>
      </c>
      <c r="H3" t="s">
        <v>30</v>
      </c>
      <c r="I3">
        <v>260783.0</v>
      </c>
      <c r="J3">
        <v>8085.0</v>
      </c>
      <c r="K3">
        <v>13393.0</v>
      </c>
      <c r="L3">
        <v>44471.0</v>
      </c>
      <c r="N3" t="s">
        <v>31</v>
      </c>
      <c r="O3">
        <v>107282.0</v>
      </c>
      <c r="P3">
        <v>4934.0</v>
      </c>
      <c r="Q3">
        <v>6091.0</v>
      </c>
      <c r="R3">
        <v>23505.0</v>
      </c>
      <c r="S3" s="7">
        <f t="shared" ref="S3:V3" si="2">O3/SUM(O$2:O$5)</f>
        <v>0.1410502844</v>
      </c>
      <c r="T3" s="7">
        <f t="shared" si="2"/>
        <v>0.1468102833</v>
      </c>
      <c r="U3" s="7">
        <f t="shared" si="2"/>
        <v>0.12901381</v>
      </c>
      <c r="V3" s="7">
        <f t="shared" si="2"/>
        <v>0.1778216563</v>
      </c>
    </row>
    <row r="4">
      <c r="A4" s="1" t="s">
        <v>13</v>
      </c>
      <c r="B4" s="1" t="s">
        <v>14</v>
      </c>
      <c r="C4" s="1" t="s">
        <v>31</v>
      </c>
      <c r="D4" s="3">
        <v>77998.0</v>
      </c>
      <c r="E4" s="3">
        <v>2.6630770457233E7</v>
      </c>
      <c r="F4" s="3">
        <v>202061.0</v>
      </c>
      <c r="H4" t="s">
        <v>31</v>
      </c>
      <c r="I4">
        <v>107282.0</v>
      </c>
      <c r="J4">
        <v>4934.0</v>
      </c>
      <c r="K4">
        <v>6091.0</v>
      </c>
      <c r="L4">
        <v>23505.0</v>
      </c>
      <c r="N4" t="s">
        <v>30</v>
      </c>
      <c r="O4">
        <v>260783.0</v>
      </c>
      <c r="P4">
        <v>8085.0</v>
      </c>
      <c r="Q4">
        <v>13393.0</v>
      </c>
      <c r="R4">
        <v>44471.0</v>
      </c>
      <c r="S4" s="7">
        <f t="shared" ref="S4:V4" si="3">O4/SUM(O$2:O$5)</f>
        <v>0.3428675483</v>
      </c>
      <c r="T4" s="7">
        <f t="shared" si="3"/>
        <v>0.240567722</v>
      </c>
      <c r="U4" s="7">
        <f t="shared" si="3"/>
        <v>0.2836778785</v>
      </c>
      <c r="V4" s="7">
        <f t="shared" si="3"/>
        <v>0.3364350938</v>
      </c>
    </row>
    <row r="5">
      <c r="A5" s="1" t="s">
        <v>13</v>
      </c>
      <c r="B5" s="1" t="s">
        <v>14</v>
      </c>
      <c r="C5" s="1" t="s">
        <v>33</v>
      </c>
      <c r="D5" s="3">
        <v>189651.0</v>
      </c>
      <c r="E5" s="3">
        <v>7.9762877906496E7</v>
      </c>
      <c r="F5" s="3">
        <v>376828.0</v>
      </c>
      <c r="H5" t="s">
        <v>33</v>
      </c>
      <c r="I5">
        <v>289951.0</v>
      </c>
      <c r="J5">
        <v>3753.0</v>
      </c>
      <c r="K5">
        <v>10177.0</v>
      </c>
      <c r="L5">
        <v>33150.0</v>
      </c>
      <c r="N5" t="s">
        <v>33</v>
      </c>
      <c r="O5">
        <v>289951.0</v>
      </c>
      <c r="P5">
        <v>3753.0</v>
      </c>
      <c r="Q5">
        <v>10177.0</v>
      </c>
      <c r="R5">
        <v>33150.0</v>
      </c>
      <c r="S5" s="7">
        <f t="shared" ref="S5:V5" si="4">O5/SUM(O$2:O$5)</f>
        <v>0.3812165229</v>
      </c>
      <c r="T5" s="7">
        <f t="shared" si="4"/>
        <v>0.1116698405</v>
      </c>
      <c r="U5" s="7">
        <f t="shared" si="4"/>
        <v>0.2155596035</v>
      </c>
      <c r="V5" s="7">
        <f t="shared" si="4"/>
        <v>0.2507886793</v>
      </c>
    </row>
    <row r="6">
      <c r="A6" s="1" t="s">
        <v>13</v>
      </c>
      <c r="B6" s="1" t="s">
        <v>19</v>
      </c>
      <c r="C6" s="1" t="s">
        <v>29</v>
      </c>
      <c r="D6" s="3">
        <v>28561.0</v>
      </c>
      <c r="E6" s="3">
        <v>9485820.75</v>
      </c>
      <c r="F6" s="3">
        <v>84904.0</v>
      </c>
    </row>
    <row r="7">
      <c r="A7" s="1" t="s">
        <v>13</v>
      </c>
      <c r="B7" s="1" t="s">
        <v>19</v>
      </c>
      <c r="C7" s="1" t="s">
        <v>30</v>
      </c>
      <c r="D7" s="3">
        <v>70061.0</v>
      </c>
      <c r="E7" s="3">
        <v>2.188024438E7</v>
      </c>
      <c r="F7" s="3">
        <v>148457.0</v>
      </c>
    </row>
    <row r="8">
      <c r="A8" s="1" t="s">
        <v>13</v>
      </c>
      <c r="B8" s="1" t="s">
        <v>19</v>
      </c>
      <c r="C8" s="1" t="s">
        <v>31</v>
      </c>
      <c r="D8" s="3">
        <v>29284.0</v>
      </c>
      <c r="E8" s="3">
        <v>9175294.0</v>
      </c>
      <c r="F8" s="3">
        <v>73387.0</v>
      </c>
      <c r="N8" s="9" t="s">
        <v>23</v>
      </c>
      <c r="O8" s="9" t="s">
        <v>24</v>
      </c>
      <c r="P8" s="9" t="s">
        <v>27</v>
      </c>
      <c r="Q8" s="9" t="s">
        <v>26</v>
      </c>
      <c r="R8" s="9" t="s">
        <v>25</v>
      </c>
    </row>
    <row r="9">
      <c r="A9" s="1" t="s">
        <v>13</v>
      </c>
      <c r="B9" s="1" t="s">
        <v>19</v>
      </c>
      <c r="C9" s="1" t="s">
        <v>33</v>
      </c>
      <c r="D9" s="3">
        <v>100300.0</v>
      </c>
      <c r="E9" s="3">
        <v>3.455611226E7</v>
      </c>
      <c r="F9" s="3">
        <v>171157.0</v>
      </c>
      <c r="N9" t="s">
        <v>29</v>
      </c>
      <c r="O9" s="7">
        <v>0.13486564448312766</v>
      </c>
      <c r="P9" s="7">
        <v>0.2349545705574847</v>
      </c>
      <c r="Q9" s="7">
        <v>0.3717487079556045</v>
      </c>
      <c r="R9" s="7">
        <v>0.5009521542489883</v>
      </c>
    </row>
    <row r="10">
      <c r="A10" s="1" t="s">
        <v>20</v>
      </c>
      <c r="B10" s="1" t="s">
        <v>14</v>
      </c>
      <c r="C10" s="1" t="s">
        <v>29</v>
      </c>
      <c r="D10" s="3">
        <v>13832.0</v>
      </c>
      <c r="E10" s="3">
        <v>4.2204775976033E7</v>
      </c>
      <c r="F10" s="3">
        <v>40103.0</v>
      </c>
      <c r="H10" t="str">
        <f>IFERROR(__xludf.DUMMYFUNCTION("QUERY(A1:F33,""select A, sum(E)/sum(F) group by A"")"),"sMarket")</f>
        <v>sMarket</v>
      </c>
      <c r="I10" t="s">
        <v>34</v>
      </c>
      <c r="N10" t="s">
        <v>31</v>
      </c>
      <c r="O10" s="7">
        <v>0.14105028438299538</v>
      </c>
      <c r="P10" s="7">
        <v>0.177821656340074</v>
      </c>
      <c r="Q10" s="7">
        <v>0.12901381004829282</v>
      </c>
      <c r="R10" s="7">
        <v>0.14681028326588907</v>
      </c>
    </row>
    <row r="11">
      <c r="A11" s="1" t="s">
        <v>20</v>
      </c>
      <c r="B11" s="1" t="s">
        <v>14</v>
      </c>
      <c r="C11" s="1" t="s">
        <v>30</v>
      </c>
      <c r="D11" s="3">
        <v>6707.0</v>
      </c>
      <c r="E11" s="3">
        <v>1.7830675710635E7</v>
      </c>
      <c r="F11" s="3">
        <v>14322.0</v>
      </c>
      <c r="H11" t="s">
        <v>13</v>
      </c>
      <c r="I11" s="10">
        <v>161.43515564114378</v>
      </c>
      <c r="N11" t="s">
        <v>30</v>
      </c>
      <c r="O11" s="7">
        <v>0.34286754825833493</v>
      </c>
      <c r="P11" s="7">
        <v>0.33643509377151376</v>
      </c>
      <c r="Q11" s="7">
        <v>0.2836778785054647</v>
      </c>
      <c r="R11" s="7">
        <v>0.2405677219709593</v>
      </c>
    </row>
    <row r="12">
      <c r="A12" s="1" t="s">
        <v>20</v>
      </c>
      <c r="B12" s="1" t="s">
        <v>14</v>
      </c>
      <c r="C12" s="1" t="s">
        <v>31</v>
      </c>
      <c r="D12" s="3">
        <v>4032.0</v>
      </c>
      <c r="E12" s="3">
        <v>1.0773127936496E7</v>
      </c>
      <c r="F12" s="3">
        <v>9032.0</v>
      </c>
      <c r="H12" t="s">
        <v>20</v>
      </c>
      <c r="I12" s="10">
        <v>1117.9795224257132</v>
      </c>
      <c r="N12" t="s">
        <v>33</v>
      </c>
      <c r="O12" s="7">
        <v>0.38121652287554203</v>
      </c>
      <c r="P12" s="7">
        <v>0.2507886793309276</v>
      </c>
      <c r="Q12" s="7">
        <v>0.21555960349063796</v>
      </c>
      <c r="R12" s="7">
        <v>0.11166984051416329</v>
      </c>
    </row>
    <row r="13">
      <c r="A13" s="1" t="s">
        <v>20</v>
      </c>
      <c r="B13" s="1" t="s">
        <v>14</v>
      </c>
      <c r="C13" s="1" t="s">
        <v>33</v>
      </c>
      <c r="D13" s="3">
        <v>2938.0</v>
      </c>
      <c r="E13" s="3">
        <v>7338530.909076</v>
      </c>
      <c r="F13" s="3">
        <v>5784.0</v>
      </c>
      <c r="H13" t="s">
        <v>21</v>
      </c>
      <c r="I13" s="10">
        <v>442.5956011752821</v>
      </c>
    </row>
    <row r="14">
      <c r="A14" s="1" t="s">
        <v>20</v>
      </c>
      <c r="B14" s="1" t="s">
        <v>19</v>
      </c>
      <c r="C14" s="1" t="s">
        <v>29</v>
      </c>
      <c r="D14" s="3">
        <v>3004.0</v>
      </c>
      <c r="E14" s="3">
        <v>8458028.0</v>
      </c>
      <c r="F14" s="3">
        <v>8632.0</v>
      </c>
      <c r="H14" t="s">
        <v>22</v>
      </c>
      <c r="I14" s="10">
        <v>337.35241982182595</v>
      </c>
    </row>
    <row r="15">
      <c r="A15" s="1" t="s">
        <v>20</v>
      </c>
      <c r="B15" s="1" t="s">
        <v>19</v>
      </c>
      <c r="C15" s="1" t="s">
        <v>30</v>
      </c>
      <c r="D15" s="3">
        <v>1378.0</v>
      </c>
      <c r="E15" s="3">
        <v>3347807.0</v>
      </c>
      <c r="F15" s="3">
        <v>2836.0</v>
      </c>
    </row>
    <row r="16">
      <c r="A16" s="1" t="s">
        <v>20</v>
      </c>
      <c r="B16" s="1" t="s">
        <v>19</v>
      </c>
      <c r="C16" s="1" t="s">
        <v>31</v>
      </c>
      <c r="D16" s="3">
        <v>902.0</v>
      </c>
      <c r="E16" s="3">
        <v>2230846.0</v>
      </c>
      <c r="F16" s="3">
        <v>1917.0</v>
      </c>
    </row>
    <row r="17">
      <c r="A17" s="1" t="s">
        <v>20</v>
      </c>
      <c r="B17" s="1" t="s">
        <v>19</v>
      </c>
      <c r="C17" s="1" t="s">
        <v>33</v>
      </c>
      <c r="D17" s="3">
        <v>815.0</v>
      </c>
      <c r="E17" s="3">
        <v>1800275.0</v>
      </c>
      <c r="F17" s="3">
        <v>1440.0</v>
      </c>
    </row>
    <row r="18">
      <c r="A18" s="1" t="s">
        <v>21</v>
      </c>
      <c r="B18" s="1" t="s">
        <v>14</v>
      </c>
      <c r="C18" s="1" t="s">
        <v>29</v>
      </c>
      <c r="D18" s="3">
        <v>13186.0</v>
      </c>
      <c r="E18" s="3">
        <v>2.15845925E7</v>
      </c>
      <c r="F18" s="3">
        <v>48081.0</v>
      </c>
    </row>
    <row r="19">
      <c r="A19" s="1" t="s">
        <v>21</v>
      </c>
      <c r="B19" s="1" t="s">
        <v>14</v>
      </c>
      <c r="C19" s="1" t="s">
        <v>30</v>
      </c>
      <c r="D19" s="3">
        <v>8749.0</v>
      </c>
      <c r="E19" s="3">
        <v>8824792.68</v>
      </c>
      <c r="F19" s="3">
        <v>20830.0</v>
      </c>
    </row>
    <row r="20">
      <c r="A20" s="1" t="s">
        <v>21</v>
      </c>
      <c r="B20" s="1" t="s">
        <v>14</v>
      </c>
      <c r="C20" s="1" t="s">
        <v>31</v>
      </c>
      <c r="D20" s="3">
        <v>4322.0</v>
      </c>
      <c r="E20" s="3">
        <v>5243066.38</v>
      </c>
      <c r="F20" s="3">
        <v>12380.0</v>
      </c>
    </row>
    <row r="21">
      <c r="A21" s="1" t="s">
        <v>21</v>
      </c>
      <c r="B21" s="1" t="s">
        <v>14</v>
      </c>
      <c r="C21" s="1" t="s">
        <v>33</v>
      </c>
      <c r="D21" s="3">
        <v>5906.0</v>
      </c>
      <c r="E21" s="3">
        <v>5929687.98</v>
      </c>
      <c r="F21" s="3">
        <v>11418.0</v>
      </c>
    </row>
    <row r="22">
      <c r="A22" s="1" t="s">
        <v>21</v>
      </c>
      <c r="B22" s="1" t="s">
        <v>19</v>
      </c>
      <c r="C22" s="1" t="s">
        <v>29</v>
      </c>
      <c r="D22" s="3">
        <v>4365.0</v>
      </c>
      <c r="E22" s="3">
        <v>6722867.04</v>
      </c>
      <c r="F22" s="3">
        <v>15475.0</v>
      </c>
    </row>
    <row r="23">
      <c r="A23" s="1" t="s">
        <v>21</v>
      </c>
      <c r="B23" s="1" t="s">
        <v>19</v>
      </c>
      <c r="C23" s="1" t="s">
        <v>30</v>
      </c>
      <c r="D23" s="3">
        <v>4644.0</v>
      </c>
      <c r="E23" s="3">
        <v>3823901.45</v>
      </c>
      <c r="F23" s="3">
        <v>9744.0</v>
      </c>
    </row>
    <row r="24">
      <c r="A24" s="1" t="s">
        <v>21</v>
      </c>
      <c r="B24" s="1" t="s">
        <v>19</v>
      </c>
      <c r="C24" s="1" t="s">
        <v>31</v>
      </c>
      <c r="D24" s="3">
        <v>1769.0</v>
      </c>
      <c r="E24" s="3">
        <v>1807026.1</v>
      </c>
      <c r="F24" s="3">
        <v>4600.0</v>
      </c>
    </row>
    <row r="25">
      <c r="A25" s="1" t="s">
        <v>21</v>
      </c>
      <c r="B25" s="1" t="s">
        <v>19</v>
      </c>
      <c r="C25" s="1" t="s">
        <v>33</v>
      </c>
      <c r="D25" s="3">
        <v>4271.0</v>
      </c>
      <c r="E25" s="3">
        <v>3455880.07</v>
      </c>
      <c r="F25" s="3">
        <v>7143.0</v>
      </c>
    </row>
    <row r="26">
      <c r="A26" s="1" t="s">
        <v>22</v>
      </c>
      <c r="B26" s="1" t="s">
        <v>14</v>
      </c>
      <c r="C26" s="1" t="s">
        <v>29</v>
      </c>
      <c r="D26" s="3">
        <v>23563.0</v>
      </c>
      <c r="E26" s="3">
        <v>2.3816513342226E7</v>
      </c>
      <c r="F26" s="3">
        <v>78809.0</v>
      </c>
    </row>
    <row r="27">
      <c r="A27" s="1" t="s">
        <v>22</v>
      </c>
      <c r="B27" s="1" t="s">
        <v>14</v>
      </c>
      <c r="C27" s="1" t="s">
        <v>30</v>
      </c>
      <c r="D27" s="3">
        <v>33339.0</v>
      </c>
      <c r="E27" s="3">
        <v>2.7780952884952E7</v>
      </c>
      <c r="F27" s="3">
        <v>80892.0</v>
      </c>
    </row>
    <row r="28">
      <c r="A28" s="1" t="s">
        <v>22</v>
      </c>
      <c r="B28" s="1" t="s">
        <v>14</v>
      </c>
      <c r="C28" s="1" t="s">
        <v>31</v>
      </c>
      <c r="D28" s="3">
        <v>17951.0</v>
      </c>
      <c r="E28" s="3">
        <v>1.6871962148464E7</v>
      </c>
      <c r="F28" s="3">
        <v>50912.0</v>
      </c>
    </row>
    <row r="29">
      <c r="A29" s="1" t="s">
        <v>22</v>
      </c>
      <c r="B29" s="1" t="s">
        <v>14</v>
      </c>
      <c r="C29" s="1" t="s">
        <v>33</v>
      </c>
      <c r="D29" s="3">
        <v>22325.0</v>
      </c>
      <c r="E29" s="3">
        <v>1.7790897589799E7</v>
      </c>
      <c r="F29" s="3">
        <v>45104.0</v>
      </c>
    </row>
    <row r="30">
      <c r="A30" s="1" t="s">
        <v>22</v>
      </c>
      <c r="B30" s="1" t="s">
        <v>19</v>
      </c>
      <c r="C30" s="1" t="s">
        <v>29</v>
      </c>
      <c r="D30" s="3">
        <v>7494.0</v>
      </c>
      <c r="E30" s="3">
        <v>6974294.42</v>
      </c>
      <c r="F30" s="3">
        <v>24083.0</v>
      </c>
    </row>
    <row r="31">
      <c r="A31" s="1" t="s">
        <v>22</v>
      </c>
      <c r="B31" s="1" t="s">
        <v>19</v>
      </c>
      <c r="C31" s="1" t="s">
        <v>30</v>
      </c>
      <c r="D31" s="3">
        <v>11132.0</v>
      </c>
      <c r="E31" s="3">
        <v>8650333.593315</v>
      </c>
      <c r="F31" s="3">
        <v>25264.0</v>
      </c>
    </row>
    <row r="32">
      <c r="A32" s="1" t="s">
        <v>22</v>
      </c>
      <c r="B32" s="1" t="s">
        <v>19</v>
      </c>
      <c r="C32" s="1" t="s">
        <v>31</v>
      </c>
      <c r="D32" s="3">
        <v>5554.0</v>
      </c>
      <c r="E32" s="3">
        <v>4681494.22</v>
      </c>
      <c r="F32" s="3">
        <v>14502.0</v>
      </c>
    </row>
    <row r="33">
      <c r="A33" s="1" t="s">
        <v>22</v>
      </c>
      <c r="B33" s="1" t="s">
        <v>19</v>
      </c>
      <c r="C33" s="1" t="s">
        <v>33</v>
      </c>
      <c r="D33" s="3">
        <v>10825.0</v>
      </c>
      <c r="E33" s="3">
        <v>7536598.11</v>
      </c>
      <c r="F33" s="3">
        <v>18665.0</v>
      </c>
    </row>
  </sheetData>
  <drawing r:id="rId1"/>
</worksheet>
</file>