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2BPercentile" sheetId="1" r:id="rId3"/>
    <sheet state="visible" name="S2BBk3" sheetId="2" r:id="rId4"/>
    <sheet state="visible" name="PathWithSearch" sheetId="3" r:id="rId5"/>
    <sheet state="visible" name="s2b_b2f" sheetId="4" r:id="rId6"/>
    <sheet state="visible" name="search_intensity" sheetId="5" r:id="rId7"/>
  </sheets>
  <definedNames/>
  <calcPr/>
</workbook>
</file>

<file path=xl/sharedStrings.xml><?xml version="1.0" encoding="utf-8"?>
<sst xmlns="http://schemas.openxmlformats.org/spreadsheetml/2006/main" count="311" uniqueCount="72">
  <si>
    <t>sMarket</t>
  </si>
  <si>
    <t>pctPathLengthWithSearch</t>
  </si>
  <si>
    <t>avgSearchPerPath</t>
  </si>
  <si>
    <t>deviceCat</t>
  </si>
  <si>
    <t>domestic</t>
  </si>
  <si>
    <t>cnt</t>
  </si>
  <si>
    <t>s2bDayspct90</t>
  </si>
  <si>
    <t>s2bDayspct80</t>
  </si>
  <si>
    <t>s2bDayspct70</t>
  </si>
  <si>
    <t>s2bDayspct60</t>
  </si>
  <si>
    <t>s2bDayspct50</t>
  </si>
  <si>
    <t>s2bDayspct40</t>
  </si>
  <si>
    <t>s2bDayspct30</t>
  </si>
  <si>
    <t>s2bDayspct20</t>
  </si>
  <si>
    <t>s2bDayspct10</t>
  </si>
  <si>
    <t>s2bINTpct90</t>
  </si>
  <si>
    <t>s2bINTpct80</t>
  </si>
  <si>
    <t>s2bINTpct70</t>
  </si>
  <si>
    <t>s2bINTpct60</t>
  </si>
  <si>
    <t>s2bINTpct50</t>
  </si>
  <si>
    <t>s2bINTpct40</t>
  </si>
  <si>
    <t>s2bINTpct30</t>
  </si>
  <si>
    <t>s2bINTpct20</t>
  </si>
  <si>
    <t>s2bINTpct10</t>
  </si>
  <si>
    <t>avgFare</t>
  </si>
  <si>
    <t>Desktop</t>
  </si>
  <si>
    <t>long haul</t>
  </si>
  <si>
    <t>Mobile</t>
  </si>
  <si>
    <t>pacific</t>
  </si>
  <si>
    <t>tasman</t>
  </si>
  <si>
    <t>all</t>
  </si>
  <si>
    <t>s2bBk3M</t>
  </si>
  <si>
    <t>transCnt</t>
  </si>
  <si>
    <t>flightRevenue</t>
  </si>
  <si>
    <t>flightQuantity</t>
  </si>
  <si>
    <t>Search to Book</t>
  </si>
  <si>
    <t>Sessions</t>
  </si>
  <si>
    <t>avgSI</t>
  </si>
  <si>
    <t>90% of Sessions having No. of flight searches below</t>
  </si>
  <si>
    <t>SIpct80</t>
  </si>
  <si>
    <t>SIpct70</t>
  </si>
  <si>
    <t>3Mths+</t>
  </si>
  <si>
    <t>Wk12</t>
  </si>
  <si>
    <t>Total</t>
  </si>
  <si>
    <t>Share</t>
  </si>
  <si>
    <t>2Wks+</t>
  </si>
  <si>
    <t>Wk11</t>
  </si>
  <si>
    <t>Wk10</t>
  </si>
  <si>
    <t>Wk9</t>
  </si>
  <si>
    <t>Wk8</t>
  </si>
  <si>
    <t>Wk7</t>
  </si>
  <si>
    <t>Wk6</t>
  </si>
  <si>
    <t>Wk5</t>
  </si>
  <si>
    <t>Wk4</t>
  </si>
  <si>
    <t>Wk3</t>
  </si>
  <si>
    <t>s2bBk2M</t>
  </si>
  <si>
    <t>Wk2</t>
  </si>
  <si>
    <t>b2fBk2</t>
  </si>
  <si>
    <t>Wk1</t>
  </si>
  <si>
    <t>Same Day of Booking</t>
  </si>
  <si>
    <t>Booking</t>
  </si>
  <si>
    <t>2Mths+</t>
  </si>
  <si>
    <t>Immediate</t>
  </si>
  <si>
    <t>Same Day</t>
  </si>
  <si>
    <t>W3-7</t>
  </si>
  <si>
    <t>Wk1-2</t>
  </si>
  <si>
    <t>Book to Fly</t>
  </si>
  <si>
    <t>Dream to Book</t>
  </si>
  <si>
    <t>Domestic</t>
  </si>
  <si>
    <t>Tasman</t>
  </si>
  <si>
    <t>Pacific</t>
  </si>
  <si>
    <t>Long Haul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</si>
</sst>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vertical="bottom"/>
    </xf>
    <xf borderId="0" fillId="0" fontId="1" numFmtId="9" xfId="0" applyAlignment="1" applyFont="1" applyNumberFormat="1">
      <alignment horizontal="right" vertical="bottom"/>
    </xf>
    <xf borderId="0" fillId="3" fontId="1" numFmtId="0" xfId="0" applyAlignment="1" applyFill="1" applyFon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9" xfId="0" applyFont="1" applyNumberFormat="1"/>
    <xf borderId="0" fillId="2" fontId="1" numFmtId="0" xfId="0" applyAlignment="1" applyFont="1">
      <alignment horizontal="right" vertical="bottom"/>
    </xf>
    <xf borderId="0" fillId="0" fontId="1" numFmtId="9" xfId="0" applyAlignment="1" applyFont="1" applyNumberFormat="1">
      <alignment vertical="bottom"/>
    </xf>
    <xf borderId="0" fillId="3" fontId="1" numFmtId="0" xfId="0" applyAlignment="1" applyFont="1">
      <alignment horizontal="right" vertical="bottom"/>
    </xf>
    <xf borderId="0" fillId="0" fontId="2" numFmtId="164" xfId="0" applyFont="1" applyNumberForma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80000"/>
                </a:solidFill>
              </a:defRPr>
            </a:pPr>
            <a:r>
              <a:t>Days from Dream to Book - By Market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rgbClr val="3366CC"/>
            </a:solidFill>
          </c:spPr>
          <c:cat>
            <c:strRef>
              <c:f>(S2BBk3!$H$9,S2BBk3!$M$9:$P$9)</c:f>
            </c:strRef>
          </c:cat>
          <c:val>
            <c:numRef>
              <c:f>(S2BBk3!$H$10,S2BBk3!$M$10:$P$10)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(S2BBk3!$H$9,S2BBk3!$M$9:$P$9)</c:f>
            </c:strRef>
          </c:cat>
          <c:val>
            <c:numRef>
              <c:f>(S2BBk3!$H$11,S2BBk3!$M$11:$P$11)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(S2BBk3!$H$9,S2BBk3!$M$9:$P$9)</c:f>
            </c:strRef>
          </c:cat>
          <c:val>
            <c:numRef>
              <c:f>(S2BBk3!$H$12,S2BBk3!$M$12:$P$12)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(S2BBk3!$H$9,S2BBk3!$M$9:$P$9)</c:f>
            </c:strRef>
          </c:cat>
          <c:val>
            <c:numRef>
              <c:f>(S2BBk3!$H$13,S2BBk3!$M$13:$P$13)</c:f>
            </c:numRef>
          </c:val>
        </c:ser>
        <c:overlap val="100"/>
        <c:axId val="769754877"/>
        <c:axId val="1197205726"/>
      </c:barChart>
      <c:catAx>
        <c:axId val="7697548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Market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400">
                <a:solidFill>
                  <a:srgbClr val="222222"/>
                </a:solidFill>
              </a:defRPr>
            </a:pPr>
          </a:p>
        </c:txPr>
        <c:crossAx val="1197205726"/>
      </c:catAx>
      <c:valAx>
        <c:axId val="1197205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% of Transactions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FFFFFF"/>
                </a:solidFill>
              </a:defRPr>
            </a:pPr>
          </a:p>
        </c:txPr>
        <c:crossAx val="769754877"/>
        <c:crosses val="max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80000"/>
                </a:solidFill>
              </a:defRPr>
            </a:pPr>
            <a:r>
              <a:t>Dream-to-Book vs Book-to-Fly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s2b_b2f!$F$14</c:f>
            </c:strRef>
          </c:tx>
          <c:spPr>
            <a:solidFill>
              <a:srgbClr val="3366CC"/>
            </a:solidFill>
          </c:spPr>
          <c:cat>
            <c:strRef>
              <c:f>s2b_b2f!$E$15:$E$17</c:f>
            </c:strRef>
          </c:cat>
          <c:val>
            <c:numRef>
              <c:f>s2b_b2f!$F$15:$F$17</c:f>
            </c:numRef>
          </c:val>
        </c:ser>
        <c:ser>
          <c:idx val="1"/>
          <c:order val="1"/>
          <c:tx>
            <c:strRef>
              <c:f>s2b_b2f!$G$14</c:f>
            </c:strRef>
          </c:tx>
          <c:spPr>
            <a:solidFill>
              <a:srgbClr val="DC3912"/>
            </a:solidFill>
          </c:spPr>
          <c:cat>
            <c:strRef>
              <c:f>s2b_b2f!$E$15:$E$17</c:f>
            </c:strRef>
          </c:cat>
          <c:val>
            <c:numRef>
              <c:f>s2b_b2f!$G$15:$G$17</c:f>
            </c:numRef>
          </c:val>
        </c:ser>
        <c:ser>
          <c:idx val="2"/>
          <c:order val="2"/>
          <c:tx>
            <c:strRef>
              <c:f>s2b_b2f!$H$14</c:f>
            </c:strRef>
          </c:tx>
          <c:spPr>
            <a:solidFill>
              <a:srgbClr val="FF9900"/>
            </a:solidFill>
          </c:spPr>
          <c:cat>
            <c:strRef>
              <c:f>s2b_b2f!$E$15:$E$17</c:f>
            </c:strRef>
          </c:cat>
          <c:val>
            <c:numRef>
              <c:f>s2b_b2f!$H$15:$H$17</c:f>
            </c:numRef>
          </c:val>
        </c:ser>
        <c:ser>
          <c:idx val="3"/>
          <c:order val="3"/>
          <c:tx>
            <c:strRef>
              <c:f>s2b_b2f!$I$14</c:f>
            </c:strRef>
          </c:tx>
          <c:spPr>
            <a:solidFill>
              <a:srgbClr val="109618"/>
            </a:solidFill>
          </c:spPr>
          <c:cat>
            <c:strRef>
              <c:f>s2b_b2f!$E$15:$E$17</c:f>
            </c:strRef>
          </c:cat>
          <c:val>
            <c:numRef>
              <c:f>s2b_b2f!$I$15:$I$17</c:f>
            </c:numRef>
          </c:val>
        </c:ser>
        <c:overlap val="100"/>
        <c:axId val="485521658"/>
        <c:axId val="495981863"/>
      </c:barChart>
      <c:catAx>
        <c:axId val="48552165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Book-to-Fly (Days)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95981863"/>
      </c:catAx>
      <c:valAx>
        <c:axId val="49598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1" sz="1400">
                    <a:solidFill>
                      <a:srgbClr val="222222"/>
                    </a:solidFill>
                  </a:defRPr>
                </a:pPr>
                <a:r>
                  <a:t>Dream-to-Book (Days)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>
                <a:solidFill>
                  <a:srgbClr val="FFFFFF"/>
                </a:solidFill>
              </a:defRPr>
            </a:pPr>
          </a:p>
        </c:txPr>
        <c:crossAx val="485521658"/>
        <c:crosses val="max"/>
      </c:valAx>
    </c:plotArea>
    <c:legend>
      <c:legendPos val="t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980000"/>
                </a:solidFill>
              </a:defRPr>
            </a:pPr>
            <a:r>
              <a:t>No. of Search Per Session vs Dream-to-Book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search_intensity!$L$1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search_intensity!$I$2:$I$16</c:f>
            </c:strRef>
          </c:cat>
          <c:val>
            <c:numRef>
              <c:f>search_intensity!$L$2:$L$16</c:f>
            </c:numRef>
          </c:val>
          <c:smooth val="1"/>
        </c:ser>
        <c:axId val="1119876802"/>
        <c:axId val="1587349843"/>
      </c:lineChart>
      <c:catAx>
        <c:axId val="11198768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Dream to Book</a:t>
                </a:r>
              </a:p>
            </c:rich>
          </c:tx>
          <c:overlay val="0"/>
        </c:title>
        <c:txPr>
          <a:bodyPr/>
          <a:lstStyle/>
          <a:p>
            <a:pPr lvl="0">
              <a:defRPr b="1" sz="1200">
                <a:solidFill>
                  <a:srgbClr val="222222"/>
                </a:solidFill>
              </a:defRPr>
            </a:pPr>
          </a:p>
        </c:txPr>
        <c:crossAx val="1587349843"/>
      </c:catAx>
      <c:valAx>
        <c:axId val="1587349843"/>
        <c:scaling>
          <c:orientation val="minMax"/>
        </c:scaling>
        <c:delete val="0"/>
        <c:axPos val="l"/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1" sz="1200">
                    <a:solidFill>
                      <a:srgbClr val="222222"/>
                    </a:solidFill>
                  </a:defRPr>
                </a:pPr>
                <a:r>
                  <a:t>No. of Searches Per Session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19876802"/>
      </c:valAx>
    </c:plotArea>
    <c:legend>
      <c:legendPos val="t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15</xdr:col>
      <xdr:colOff>495300</xdr:colOff>
      <xdr:row>19</xdr:row>
      <xdr:rowOff>9525</xdr:rowOff>
    </xdr:from>
    <xdr:to>
      <xdr:col>22</xdr:col>
      <xdr:colOff>66675</xdr:colOff>
      <xdr:row>36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942975</xdr:colOff>
      <xdr:row>28</xdr:row>
      <xdr:rowOff>28575</xdr:rowOff>
    </xdr:from>
    <xdr:to>
      <xdr:col>14</xdr:col>
      <xdr:colOff>114300</xdr:colOff>
      <xdr:row>49</xdr:row>
      <xdr:rowOff>180975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466725</xdr:colOff>
      <xdr:row>18</xdr:row>
      <xdr:rowOff>180975</xdr:rowOff>
    </xdr:from>
    <xdr:to>
      <xdr:col>12</xdr:col>
      <xdr:colOff>723900</xdr:colOff>
      <xdr:row>38</xdr:row>
      <xdr:rowOff>85725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5</v>
      </c>
      <c r="D1" s="1" t="s">
        <v>6</v>
      </c>
      <c r="E1" s="1" t="s">
        <v>7</v>
      </c>
      <c r="F1" s="2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4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</row>
    <row r="2">
      <c r="A2" s="1" t="s">
        <v>4</v>
      </c>
      <c r="B2" s="1" t="s">
        <v>25</v>
      </c>
      <c r="C2" s="6">
        <v>256323.0</v>
      </c>
      <c r="D2" s="6">
        <v>69.0</v>
      </c>
      <c r="E2" s="6">
        <v>41.0</v>
      </c>
      <c r="F2" s="8">
        <v>17.0</v>
      </c>
      <c r="G2" s="6">
        <v>5.0</v>
      </c>
      <c r="H2" s="6">
        <v>1.0</v>
      </c>
      <c r="I2" s="6">
        <v>0.0</v>
      </c>
      <c r="J2" s="6">
        <v>0.0</v>
      </c>
      <c r="K2" s="6">
        <v>0.0</v>
      </c>
      <c r="L2" s="6">
        <v>0.0</v>
      </c>
      <c r="M2" s="6">
        <v>8.0</v>
      </c>
      <c r="N2" s="6">
        <v>5.0</v>
      </c>
      <c r="O2" s="10">
        <v>4.0</v>
      </c>
      <c r="P2" s="6">
        <v>3.0</v>
      </c>
      <c r="Q2" s="6">
        <v>2.0</v>
      </c>
      <c r="R2" s="6">
        <v>2.0</v>
      </c>
      <c r="S2" s="6">
        <v>1.0</v>
      </c>
      <c r="T2" s="6">
        <v>1.0</v>
      </c>
      <c r="U2" s="6">
        <v>1.0</v>
      </c>
      <c r="V2" s="6">
        <v>162.392365231875</v>
      </c>
    </row>
    <row r="3">
      <c r="A3" s="1" t="s">
        <v>4</v>
      </c>
      <c r="B3" s="1" t="s">
        <v>27</v>
      </c>
      <c r="C3" s="6">
        <v>118639.0</v>
      </c>
      <c r="D3" s="6">
        <v>77.0</v>
      </c>
      <c r="E3" s="6">
        <v>53.0</v>
      </c>
      <c r="F3" s="8">
        <v>28.0</v>
      </c>
      <c r="G3" s="6">
        <v>11.0</v>
      </c>
      <c r="H3" s="6">
        <v>3.0</v>
      </c>
      <c r="I3" s="6">
        <v>0.0</v>
      </c>
      <c r="J3" s="6">
        <v>0.0</v>
      </c>
      <c r="K3" s="6">
        <v>0.0</v>
      </c>
      <c r="L3" s="6">
        <v>0.0</v>
      </c>
      <c r="M3" s="6">
        <v>12.0</v>
      </c>
      <c r="N3" s="6">
        <v>7.0</v>
      </c>
      <c r="O3" s="10">
        <v>5.0</v>
      </c>
      <c r="P3" s="6">
        <v>4.0</v>
      </c>
      <c r="Q3" s="6">
        <v>3.0</v>
      </c>
      <c r="R3" s="6">
        <v>2.0</v>
      </c>
      <c r="S3" s="6">
        <v>1.0</v>
      </c>
      <c r="T3" s="6">
        <v>1.0</v>
      </c>
      <c r="U3" s="6">
        <v>1.0</v>
      </c>
      <c r="V3" s="6">
        <v>158.834273873874</v>
      </c>
    </row>
    <row r="4">
      <c r="A4" s="1" t="s">
        <v>26</v>
      </c>
      <c r="B4" s="1" t="s">
        <v>25</v>
      </c>
      <c r="C4" s="6">
        <v>15119.0</v>
      </c>
      <c r="D4" s="6">
        <v>81.0</v>
      </c>
      <c r="E4" s="6">
        <v>59.0</v>
      </c>
      <c r="F4" s="8">
        <v>36.0</v>
      </c>
      <c r="G4" s="6">
        <v>18.0</v>
      </c>
      <c r="H4" s="6">
        <v>7.0</v>
      </c>
      <c r="I4" s="6">
        <v>2.0</v>
      </c>
      <c r="J4" s="6">
        <v>0.0</v>
      </c>
      <c r="K4" s="6">
        <v>0.0</v>
      </c>
      <c r="L4" s="6">
        <v>0.0</v>
      </c>
      <c r="M4" s="6">
        <v>13.0</v>
      </c>
      <c r="N4" s="6">
        <v>8.0</v>
      </c>
      <c r="O4" s="10">
        <v>6.0</v>
      </c>
      <c r="P4" s="6">
        <v>5.0</v>
      </c>
      <c r="Q4" s="6">
        <v>4.0</v>
      </c>
      <c r="R4" s="6">
        <v>3.0</v>
      </c>
      <c r="S4" s="6">
        <v>2.0</v>
      </c>
      <c r="T4" s="6">
        <v>1.0</v>
      </c>
      <c r="U4" s="6">
        <v>1.0</v>
      </c>
      <c r="V4" s="6">
        <v>1124.15371328136</v>
      </c>
    </row>
    <row r="5">
      <c r="A5" s="1" t="s">
        <v>26</v>
      </c>
      <c r="B5" s="1" t="s">
        <v>27</v>
      </c>
      <c r="C5" s="6">
        <v>3491.0</v>
      </c>
      <c r="D5" s="6">
        <v>83.0</v>
      </c>
      <c r="E5" s="6">
        <v>60.0</v>
      </c>
      <c r="F5" s="8">
        <v>36.0</v>
      </c>
      <c r="G5" s="6">
        <v>16.0</v>
      </c>
      <c r="H5" s="6">
        <v>5.0</v>
      </c>
      <c r="I5" s="6">
        <v>1.0</v>
      </c>
      <c r="J5" s="6">
        <v>0.0</v>
      </c>
      <c r="K5" s="6">
        <v>0.0</v>
      </c>
      <c r="L5" s="6">
        <v>0.0</v>
      </c>
      <c r="M5" s="6">
        <v>16.0</v>
      </c>
      <c r="N5" s="6">
        <v>10.0</v>
      </c>
      <c r="O5" s="10">
        <v>7.0</v>
      </c>
      <c r="P5" s="6">
        <v>5.0</v>
      </c>
      <c r="Q5" s="6">
        <v>4.0</v>
      </c>
      <c r="R5" s="6">
        <v>3.0</v>
      </c>
      <c r="S5" s="6">
        <v>2.0</v>
      </c>
      <c r="T5" s="6">
        <v>1.0</v>
      </c>
      <c r="U5" s="6">
        <v>1.0</v>
      </c>
      <c r="V5" s="6">
        <v>1080.48349202424</v>
      </c>
    </row>
    <row r="6">
      <c r="A6" s="1" t="s">
        <v>28</v>
      </c>
      <c r="B6" s="1" t="s">
        <v>25</v>
      </c>
      <c r="C6" s="6">
        <v>17548.0</v>
      </c>
      <c r="D6" s="6">
        <v>79.0</v>
      </c>
      <c r="E6" s="6">
        <v>54.0</v>
      </c>
      <c r="F6" s="8">
        <v>28.0</v>
      </c>
      <c r="G6" s="6">
        <v>11.0</v>
      </c>
      <c r="H6" s="6">
        <v>3.0</v>
      </c>
      <c r="I6" s="6">
        <v>0.0</v>
      </c>
      <c r="J6" s="6">
        <v>0.0</v>
      </c>
      <c r="K6" s="6">
        <v>0.0</v>
      </c>
      <c r="L6" s="6">
        <v>0.0</v>
      </c>
      <c r="M6" s="6">
        <v>11.0</v>
      </c>
      <c r="N6" s="6">
        <v>7.0</v>
      </c>
      <c r="O6" s="10">
        <v>5.0</v>
      </c>
      <c r="P6" s="6">
        <v>4.0</v>
      </c>
      <c r="Q6" s="6">
        <v>3.0</v>
      </c>
      <c r="R6" s="6">
        <v>2.0</v>
      </c>
      <c r="S6" s="6">
        <v>2.0</v>
      </c>
      <c r="T6" s="6">
        <v>1.0</v>
      </c>
      <c r="U6" s="6">
        <v>1.0</v>
      </c>
      <c r="V6" s="6">
        <v>446.779604391218</v>
      </c>
    </row>
    <row r="7">
      <c r="A7" s="1" t="s">
        <v>28</v>
      </c>
      <c r="B7" s="1" t="s">
        <v>27</v>
      </c>
      <c r="C7" s="6">
        <v>8229.0</v>
      </c>
      <c r="D7" s="6">
        <v>80.0</v>
      </c>
      <c r="E7" s="6">
        <v>56.0</v>
      </c>
      <c r="F7" s="8">
        <v>31.0</v>
      </c>
      <c r="G7" s="6">
        <v>14.0</v>
      </c>
      <c r="H7" s="6">
        <v>5.0</v>
      </c>
      <c r="I7" s="6">
        <v>1.0</v>
      </c>
      <c r="J7" s="6">
        <v>0.0</v>
      </c>
      <c r="K7" s="6">
        <v>0.0</v>
      </c>
      <c r="L7" s="6">
        <v>0.0</v>
      </c>
      <c r="M7" s="6">
        <v>17.0</v>
      </c>
      <c r="N7" s="6">
        <v>11.0</v>
      </c>
      <c r="O7" s="10">
        <v>7.0</v>
      </c>
      <c r="P7" s="6">
        <v>5.0</v>
      </c>
      <c r="Q7" s="6">
        <v>4.0</v>
      </c>
      <c r="R7" s="6">
        <v>3.0</v>
      </c>
      <c r="S7" s="6">
        <v>2.0</v>
      </c>
      <c r="T7" s="6">
        <v>1.0</v>
      </c>
      <c r="U7" s="6">
        <v>1.0</v>
      </c>
      <c r="V7" s="6">
        <v>425.383071009508</v>
      </c>
    </row>
    <row r="8">
      <c r="A8" s="1" t="s">
        <v>29</v>
      </c>
      <c r="B8" s="1" t="s">
        <v>25</v>
      </c>
      <c r="C8" s="6">
        <v>52934.0</v>
      </c>
      <c r="D8" s="6">
        <v>77.0</v>
      </c>
      <c r="E8" s="6">
        <v>52.0</v>
      </c>
      <c r="F8" s="8">
        <v>27.0</v>
      </c>
      <c r="G8" s="6">
        <v>9.0</v>
      </c>
      <c r="H8" s="6">
        <v>2.0</v>
      </c>
      <c r="I8" s="6">
        <v>0.0</v>
      </c>
      <c r="J8" s="6">
        <v>0.0</v>
      </c>
      <c r="K8" s="6">
        <v>0.0</v>
      </c>
      <c r="L8" s="6">
        <v>0.0</v>
      </c>
      <c r="M8" s="6">
        <v>10.0</v>
      </c>
      <c r="N8" s="6">
        <v>6.0</v>
      </c>
      <c r="O8" s="10">
        <v>4.0</v>
      </c>
      <c r="P8" s="6">
        <v>3.0</v>
      </c>
      <c r="Q8" s="6">
        <v>3.0</v>
      </c>
      <c r="R8" s="6">
        <v>2.0</v>
      </c>
      <c r="S8" s="6">
        <v>1.0</v>
      </c>
      <c r="T8" s="6">
        <v>1.0</v>
      </c>
      <c r="U8" s="6">
        <v>1.0</v>
      </c>
      <c r="V8" s="6">
        <v>325.428902962614</v>
      </c>
    </row>
    <row r="9">
      <c r="A9" s="1" t="s">
        <v>29</v>
      </c>
      <c r="B9" s="1" t="s">
        <v>27</v>
      </c>
      <c r="C9" s="6">
        <v>19799.0</v>
      </c>
      <c r="D9" s="6">
        <v>80.0</v>
      </c>
      <c r="E9" s="6">
        <v>58.0</v>
      </c>
      <c r="F9" s="8">
        <v>33.0</v>
      </c>
      <c r="G9" s="6">
        <v>14.0</v>
      </c>
      <c r="H9" s="6">
        <v>4.0</v>
      </c>
      <c r="I9" s="6">
        <v>0.0</v>
      </c>
      <c r="J9" s="6">
        <v>0.0</v>
      </c>
      <c r="K9" s="6">
        <v>0.0</v>
      </c>
      <c r="L9" s="6">
        <v>0.0</v>
      </c>
      <c r="M9" s="6">
        <v>13.0</v>
      </c>
      <c r="N9" s="6">
        <v>8.0</v>
      </c>
      <c r="O9" s="10">
        <v>6.0</v>
      </c>
      <c r="P9" s="6">
        <v>4.0</v>
      </c>
      <c r="Q9" s="6">
        <v>3.0</v>
      </c>
      <c r="R9" s="6">
        <v>2.0</v>
      </c>
      <c r="S9" s="6">
        <v>1.0</v>
      </c>
      <c r="T9" s="6">
        <v>1.0</v>
      </c>
      <c r="U9" s="6">
        <v>1.0</v>
      </c>
      <c r="V9" s="6">
        <v>326.988184754669</v>
      </c>
    </row>
    <row r="10">
      <c r="A10" s="1" t="s">
        <v>4</v>
      </c>
      <c r="B10" s="1" t="s">
        <v>30</v>
      </c>
      <c r="C10" s="6">
        <v>374962.0</v>
      </c>
      <c r="D10" s="6">
        <v>72.0</v>
      </c>
      <c r="E10" s="6">
        <v>45.0</v>
      </c>
      <c r="F10" s="8">
        <v>21.0</v>
      </c>
      <c r="G10" s="6">
        <v>7.0</v>
      </c>
      <c r="H10" s="6">
        <v>1.0</v>
      </c>
      <c r="I10" s="6">
        <v>0.0</v>
      </c>
      <c r="J10" s="6">
        <v>0.0</v>
      </c>
      <c r="K10" s="6">
        <v>0.0</v>
      </c>
      <c r="L10" s="6">
        <v>0.0</v>
      </c>
      <c r="M10" s="6">
        <v>9.0</v>
      </c>
      <c r="N10" s="6">
        <v>6.0</v>
      </c>
      <c r="O10" s="10">
        <v>4.0</v>
      </c>
      <c r="P10" s="6">
        <v>3.0</v>
      </c>
      <c r="Q10" s="6">
        <v>2.0</v>
      </c>
      <c r="R10" s="6">
        <v>2.0</v>
      </c>
      <c r="S10" s="6">
        <v>1.0</v>
      </c>
      <c r="T10" s="6">
        <v>1.0</v>
      </c>
      <c r="U10" s="6">
        <v>1.0</v>
      </c>
      <c r="V10" s="6">
        <v>161.342919534855</v>
      </c>
    </row>
    <row r="11">
      <c r="A11" s="1" t="s">
        <v>26</v>
      </c>
      <c r="B11" s="1" t="s">
        <v>30</v>
      </c>
      <c r="C11" s="6">
        <v>18610.0</v>
      </c>
      <c r="D11" s="6">
        <v>81.0</v>
      </c>
      <c r="E11" s="6">
        <v>59.0</v>
      </c>
      <c r="F11" s="8">
        <v>36.0</v>
      </c>
      <c r="G11" s="6">
        <v>17.0</v>
      </c>
      <c r="H11" s="6">
        <v>6.0</v>
      </c>
      <c r="I11" s="6">
        <v>2.0</v>
      </c>
      <c r="J11" s="6">
        <v>0.0</v>
      </c>
      <c r="K11" s="6">
        <v>0.0</v>
      </c>
      <c r="L11" s="6">
        <v>0.0</v>
      </c>
      <c r="M11" s="6">
        <v>13.0</v>
      </c>
      <c r="N11" s="6">
        <v>9.0</v>
      </c>
      <c r="O11" s="10">
        <v>6.0</v>
      </c>
      <c r="P11" s="6">
        <v>5.0</v>
      </c>
      <c r="Q11" s="6">
        <v>4.0</v>
      </c>
      <c r="R11" s="6">
        <v>3.0</v>
      </c>
      <c r="S11" s="6">
        <v>2.0</v>
      </c>
      <c r="T11" s="6">
        <v>1.0</v>
      </c>
      <c r="U11" s="6">
        <v>1.0</v>
      </c>
      <c r="V11" s="6">
        <v>1116.22428045307</v>
      </c>
    </row>
    <row r="12">
      <c r="A12" s="1" t="s">
        <v>28</v>
      </c>
      <c r="B12" s="1" t="s">
        <v>30</v>
      </c>
      <c r="C12" s="6">
        <v>25777.0</v>
      </c>
      <c r="D12" s="6">
        <v>79.0</v>
      </c>
      <c r="E12" s="6">
        <v>54.0</v>
      </c>
      <c r="F12" s="8">
        <v>29.0</v>
      </c>
      <c r="G12" s="6">
        <v>12.0</v>
      </c>
      <c r="H12" s="6">
        <v>4.0</v>
      </c>
      <c r="I12" s="6">
        <v>1.0</v>
      </c>
      <c r="J12" s="6">
        <v>0.0</v>
      </c>
      <c r="K12" s="6">
        <v>0.0</v>
      </c>
      <c r="L12" s="6">
        <v>0.0</v>
      </c>
      <c r="M12" s="6">
        <v>13.0</v>
      </c>
      <c r="N12" s="6">
        <v>8.0</v>
      </c>
      <c r="O12" s="10">
        <v>6.0</v>
      </c>
      <c r="P12" s="6">
        <v>4.0</v>
      </c>
      <c r="Q12" s="6">
        <v>3.0</v>
      </c>
      <c r="R12" s="6">
        <v>2.0</v>
      </c>
      <c r="S12" s="6">
        <v>2.0</v>
      </c>
      <c r="T12" s="6">
        <v>1.0</v>
      </c>
      <c r="U12" s="6">
        <v>1.0</v>
      </c>
      <c r="V12" s="6">
        <v>440.72492929929</v>
      </c>
    </row>
    <row r="13">
      <c r="A13" s="1" t="s">
        <v>29</v>
      </c>
      <c r="B13" s="1" t="s">
        <v>30</v>
      </c>
      <c r="C13" s="6">
        <v>72733.0</v>
      </c>
      <c r="D13" s="6">
        <v>78.0</v>
      </c>
      <c r="E13" s="6">
        <v>53.0</v>
      </c>
      <c r="F13" s="8">
        <v>28.0</v>
      </c>
      <c r="G13" s="6">
        <v>11.0</v>
      </c>
      <c r="H13" s="6">
        <v>2.0</v>
      </c>
      <c r="I13" s="6">
        <v>0.0</v>
      </c>
      <c r="J13" s="6">
        <v>0.0</v>
      </c>
      <c r="K13" s="6">
        <v>0.0</v>
      </c>
      <c r="L13" s="6">
        <v>0.0</v>
      </c>
      <c r="M13" s="6">
        <v>11.0</v>
      </c>
      <c r="N13" s="6">
        <v>7.0</v>
      </c>
      <c r="O13" s="10">
        <v>5.0</v>
      </c>
      <c r="P13" s="6">
        <v>4.0</v>
      </c>
      <c r="Q13" s="6">
        <v>3.0</v>
      </c>
      <c r="R13" s="6">
        <v>2.0</v>
      </c>
      <c r="S13" s="6">
        <v>1.0</v>
      </c>
      <c r="T13" s="6">
        <v>1.0</v>
      </c>
      <c r="U13" s="6">
        <v>1.0</v>
      </c>
      <c r="V13" s="6">
        <v>325.820908102954</v>
      </c>
    </row>
    <row r="14">
      <c r="A14" s="1" t="s">
        <v>30</v>
      </c>
      <c r="B14" s="1" t="s">
        <v>25</v>
      </c>
      <c r="C14" s="6">
        <v>341924.0</v>
      </c>
      <c r="D14" s="6">
        <v>71.0</v>
      </c>
      <c r="E14" s="6">
        <v>44.0</v>
      </c>
      <c r="F14" s="8">
        <v>20.0</v>
      </c>
      <c r="G14" s="6">
        <v>6.0</v>
      </c>
      <c r="H14" s="6">
        <v>1.0</v>
      </c>
      <c r="I14" s="6">
        <v>0.0</v>
      </c>
      <c r="J14" s="6">
        <v>0.0</v>
      </c>
      <c r="K14" s="6">
        <v>0.0</v>
      </c>
      <c r="L14" s="6">
        <v>0.0</v>
      </c>
      <c r="M14" s="6">
        <v>9.0</v>
      </c>
      <c r="N14" s="6">
        <v>5.0</v>
      </c>
      <c r="O14" s="10">
        <v>4.0</v>
      </c>
      <c r="P14" s="6">
        <v>3.0</v>
      </c>
      <c r="Q14" s="6">
        <v>2.0</v>
      </c>
      <c r="R14" s="6">
        <v>2.0</v>
      </c>
      <c r="S14" s="6">
        <v>1.0</v>
      </c>
      <c r="T14" s="6">
        <v>1.0</v>
      </c>
      <c r="U14" s="6">
        <v>1.0</v>
      </c>
      <c r="V14" s="6">
        <v>254.376490255249</v>
      </c>
    </row>
    <row r="15">
      <c r="A15" s="1" t="s">
        <v>30</v>
      </c>
      <c r="B15" s="1" t="s">
        <v>27</v>
      </c>
      <c r="C15" s="6">
        <v>150158.0</v>
      </c>
      <c r="D15" s="6">
        <v>78.0</v>
      </c>
      <c r="E15" s="6">
        <v>54.0</v>
      </c>
      <c r="F15" s="8">
        <v>29.0</v>
      </c>
      <c r="G15" s="6">
        <v>12.0</v>
      </c>
      <c r="H15" s="6">
        <v>3.0</v>
      </c>
      <c r="I15" s="6">
        <v>0.0</v>
      </c>
      <c r="J15" s="6">
        <v>0.0</v>
      </c>
      <c r="K15" s="6">
        <v>0.0</v>
      </c>
      <c r="L15" s="6">
        <v>0.0</v>
      </c>
      <c r="M15" s="6">
        <v>12.0</v>
      </c>
      <c r="N15" s="6">
        <v>8.0</v>
      </c>
      <c r="O15" s="10">
        <v>5.0</v>
      </c>
      <c r="P15" s="6">
        <v>4.0</v>
      </c>
      <c r="Q15" s="6">
        <v>3.0</v>
      </c>
      <c r="R15" s="6">
        <v>2.0</v>
      </c>
      <c r="S15" s="6">
        <v>1.0</v>
      </c>
      <c r="T15" s="6">
        <v>1.0</v>
      </c>
      <c r="U15" s="6">
        <v>1.0</v>
      </c>
      <c r="V15" s="6">
        <v>225.410898078737</v>
      </c>
    </row>
    <row r="16">
      <c r="A16" s="1" t="s">
        <v>30</v>
      </c>
      <c r="B16" s="1" t="s">
        <v>30</v>
      </c>
      <c r="C16" s="6">
        <v>492082.0</v>
      </c>
      <c r="D16" s="6">
        <v>74.0</v>
      </c>
      <c r="E16" s="6">
        <v>48.0</v>
      </c>
      <c r="F16" s="8">
        <v>23.0</v>
      </c>
      <c r="G16" s="6">
        <v>8.0</v>
      </c>
      <c r="H16" s="6">
        <v>1.0</v>
      </c>
      <c r="I16" s="6">
        <v>0.0</v>
      </c>
      <c r="J16" s="6">
        <v>0.0</v>
      </c>
      <c r="K16" s="6">
        <v>0.0</v>
      </c>
      <c r="L16" s="6">
        <v>0.0</v>
      </c>
      <c r="M16" s="6">
        <v>10.0</v>
      </c>
      <c r="N16" s="6">
        <v>6.0</v>
      </c>
      <c r="O16" s="10">
        <v>4.0</v>
      </c>
      <c r="P16" s="6">
        <v>3.0</v>
      </c>
      <c r="Q16" s="6">
        <v>2.0</v>
      </c>
      <c r="R16" s="6">
        <v>2.0</v>
      </c>
      <c r="S16" s="6">
        <v>1.0</v>
      </c>
      <c r="T16" s="6">
        <v>1.0</v>
      </c>
      <c r="U16" s="6">
        <v>1.0</v>
      </c>
      <c r="V16" s="6">
        <v>246.198597726829</v>
      </c>
    </row>
    <row r="20">
      <c r="F20" s="11"/>
    </row>
    <row r="21">
      <c r="F21" s="11"/>
    </row>
    <row r="22">
      <c r="F22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3</v>
      </c>
      <c r="C1" s="1" t="s">
        <v>31</v>
      </c>
      <c r="D1" s="1" t="s">
        <v>32</v>
      </c>
      <c r="E1" s="1" t="s">
        <v>33</v>
      </c>
      <c r="F1" s="1" t="s">
        <v>34</v>
      </c>
      <c r="H1" t="str">
        <f>IFERROR(__xludf.DUMMYFUNCTION("QUERY(A1:F33,""select C, sum(D) group by C pivot A"")"),"s2bBk3M")</f>
        <v>s2bBk3M</v>
      </c>
      <c r="I1" t="s">
        <v>4</v>
      </c>
      <c r="J1" t="s">
        <v>26</v>
      </c>
      <c r="K1" t="s">
        <v>28</v>
      </c>
      <c r="L1" t="s">
        <v>29</v>
      </c>
      <c r="M1" s="13" t="s">
        <v>43</v>
      </c>
      <c r="N1" s="13" t="s">
        <v>44</v>
      </c>
      <c r="P1" s="13"/>
      <c r="U1" s="13"/>
      <c r="V1" s="13"/>
      <c r="W1" s="13"/>
      <c r="X1" s="13"/>
    </row>
    <row r="2">
      <c r="A2" s="1" t="s">
        <v>4</v>
      </c>
      <c r="B2" s="1" t="s">
        <v>25</v>
      </c>
      <c r="C2" s="1" t="s">
        <v>45</v>
      </c>
      <c r="D2" s="6">
        <v>82648.0</v>
      </c>
      <c r="E2" s="6">
        <v>2.8575038436496E7</v>
      </c>
      <c r="F2" s="6">
        <v>182910.0</v>
      </c>
      <c r="H2" t="s">
        <v>45</v>
      </c>
      <c r="I2">
        <v>128132.0</v>
      </c>
      <c r="J2">
        <v>7936.0</v>
      </c>
      <c r="K2">
        <v>10075.0</v>
      </c>
      <c r="L2">
        <v>27691.0</v>
      </c>
      <c r="M2">
        <f t="shared" ref="M2:M5" si="1">SUM(I2:L2)</f>
        <v>173834</v>
      </c>
      <c r="N2" s="7">
        <f t="shared" ref="N2:N5" si="2">M2/SUM(M$2:M$5)</f>
        <v>0.3532622612</v>
      </c>
      <c r="U2" s="7"/>
      <c r="V2" s="7"/>
      <c r="W2" s="7"/>
      <c r="X2" s="7"/>
    </row>
    <row r="3">
      <c r="A3" s="1" t="s">
        <v>4</v>
      </c>
      <c r="B3" s="1" t="s">
        <v>25</v>
      </c>
      <c r="C3" s="1" t="s">
        <v>62</v>
      </c>
      <c r="D3" s="6">
        <v>99361.0</v>
      </c>
      <c r="E3" s="6">
        <v>3.456968360321E7</v>
      </c>
      <c r="F3" s="6">
        <v>207821.0</v>
      </c>
      <c r="H3" t="s">
        <v>62</v>
      </c>
      <c r="I3">
        <v>137728.0</v>
      </c>
      <c r="J3">
        <v>4289.0</v>
      </c>
      <c r="K3">
        <v>7093.0</v>
      </c>
      <c r="L3">
        <v>23465.0</v>
      </c>
      <c r="M3">
        <f t="shared" si="1"/>
        <v>172575</v>
      </c>
      <c r="N3" s="7">
        <f t="shared" si="2"/>
        <v>0.3507037445</v>
      </c>
      <c r="U3" s="7"/>
      <c r="V3" s="7"/>
      <c r="W3" s="7"/>
      <c r="X3" s="7"/>
    </row>
    <row r="4">
      <c r="A4" s="1" t="s">
        <v>4</v>
      </c>
      <c r="B4" s="1" t="s">
        <v>25</v>
      </c>
      <c r="C4" s="1" t="s">
        <v>63</v>
      </c>
      <c r="D4" s="6">
        <v>27938.0</v>
      </c>
      <c r="E4" s="6">
        <v>9816381.0</v>
      </c>
      <c r="F4" s="6">
        <v>62314.0</v>
      </c>
      <c r="H4" t="s">
        <v>63</v>
      </c>
      <c r="I4">
        <v>40375.0</v>
      </c>
      <c r="J4">
        <v>2069.0</v>
      </c>
      <c r="K4">
        <v>2928.0</v>
      </c>
      <c r="L4">
        <v>7705.0</v>
      </c>
      <c r="M4">
        <f t="shared" si="1"/>
        <v>53077</v>
      </c>
      <c r="N4" s="7">
        <f t="shared" si="2"/>
        <v>0.1078621043</v>
      </c>
      <c r="U4" s="7"/>
      <c r="V4" s="7"/>
      <c r="W4" s="7"/>
      <c r="X4" s="7"/>
    </row>
    <row r="5">
      <c r="A5" s="1" t="s">
        <v>4</v>
      </c>
      <c r="B5" s="1" t="s">
        <v>25</v>
      </c>
      <c r="C5" s="1" t="s">
        <v>65</v>
      </c>
      <c r="D5" s="6">
        <v>46376.0</v>
      </c>
      <c r="E5" s="6">
        <v>1.644888540966E7</v>
      </c>
      <c r="F5" s="6">
        <v>97535.0</v>
      </c>
      <c r="H5" t="s">
        <v>65</v>
      </c>
      <c r="I5">
        <v>68727.0</v>
      </c>
      <c r="J5">
        <v>4316.0</v>
      </c>
      <c r="K5">
        <v>5681.0</v>
      </c>
      <c r="L5">
        <v>13872.0</v>
      </c>
      <c r="M5">
        <f t="shared" si="1"/>
        <v>92596</v>
      </c>
      <c r="N5" s="7">
        <f t="shared" si="2"/>
        <v>0.1881718901</v>
      </c>
      <c r="U5" s="7"/>
      <c r="V5" s="7"/>
      <c r="W5" s="7"/>
      <c r="X5" s="7"/>
    </row>
    <row r="6">
      <c r="A6" s="1" t="s">
        <v>4</v>
      </c>
      <c r="B6" s="1" t="s">
        <v>27</v>
      </c>
      <c r="C6" s="1" t="s">
        <v>45</v>
      </c>
      <c r="D6" s="6">
        <v>45484.0</v>
      </c>
      <c r="E6" s="6">
        <v>1.405794375E7</v>
      </c>
      <c r="F6" s="6">
        <v>90952.0</v>
      </c>
    </row>
    <row r="7">
      <c r="A7" s="1" t="s">
        <v>4</v>
      </c>
      <c r="B7" s="1" t="s">
        <v>27</v>
      </c>
      <c r="C7" s="1" t="s">
        <v>62</v>
      </c>
      <c r="D7" s="6">
        <v>38367.0</v>
      </c>
      <c r="E7" s="6">
        <v>1.178583538E7</v>
      </c>
      <c r="F7" s="6">
        <v>73657.0</v>
      </c>
    </row>
    <row r="8">
      <c r="A8" s="1" t="s">
        <v>4</v>
      </c>
      <c r="B8" s="1" t="s">
        <v>27</v>
      </c>
      <c r="C8" s="1" t="s">
        <v>63</v>
      </c>
      <c r="D8" s="6">
        <v>12437.0</v>
      </c>
      <c r="E8" s="6">
        <v>3875854.0</v>
      </c>
      <c r="F8" s="6">
        <v>24493.0</v>
      </c>
    </row>
    <row r="9">
      <c r="A9" s="1" t="s">
        <v>4</v>
      </c>
      <c r="B9" s="1" t="s">
        <v>27</v>
      </c>
      <c r="C9" s="1" t="s">
        <v>65</v>
      </c>
      <c r="D9" s="6">
        <v>22351.0</v>
      </c>
      <c r="E9" s="6">
        <v>6863871.0</v>
      </c>
      <c r="F9" s="6">
        <v>41223.0</v>
      </c>
      <c r="H9" s="13" t="s">
        <v>67</v>
      </c>
      <c r="I9" t="s">
        <v>4</v>
      </c>
      <c r="J9" t="s">
        <v>29</v>
      </c>
      <c r="K9" t="s">
        <v>28</v>
      </c>
      <c r="L9" t="s">
        <v>26</v>
      </c>
      <c r="M9" s="13" t="s">
        <v>68</v>
      </c>
      <c r="N9" s="13" t="s">
        <v>69</v>
      </c>
      <c r="O9" s="13" t="s">
        <v>70</v>
      </c>
      <c r="P9" s="13" t="s">
        <v>71</v>
      </c>
    </row>
    <row r="10">
      <c r="A10" s="1" t="s">
        <v>26</v>
      </c>
      <c r="B10" s="1" t="s">
        <v>25</v>
      </c>
      <c r="C10" s="1" t="s">
        <v>45</v>
      </c>
      <c r="D10" s="6">
        <v>6489.0</v>
      </c>
      <c r="E10" s="6">
        <v>1.7998604E7</v>
      </c>
      <c r="F10" s="6">
        <v>16027.0</v>
      </c>
      <c r="H10" t="s">
        <v>45</v>
      </c>
      <c r="I10">
        <v>128132.0</v>
      </c>
      <c r="J10">
        <v>27691.0</v>
      </c>
      <c r="K10">
        <v>10075.0</v>
      </c>
      <c r="L10">
        <v>7936.0</v>
      </c>
      <c r="M10" s="7">
        <f t="shared" ref="M10:P10" si="3">I10/SUM(I$10:I$13)</f>
        <v>0.341719961</v>
      </c>
      <c r="N10" s="7">
        <f t="shared" si="3"/>
        <v>0.3807212682</v>
      </c>
      <c r="O10" s="7">
        <f t="shared" si="3"/>
        <v>0.3908523102</v>
      </c>
      <c r="P10" s="7">
        <f t="shared" si="3"/>
        <v>0.4264373992</v>
      </c>
    </row>
    <row r="11">
      <c r="A11" s="1" t="s">
        <v>26</v>
      </c>
      <c r="B11" s="1" t="s">
        <v>25</v>
      </c>
      <c r="C11" s="1" t="s">
        <v>62</v>
      </c>
      <c r="D11" s="6">
        <v>3438.0</v>
      </c>
      <c r="E11" s="6">
        <v>9190446.964479</v>
      </c>
      <c r="F11" s="6">
        <v>8042.0</v>
      </c>
      <c r="H11" t="s">
        <v>65</v>
      </c>
      <c r="I11">
        <v>68727.0</v>
      </c>
      <c r="J11">
        <v>13872.0</v>
      </c>
      <c r="K11">
        <v>5681.0</v>
      </c>
      <c r="L11">
        <v>4316.0</v>
      </c>
      <c r="M11" s="7">
        <f t="shared" ref="M11:P11" si="4">I11/SUM(I$10:I$13)</f>
        <v>0.1832905734</v>
      </c>
      <c r="N11" s="7">
        <f t="shared" si="4"/>
        <v>0.1907249804</v>
      </c>
      <c r="O11" s="7">
        <f t="shared" si="4"/>
        <v>0.2203902704</v>
      </c>
      <c r="P11" s="7">
        <f t="shared" si="4"/>
        <v>0.2319183235</v>
      </c>
    </row>
    <row r="12">
      <c r="A12" s="1" t="s">
        <v>26</v>
      </c>
      <c r="B12" s="1" t="s">
        <v>25</v>
      </c>
      <c r="C12" s="1" t="s">
        <v>63</v>
      </c>
      <c r="D12" s="6">
        <v>1657.0</v>
      </c>
      <c r="E12" s="6">
        <v>4387203.0</v>
      </c>
      <c r="F12" s="6">
        <v>4111.0</v>
      </c>
      <c r="H12" t="s">
        <v>63</v>
      </c>
      <c r="I12">
        <v>40375.0</v>
      </c>
      <c r="J12">
        <v>7705.0</v>
      </c>
      <c r="K12">
        <v>2928.0</v>
      </c>
      <c r="L12">
        <v>2069.0</v>
      </c>
      <c r="M12" s="7">
        <f t="shared" ref="M12:P12" si="5">I12/SUM(I$10:I$13)</f>
        <v>0.107677578</v>
      </c>
      <c r="N12" s="7">
        <f t="shared" si="5"/>
        <v>0.1059354076</v>
      </c>
      <c r="O12" s="7">
        <f t="shared" si="5"/>
        <v>0.1135896342</v>
      </c>
      <c r="P12" s="7">
        <f t="shared" si="5"/>
        <v>0.1111767867</v>
      </c>
    </row>
    <row r="13">
      <c r="A13" s="1" t="s">
        <v>26</v>
      </c>
      <c r="B13" s="1" t="s">
        <v>25</v>
      </c>
      <c r="C13" s="1" t="s">
        <v>65</v>
      </c>
      <c r="D13" s="6">
        <v>3535.0</v>
      </c>
      <c r="E13" s="6">
        <v>9400273.03834</v>
      </c>
      <c r="F13" s="6">
        <v>8271.0</v>
      </c>
      <c r="H13" t="s">
        <v>62</v>
      </c>
      <c r="I13">
        <v>137728.0</v>
      </c>
      <c r="J13">
        <v>23465.0</v>
      </c>
      <c r="K13">
        <v>7093.0</v>
      </c>
      <c r="L13">
        <v>4289.0</v>
      </c>
      <c r="M13" s="7">
        <f t="shared" ref="M13:P13" si="6">I13/SUM(I$10:I$13)</f>
        <v>0.3673118876</v>
      </c>
      <c r="N13" s="7">
        <f t="shared" si="6"/>
        <v>0.3226183438</v>
      </c>
      <c r="O13" s="7">
        <f t="shared" si="6"/>
        <v>0.2751677852</v>
      </c>
      <c r="P13" s="7">
        <f t="shared" si="6"/>
        <v>0.2304674906</v>
      </c>
    </row>
    <row r="14">
      <c r="A14" s="1" t="s">
        <v>26</v>
      </c>
      <c r="B14" s="1" t="s">
        <v>27</v>
      </c>
      <c r="C14" s="1" t="s">
        <v>45</v>
      </c>
      <c r="D14" s="6">
        <v>1447.0</v>
      </c>
      <c r="E14" s="6">
        <v>3588887.0</v>
      </c>
      <c r="F14" s="6">
        <v>3458.0</v>
      </c>
    </row>
    <row r="15">
      <c r="A15" s="1" t="s">
        <v>26</v>
      </c>
      <c r="B15" s="1" t="s">
        <v>27</v>
      </c>
      <c r="C15" s="1" t="s">
        <v>62</v>
      </c>
      <c r="D15" s="6">
        <v>851.0</v>
      </c>
      <c r="E15" s="6">
        <v>2087607.0</v>
      </c>
      <c r="F15" s="6">
        <v>1868.0</v>
      </c>
    </row>
    <row r="16">
      <c r="A16" s="1" t="s">
        <v>26</v>
      </c>
      <c r="B16" s="1" t="s">
        <v>27</v>
      </c>
      <c r="C16" s="1" t="s">
        <v>63</v>
      </c>
      <c r="D16" s="6">
        <v>412.0</v>
      </c>
      <c r="E16" s="6">
        <v>1068630.0</v>
      </c>
      <c r="F16" s="6">
        <v>1001.0</v>
      </c>
    </row>
    <row r="17">
      <c r="A17" s="1" t="s">
        <v>26</v>
      </c>
      <c r="B17" s="1" t="s">
        <v>27</v>
      </c>
      <c r="C17" s="1" t="s">
        <v>65</v>
      </c>
      <c r="D17" s="6">
        <v>781.0</v>
      </c>
      <c r="E17" s="6">
        <v>1992746.0</v>
      </c>
      <c r="F17" s="6">
        <v>1760.0</v>
      </c>
    </row>
    <row r="18">
      <c r="A18" s="1" t="s">
        <v>28</v>
      </c>
      <c r="B18" s="1" t="s">
        <v>25</v>
      </c>
      <c r="C18" s="1" t="s">
        <v>45</v>
      </c>
      <c r="D18" s="6">
        <v>6757.0</v>
      </c>
      <c r="E18" s="6">
        <v>8797725.69</v>
      </c>
      <c r="F18" s="6">
        <v>19650.0</v>
      </c>
    </row>
    <row r="19">
      <c r="A19" s="1" t="s">
        <v>28</v>
      </c>
      <c r="B19" s="1" t="s">
        <v>25</v>
      </c>
      <c r="C19" s="1" t="s">
        <v>62</v>
      </c>
      <c r="D19" s="6">
        <v>5046.0</v>
      </c>
      <c r="E19" s="6">
        <v>6088233.43</v>
      </c>
      <c r="F19" s="6">
        <v>13758.0</v>
      </c>
    </row>
    <row r="20">
      <c r="A20" s="1" t="s">
        <v>28</v>
      </c>
      <c r="B20" s="1" t="s">
        <v>25</v>
      </c>
      <c r="C20" s="1" t="s">
        <v>63</v>
      </c>
      <c r="D20" s="6">
        <v>1980.0</v>
      </c>
      <c r="E20" s="6">
        <v>2632157.99</v>
      </c>
      <c r="F20" s="6">
        <v>5964.0</v>
      </c>
    </row>
    <row r="21">
      <c r="A21" s="1" t="s">
        <v>28</v>
      </c>
      <c r="B21" s="1" t="s">
        <v>25</v>
      </c>
      <c r="C21" s="1" t="s">
        <v>65</v>
      </c>
      <c r="D21" s="6">
        <v>3765.0</v>
      </c>
      <c r="E21" s="6">
        <v>4865541.07</v>
      </c>
      <c r="F21" s="6">
        <v>10728.0</v>
      </c>
    </row>
    <row r="22">
      <c r="A22" s="1" t="s">
        <v>28</v>
      </c>
      <c r="B22" s="1" t="s">
        <v>27</v>
      </c>
      <c r="C22" s="1" t="s">
        <v>45</v>
      </c>
      <c r="D22" s="6">
        <v>3318.0</v>
      </c>
      <c r="E22" s="6">
        <v>3469636.72</v>
      </c>
      <c r="F22" s="6">
        <v>8196.0</v>
      </c>
    </row>
    <row r="23">
      <c r="A23" s="1" t="s">
        <v>28</v>
      </c>
      <c r="B23" s="1" t="s">
        <v>27</v>
      </c>
      <c r="C23" s="1" t="s">
        <v>62</v>
      </c>
      <c r="D23" s="6">
        <v>2047.0</v>
      </c>
      <c r="E23" s="6">
        <v>2187745.19</v>
      </c>
      <c r="F23" s="6">
        <v>5038.0</v>
      </c>
    </row>
    <row r="24">
      <c r="A24" s="1" t="s">
        <v>28</v>
      </c>
      <c r="B24" s="1" t="s">
        <v>27</v>
      </c>
      <c r="C24" s="1" t="s">
        <v>63</v>
      </c>
      <c r="D24" s="6">
        <v>948.0</v>
      </c>
      <c r="E24" s="6">
        <v>996563.92</v>
      </c>
      <c r="F24" s="6">
        <v>2334.0</v>
      </c>
    </row>
    <row r="25">
      <c r="A25" s="1" t="s">
        <v>28</v>
      </c>
      <c r="B25" s="1" t="s">
        <v>27</v>
      </c>
      <c r="C25" s="1" t="s">
        <v>65</v>
      </c>
      <c r="D25" s="6">
        <v>1916.0</v>
      </c>
      <c r="E25" s="6">
        <v>1756728.25</v>
      </c>
      <c r="F25" s="6">
        <v>4204.0</v>
      </c>
    </row>
    <row r="26">
      <c r="A26" s="1" t="s">
        <v>29</v>
      </c>
      <c r="B26" s="1" t="s">
        <v>25</v>
      </c>
      <c r="C26" s="1" t="s">
        <v>45</v>
      </c>
      <c r="D26" s="6">
        <v>19660.0</v>
      </c>
      <c r="E26" s="6">
        <v>1.658663306E7</v>
      </c>
      <c r="F26" s="6">
        <v>51116.0</v>
      </c>
    </row>
    <row r="27">
      <c r="A27" s="1" t="s">
        <v>29</v>
      </c>
      <c r="B27" s="1" t="s">
        <v>25</v>
      </c>
      <c r="C27" s="1" t="s">
        <v>62</v>
      </c>
      <c r="D27" s="6">
        <v>17464.0</v>
      </c>
      <c r="E27" s="6">
        <v>1.3229742264948E7</v>
      </c>
      <c r="F27" s="6">
        <v>40390.0</v>
      </c>
    </row>
    <row r="28">
      <c r="A28" s="1" t="s">
        <v>29</v>
      </c>
      <c r="B28" s="1" t="s">
        <v>25</v>
      </c>
      <c r="C28" s="1" t="s">
        <v>63</v>
      </c>
      <c r="D28" s="6">
        <v>5741.0</v>
      </c>
      <c r="E28" s="6">
        <v>4609815.909799</v>
      </c>
      <c r="F28" s="6">
        <v>14546.0</v>
      </c>
    </row>
    <row r="29">
      <c r="A29" s="1" t="s">
        <v>29</v>
      </c>
      <c r="B29" s="1" t="s">
        <v>25</v>
      </c>
      <c r="C29" s="1" t="s">
        <v>65</v>
      </c>
      <c r="D29" s="6">
        <v>10069.0</v>
      </c>
      <c r="E29" s="6">
        <v>8173428.449768</v>
      </c>
      <c r="F29" s="6">
        <v>24851.0</v>
      </c>
    </row>
    <row r="30">
      <c r="A30" s="1" t="s">
        <v>29</v>
      </c>
      <c r="B30" s="1" t="s">
        <v>27</v>
      </c>
      <c r="C30" s="1" t="s">
        <v>45</v>
      </c>
      <c r="D30" s="6">
        <v>8031.0</v>
      </c>
      <c r="E30" s="6">
        <v>5939193.68</v>
      </c>
      <c r="F30" s="6">
        <v>18447.0</v>
      </c>
    </row>
    <row r="31">
      <c r="A31" s="1" t="s">
        <v>29</v>
      </c>
      <c r="B31" s="1" t="s">
        <v>27</v>
      </c>
      <c r="C31" s="1" t="s">
        <v>62</v>
      </c>
      <c r="D31" s="6">
        <v>6001.0</v>
      </c>
      <c r="E31" s="6">
        <v>4272361.0</v>
      </c>
      <c r="F31" s="6">
        <v>12863.0</v>
      </c>
    </row>
    <row r="32">
      <c r="A32" s="1" t="s">
        <v>29</v>
      </c>
      <c r="B32" s="1" t="s">
        <v>27</v>
      </c>
      <c r="C32" s="1" t="s">
        <v>63</v>
      </c>
      <c r="D32" s="6">
        <v>1964.0</v>
      </c>
      <c r="E32" s="6">
        <v>1430879.75</v>
      </c>
      <c r="F32" s="6">
        <v>4484.0</v>
      </c>
    </row>
    <row r="33">
      <c r="A33" s="1" t="s">
        <v>29</v>
      </c>
      <c r="B33" s="1" t="s">
        <v>27</v>
      </c>
      <c r="C33" s="1" t="s">
        <v>65</v>
      </c>
      <c r="D33" s="6">
        <v>3803.0</v>
      </c>
      <c r="E33" s="6">
        <v>2732293.16</v>
      </c>
      <c r="F33" s="6">
        <v>8167.0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0.14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2</v>
      </c>
    </row>
    <row r="2">
      <c r="A2" s="1" t="s">
        <v>4</v>
      </c>
      <c r="B2" s="3">
        <v>0.576270157122183</v>
      </c>
      <c r="C2" s="5">
        <v>2.41207142809095</v>
      </c>
      <c r="D2" s="7"/>
      <c r="E2" s="9" t="s">
        <v>25</v>
      </c>
      <c r="F2" s="3">
        <v>0.605329817955031</v>
      </c>
      <c r="G2" s="5">
        <v>2.07854607245223</v>
      </c>
    </row>
    <row r="3">
      <c r="A3" s="1" t="s">
        <v>26</v>
      </c>
      <c r="B3" s="3">
        <v>0.57267604383902</v>
      </c>
      <c r="C3" s="5">
        <v>2.43483852972169</v>
      </c>
      <c r="D3" s="7"/>
      <c r="E3" s="9" t="s">
        <v>27</v>
      </c>
      <c r="F3" s="3">
        <v>0.539096767139083</v>
      </c>
      <c r="G3" s="5">
        <v>3.04387089041727</v>
      </c>
    </row>
    <row r="4">
      <c r="A4" s="1" t="s">
        <v>28</v>
      </c>
      <c r="B4" s="3">
        <v>0.614294788219169</v>
      </c>
      <c r="C4" s="5">
        <v>2.57308140230961</v>
      </c>
      <c r="D4" s="7"/>
      <c r="E4" s="7"/>
      <c r="F4" s="7"/>
      <c r="G4" s="5"/>
    </row>
    <row r="5">
      <c r="A5" s="1" t="s">
        <v>29</v>
      </c>
      <c r="B5" s="3">
        <v>0.588129310344828</v>
      </c>
      <c r="C5" s="5">
        <v>2.33698801479462</v>
      </c>
      <c r="D5" s="7"/>
      <c r="E5" s="7"/>
      <c r="F5" s="7"/>
      <c r="G5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55</v>
      </c>
      <c r="B1" s="1" t="s">
        <v>57</v>
      </c>
      <c r="C1" s="1" t="s">
        <v>5</v>
      </c>
      <c r="E1" t="str">
        <f>IFERROR(__xludf.DUMMYFUNCTION("QUERY(A1:C16,""select B, sum(C) group by B pivot A"")"),"b2fBk2")</f>
        <v>b2fBk2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s="13" t="s">
        <v>43</v>
      </c>
    </row>
    <row r="2">
      <c r="A2" s="1" t="s">
        <v>61</v>
      </c>
      <c r="B2" s="1" t="s">
        <v>61</v>
      </c>
      <c r="C2" s="6">
        <v>36600.0</v>
      </c>
      <c r="E2" t="s">
        <v>61</v>
      </c>
      <c r="F2">
        <v>36600.0</v>
      </c>
      <c r="G2">
        <v>54513.0</v>
      </c>
      <c r="H2">
        <v>17003.0</v>
      </c>
      <c r="I2">
        <v>24583.0</v>
      </c>
      <c r="J2">
        <v>27267.0</v>
      </c>
      <c r="K2">
        <f t="shared" ref="K2:K4" si="1">SUM(F2:J2)</f>
        <v>159966</v>
      </c>
    </row>
    <row r="3">
      <c r="A3" s="1" t="s">
        <v>61</v>
      </c>
      <c r="B3" s="1" t="s">
        <v>64</v>
      </c>
      <c r="C3" s="6">
        <v>32676.0</v>
      </c>
      <c r="E3" t="s">
        <v>64</v>
      </c>
      <c r="F3">
        <v>32676.0</v>
      </c>
      <c r="G3">
        <v>61922.0</v>
      </c>
      <c r="H3">
        <v>17498.0</v>
      </c>
      <c r="I3">
        <v>26175.0</v>
      </c>
      <c r="J3">
        <v>30767.0</v>
      </c>
      <c r="K3">
        <f t="shared" si="1"/>
        <v>169038</v>
      </c>
    </row>
    <row r="4">
      <c r="A4" s="1" t="s">
        <v>61</v>
      </c>
      <c r="B4" s="1" t="s">
        <v>65</v>
      </c>
      <c r="C4" s="6">
        <v>27517.0</v>
      </c>
      <c r="E4" t="s">
        <v>65</v>
      </c>
      <c r="F4">
        <v>27517.0</v>
      </c>
      <c r="G4">
        <v>56140.0</v>
      </c>
      <c r="H4">
        <v>18576.0</v>
      </c>
      <c r="I4">
        <v>26283.0</v>
      </c>
      <c r="J4">
        <v>34562.0</v>
      </c>
      <c r="K4">
        <f t="shared" si="1"/>
        <v>163078</v>
      </c>
    </row>
    <row r="5">
      <c r="A5" s="1" t="s">
        <v>62</v>
      </c>
      <c r="B5" s="1" t="s">
        <v>61</v>
      </c>
      <c r="C5" s="6">
        <v>54513.0</v>
      </c>
    </row>
    <row r="6">
      <c r="A6" s="1" t="s">
        <v>62</v>
      </c>
      <c r="B6" s="1" t="s">
        <v>64</v>
      </c>
      <c r="C6" s="6">
        <v>61922.0</v>
      </c>
    </row>
    <row r="7">
      <c r="A7" s="1" t="s">
        <v>62</v>
      </c>
      <c r="B7" s="1" t="s">
        <v>65</v>
      </c>
      <c r="C7" s="6">
        <v>56140.0</v>
      </c>
      <c r="E7" s="13" t="s">
        <v>66</v>
      </c>
      <c r="F7" t="s">
        <v>62</v>
      </c>
      <c r="G7" t="s">
        <v>63</v>
      </c>
      <c r="H7" t="s">
        <v>65</v>
      </c>
      <c r="I7" t="s">
        <v>64</v>
      </c>
      <c r="J7" t="s">
        <v>61</v>
      </c>
      <c r="K7" t="s">
        <v>62</v>
      </c>
      <c r="L7" t="s">
        <v>63</v>
      </c>
      <c r="M7" t="s">
        <v>65</v>
      </c>
      <c r="N7" t="s">
        <v>64</v>
      </c>
      <c r="O7" t="s">
        <v>61</v>
      </c>
      <c r="P7" s="13" t="s">
        <v>45</v>
      </c>
    </row>
    <row r="8">
      <c r="A8" s="1" t="s">
        <v>63</v>
      </c>
      <c r="B8" s="1" t="s">
        <v>61</v>
      </c>
      <c r="C8" s="6">
        <v>17003.0</v>
      </c>
      <c r="E8" t="s">
        <v>65</v>
      </c>
      <c r="F8">
        <v>67799.0</v>
      </c>
      <c r="G8">
        <v>20174.0</v>
      </c>
      <c r="H8">
        <v>32078.0</v>
      </c>
      <c r="I8">
        <v>19464.0</v>
      </c>
      <c r="J8">
        <v>23439.0</v>
      </c>
      <c r="K8" s="7">
        <f t="shared" ref="K8:O8" si="2">F8/SUM($F8:$J8)</f>
        <v>0.4160622016</v>
      </c>
      <c r="L8" s="7">
        <f t="shared" si="2"/>
        <v>0.1238018091</v>
      </c>
      <c r="M8" s="7">
        <f t="shared" si="2"/>
        <v>0.1968530996</v>
      </c>
      <c r="N8" s="7">
        <f t="shared" si="2"/>
        <v>0.1194447513</v>
      </c>
      <c r="O8" s="7">
        <f t="shared" si="2"/>
        <v>0.1438381384</v>
      </c>
      <c r="P8" s="7">
        <f t="shared" ref="P8:P10" si="4">N8+O8</f>
        <v>0.2632828896</v>
      </c>
    </row>
    <row r="9">
      <c r="A9" s="1" t="s">
        <v>63</v>
      </c>
      <c r="B9" s="1" t="s">
        <v>64</v>
      </c>
      <c r="C9" s="6">
        <v>17498.0</v>
      </c>
      <c r="E9" t="s">
        <v>64</v>
      </c>
      <c r="F9">
        <v>73025.0</v>
      </c>
      <c r="G9">
        <v>19002.0</v>
      </c>
      <c r="H9">
        <v>29762.0</v>
      </c>
      <c r="I9">
        <v>19531.0</v>
      </c>
      <c r="J9">
        <v>27589.0</v>
      </c>
      <c r="K9" s="7">
        <f t="shared" ref="K9:O9" si="3">F9/SUM($F9:$J9)</f>
        <v>0.4323333866</v>
      </c>
      <c r="L9" s="7">
        <f t="shared" si="3"/>
        <v>0.1124984459</v>
      </c>
      <c r="M9" s="7">
        <f t="shared" si="3"/>
        <v>0.1762013865</v>
      </c>
      <c r="N9" s="7">
        <f t="shared" si="3"/>
        <v>0.1156303098</v>
      </c>
      <c r="O9" s="7">
        <f t="shared" si="3"/>
        <v>0.1633364711</v>
      </c>
      <c r="P9" s="7">
        <f t="shared" si="4"/>
        <v>0.2789667809</v>
      </c>
    </row>
    <row r="10">
      <c r="A10" s="1" t="s">
        <v>63</v>
      </c>
      <c r="B10" s="1" t="s">
        <v>65</v>
      </c>
      <c r="C10" s="6">
        <v>18576.0</v>
      </c>
      <c r="E10" t="s">
        <v>61</v>
      </c>
      <c r="F10">
        <v>64066.0</v>
      </c>
      <c r="G10">
        <v>18829.0</v>
      </c>
      <c r="H10">
        <v>27356.0</v>
      </c>
      <c r="I10">
        <v>18845.0</v>
      </c>
      <c r="J10">
        <v>30740.0</v>
      </c>
      <c r="K10" s="7">
        <f t="shared" ref="K10:O10" si="5">F10/SUM($F10:$J10)</f>
        <v>0.4008233439</v>
      </c>
      <c r="L10" s="7">
        <f t="shared" si="5"/>
        <v>0.117801997</v>
      </c>
      <c r="M10" s="7">
        <f t="shared" si="5"/>
        <v>0.1711504292</v>
      </c>
      <c r="N10" s="7">
        <f t="shared" si="5"/>
        <v>0.1179020997</v>
      </c>
      <c r="O10" s="7">
        <f t="shared" si="5"/>
        <v>0.1923221302</v>
      </c>
      <c r="P10" s="7">
        <f t="shared" si="4"/>
        <v>0.3102242298</v>
      </c>
    </row>
    <row r="11">
      <c r="A11" s="1" t="s">
        <v>64</v>
      </c>
      <c r="B11" s="1" t="s">
        <v>61</v>
      </c>
      <c r="C11" s="6">
        <v>24583.0</v>
      </c>
    </row>
    <row r="12">
      <c r="A12" s="1" t="s">
        <v>64</v>
      </c>
      <c r="B12" s="1" t="s">
        <v>64</v>
      </c>
      <c r="C12" s="6">
        <v>26175.0</v>
      </c>
    </row>
    <row r="13">
      <c r="A13" s="1" t="s">
        <v>64</v>
      </c>
      <c r="B13" s="1" t="s">
        <v>65</v>
      </c>
      <c r="C13" s="6">
        <v>26283.0</v>
      </c>
    </row>
    <row r="14">
      <c r="A14" s="1" t="s">
        <v>65</v>
      </c>
      <c r="B14" s="1" t="s">
        <v>61</v>
      </c>
      <c r="C14" s="6">
        <v>27267.0</v>
      </c>
      <c r="E14" s="15" t="s">
        <v>66</v>
      </c>
      <c r="F14" t="s">
        <v>62</v>
      </c>
      <c r="G14" t="s">
        <v>63</v>
      </c>
      <c r="H14" t="s">
        <v>65</v>
      </c>
      <c r="I14" s="15" t="s">
        <v>45</v>
      </c>
    </row>
    <row r="15">
      <c r="A15" s="1" t="s">
        <v>65</v>
      </c>
      <c r="B15" s="1" t="s">
        <v>64</v>
      </c>
      <c r="C15" s="6">
        <v>30767.0</v>
      </c>
      <c r="E15" t="s">
        <v>65</v>
      </c>
      <c r="F15" s="7">
        <v>0.3442524436159384</v>
      </c>
      <c r="G15" s="7">
        <v>0.11390868173512061</v>
      </c>
      <c r="H15" s="7">
        <v>0.211935392879481</v>
      </c>
      <c r="I15" s="7">
        <v>0.32990348176946005</v>
      </c>
    </row>
    <row r="16">
      <c r="A16" s="1" t="s">
        <v>65</v>
      </c>
      <c r="B16" s="1" t="s">
        <v>65</v>
      </c>
      <c r="C16" s="6">
        <v>34562.0</v>
      </c>
      <c r="E16" t="s">
        <v>64</v>
      </c>
      <c r="F16" s="7">
        <v>0.3663199990534673</v>
      </c>
      <c r="G16" s="7">
        <v>0.1035151859345236</v>
      </c>
      <c r="H16" s="7">
        <v>0.182012328588838</v>
      </c>
      <c r="I16" s="7">
        <v>0.34815248642317115</v>
      </c>
    </row>
    <row r="17">
      <c r="E17" t="s">
        <v>61</v>
      </c>
      <c r="F17" s="7">
        <v>0.3407786654664116</v>
      </c>
      <c r="G17" s="7">
        <v>0.10629133690909318</v>
      </c>
      <c r="H17" s="7">
        <v>0.17045497168148233</v>
      </c>
      <c r="I17" s="7">
        <v>0.38247502594301286</v>
      </c>
    </row>
    <row r="20">
      <c r="E20" s="13" t="s">
        <v>66</v>
      </c>
      <c r="F20" t="s">
        <v>62</v>
      </c>
      <c r="G20" t="s">
        <v>63</v>
      </c>
      <c r="H20" t="s">
        <v>65</v>
      </c>
      <c r="I20" t="s">
        <v>64</v>
      </c>
      <c r="J20" t="s">
        <v>61</v>
      </c>
      <c r="K20" t="s">
        <v>62</v>
      </c>
      <c r="L20" t="s">
        <v>63</v>
      </c>
      <c r="M20" t="s">
        <v>65</v>
      </c>
      <c r="N20" t="s">
        <v>64</v>
      </c>
      <c r="O20" t="s">
        <v>61</v>
      </c>
      <c r="P20" s="13" t="s">
        <v>45</v>
      </c>
    </row>
    <row r="21">
      <c r="E21" t="s">
        <v>65</v>
      </c>
      <c r="F21">
        <v>56140.0</v>
      </c>
      <c r="G21">
        <v>18576.0</v>
      </c>
      <c r="H21">
        <v>34562.0</v>
      </c>
      <c r="I21">
        <v>26283.0</v>
      </c>
      <c r="J21">
        <v>27517.0</v>
      </c>
      <c r="K21" s="7">
        <f t="shared" ref="K21:O21" si="6">F21/SUM($F21:$J21)</f>
        <v>0.3442524436</v>
      </c>
      <c r="L21" s="7">
        <f t="shared" si="6"/>
        <v>0.1139086817</v>
      </c>
      <c r="M21" s="7">
        <f t="shared" si="6"/>
        <v>0.2119353929</v>
      </c>
      <c r="N21" s="7">
        <f t="shared" si="6"/>
        <v>0.1611682753</v>
      </c>
      <c r="O21" s="7">
        <f t="shared" si="6"/>
        <v>0.1687352065</v>
      </c>
      <c r="P21" s="7">
        <f t="shared" ref="P21:P23" si="8">N21+O21</f>
        <v>0.3299034818</v>
      </c>
    </row>
    <row r="22">
      <c r="E22" t="s">
        <v>64</v>
      </c>
      <c r="F22">
        <v>61922.0</v>
      </c>
      <c r="G22">
        <v>17498.0</v>
      </c>
      <c r="H22">
        <v>30767.0</v>
      </c>
      <c r="I22">
        <v>26175.0</v>
      </c>
      <c r="J22">
        <v>32676.0</v>
      </c>
      <c r="K22" s="7">
        <f t="shared" ref="K22:O22" si="7">F22/SUM($F22:$J22)</f>
        <v>0.3663199991</v>
      </c>
      <c r="L22" s="7">
        <f t="shared" si="7"/>
        <v>0.1035151859</v>
      </c>
      <c r="M22" s="7">
        <f t="shared" si="7"/>
        <v>0.1820123286</v>
      </c>
      <c r="N22" s="7">
        <f t="shared" si="7"/>
        <v>0.1548468392</v>
      </c>
      <c r="O22" s="7">
        <f t="shared" si="7"/>
        <v>0.1933056473</v>
      </c>
      <c r="P22" s="7">
        <f t="shared" si="8"/>
        <v>0.3481524864</v>
      </c>
    </row>
    <row r="23">
      <c r="E23" t="s">
        <v>61</v>
      </c>
      <c r="F23">
        <v>54513.0</v>
      </c>
      <c r="G23">
        <v>17003.0</v>
      </c>
      <c r="H23">
        <v>27267.0</v>
      </c>
      <c r="I23">
        <v>24583.0</v>
      </c>
      <c r="J23">
        <v>36600.0</v>
      </c>
      <c r="K23" s="7">
        <f t="shared" ref="K23:O23" si="9">F23/SUM($F23:$J23)</f>
        <v>0.3407786655</v>
      </c>
      <c r="L23" s="7">
        <f t="shared" si="9"/>
        <v>0.1062913369</v>
      </c>
      <c r="M23" s="7">
        <f t="shared" si="9"/>
        <v>0.1704549717</v>
      </c>
      <c r="N23" s="7">
        <f t="shared" si="9"/>
        <v>0.1536764062</v>
      </c>
      <c r="O23" s="7">
        <f t="shared" si="9"/>
        <v>0.2287986197</v>
      </c>
      <c r="P23" s="7">
        <f t="shared" si="8"/>
        <v>0.3824750259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14"/>
    <col customWidth="1" min="9" max="9" width="27.14"/>
  </cols>
  <sheetData>
    <row r="1">
      <c r="A1" s="12" t="s">
        <v>35</v>
      </c>
      <c r="B1" s="12" t="s">
        <v>36</v>
      </c>
      <c r="C1" s="1" t="s">
        <v>37</v>
      </c>
      <c r="D1" s="12" t="s">
        <v>38</v>
      </c>
      <c r="E1" s="1" t="s">
        <v>39</v>
      </c>
      <c r="F1" s="1" t="s">
        <v>40</v>
      </c>
      <c r="I1" s="12" t="s">
        <v>35</v>
      </c>
      <c r="J1" s="13" t="s">
        <v>5</v>
      </c>
      <c r="K1" s="13" t="s">
        <v>37</v>
      </c>
      <c r="L1" s="12" t="s">
        <v>38</v>
      </c>
      <c r="M1" s="13" t="s">
        <v>39</v>
      </c>
      <c r="N1" s="13" t="s">
        <v>40</v>
      </c>
    </row>
    <row r="2">
      <c r="A2" s="1" t="s">
        <v>41</v>
      </c>
      <c r="B2" s="6">
        <v>109775.0</v>
      </c>
      <c r="C2" s="6">
        <v>1.64903666590754</v>
      </c>
      <c r="D2" s="6">
        <v>3.0</v>
      </c>
      <c r="E2" s="6">
        <v>2.0</v>
      </c>
      <c r="F2" s="6">
        <v>2.0</v>
      </c>
      <c r="I2" s="13" t="s">
        <v>41</v>
      </c>
      <c r="J2" s="13">
        <v>82581.0</v>
      </c>
      <c r="K2" s="13">
        <v>0.8143519696</v>
      </c>
      <c r="L2" s="13">
        <v>2.0</v>
      </c>
      <c r="M2" s="13">
        <v>1.0</v>
      </c>
      <c r="N2" s="13">
        <v>1.0</v>
      </c>
    </row>
    <row r="3">
      <c r="A3" s="1" t="s">
        <v>42</v>
      </c>
      <c r="B3" s="6">
        <v>23491.0</v>
      </c>
      <c r="C3" s="6">
        <v>1.66595717508833</v>
      </c>
      <c r="D3" s="14">
        <v>3.0</v>
      </c>
      <c r="E3" s="6">
        <v>2.0</v>
      </c>
      <c r="F3" s="6">
        <v>2.0</v>
      </c>
      <c r="I3" s="13" t="s">
        <v>42</v>
      </c>
      <c r="J3" s="13">
        <v>38627.0</v>
      </c>
      <c r="K3" s="13">
        <v>0.8200222642</v>
      </c>
      <c r="L3" s="13">
        <v>2.0</v>
      </c>
      <c r="M3" s="13">
        <v>1.0</v>
      </c>
      <c r="N3" s="13">
        <v>1.0</v>
      </c>
    </row>
    <row r="4">
      <c r="A4" s="1" t="s">
        <v>46</v>
      </c>
      <c r="B4" s="6">
        <v>25746.0</v>
      </c>
      <c r="C4" s="6">
        <v>1.64829488075818</v>
      </c>
      <c r="D4" s="6">
        <v>3.0</v>
      </c>
      <c r="E4" s="6">
        <v>2.0</v>
      </c>
      <c r="F4" s="6">
        <v>2.0</v>
      </c>
      <c r="I4" s="13" t="s">
        <v>46</v>
      </c>
      <c r="J4" s="13">
        <v>45308.0</v>
      </c>
      <c r="K4" s="13">
        <v>0.8171404608</v>
      </c>
      <c r="L4" s="13">
        <v>2.0</v>
      </c>
      <c r="M4" s="13">
        <v>1.0</v>
      </c>
      <c r="N4" s="13">
        <v>1.0</v>
      </c>
    </row>
    <row r="5">
      <c r="A5" s="1" t="s">
        <v>47</v>
      </c>
      <c r="B5" s="6">
        <v>27311.0</v>
      </c>
      <c r="C5" s="6">
        <v>1.64362344842737</v>
      </c>
      <c r="D5" s="6">
        <v>3.0</v>
      </c>
      <c r="E5" s="6">
        <v>2.0</v>
      </c>
      <c r="F5" s="6">
        <v>2.0</v>
      </c>
      <c r="I5" s="13" t="s">
        <v>47</v>
      </c>
      <c r="J5" s="13">
        <v>51965.0</v>
      </c>
      <c r="K5" s="13">
        <v>0.8154527086</v>
      </c>
      <c r="L5" s="13">
        <v>2.0</v>
      </c>
      <c r="M5" s="13">
        <v>1.0</v>
      </c>
      <c r="N5" s="13">
        <v>1.0</v>
      </c>
    </row>
    <row r="6">
      <c r="A6" s="1" t="s">
        <v>48</v>
      </c>
      <c r="B6" s="6">
        <v>29980.0</v>
      </c>
      <c r="C6" s="6">
        <v>1.63225483655771</v>
      </c>
      <c r="D6" s="6">
        <v>3.0</v>
      </c>
      <c r="E6" s="6">
        <v>2.0</v>
      </c>
      <c r="F6" s="6">
        <v>2.0</v>
      </c>
      <c r="I6" s="13" t="s">
        <v>48</v>
      </c>
      <c r="J6" s="13">
        <v>60197.0</v>
      </c>
      <c r="K6" s="13">
        <v>0.8114690101</v>
      </c>
      <c r="L6" s="13">
        <v>2.0</v>
      </c>
      <c r="M6" s="13">
        <v>1.0</v>
      </c>
      <c r="N6" s="13">
        <v>1.0</v>
      </c>
    </row>
    <row r="7">
      <c r="A7" s="1" t="s">
        <v>49</v>
      </c>
      <c r="B7" s="6">
        <v>31346.0</v>
      </c>
      <c r="C7" s="6">
        <v>1.62441778855356</v>
      </c>
      <c r="D7" s="6">
        <v>3.0</v>
      </c>
      <c r="E7" s="6">
        <v>2.0</v>
      </c>
      <c r="F7" s="6">
        <v>2.0</v>
      </c>
      <c r="I7" s="13" t="s">
        <v>49</v>
      </c>
      <c r="J7" s="13">
        <v>63928.0</v>
      </c>
      <c r="K7" s="13">
        <v>0.796489801</v>
      </c>
      <c r="L7" s="13">
        <v>2.0</v>
      </c>
      <c r="M7" s="13">
        <v>1.0</v>
      </c>
      <c r="N7" s="13">
        <v>1.0</v>
      </c>
    </row>
    <row r="8">
      <c r="A8" s="1" t="s">
        <v>50</v>
      </c>
      <c r="B8" s="6">
        <v>33512.0</v>
      </c>
      <c r="C8" s="6">
        <v>1.63147529243256</v>
      </c>
      <c r="D8" s="6">
        <v>3.0</v>
      </c>
      <c r="E8" s="6">
        <v>2.0</v>
      </c>
      <c r="F8" s="6">
        <v>2.0</v>
      </c>
      <c r="I8" s="13" t="s">
        <v>50</v>
      </c>
      <c r="J8" s="13">
        <v>67434.0</v>
      </c>
      <c r="K8" s="13">
        <v>0.8107779458</v>
      </c>
      <c r="L8" s="13">
        <v>2.0</v>
      </c>
      <c r="M8" s="13">
        <v>1.0</v>
      </c>
      <c r="N8" s="13">
        <v>1.0</v>
      </c>
    </row>
    <row r="9">
      <c r="A9" s="1" t="s">
        <v>51</v>
      </c>
      <c r="B9" s="6">
        <v>37496.0</v>
      </c>
      <c r="C9" s="6">
        <v>1.63980157883508</v>
      </c>
      <c r="D9" s="6">
        <v>3.0</v>
      </c>
      <c r="E9" s="6">
        <v>2.0</v>
      </c>
      <c r="F9" s="6">
        <v>2.0</v>
      </c>
      <c r="I9" s="13" t="s">
        <v>51</v>
      </c>
      <c r="J9" s="13">
        <v>74025.0</v>
      </c>
      <c r="K9" s="13">
        <v>0.83061128</v>
      </c>
      <c r="L9" s="13">
        <v>2.0</v>
      </c>
      <c r="M9" s="13">
        <v>1.0</v>
      </c>
      <c r="N9" s="13">
        <v>1.0</v>
      </c>
    </row>
    <row r="10">
      <c r="A10" s="1" t="s">
        <v>52</v>
      </c>
      <c r="B10" s="6">
        <v>43716.0</v>
      </c>
      <c r="C10" s="6">
        <v>1.65927806752676</v>
      </c>
      <c r="D10" s="6">
        <v>3.0</v>
      </c>
      <c r="E10" s="6">
        <v>2.0</v>
      </c>
      <c r="F10" s="6">
        <v>2.0</v>
      </c>
      <c r="I10" s="13" t="s">
        <v>52</v>
      </c>
      <c r="J10" s="13">
        <v>83621.0</v>
      </c>
      <c r="K10" s="13">
        <v>0.8674495641</v>
      </c>
      <c r="L10" s="13">
        <v>2.0</v>
      </c>
      <c r="M10" s="13">
        <v>1.0</v>
      </c>
      <c r="N10" s="13">
        <v>1.0</v>
      </c>
    </row>
    <row r="11">
      <c r="A11" s="1" t="s">
        <v>53</v>
      </c>
      <c r="B11" s="6">
        <v>52263.0</v>
      </c>
      <c r="C11" s="6">
        <v>1.68888123529074</v>
      </c>
      <c r="D11" s="6">
        <v>4.0</v>
      </c>
      <c r="E11" s="6">
        <v>2.0</v>
      </c>
      <c r="F11" s="6">
        <v>2.0</v>
      </c>
      <c r="I11" s="13" t="s">
        <v>53</v>
      </c>
      <c r="J11" s="13">
        <v>96161.0</v>
      </c>
      <c r="K11" s="13">
        <v>0.9178981084</v>
      </c>
      <c r="L11" s="13">
        <v>2.0</v>
      </c>
      <c r="M11" s="13">
        <v>1.0</v>
      </c>
      <c r="N11" s="13">
        <v>1.0</v>
      </c>
    </row>
    <row r="12">
      <c r="A12" s="1" t="s">
        <v>54</v>
      </c>
      <c r="B12" s="6">
        <v>70121.0</v>
      </c>
      <c r="C12" s="6">
        <v>1.66497910754268</v>
      </c>
      <c r="D12" s="6">
        <v>4.0</v>
      </c>
      <c r="E12" s="6">
        <v>2.0</v>
      </c>
      <c r="F12" s="6">
        <v>2.0</v>
      </c>
      <c r="I12" s="13" t="s">
        <v>54</v>
      </c>
      <c r="J12" s="13">
        <v>120494.0</v>
      </c>
      <c r="K12" s="13">
        <v>0.9689279134</v>
      </c>
      <c r="L12" s="13">
        <v>3.0</v>
      </c>
      <c r="M12" s="13">
        <v>1.0</v>
      </c>
      <c r="N12" s="13">
        <v>1.0</v>
      </c>
    </row>
    <row r="13">
      <c r="A13" s="1" t="s">
        <v>56</v>
      </c>
      <c r="B13" s="6">
        <v>106758.0</v>
      </c>
      <c r="C13" s="6">
        <v>1.65975383577811</v>
      </c>
      <c r="D13" s="6">
        <v>4.0</v>
      </c>
      <c r="E13" s="6">
        <v>2.0</v>
      </c>
      <c r="F13" s="6">
        <v>2.0</v>
      </c>
      <c r="I13" s="13" t="s">
        <v>56</v>
      </c>
      <c r="J13" s="13">
        <v>171194.0</v>
      </c>
      <c r="K13" s="13">
        <v>1.035036275</v>
      </c>
      <c r="L13" s="13">
        <v>3.0</v>
      </c>
      <c r="M13" s="13">
        <v>2.0</v>
      </c>
      <c r="N13" s="13">
        <v>1.0</v>
      </c>
    </row>
    <row r="14">
      <c r="A14" s="1" t="s">
        <v>58</v>
      </c>
      <c r="B14" s="6">
        <v>247952.0</v>
      </c>
      <c r="C14" s="6">
        <v>1.81899722526941</v>
      </c>
      <c r="D14" s="6">
        <v>4.0</v>
      </c>
      <c r="E14" s="6">
        <v>2.0</v>
      </c>
      <c r="F14" s="6">
        <v>2.0</v>
      </c>
      <c r="I14" s="13" t="s">
        <v>58</v>
      </c>
      <c r="J14" s="13">
        <v>334861.0</v>
      </c>
      <c r="K14" s="13">
        <v>1.346899161</v>
      </c>
      <c r="L14" s="13">
        <v>3.0</v>
      </c>
      <c r="M14" s="13">
        <v>2.0</v>
      </c>
      <c r="N14" s="13">
        <v>1.0</v>
      </c>
    </row>
    <row r="15">
      <c r="A15" s="1" t="s">
        <v>59</v>
      </c>
      <c r="B15" s="6">
        <v>180321.0</v>
      </c>
      <c r="C15" s="6">
        <v>1.90313940140084</v>
      </c>
      <c r="D15" s="6">
        <v>4.0</v>
      </c>
      <c r="E15" s="6">
        <v>3.0</v>
      </c>
      <c r="F15" s="6">
        <v>2.0</v>
      </c>
      <c r="I15" s="13" t="s">
        <v>59</v>
      </c>
      <c r="J15" s="13">
        <v>211695.0</v>
      </c>
      <c r="K15" s="13">
        <v>1.621086941</v>
      </c>
      <c r="L15" s="13">
        <v>4.0</v>
      </c>
      <c r="M15" s="13">
        <v>2.0</v>
      </c>
      <c r="N15" s="13">
        <v>2.0</v>
      </c>
    </row>
    <row r="16">
      <c r="A16" s="1" t="s">
        <v>60</v>
      </c>
      <c r="B16" s="6">
        <v>449600.0</v>
      </c>
      <c r="C16" s="6">
        <v>2.35112544483986</v>
      </c>
      <c r="D16" s="6">
        <v>6.0</v>
      </c>
      <c r="E16" s="6">
        <v>3.0</v>
      </c>
      <c r="F16" s="6">
        <v>2.0</v>
      </c>
      <c r="I16" s="13" t="s">
        <v>60</v>
      </c>
      <c r="J16" s="13">
        <v>449600.0</v>
      </c>
      <c r="K16" s="13">
        <v>2.351125445</v>
      </c>
      <c r="L16" s="13">
        <v>6.0</v>
      </c>
      <c r="M16" s="13">
        <v>3.0</v>
      </c>
      <c r="N16" s="13">
        <v>2.0</v>
      </c>
    </row>
  </sheetData>
  <drawing r:id="rId1"/>
</worksheet>
</file>