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wonjun/Desktop/capstone/"/>
    </mc:Choice>
  </mc:AlternateContent>
  <xr:revisionPtr revIDLastSave="0" documentId="13_ncr:1_{DF2B5939-2C64-9849-AD19-26FA8D46EEED}" xr6:coauthVersionLast="47" xr6:coauthVersionMax="47" xr10:uidLastSave="{00000000-0000-0000-0000-000000000000}"/>
  <bookViews>
    <workbookView xWindow="3540" yWindow="780" windowWidth="30660" windowHeight="19720" tabRatio="828" firstSheet="1" activeTab="4" xr2:uid="{0B60F65C-7D86-4488-8197-87D990E32300}"/>
  </bookViews>
  <sheets>
    <sheet name="안내" sheetId="3" r:id="rId1"/>
    <sheet name="0. 기본정보입력(필수)" sheetId="2" r:id="rId2"/>
    <sheet name="2. 지원금 정산서(학과)" sheetId="15" r:id="rId3"/>
    <sheet name="지원금 정산서(학생)" sheetId="17" r:id="rId4"/>
    <sheet name="3. 재료비 지출 내역서" sheetId="6" r:id="rId5"/>
    <sheet name="3-1. 검수 및 인수 확인서" sheetId="7" r:id="rId6"/>
    <sheet name="4. 학술 활동보고서" sheetId="18" r:id="rId7"/>
    <sheet name="5. 특강자문 확인서" sheetId="19" r:id="rId8"/>
    <sheet name="6. 문헌 기부채납 신청서" sheetId="21" r:id="rId9"/>
    <sheet name="별첨1. 특강 및 자문료 지급 기준" sheetId="11" r:id="rId10"/>
    <sheet name="별첨2. 사업자등록증" sheetId="12" r:id="rId11"/>
  </sheets>
  <definedNames>
    <definedName name="_xlnm.Print_Area" localSheetId="1">'0. 기본정보입력(필수)'!$A$3:$G$14</definedName>
    <definedName name="_xlnm.Print_Area" localSheetId="2">'2. 지원금 정산서(학과)'!$A$3:$G$46</definedName>
    <definedName name="_xlnm.Print_Area" localSheetId="5">'3-1. 검수 및 인수 확인서'!$A$3:$J$23</definedName>
    <definedName name="_xlnm.Print_Area" localSheetId="4">'3. 재료비 지출 내역서'!$A$3:$D$24</definedName>
    <definedName name="_xlnm.Print_Area" localSheetId="6">'4. 학술 활동보고서'!$A$3:$D$20</definedName>
    <definedName name="_xlnm.Print_Area" localSheetId="7">'5. 특강자문 확인서'!$A$3:$D$25</definedName>
    <definedName name="_xlnm.Print_Area" localSheetId="8">'6. 문헌 기부채납 신청서'!$A$3:$I$27</definedName>
    <definedName name="_xlnm.Print_Area" localSheetId="9">'별첨1. 특강 및 자문료 지급 기준'!$A$3:$I$54</definedName>
    <definedName name="_xlnm.Print_Area" localSheetId="10">'별첨2. 사업자등록증'!$A$3:$H$54</definedName>
    <definedName name="_xlnm.Print_Area" localSheetId="0">안내!$A$3:$D$17</definedName>
    <definedName name="_xlnm.Print_Area" localSheetId="3">'지원금 정산서(학생)'!$A$3:$G$47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9" l="1"/>
  <c r="A20" i="7" l="1"/>
  <c r="H25" i="21" l="1"/>
  <c r="B8" i="21"/>
  <c r="F8" i="21" l="1"/>
  <c r="F21" i="21"/>
  <c r="F7" i="21"/>
  <c r="B7" i="21"/>
  <c r="F6" i="21"/>
  <c r="B6" i="21"/>
  <c r="F5" i="21"/>
  <c r="B5" i="21"/>
  <c r="D6" i="19"/>
  <c r="B6" i="19"/>
  <c r="D5" i="19"/>
  <c r="B5" i="19"/>
  <c r="D8" i="19" l="1"/>
  <c r="B8" i="19"/>
  <c r="D7" i="19"/>
  <c r="B7" i="19"/>
  <c r="D14" i="18"/>
  <c r="D8" i="18"/>
  <c r="B8" i="18"/>
  <c r="D7" i="18"/>
  <c r="B7" i="18"/>
  <c r="D6" i="18"/>
  <c r="B6" i="18"/>
  <c r="D5" i="18"/>
  <c r="B5" i="18"/>
  <c r="D8" i="6" l="1"/>
  <c r="B8" i="6"/>
  <c r="F36" i="17"/>
  <c r="E8" i="17"/>
  <c r="B8" i="17"/>
  <c r="E7" i="17"/>
  <c r="B7" i="17"/>
  <c r="E6" i="17"/>
  <c r="B6" i="17"/>
  <c r="E5" i="17"/>
  <c r="B5" i="17"/>
  <c r="E8" i="15" l="1"/>
  <c r="B8" i="15"/>
  <c r="F37" i="15"/>
  <c r="G10" i="15"/>
  <c r="D7" i="6" l="1"/>
  <c r="B7" i="6"/>
  <c r="D6" i="6"/>
  <c r="B6" i="6"/>
  <c r="D5" i="6"/>
  <c r="B5" i="6"/>
  <c r="E7" i="15"/>
  <c r="B7" i="15"/>
  <c r="E6" i="15"/>
  <c r="B6" i="15"/>
  <c r="E5" i="15"/>
  <c r="B5" i="15"/>
  <c r="A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8" authorId="0" shapeId="0" xr:uid="{ABC4DFB1-8F5B-417D-968C-0A5B9691DBD7}">
      <text>
        <r>
          <rPr>
            <b/>
            <sz val="9"/>
            <color rgb="FF000000"/>
            <rFont val="돋움"/>
            <family val="2"/>
            <charset val="129"/>
          </rPr>
          <t>콤보박스로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세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가지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유형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중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택</t>
        </r>
        <r>
          <rPr>
            <b/>
            <sz val="9"/>
            <color rgb="FF000000"/>
            <rFont val="Tahoma"/>
            <family val="2"/>
          </rPr>
          <t xml:space="preserve"> 1</t>
        </r>
      </text>
    </comment>
    <comment ref="B10" authorId="0" shapeId="0" xr:uid="{ADBCA821-A7E3-490D-8789-969B73B5F6E2}">
      <text>
        <r>
          <rPr>
            <b/>
            <sz val="9"/>
            <color rgb="FF000000"/>
            <rFont val="돋움"/>
            <family val="2"/>
            <charset val="129"/>
          </rPr>
          <t>작성은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이곳부터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시작하여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주십시오</t>
        </r>
        <r>
          <rPr>
            <b/>
            <sz val="9"/>
            <color rgb="FF000000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9" authorId="0" shapeId="0" xr:uid="{DD99D6AB-4E20-436C-961C-EF9EF956223F}">
      <text>
        <r>
          <rPr>
            <b/>
            <sz val="9"/>
            <color indexed="81"/>
            <rFont val="돋움"/>
            <family val="3"/>
            <charset val="129"/>
          </rPr>
          <t>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예산</t>
        </r>
        <r>
          <rPr>
            <b/>
            <sz val="9"/>
            <color indexed="81"/>
            <rFont val="Tahoma"/>
            <family val="2"/>
          </rPr>
          <t xml:space="preserve">(A):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배정받은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지원금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총액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기집행액</t>
        </r>
        <r>
          <rPr>
            <b/>
            <sz val="9"/>
            <color indexed="81"/>
            <rFont val="Tahoma"/>
            <family val="2"/>
          </rPr>
          <t xml:space="preserve">(B):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더해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집행액</t>
        </r>
        <r>
          <rPr>
            <b/>
            <sz val="9"/>
            <color indexed="81"/>
            <rFont val="Tahoma"/>
            <family val="2"/>
          </rPr>
          <t xml:space="preserve">(C): 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잔액</t>
        </r>
        <r>
          <rPr>
            <b/>
            <sz val="9"/>
            <color indexed="81"/>
            <rFont val="Tahoma"/>
            <family val="2"/>
          </rPr>
          <t xml:space="preserve">(A-B-C=D): </t>
        </r>
        <r>
          <rPr>
            <b/>
            <sz val="9"/>
            <color indexed="81"/>
            <rFont val="돋움"/>
            <family val="3"/>
            <charset val="129"/>
          </rPr>
          <t>자동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산출</t>
        </r>
      </text>
    </comment>
    <comment ref="B11" authorId="0" shapeId="0" xr:uid="{537B0640-38FB-4093-9D0A-905BDA141118}">
      <text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차수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기정산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완료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내역은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차수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이번에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정산받을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내역만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작성함</t>
        </r>
      </text>
    </comment>
    <comment ref="E11" authorId="0" shapeId="0" xr:uid="{B337ABF4-C18F-49CB-A0BC-DA73679A28F8}">
      <text>
        <r>
          <rPr>
            <b/>
            <sz val="9"/>
            <color indexed="81"/>
            <rFont val="돋움"/>
            <family val="3"/>
            <charset val="129"/>
          </rPr>
          <t>특강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자문료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시에만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계좌이체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현금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건은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법인현금영수증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</text>
    </comment>
    <comment ref="G11" authorId="0" shapeId="0" xr:uid="{6F83FB1A-6958-4C55-93D8-653B127936E7}">
      <text>
        <r>
          <rPr>
            <b/>
            <sz val="9"/>
            <color indexed="81"/>
            <rFont val="돋움"/>
            <family val="3"/>
            <charset val="129"/>
          </rPr>
          <t>법인현금영수증인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경우에만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현금영수증결제자란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란에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학생의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샘물통합정보시스템상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계좌번호로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입금되므로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학번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오기입에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유의</t>
        </r>
      </text>
    </comment>
    <comment ref="F37" authorId="0" shapeId="0" xr:uid="{07ABBF7D-AE1D-4BFB-A0D5-C83925988038}">
      <text>
        <r>
          <rPr>
            <b/>
            <sz val="9"/>
            <color indexed="81"/>
            <rFont val="돋움"/>
            <family val="3"/>
            <charset val="129"/>
          </rPr>
          <t>자동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산출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9" authorId="0" shapeId="0" xr:uid="{61DD1589-DA71-4E85-BF35-06B88A0E0FAE}">
      <text>
        <r>
          <rPr>
            <b/>
            <sz val="9"/>
            <color rgb="FF000000"/>
            <rFont val="돋움"/>
            <family val="2"/>
            <charset val="129"/>
          </rPr>
          <t>제출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팀명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작성</t>
        </r>
      </text>
    </comment>
    <comment ref="D9" authorId="0" shapeId="0" xr:uid="{26299941-0281-4A9D-AF82-FECF7B569171}">
      <text>
        <r>
          <rPr>
            <b/>
            <sz val="9"/>
            <color rgb="FF000000"/>
            <rFont val="돋움"/>
            <family val="2"/>
            <charset val="129"/>
          </rPr>
          <t>제출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정산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차수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선택</t>
        </r>
        <r>
          <rPr>
            <b/>
            <sz val="9"/>
            <color rgb="FF000000"/>
            <rFont val="Tahoma"/>
            <family val="2"/>
          </rPr>
          <t xml:space="preserve"> </t>
        </r>
      </text>
    </comment>
    <comment ref="B10" authorId="0" shapeId="0" xr:uid="{2415D7D8-E61B-4AB2-9DF6-2A52C205D857}">
      <text>
        <r>
          <rPr>
            <b/>
            <sz val="9"/>
            <color rgb="FF000000"/>
            <rFont val="돋움"/>
            <family val="2"/>
            <charset val="129"/>
          </rPr>
          <t>이전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차수</t>
        </r>
        <r>
          <rPr>
            <b/>
            <sz val="9"/>
            <color rgb="FF000000"/>
            <rFont val="Tahoma"/>
            <family val="2"/>
          </rPr>
          <t>(</t>
        </r>
        <r>
          <rPr>
            <b/>
            <sz val="9"/>
            <color rgb="FF000000"/>
            <rFont val="돋움"/>
            <family val="2"/>
            <charset val="129"/>
          </rPr>
          <t>기정산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완료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분</t>
        </r>
        <r>
          <rPr>
            <b/>
            <sz val="9"/>
            <color rgb="FF000000"/>
            <rFont val="Tahoma"/>
            <family val="2"/>
          </rPr>
          <t xml:space="preserve">) </t>
        </r>
        <r>
          <rPr>
            <b/>
            <sz val="9"/>
            <color rgb="FF000000"/>
            <rFont val="돋움"/>
            <family val="2"/>
            <charset val="129"/>
          </rPr>
          <t>내역은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작성하지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않음</t>
        </r>
        <r>
          <rPr>
            <b/>
            <sz val="9"/>
            <color rgb="FF000000"/>
            <rFont val="Tahoma"/>
            <family val="2"/>
          </rPr>
          <t xml:space="preserve"> 
</t>
        </r>
        <r>
          <rPr>
            <b/>
            <sz val="9"/>
            <color rgb="FF000000"/>
            <rFont val="돋움"/>
            <family val="2"/>
            <charset val="129"/>
          </rPr>
          <t>이번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차수</t>
        </r>
        <r>
          <rPr>
            <b/>
            <sz val="9"/>
            <color rgb="FF000000"/>
            <rFont val="Tahoma"/>
            <family val="2"/>
          </rPr>
          <t>(</t>
        </r>
        <r>
          <rPr>
            <b/>
            <sz val="9"/>
            <color rgb="FF000000"/>
            <rFont val="돋움"/>
            <family val="2"/>
            <charset val="129"/>
          </rPr>
          <t>이번에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정산받을</t>
        </r>
        <r>
          <rPr>
            <b/>
            <sz val="9"/>
            <color rgb="FF000000"/>
            <rFont val="Tahoma"/>
            <family val="2"/>
          </rPr>
          <t xml:space="preserve">) </t>
        </r>
        <r>
          <rPr>
            <b/>
            <sz val="9"/>
            <color rgb="FF000000"/>
            <rFont val="돋움"/>
            <family val="2"/>
            <charset val="129"/>
          </rPr>
          <t>내역만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작성함</t>
        </r>
      </text>
    </comment>
    <comment ref="E10" authorId="0" shapeId="0" xr:uid="{D7E2C313-77D5-45F2-AE88-8BAED0F88124}">
      <text>
        <r>
          <rPr>
            <b/>
            <sz val="9"/>
            <color rgb="FF000000"/>
            <rFont val="돋움"/>
            <family val="2"/>
            <charset val="129"/>
          </rPr>
          <t>특강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및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자문료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사용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시에만</t>
        </r>
        <r>
          <rPr>
            <b/>
            <sz val="9"/>
            <color rgb="FF000000"/>
            <rFont val="Tahoma"/>
            <family val="2"/>
          </rPr>
          <t xml:space="preserve"> '</t>
        </r>
        <r>
          <rPr>
            <b/>
            <sz val="9"/>
            <color rgb="FF000000"/>
            <rFont val="돋움"/>
            <family val="2"/>
            <charset val="129"/>
          </rPr>
          <t>계좌이체</t>
        </r>
        <r>
          <rPr>
            <b/>
            <sz val="9"/>
            <color rgb="FF000000"/>
            <rFont val="Tahoma"/>
            <family val="2"/>
          </rPr>
          <t xml:space="preserve">' </t>
        </r>
        <r>
          <rPr>
            <b/>
            <sz val="9"/>
            <color rgb="FF000000"/>
            <rFont val="돋움"/>
            <family val="2"/>
            <charset val="129"/>
          </rPr>
          <t>선택</t>
        </r>
        <r>
          <rPr>
            <b/>
            <sz val="9"/>
            <color rgb="FF000000"/>
            <rFont val="Tahoma"/>
            <family val="2"/>
          </rPr>
          <t xml:space="preserve"> 
</t>
        </r>
        <r>
          <rPr>
            <b/>
            <sz val="9"/>
            <color rgb="FF000000"/>
            <rFont val="돋움"/>
            <family val="2"/>
            <charset val="129"/>
          </rPr>
          <t>그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외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모든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현금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결제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건은</t>
        </r>
        <r>
          <rPr>
            <b/>
            <sz val="9"/>
            <color rgb="FF000000"/>
            <rFont val="Tahoma"/>
            <family val="2"/>
          </rPr>
          <t xml:space="preserve"> '</t>
        </r>
        <r>
          <rPr>
            <b/>
            <sz val="9"/>
            <color rgb="FF000000"/>
            <rFont val="돋움"/>
            <family val="2"/>
            <charset val="129"/>
          </rPr>
          <t>법인현금영수증</t>
        </r>
        <r>
          <rPr>
            <b/>
            <sz val="9"/>
            <color rgb="FF000000"/>
            <rFont val="Tahoma"/>
            <family val="2"/>
          </rPr>
          <t xml:space="preserve">' </t>
        </r>
        <r>
          <rPr>
            <b/>
            <sz val="9"/>
            <color rgb="FF000000"/>
            <rFont val="돋움"/>
            <family val="2"/>
            <charset val="129"/>
          </rPr>
          <t>선택</t>
        </r>
      </text>
    </comment>
    <comment ref="G10" authorId="0" shapeId="0" xr:uid="{95EC0498-C139-47EC-8455-77CB44FCEF50}">
      <text>
        <r>
          <rPr>
            <b/>
            <sz val="9"/>
            <color rgb="FF000000"/>
            <rFont val="돋움"/>
            <family val="2"/>
            <charset val="129"/>
          </rPr>
          <t>법인현금영수증인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경우에만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현금영수증결제자란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작성</t>
        </r>
        <r>
          <rPr>
            <b/>
            <sz val="9"/>
            <color rgb="FF000000"/>
            <rFont val="Tahoma"/>
            <family val="2"/>
          </rPr>
          <t xml:space="preserve"> 
</t>
        </r>
        <r>
          <rPr>
            <b/>
            <sz val="9"/>
            <color rgb="FF000000"/>
            <rFont val="돋움"/>
            <family val="2"/>
            <charset val="129"/>
          </rPr>
          <t>해당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란에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기입된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학생의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샘물통합정보시스템상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계좌번호로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비용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입금되므로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학번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오기입에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유의</t>
        </r>
      </text>
    </comment>
    <comment ref="F36" authorId="0" shapeId="0" xr:uid="{CBAC9A28-230F-4E57-96F2-C2AEF88AC6CE}">
      <text>
        <r>
          <rPr>
            <b/>
            <sz val="9"/>
            <color rgb="FF000000"/>
            <rFont val="돋움"/>
            <family val="2"/>
            <charset val="129"/>
          </rPr>
          <t>자동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산출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1" authorId="0" shapeId="0" xr:uid="{69A8D0B3-19A4-4A61-A982-3EFF0140523A}">
      <text>
        <r>
          <rPr>
            <b/>
            <sz val="12"/>
            <color rgb="FF000000"/>
            <rFont val="맑은 고딕"/>
            <family val="2"/>
            <charset val="129"/>
          </rPr>
          <t>성의있게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작성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
</t>
        </r>
        <r>
          <rPr>
            <b/>
            <sz val="12"/>
            <color rgb="FF000000"/>
            <rFont val="맑은 고딕"/>
            <family val="2"/>
            <charset val="129"/>
          </rPr>
          <t>모든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지출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내역서에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동일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문구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붙여넣기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, </t>
        </r>
        <r>
          <rPr>
            <b/>
            <sz val="12"/>
            <color rgb="FF000000"/>
            <rFont val="맑은 고딕"/>
            <family val="2"/>
            <charset val="129"/>
          </rPr>
          <t>공란으로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제출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금지</t>
        </r>
      </text>
    </comment>
    <comment ref="A15" authorId="0" shapeId="0" xr:uid="{2C28A524-89FE-4172-BDF2-E3F9FCEEA382}">
      <text>
        <r>
          <rPr>
            <b/>
            <sz val="12"/>
            <color rgb="FF000000"/>
            <rFont val="맑은 고딕"/>
            <family val="2"/>
            <charset val="129"/>
          </rPr>
          <t>거래명세서에는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반드시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구매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세부내역</t>
        </r>
        <r>
          <rPr>
            <b/>
            <sz val="12"/>
            <color rgb="FF000000"/>
            <rFont val="맑은 고딕"/>
            <family val="2"/>
            <charset val="129"/>
          </rPr>
          <t>(</t>
        </r>
        <r>
          <rPr>
            <b/>
            <sz val="12"/>
            <color rgb="FF000000"/>
            <rFont val="맑은 고딕"/>
            <family val="2"/>
            <charset val="129"/>
          </rPr>
          <t>품목별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단가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, </t>
        </r>
        <r>
          <rPr>
            <b/>
            <sz val="12"/>
            <color rgb="FF000000"/>
            <rFont val="맑은 고딕"/>
            <family val="2"/>
            <charset val="129"/>
          </rPr>
          <t>수량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, </t>
        </r>
        <r>
          <rPr>
            <b/>
            <sz val="12"/>
            <color rgb="FF000000"/>
            <rFont val="맑은 고딕"/>
            <family val="2"/>
            <charset val="129"/>
          </rPr>
          <t>총금액</t>
        </r>
        <r>
          <rPr>
            <b/>
            <sz val="12"/>
            <color rgb="FF000000"/>
            <rFont val="맑은 고딕"/>
            <family val="2"/>
            <charset val="129"/>
          </rPr>
          <t>)</t>
        </r>
        <r>
          <rPr>
            <b/>
            <sz val="12"/>
            <color rgb="FF000000"/>
            <rFont val="맑은 고딕"/>
            <family val="2"/>
            <charset val="129"/>
          </rPr>
          <t>이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명시되어야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함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
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- </t>
        </r>
        <r>
          <rPr>
            <b/>
            <sz val="12"/>
            <color rgb="FF000000"/>
            <rFont val="맑은 고딕"/>
            <family val="2"/>
            <charset val="129"/>
          </rPr>
          <t>온라인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구매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: </t>
        </r>
        <r>
          <rPr>
            <b/>
            <sz val="12"/>
            <color rgb="FF000000"/>
            <rFont val="맑은 고딕"/>
            <family val="2"/>
            <charset val="129"/>
          </rPr>
          <t>거래명세서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미제공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업체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이용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시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&lt;</t>
        </r>
        <r>
          <rPr>
            <b/>
            <sz val="12"/>
            <color rgb="FF000000"/>
            <rFont val="맑은 고딕"/>
            <family val="2"/>
            <charset val="129"/>
          </rPr>
          <t>주문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상세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정보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캡쳐본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&gt; </t>
        </r>
        <r>
          <rPr>
            <b/>
            <sz val="12"/>
            <color rgb="FF000000"/>
            <rFont val="맑은 고딕"/>
            <family val="2"/>
            <charset val="129"/>
          </rPr>
          <t>첨부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
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- </t>
        </r>
        <r>
          <rPr>
            <b/>
            <sz val="12"/>
            <color rgb="FF000000"/>
            <rFont val="맑은 고딕"/>
            <family val="2"/>
            <charset val="129"/>
          </rPr>
          <t>오프라인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구매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: </t>
        </r>
        <r>
          <rPr>
            <b/>
            <sz val="12"/>
            <color rgb="FF000000"/>
            <rFont val="맑은 고딕"/>
            <family val="2"/>
            <charset val="129"/>
          </rPr>
          <t>사회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통념상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거래명세서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발행이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어렵다고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여겨지는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경우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생략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가능하나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&lt;</t>
        </r>
        <r>
          <rPr>
            <b/>
            <sz val="12"/>
            <color rgb="FF000000"/>
            <rFont val="맑은 고딕"/>
            <family val="2"/>
            <charset val="129"/>
          </rPr>
          <t>구매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세부내역이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명시되어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있는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영수증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&gt; </t>
        </r>
        <r>
          <rPr>
            <b/>
            <sz val="12"/>
            <color rgb="FF000000"/>
            <rFont val="맑은 고딕"/>
            <family val="2"/>
            <charset val="129"/>
          </rPr>
          <t>필수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
</t>
        </r>
        <r>
          <rPr>
            <b/>
            <sz val="12"/>
            <color rgb="FF000000"/>
            <rFont val="맑은 고딕"/>
            <family val="2"/>
            <charset val="129"/>
          </rPr>
          <t>단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수기</t>
        </r>
        <r>
          <rPr>
            <b/>
            <sz val="12"/>
            <color rgb="FF000000"/>
            <rFont val="맑은 고딕"/>
            <family val="2"/>
            <charset val="129"/>
          </rPr>
          <t>(</t>
        </r>
        <r>
          <rPr>
            <b/>
            <sz val="12"/>
            <color rgb="FF000000"/>
            <rFont val="맑은 고딕"/>
            <family val="2"/>
            <charset val="129"/>
          </rPr>
          <t>간이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) </t>
        </r>
        <r>
          <rPr>
            <b/>
            <sz val="12"/>
            <color rgb="FF000000"/>
            <rFont val="맑은 고딕"/>
            <family val="2"/>
            <charset val="129"/>
          </rPr>
          <t>명세서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제공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업체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, </t>
        </r>
        <r>
          <rPr>
            <b/>
            <sz val="12"/>
            <color rgb="FF000000"/>
            <rFont val="맑은 고딕"/>
            <family val="2"/>
            <charset val="129"/>
          </rPr>
          <t>원단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및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부자재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상가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, </t>
        </r>
        <r>
          <rPr>
            <b/>
            <sz val="12"/>
            <color rgb="FF000000"/>
            <rFont val="맑은 고딕"/>
            <family val="2"/>
            <charset val="129"/>
          </rPr>
          <t>화방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및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문구점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, </t>
        </r>
        <r>
          <rPr>
            <b/>
            <sz val="12"/>
            <color rgb="FF000000"/>
            <rFont val="맑은 고딕"/>
            <family val="2"/>
            <charset val="129"/>
          </rPr>
          <t>교보문고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, </t>
        </r>
        <r>
          <rPr>
            <b/>
            <sz val="12"/>
            <color rgb="FF000000"/>
            <rFont val="맑은 고딕"/>
            <family val="2"/>
            <charset val="129"/>
          </rPr>
          <t>인쇄실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, </t>
        </r>
        <r>
          <rPr>
            <b/>
            <sz val="12"/>
            <color rgb="FF000000"/>
            <rFont val="맑은 고딕"/>
            <family val="2"/>
            <charset val="129"/>
          </rPr>
          <t>띵작스튜디오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등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업체에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요청하여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거래명세서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발행이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가능한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경우와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
</t>
        </r>
        <r>
          <rPr>
            <b/>
            <sz val="12"/>
            <color rgb="FF000000"/>
            <rFont val="맑은 고딕"/>
            <family val="2"/>
            <charset val="129"/>
          </rPr>
          <t>구매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세부내역이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없는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영수증을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사용하는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경우에는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반드시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거래명세서를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첨부해야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함</t>
        </r>
      </text>
    </comment>
    <comment ref="A21" authorId="0" shapeId="0" xr:uid="{AA5FCC1D-4F82-48F5-BB70-550F9FC22BAF}">
      <text>
        <r>
          <rPr>
            <b/>
            <sz val="12"/>
            <color rgb="FF000000"/>
            <rFont val="맑은 고딕"/>
            <family val="2"/>
            <charset val="129"/>
          </rPr>
          <t>&lt;</t>
        </r>
        <r>
          <rPr>
            <b/>
            <sz val="12"/>
            <color rgb="FF000000"/>
            <rFont val="맑은 고딕"/>
            <family val="2"/>
            <charset val="129"/>
          </rPr>
          <t>추가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서류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&gt;
</t>
        </r>
        <r>
          <rPr>
            <b/>
            <sz val="12"/>
            <color rgb="FF000000"/>
            <rFont val="맑은 고딕"/>
            <family val="2"/>
            <charset val="129"/>
          </rPr>
          <t>30</t>
        </r>
        <r>
          <rPr>
            <b/>
            <sz val="12"/>
            <color rgb="FF000000"/>
            <rFont val="맑은 고딕"/>
            <family val="2"/>
            <charset val="129"/>
          </rPr>
          <t>만원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이상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: </t>
        </r>
        <r>
          <rPr>
            <b/>
            <sz val="12"/>
            <color rgb="FF000000"/>
            <rFont val="맑은 고딕"/>
            <family val="2"/>
            <charset val="129"/>
          </rPr>
          <t>견적서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1</t>
        </r>
        <r>
          <rPr>
            <b/>
            <sz val="12"/>
            <color rgb="FF000000"/>
            <rFont val="맑은 고딕"/>
            <family val="2"/>
            <charset val="129"/>
          </rPr>
          <t>부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추가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
</t>
        </r>
        <r>
          <rPr>
            <b/>
            <sz val="12"/>
            <color rgb="FF000000"/>
            <rFont val="맑은 고딕"/>
            <family val="2"/>
            <charset val="129"/>
          </rPr>
          <t>100</t>
        </r>
        <r>
          <rPr>
            <b/>
            <sz val="12"/>
            <color rgb="FF000000"/>
            <rFont val="맑은 고딕"/>
            <family val="2"/>
            <charset val="129"/>
          </rPr>
          <t>만원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초과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: </t>
        </r>
        <r>
          <rPr>
            <b/>
            <sz val="12"/>
            <color rgb="FF000000"/>
            <rFont val="맑은 고딕"/>
            <family val="2"/>
            <charset val="129"/>
          </rPr>
          <t>견적서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2</t>
        </r>
        <r>
          <rPr>
            <b/>
            <sz val="12"/>
            <color rgb="FF000000"/>
            <rFont val="맑은 고딕"/>
            <family val="2"/>
            <charset val="129"/>
          </rPr>
          <t>부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추가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
</t>
        </r>
        <r>
          <rPr>
            <b/>
            <sz val="12"/>
            <color rgb="FF000000"/>
            <rFont val="맑은 고딕"/>
            <family val="2"/>
            <charset val="129"/>
          </rPr>
          <t>200</t>
        </r>
        <r>
          <rPr>
            <b/>
            <sz val="12"/>
            <color rgb="FF000000"/>
            <rFont val="맑은 고딕"/>
            <family val="2"/>
            <charset val="129"/>
          </rPr>
          <t>만원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초과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: </t>
        </r>
        <r>
          <rPr>
            <b/>
            <sz val="12"/>
            <color rgb="FF000000"/>
            <rFont val="맑은 고딕"/>
            <family val="2"/>
            <charset val="129"/>
          </rPr>
          <t>관리팀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협조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후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구매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가능하므로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구매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전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학과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사무실과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의논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4" authorId="0" shapeId="0" xr:uid="{5CE195FE-B217-4ED6-A7F4-29CD70562F1F}">
      <text>
        <r>
          <rPr>
            <b/>
            <sz val="12"/>
            <color indexed="81"/>
            <rFont val="맑은 고딕"/>
            <family val="3"/>
            <charset val="129"/>
          </rPr>
          <t>재료비 사용 시에만 학과에서 작성(학생 작성 X)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D9" authorId="0" shapeId="0" xr:uid="{AF4F8118-F223-47BD-AF43-AA6984026C79}">
      <text>
        <r>
          <rPr>
            <b/>
            <sz val="12"/>
            <color rgb="FF000000"/>
            <rFont val="맑은 고딕"/>
            <family val="2"/>
            <charset val="129"/>
          </rPr>
          <t>작성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예시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: 13:00 ~ 16:00
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
</t>
        </r>
        <r>
          <rPr>
            <b/>
            <sz val="12"/>
            <color rgb="FF000000"/>
            <rFont val="맑은 고딕"/>
            <family val="2"/>
            <charset val="129"/>
          </rPr>
          <t>주의사항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: </t>
        </r>
        <r>
          <rPr>
            <b/>
            <sz val="12"/>
            <color rgb="FF000000"/>
            <rFont val="맑은 고딕"/>
            <family val="2"/>
            <charset val="129"/>
          </rPr>
          <t>활동시간은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아래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첨부할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영수증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시간을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포함해야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함</t>
        </r>
      </text>
    </comment>
    <comment ref="D10" authorId="1" shapeId="0" xr:uid="{FBAF948C-1DA7-4C13-9207-882722458765}">
      <text>
        <r>
          <rPr>
            <b/>
            <sz val="12"/>
            <color rgb="FF000000"/>
            <rFont val="맑은 고딕"/>
            <family val="2"/>
            <charset val="129"/>
          </rPr>
          <t>참여자명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중복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시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학번까지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기입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
</t>
        </r>
        <r>
          <rPr>
            <b/>
            <sz val="12"/>
            <color rgb="FF000000"/>
            <rFont val="맑은 고딕"/>
            <family val="2"/>
            <charset val="129"/>
          </rPr>
          <t>작성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예시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: </t>
        </r>
        <r>
          <rPr>
            <b/>
            <sz val="12"/>
            <color rgb="FF000000"/>
            <rFont val="맑은 고딕"/>
            <family val="2"/>
            <charset val="129"/>
          </rPr>
          <t>최규현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, </t>
        </r>
        <r>
          <rPr>
            <b/>
            <sz val="12"/>
            <color rgb="FF000000"/>
            <rFont val="맑은 고딕"/>
            <family val="2"/>
            <charset val="129"/>
          </rPr>
          <t>조우정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(201420033), </t>
        </r>
        <r>
          <rPr>
            <b/>
            <sz val="12"/>
            <color rgb="FF000000"/>
            <rFont val="맑은 고딕"/>
            <family val="2"/>
            <charset val="129"/>
          </rPr>
          <t>조우정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(201520000), </t>
        </r>
        <r>
          <rPr>
            <b/>
            <sz val="12"/>
            <color rgb="FF000000"/>
            <rFont val="맑은 고딕"/>
            <family val="2"/>
            <charset val="129"/>
          </rPr>
          <t>박승미</t>
        </r>
      </text>
    </comment>
    <comment ref="D14" authorId="1" shapeId="0" xr:uid="{3696CF05-08E8-40ED-9821-53BCB1C035A2}">
      <text>
        <r>
          <rPr>
            <b/>
            <sz val="12"/>
            <color rgb="FF000000"/>
            <rFont val="맑은 고딕"/>
            <family val="2"/>
            <charset val="129"/>
          </rPr>
          <t>작성자명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작성시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자동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표기됨으로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서명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혹은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날인만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하되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반드시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자필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서명할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것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
</t>
        </r>
        <r>
          <rPr>
            <b/>
            <sz val="12"/>
            <color rgb="FF000000"/>
            <rFont val="맑은 고딕"/>
            <family val="2"/>
            <charset val="129"/>
          </rPr>
          <t>전자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서명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, </t>
        </r>
        <r>
          <rPr>
            <b/>
            <sz val="12"/>
            <color rgb="FF000000"/>
            <rFont val="맑은 고딕"/>
            <family val="2"/>
            <charset val="129"/>
          </rPr>
          <t>서명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이미지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사용</t>
        </r>
        <r>
          <rPr>
            <b/>
            <sz val="12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2"/>
            <color rgb="FF000000"/>
            <rFont val="맑은 고딕"/>
            <family val="2"/>
            <charset val="129"/>
          </rPr>
          <t>불가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D9" authorId="0" shapeId="0" xr:uid="{1A2E084D-F449-4C72-9B7F-63E1D45A60B5}">
      <text>
        <r>
          <rPr>
            <b/>
            <sz val="12"/>
            <color indexed="81"/>
            <rFont val="맑은 고딕"/>
            <family val="3"/>
            <charset val="129"/>
          </rPr>
          <t>작성 예시: 13:00 ~ 15:00</t>
        </r>
      </text>
    </comment>
    <comment ref="B10" authorId="0" shapeId="0" xr:uid="{2AC17051-91C6-4396-8E78-ADE8DBF14B2D}">
      <text>
        <r>
          <rPr>
            <b/>
            <sz val="12"/>
            <color indexed="81"/>
            <rFont val="맑은 고딕"/>
            <family val="3"/>
            <charset val="129"/>
          </rPr>
          <t>작성 예시: 한누리관 I105호</t>
        </r>
      </text>
    </comment>
    <comment ref="B15" authorId="1" shapeId="0" xr:uid="{79EA68CD-0294-4507-A95F-C0D28DEE7E17}">
      <text>
        <r>
          <rPr>
            <b/>
            <sz val="12"/>
            <color indexed="81"/>
            <rFont val="맑은 고딕"/>
            <family val="3"/>
            <charset val="129"/>
          </rPr>
          <t>별첨1. 특강 및 자문료 지급 기준 참고하여 콤보박스 선택
예시1: 타 대학 시간강사 → D4
예시2: 공기업 사원 → D1
예시3: 중소기업 대표 → C4
※ 유형(알파벳)과 구분(숫자) 모두 기재할 것 
※ 기재한 유형을 증빙할 수 있는 증빙서류(재직(경력)증명서, 사업자등록증, 학위증 등) 필요</t>
        </r>
      </text>
    </comment>
    <comment ref="A17" authorId="1" shapeId="0" xr:uid="{ED68FA40-F3DD-4A6C-B133-1F9F45E181D4}">
      <text>
        <r>
          <rPr>
            <b/>
            <sz val="12"/>
            <color indexed="81"/>
            <rFont val="맑은 고딕"/>
            <family val="3"/>
            <charset val="129"/>
            <scheme val="minor"/>
          </rPr>
          <t xml:space="preserve">E3(D유형 이하 대상자), C9(해당분야 전문가)의 경우 해당 유형 선정 사유 기재 필요
프리랜서 등 해당 유형을 증빙할 수 있는 증빙서류 구비가 불가한 경우 이력서, 포트폴리오, 유형 선정 사유 기재 필요 </t>
        </r>
      </text>
    </comment>
    <comment ref="D25" authorId="1" shapeId="0" xr:uid="{E2C76AD9-A07E-496A-9393-8F7F202B8856}">
      <text>
        <r>
          <rPr>
            <b/>
            <sz val="12"/>
            <color indexed="81"/>
            <rFont val="맑은 고딕"/>
            <family val="3"/>
            <charset val="129"/>
          </rPr>
          <t>강사 인적사항-성명 작성시 자동 표기됨으로 서명 혹은 날인만 하되 반드시 자필 서명할 것 
전자 서명, 서명 이미지 사용 불가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I10" authorId="0" shapeId="0" xr:uid="{F39BB9BD-E08D-4E0C-9D8F-78C5BD6228D5}">
      <text>
        <r>
          <rPr>
            <b/>
            <sz val="12"/>
            <color indexed="81"/>
            <rFont val="맑은 고딕"/>
            <family val="3"/>
            <charset val="129"/>
          </rPr>
          <t>자필 서명만 가능
전자 서명, 서명 이미지 X</t>
        </r>
      </text>
    </comment>
    <comment ref="F21" authorId="0" shapeId="0" xr:uid="{0E79D8AF-8E86-4E8A-BD58-55B5ECA6C81B}">
      <text>
        <r>
          <rPr>
            <b/>
            <sz val="12"/>
            <color indexed="81"/>
            <rFont val="맑은 고딕"/>
            <family val="3"/>
            <charset val="129"/>
          </rPr>
          <t>자동 산출</t>
        </r>
      </text>
    </comment>
    <comment ref="H25" authorId="0" shapeId="0" xr:uid="{ED47C011-73FF-495B-9569-F2FE2F52168F}">
      <text>
        <r>
          <rPr>
            <b/>
            <sz val="12"/>
            <color indexed="81"/>
            <rFont val="맑은 고딕"/>
            <family val="3"/>
            <charset val="129"/>
          </rPr>
          <t>0.기본정보입력 시트 작성 시 자동 표기됨으로 서명 혹은 날인만 하되 반드시 자필 서명할 것 
전자 서명, 서명 이미지 사용 불가</t>
        </r>
      </text>
    </comment>
  </commentList>
</comments>
</file>

<file path=xl/sharedStrings.xml><?xml version="1.0" encoding="utf-8"?>
<sst xmlns="http://schemas.openxmlformats.org/spreadsheetml/2006/main" count="280" uniqueCount="200">
  <si>
    <t>작성</t>
    <phoneticPr fontId="5" type="noConversion"/>
  </si>
  <si>
    <t>지역사회연계프로젝트</t>
  </si>
  <si>
    <t>규현초이, 김정환</t>
    <phoneticPr fontId="5" type="noConversion"/>
  </si>
  <si>
    <t>게임애니메이션AI융합전공</t>
    <phoneticPr fontId="5" type="noConversion"/>
  </si>
  <si>
    <t>예시</t>
    <phoneticPr fontId="5" type="noConversion"/>
  </si>
  <si>
    <t>유형</t>
    <phoneticPr fontId="5" type="noConversion"/>
  </si>
  <si>
    <t>담당교수</t>
    <phoneticPr fontId="5" type="noConversion"/>
  </si>
  <si>
    <t>분반</t>
    <phoneticPr fontId="5" type="noConversion"/>
  </si>
  <si>
    <t>교과목명</t>
    <phoneticPr fontId="5" type="noConversion"/>
  </si>
  <si>
    <t>주관학과</t>
    <phoneticPr fontId="5" type="noConversion"/>
  </si>
  <si>
    <t>단과대학</t>
    <phoneticPr fontId="5" type="noConversion"/>
  </si>
  <si>
    <r>
      <t>[</t>
    </r>
    <r>
      <rPr>
        <sz val="9"/>
        <rFont val="맑은 고딕"/>
        <family val="3"/>
        <charset val="129"/>
      </rPr>
      <t>서</t>
    </r>
    <r>
      <rPr>
        <sz val="9"/>
        <rFont val="맑은고딕"/>
        <family val="3"/>
        <charset val="129"/>
      </rPr>
      <t>식0] 기본정보입력</t>
    </r>
    <r>
      <rPr>
        <sz val="9"/>
        <rFont val="맑은 고딕"/>
        <family val="3"/>
        <charset val="129"/>
      </rPr>
      <t>(필수)</t>
    </r>
    <phoneticPr fontId="5" type="noConversion"/>
  </si>
  <si>
    <r>
      <t>인공지능융합캡스톤디자인</t>
    </r>
    <r>
      <rPr>
        <sz val="9"/>
        <color rgb="FFFF0000"/>
        <rFont val="맑은 고딕"/>
        <family val="3"/>
        <charset val="129"/>
      </rPr>
      <t>프랑스문화</t>
    </r>
    <phoneticPr fontId="5" type="noConversion"/>
  </si>
  <si>
    <r>
      <t>인문</t>
    </r>
    <r>
      <rPr>
        <sz val="9"/>
        <color rgb="FFFF0000"/>
        <rFont val="맑은 고딕"/>
        <family val="3"/>
        <charset val="129"/>
      </rPr>
      <t>인문</t>
    </r>
    <r>
      <rPr>
        <sz val="9"/>
        <color rgb="FFFF0000"/>
        <rFont val="맑은고딕"/>
        <family val="3"/>
        <charset val="129"/>
      </rPr>
      <t>사회과학대학</t>
    </r>
    <phoneticPr fontId="5" type="noConversion"/>
  </si>
  <si>
    <t>전자세금계산서 발행시 사용</t>
    <phoneticPr fontId="5" type="noConversion"/>
  </si>
  <si>
    <t>상명대학교 사업자등록증</t>
    <phoneticPr fontId="5" type="noConversion"/>
  </si>
  <si>
    <t>특강 및 자문료 사용시 참고</t>
    <phoneticPr fontId="5" type="noConversion"/>
  </si>
  <si>
    <t>특강 및 자문료 지급 기준</t>
    <phoneticPr fontId="5" type="noConversion"/>
  </si>
  <si>
    <t>별첨</t>
    <phoneticPr fontId="5" type="noConversion"/>
  </si>
  <si>
    <t>도서 구매시 작성</t>
    <phoneticPr fontId="5" type="noConversion"/>
  </si>
  <si>
    <t>문헌 기부채납 신청서</t>
    <phoneticPr fontId="5" type="noConversion"/>
  </si>
  <si>
    <t>6</t>
    <phoneticPr fontId="5" type="noConversion"/>
  </si>
  <si>
    <t>캡스톤디자인 특강/자문 확인서</t>
    <phoneticPr fontId="5" type="noConversion"/>
  </si>
  <si>
    <t>5</t>
    <phoneticPr fontId="5" type="noConversion"/>
  </si>
  <si>
    <t>캡스톤디자인 학술 활동보고서</t>
    <phoneticPr fontId="5" type="noConversion"/>
  </si>
  <si>
    <t>4</t>
    <phoneticPr fontId="5" type="noConversion"/>
  </si>
  <si>
    <t>검수 및 인수 확인서</t>
    <phoneticPr fontId="5" type="noConversion"/>
  </si>
  <si>
    <t>3-1</t>
    <phoneticPr fontId="5" type="noConversion"/>
  </si>
  <si>
    <t>캡스톤디자인 재료비 지출 내역서</t>
    <phoneticPr fontId="5" type="noConversion"/>
  </si>
  <si>
    <t>3</t>
    <phoneticPr fontId="5" type="noConversion"/>
  </si>
  <si>
    <t>2-1</t>
    <phoneticPr fontId="5" type="noConversion"/>
  </si>
  <si>
    <t>캡스톤디자인 지원금 정산서(학과)</t>
    <phoneticPr fontId="5" type="noConversion"/>
  </si>
  <si>
    <t>2</t>
    <phoneticPr fontId="5" type="noConversion"/>
  </si>
  <si>
    <t>지원금 정산 
제출 서류</t>
    <phoneticPr fontId="5" type="noConversion"/>
  </si>
  <si>
    <t>비고</t>
    <phoneticPr fontId="5" type="noConversion"/>
  </si>
  <si>
    <t>[안내]</t>
    <phoneticPr fontId="5" type="noConversion"/>
  </si>
  <si>
    <t>※ 서류 제출 목록을 확인하시고 해당하는 서식을 작성 후 제출해 주시기 바랍니다.</t>
    <phoneticPr fontId="5" type="noConversion"/>
  </si>
  <si>
    <t>서식 번호</t>
    <phoneticPr fontId="5" type="noConversion"/>
  </si>
  <si>
    <t>서식 구분</t>
    <phoneticPr fontId="5" type="noConversion"/>
  </si>
  <si>
    <t>서식 명</t>
    <phoneticPr fontId="5" type="noConversion"/>
  </si>
  <si>
    <t>법인카드</t>
  </si>
  <si>
    <t>계좌이체</t>
  </si>
  <si>
    <t>전자세금계산서</t>
  </si>
  <si>
    <t>법인현금영수증</t>
  </si>
  <si>
    <t>금액(원)</t>
    <phoneticPr fontId="5" type="noConversion"/>
  </si>
  <si>
    <t>거래일자</t>
    <phoneticPr fontId="5" type="noConversion"/>
  </si>
  <si>
    <t>거래처</t>
    <phoneticPr fontId="5" type="noConversion"/>
  </si>
  <si>
    <t>순번</t>
    <phoneticPr fontId="5" type="noConversion"/>
  </si>
  <si>
    <t>기집행액(B)</t>
    <phoneticPr fontId="5" type="noConversion"/>
  </si>
  <si>
    <t>총 예산(A)</t>
    <phoneticPr fontId="5" type="noConversion"/>
  </si>
  <si>
    <t>담당 교수</t>
    <phoneticPr fontId="5" type="noConversion"/>
  </si>
  <si>
    <t>학기</t>
    <phoneticPr fontId="5" type="noConversion"/>
  </si>
  <si>
    <t>학년도</t>
    <phoneticPr fontId="5" type="noConversion"/>
  </si>
  <si>
    <t>결제/증빙수단</t>
    <phoneticPr fontId="5" type="noConversion"/>
  </si>
  <si>
    <t xml:space="preserve">숫자, 글씨 잘 보이게 사진 첨부 </t>
    <phoneticPr fontId="5" type="noConversion"/>
  </si>
  <si>
    <t>※ 영수증은 반드시 겹치지 않게 부착하며 양식 1개당 1건 부착, 영수증이 많을 경우 페이지 추가하여 작성</t>
    <phoneticPr fontId="5" type="noConversion"/>
  </si>
  <si>
    <t>활용 용도</t>
    <phoneticPr fontId="5" type="noConversion"/>
  </si>
  <si>
    <t>사진 부착</t>
    <phoneticPr fontId="5" type="noConversion"/>
  </si>
  <si>
    <t>영수증 첨부</t>
    <phoneticPr fontId="5" type="noConversion"/>
  </si>
  <si>
    <t>(인)</t>
    <phoneticPr fontId="32" type="noConversion"/>
  </si>
  <si>
    <t>홍길동</t>
    <phoneticPr fontId="32" type="noConversion"/>
  </si>
  <si>
    <t>성  명</t>
    <phoneticPr fontId="32" type="noConversion"/>
  </si>
  <si>
    <t>직  위</t>
    <phoneticPr fontId="32" type="noConversion"/>
  </si>
  <si>
    <t>인수자</t>
    <phoneticPr fontId="5" type="noConversion"/>
  </si>
  <si>
    <t xml:space="preserve">        위 검수조서 물품을 정히 인수함.</t>
    <phoneticPr fontId="32" type="noConversion"/>
  </si>
  <si>
    <t>유관순</t>
    <phoneticPr fontId="32" type="noConversion"/>
  </si>
  <si>
    <t>담당교수</t>
    <phoneticPr fontId="32" type="noConversion"/>
  </si>
  <si>
    <t>검수자</t>
    <phoneticPr fontId="32" type="noConversion"/>
  </si>
  <si>
    <t xml:space="preserve">        위와 같이 검수 하였음.</t>
    <phoneticPr fontId="32" type="noConversion"/>
  </si>
  <si>
    <t xml:space="preserve">기타(세금계산서) 내용과 동일 </t>
    <phoneticPr fontId="32" type="noConversion"/>
  </si>
  <si>
    <t>영수증 내용과 동일</t>
    <phoneticPr fontId="32" type="noConversion"/>
  </si>
  <si>
    <t xml:space="preserve"> (      ) </t>
    <phoneticPr fontId="32" type="noConversion"/>
  </si>
  <si>
    <t>견적서 내용과 동일</t>
    <phoneticPr fontId="32" type="noConversion"/>
  </si>
  <si>
    <t>거래명세서 내용과 동일</t>
    <phoneticPr fontId="32" type="noConversion"/>
  </si>
  <si>
    <t>세      부      내      역</t>
    <phoneticPr fontId="32" type="noConversion"/>
  </si>
  <si>
    <t>품목 및 수량</t>
    <phoneticPr fontId="32" type="noConversion"/>
  </si>
  <si>
    <t>(예시)
▶ 활동 목표
1. 내용입력
2. 내용입력
▶ 활동 내용 및 결과
1. 내용입력
2. 내용입력   
※ 최소 10줄 이상 작성, 활동 내용에 따라 여러 장에 걸쳐 작성할 수 있음</t>
    <phoneticPr fontId="5" type="noConversion"/>
  </si>
  <si>
    <t>활동일자</t>
    <phoneticPr fontId="5" type="noConversion"/>
  </si>
  <si>
    <t>합계</t>
    <phoneticPr fontId="5" type="noConversion"/>
  </si>
  <si>
    <t>구매자 
서명</t>
    <phoneticPr fontId="5" type="noConversion"/>
  </si>
  <si>
    <t>구매자</t>
    <phoneticPr fontId="5" type="noConversion"/>
  </si>
  <si>
    <t>ISBN번호</t>
    <phoneticPr fontId="5" type="noConversion"/>
  </si>
  <si>
    <t>구입금액</t>
    <phoneticPr fontId="5" type="noConversion"/>
  </si>
  <si>
    <t>출판년도</t>
    <phoneticPr fontId="5" type="noConversion"/>
  </si>
  <si>
    <t>출판사</t>
    <phoneticPr fontId="5" type="noConversion"/>
  </si>
  <si>
    <t>저자</t>
    <phoneticPr fontId="5" type="noConversion"/>
  </si>
  <si>
    <t>도서명</t>
    <phoneticPr fontId="5" type="noConversion"/>
  </si>
  <si>
    <t>번호</t>
    <phoneticPr fontId="5" type="noConversion"/>
  </si>
  <si>
    <t>도서 목록</t>
    <phoneticPr fontId="5" type="noConversion"/>
  </si>
  <si>
    <t xml:space="preserve">유형 </t>
    <phoneticPr fontId="5" type="noConversion"/>
  </si>
  <si>
    <t>캡스톤디자인 문헌 기부채납 신청서</t>
    <phoneticPr fontId="5" type="noConversion"/>
  </si>
  <si>
    <t>[별첨1]</t>
    <phoneticPr fontId="5" type="noConversion"/>
  </si>
  <si>
    <t>[별첨2]</t>
    <phoneticPr fontId="5" type="noConversion"/>
  </si>
  <si>
    <t>현금영수증결제자
(학번, 성명)</t>
    <phoneticPr fontId="5" type="noConversion"/>
  </si>
  <si>
    <t>사용내역</t>
    <phoneticPr fontId="5" type="noConversion"/>
  </si>
  <si>
    <t>정산내용</t>
    <phoneticPr fontId="5" type="noConversion"/>
  </si>
  <si>
    <t>[서식2]</t>
    <phoneticPr fontId="5" type="noConversion"/>
  </si>
  <si>
    <t>[서식2] 학과 작성용</t>
    <phoneticPr fontId="5" type="noConversion"/>
  </si>
  <si>
    <t>예시: 아크릴 등 3종</t>
  </si>
  <si>
    <t xml:space="preserve">
지마켓
</t>
  </si>
  <si>
    <t>202320000 이순신</t>
  </si>
  <si>
    <t>예시: 원단 10마</t>
  </si>
  <si>
    <t>원단나라</t>
  </si>
  <si>
    <t xml:space="preserve">예시: OO대회 작품 출품비 </t>
  </si>
  <si>
    <t xml:space="preserve">OO학회 </t>
  </si>
  <si>
    <t xml:space="preserve">예시: 23.03.30 특강 </t>
  </si>
  <si>
    <t>강사 박상명</t>
  </si>
  <si>
    <t>[서식2-1] 학생 작성용</t>
    <phoneticPr fontId="5" type="noConversion"/>
  </si>
  <si>
    <t>[서식2-1]</t>
    <phoneticPr fontId="5" type="noConversion"/>
  </si>
  <si>
    <t>캡스톤디자인 지원금 정산서(학생)</t>
    <phoneticPr fontId="5" type="noConversion"/>
  </si>
  <si>
    <t>[서식3]</t>
    <phoneticPr fontId="5" type="noConversion"/>
  </si>
  <si>
    <t>[서식3-1]</t>
    <phoneticPr fontId="5" type="noConversion"/>
  </si>
  <si>
    <t>[서식4]</t>
    <phoneticPr fontId="5" type="noConversion"/>
  </si>
  <si>
    <t>캡스톤디자인 학술 활동보고서Ⅰ</t>
    <phoneticPr fontId="5" type="noConversion"/>
  </si>
  <si>
    <t>[서식5]</t>
    <phoneticPr fontId="5" type="noConversion"/>
  </si>
  <si>
    <t>[서식6]</t>
    <phoneticPr fontId="5" type="noConversion"/>
  </si>
  <si>
    <r>
      <t xml:space="preserve">교과목/정산 차수별로 </t>
    </r>
    <r>
      <rPr>
        <b/>
        <u/>
        <sz val="9"/>
        <color rgb="FFFF0000"/>
        <rFont val="맑은 고딕"/>
        <family val="3"/>
        <charset val="129"/>
        <scheme val="minor"/>
      </rPr>
      <t>학과에서</t>
    </r>
    <r>
      <rPr>
        <b/>
        <sz val="9"/>
        <color rgb="FFFF0000"/>
        <rFont val="맑은 고딕"/>
        <family val="3"/>
        <charset val="129"/>
        <scheme val="minor"/>
      </rPr>
      <t xml:space="preserve"> 작성 (결재용)</t>
    </r>
    <phoneticPr fontId="5" type="noConversion"/>
  </si>
  <si>
    <r>
      <t xml:space="preserve">교과목 내 팀/정산 차수별로 </t>
    </r>
    <r>
      <rPr>
        <b/>
        <u/>
        <sz val="9"/>
        <color rgb="FFFF0000"/>
        <rFont val="맑은 고딕"/>
        <family val="3"/>
        <charset val="129"/>
        <scheme val="minor"/>
      </rPr>
      <t>학생이</t>
    </r>
    <r>
      <rPr>
        <b/>
        <sz val="9"/>
        <color rgb="FFFF0000"/>
        <rFont val="맑은 고딕"/>
        <family val="3"/>
        <charset val="129"/>
        <scheme val="minor"/>
      </rPr>
      <t xml:space="preserve"> 작성 (작성 및 학과 제출용)</t>
    </r>
    <phoneticPr fontId="5" type="noConversion"/>
  </si>
  <si>
    <t>재료(물품) 구매시 작성</t>
    <phoneticPr fontId="5" type="noConversion"/>
  </si>
  <si>
    <r>
      <t xml:space="preserve">재료(물품) 구매시 </t>
    </r>
    <r>
      <rPr>
        <b/>
        <u/>
        <sz val="9"/>
        <color rgb="FFFF0000"/>
        <rFont val="맑은 고딕"/>
        <family val="3"/>
        <charset val="129"/>
        <scheme val="minor"/>
      </rPr>
      <t>학과에서</t>
    </r>
    <r>
      <rPr>
        <b/>
        <sz val="9"/>
        <color rgb="FFFF0000"/>
        <rFont val="맑은 고딕"/>
        <family val="3"/>
        <charset val="129"/>
        <scheme val="minor"/>
      </rPr>
      <t xml:space="preserve"> 작성</t>
    </r>
    <phoneticPr fontId="5" type="noConversion"/>
  </si>
  <si>
    <t>학술 활동비 사용시 작성</t>
    <phoneticPr fontId="5" type="noConversion"/>
  </si>
  <si>
    <r>
      <t xml:space="preserve">특강 및 자문료 사용시 </t>
    </r>
    <r>
      <rPr>
        <b/>
        <u/>
        <sz val="9"/>
        <color rgb="FFFF0000"/>
        <rFont val="맑은 고딕"/>
        <family val="3"/>
        <charset val="129"/>
        <scheme val="minor"/>
      </rPr>
      <t>학과에서</t>
    </r>
    <r>
      <rPr>
        <b/>
        <sz val="9"/>
        <color rgb="FFFF0000"/>
        <rFont val="맑은 고딕"/>
        <family val="3"/>
        <charset val="129"/>
        <scheme val="minor"/>
      </rPr>
      <t xml:space="preserve"> 작성</t>
    </r>
    <phoneticPr fontId="5" type="noConversion"/>
  </si>
  <si>
    <t>캡스톤디자인 지원금 정산 서류 작성 안내</t>
    <phoneticPr fontId="5" type="noConversion"/>
  </si>
  <si>
    <t>집행액(C)</t>
    <phoneticPr fontId="5" type="noConversion"/>
  </si>
  <si>
    <t>위와 같이 정산을 요청 드리며, 캡스톤디자인 과제와 연관된 정산 내역임을 확인 및 책임 서약합니다.</t>
    <phoneticPr fontId="5" type="noConversion"/>
  </si>
  <si>
    <t>잔액(A-B-C=D)</t>
    <phoneticPr fontId="5" type="noConversion"/>
  </si>
  <si>
    <t>영수증과 거래명세서 간 일자나 금액이 다른 사유, 지원금 초과 사용으로 인해 일부 금액만 정산받는 경우 등 
학과에서 정산업무 시 알아야 할 특이사항이 있다면 작성</t>
    <phoneticPr fontId="5" type="noConversion"/>
  </si>
  <si>
    <t>정산차수</t>
    <phoneticPr fontId="5" type="noConversion"/>
  </si>
  <si>
    <t>제출팀명</t>
    <phoneticPr fontId="5" type="noConversion"/>
  </si>
  <si>
    <t xml:space="preserve">사진 첨부(필수)
: 영수증 or 거래명세서에 기입된 구입물품 전체 및 결과물 반영 사진
예) 물품 10개 구매시 10개 전체 사진 
인쇄비로 책자 50권 제작 시 50권 전체 사진 </t>
    <phoneticPr fontId="5" type="noConversion"/>
  </si>
  <si>
    <t>거래명세서 첨부</t>
    <phoneticPr fontId="5" type="noConversion"/>
  </si>
  <si>
    <t xml:space="preserve">활동시간 </t>
    <phoneticPr fontId="5" type="noConversion"/>
  </si>
  <si>
    <t xml:space="preserve">활동 내용 </t>
    <phoneticPr fontId="5" type="noConversion"/>
  </si>
  <si>
    <t xml:space="preserve">활동 사진 </t>
    <phoneticPr fontId="5" type="noConversion"/>
  </si>
  <si>
    <t>※ 단순 셀카 X
- 활동 중인 모습이어야 함. 
- 참석자 전원의 모습이 보여야 함.</t>
    <phoneticPr fontId="5" type="noConversion"/>
  </si>
  <si>
    <t>캡스톤디자인 학술 활동보고서Ⅱ</t>
    <phoneticPr fontId="5" type="noConversion"/>
  </si>
  <si>
    <t xml:space="preserve">특강/자문 
내용 </t>
    <phoneticPr fontId="5" type="noConversion"/>
  </si>
  <si>
    <t>특강/자문 
사진</t>
    <phoneticPr fontId="5" type="noConversion"/>
  </si>
  <si>
    <t xml:space="preserve">강사
인적사항 </t>
    <phoneticPr fontId="5" type="noConversion"/>
  </si>
  <si>
    <t xml:space="preserve">성명: </t>
    <phoneticPr fontId="5" type="noConversion"/>
  </si>
  <si>
    <t xml:space="preserve">소속/직급: </t>
    <phoneticPr fontId="5" type="noConversion"/>
  </si>
  <si>
    <t xml:space="preserve">지급 금액(원): </t>
    <phoneticPr fontId="5" type="noConversion"/>
  </si>
  <si>
    <r>
      <t>개인정보 
수집</t>
    </r>
    <r>
      <rPr>
        <sz val="11"/>
        <color theme="1"/>
        <rFont val="Tahoma"/>
        <family val="2"/>
        <charset val="1"/>
      </rPr>
      <t>‧</t>
    </r>
    <r>
      <rPr>
        <sz val="11"/>
        <color theme="1"/>
        <rFont val="맑은 고딕"/>
        <family val="2"/>
        <charset val="129"/>
        <scheme val="minor"/>
      </rPr>
      <t xml:space="preserve">이용 
동의  </t>
    </r>
    <phoneticPr fontId="5" type="noConversion"/>
  </si>
  <si>
    <t xml:space="preserve">위 문헌은 캡스톤디자인 교과목 지원금으로 구매하였으며 
상명대학교 학술정보관에 기부채납을 신청합니다. </t>
    <phoneticPr fontId="5" type="noConversion"/>
  </si>
  <si>
    <t xml:space="preserve">담당 교수: </t>
    <phoneticPr fontId="5" type="noConversion"/>
  </si>
  <si>
    <t>학술정보관장 귀하</t>
    <phoneticPr fontId="5" type="noConversion"/>
  </si>
  <si>
    <r>
      <t xml:space="preserve">
상기 도서를 정히 인수함
학술정보지원팀(학술정보관) 팀장/담당자 </t>
    </r>
    <r>
      <rPr>
        <u/>
        <sz val="11"/>
        <color theme="1"/>
        <rFont val="맑은 고딕"/>
        <family val="3"/>
        <charset val="129"/>
        <scheme val="minor"/>
      </rPr>
      <t xml:space="preserve">                       </t>
    </r>
    <r>
      <rPr>
        <sz val="11"/>
        <color theme="1"/>
        <rFont val="맑은 고딕"/>
        <family val="3"/>
        <charset val="129"/>
        <scheme val="minor"/>
      </rPr>
      <t xml:space="preserve"> (인)</t>
    </r>
    <phoneticPr fontId="5" type="noConversion"/>
  </si>
  <si>
    <r>
      <rPr>
        <sz val="9"/>
        <rFont val="맑은 고딕"/>
        <family val="3"/>
        <charset val="129"/>
      </rPr>
      <t>※</t>
    </r>
    <r>
      <rPr>
        <sz val="9"/>
        <rFont val="Calibri"/>
        <family val="3"/>
      </rPr>
      <t xml:space="preserve">  </t>
    </r>
    <r>
      <rPr>
        <sz val="9"/>
        <rFont val="맑은 고딕"/>
        <family val="3"/>
        <charset val="129"/>
      </rPr>
      <t>과제계획서와 동일하게 작성하여 주시기 바랍니다.</t>
    </r>
    <phoneticPr fontId="5" type="noConversion"/>
  </si>
  <si>
    <t xml:space="preserve">작성자명: </t>
    <phoneticPr fontId="5" type="noConversion"/>
  </si>
  <si>
    <t>작성자 서명:</t>
    <phoneticPr fontId="5" type="noConversion"/>
  </si>
  <si>
    <t>[서식4] 2-2 page</t>
    <phoneticPr fontId="5" type="noConversion"/>
  </si>
  <si>
    <t>[서식4] 2-1 page</t>
    <phoneticPr fontId="5" type="noConversion"/>
  </si>
  <si>
    <t>활동 확인</t>
    <phoneticPr fontId="5" type="noConversion"/>
  </si>
  <si>
    <t xml:space="preserve">강사명: </t>
    <phoneticPr fontId="5" type="noConversion"/>
  </si>
  <si>
    <r>
      <t>202</t>
    </r>
    <r>
      <rPr>
        <b/>
        <sz val="9"/>
        <rFont val="맑은 고딕"/>
        <family val="3"/>
        <charset val="129"/>
      </rPr>
      <t>4</t>
    </r>
    <r>
      <rPr>
        <b/>
        <sz val="9"/>
        <rFont val="맑은고딕"/>
        <family val="3"/>
        <charset val="129"/>
      </rPr>
      <t xml:space="preserve">학년도 </t>
    </r>
    <r>
      <rPr>
        <b/>
        <sz val="9"/>
        <rFont val="맑은 고딕"/>
        <family val="3"/>
        <charset val="129"/>
      </rPr>
      <t>1</t>
    </r>
    <r>
      <rPr>
        <b/>
        <sz val="9"/>
        <rFont val="맑은고딕"/>
        <family val="3"/>
        <charset val="129"/>
      </rPr>
      <t>학기</t>
    </r>
    <phoneticPr fontId="5" type="noConversion"/>
  </si>
  <si>
    <t>학과담당/조교</t>
    <phoneticPr fontId="32" type="noConversion"/>
  </si>
  <si>
    <t>검 수 및 인 수 확 인 서</t>
    <phoneticPr fontId="32" type="noConversion"/>
  </si>
  <si>
    <t>(예시)
원단 5롤 외 3종</t>
    <phoneticPr fontId="5" type="noConversion"/>
  </si>
  <si>
    <t xml:space="preserve">참여자명 </t>
    <phoneticPr fontId="5" type="noConversion"/>
  </si>
  <si>
    <t>활동장소</t>
    <phoneticPr fontId="5" type="noConversion"/>
  </si>
  <si>
    <t>※ 특강/자문 사진 첨부(필수) 
- 특강/자문자 포함 참석자 전원의 모습이 보이게 원경으로 사진 촬영  
- 기념 사진이 아닌 실제 특강/자문 중인 모습의 사진을 첨부</t>
    <phoneticPr fontId="5" type="noConversion"/>
  </si>
  <si>
    <t>[서식5] 2-1 page</t>
    <phoneticPr fontId="5" type="noConversion"/>
  </si>
  <si>
    <t>[서식5] 2-2 page</t>
    <phoneticPr fontId="5" type="noConversion"/>
  </si>
  <si>
    <t>캡스톤디자인 특강/자문 확인서Ⅰ</t>
    <phoneticPr fontId="5" type="noConversion"/>
  </si>
  <si>
    <t>캡스톤디자인 특강/자문 확인서Ⅱ</t>
    <phoneticPr fontId="5" type="noConversion"/>
  </si>
  <si>
    <t>캡스톤디자인 재료비 지출 내역서Ⅰ</t>
    <phoneticPr fontId="5" type="noConversion"/>
  </si>
  <si>
    <t>캡스톤디자인 재료비 지출 내역서Ⅱ</t>
    <phoneticPr fontId="5" type="noConversion"/>
  </si>
  <si>
    <t xml:space="preserve">※ 재료비 → 학술활동비 → 특강 및 자문료 순 영수증 단위로 입력, 영수증 25개 초과 시 페이지 추가하여 기입 
※ 수기로 내용 수정 시 수정 내역 위에 담당 교수의 도장(서명) 필요(수정테이프 사용불가)
※ 제출받은 2-1. 지원금 정산서(학생)를 강좌별로 취합하여 작성  </t>
    <phoneticPr fontId="5" type="noConversion"/>
  </si>
  <si>
    <t xml:space="preserve">※ 재료비 → 학술활동비 → 특강 및 자문료 순 영수증 단위로 입력, 영수증 25개 초과 시 칸 추가 혹은 페이지 추가하여 기입 
※ 수기로 내용 수정 시 수정 내역 위에 담당 교수의 도장(서명) 필요(수정테이프 사용불가)
※ 사용 팀별 작성 후 정산 차수별 제출 기한 내 학과 사무실에 제출 </t>
    <phoneticPr fontId="5" type="noConversion"/>
  </si>
  <si>
    <t>1. 개인정보의 수집·이용 목적: 교육혁신추진팀에서는 캡스톤디자인 프로그램 중 전문가 활용을 목적으로 개인정보를 
수집하고자 하며, 수집된 개인정보는 강사료 지급을 위한 목적으로만 이용됩니다. 
2. 수집하려는 개인정보의 항목: 개인정보의 항목은 강사의 소속 및 직급, 주민번호, 강사료 입금 은행 및 계좌, 예금주명, 연락처
3. 개인정보의 보유 및 이용 기간: 수집된 개인 정보는 강사료 지급 후 즉시 파기
4. 동의를 거부할 권리 및 동의 거부에 따른 불이익: 개인정보 수집 및 이용에 대하여 동의를 거부할 수 있으나, 
거부할 시 강사료 지급이 제한 될 수 있습니다.</t>
    <phoneticPr fontId="5" type="noConversion"/>
  </si>
  <si>
    <t>※ 변경 불가능한 셀은 자동입력 되는 곳입니다. 필요 시, 암호 5503 을 입력하여 시트보호를 해제하고 사용하여 주십시오.</t>
    <phoneticPr fontId="5" type="noConversion"/>
  </si>
  <si>
    <t>캡스톤디자인 재료비 지출 내역서Ⅲ</t>
    <phoneticPr fontId="5" type="noConversion"/>
  </si>
  <si>
    <t>견적서 첨부</t>
    <phoneticPr fontId="5" type="noConversion"/>
  </si>
  <si>
    <t>[서식3] 3-3 page</t>
    <phoneticPr fontId="5" type="noConversion"/>
  </si>
  <si>
    <t>[서식3] 3-1 page</t>
    <phoneticPr fontId="5" type="noConversion"/>
  </si>
  <si>
    <t>[서식3] 3-2 page</t>
    <phoneticPr fontId="5" type="noConversion"/>
  </si>
  <si>
    <t xml:space="preserve">1. 숫자, 글씨 잘 보이게 첨부 
2. 최대한 원본 크기를 유지하여 화면에 꽉 차게 첨부
3. 양식 1개당 1장만 부착, 여러 장을 첨부해야할 경우 페이지 추가하여 첨부
(증빙 간 서로 겹치지 않도록 함)  </t>
    <phoneticPr fontId="5" type="noConversion"/>
  </si>
  <si>
    <t>유형 
선정사유</t>
    <phoneticPr fontId="5" type="noConversion"/>
  </si>
  <si>
    <r>
      <t xml:space="preserve">※ 특강/자문 주제, 목표, 내용 등 기술
</t>
    </r>
    <r>
      <rPr>
        <sz val="11"/>
        <color rgb="FFFF0000"/>
        <rFont val="맑은 고딕"/>
        <family val="3"/>
        <charset val="129"/>
        <scheme val="minor"/>
      </rPr>
      <t xml:space="preserve">※ 추가 첨부: 성범죄경력조회회신서, 특별강의료 유형에 따른 증빙서류(재직(경력)증명서, 사업자등록증, 학위증 등), 특강/자문/평가자료(전체 or 일부/요약)
※ 강사 신분증, 통장 사본은 필요시 학과에서 자체 사용 후 파기하며 정산서에 첨부하지 않음 </t>
    </r>
    <phoneticPr fontId="5" type="noConversion"/>
  </si>
  <si>
    <t xml:space="preserve">강사료 유형: </t>
    <phoneticPr fontId="5" type="noConversion"/>
  </si>
  <si>
    <t>강사 확인사항</t>
    <phoneticPr fontId="5" type="noConversion"/>
  </si>
  <si>
    <t>구비(제출) 서류 관련 
동의</t>
    <phoneticPr fontId="5" type="noConversion"/>
  </si>
  <si>
    <t xml:space="preserve">1. 제출한 서류(성범죄경력조회동의서, 특별강의료 유형에 따른 증빙서류(재직(경력)증명서, 사업자등록증, 학위증 등), 
특강/자문/평가자료, 이력서, 포트폴리오, 신분증, 통장 사본 등)는 반환하지 않습니다. 
2. 제출 서류에 기재된 내용과 제출 서류가 사실과 다른 경우 한국연구재단 및 대학혁신지원사업 제반 규정에 따라 
강사료를 지급하지 않거나 환수할 수 있습니다. </t>
    <phoneticPr fontId="5" type="noConversion"/>
  </si>
  <si>
    <t>융합공과대학</t>
    <phoneticPr fontId="5" type="noConversion"/>
  </si>
  <si>
    <t>지능IOT융합전공</t>
    <phoneticPr fontId="5" type="noConversion"/>
  </si>
  <si>
    <t>캡스톤디자인1</t>
    <phoneticPr fontId="5" type="noConversion"/>
  </si>
  <si>
    <t>김종원</t>
    <phoneticPr fontId="5" type="noConversion"/>
  </si>
  <si>
    <t>문제해결프로젝트</t>
  </si>
  <si>
    <t>엄블랑호다</t>
    <phoneticPr fontId="5" type="noConversion"/>
  </si>
  <si>
    <t>중간정산 2차</t>
  </si>
  <si>
    <t xml:space="preserve">디바이스마트
</t>
    <phoneticPr fontId="5" type="noConversion"/>
  </si>
  <si>
    <t>디바이스마트</t>
    <phoneticPr fontId="5" type="noConversion"/>
  </si>
  <si>
    <r>
      <t xml:space="preserve">아두이노 근전도 </t>
    </r>
    <r>
      <rPr>
        <sz val="9"/>
        <color theme="1"/>
        <rFont val="Tahoma"/>
        <family val="2"/>
      </rPr>
      <t xml:space="preserve">EMG </t>
    </r>
    <r>
      <rPr>
        <sz val="9"/>
        <color theme="1"/>
        <rFont val="AppleGothic"/>
        <family val="2"/>
        <charset val="129"/>
      </rPr>
      <t xml:space="preserve">모듈 </t>
    </r>
    <r>
      <rPr>
        <sz val="9"/>
        <color theme="1"/>
        <rFont val="Tahoma"/>
        <family val="2"/>
      </rPr>
      <t xml:space="preserve">KIT0012 [SZH-HWS010] </t>
    </r>
  </si>
  <si>
    <t xml:space="preserve">Arduino Uno (R3) </t>
  </si>
  <si>
    <t xml:space="preserve">USB Cable Type A to B - 30CM Black [321010003] </t>
  </si>
  <si>
    <r>
      <t>테스트</t>
    </r>
    <r>
      <rPr>
        <sz val="9"/>
        <color theme="1"/>
        <rFont val="Tahoma"/>
        <family val="2"/>
      </rPr>
      <t xml:space="preserve">[CH254] </t>
    </r>
    <r>
      <rPr>
        <sz val="9"/>
        <color theme="1"/>
        <rFont val="AppleGothic"/>
        <family val="2"/>
        <charset val="129"/>
      </rPr>
      <t xml:space="preserve">소켓 점퍼 케이블 </t>
    </r>
    <r>
      <rPr>
        <sz val="9"/>
        <color theme="1"/>
        <rFont val="Tahoma"/>
        <family val="2"/>
      </rPr>
      <t>40P (</t>
    </r>
    <r>
      <rPr>
        <sz val="9"/>
        <color theme="1"/>
        <rFont val="AppleGothic"/>
        <family val="2"/>
        <charset val="129"/>
      </rPr>
      <t>칼라</t>
    </r>
    <r>
      <rPr>
        <sz val="9"/>
        <color theme="1"/>
        <rFont val="Tahoma"/>
        <family val="2"/>
      </rPr>
      <t xml:space="preserve">) (F/F) 20cm </t>
    </r>
  </si>
  <si>
    <r>
      <t xml:space="preserve">AAx4 </t>
    </r>
    <r>
      <rPr>
        <sz val="9"/>
        <color theme="1"/>
        <rFont val="AppleGothic"/>
        <family val="2"/>
        <charset val="129"/>
      </rPr>
      <t xml:space="preserve">배터리팩 건전지홀더 </t>
    </r>
    <r>
      <rPr>
        <sz val="9"/>
        <color theme="1"/>
        <rFont val="Tahoma"/>
        <family val="2"/>
      </rPr>
      <t xml:space="preserve">- </t>
    </r>
    <r>
      <rPr>
        <sz val="9"/>
        <color theme="1"/>
        <rFont val="AppleGothic"/>
        <family val="2"/>
        <charset val="129"/>
      </rPr>
      <t>듀폰 점퍼핀</t>
    </r>
    <r>
      <rPr>
        <sz val="9"/>
        <color theme="1"/>
        <rFont val="Tahoma"/>
        <family val="2"/>
      </rPr>
      <t>AA</t>
    </r>
    <r>
      <rPr>
        <sz val="9"/>
        <color theme="1"/>
        <rFont val="AppleGothic"/>
        <family val="2"/>
        <charset val="129"/>
      </rPr>
      <t xml:space="preserve">배터리 케이스 </t>
    </r>
  </si>
  <si>
    <r>
      <t xml:space="preserve">USB3.1(3.0) CM-AF </t>
    </r>
    <r>
      <rPr>
        <sz val="9"/>
        <color theme="1"/>
        <rFont val="AppleGothic"/>
        <family val="2"/>
        <charset val="129"/>
      </rPr>
      <t xml:space="preserve">젠더 </t>
    </r>
    <r>
      <rPr>
        <sz val="9"/>
        <color theme="1"/>
        <rFont val="Tahoma"/>
        <family val="2"/>
      </rPr>
      <t>[U-30155] (</t>
    </r>
    <r>
      <rPr>
        <sz val="9"/>
        <color theme="1"/>
        <rFont val="AppleGothic"/>
        <family val="2"/>
        <charset val="129"/>
      </rPr>
      <t>화이트</t>
    </r>
    <r>
      <rPr>
        <sz val="9"/>
        <color theme="1"/>
        <rFont val="Tahoma"/>
        <family val="2"/>
      </rPr>
      <t xml:space="preserve">) </t>
    </r>
  </si>
  <si>
    <t>201910885 기원준</t>
    <phoneticPr fontId="5" type="noConversion"/>
  </si>
  <si>
    <t>근전도 센서를 활용해 영상처리 시 근육의 움직임을 더 자세히 볼 수 있도록 할 예정입니다. 먼저 아두이노 우노3을 통해 아두이노 프로그램과 연결하여 시리얼 모니터와 작동 상태를 보면서 수치를 측정할 것입니다. 이 수치를 통해 정확한 자세에선 수치가 어떤지 파악해 해당 수치에 도달하지 않는다면 횟수를 측정하지 않고 올바른 자세가 아님을 나타내도록 영상처리를 하여 사용할 예정입니다.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</si>
</sst>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* #,##0_-;\-* #,##0_-;_-* &quot;-&quot;_-;_-@_-"/>
    <numFmt numFmtId="177" formatCode="####&quot;년&quot;\ \ \ \ \ \ ##&quot;월&quot;\ \ \ \ \ \ ##&quot;일&quot;\ \ "/>
    <numFmt numFmtId="178" formatCode="####&quot;.&quot;##&quot;.&quot;##&quot;.&quot;"/>
  </numFmts>
  <fonts count="5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돋움"/>
      <family val="3"/>
      <charset val="129"/>
    </font>
    <font>
      <sz val="9"/>
      <name val="맑은고딕"/>
      <family val="3"/>
      <charset val="129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</font>
    <font>
      <sz val="9"/>
      <color rgb="FFFF0000"/>
      <name val="맑은고딕"/>
      <family val="3"/>
      <charset val="129"/>
    </font>
    <font>
      <sz val="9"/>
      <color theme="1"/>
      <name val="맑은고딕"/>
      <family val="3"/>
      <charset val="129"/>
    </font>
    <font>
      <b/>
      <sz val="9"/>
      <name val="맑은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name val="Calibri"/>
      <family val="3"/>
    </font>
    <font>
      <sz val="9"/>
      <color rgb="FFFF000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u/>
      <sz val="9"/>
      <color rgb="FFFF0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9"/>
      <color theme="1"/>
      <name val="명조"/>
      <family val="3"/>
      <charset val="129"/>
    </font>
    <font>
      <sz val="9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i/>
      <sz val="14"/>
      <color rgb="FF00B0F0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i/>
      <sz val="14"/>
      <color rgb="FFFF0000"/>
      <name val="맑은 고딕"/>
      <family val="3"/>
      <charset val="129"/>
      <scheme val="minor"/>
    </font>
    <font>
      <b/>
      <sz val="14"/>
      <color rgb="FF00B0F0"/>
      <name val="맑은 고딕"/>
      <family val="3"/>
      <charset val="129"/>
      <scheme val="minor"/>
    </font>
    <font>
      <sz val="11"/>
      <color theme="1"/>
      <name val="함초롬바탕"/>
      <family val="1"/>
      <charset val="129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2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b/>
      <sz val="12"/>
      <color indexed="81"/>
      <name val="맑은 고딕"/>
      <family val="3"/>
      <charset val="129"/>
    </font>
    <font>
      <sz val="11"/>
      <color theme="1"/>
      <name val="Tahoma"/>
      <family val="2"/>
      <charset val="1"/>
    </font>
    <font>
      <u/>
      <sz val="11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b/>
      <sz val="12"/>
      <color indexed="8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9"/>
      <color rgb="FF000000"/>
      <name val="Malgun Gothic"/>
      <family val="2"/>
      <charset val="129"/>
    </font>
    <font>
      <b/>
      <sz val="9"/>
      <color rgb="FF000000"/>
      <name val="돋움"/>
      <family val="2"/>
      <charset val="129"/>
    </font>
    <font>
      <b/>
      <sz val="9"/>
      <color rgb="FF000000"/>
      <name val="Tahoma"/>
      <family val="2"/>
    </font>
    <font>
      <sz val="9"/>
      <color theme="1"/>
      <name val="AppleGothic"/>
      <family val="2"/>
      <charset val="129"/>
    </font>
    <font>
      <sz val="9"/>
      <color theme="1"/>
      <name val="Tahoma"/>
      <family val="2"/>
    </font>
    <font>
      <b/>
      <sz val="12"/>
      <color rgb="FF000000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rgb="FFEFF3FB"/>
        <bgColor indexed="64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0" borderId="0"/>
  </cellStyleXfs>
  <cellXfs count="202">
    <xf numFmtId="0" fontId="0" fillId="0" borderId="0" xfId="0">
      <alignment vertical="center"/>
    </xf>
    <xf numFmtId="0" fontId="4" fillId="0" borderId="1" xfId="4" applyFont="1" applyBorder="1" applyAlignment="1" applyProtection="1">
      <alignment horizontal="center" vertical="center" wrapText="1"/>
      <protection locked="0"/>
    </xf>
    <xf numFmtId="0" fontId="6" fillId="0" borderId="2" xfId="4" applyFont="1" applyBorder="1" applyAlignment="1" applyProtection="1">
      <alignment horizontal="center" vertical="center" wrapText="1"/>
      <protection locked="0"/>
    </xf>
    <xf numFmtId="0" fontId="4" fillId="0" borderId="2" xfId="4" applyFont="1" applyBorder="1" applyAlignment="1" applyProtection="1">
      <alignment horizontal="center" vertical="center" wrapText="1"/>
      <protection locked="0"/>
    </xf>
    <xf numFmtId="49" fontId="14" fillId="0" borderId="0" xfId="0" applyNumberFormat="1" applyFont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3" borderId="5" xfId="0" applyFont="1" applyFill="1" applyBorder="1" applyAlignment="1">
      <alignment horizontal="center" vertical="center" wrapText="1"/>
    </xf>
    <xf numFmtId="49" fontId="16" fillId="0" borderId="5" xfId="0" applyNumberFormat="1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0" borderId="5" xfId="0" applyFont="1" applyBorder="1">
      <alignment vertical="center"/>
    </xf>
    <xf numFmtId="0" fontId="15" fillId="0" borderId="5" xfId="0" applyFont="1" applyBorder="1">
      <alignment vertical="center"/>
    </xf>
    <xf numFmtId="0" fontId="14" fillId="0" borderId="0" xfId="0" applyFont="1" applyProtection="1">
      <alignment vertical="center"/>
      <protection locked="0"/>
    </xf>
    <xf numFmtId="0" fontId="40" fillId="0" borderId="5" xfId="4" applyFont="1" applyBorder="1" applyAlignment="1" applyProtection="1">
      <alignment horizontal="center" vertical="center"/>
      <protection locked="0"/>
    </xf>
    <xf numFmtId="0" fontId="14" fillId="2" borderId="5" xfId="3" applyFont="1" applyBorder="1" applyAlignment="1" applyProtection="1">
      <alignment horizontal="center" vertical="center" wrapText="1"/>
      <protection locked="0"/>
    </xf>
    <xf numFmtId="178" fontId="14" fillId="0" borderId="5" xfId="0" applyNumberFormat="1" applyFont="1" applyBorder="1" applyAlignment="1" applyProtection="1">
      <alignment horizontal="center" vertical="center" wrapText="1"/>
      <protection locked="0"/>
    </xf>
    <xf numFmtId="176" fontId="14" fillId="0" borderId="5" xfId="1" applyFont="1" applyBorder="1" applyAlignment="1" applyProtection="1">
      <alignment horizontal="center" vertical="center"/>
      <protection hidden="1"/>
    </xf>
    <xf numFmtId="0" fontId="14" fillId="2" borderId="5" xfId="3" applyNumberFormat="1" applyFont="1" applyBorder="1" applyAlignment="1" applyProtection="1">
      <alignment horizontal="center" vertical="center"/>
      <protection locked="0"/>
    </xf>
    <xf numFmtId="0" fontId="14" fillId="2" borderId="5" xfId="3" applyFont="1" applyBorder="1" applyAlignment="1" applyProtection="1">
      <alignment horizontal="center" vertical="center"/>
      <protection locked="0"/>
    </xf>
    <xf numFmtId="0" fontId="14" fillId="0" borderId="5" xfId="0" applyFont="1" applyBorder="1" applyAlignment="1" applyProtection="1">
      <alignment horizontal="center" vertical="center"/>
      <protection locked="0"/>
    </xf>
    <xf numFmtId="0" fontId="4" fillId="0" borderId="0" xfId="4" applyFont="1" applyAlignment="1" applyProtection="1">
      <alignment horizontal="center" vertical="center" wrapText="1"/>
      <protection locked="0"/>
    </xf>
    <xf numFmtId="0" fontId="4" fillId="0" borderId="9" xfId="4" applyFont="1" applyBorder="1" applyAlignment="1" applyProtection="1">
      <alignment horizontal="center" vertical="center" wrapText="1"/>
      <protection locked="0"/>
    </xf>
    <xf numFmtId="0" fontId="8" fillId="2" borderId="8" xfId="3" applyFont="1" applyBorder="1" applyAlignment="1" applyProtection="1">
      <alignment horizontal="center" vertical="center" wrapText="1"/>
      <protection locked="0"/>
    </xf>
    <xf numFmtId="0" fontId="8" fillId="2" borderId="7" xfId="3" applyFont="1" applyBorder="1" applyAlignment="1" applyProtection="1">
      <alignment horizontal="center" vertical="center" wrapText="1"/>
      <protection locked="0"/>
    </xf>
    <xf numFmtId="0" fontId="7" fillId="0" borderId="6" xfId="2" applyFont="1" applyBorder="1" applyAlignment="1" applyProtection="1">
      <alignment horizontal="center" vertical="center" wrapText="1"/>
      <protection locked="0"/>
    </xf>
    <xf numFmtId="0" fontId="7" fillId="0" borderId="5" xfId="2" applyFont="1" applyBorder="1" applyAlignment="1" applyProtection="1">
      <alignment horizontal="center" vertical="center" wrapText="1"/>
      <protection locked="0"/>
    </xf>
    <xf numFmtId="0" fontId="7" fillId="0" borderId="4" xfId="2" applyFont="1" applyBorder="1" applyAlignment="1" applyProtection="1">
      <alignment horizontal="center" vertical="center" wrapText="1"/>
      <protection locked="0"/>
    </xf>
    <xf numFmtId="0" fontId="4" fillId="0" borderId="3" xfId="4" applyFont="1" applyBorder="1" applyAlignment="1" applyProtection="1">
      <alignment horizontal="center" vertical="center" wrapText="1"/>
      <protection locked="0"/>
    </xf>
    <xf numFmtId="176" fontId="14" fillId="0" borderId="5" xfId="1" applyFont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24" fillId="4" borderId="5" xfId="0" applyFont="1" applyFill="1" applyBorder="1" applyAlignment="1" applyProtection="1">
      <alignment horizontal="center" vertical="center"/>
      <protection locked="0"/>
    </xf>
    <xf numFmtId="0" fontId="0" fillId="4" borderId="5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4" fillId="0" borderId="5" xfId="0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36" fillId="0" borderId="5" xfId="0" applyFont="1" applyBorder="1" applyAlignment="1" applyProtection="1">
      <alignment horizontal="center" vertical="center"/>
      <protection locked="0"/>
    </xf>
    <xf numFmtId="0" fontId="36" fillId="0" borderId="5" xfId="0" applyFont="1" applyBorder="1" applyAlignment="1" applyProtection="1">
      <alignment horizontal="center" vertical="center" wrapText="1"/>
      <protection locked="0"/>
    </xf>
    <xf numFmtId="0" fontId="36" fillId="0" borderId="5" xfId="0" applyFont="1" applyBorder="1" applyAlignment="1" applyProtection="1">
      <alignment horizontal="right" vertical="center" wrapText="1"/>
      <protection hidden="1"/>
    </xf>
    <xf numFmtId="0" fontId="0" fillId="0" borderId="0" xfId="0" applyAlignment="1" applyProtection="1">
      <alignment horizontal="left" vertical="center"/>
      <protection locked="0"/>
    </xf>
    <xf numFmtId="0" fontId="23" fillId="0" borderId="0" xfId="0" applyFont="1" applyAlignment="1" applyProtection="1">
      <alignment horizontal="left" vertical="center"/>
      <protection locked="0"/>
    </xf>
    <xf numFmtId="0" fontId="25" fillId="0" borderId="0" xfId="0" applyFont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0" fontId="0" fillId="4" borderId="0" xfId="0" applyFill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 shrinkToFit="1"/>
      <protection locked="0"/>
    </xf>
    <xf numFmtId="176" fontId="0" fillId="0" borderId="5" xfId="1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Alignment="1" applyProtection="1">
      <alignment horizontal="center" vertical="center" wrapText="1" shrinkToFit="1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37" fillId="0" borderId="0" xfId="0" applyFont="1" applyAlignment="1" applyProtection="1">
      <alignment horizontal="right" vertical="center"/>
      <protection locked="0"/>
    </xf>
    <xf numFmtId="176" fontId="0" fillId="0" borderId="5" xfId="1" applyFont="1" applyFill="1" applyBorder="1" applyAlignment="1" applyProtection="1">
      <alignment horizontal="center" vertical="center"/>
      <protection hidden="1"/>
    </xf>
    <xf numFmtId="0" fontId="14" fillId="2" borderId="5" xfId="3" applyNumberFormat="1" applyFont="1" applyBorder="1" applyAlignment="1" applyProtection="1">
      <alignment horizontal="center" vertical="center" wrapText="1"/>
      <protection locked="0"/>
    </xf>
    <xf numFmtId="0" fontId="42" fillId="0" borderId="0" xfId="4" applyFont="1" applyAlignment="1" applyProtection="1">
      <alignment vertical="center"/>
      <protection locked="0"/>
    </xf>
    <xf numFmtId="0" fontId="30" fillId="0" borderId="0" xfId="4" applyFont="1" applyAlignment="1" applyProtection="1">
      <alignment vertical="center"/>
      <protection locked="0"/>
    </xf>
    <xf numFmtId="0" fontId="31" fillId="0" borderId="0" xfId="4" applyFont="1" applyAlignment="1" applyProtection="1">
      <alignment vertical="center"/>
      <protection locked="0"/>
    </xf>
    <xf numFmtId="0" fontId="24" fillId="0" borderId="0" xfId="4" applyFont="1" applyAlignment="1" applyProtection="1">
      <alignment vertical="center"/>
      <protection locked="0"/>
    </xf>
    <xf numFmtId="0" fontId="31" fillId="0" borderId="20" xfId="4" applyFont="1" applyBorder="1" applyAlignment="1" applyProtection="1">
      <alignment horizontal="center" vertical="center"/>
      <protection locked="0"/>
    </xf>
    <xf numFmtId="0" fontId="31" fillId="0" borderId="19" xfId="4" applyFont="1" applyBorder="1" applyAlignment="1" applyProtection="1">
      <alignment horizontal="center" vertical="center"/>
      <protection locked="0"/>
    </xf>
    <xf numFmtId="0" fontId="33" fillId="0" borderId="19" xfId="4" applyFont="1" applyBorder="1" applyAlignment="1" applyProtection="1">
      <alignment horizontal="left" vertical="center" wrapText="1" indent="2"/>
      <protection locked="0"/>
    </xf>
    <xf numFmtId="0" fontId="31" fillId="0" borderId="18" xfId="4" applyFont="1" applyBorder="1" applyAlignment="1" applyProtection="1">
      <alignment vertical="center"/>
      <protection locked="0"/>
    </xf>
    <xf numFmtId="0" fontId="31" fillId="0" borderId="17" xfId="4" applyFont="1" applyBorder="1" applyAlignment="1" applyProtection="1">
      <alignment vertical="center"/>
      <protection locked="0"/>
    </xf>
    <xf numFmtId="0" fontId="31" fillId="0" borderId="16" xfId="4" applyFont="1" applyBorder="1" applyAlignment="1" applyProtection="1">
      <alignment vertical="center"/>
      <protection locked="0"/>
    </xf>
    <xf numFmtId="0" fontId="31" fillId="0" borderId="17" xfId="4" applyFont="1" applyBorder="1" applyAlignment="1" applyProtection="1">
      <alignment horizontal="center" vertical="center"/>
      <protection locked="0"/>
    </xf>
    <xf numFmtId="0" fontId="31" fillId="0" borderId="0" xfId="4" applyFont="1" applyAlignment="1" applyProtection="1">
      <alignment horizontal="center" vertical="center"/>
      <protection locked="0"/>
    </xf>
    <xf numFmtId="0" fontId="31" fillId="0" borderId="0" xfId="4" applyFont="1" applyAlignment="1" applyProtection="1">
      <alignment horizontal="distributed" vertical="center"/>
      <protection locked="0"/>
    </xf>
    <xf numFmtId="0" fontId="31" fillId="0" borderId="16" xfId="4" applyFont="1" applyBorder="1" applyAlignment="1" applyProtection="1">
      <alignment horizontal="left" vertical="center"/>
      <protection locked="0"/>
    </xf>
    <xf numFmtId="0" fontId="31" fillId="0" borderId="15" xfId="4" applyFont="1" applyBorder="1" applyAlignment="1" applyProtection="1">
      <alignment vertical="center"/>
      <protection locked="0"/>
    </xf>
    <xf numFmtId="0" fontId="31" fillId="0" borderId="14" xfId="4" applyFont="1" applyBorder="1" applyAlignment="1" applyProtection="1">
      <alignment vertical="center"/>
      <protection locked="0"/>
    </xf>
    <xf numFmtId="0" fontId="31" fillId="0" borderId="13" xfId="4" applyFont="1" applyBorder="1" applyAlignment="1" applyProtection="1">
      <alignment vertical="center"/>
      <protection locked="0"/>
    </xf>
    <xf numFmtId="0" fontId="31" fillId="0" borderId="20" xfId="4" applyFont="1" applyBorder="1" applyAlignment="1" applyProtection="1">
      <alignment vertical="center"/>
      <protection locked="0"/>
    </xf>
    <xf numFmtId="0" fontId="31" fillId="0" borderId="19" xfId="4" applyFont="1" applyBorder="1" applyAlignment="1" applyProtection="1">
      <alignment vertical="center"/>
      <protection locked="0"/>
    </xf>
    <xf numFmtId="178" fontId="24" fillId="0" borderId="5" xfId="0" applyNumberFormat="1" applyFont="1" applyBorder="1" applyAlignment="1" applyProtection="1">
      <alignment horizontal="center" vertical="center" wrapText="1"/>
      <protection locked="0"/>
    </xf>
    <xf numFmtId="178" fontId="24" fillId="0" borderId="5" xfId="0" applyNumberFormat="1" applyFont="1" applyBorder="1" applyAlignment="1" applyProtection="1">
      <alignment horizontal="center" vertical="center"/>
      <protection locked="0"/>
    </xf>
    <xf numFmtId="0" fontId="36" fillId="0" borderId="11" xfId="0" applyFont="1" applyBorder="1" applyAlignment="1" applyProtection="1">
      <alignment horizontal="center" vertical="center"/>
      <protection locked="0"/>
    </xf>
    <xf numFmtId="0" fontId="36" fillId="0" borderId="10" xfId="0" applyFont="1" applyBorder="1" applyAlignment="1" applyProtection="1">
      <alignment horizontal="center" vertical="center"/>
      <protection locked="0"/>
    </xf>
    <xf numFmtId="0" fontId="36" fillId="0" borderId="5" xfId="0" applyFont="1" applyBorder="1" applyAlignment="1" applyProtection="1">
      <alignment horizontal="right" vertical="center" wrapText="1"/>
      <protection locked="0"/>
    </xf>
    <xf numFmtId="0" fontId="0" fillId="4" borderId="5" xfId="0" applyFill="1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right" vertical="center"/>
      <protection hidden="1"/>
    </xf>
    <xf numFmtId="0" fontId="14" fillId="0" borderId="5" xfId="0" applyFont="1" applyBorder="1" applyAlignment="1" applyProtection="1">
      <alignment horizontal="center" vertical="center" wrapText="1"/>
      <protection locked="0"/>
    </xf>
    <xf numFmtId="0" fontId="52" fillId="0" borderId="5" xfId="0" applyFont="1" applyBorder="1" applyAlignment="1" applyProtection="1">
      <alignment horizontal="center" vertical="center"/>
      <protection locked="0"/>
    </xf>
    <xf numFmtId="0" fontId="53" fillId="0" borderId="5" xfId="0" applyFont="1" applyBorder="1" applyAlignment="1" applyProtection="1">
      <alignment horizontal="center" vertical="center"/>
      <protection locked="0"/>
    </xf>
    <xf numFmtId="0" fontId="16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49" fontId="14" fillId="0" borderId="5" xfId="0" applyNumberFormat="1" applyFont="1" applyBorder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20" fillId="0" borderId="5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left" vertical="center"/>
    </xf>
    <xf numFmtId="49" fontId="22" fillId="0" borderId="0" xfId="0" applyNumberFormat="1" applyFont="1" applyAlignment="1">
      <alignment horizontal="left" vertical="center"/>
    </xf>
    <xf numFmtId="49" fontId="21" fillId="0" borderId="0" xfId="0" applyNumberFormat="1" applyFont="1" applyAlignment="1">
      <alignment horizontal="left" vertical="center"/>
    </xf>
    <xf numFmtId="0" fontId="9" fillId="0" borderId="0" xfId="4" applyFont="1" applyAlignment="1" applyProtection="1">
      <alignment horizontal="left" vertical="center" wrapText="1"/>
      <protection hidden="1"/>
    </xf>
    <xf numFmtId="0" fontId="4" fillId="0" borderId="0" xfId="4" applyFont="1" applyAlignment="1" applyProtection="1">
      <alignment horizontal="left" vertical="center" wrapText="1"/>
      <protection locked="0"/>
    </xf>
    <xf numFmtId="0" fontId="9" fillId="0" borderId="0" xfId="4" applyFont="1" applyAlignment="1" applyProtection="1">
      <alignment horizontal="left" vertical="center" wrapText="1"/>
      <protection locked="0"/>
    </xf>
    <xf numFmtId="0" fontId="6" fillId="0" borderId="0" xfId="4" applyFont="1" applyAlignment="1" applyProtection="1">
      <alignment horizontal="left" vertical="center" wrapText="1"/>
      <protection locked="0"/>
    </xf>
    <xf numFmtId="177" fontId="39" fillId="0" borderId="11" xfId="0" applyNumberFormat="1" applyFont="1" applyBorder="1" applyAlignment="1" applyProtection="1">
      <alignment horizontal="center" vertical="center" wrapText="1"/>
      <protection locked="0"/>
    </xf>
    <xf numFmtId="177" fontId="39" fillId="0" borderId="12" xfId="0" applyNumberFormat="1" applyFont="1" applyBorder="1" applyAlignment="1" applyProtection="1">
      <alignment horizontal="center" vertical="center" wrapText="1"/>
      <protection locked="0"/>
    </xf>
    <xf numFmtId="177" fontId="39" fillId="0" borderId="10" xfId="0" applyNumberFormat="1" applyFont="1" applyBorder="1" applyAlignment="1" applyProtection="1">
      <alignment horizontal="center" vertical="center" wrapText="1"/>
      <protection locked="0"/>
    </xf>
    <xf numFmtId="0" fontId="14" fillId="0" borderId="30" xfId="0" applyFont="1" applyBorder="1" applyAlignment="1" applyProtection="1">
      <alignment horizontal="left" vertical="center"/>
      <protection locked="0"/>
    </xf>
    <xf numFmtId="0" fontId="14" fillId="0" borderId="5" xfId="0" applyFont="1" applyBorder="1" applyAlignment="1" applyProtection="1">
      <alignment horizontal="left" vertical="center" wrapText="1"/>
      <protection locked="0"/>
    </xf>
    <xf numFmtId="0" fontId="14" fillId="0" borderId="5" xfId="0" applyFont="1" applyBorder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left" vertical="center"/>
      <protection locked="0"/>
    </xf>
    <xf numFmtId="0" fontId="14" fillId="2" borderId="5" xfId="3" applyNumberFormat="1" applyFont="1" applyBorder="1" applyAlignment="1" applyProtection="1">
      <alignment horizontal="center" vertical="center"/>
      <protection locked="0"/>
    </xf>
    <xf numFmtId="0" fontId="14" fillId="2" borderId="11" xfId="3" applyFont="1" applyBorder="1" applyAlignment="1" applyProtection="1">
      <alignment horizontal="center" vertical="center"/>
      <protection locked="0"/>
    </xf>
    <xf numFmtId="0" fontId="14" fillId="2" borderId="10" xfId="3" applyFont="1" applyBorder="1" applyAlignment="1" applyProtection="1">
      <alignment horizontal="center" vertical="center"/>
      <protection locked="0"/>
    </xf>
    <xf numFmtId="176" fontId="14" fillId="0" borderId="11" xfId="1" applyFont="1" applyBorder="1" applyAlignment="1" applyProtection="1">
      <alignment horizontal="center" vertical="center"/>
      <protection locked="0"/>
    </xf>
    <xf numFmtId="176" fontId="14" fillId="0" borderId="10" xfId="1" applyFont="1" applyBorder="1" applyAlignment="1" applyProtection="1">
      <alignment horizontal="center" vertical="center"/>
      <protection locked="0"/>
    </xf>
    <xf numFmtId="0" fontId="40" fillId="0" borderId="0" xfId="0" applyFont="1" applyAlignment="1" applyProtection="1">
      <alignment horizontal="left" vertical="center"/>
      <protection locked="0"/>
    </xf>
    <xf numFmtId="0" fontId="14" fillId="0" borderId="5" xfId="0" applyFont="1" applyBorder="1" applyAlignment="1" applyProtection="1">
      <alignment horizontal="center" vertical="center"/>
      <protection hidden="1"/>
    </xf>
    <xf numFmtId="0" fontId="20" fillId="0" borderId="5" xfId="0" applyFont="1" applyBorder="1" applyAlignment="1" applyProtection="1">
      <alignment horizontal="center" vertical="center"/>
      <protection locked="0"/>
    </xf>
    <xf numFmtId="176" fontId="14" fillId="0" borderId="5" xfId="1" applyFont="1" applyBorder="1" applyAlignment="1" applyProtection="1">
      <alignment horizontal="center" vertical="center"/>
      <protection locked="0"/>
    </xf>
    <xf numFmtId="0" fontId="14" fillId="2" borderId="5" xfId="3" applyFont="1" applyBorder="1" applyAlignment="1" applyProtection="1">
      <alignment horizontal="center" vertical="center"/>
      <protection locked="0"/>
    </xf>
    <xf numFmtId="0" fontId="14" fillId="0" borderId="11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horizontal="center" vertical="center"/>
      <protection locked="0"/>
    </xf>
    <xf numFmtId="0" fontId="14" fillId="0" borderId="12" xfId="0" applyFont="1" applyBorder="1" applyAlignment="1" applyProtection="1">
      <alignment horizontal="center" vertical="center"/>
      <protection locked="0"/>
    </xf>
    <xf numFmtId="0" fontId="17" fillId="0" borderId="31" xfId="3" applyNumberFormat="1" applyFont="1" applyFill="1" applyBorder="1" applyAlignment="1" applyProtection="1">
      <alignment horizontal="left" vertical="center" wrapText="1"/>
      <protection locked="0"/>
    </xf>
    <xf numFmtId="0" fontId="17" fillId="0" borderId="30" xfId="3" applyNumberFormat="1" applyFont="1" applyFill="1" applyBorder="1" applyAlignment="1" applyProtection="1">
      <alignment horizontal="left" vertical="center" wrapText="1"/>
      <protection locked="0"/>
    </xf>
    <xf numFmtId="0" fontId="17" fillId="0" borderId="32" xfId="3" applyNumberFormat="1" applyFont="1" applyFill="1" applyBorder="1" applyAlignment="1" applyProtection="1">
      <alignment horizontal="left" vertical="center" wrapText="1"/>
      <protection locked="0"/>
    </xf>
    <xf numFmtId="0" fontId="17" fillId="0" borderId="24" xfId="3" applyNumberFormat="1" applyFont="1" applyFill="1" applyBorder="1" applyAlignment="1" applyProtection="1">
      <alignment horizontal="left" vertical="center" wrapText="1"/>
      <protection locked="0"/>
    </xf>
    <xf numFmtId="0" fontId="17" fillId="0" borderId="23" xfId="3" applyNumberFormat="1" applyFont="1" applyFill="1" applyBorder="1" applyAlignment="1" applyProtection="1">
      <alignment horizontal="left" vertical="center" wrapText="1"/>
      <protection locked="0"/>
    </xf>
    <xf numFmtId="0" fontId="17" fillId="0" borderId="33" xfId="3" applyNumberFormat="1" applyFont="1" applyFill="1" applyBorder="1" applyAlignment="1" applyProtection="1">
      <alignment horizontal="left" vertical="center" wrapText="1"/>
      <protection locked="0"/>
    </xf>
    <xf numFmtId="0" fontId="14" fillId="2" borderId="34" xfId="3" applyNumberFormat="1" applyFont="1" applyBorder="1" applyAlignment="1" applyProtection="1">
      <alignment horizontal="center" vertical="center"/>
      <protection locked="0"/>
    </xf>
    <xf numFmtId="0" fontId="14" fillId="2" borderId="35" xfId="3" applyNumberFormat="1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0" fontId="24" fillId="0" borderId="23" xfId="0" applyFont="1" applyBorder="1" applyAlignment="1" applyProtection="1">
      <alignment horizontal="left" vertical="center" wrapText="1"/>
      <protection locked="0"/>
    </xf>
    <xf numFmtId="0" fontId="25" fillId="0" borderId="35" xfId="0" applyFont="1" applyBorder="1" applyAlignment="1" applyProtection="1">
      <alignment horizontal="center" vertical="center"/>
      <protection locked="0"/>
    </xf>
    <xf numFmtId="0" fontId="38" fillId="4" borderId="35" xfId="0" applyFont="1" applyFill="1" applyBorder="1" applyAlignment="1" applyProtection="1">
      <alignment horizontal="center" vertical="center"/>
      <protection locked="0"/>
    </xf>
    <xf numFmtId="0" fontId="26" fillId="0" borderId="5" xfId="0" applyFont="1" applyBorder="1" applyAlignment="1" applyProtection="1">
      <alignment horizontal="center" vertical="center" wrapText="1"/>
      <protection locked="0"/>
    </xf>
    <xf numFmtId="0" fontId="24" fillId="0" borderId="0" xfId="0" applyFont="1" applyAlignment="1" applyProtection="1">
      <alignment horizontal="left" vertical="center"/>
      <protection locked="0"/>
    </xf>
    <xf numFmtId="0" fontId="24" fillId="0" borderId="33" xfId="0" applyFont="1" applyBorder="1" applyAlignment="1" applyProtection="1">
      <alignment horizontal="left" vertical="center"/>
      <protection locked="0"/>
    </xf>
    <xf numFmtId="0" fontId="24" fillId="0" borderId="35" xfId="0" applyFont="1" applyBorder="1" applyAlignment="1" applyProtection="1">
      <alignment horizontal="left" vertical="center"/>
      <protection locked="0"/>
    </xf>
    <xf numFmtId="0" fontId="24" fillId="0" borderId="24" xfId="0" applyFont="1" applyBorder="1" applyAlignment="1" applyProtection="1">
      <alignment horizontal="left" vertical="center"/>
      <protection locked="0"/>
    </xf>
    <xf numFmtId="0" fontId="29" fillId="0" borderId="5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 wrapText="1"/>
      <protection locked="0"/>
    </xf>
    <xf numFmtId="0" fontId="27" fillId="0" borderId="5" xfId="0" applyFont="1" applyBorder="1" applyAlignment="1" applyProtection="1">
      <alignment horizontal="center" vertical="center"/>
      <protection locked="0"/>
    </xf>
    <xf numFmtId="0" fontId="24" fillId="0" borderId="5" xfId="0" applyFont="1" applyBorder="1" applyAlignment="1" applyProtection="1">
      <alignment horizontal="left" vertical="center" wrapText="1"/>
      <protection locked="0"/>
    </xf>
    <xf numFmtId="0" fontId="24" fillId="0" borderId="5" xfId="0" applyFont="1" applyBorder="1" applyAlignment="1" applyProtection="1">
      <alignment horizontal="left" vertical="center"/>
      <protection locked="0"/>
    </xf>
    <xf numFmtId="0" fontId="36" fillId="0" borderId="5" xfId="0" applyFont="1" applyBorder="1" applyAlignment="1" applyProtection="1">
      <alignment horizontal="left" vertical="center" wrapText="1"/>
      <protection locked="0"/>
    </xf>
    <xf numFmtId="0" fontId="25" fillId="0" borderId="5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177" fontId="42" fillId="0" borderId="17" xfId="0" applyNumberFormat="1" applyFont="1" applyBorder="1" applyAlignment="1" applyProtection="1">
      <alignment horizontal="center" vertical="center" wrapText="1"/>
      <protection locked="0"/>
    </xf>
    <xf numFmtId="177" fontId="42" fillId="0" borderId="0" xfId="0" applyNumberFormat="1" applyFont="1" applyAlignment="1" applyProtection="1">
      <alignment horizontal="center" vertical="center" wrapText="1"/>
      <protection locked="0"/>
    </xf>
    <xf numFmtId="177" fontId="42" fillId="0" borderId="16" xfId="0" applyNumberFormat="1" applyFont="1" applyBorder="1" applyAlignment="1" applyProtection="1">
      <alignment horizontal="center" vertical="center" wrapText="1"/>
      <protection locked="0"/>
    </xf>
    <xf numFmtId="177" fontId="42" fillId="0" borderId="17" xfId="0" applyNumberFormat="1" applyFont="1" applyBorder="1" applyAlignment="1" applyProtection="1">
      <alignment horizontal="center" vertical="center" wrapText="1"/>
      <protection hidden="1"/>
    </xf>
    <xf numFmtId="177" fontId="42" fillId="0" borderId="0" xfId="0" applyNumberFormat="1" applyFont="1" applyAlignment="1" applyProtection="1">
      <alignment horizontal="center" vertical="center" wrapText="1"/>
      <protection hidden="1"/>
    </xf>
    <xf numFmtId="177" fontId="42" fillId="0" borderId="16" xfId="0" applyNumberFormat="1" applyFont="1" applyBorder="1" applyAlignment="1" applyProtection="1">
      <alignment horizontal="center" vertical="center" wrapText="1"/>
      <protection hidden="1"/>
    </xf>
    <xf numFmtId="0" fontId="35" fillId="0" borderId="0" xfId="4" applyFont="1" applyAlignment="1" applyProtection="1">
      <alignment horizontal="center" vertical="center"/>
      <protection locked="0"/>
    </xf>
    <xf numFmtId="0" fontId="34" fillId="0" borderId="29" xfId="4" applyFont="1" applyBorder="1" applyAlignment="1" applyProtection="1">
      <alignment horizontal="center" vertical="center"/>
      <protection locked="0"/>
    </xf>
    <xf numFmtId="0" fontId="34" fillId="0" borderId="28" xfId="4" applyFont="1" applyBorder="1" applyAlignment="1" applyProtection="1">
      <alignment horizontal="center" vertical="center"/>
      <protection locked="0"/>
    </xf>
    <xf numFmtId="0" fontId="34" fillId="0" borderId="27" xfId="4" applyFont="1" applyBorder="1" applyAlignment="1" applyProtection="1">
      <alignment horizontal="center" vertical="center"/>
      <protection locked="0"/>
    </xf>
    <xf numFmtId="0" fontId="34" fillId="0" borderId="26" xfId="4" applyFont="1" applyBorder="1" applyAlignment="1" applyProtection="1">
      <alignment horizontal="center" vertical="center"/>
      <protection locked="0"/>
    </xf>
    <xf numFmtId="0" fontId="34" fillId="0" borderId="25" xfId="4" applyFont="1" applyBorder="1" applyAlignment="1" applyProtection="1">
      <alignment horizontal="center" vertical="center"/>
      <protection locked="0"/>
    </xf>
    <xf numFmtId="0" fontId="31" fillId="0" borderId="17" xfId="4" applyFont="1" applyBorder="1" applyAlignment="1" applyProtection="1">
      <alignment horizontal="center" vertical="center" wrapText="1"/>
      <protection locked="0"/>
    </xf>
    <xf numFmtId="0" fontId="31" fillId="0" borderId="0" xfId="4" applyFont="1" applyAlignment="1" applyProtection="1">
      <alignment horizontal="center" vertical="center"/>
      <protection locked="0"/>
    </xf>
    <xf numFmtId="0" fontId="31" fillId="0" borderId="17" xfId="4" applyFont="1" applyBorder="1" applyAlignment="1" applyProtection="1">
      <alignment horizontal="center" vertical="center"/>
      <protection locked="0"/>
    </xf>
    <xf numFmtId="0" fontId="31" fillId="0" borderId="15" xfId="4" applyFont="1" applyBorder="1" applyAlignment="1" applyProtection="1">
      <alignment horizontal="center" vertical="center"/>
      <protection locked="0"/>
    </xf>
    <xf numFmtId="0" fontId="31" fillId="0" borderId="14" xfId="4" applyFont="1" applyBorder="1" applyAlignment="1" applyProtection="1">
      <alignment horizontal="center" vertical="center"/>
      <protection locked="0"/>
    </xf>
    <xf numFmtId="0" fontId="33" fillId="0" borderId="36" xfId="4" applyFont="1" applyBorder="1" applyAlignment="1" applyProtection="1">
      <alignment horizontal="left" vertical="center" wrapText="1" indent="2"/>
      <protection locked="0"/>
    </xf>
    <xf numFmtId="0" fontId="33" fillId="0" borderId="0" xfId="4" applyFont="1" applyAlignment="1" applyProtection="1">
      <alignment horizontal="left" vertical="center" wrapText="1" indent="2"/>
      <protection locked="0"/>
    </xf>
    <xf numFmtId="0" fontId="31" fillId="0" borderId="22" xfId="4" applyFont="1" applyBorder="1" applyAlignment="1" applyProtection="1">
      <alignment horizontal="left" vertical="center"/>
      <protection locked="0"/>
    </xf>
    <xf numFmtId="0" fontId="31" fillId="0" borderId="21" xfId="4" applyFont="1" applyBorder="1" applyAlignment="1" applyProtection="1">
      <alignment horizontal="left" vertical="center"/>
      <protection locked="0"/>
    </xf>
    <xf numFmtId="0" fontId="33" fillId="0" borderId="5" xfId="4" applyFont="1" applyBorder="1" applyAlignment="1" applyProtection="1">
      <alignment horizontal="left" vertical="center" wrapText="1" indent="2"/>
      <protection locked="0"/>
    </xf>
    <xf numFmtId="0" fontId="31" fillId="0" borderId="5" xfId="4" applyFont="1" applyBorder="1" applyAlignment="1" applyProtection="1">
      <alignment horizontal="left" vertical="center"/>
      <protection locked="0"/>
    </xf>
    <xf numFmtId="0" fontId="33" fillId="0" borderId="37" xfId="4" applyFont="1" applyBorder="1" applyAlignment="1" applyProtection="1">
      <alignment horizontal="left" vertical="center" wrapText="1" indent="2"/>
      <protection locked="0"/>
    </xf>
    <xf numFmtId="0" fontId="33" fillId="0" borderId="14" xfId="4" applyFont="1" applyBorder="1" applyAlignment="1" applyProtection="1">
      <alignment horizontal="left" vertical="center" wrapText="1" indent="2"/>
      <protection locked="0"/>
    </xf>
    <xf numFmtId="0" fontId="31" fillId="0" borderId="0" xfId="4" applyFont="1" applyAlignment="1" applyProtection="1">
      <alignment horizontal="left" vertical="center"/>
      <protection locked="0"/>
    </xf>
    <xf numFmtId="0" fontId="31" fillId="0" borderId="16" xfId="4" applyFont="1" applyBorder="1" applyAlignment="1" applyProtection="1">
      <alignment horizontal="left" vertical="center"/>
      <protection locked="0"/>
    </xf>
    <xf numFmtId="0" fontId="36" fillId="0" borderId="5" xfId="0" applyFont="1" applyBorder="1" applyAlignment="1" applyProtection="1">
      <alignment horizontal="left" vertical="center"/>
      <protection locked="0"/>
    </xf>
    <xf numFmtId="0" fontId="36" fillId="0" borderId="5" xfId="0" applyFont="1" applyBorder="1" applyAlignment="1" applyProtection="1">
      <alignment horizontal="right" vertical="center" wrapText="1"/>
      <protection locked="0"/>
    </xf>
    <xf numFmtId="0" fontId="0" fillId="4" borderId="5" xfId="0" applyFill="1" applyBorder="1" applyAlignment="1" applyProtection="1">
      <alignment horizontal="center" vertical="center"/>
      <protection locked="0"/>
    </xf>
    <xf numFmtId="0" fontId="38" fillId="4" borderId="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 vertical="center"/>
      <protection locked="0"/>
    </xf>
    <xf numFmtId="0" fontId="0" fillId="0" borderId="12" xfId="0" applyBorder="1" applyAlignment="1" applyProtection="1">
      <alignment horizontal="right" vertical="center"/>
      <protection locked="0"/>
    </xf>
    <xf numFmtId="0" fontId="0" fillId="0" borderId="10" xfId="0" applyBorder="1" applyAlignment="1" applyProtection="1">
      <alignment horizontal="right" vertical="center"/>
      <protection locked="0"/>
    </xf>
    <xf numFmtId="0" fontId="38" fillId="4" borderId="5" xfId="0" applyFont="1" applyFill="1" applyBorder="1" applyAlignment="1" applyProtection="1">
      <alignment horizontal="center" vertical="center" wrapText="1"/>
      <protection locked="0"/>
    </xf>
    <xf numFmtId="0" fontId="36" fillId="0" borderId="11" xfId="0" applyFont="1" applyBorder="1" applyAlignment="1" applyProtection="1">
      <alignment horizontal="left" vertical="center" wrapText="1"/>
      <protection locked="0"/>
    </xf>
    <xf numFmtId="0" fontId="36" fillId="0" borderId="12" xfId="0" applyFont="1" applyBorder="1" applyAlignment="1" applyProtection="1">
      <alignment horizontal="left" vertical="center" wrapText="1"/>
      <protection locked="0"/>
    </xf>
    <xf numFmtId="0" fontId="36" fillId="0" borderId="10" xfId="0" applyFont="1" applyBorder="1" applyAlignment="1" applyProtection="1">
      <alignment horizontal="left" vertical="center" wrapText="1"/>
      <protection locked="0"/>
    </xf>
    <xf numFmtId="0" fontId="36" fillId="0" borderId="11" xfId="0" applyFont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 wrapText="1"/>
    </xf>
    <xf numFmtId="0" fontId="24" fillId="0" borderId="23" xfId="0" applyFont="1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36" fillId="0" borderId="5" xfId="0" applyFont="1" applyBorder="1" applyAlignment="1" applyProtection="1">
      <alignment horizontal="center" vertical="center" wrapText="1"/>
      <protection locked="0"/>
    </xf>
    <xf numFmtId="176" fontId="36" fillId="0" borderId="5" xfId="1" applyFont="1" applyBorder="1" applyAlignment="1" applyProtection="1">
      <alignment horizontal="center" vertical="center" wrapText="1"/>
      <protection locked="0"/>
    </xf>
    <xf numFmtId="0" fontId="0" fillId="4" borderId="5" xfId="0" applyFill="1" applyBorder="1" applyAlignment="1" applyProtection="1">
      <alignment horizontal="center" vertical="center" wrapText="1"/>
      <protection locked="0"/>
    </xf>
    <xf numFmtId="0" fontId="24" fillId="0" borderId="5" xfId="0" applyFont="1" applyBorder="1" applyAlignment="1" applyProtection="1">
      <alignment horizontal="center" vertical="center"/>
      <protection hidden="1"/>
    </xf>
    <xf numFmtId="0" fontId="24" fillId="0" borderId="5" xfId="0" applyFont="1" applyBorder="1" applyAlignment="1" applyProtection="1">
      <alignment horizontal="right" vertical="center" wrapText="1"/>
      <protection locked="0"/>
    </xf>
    <xf numFmtId="0" fontId="24" fillId="0" borderId="5" xfId="0" applyFont="1" applyBorder="1" applyAlignment="1" applyProtection="1">
      <alignment horizontal="right" vertical="center"/>
      <protection locked="0"/>
    </xf>
    <xf numFmtId="0" fontId="0" fillId="0" borderId="5" xfId="0" applyBorder="1" applyAlignment="1" applyProtection="1">
      <alignment horizontal="center" vertical="center"/>
      <protection hidden="1"/>
    </xf>
    <xf numFmtId="0" fontId="23" fillId="0" borderId="5" xfId="0" applyFont="1" applyBorder="1" applyAlignment="1" applyProtection="1">
      <alignment horizontal="center" vertical="center" wrapText="1"/>
      <protection locked="0"/>
    </xf>
    <xf numFmtId="0" fontId="23" fillId="0" borderId="5" xfId="0" applyFont="1" applyBorder="1" applyAlignment="1" applyProtection="1">
      <alignment horizontal="center" vertical="center"/>
      <protection locked="0"/>
    </xf>
    <xf numFmtId="177" fontId="41" fillId="0" borderId="11" xfId="0" applyNumberFormat="1" applyFont="1" applyBorder="1" applyAlignment="1" applyProtection="1">
      <alignment horizontal="center" vertical="center" wrapText="1"/>
      <protection locked="0"/>
    </xf>
    <xf numFmtId="177" fontId="41" fillId="0" borderId="12" xfId="0" applyNumberFormat="1" applyFont="1" applyBorder="1" applyAlignment="1" applyProtection="1">
      <alignment horizontal="center" vertical="center" wrapText="1"/>
      <protection locked="0"/>
    </xf>
    <xf numFmtId="177" fontId="41" fillId="0" borderId="10" xfId="0" applyNumberFormat="1" applyFont="1" applyBorder="1" applyAlignment="1" applyProtection="1">
      <alignment horizontal="center" vertical="center" wrapText="1"/>
      <protection locked="0"/>
    </xf>
    <xf numFmtId="0" fontId="24" fillId="0" borderId="5" xfId="0" applyFont="1" applyBorder="1" applyAlignment="1" applyProtection="1">
      <alignment horizontal="right" vertical="center"/>
      <protection hidden="1"/>
    </xf>
    <xf numFmtId="0" fontId="23" fillId="0" borderId="5" xfId="0" applyFont="1" applyBorder="1" applyAlignment="1" applyProtection="1">
      <alignment horizontal="right" vertical="center"/>
      <protection locked="0"/>
    </xf>
    <xf numFmtId="0" fontId="2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3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5">
    <cellStyle name="20% - 강조색5" xfId="3" builtinId="46"/>
    <cellStyle name="경고문" xfId="2" builtinId="11"/>
    <cellStyle name="쉼표 [0]" xfId="1" builtinId="6"/>
    <cellStyle name="표준" xfId="0" builtinId="0"/>
    <cellStyle name="표준 2" xfId="4" xr:uid="{D07E9514-19B6-4909-8477-E595E4C5E8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608060</xdr:colOff>
      <xdr:row>9</xdr:row>
      <xdr:rowOff>169334</xdr:rowOff>
    </xdr:from>
    <xdr:to>
      <xdr:col>3</xdr:col>
      <xdr:colOff>2416849</xdr:colOff>
      <xdr:row>9</xdr:row>
      <xdr:rowOff>3549028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2424" y="7920182"/>
          <a:ext cx="5980546" cy="3379694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16</xdr:row>
      <xdr:rowOff>228600</xdr:rowOff>
    </xdr:from>
    <xdr:to>
      <xdr:col>3</xdr:col>
      <xdr:colOff>3132665</xdr:colOff>
      <xdr:row>17</xdr:row>
      <xdr:rowOff>4859866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3931900"/>
          <a:ext cx="8047565" cy="982556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1524000</xdr:colOff>
      <xdr:row>8</xdr:row>
      <xdr:rowOff>0</xdr:rowOff>
    </xdr:from>
    <xdr:to>
      <xdr:col>3</xdr:col>
      <xdr:colOff>2153920</xdr:colOff>
      <xdr:row>8</xdr:row>
      <xdr:rowOff>5039360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EE0B9834-82E2-6D09-DFBF-CB3397EFC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7440" y="2550160"/>
          <a:ext cx="4795520" cy="5039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1612900</xdr:colOff>
          <xdr:row>23</xdr:row>
          <xdr:rowOff>0</xdr:rowOff>
        </xdr:from>
        <xdr:to>
          <xdr:col>3</xdr:col>
          <xdr:colOff>2184400</xdr:colOff>
          <xdr:row>24</xdr:row>
          <xdr:rowOff>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7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 charset="-127"/>
                  <a:ea typeface="Malgun Gothic" charset="-127"/>
                </a:rPr>
                <a:t>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2425700</xdr:colOff>
          <xdr:row>23</xdr:row>
          <xdr:rowOff>0</xdr:rowOff>
        </xdr:from>
        <xdr:to>
          <xdr:col>3</xdr:col>
          <xdr:colOff>2984500</xdr:colOff>
          <xdr:row>24</xdr:row>
          <xdr:rowOff>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7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 charset="-127"/>
                  <a:ea typeface="Malgun Gothic" charset="-127"/>
                </a:rPr>
                <a:t>미동의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16329</xdr:colOff>
      <xdr:row>2</xdr:row>
      <xdr:rowOff>8164</xdr:rowOff>
    </xdr:from>
    <xdr:to>
      <xdr:col>9</xdr:col>
      <xdr:colOff>7577</xdr:colOff>
      <xdr:row>53</xdr:row>
      <xdr:rowOff>131989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6375" t="8501" r="6770" b="7741"/>
        <a:stretch>
          <a:fillRect/>
        </a:stretch>
      </xdr:blipFill>
      <xdr:spPr>
        <a:xfrm>
          <a:off x="16329" y="432707"/>
          <a:ext cx="6125348" cy="7896225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16565</xdr:colOff>
      <xdr:row>2</xdr:row>
      <xdr:rowOff>24849</xdr:rowOff>
    </xdr:from>
    <xdr:to>
      <xdr:col>7</xdr:col>
      <xdr:colOff>869795</xdr:colOff>
      <xdr:row>54</xdr:row>
      <xdr:rowOff>6159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65" y="438979"/>
          <a:ext cx="5665426" cy="7837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comments" Target="../comments7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F2B05-C091-42EE-B5B9-2BA15C0F7D0C}">
  <sheetPr>
    <tabColor theme="1"/>
  </sheetPr>
  <dimension ref="A1:D16"/>
  <sheetViews>
    <sheetView view="pageBreakPreview" zoomScaleNormal="100" zoomScaleSheetLayoutView="100" workbookViewId="0">
      <selection activeCell="N27" sqref="N27"/>
    </sheetView>
  </sheetViews>
  <sheetFormatPr baseColWidth="10" defaultColWidth="9" defaultRowHeight="14"/>
  <cols>
    <col min="1" max="1" width="9.5" style="4" bestFit="1" customWidth="1"/>
    <col min="2" max="2" width="8" style="4" bestFit="1" customWidth="1"/>
    <col min="3" max="3" width="31.1640625" style="4" bestFit="1" customWidth="1"/>
    <col min="4" max="4" width="47.1640625" style="4" bestFit="1" customWidth="1"/>
    <col min="5" max="16384" width="9" style="4"/>
  </cols>
  <sheetData>
    <row r="1" spans="1:4">
      <c r="A1" s="86" t="s">
        <v>35</v>
      </c>
      <c r="B1" s="86"/>
      <c r="C1" s="86"/>
      <c r="D1" s="86"/>
    </row>
    <row r="2" spans="1:4">
      <c r="A2" s="89"/>
      <c r="B2" s="90"/>
      <c r="C2" s="90"/>
      <c r="D2" s="90"/>
    </row>
    <row r="3" spans="1:4">
      <c r="A3" s="86" t="s">
        <v>35</v>
      </c>
      <c r="B3" s="86"/>
      <c r="C3" s="86"/>
      <c r="D3" s="86"/>
    </row>
    <row r="4" spans="1:4" ht="23">
      <c r="A4" s="87" t="s">
        <v>122</v>
      </c>
      <c r="B4" s="87"/>
      <c r="C4" s="87"/>
      <c r="D4" s="87"/>
    </row>
    <row r="5" spans="1:4">
      <c r="A5" s="85"/>
      <c r="B5" s="85"/>
      <c r="C5" s="85"/>
      <c r="D5" s="85"/>
    </row>
    <row r="6" spans="1:4">
      <c r="A6" s="88" t="s">
        <v>36</v>
      </c>
      <c r="B6" s="88"/>
      <c r="C6" s="88"/>
      <c r="D6" s="88"/>
    </row>
    <row r="7" spans="1:4" ht="15">
      <c r="A7" s="7" t="s">
        <v>38</v>
      </c>
      <c r="B7" s="7" t="s">
        <v>37</v>
      </c>
      <c r="C7" s="7" t="s">
        <v>39</v>
      </c>
      <c r="D7" s="7" t="s">
        <v>34</v>
      </c>
    </row>
    <row r="8" spans="1:4" ht="15">
      <c r="A8" s="83" t="s">
        <v>33</v>
      </c>
      <c r="B8" s="8" t="s">
        <v>32</v>
      </c>
      <c r="C8" s="9" t="s">
        <v>31</v>
      </c>
      <c r="D8" s="10" t="s">
        <v>116</v>
      </c>
    </row>
    <row r="9" spans="1:4" ht="15">
      <c r="A9" s="83"/>
      <c r="B9" s="8" t="s">
        <v>30</v>
      </c>
      <c r="C9" s="9" t="s">
        <v>109</v>
      </c>
      <c r="D9" s="10" t="s">
        <v>117</v>
      </c>
    </row>
    <row r="10" spans="1:4" ht="15">
      <c r="A10" s="83"/>
      <c r="B10" s="8" t="s">
        <v>29</v>
      </c>
      <c r="C10" s="9" t="s">
        <v>28</v>
      </c>
      <c r="D10" s="11" t="s">
        <v>118</v>
      </c>
    </row>
    <row r="11" spans="1:4" ht="15">
      <c r="A11" s="83"/>
      <c r="B11" s="8" t="s">
        <v>27</v>
      </c>
      <c r="C11" s="9" t="s">
        <v>26</v>
      </c>
      <c r="D11" s="10" t="s">
        <v>119</v>
      </c>
    </row>
    <row r="12" spans="1:4" ht="15">
      <c r="A12" s="83"/>
      <c r="B12" s="8" t="s">
        <v>25</v>
      </c>
      <c r="C12" s="9" t="s">
        <v>24</v>
      </c>
      <c r="D12" s="11" t="s">
        <v>120</v>
      </c>
    </row>
    <row r="13" spans="1:4" ht="15">
      <c r="A13" s="83"/>
      <c r="B13" s="8" t="s">
        <v>23</v>
      </c>
      <c r="C13" s="9" t="s">
        <v>22</v>
      </c>
      <c r="D13" s="11" t="s">
        <v>121</v>
      </c>
    </row>
    <row r="14" spans="1:4" ht="15">
      <c r="A14" s="83"/>
      <c r="B14" s="8" t="s">
        <v>21</v>
      </c>
      <c r="C14" s="9" t="s">
        <v>20</v>
      </c>
      <c r="D14" s="11" t="s">
        <v>19</v>
      </c>
    </row>
    <row r="15" spans="1:4" ht="15">
      <c r="A15" s="84" t="s">
        <v>18</v>
      </c>
      <c r="B15" s="8">
        <v>1</v>
      </c>
      <c r="C15" s="9" t="s">
        <v>17</v>
      </c>
      <c r="D15" s="11" t="s">
        <v>16</v>
      </c>
    </row>
    <row r="16" spans="1:4" ht="15">
      <c r="A16" s="84"/>
      <c r="B16" s="8">
        <v>2</v>
      </c>
      <c r="C16" s="9" t="s">
        <v>15</v>
      </c>
      <c r="D16" s="11" t="s">
        <v>14</v>
      </c>
    </row>
  </sheetData>
  <sheetProtection algorithmName="SHA-512" hashValue="5kVGzlaeNmo6P+5TKijlAeR0+qfGIkPfk1Q/qSihgZ9imH9qichqJsH7KRlfZIGGzZgW0n9c9qPdZs4vlyitRg==" saltValue="02LKguwApdxsvh+fLfoKtw==" spinCount="100000" sheet="1" insertHyperlinks="0" sort="0"/>
  <mergeCells count="8">
    <mergeCell ref="A8:A14"/>
    <mergeCell ref="A15:A16"/>
    <mergeCell ref="A5:D5"/>
    <mergeCell ref="A1:D1"/>
    <mergeCell ref="A4:D4"/>
    <mergeCell ref="A6:D6"/>
    <mergeCell ref="A2:D2"/>
    <mergeCell ref="A3:D3"/>
  </mergeCells>
  <phoneticPr fontId="5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FD169-111E-4258-B78D-EB9E0226208A}">
  <sheetPr>
    <tabColor rgb="FF7030A0"/>
  </sheetPr>
  <dimension ref="A1:I2"/>
  <sheetViews>
    <sheetView view="pageBreakPreview" zoomScale="115" zoomScaleNormal="100" zoomScaleSheetLayoutView="115" workbookViewId="0">
      <selection activeCell="L42" sqref="L42"/>
    </sheetView>
  </sheetViews>
  <sheetFormatPr baseColWidth="10" defaultColWidth="9" defaultRowHeight="14"/>
  <cols>
    <col min="1" max="8" width="9" style="5"/>
    <col min="9" max="9" width="8.5" style="5" customWidth="1"/>
    <col min="10" max="16384" width="9" style="5"/>
  </cols>
  <sheetData>
    <row r="1" spans="1:9" ht="16.5" customHeight="1">
      <c r="A1" s="198" t="s">
        <v>91</v>
      </c>
      <c r="B1" s="198"/>
      <c r="C1" s="198"/>
      <c r="D1" s="198"/>
      <c r="E1" s="198"/>
      <c r="F1" s="198"/>
      <c r="G1" s="198"/>
      <c r="H1" s="198"/>
      <c r="I1" s="198"/>
    </row>
    <row r="2" spans="1:9" ht="16.5" customHeight="1">
      <c r="A2" s="199"/>
      <c r="B2" s="199"/>
      <c r="C2" s="199"/>
      <c r="D2" s="199"/>
      <c r="E2" s="199"/>
      <c r="F2" s="199"/>
      <c r="G2" s="199"/>
      <c r="H2" s="199"/>
      <c r="I2" s="199"/>
    </row>
  </sheetData>
  <mergeCells count="2">
    <mergeCell ref="A1:I1"/>
    <mergeCell ref="A2:I2"/>
  </mergeCells>
  <phoneticPr fontId="5" type="noConversion"/>
  <pageMargins left="0.7" right="0.7" top="0.75" bottom="0.75" header="0.3" footer="0.3"/>
  <pageSetup paperSize="9" scale="94" orientation="portrait" r:id="rId1"/>
  <colBreaks count="1" manualBreakCount="1">
    <brk id="9" max="1048575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FCDF4-77D4-44DE-9CD3-7954089C56E5}">
  <sheetPr>
    <tabColor rgb="FF7030A0"/>
  </sheetPr>
  <dimension ref="A1:H55"/>
  <sheetViews>
    <sheetView view="pageBreakPreview" zoomScale="115" zoomScaleNormal="100" zoomScaleSheetLayoutView="115" workbookViewId="0">
      <selection activeCell="N37" sqref="N37"/>
    </sheetView>
  </sheetViews>
  <sheetFormatPr baseColWidth="10" defaultColWidth="9" defaultRowHeight="14"/>
  <cols>
    <col min="1" max="7" width="9" style="6"/>
    <col min="8" max="8" width="11.5" style="6" customWidth="1"/>
    <col min="9" max="16384" width="9" style="6"/>
  </cols>
  <sheetData>
    <row r="1" spans="1:8" ht="16.5" customHeight="1">
      <c r="A1" s="200" t="s">
        <v>92</v>
      </c>
      <c r="B1" s="200"/>
      <c r="C1" s="200"/>
      <c r="D1" s="200"/>
      <c r="E1" s="200"/>
      <c r="F1" s="200"/>
      <c r="G1" s="200"/>
      <c r="H1" s="200"/>
    </row>
    <row r="2" spans="1:8" ht="16.5" customHeight="1">
      <c r="A2" s="201"/>
      <c r="B2" s="201"/>
      <c r="C2" s="201"/>
      <c r="D2" s="201"/>
      <c r="E2" s="201"/>
      <c r="F2" s="201"/>
      <c r="G2" s="201"/>
      <c r="H2" s="201"/>
    </row>
    <row r="54" ht="20.25" customHeight="1"/>
    <row r="55" ht="30" customHeight="1"/>
  </sheetData>
  <mergeCells count="2">
    <mergeCell ref="A1:H1"/>
    <mergeCell ref="A2:H2"/>
  </mergeCells>
  <phoneticPr fontId="5" type="noConversion"/>
  <pageMargins left="0.7" right="0.7" top="0.75" bottom="0.75" header="0.3" footer="0.3"/>
  <pageSetup paperSize="9" scale="8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3CF7D-B146-4406-B686-6D07FE9417B8}">
  <sheetPr>
    <tabColor theme="0"/>
  </sheetPr>
  <dimension ref="A1:G13"/>
  <sheetViews>
    <sheetView view="pageBreakPreview" zoomScale="157" zoomScaleNormal="100" zoomScaleSheetLayoutView="100" workbookViewId="0">
      <selection activeCell="A13" sqref="A13:G13"/>
    </sheetView>
  </sheetViews>
  <sheetFormatPr baseColWidth="10" defaultColWidth="40.6640625" defaultRowHeight="14"/>
  <cols>
    <col min="1" max="1" width="4.5" style="20" bestFit="1" customWidth="1"/>
    <col min="2" max="2" width="17.1640625" style="20" bestFit="1" customWidth="1"/>
    <col min="3" max="3" width="20.5" style="20" customWidth="1"/>
    <col min="4" max="4" width="35" style="20" bestFit="1" customWidth="1"/>
    <col min="5" max="5" width="4.5" style="20" bestFit="1" customWidth="1"/>
    <col min="6" max="6" width="17.5" style="20" bestFit="1" customWidth="1"/>
    <col min="7" max="7" width="17.1640625" style="20" bestFit="1" customWidth="1"/>
    <col min="8" max="8" width="12.1640625" style="20" bestFit="1" customWidth="1"/>
    <col min="9" max="16384" width="40.6640625" style="20"/>
  </cols>
  <sheetData>
    <row r="1" spans="1:7">
      <c r="A1" s="92" t="s">
        <v>11</v>
      </c>
      <c r="B1" s="92"/>
      <c r="C1" s="92"/>
      <c r="D1" s="92"/>
      <c r="E1" s="92"/>
      <c r="F1" s="92"/>
      <c r="G1" s="92"/>
    </row>
    <row r="2" spans="1:7">
      <c r="A2" s="92"/>
      <c r="B2" s="92"/>
      <c r="C2" s="92"/>
      <c r="D2" s="92"/>
      <c r="E2" s="92"/>
      <c r="F2" s="92"/>
      <c r="G2" s="92"/>
    </row>
    <row r="4" spans="1:7">
      <c r="A4" s="93" t="s">
        <v>154</v>
      </c>
      <c r="B4" s="93"/>
      <c r="C4" s="93"/>
      <c r="D4" s="93"/>
      <c r="E4" s="93"/>
      <c r="F4" s="93"/>
      <c r="G4" s="93"/>
    </row>
    <row r="6" spans="1:7">
      <c r="A6" s="91" t="str">
        <f>"[혁신-" &amp; VLOOKUP(A10,$A$9:$G$10,3,0) &amp; "]" &amp; VLOOKUP(A10,$A$9:$G$10,4,0) &amp; "-" &amp; VLOOKUP(A10,$A$9:$G$10,5,0) &amp; "분반"</f>
        <v>[혁신-지능IOT융합전공]캡스톤디자인1-2분반</v>
      </c>
      <c r="B6" s="91"/>
      <c r="C6" s="91"/>
      <c r="D6" s="91"/>
      <c r="E6" s="91"/>
      <c r="F6" s="91"/>
      <c r="G6" s="91"/>
    </row>
    <row r="7" spans="1:7" ht="15" thickBot="1"/>
    <row r="8" spans="1:7" ht="15">
      <c r="A8" s="21"/>
      <c r="B8" s="22" t="s">
        <v>10</v>
      </c>
      <c r="C8" s="22" t="s">
        <v>9</v>
      </c>
      <c r="D8" s="22" t="s">
        <v>8</v>
      </c>
      <c r="E8" s="22" t="s">
        <v>7</v>
      </c>
      <c r="F8" s="22" t="s">
        <v>6</v>
      </c>
      <c r="G8" s="23" t="s">
        <v>5</v>
      </c>
    </row>
    <row r="9" spans="1:7" ht="15">
      <c r="A9" s="24" t="s">
        <v>4</v>
      </c>
      <c r="B9" s="25" t="s">
        <v>13</v>
      </c>
      <c r="C9" s="25" t="s">
        <v>3</v>
      </c>
      <c r="D9" s="25" t="s">
        <v>12</v>
      </c>
      <c r="E9" s="25">
        <v>10</v>
      </c>
      <c r="F9" s="25" t="s">
        <v>2</v>
      </c>
      <c r="G9" s="26" t="s">
        <v>1</v>
      </c>
    </row>
    <row r="10" spans="1:7" ht="16" thickBot="1">
      <c r="A10" s="27" t="s">
        <v>0</v>
      </c>
      <c r="B10" s="2" t="s">
        <v>183</v>
      </c>
      <c r="C10" s="2" t="s">
        <v>184</v>
      </c>
      <c r="D10" s="2" t="s">
        <v>185</v>
      </c>
      <c r="E10" s="3">
        <v>2</v>
      </c>
      <c r="F10" s="2" t="s">
        <v>186</v>
      </c>
      <c r="G10" s="1" t="s">
        <v>187</v>
      </c>
    </row>
    <row r="12" spans="1:7">
      <c r="A12" s="92" t="s">
        <v>147</v>
      </c>
      <c r="B12" s="92"/>
      <c r="C12" s="92"/>
      <c r="D12" s="92"/>
      <c r="E12" s="92"/>
      <c r="F12" s="92"/>
      <c r="G12" s="92"/>
    </row>
    <row r="13" spans="1:7">
      <c r="A13" s="94" t="s">
        <v>170</v>
      </c>
      <c r="B13" s="94"/>
      <c r="C13" s="94"/>
      <c r="D13" s="94"/>
      <c r="E13" s="94"/>
      <c r="F13" s="94"/>
      <c r="G13" s="94"/>
    </row>
  </sheetData>
  <sheetProtection algorithmName="SHA-512" hashValue="F6CGCZRERTKF8c8bIcQw6InSP8siohyjKlkCwQd5ktJ2rDvYgbk9+Tk5zeptl4M7Vr9jQGh+B7DrC64CUZ/ntg==" saltValue="gTBY014lj5rqX2Iec9Ia7Q==" spinCount="100000" sheet="1" insertHyperlinks="0" sort="0"/>
  <mergeCells count="6">
    <mergeCell ref="A6:G6"/>
    <mergeCell ref="A1:G1"/>
    <mergeCell ref="A4:G4"/>
    <mergeCell ref="A2:G2"/>
    <mergeCell ref="A13:G13"/>
    <mergeCell ref="A12:G12"/>
  </mergeCells>
  <phoneticPr fontId="5" type="noConversion"/>
  <dataValidations count="2">
    <dataValidation type="list" allowBlank="1" showInputMessage="1" showErrorMessage="1" sqref="G9:G10" xr:uid="{EF4CE2F9-F3D1-43F4-9437-88CFC0D3A4A0}">
      <formula1>"문제해결프로젝트, 산학연계프로젝트, 지역사회연계프로젝트"</formula1>
    </dataValidation>
    <dataValidation type="whole" allowBlank="1" showInputMessage="1" showErrorMessage="1" errorTitle="입력 오류" error="분반이 올바르게 입력되지 않았습니다. 다시 입력해 주십시오." sqref="E9:E10" xr:uid="{A29B7F84-CE0D-424B-B022-00370865EE76}">
      <formula1>0</formula1>
      <formula2>100</formula2>
    </dataValidation>
  </dataValidations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27FB5-9BEB-4AE3-AB62-D2FDCFAD08D0}">
  <sheetPr>
    <tabColor rgb="FFFFFF00"/>
  </sheetPr>
  <dimension ref="A1:G46"/>
  <sheetViews>
    <sheetView view="pageBreakPreview" topLeftCell="A5" zoomScaleNormal="85" zoomScaleSheetLayoutView="100" workbookViewId="0">
      <selection activeCell="F37" sqref="F37"/>
    </sheetView>
  </sheetViews>
  <sheetFormatPr baseColWidth="10" defaultColWidth="9" defaultRowHeight="14"/>
  <cols>
    <col min="1" max="1" width="10.6640625" style="12" customWidth="1"/>
    <col min="2" max="2" width="23.6640625" style="12" customWidth="1"/>
    <col min="3" max="4" width="10.6640625" style="12" customWidth="1"/>
    <col min="5" max="5" width="12.1640625" style="12" bestFit="1" customWidth="1"/>
    <col min="6" max="6" width="10.6640625" style="12" customWidth="1"/>
    <col min="7" max="7" width="14.83203125" style="12" bestFit="1" customWidth="1"/>
    <col min="8" max="16384" width="9" style="12"/>
  </cols>
  <sheetData>
    <row r="1" spans="1:7" ht="13" customHeight="1">
      <c r="A1" s="107" t="s">
        <v>96</v>
      </c>
      <c r="B1" s="107"/>
      <c r="C1" s="107"/>
      <c r="D1" s="107"/>
      <c r="E1" s="107"/>
      <c r="F1" s="107"/>
      <c r="G1" s="107"/>
    </row>
    <row r="2" spans="1:7" ht="13" customHeight="1">
      <c r="A2" s="107"/>
      <c r="B2" s="107"/>
      <c r="C2" s="107"/>
      <c r="D2" s="107"/>
      <c r="E2" s="107"/>
      <c r="F2" s="107"/>
      <c r="G2" s="107"/>
    </row>
    <row r="3" spans="1:7" ht="13" customHeight="1">
      <c r="A3" s="101" t="s">
        <v>97</v>
      </c>
      <c r="B3" s="101"/>
      <c r="C3" s="101"/>
      <c r="D3" s="101"/>
      <c r="E3" s="101"/>
      <c r="F3" s="101"/>
      <c r="G3" s="101"/>
    </row>
    <row r="4" spans="1:7" ht="23">
      <c r="A4" s="109" t="s">
        <v>31</v>
      </c>
      <c r="B4" s="109"/>
      <c r="C4" s="109"/>
      <c r="D4" s="109"/>
      <c r="E4" s="109"/>
      <c r="F4" s="109"/>
      <c r="G4" s="109"/>
    </row>
    <row r="5" spans="1:7" ht="13" customHeight="1">
      <c r="A5" s="17" t="s">
        <v>52</v>
      </c>
      <c r="B5" s="108" t="str">
        <f>LEFT('0. 기본정보입력(필수)'!A4,4)</f>
        <v>2024</v>
      </c>
      <c r="C5" s="108"/>
      <c r="D5" s="17" t="s">
        <v>51</v>
      </c>
      <c r="E5" s="108" t="str">
        <f>MID('0. 기본정보입력(필수)'!A4,9,1)</f>
        <v>1</v>
      </c>
      <c r="F5" s="108"/>
      <c r="G5" s="108"/>
    </row>
    <row r="6" spans="1:7" ht="13" customHeight="1">
      <c r="A6" s="17" t="s">
        <v>10</v>
      </c>
      <c r="B6" s="108" t="str">
        <f>VLOOKUP('0. 기본정보입력(필수)'!A10,'0. 기본정보입력(필수)'!A10:G10,2,0)</f>
        <v>융합공과대학</v>
      </c>
      <c r="C6" s="108"/>
      <c r="D6" s="17" t="s">
        <v>9</v>
      </c>
      <c r="E6" s="108" t="str">
        <f>VLOOKUP('0. 기본정보입력(필수)'!A10,'0. 기본정보입력(필수)'!A10:G10,3,0)</f>
        <v>지능IOT융합전공</v>
      </c>
      <c r="F6" s="108"/>
      <c r="G6" s="108"/>
    </row>
    <row r="7" spans="1:7" ht="13" customHeight="1">
      <c r="A7" s="17" t="s">
        <v>8</v>
      </c>
      <c r="B7" s="108" t="str">
        <f>VLOOKUP('0. 기본정보입력(필수)'!A10,'0. 기본정보입력(필수)'!A10:G10,4,0)</f>
        <v>캡스톤디자인1</v>
      </c>
      <c r="C7" s="108"/>
      <c r="D7" s="17" t="s">
        <v>7</v>
      </c>
      <c r="E7" s="108">
        <f>VLOOKUP('0. 기본정보입력(필수)'!A10,'0. 기본정보입력(필수)'!A10:G10,5,0)</f>
        <v>2</v>
      </c>
      <c r="F7" s="108"/>
      <c r="G7" s="108"/>
    </row>
    <row r="8" spans="1:7" ht="13" customHeight="1">
      <c r="A8" s="17" t="s">
        <v>6</v>
      </c>
      <c r="B8" s="108" t="str">
        <f>VLOOKUP('0. 기본정보입력(필수)'!A10,'0. 기본정보입력(필수)'!A10:G10,6,0)</f>
        <v>김종원</v>
      </c>
      <c r="C8" s="108"/>
      <c r="D8" s="17" t="s">
        <v>5</v>
      </c>
      <c r="E8" s="108" t="str">
        <f>VLOOKUP('0. 기본정보입력(필수)'!A10,'0. 기본정보입력(필수)'!A10:G10,7,0)</f>
        <v>문제해결프로젝트</v>
      </c>
      <c r="F8" s="108"/>
      <c r="G8" s="108"/>
    </row>
    <row r="9" spans="1:7" ht="20" customHeight="1">
      <c r="A9" s="102" t="s">
        <v>95</v>
      </c>
      <c r="B9" s="18" t="s">
        <v>49</v>
      </c>
      <c r="C9" s="103" t="s">
        <v>48</v>
      </c>
      <c r="D9" s="104"/>
      <c r="E9" s="111" t="s">
        <v>123</v>
      </c>
      <c r="F9" s="111"/>
      <c r="G9" s="18" t="s">
        <v>125</v>
      </c>
    </row>
    <row r="10" spans="1:7" ht="20" customHeight="1">
      <c r="A10" s="102"/>
      <c r="B10" s="28"/>
      <c r="C10" s="105"/>
      <c r="D10" s="106"/>
      <c r="E10" s="110"/>
      <c r="F10" s="110"/>
      <c r="G10" s="16">
        <f>B10-C10-E10</f>
        <v>0</v>
      </c>
    </row>
    <row r="11" spans="1:7" ht="30">
      <c r="A11" s="17" t="s">
        <v>47</v>
      </c>
      <c r="B11" s="18" t="s">
        <v>94</v>
      </c>
      <c r="C11" s="18" t="s">
        <v>46</v>
      </c>
      <c r="D11" s="18" t="s">
        <v>45</v>
      </c>
      <c r="E11" s="18" t="s">
        <v>53</v>
      </c>
      <c r="F11" s="18" t="s">
        <v>44</v>
      </c>
      <c r="G11" s="14" t="s">
        <v>93</v>
      </c>
    </row>
    <row r="12" spans="1:7" ht="20" customHeight="1">
      <c r="A12" s="13">
        <v>1</v>
      </c>
      <c r="B12" s="19" t="s">
        <v>98</v>
      </c>
      <c r="C12" s="19" t="s">
        <v>99</v>
      </c>
      <c r="D12" s="15">
        <v>20240329</v>
      </c>
      <c r="E12" s="19" t="s">
        <v>43</v>
      </c>
      <c r="F12" s="28"/>
      <c r="G12" s="19" t="s">
        <v>100</v>
      </c>
    </row>
    <row r="13" spans="1:7" ht="20" customHeight="1">
      <c r="A13" s="13">
        <v>2</v>
      </c>
      <c r="B13" s="19" t="s">
        <v>101</v>
      </c>
      <c r="C13" s="19" t="s">
        <v>102</v>
      </c>
      <c r="D13" s="15"/>
      <c r="E13" s="19" t="s">
        <v>42</v>
      </c>
      <c r="F13" s="28"/>
      <c r="G13" s="19"/>
    </row>
    <row r="14" spans="1:7" ht="20" customHeight="1">
      <c r="A14" s="13">
        <v>3</v>
      </c>
      <c r="B14" s="19" t="s">
        <v>103</v>
      </c>
      <c r="C14" s="19" t="s">
        <v>104</v>
      </c>
      <c r="D14" s="15"/>
      <c r="E14" s="19" t="s">
        <v>40</v>
      </c>
      <c r="F14" s="28"/>
      <c r="G14" s="19"/>
    </row>
    <row r="15" spans="1:7" ht="20" customHeight="1">
      <c r="A15" s="13">
        <v>4</v>
      </c>
      <c r="B15" s="19" t="s">
        <v>105</v>
      </c>
      <c r="C15" s="19" t="s">
        <v>106</v>
      </c>
      <c r="D15" s="15"/>
      <c r="E15" s="19" t="s">
        <v>41</v>
      </c>
      <c r="F15" s="28"/>
      <c r="G15" s="19"/>
    </row>
    <row r="16" spans="1:7" ht="20" customHeight="1">
      <c r="A16" s="13">
        <v>5</v>
      </c>
      <c r="B16" s="19"/>
      <c r="C16" s="19"/>
      <c r="D16" s="15"/>
      <c r="E16" s="19"/>
      <c r="F16" s="28"/>
      <c r="G16" s="19"/>
    </row>
    <row r="17" spans="1:7" ht="20" customHeight="1">
      <c r="A17" s="13">
        <v>6</v>
      </c>
      <c r="B17" s="19"/>
      <c r="C17" s="19"/>
      <c r="D17" s="15"/>
      <c r="E17" s="19"/>
      <c r="F17" s="28"/>
      <c r="G17" s="19"/>
    </row>
    <row r="18" spans="1:7" ht="20" customHeight="1">
      <c r="A18" s="13">
        <v>7</v>
      </c>
      <c r="B18" s="19"/>
      <c r="C18" s="19"/>
      <c r="D18" s="15"/>
      <c r="E18" s="19"/>
      <c r="F18" s="28"/>
      <c r="G18" s="19"/>
    </row>
    <row r="19" spans="1:7" ht="20" customHeight="1">
      <c r="A19" s="13">
        <v>8</v>
      </c>
      <c r="B19" s="19"/>
      <c r="C19" s="19"/>
      <c r="D19" s="15"/>
      <c r="E19" s="19"/>
      <c r="F19" s="28"/>
      <c r="G19" s="19"/>
    </row>
    <row r="20" spans="1:7" ht="20" customHeight="1">
      <c r="A20" s="13">
        <v>9</v>
      </c>
      <c r="B20" s="19"/>
      <c r="C20" s="19"/>
      <c r="D20" s="15"/>
      <c r="E20" s="19"/>
      <c r="F20" s="28"/>
      <c r="G20" s="19"/>
    </row>
    <row r="21" spans="1:7" ht="20" customHeight="1">
      <c r="A21" s="13">
        <v>10</v>
      </c>
      <c r="B21" s="19"/>
      <c r="C21" s="19"/>
      <c r="D21" s="15"/>
      <c r="E21" s="19"/>
      <c r="F21" s="28"/>
      <c r="G21" s="19"/>
    </row>
    <row r="22" spans="1:7" ht="20" customHeight="1">
      <c r="A22" s="13">
        <v>11</v>
      </c>
      <c r="B22" s="19"/>
      <c r="C22" s="19"/>
      <c r="D22" s="15"/>
      <c r="E22" s="19"/>
      <c r="F22" s="28"/>
      <c r="G22" s="19"/>
    </row>
    <row r="23" spans="1:7" ht="20" customHeight="1">
      <c r="A23" s="13">
        <v>12</v>
      </c>
      <c r="B23" s="19"/>
      <c r="C23" s="19"/>
      <c r="D23" s="15"/>
      <c r="E23" s="19"/>
      <c r="F23" s="28"/>
      <c r="G23" s="19"/>
    </row>
    <row r="24" spans="1:7" ht="20" customHeight="1">
      <c r="A24" s="13">
        <v>13</v>
      </c>
      <c r="B24" s="19"/>
      <c r="C24" s="19"/>
      <c r="D24" s="15"/>
      <c r="E24" s="19"/>
      <c r="F24" s="28"/>
      <c r="G24" s="19"/>
    </row>
    <row r="25" spans="1:7" ht="20" customHeight="1">
      <c r="A25" s="13">
        <v>14</v>
      </c>
      <c r="B25" s="19"/>
      <c r="C25" s="19"/>
      <c r="D25" s="15"/>
      <c r="E25" s="19"/>
      <c r="F25" s="28"/>
      <c r="G25" s="19"/>
    </row>
    <row r="26" spans="1:7" ht="20" customHeight="1">
      <c r="A26" s="13">
        <v>15</v>
      </c>
      <c r="B26" s="19"/>
      <c r="C26" s="19"/>
      <c r="D26" s="15"/>
      <c r="E26" s="19"/>
      <c r="F26" s="28"/>
      <c r="G26" s="19"/>
    </row>
    <row r="27" spans="1:7" ht="20" customHeight="1">
      <c r="A27" s="13">
        <v>16</v>
      </c>
      <c r="B27" s="19"/>
      <c r="C27" s="19"/>
      <c r="D27" s="15"/>
      <c r="E27" s="19"/>
      <c r="F27" s="28"/>
      <c r="G27" s="19"/>
    </row>
    <row r="28" spans="1:7" ht="20" customHeight="1">
      <c r="A28" s="13">
        <v>17</v>
      </c>
      <c r="B28" s="19"/>
      <c r="C28" s="19"/>
      <c r="D28" s="15"/>
      <c r="E28" s="19"/>
      <c r="F28" s="28"/>
      <c r="G28" s="19"/>
    </row>
    <row r="29" spans="1:7" ht="20" customHeight="1">
      <c r="A29" s="13">
        <v>18</v>
      </c>
      <c r="B29" s="19"/>
      <c r="C29" s="19"/>
      <c r="D29" s="15"/>
      <c r="E29" s="19"/>
      <c r="F29" s="28"/>
      <c r="G29" s="19"/>
    </row>
    <row r="30" spans="1:7" ht="20" customHeight="1">
      <c r="A30" s="13">
        <v>19</v>
      </c>
      <c r="B30" s="19"/>
      <c r="C30" s="19"/>
      <c r="D30" s="15"/>
      <c r="E30" s="19"/>
      <c r="F30" s="28"/>
      <c r="G30" s="19"/>
    </row>
    <row r="31" spans="1:7" ht="20" customHeight="1">
      <c r="A31" s="13">
        <v>20</v>
      </c>
      <c r="B31" s="19"/>
      <c r="C31" s="19"/>
      <c r="D31" s="15"/>
      <c r="E31" s="19"/>
      <c r="F31" s="28"/>
      <c r="G31" s="19"/>
    </row>
    <row r="32" spans="1:7" ht="20" customHeight="1">
      <c r="A32" s="13">
        <v>21</v>
      </c>
      <c r="B32" s="19"/>
      <c r="C32" s="19"/>
      <c r="D32" s="15"/>
      <c r="E32" s="19"/>
      <c r="F32" s="28"/>
      <c r="G32" s="19"/>
    </row>
    <row r="33" spans="1:7" ht="20" customHeight="1">
      <c r="A33" s="13">
        <v>22</v>
      </c>
      <c r="B33" s="19"/>
      <c r="C33" s="19"/>
      <c r="D33" s="15"/>
      <c r="E33" s="19"/>
      <c r="F33" s="28"/>
      <c r="G33" s="19"/>
    </row>
    <row r="34" spans="1:7" ht="20" customHeight="1">
      <c r="A34" s="13">
        <v>23</v>
      </c>
      <c r="B34" s="19"/>
      <c r="C34" s="19"/>
      <c r="D34" s="15"/>
      <c r="E34" s="19"/>
      <c r="F34" s="28"/>
      <c r="G34" s="19"/>
    </row>
    <row r="35" spans="1:7" ht="20" customHeight="1">
      <c r="A35" s="13">
        <v>24</v>
      </c>
      <c r="B35" s="19"/>
      <c r="C35" s="19"/>
      <c r="D35" s="15"/>
      <c r="E35" s="19"/>
      <c r="F35" s="28"/>
      <c r="G35" s="19"/>
    </row>
    <row r="36" spans="1:7" ht="20" customHeight="1">
      <c r="A36" s="13">
        <v>25</v>
      </c>
      <c r="B36" s="19"/>
      <c r="C36" s="19"/>
      <c r="D36" s="15"/>
      <c r="E36" s="19"/>
      <c r="F36" s="28"/>
      <c r="G36" s="19"/>
    </row>
    <row r="37" spans="1:7" ht="24" customHeight="1">
      <c r="A37" s="102" t="s">
        <v>123</v>
      </c>
      <c r="B37" s="102"/>
      <c r="C37" s="102"/>
      <c r="D37" s="102"/>
      <c r="E37" s="102"/>
      <c r="F37" s="16">
        <f>SUM(F12:F36)</f>
        <v>0</v>
      </c>
      <c r="G37" s="19"/>
    </row>
    <row r="38" spans="1:7" ht="13" customHeight="1">
      <c r="A38" s="99" t="s">
        <v>167</v>
      </c>
      <c r="B38" s="99"/>
      <c r="C38" s="99"/>
      <c r="D38" s="99"/>
      <c r="E38" s="99"/>
      <c r="F38" s="99"/>
      <c r="G38" s="99"/>
    </row>
    <row r="39" spans="1:7" ht="13" customHeight="1">
      <c r="A39" s="99"/>
      <c r="B39" s="99"/>
      <c r="C39" s="99"/>
      <c r="D39" s="99"/>
      <c r="E39" s="99"/>
      <c r="F39" s="99"/>
      <c r="G39" s="99"/>
    </row>
    <row r="40" spans="1:7" ht="13" customHeight="1">
      <c r="A40" s="99"/>
      <c r="B40" s="99"/>
      <c r="C40" s="99"/>
      <c r="D40" s="99"/>
      <c r="E40" s="99"/>
      <c r="F40" s="99"/>
      <c r="G40" s="99"/>
    </row>
    <row r="41" spans="1:7" ht="13" customHeight="1">
      <c r="A41" s="99"/>
      <c r="B41" s="99"/>
      <c r="C41" s="99"/>
      <c r="D41" s="99"/>
      <c r="E41" s="99"/>
      <c r="F41" s="99"/>
      <c r="G41" s="99"/>
    </row>
    <row r="42" spans="1:7" ht="13" customHeight="1">
      <c r="A42" s="99"/>
      <c r="B42" s="99"/>
      <c r="C42" s="99"/>
      <c r="D42" s="99"/>
      <c r="E42" s="99"/>
      <c r="F42" s="99"/>
      <c r="G42" s="99"/>
    </row>
    <row r="43" spans="1:7" ht="13" customHeight="1">
      <c r="A43" s="100" t="s">
        <v>124</v>
      </c>
      <c r="B43" s="100"/>
      <c r="C43" s="100"/>
      <c r="D43" s="100"/>
      <c r="E43" s="100"/>
      <c r="F43" s="100"/>
      <c r="G43" s="100"/>
    </row>
    <row r="44" spans="1:7" ht="13" customHeight="1">
      <c r="A44" s="100"/>
      <c r="B44" s="100"/>
      <c r="C44" s="100"/>
      <c r="D44" s="100"/>
      <c r="E44" s="100"/>
      <c r="F44" s="100"/>
      <c r="G44" s="100"/>
    </row>
    <row r="45" spans="1:7" ht="13" customHeight="1">
      <c r="A45" s="95">
        <v>20240426</v>
      </c>
      <c r="B45" s="96"/>
      <c r="C45" s="96"/>
      <c r="D45" s="96"/>
      <c r="E45" s="96"/>
      <c r="F45" s="96"/>
      <c r="G45" s="97"/>
    </row>
    <row r="46" spans="1:7" ht="13" customHeight="1">
      <c r="A46" s="98"/>
      <c r="B46" s="98"/>
      <c r="C46" s="98"/>
      <c r="D46" s="98"/>
      <c r="E46" s="98"/>
      <c r="F46" s="98"/>
      <c r="G46" s="98"/>
    </row>
  </sheetData>
  <sheetProtection algorithmName="SHA-512" hashValue="LRBKQdi7tOwELduOQKQrgY9YazBnSLypdQuQ3QImui8oOGj7YVa/nn2YRXHGOSqbIfott3QZ+TAjO+9D6H+zFg==" saltValue="4bvzxVwoFQlcM1rZxSqdyw==" spinCount="100000" sheet="1" insertHyperlinks="0" sort="0"/>
  <mergeCells count="22">
    <mergeCell ref="A1:G1"/>
    <mergeCell ref="B8:C8"/>
    <mergeCell ref="A9:A10"/>
    <mergeCell ref="A4:G4"/>
    <mergeCell ref="E5:G5"/>
    <mergeCell ref="E8:G8"/>
    <mergeCell ref="E7:G7"/>
    <mergeCell ref="E6:G6"/>
    <mergeCell ref="A2:G2"/>
    <mergeCell ref="E10:F10"/>
    <mergeCell ref="E9:F9"/>
    <mergeCell ref="B5:C5"/>
    <mergeCell ref="B6:C6"/>
    <mergeCell ref="B7:C7"/>
    <mergeCell ref="A45:G45"/>
    <mergeCell ref="A46:G46"/>
    <mergeCell ref="A38:G42"/>
    <mergeCell ref="A43:G44"/>
    <mergeCell ref="A3:G3"/>
    <mergeCell ref="A37:E37"/>
    <mergeCell ref="C9:D9"/>
    <mergeCell ref="C10:D10"/>
  </mergeCells>
  <phoneticPr fontId="5" type="noConversion"/>
  <conditionalFormatting sqref="E7:E8 E11">
    <cfRule type="expression" priority="5">
      <formula>#REF!</formula>
    </cfRule>
  </conditionalFormatting>
  <conditionalFormatting sqref="E9">
    <cfRule type="expression" priority="4">
      <formula>#REF!</formula>
    </cfRule>
  </conditionalFormatting>
  <conditionalFormatting sqref="E10">
    <cfRule type="expression" priority="3">
      <formula>#REF!</formula>
    </cfRule>
  </conditionalFormatting>
  <conditionalFormatting sqref="E12:E36">
    <cfRule type="expression" priority="2">
      <formula>#REF!</formula>
    </cfRule>
  </conditionalFormatting>
  <dataValidations xWindow="462" yWindow="870" count="3">
    <dataValidation type="list" allowBlank="1" showInputMessage="1" showErrorMessage="1" sqref="E12:E36" xr:uid="{31BD85C1-ED18-4B03-8AF7-CE1335E3D75E}">
      <formula1>"법인현금영수증, 법인카드, 전자세금계산서, 계좌이체"</formula1>
    </dataValidation>
    <dataValidation type="whole" allowBlank="1" showInputMessage="1" showErrorMessage="1" errorTitle="입력오류" error="날짜는 숫자 8자리로 입력하여 주십시오. (예시: '2023년 6월 8일' 은 '20230608' 으로 입력합니다.)" promptTitle="날짜는 숫자 8자리로 입력하여 주십시오. " prompt="작성 예시: '2023년 6월 8일' 은 '20230608' 으로 입력합니다." sqref="D12:D36" xr:uid="{108EB779-2A8F-4F99-ACDE-C64CD7B096F8}">
      <formula1>20230000</formula1>
      <formula2>21000000</formula2>
    </dataValidation>
    <dataValidation type="whole" allowBlank="1" showInputMessage="1" showErrorMessage="1" errorTitle="입력 오류" error="날짜는 숫자 8자리로 입력하여 주십시오. (예시: '2023년 6월 8일' 은 '20230608' 으로 입력합니다.)" promptTitle="날짜는 숫자8자리로 입력하여 주십시오." prompt="작성 예시: '2023년 6월 8일' 은 '20230608' 으로 입력합니다." sqref="A45:G45" xr:uid="{3BC34958-0C57-44CA-BE25-B92BCF2E1557}">
      <formula1>20230000</formula1>
      <formula2>21000000</formula2>
    </dataValidation>
  </dataValidations>
  <printOptions horizontalCentered="1" verticalCentered="1"/>
  <pageMargins left="0.39370078740157483" right="0.39370078740157483" top="0.39370078740157483" bottom="0.39370078740157483" header="0.39370078740157483" footer="0.39370078740157483"/>
  <pageSetup paperSize="9" scale="94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2A215-0427-44CB-AC91-864C3C624614}">
  <sheetPr>
    <tabColor rgb="FFFFFF00"/>
  </sheetPr>
  <dimension ref="A1:G47"/>
  <sheetViews>
    <sheetView view="pageBreakPreview" zoomScale="188" zoomScaleNormal="85" zoomScaleSheetLayoutView="100" workbookViewId="0">
      <selection activeCell="B37" sqref="B37:G38"/>
    </sheetView>
  </sheetViews>
  <sheetFormatPr baseColWidth="10" defaultColWidth="9" defaultRowHeight="14"/>
  <cols>
    <col min="1" max="1" width="10.6640625" style="12" customWidth="1"/>
    <col min="2" max="2" width="23.6640625" style="12" customWidth="1"/>
    <col min="3" max="4" width="10.6640625" style="12" customWidth="1"/>
    <col min="5" max="5" width="12.1640625" style="12" bestFit="1" customWidth="1"/>
    <col min="6" max="6" width="10.6640625" style="12" customWidth="1"/>
    <col min="7" max="7" width="14.83203125" style="12" bestFit="1" customWidth="1"/>
    <col min="8" max="16384" width="9" style="12"/>
  </cols>
  <sheetData>
    <row r="1" spans="1:7" ht="13" customHeight="1">
      <c r="A1" s="107" t="s">
        <v>108</v>
      </c>
      <c r="B1" s="107"/>
      <c r="C1" s="107"/>
      <c r="D1" s="107"/>
      <c r="E1" s="107"/>
      <c r="F1" s="107"/>
      <c r="G1" s="107"/>
    </row>
    <row r="2" spans="1:7" ht="13" customHeight="1">
      <c r="A2" s="107"/>
      <c r="B2" s="107"/>
      <c r="C2" s="107"/>
      <c r="D2" s="107"/>
      <c r="E2" s="107"/>
      <c r="F2" s="107"/>
      <c r="G2" s="107"/>
    </row>
    <row r="3" spans="1:7" ht="13" customHeight="1">
      <c r="A3" s="101" t="s">
        <v>107</v>
      </c>
      <c r="B3" s="101"/>
      <c r="C3" s="101"/>
      <c r="D3" s="101"/>
      <c r="E3" s="101"/>
      <c r="F3" s="101"/>
      <c r="G3" s="101"/>
    </row>
    <row r="4" spans="1:7" ht="23">
      <c r="A4" s="109" t="s">
        <v>109</v>
      </c>
      <c r="B4" s="109"/>
      <c r="C4" s="109"/>
      <c r="D4" s="109"/>
      <c r="E4" s="109"/>
      <c r="F4" s="109"/>
      <c r="G4" s="109"/>
    </row>
    <row r="5" spans="1:7" ht="13" customHeight="1">
      <c r="A5" s="17" t="s">
        <v>52</v>
      </c>
      <c r="B5" s="108" t="str">
        <f>LEFT('0. 기본정보입력(필수)'!A4,4)</f>
        <v>2024</v>
      </c>
      <c r="C5" s="108"/>
      <c r="D5" s="17" t="s">
        <v>51</v>
      </c>
      <c r="E5" s="108" t="str">
        <f>MID('0. 기본정보입력(필수)'!A4,9,1)</f>
        <v>1</v>
      </c>
      <c r="F5" s="108"/>
      <c r="G5" s="108"/>
    </row>
    <row r="6" spans="1:7" ht="13" customHeight="1">
      <c r="A6" s="17" t="s">
        <v>10</v>
      </c>
      <c r="B6" s="108" t="str">
        <f>VLOOKUP('0. 기본정보입력(필수)'!A10,'0. 기본정보입력(필수)'!A10:G10,2,0)</f>
        <v>융합공과대학</v>
      </c>
      <c r="C6" s="108"/>
      <c r="D6" s="17" t="s">
        <v>9</v>
      </c>
      <c r="E6" s="108" t="str">
        <f>VLOOKUP('0. 기본정보입력(필수)'!A10,'0. 기본정보입력(필수)'!A10:G10,3,0)</f>
        <v>지능IOT융합전공</v>
      </c>
      <c r="F6" s="108"/>
      <c r="G6" s="108"/>
    </row>
    <row r="7" spans="1:7" ht="13" customHeight="1">
      <c r="A7" s="17" t="s">
        <v>8</v>
      </c>
      <c r="B7" s="108" t="str">
        <f>VLOOKUP('0. 기본정보입력(필수)'!A10,'0. 기본정보입력(필수)'!A10:G10,4,0)</f>
        <v>캡스톤디자인1</v>
      </c>
      <c r="C7" s="108"/>
      <c r="D7" s="17" t="s">
        <v>7</v>
      </c>
      <c r="E7" s="108">
        <f>VLOOKUP('0. 기본정보입력(필수)'!A10,'0. 기본정보입력(필수)'!A10:G10,5,0)</f>
        <v>2</v>
      </c>
      <c r="F7" s="108"/>
      <c r="G7" s="108"/>
    </row>
    <row r="8" spans="1:7" ht="13" customHeight="1">
      <c r="A8" s="17" t="s">
        <v>6</v>
      </c>
      <c r="B8" s="108" t="str">
        <f>VLOOKUP('0. 기본정보입력(필수)'!A10,'0. 기본정보입력(필수)'!A10:G10,6,0)</f>
        <v>김종원</v>
      </c>
      <c r="C8" s="108"/>
      <c r="D8" s="17" t="s">
        <v>5</v>
      </c>
      <c r="E8" s="108" t="str">
        <f>VLOOKUP('0. 기본정보입력(필수)'!A10,'0. 기본정보입력(필수)'!A10:G10,7,0)</f>
        <v>문제해결프로젝트</v>
      </c>
      <c r="F8" s="108"/>
      <c r="G8" s="108"/>
    </row>
    <row r="9" spans="1:7" ht="13" customHeight="1">
      <c r="A9" s="17" t="s">
        <v>128</v>
      </c>
      <c r="B9" s="112" t="s">
        <v>188</v>
      </c>
      <c r="C9" s="113"/>
      <c r="D9" s="17" t="s">
        <v>127</v>
      </c>
      <c r="E9" s="112" t="s">
        <v>189</v>
      </c>
      <c r="F9" s="114"/>
      <c r="G9" s="113"/>
    </row>
    <row r="10" spans="1:7" ht="30">
      <c r="A10" s="17" t="s">
        <v>47</v>
      </c>
      <c r="B10" s="17" t="s">
        <v>94</v>
      </c>
      <c r="C10" s="17" t="s">
        <v>46</v>
      </c>
      <c r="D10" s="17" t="s">
        <v>45</v>
      </c>
      <c r="E10" s="17" t="s">
        <v>53</v>
      </c>
      <c r="F10" s="17" t="s">
        <v>44</v>
      </c>
      <c r="G10" s="53" t="s">
        <v>93</v>
      </c>
    </row>
    <row r="11" spans="1:7" ht="20" customHeight="1">
      <c r="A11" s="13">
        <v>1</v>
      </c>
      <c r="B11" s="81" t="s">
        <v>192</v>
      </c>
      <c r="C11" s="80" t="s">
        <v>191</v>
      </c>
      <c r="D11" s="15">
        <v>20240517</v>
      </c>
      <c r="E11" s="19" t="s">
        <v>43</v>
      </c>
      <c r="F11" s="28">
        <v>18500</v>
      </c>
      <c r="G11" s="19" t="s">
        <v>198</v>
      </c>
    </row>
    <row r="12" spans="1:7" ht="20" customHeight="1">
      <c r="A12" s="13">
        <v>2</v>
      </c>
      <c r="B12" s="82" t="s">
        <v>193</v>
      </c>
      <c r="C12" s="19" t="s">
        <v>190</v>
      </c>
      <c r="D12" s="15">
        <v>20240517</v>
      </c>
      <c r="E12" s="19" t="s">
        <v>43</v>
      </c>
      <c r="F12" s="28">
        <v>26500</v>
      </c>
      <c r="G12" s="19"/>
    </row>
    <row r="13" spans="1:7" ht="20" customHeight="1">
      <c r="A13" s="13">
        <v>3</v>
      </c>
      <c r="B13" s="82" t="s">
        <v>194</v>
      </c>
      <c r="C13" s="19" t="s">
        <v>190</v>
      </c>
      <c r="D13" s="15">
        <v>20240517</v>
      </c>
      <c r="E13" s="19" t="s">
        <v>43</v>
      </c>
      <c r="F13" s="28">
        <v>2500</v>
      </c>
      <c r="G13" s="19"/>
    </row>
    <row r="14" spans="1:7" ht="20" customHeight="1">
      <c r="A14" s="13">
        <v>4</v>
      </c>
      <c r="B14" s="81" t="s">
        <v>195</v>
      </c>
      <c r="C14" s="19" t="s">
        <v>190</v>
      </c>
      <c r="D14" s="15">
        <v>20240517</v>
      </c>
      <c r="E14" s="19" t="s">
        <v>43</v>
      </c>
      <c r="F14" s="28">
        <v>850</v>
      </c>
      <c r="G14" s="19"/>
    </row>
    <row r="15" spans="1:7" ht="20" customHeight="1">
      <c r="A15" s="13">
        <v>5</v>
      </c>
      <c r="B15" s="82" t="s">
        <v>196</v>
      </c>
      <c r="C15" s="19" t="s">
        <v>190</v>
      </c>
      <c r="D15" s="15">
        <v>20240517</v>
      </c>
      <c r="E15" s="19" t="s">
        <v>43</v>
      </c>
      <c r="F15" s="28">
        <v>1000</v>
      </c>
      <c r="G15" s="19"/>
    </row>
    <row r="16" spans="1:7" ht="20" customHeight="1">
      <c r="A16" s="13">
        <v>6</v>
      </c>
      <c r="B16" s="82" t="s">
        <v>197</v>
      </c>
      <c r="C16" s="19" t="s">
        <v>190</v>
      </c>
      <c r="D16" s="15">
        <v>20240517</v>
      </c>
      <c r="E16" s="19" t="s">
        <v>43</v>
      </c>
      <c r="F16" s="28">
        <v>9200</v>
      </c>
      <c r="G16" s="19"/>
    </row>
    <row r="17" spans="1:7" ht="20" customHeight="1">
      <c r="A17" s="13">
        <v>7</v>
      </c>
      <c r="B17" s="19"/>
      <c r="C17" s="19"/>
      <c r="D17" s="15"/>
      <c r="E17" s="19"/>
      <c r="F17" s="28"/>
      <c r="G17" s="19"/>
    </row>
    <row r="18" spans="1:7" ht="20" customHeight="1">
      <c r="A18" s="13">
        <v>8</v>
      </c>
      <c r="B18" s="19"/>
      <c r="C18" s="19"/>
      <c r="D18" s="15"/>
      <c r="E18" s="19"/>
      <c r="F18" s="28"/>
      <c r="G18" s="19"/>
    </row>
    <row r="19" spans="1:7" ht="20" customHeight="1">
      <c r="A19" s="13">
        <v>9</v>
      </c>
      <c r="B19" s="19"/>
      <c r="C19" s="19"/>
      <c r="D19" s="15"/>
      <c r="E19" s="19"/>
      <c r="F19" s="28"/>
      <c r="G19" s="19"/>
    </row>
    <row r="20" spans="1:7" ht="20" customHeight="1">
      <c r="A20" s="13">
        <v>10</v>
      </c>
      <c r="B20" s="19"/>
      <c r="C20" s="19"/>
      <c r="D20" s="15"/>
      <c r="E20" s="19"/>
      <c r="F20" s="28"/>
      <c r="G20" s="19"/>
    </row>
    <row r="21" spans="1:7" ht="20" customHeight="1">
      <c r="A21" s="13">
        <v>11</v>
      </c>
      <c r="B21" s="19"/>
      <c r="C21" s="19"/>
      <c r="D21" s="15"/>
      <c r="E21" s="19"/>
      <c r="F21" s="28"/>
      <c r="G21" s="19"/>
    </row>
    <row r="22" spans="1:7" ht="20" customHeight="1">
      <c r="A22" s="13">
        <v>12</v>
      </c>
      <c r="B22" s="19"/>
      <c r="C22" s="19"/>
      <c r="D22" s="15"/>
      <c r="E22" s="19"/>
      <c r="F22" s="28"/>
      <c r="G22" s="19"/>
    </row>
    <row r="23" spans="1:7" ht="20" customHeight="1">
      <c r="A23" s="13">
        <v>13</v>
      </c>
      <c r="B23" s="19"/>
      <c r="C23" s="19"/>
      <c r="D23" s="15"/>
      <c r="E23" s="19"/>
      <c r="F23" s="28"/>
      <c r="G23" s="19"/>
    </row>
    <row r="24" spans="1:7" ht="20" customHeight="1">
      <c r="A24" s="13">
        <v>14</v>
      </c>
      <c r="B24" s="19"/>
      <c r="C24" s="19"/>
      <c r="D24" s="15"/>
      <c r="E24" s="19"/>
      <c r="F24" s="28"/>
      <c r="G24" s="19"/>
    </row>
    <row r="25" spans="1:7" ht="20" customHeight="1">
      <c r="A25" s="13">
        <v>15</v>
      </c>
      <c r="B25" s="19"/>
      <c r="C25" s="19"/>
      <c r="D25" s="15"/>
      <c r="E25" s="19"/>
      <c r="F25" s="28"/>
      <c r="G25" s="19"/>
    </row>
    <row r="26" spans="1:7" ht="20" customHeight="1">
      <c r="A26" s="13">
        <v>16</v>
      </c>
      <c r="B26" s="19"/>
      <c r="C26" s="19"/>
      <c r="D26" s="15"/>
      <c r="E26" s="19"/>
      <c r="F26" s="28"/>
      <c r="G26" s="19"/>
    </row>
    <row r="27" spans="1:7" ht="20" customHeight="1">
      <c r="A27" s="13">
        <v>17</v>
      </c>
      <c r="B27" s="19"/>
      <c r="C27" s="19"/>
      <c r="D27" s="15"/>
      <c r="E27" s="19"/>
      <c r="F27" s="28"/>
      <c r="G27" s="19"/>
    </row>
    <row r="28" spans="1:7" ht="20" customHeight="1">
      <c r="A28" s="13">
        <v>18</v>
      </c>
      <c r="B28" s="19"/>
      <c r="C28" s="19"/>
      <c r="D28" s="15"/>
      <c r="E28" s="19"/>
      <c r="F28" s="28"/>
      <c r="G28" s="19"/>
    </row>
    <row r="29" spans="1:7" ht="20" customHeight="1">
      <c r="A29" s="13">
        <v>19</v>
      </c>
      <c r="B29" s="19"/>
      <c r="C29" s="19"/>
      <c r="D29" s="15"/>
      <c r="E29" s="19"/>
      <c r="F29" s="28"/>
      <c r="G29" s="19"/>
    </row>
    <row r="30" spans="1:7" ht="20" customHeight="1">
      <c r="A30" s="13">
        <v>20</v>
      </c>
      <c r="B30" s="19"/>
      <c r="C30" s="19"/>
      <c r="D30" s="15"/>
      <c r="E30" s="19"/>
      <c r="F30" s="28"/>
      <c r="G30" s="19"/>
    </row>
    <row r="31" spans="1:7" ht="20" customHeight="1">
      <c r="A31" s="13">
        <v>21</v>
      </c>
      <c r="B31" s="19"/>
      <c r="C31" s="19"/>
      <c r="D31" s="15"/>
      <c r="E31" s="19"/>
      <c r="F31" s="28"/>
      <c r="G31" s="19"/>
    </row>
    <row r="32" spans="1:7" ht="20" customHeight="1">
      <c r="A32" s="13">
        <v>22</v>
      </c>
      <c r="B32" s="19"/>
      <c r="C32" s="19"/>
      <c r="D32" s="15"/>
      <c r="E32" s="19"/>
      <c r="F32" s="28"/>
      <c r="G32" s="19"/>
    </row>
    <row r="33" spans="1:7" ht="20" customHeight="1">
      <c r="A33" s="13">
        <v>23</v>
      </c>
      <c r="B33" s="19"/>
      <c r="C33" s="19"/>
      <c r="D33" s="15"/>
      <c r="E33" s="19"/>
      <c r="F33" s="28"/>
      <c r="G33" s="19"/>
    </row>
    <row r="34" spans="1:7" ht="20" customHeight="1">
      <c r="A34" s="13">
        <v>24</v>
      </c>
      <c r="B34" s="19"/>
      <c r="C34" s="19"/>
      <c r="D34" s="15"/>
      <c r="E34" s="19"/>
      <c r="F34" s="28"/>
      <c r="G34" s="19"/>
    </row>
    <row r="35" spans="1:7" ht="20" customHeight="1">
      <c r="A35" s="13">
        <v>25</v>
      </c>
      <c r="B35" s="19"/>
      <c r="C35" s="19"/>
      <c r="D35" s="15"/>
      <c r="E35" s="19"/>
      <c r="F35" s="28"/>
      <c r="G35" s="19"/>
    </row>
    <row r="36" spans="1:7" ht="24" customHeight="1">
      <c r="A36" s="102" t="s">
        <v>123</v>
      </c>
      <c r="B36" s="102"/>
      <c r="C36" s="102"/>
      <c r="D36" s="102"/>
      <c r="E36" s="102"/>
      <c r="F36" s="16">
        <f>SUM(F11:F35)</f>
        <v>58550</v>
      </c>
      <c r="G36" s="19"/>
    </row>
    <row r="37" spans="1:7" ht="20" customHeight="1">
      <c r="A37" s="121" t="s">
        <v>34</v>
      </c>
      <c r="B37" s="115" t="s">
        <v>126</v>
      </c>
      <c r="C37" s="116"/>
      <c r="D37" s="116"/>
      <c r="E37" s="116"/>
      <c r="F37" s="116"/>
      <c r="G37" s="117"/>
    </row>
    <row r="38" spans="1:7" ht="20" customHeight="1">
      <c r="A38" s="122"/>
      <c r="B38" s="118"/>
      <c r="C38" s="119"/>
      <c r="D38" s="119"/>
      <c r="E38" s="119"/>
      <c r="F38" s="119"/>
      <c r="G38" s="120"/>
    </row>
    <row r="39" spans="1:7" ht="13" customHeight="1">
      <c r="A39" s="99" t="s">
        <v>168</v>
      </c>
      <c r="B39" s="99"/>
      <c r="C39" s="99"/>
      <c r="D39" s="99"/>
      <c r="E39" s="99"/>
      <c r="F39" s="99"/>
      <c r="G39" s="99"/>
    </row>
    <row r="40" spans="1:7" ht="13" customHeight="1">
      <c r="A40" s="99"/>
      <c r="B40" s="99"/>
      <c r="C40" s="99"/>
      <c r="D40" s="99"/>
      <c r="E40" s="99"/>
      <c r="F40" s="99"/>
      <c r="G40" s="99"/>
    </row>
    <row r="41" spans="1:7" ht="13" customHeight="1">
      <c r="A41" s="99"/>
      <c r="B41" s="99"/>
      <c r="C41" s="99"/>
      <c r="D41" s="99"/>
      <c r="E41" s="99"/>
      <c r="F41" s="99"/>
      <c r="G41" s="99"/>
    </row>
    <row r="42" spans="1:7" ht="13" customHeight="1">
      <c r="A42" s="99"/>
      <c r="B42" s="99"/>
      <c r="C42" s="99"/>
      <c r="D42" s="99"/>
      <c r="E42" s="99"/>
      <c r="F42" s="99"/>
      <c r="G42" s="99"/>
    </row>
    <row r="43" spans="1:7" ht="13" customHeight="1">
      <c r="A43" s="99"/>
      <c r="B43" s="99"/>
      <c r="C43" s="99"/>
      <c r="D43" s="99"/>
      <c r="E43" s="99"/>
      <c r="F43" s="99"/>
      <c r="G43" s="99"/>
    </row>
    <row r="44" spans="1:7" ht="13" customHeight="1">
      <c r="A44" s="100" t="s">
        <v>124</v>
      </c>
      <c r="B44" s="100"/>
      <c r="C44" s="100"/>
      <c r="D44" s="100"/>
      <c r="E44" s="100"/>
      <c r="F44" s="100"/>
      <c r="G44" s="100"/>
    </row>
    <row r="45" spans="1:7" ht="13" customHeight="1">
      <c r="A45" s="100"/>
      <c r="B45" s="100"/>
      <c r="C45" s="100"/>
      <c r="D45" s="100"/>
      <c r="E45" s="100"/>
      <c r="F45" s="100"/>
      <c r="G45" s="100"/>
    </row>
    <row r="46" spans="1:7" ht="13" customHeight="1">
      <c r="A46" s="95">
        <v>20240522</v>
      </c>
      <c r="B46" s="96"/>
      <c r="C46" s="96"/>
      <c r="D46" s="96"/>
      <c r="E46" s="96"/>
      <c r="F46" s="96"/>
      <c r="G46" s="97"/>
    </row>
    <row r="47" spans="1:7" ht="13" customHeight="1">
      <c r="A47" s="98"/>
      <c r="B47" s="98"/>
      <c r="C47" s="98"/>
      <c r="D47" s="98"/>
      <c r="E47" s="98"/>
      <c r="F47" s="98"/>
      <c r="G47" s="98"/>
    </row>
  </sheetData>
  <sheetProtection algorithmName="SHA-512" hashValue="r/BbSfYP/DaI+fJ5S6xxc34wWSzIYQxP53fbxja84etvo5zIwgGjpe2h/Jz5b6YBvuKbAHhcUaLXurYuRMbv1A==" saltValue="lf7VwZMGf1qKasg4yUDBfw==" spinCount="100000" sheet="1" insertHyperlinks="0" sort="0"/>
  <mergeCells count="21">
    <mergeCell ref="A39:G43"/>
    <mergeCell ref="A44:G45"/>
    <mergeCell ref="A46:G46"/>
    <mergeCell ref="A47:G47"/>
    <mergeCell ref="B37:G38"/>
    <mergeCell ref="A37:A38"/>
    <mergeCell ref="A36:E36"/>
    <mergeCell ref="B9:C9"/>
    <mergeCell ref="E9:G9"/>
    <mergeCell ref="B6:C6"/>
    <mergeCell ref="E6:G6"/>
    <mergeCell ref="B7:C7"/>
    <mergeCell ref="E7:G7"/>
    <mergeCell ref="B8:C8"/>
    <mergeCell ref="E8:G8"/>
    <mergeCell ref="A1:G1"/>
    <mergeCell ref="A2:G2"/>
    <mergeCell ref="A3:G3"/>
    <mergeCell ref="A4:G4"/>
    <mergeCell ref="B5:C5"/>
    <mergeCell ref="E5:G5"/>
  </mergeCells>
  <phoneticPr fontId="5" type="noConversion"/>
  <conditionalFormatting sqref="E7:E10">
    <cfRule type="expression" priority="4">
      <formula>#REF!</formula>
    </cfRule>
  </conditionalFormatting>
  <conditionalFormatting sqref="E11:E35">
    <cfRule type="expression" priority="1">
      <formula>#REF!</formula>
    </cfRule>
  </conditionalFormatting>
  <dataValidations count="4">
    <dataValidation type="list" allowBlank="1" showInputMessage="1" showErrorMessage="1" sqref="E11:E35" xr:uid="{1A646B7D-1AE2-4892-9241-DD4E556E5E76}">
      <formula1>"법인현금영수증, 법인카드, 전자세금계산서, 계좌이체"</formula1>
    </dataValidation>
    <dataValidation type="list" allowBlank="1" showInputMessage="1" showErrorMessage="1" sqref="E9:G9" xr:uid="{748CD60A-A5DC-4F5A-BBFC-46BB5AB836EE}">
      <formula1>"중간정산 1차, 중간정산 2차, 최종정산"</formula1>
    </dataValidation>
    <dataValidation type="whole" allowBlank="1" showInputMessage="1" showErrorMessage="1" errorTitle="입력 오류" error="날짜는 숫자 8자리로 입력하여 주십시오. (예시: '2023년 6월 8일' 은 '20230608' 으로 입력합니다.)" promptTitle="날짜는 숫자8자리로 입력하여 주십시오." prompt="작성 예시: '2023년 6월 8일' 은 '20230608' 으로 입력합니다." sqref="A46:G46" xr:uid="{999DAC28-AEED-4476-A520-2BFF2511EABE}">
      <formula1>20230000</formula1>
      <formula2>21000000</formula2>
    </dataValidation>
    <dataValidation type="whole" allowBlank="1" showInputMessage="1" showErrorMessage="1" errorTitle="입력오류" error="날짜는 숫자 8자리로 입력하여 주십시오. (예시: '2023년 6월 8일' 은 '20230608' 으로 입력합니다.)" promptTitle="날짜는 숫자 8자리로 입력하여 주십시오. " prompt="작성 예시: '2023년 6월 8일' 은 '20230608' 으로 입력합니다." sqref="D11:D35" xr:uid="{B7249DA4-6F23-4F79-A089-1356C097DF49}">
      <formula1>20230000</formula1>
      <formula2>21000000</formula2>
    </dataValidation>
  </dataValidations>
  <printOptions horizontalCentered="1" verticalCentered="1"/>
  <pageMargins left="0.39370078740157483" right="0.39370078740157483" top="0.39370078740157483" bottom="0.39370078740157483" header="0.39370078740157483" footer="0.39370078740157483"/>
  <pageSetup paperSize="9" scale="9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850DE-CBAD-47D9-AF05-1F074B7C4955}">
  <sheetPr>
    <tabColor theme="8" tint="0.79998168889431442"/>
    <pageSetUpPr fitToPage="1"/>
  </sheetPr>
  <dimension ref="A1:D24"/>
  <sheetViews>
    <sheetView tabSelected="1" view="pageBreakPreview" topLeftCell="A10" zoomScale="125" zoomScaleNormal="60" zoomScaleSheetLayoutView="240" workbookViewId="0">
      <selection activeCell="B11" sqref="B11:D11"/>
    </sheetView>
  </sheetViews>
  <sheetFormatPr baseColWidth="10" defaultColWidth="9" defaultRowHeight="17"/>
  <cols>
    <col min="1" max="1" width="11.1640625" style="29" customWidth="1"/>
    <col min="2" max="2" width="43.5" style="32" bestFit="1" customWidth="1"/>
    <col min="3" max="3" width="11.1640625" style="32" customWidth="1"/>
    <col min="4" max="4" width="43.5" style="32" customWidth="1"/>
    <col min="5" max="5" width="9.1640625" style="29" customWidth="1"/>
    <col min="6" max="16384" width="9" style="29"/>
  </cols>
  <sheetData>
    <row r="1" spans="1:4">
      <c r="A1" s="128" t="s">
        <v>110</v>
      </c>
      <c r="B1" s="128"/>
      <c r="C1" s="128"/>
      <c r="D1" s="128"/>
    </row>
    <row r="2" spans="1:4">
      <c r="A2" s="139"/>
      <c r="B2" s="139"/>
      <c r="C2" s="139"/>
      <c r="D2" s="139"/>
    </row>
    <row r="3" spans="1:4">
      <c r="A3" s="129" t="s">
        <v>174</v>
      </c>
      <c r="B3" s="130"/>
      <c r="C3" s="130"/>
      <c r="D3" s="131"/>
    </row>
    <row r="4" spans="1:4" ht="51" customHeight="1">
      <c r="A4" s="138" t="s">
        <v>165</v>
      </c>
      <c r="B4" s="138"/>
      <c r="C4" s="138"/>
      <c r="D4" s="138"/>
    </row>
    <row r="5" spans="1:4" ht="25.5" customHeight="1">
      <c r="A5" s="30" t="s">
        <v>52</v>
      </c>
      <c r="B5" s="33" t="str">
        <f>LEFT('0. 기본정보입력(필수)'!A4,4)</f>
        <v>2024</v>
      </c>
      <c r="C5" s="30" t="s">
        <v>51</v>
      </c>
      <c r="D5" s="33" t="str">
        <f>MID('0. 기본정보입력(필수)'!A4,9,1)</f>
        <v>1</v>
      </c>
    </row>
    <row r="6" spans="1:4" ht="25.5" customHeight="1">
      <c r="A6" s="31" t="s">
        <v>10</v>
      </c>
      <c r="B6" s="34" t="str">
        <f>VLOOKUP('0. 기본정보입력(필수)'!A10,'0. 기본정보입력(필수)'!A10:G10,2,0)</f>
        <v>융합공과대학</v>
      </c>
      <c r="C6" s="31" t="s">
        <v>9</v>
      </c>
      <c r="D6" s="34" t="str">
        <f>VLOOKUP('0. 기본정보입력(필수)'!A10,'0. 기본정보입력(필수)'!A10:G10,3,0)</f>
        <v>지능IOT융합전공</v>
      </c>
    </row>
    <row r="7" spans="1:4" ht="25.5" customHeight="1">
      <c r="A7" s="31" t="s">
        <v>8</v>
      </c>
      <c r="B7" s="34" t="str">
        <f>VLOOKUP('0. 기본정보입력(필수)'!A10,'0. 기본정보입력(필수)'!A10:G10,4,0)</f>
        <v>캡스톤디자인1</v>
      </c>
      <c r="C7" s="31" t="s">
        <v>7</v>
      </c>
      <c r="D7" s="34">
        <f>VLOOKUP('0. 기본정보입력(필수)'!A10,'0. 기본정보입력(필수)'!A10:G10,5,0)</f>
        <v>2</v>
      </c>
    </row>
    <row r="8" spans="1:4" ht="25.5" customHeight="1">
      <c r="A8" s="31" t="s">
        <v>6</v>
      </c>
      <c r="B8" s="34" t="str">
        <f>VLOOKUP('0. 기본정보입력(필수)'!A10,'0. 기본정보입력(필수)'!A10:G10,6,0)</f>
        <v>김종원</v>
      </c>
      <c r="C8" s="31" t="s">
        <v>5</v>
      </c>
      <c r="D8" s="34" t="str">
        <f>VLOOKUP('0. 기본정보입력(필수)'!A10,'0. 기본정보입력(필수)'!A10:G10,7,0)</f>
        <v>문제해결프로젝트</v>
      </c>
    </row>
    <row r="9" spans="1:4" ht="409.5" customHeight="1">
      <c r="A9" s="31" t="s">
        <v>58</v>
      </c>
      <c r="B9" s="127"/>
      <c r="C9" s="132"/>
      <c r="D9" s="132"/>
    </row>
    <row r="10" spans="1:4" ht="288.75" customHeight="1">
      <c r="A10" s="31" t="s">
        <v>57</v>
      </c>
      <c r="B10" s="133" t="s">
        <v>129</v>
      </c>
      <c r="C10" s="134"/>
      <c r="D10" s="134"/>
    </row>
    <row r="11" spans="1:4" ht="56.25" customHeight="1">
      <c r="A11" s="30" t="s">
        <v>56</v>
      </c>
      <c r="B11" s="137" t="s">
        <v>199</v>
      </c>
      <c r="C11" s="137"/>
      <c r="D11" s="137"/>
    </row>
    <row r="12" spans="1:4" ht="16.5" customHeight="1">
      <c r="A12" s="135" t="s">
        <v>55</v>
      </c>
      <c r="B12" s="136"/>
      <c r="C12" s="136"/>
      <c r="D12" s="136"/>
    </row>
    <row r="13" spans="1:4" ht="16.5" customHeight="1">
      <c r="A13" s="123"/>
      <c r="B13" s="123"/>
      <c r="C13" s="123"/>
      <c r="D13" s="123"/>
    </row>
    <row r="14" spans="1:4" ht="16.5" customHeight="1">
      <c r="A14" s="124" t="s">
        <v>175</v>
      </c>
      <c r="B14" s="124"/>
      <c r="C14" s="124"/>
      <c r="D14" s="124"/>
    </row>
    <row r="15" spans="1:4" ht="51" customHeight="1">
      <c r="A15" s="125" t="s">
        <v>166</v>
      </c>
      <c r="B15" s="125"/>
      <c r="C15" s="125"/>
      <c r="D15" s="125"/>
    </row>
    <row r="16" spans="1:4" ht="25.5" customHeight="1">
      <c r="A16" s="126" t="s">
        <v>130</v>
      </c>
      <c r="B16" s="126"/>
      <c r="C16" s="126"/>
      <c r="D16" s="126"/>
    </row>
    <row r="17" spans="1:4" ht="409.5" customHeight="1">
      <c r="A17" s="127"/>
      <c r="B17" s="127"/>
      <c r="C17" s="127"/>
      <c r="D17" s="127"/>
    </row>
    <row r="18" spans="1:4" ht="409.5" customHeight="1">
      <c r="A18" s="127"/>
      <c r="B18" s="127"/>
      <c r="C18" s="127"/>
      <c r="D18" s="127"/>
    </row>
    <row r="19" spans="1:4" ht="16.5" customHeight="1">
      <c r="A19" s="123"/>
      <c r="B19" s="123"/>
      <c r="C19" s="123"/>
      <c r="D19" s="123"/>
    </row>
    <row r="20" spans="1:4" ht="16.5" customHeight="1">
      <c r="A20" s="124" t="s">
        <v>173</v>
      </c>
      <c r="B20" s="124"/>
      <c r="C20" s="124"/>
      <c r="D20" s="124"/>
    </row>
    <row r="21" spans="1:4" ht="51" customHeight="1">
      <c r="A21" s="125" t="s">
        <v>171</v>
      </c>
      <c r="B21" s="125"/>
      <c r="C21" s="125"/>
      <c r="D21" s="125"/>
    </row>
    <row r="22" spans="1:4" ht="25.5" customHeight="1">
      <c r="A22" s="126" t="s">
        <v>172</v>
      </c>
      <c r="B22" s="126"/>
      <c r="C22" s="126"/>
      <c r="D22" s="126"/>
    </row>
    <row r="23" spans="1:4" ht="409.5" customHeight="1">
      <c r="A23" s="127" t="s">
        <v>176</v>
      </c>
      <c r="B23" s="127"/>
      <c r="C23" s="127"/>
      <c r="D23" s="127"/>
    </row>
    <row r="24" spans="1:4" ht="409.5" customHeight="1">
      <c r="A24" s="127"/>
      <c r="B24" s="127"/>
      <c r="C24" s="127"/>
      <c r="D24" s="127"/>
    </row>
  </sheetData>
  <sheetProtection algorithmName="SHA-512" hashValue="truN4qA0OnvylkgTGlz43BH7KWO71MCsc6VShPoWW5GPZvkXOk2+MgR+L8phkYtSJTCDv9qbdqgB36uqU82MEw==" saltValue="wkpOJ1hHFOLH5JSjaMw4HQ==" spinCount="100000" sheet="1" insertHyperlinks="0" sort="0"/>
  <mergeCells count="18">
    <mergeCell ref="A14:D14"/>
    <mergeCell ref="A17:D18"/>
    <mergeCell ref="A13:D13"/>
    <mergeCell ref="A1:D1"/>
    <mergeCell ref="A3:D3"/>
    <mergeCell ref="A16:D16"/>
    <mergeCell ref="B9:D9"/>
    <mergeCell ref="B10:D10"/>
    <mergeCell ref="A12:D12"/>
    <mergeCell ref="B11:D11"/>
    <mergeCell ref="A4:D4"/>
    <mergeCell ref="A2:D2"/>
    <mergeCell ref="A15:D15"/>
    <mergeCell ref="A19:D19"/>
    <mergeCell ref="A20:D20"/>
    <mergeCell ref="A21:D21"/>
    <mergeCell ref="A22:D22"/>
    <mergeCell ref="A23:D24"/>
  </mergeCells>
  <phoneticPr fontId="5" type="noConversion"/>
  <printOptions horizontalCentered="1"/>
  <pageMargins left="0.43307086614173229" right="0.43307086614173229" top="0.74803149606299213" bottom="0.48" header="0.31496062992125984" footer="0.31496062992125984"/>
  <pageSetup paperSize="9" scale="81" fitToHeight="0" orientation="portrait" r:id="rId1"/>
  <rowBreaks count="1" manualBreakCount="1">
    <brk id="12" max="3" man="1"/>
  </row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D35E5-0F35-4A68-A928-9E308EA0AD0F}">
  <sheetPr>
    <tabColor theme="8" tint="0.79998168889431442"/>
    <pageSetUpPr fitToPage="1"/>
  </sheetPr>
  <dimension ref="A1:J23"/>
  <sheetViews>
    <sheetView view="pageBreakPreview" topLeftCell="A4" zoomScale="85" zoomScaleNormal="100" zoomScaleSheetLayoutView="85" workbookViewId="0">
      <selection activeCell="A20" sqref="A20:J20"/>
    </sheetView>
  </sheetViews>
  <sheetFormatPr baseColWidth="10" defaultColWidth="8.83203125" defaultRowHeight="17"/>
  <cols>
    <col min="1" max="1" width="18.1640625" style="55" customWidth="1"/>
    <col min="2" max="2" width="8" style="55" customWidth="1"/>
    <col min="3" max="3" width="3" style="55" customWidth="1"/>
    <col min="4" max="4" width="12.1640625" style="55" customWidth="1"/>
    <col min="5" max="5" width="8.33203125" style="55" customWidth="1"/>
    <col min="6" max="6" width="6.5" style="55" customWidth="1"/>
    <col min="7" max="7" width="3.6640625" style="55" customWidth="1"/>
    <col min="8" max="8" width="7.33203125" style="55" customWidth="1"/>
    <col min="9" max="9" width="4.6640625" style="55" customWidth="1"/>
    <col min="10" max="10" width="13.83203125" style="55" customWidth="1"/>
    <col min="11" max="259" width="9" style="55"/>
    <col min="260" max="260" width="20.1640625" style="55" customWidth="1"/>
    <col min="261" max="261" width="8" style="55" customWidth="1"/>
    <col min="262" max="262" width="3" style="55" customWidth="1"/>
    <col min="263" max="263" width="6.1640625" style="55" customWidth="1"/>
    <col min="264" max="264" width="8.33203125" style="55" customWidth="1"/>
    <col min="265" max="265" width="6.5" style="55" customWidth="1"/>
    <col min="266" max="266" width="3.6640625" style="55" customWidth="1"/>
    <col min="267" max="267" width="9.6640625" style="55" customWidth="1"/>
    <col min="268" max="268" width="4.6640625" style="55" customWidth="1"/>
    <col min="269" max="269" width="13.83203125" style="55" customWidth="1"/>
    <col min="270" max="515" width="9" style="55"/>
    <col min="516" max="516" width="20.1640625" style="55" customWidth="1"/>
    <col min="517" max="517" width="8" style="55" customWidth="1"/>
    <col min="518" max="518" width="3" style="55" customWidth="1"/>
    <col min="519" max="519" width="6.1640625" style="55" customWidth="1"/>
    <col min="520" max="520" width="8.33203125" style="55" customWidth="1"/>
    <col min="521" max="521" width="6.5" style="55" customWidth="1"/>
    <col min="522" max="522" width="3.6640625" style="55" customWidth="1"/>
    <col min="523" max="523" width="9.6640625" style="55" customWidth="1"/>
    <col min="524" max="524" width="4.6640625" style="55" customWidth="1"/>
    <col min="525" max="525" width="13.83203125" style="55" customWidth="1"/>
    <col min="526" max="771" width="9" style="55"/>
    <col min="772" max="772" width="20.1640625" style="55" customWidth="1"/>
    <col min="773" max="773" width="8" style="55" customWidth="1"/>
    <col min="774" max="774" width="3" style="55" customWidth="1"/>
    <col min="775" max="775" width="6.1640625" style="55" customWidth="1"/>
    <col min="776" max="776" width="8.33203125" style="55" customWidth="1"/>
    <col min="777" max="777" width="6.5" style="55" customWidth="1"/>
    <col min="778" max="778" width="3.6640625" style="55" customWidth="1"/>
    <col min="779" max="779" width="9.6640625" style="55" customWidth="1"/>
    <col min="780" max="780" width="4.6640625" style="55" customWidth="1"/>
    <col min="781" max="781" width="13.83203125" style="55" customWidth="1"/>
    <col min="782" max="1027" width="9" style="55"/>
    <col min="1028" max="1028" width="20.1640625" style="55" customWidth="1"/>
    <col min="1029" max="1029" width="8" style="55" customWidth="1"/>
    <col min="1030" max="1030" width="3" style="55" customWidth="1"/>
    <col min="1031" max="1031" width="6.1640625" style="55" customWidth="1"/>
    <col min="1032" max="1032" width="8.33203125" style="55" customWidth="1"/>
    <col min="1033" max="1033" width="6.5" style="55" customWidth="1"/>
    <col min="1034" max="1034" width="3.6640625" style="55" customWidth="1"/>
    <col min="1035" max="1035" width="9.6640625" style="55" customWidth="1"/>
    <col min="1036" max="1036" width="4.6640625" style="55" customWidth="1"/>
    <col min="1037" max="1037" width="13.83203125" style="55" customWidth="1"/>
    <col min="1038" max="1283" width="9" style="55"/>
    <col min="1284" max="1284" width="20.1640625" style="55" customWidth="1"/>
    <col min="1285" max="1285" width="8" style="55" customWidth="1"/>
    <col min="1286" max="1286" width="3" style="55" customWidth="1"/>
    <col min="1287" max="1287" width="6.1640625" style="55" customWidth="1"/>
    <col min="1288" max="1288" width="8.33203125" style="55" customWidth="1"/>
    <col min="1289" max="1289" width="6.5" style="55" customWidth="1"/>
    <col min="1290" max="1290" width="3.6640625" style="55" customWidth="1"/>
    <col min="1291" max="1291" width="9.6640625" style="55" customWidth="1"/>
    <col min="1292" max="1292" width="4.6640625" style="55" customWidth="1"/>
    <col min="1293" max="1293" width="13.83203125" style="55" customWidth="1"/>
    <col min="1294" max="1539" width="9" style="55"/>
    <col min="1540" max="1540" width="20.1640625" style="55" customWidth="1"/>
    <col min="1541" max="1541" width="8" style="55" customWidth="1"/>
    <col min="1542" max="1542" width="3" style="55" customWidth="1"/>
    <col min="1543" max="1543" width="6.1640625" style="55" customWidth="1"/>
    <col min="1544" max="1544" width="8.33203125" style="55" customWidth="1"/>
    <col min="1545" max="1545" width="6.5" style="55" customWidth="1"/>
    <col min="1546" max="1546" width="3.6640625" style="55" customWidth="1"/>
    <col min="1547" max="1547" width="9.6640625" style="55" customWidth="1"/>
    <col min="1548" max="1548" width="4.6640625" style="55" customWidth="1"/>
    <col min="1549" max="1549" width="13.83203125" style="55" customWidth="1"/>
    <col min="1550" max="1795" width="9" style="55"/>
    <col min="1796" max="1796" width="20.1640625" style="55" customWidth="1"/>
    <col min="1797" max="1797" width="8" style="55" customWidth="1"/>
    <col min="1798" max="1798" width="3" style="55" customWidth="1"/>
    <col min="1799" max="1799" width="6.1640625" style="55" customWidth="1"/>
    <col min="1800" max="1800" width="8.33203125" style="55" customWidth="1"/>
    <col min="1801" max="1801" width="6.5" style="55" customWidth="1"/>
    <col min="1802" max="1802" width="3.6640625" style="55" customWidth="1"/>
    <col min="1803" max="1803" width="9.6640625" style="55" customWidth="1"/>
    <col min="1804" max="1804" width="4.6640625" style="55" customWidth="1"/>
    <col min="1805" max="1805" width="13.83203125" style="55" customWidth="1"/>
    <col min="1806" max="2051" width="9" style="55"/>
    <col min="2052" max="2052" width="20.1640625" style="55" customWidth="1"/>
    <col min="2053" max="2053" width="8" style="55" customWidth="1"/>
    <col min="2054" max="2054" width="3" style="55" customWidth="1"/>
    <col min="2055" max="2055" width="6.1640625" style="55" customWidth="1"/>
    <col min="2056" max="2056" width="8.33203125" style="55" customWidth="1"/>
    <col min="2057" max="2057" width="6.5" style="55" customWidth="1"/>
    <col min="2058" max="2058" width="3.6640625" style="55" customWidth="1"/>
    <col min="2059" max="2059" width="9.6640625" style="55" customWidth="1"/>
    <col min="2060" max="2060" width="4.6640625" style="55" customWidth="1"/>
    <col min="2061" max="2061" width="13.83203125" style="55" customWidth="1"/>
    <col min="2062" max="2307" width="9" style="55"/>
    <col min="2308" max="2308" width="20.1640625" style="55" customWidth="1"/>
    <col min="2309" max="2309" width="8" style="55" customWidth="1"/>
    <col min="2310" max="2310" width="3" style="55" customWidth="1"/>
    <col min="2311" max="2311" width="6.1640625" style="55" customWidth="1"/>
    <col min="2312" max="2312" width="8.33203125" style="55" customWidth="1"/>
    <col min="2313" max="2313" width="6.5" style="55" customWidth="1"/>
    <col min="2314" max="2314" width="3.6640625" style="55" customWidth="1"/>
    <col min="2315" max="2315" width="9.6640625" style="55" customWidth="1"/>
    <col min="2316" max="2316" width="4.6640625" style="55" customWidth="1"/>
    <col min="2317" max="2317" width="13.83203125" style="55" customWidth="1"/>
    <col min="2318" max="2563" width="9" style="55"/>
    <col min="2564" max="2564" width="20.1640625" style="55" customWidth="1"/>
    <col min="2565" max="2565" width="8" style="55" customWidth="1"/>
    <col min="2566" max="2566" width="3" style="55" customWidth="1"/>
    <col min="2567" max="2567" width="6.1640625" style="55" customWidth="1"/>
    <col min="2568" max="2568" width="8.33203125" style="55" customWidth="1"/>
    <col min="2569" max="2569" width="6.5" style="55" customWidth="1"/>
    <col min="2570" max="2570" width="3.6640625" style="55" customWidth="1"/>
    <col min="2571" max="2571" width="9.6640625" style="55" customWidth="1"/>
    <col min="2572" max="2572" width="4.6640625" style="55" customWidth="1"/>
    <col min="2573" max="2573" width="13.83203125" style="55" customWidth="1"/>
    <col min="2574" max="2819" width="9" style="55"/>
    <col min="2820" max="2820" width="20.1640625" style="55" customWidth="1"/>
    <col min="2821" max="2821" width="8" style="55" customWidth="1"/>
    <col min="2822" max="2822" width="3" style="55" customWidth="1"/>
    <col min="2823" max="2823" width="6.1640625" style="55" customWidth="1"/>
    <col min="2824" max="2824" width="8.33203125" style="55" customWidth="1"/>
    <col min="2825" max="2825" width="6.5" style="55" customWidth="1"/>
    <col min="2826" max="2826" width="3.6640625" style="55" customWidth="1"/>
    <col min="2827" max="2827" width="9.6640625" style="55" customWidth="1"/>
    <col min="2828" max="2828" width="4.6640625" style="55" customWidth="1"/>
    <col min="2829" max="2829" width="13.83203125" style="55" customWidth="1"/>
    <col min="2830" max="3075" width="9" style="55"/>
    <col min="3076" max="3076" width="20.1640625" style="55" customWidth="1"/>
    <col min="3077" max="3077" width="8" style="55" customWidth="1"/>
    <col min="3078" max="3078" width="3" style="55" customWidth="1"/>
    <col min="3079" max="3079" width="6.1640625" style="55" customWidth="1"/>
    <col min="3080" max="3080" width="8.33203125" style="55" customWidth="1"/>
    <col min="3081" max="3081" width="6.5" style="55" customWidth="1"/>
    <col min="3082" max="3082" width="3.6640625" style="55" customWidth="1"/>
    <col min="3083" max="3083" width="9.6640625" style="55" customWidth="1"/>
    <col min="3084" max="3084" width="4.6640625" style="55" customWidth="1"/>
    <col min="3085" max="3085" width="13.83203125" style="55" customWidth="1"/>
    <col min="3086" max="3331" width="9" style="55"/>
    <col min="3332" max="3332" width="20.1640625" style="55" customWidth="1"/>
    <col min="3333" max="3333" width="8" style="55" customWidth="1"/>
    <col min="3334" max="3334" width="3" style="55" customWidth="1"/>
    <col min="3335" max="3335" width="6.1640625" style="55" customWidth="1"/>
    <col min="3336" max="3336" width="8.33203125" style="55" customWidth="1"/>
    <col min="3337" max="3337" width="6.5" style="55" customWidth="1"/>
    <col min="3338" max="3338" width="3.6640625" style="55" customWidth="1"/>
    <col min="3339" max="3339" width="9.6640625" style="55" customWidth="1"/>
    <col min="3340" max="3340" width="4.6640625" style="55" customWidth="1"/>
    <col min="3341" max="3341" width="13.83203125" style="55" customWidth="1"/>
    <col min="3342" max="3587" width="9" style="55"/>
    <col min="3588" max="3588" width="20.1640625" style="55" customWidth="1"/>
    <col min="3589" max="3589" width="8" style="55" customWidth="1"/>
    <col min="3590" max="3590" width="3" style="55" customWidth="1"/>
    <col min="3591" max="3591" width="6.1640625" style="55" customWidth="1"/>
    <col min="3592" max="3592" width="8.33203125" style="55" customWidth="1"/>
    <col min="3593" max="3593" width="6.5" style="55" customWidth="1"/>
    <col min="3594" max="3594" width="3.6640625" style="55" customWidth="1"/>
    <col min="3595" max="3595" width="9.6640625" style="55" customWidth="1"/>
    <col min="3596" max="3596" width="4.6640625" style="55" customWidth="1"/>
    <col min="3597" max="3597" width="13.83203125" style="55" customWidth="1"/>
    <col min="3598" max="3843" width="9" style="55"/>
    <col min="3844" max="3844" width="20.1640625" style="55" customWidth="1"/>
    <col min="3845" max="3845" width="8" style="55" customWidth="1"/>
    <col min="3846" max="3846" width="3" style="55" customWidth="1"/>
    <col min="3847" max="3847" width="6.1640625" style="55" customWidth="1"/>
    <col min="3848" max="3848" width="8.33203125" style="55" customWidth="1"/>
    <col min="3849" max="3849" width="6.5" style="55" customWidth="1"/>
    <col min="3850" max="3850" width="3.6640625" style="55" customWidth="1"/>
    <col min="3851" max="3851" width="9.6640625" style="55" customWidth="1"/>
    <col min="3852" max="3852" width="4.6640625" style="55" customWidth="1"/>
    <col min="3853" max="3853" width="13.83203125" style="55" customWidth="1"/>
    <col min="3854" max="4099" width="9" style="55"/>
    <col min="4100" max="4100" width="20.1640625" style="55" customWidth="1"/>
    <col min="4101" max="4101" width="8" style="55" customWidth="1"/>
    <col min="4102" max="4102" width="3" style="55" customWidth="1"/>
    <col min="4103" max="4103" width="6.1640625" style="55" customWidth="1"/>
    <col min="4104" max="4104" width="8.33203125" style="55" customWidth="1"/>
    <col min="4105" max="4105" width="6.5" style="55" customWidth="1"/>
    <col min="4106" max="4106" width="3.6640625" style="55" customWidth="1"/>
    <col min="4107" max="4107" width="9.6640625" style="55" customWidth="1"/>
    <col min="4108" max="4108" width="4.6640625" style="55" customWidth="1"/>
    <col min="4109" max="4109" width="13.83203125" style="55" customWidth="1"/>
    <col min="4110" max="4355" width="9" style="55"/>
    <col min="4356" max="4356" width="20.1640625" style="55" customWidth="1"/>
    <col min="4357" max="4357" width="8" style="55" customWidth="1"/>
    <col min="4358" max="4358" width="3" style="55" customWidth="1"/>
    <col min="4359" max="4359" width="6.1640625" style="55" customWidth="1"/>
    <col min="4360" max="4360" width="8.33203125" style="55" customWidth="1"/>
    <col min="4361" max="4361" width="6.5" style="55" customWidth="1"/>
    <col min="4362" max="4362" width="3.6640625" style="55" customWidth="1"/>
    <col min="4363" max="4363" width="9.6640625" style="55" customWidth="1"/>
    <col min="4364" max="4364" width="4.6640625" style="55" customWidth="1"/>
    <col min="4365" max="4365" width="13.83203125" style="55" customWidth="1"/>
    <col min="4366" max="4611" width="9" style="55"/>
    <col min="4612" max="4612" width="20.1640625" style="55" customWidth="1"/>
    <col min="4613" max="4613" width="8" style="55" customWidth="1"/>
    <col min="4614" max="4614" width="3" style="55" customWidth="1"/>
    <col min="4615" max="4615" width="6.1640625" style="55" customWidth="1"/>
    <col min="4616" max="4616" width="8.33203125" style="55" customWidth="1"/>
    <col min="4617" max="4617" width="6.5" style="55" customWidth="1"/>
    <col min="4618" max="4618" width="3.6640625" style="55" customWidth="1"/>
    <col min="4619" max="4619" width="9.6640625" style="55" customWidth="1"/>
    <col min="4620" max="4620" width="4.6640625" style="55" customWidth="1"/>
    <col min="4621" max="4621" width="13.83203125" style="55" customWidth="1"/>
    <col min="4622" max="4867" width="9" style="55"/>
    <col min="4868" max="4868" width="20.1640625" style="55" customWidth="1"/>
    <col min="4869" max="4869" width="8" style="55" customWidth="1"/>
    <col min="4870" max="4870" width="3" style="55" customWidth="1"/>
    <col min="4871" max="4871" width="6.1640625" style="55" customWidth="1"/>
    <col min="4872" max="4872" width="8.33203125" style="55" customWidth="1"/>
    <col min="4873" max="4873" width="6.5" style="55" customWidth="1"/>
    <col min="4874" max="4874" width="3.6640625" style="55" customWidth="1"/>
    <col min="4875" max="4875" width="9.6640625" style="55" customWidth="1"/>
    <col min="4876" max="4876" width="4.6640625" style="55" customWidth="1"/>
    <col min="4877" max="4877" width="13.83203125" style="55" customWidth="1"/>
    <col min="4878" max="5123" width="9" style="55"/>
    <col min="5124" max="5124" width="20.1640625" style="55" customWidth="1"/>
    <col min="5125" max="5125" width="8" style="55" customWidth="1"/>
    <col min="5126" max="5126" width="3" style="55" customWidth="1"/>
    <col min="5127" max="5127" width="6.1640625" style="55" customWidth="1"/>
    <col min="5128" max="5128" width="8.33203125" style="55" customWidth="1"/>
    <col min="5129" max="5129" width="6.5" style="55" customWidth="1"/>
    <col min="5130" max="5130" width="3.6640625" style="55" customWidth="1"/>
    <col min="5131" max="5131" width="9.6640625" style="55" customWidth="1"/>
    <col min="5132" max="5132" width="4.6640625" style="55" customWidth="1"/>
    <col min="5133" max="5133" width="13.83203125" style="55" customWidth="1"/>
    <col min="5134" max="5379" width="9" style="55"/>
    <col min="5380" max="5380" width="20.1640625" style="55" customWidth="1"/>
    <col min="5381" max="5381" width="8" style="55" customWidth="1"/>
    <col min="5382" max="5382" width="3" style="55" customWidth="1"/>
    <col min="5383" max="5383" width="6.1640625" style="55" customWidth="1"/>
    <col min="5384" max="5384" width="8.33203125" style="55" customWidth="1"/>
    <col min="5385" max="5385" width="6.5" style="55" customWidth="1"/>
    <col min="5386" max="5386" width="3.6640625" style="55" customWidth="1"/>
    <col min="5387" max="5387" width="9.6640625" style="55" customWidth="1"/>
    <col min="5388" max="5388" width="4.6640625" style="55" customWidth="1"/>
    <col min="5389" max="5389" width="13.83203125" style="55" customWidth="1"/>
    <col min="5390" max="5635" width="9" style="55"/>
    <col min="5636" max="5636" width="20.1640625" style="55" customWidth="1"/>
    <col min="5637" max="5637" width="8" style="55" customWidth="1"/>
    <col min="5638" max="5638" width="3" style="55" customWidth="1"/>
    <col min="5639" max="5639" width="6.1640625" style="55" customWidth="1"/>
    <col min="5640" max="5640" width="8.33203125" style="55" customWidth="1"/>
    <col min="5641" max="5641" width="6.5" style="55" customWidth="1"/>
    <col min="5642" max="5642" width="3.6640625" style="55" customWidth="1"/>
    <col min="5643" max="5643" width="9.6640625" style="55" customWidth="1"/>
    <col min="5644" max="5644" width="4.6640625" style="55" customWidth="1"/>
    <col min="5645" max="5645" width="13.83203125" style="55" customWidth="1"/>
    <col min="5646" max="5891" width="9" style="55"/>
    <col min="5892" max="5892" width="20.1640625" style="55" customWidth="1"/>
    <col min="5893" max="5893" width="8" style="55" customWidth="1"/>
    <col min="5894" max="5894" width="3" style="55" customWidth="1"/>
    <col min="5895" max="5895" width="6.1640625" style="55" customWidth="1"/>
    <col min="5896" max="5896" width="8.33203125" style="55" customWidth="1"/>
    <col min="5897" max="5897" width="6.5" style="55" customWidth="1"/>
    <col min="5898" max="5898" width="3.6640625" style="55" customWidth="1"/>
    <col min="5899" max="5899" width="9.6640625" style="55" customWidth="1"/>
    <col min="5900" max="5900" width="4.6640625" style="55" customWidth="1"/>
    <col min="5901" max="5901" width="13.83203125" style="55" customWidth="1"/>
    <col min="5902" max="6147" width="9" style="55"/>
    <col min="6148" max="6148" width="20.1640625" style="55" customWidth="1"/>
    <col min="6149" max="6149" width="8" style="55" customWidth="1"/>
    <col min="6150" max="6150" width="3" style="55" customWidth="1"/>
    <col min="6151" max="6151" width="6.1640625" style="55" customWidth="1"/>
    <col min="6152" max="6152" width="8.33203125" style="55" customWidth="1"/>
    <col min="6153" max="6153" width="6.5" style="55" customWidth="1"/>
    <col min="6154" max="6154" width="3.6640625" style="55" customWidth="1"/>
    <col min="6155" max="6155" width="9.6640625" style="55" customWidth="1"/>
    <col min="6156" max="6156" width="4.6640625" style="55" customWidth="1"/>
    <col min="6157" max="6157" width="13.83203125" style="55" customWidth="1"/>
    <col min="6158" max="6403" width="9" style="55"/>
    <col min="6404" max="6404" width="20.1640625" style="55" customWidth="1"/>
    <col min="6405" max="6405" width="8" style="55" customWidth="1"/>
    <col min="6406" max="6406" width="3" style="55" customWidth="1"/>
    <col min="6407" max="6407" width="6.1640625" style="55" customWidth="1"/>
    <col min="6408" max="6408" width="8.33203125" style="55" customWidth="1"/>
    <col min="6409" max="6409" width="6.5" style="55" customWidth="1"/>
    <col min="6410" max="6410" width="3.6640625" style="55" customWidth="1"/>
    <col min="6411" max="6411" width="9.6640625" style="55" customWidth="1"/>
    <col min="6412" max="6412" width="4.6640625" style="55" customWidth="1"/>
    <col min="6413" max="6413" width="13.83203125" style="55" customWidth="1"/>
    <col min="6414" max="6659" width="9" style="55"/>
    <col min="6660" max="6660" width="20.1640625" style="55" customWidth="1"/>
    <col min="6661" max="6661" width="8" style="55" customWidth="1"/>
    <col min="6662" max="6662" width="3" style="55" customWidth="1"/>
    <col min="6663" max="6663" width="6.1640625" style="55" customWidth="1"/>
    <col min="6664" max="6664" width="8.33203125" style="55" customWidth="1"/>
    <col min="6665" max="6665" width="6.5" style="55" customWidth="1"/>
    <col min="6666" max="6666" width="3.6640625" style="55" customWidth="1"/>
    <col min="6667" max="6667" width="9.6640625" style="55" customWidth="1"/>
    <col min="6668" max="6668" width="4.6640625" style="55" customWidth="1"/>
    <col min="6669" max="6669" width="13.83203125" style="55" customWidth="1"/>
    <col min="6670" max="6915" width="9" style="55"/>
    <col min="6916" max="6916" width="20.1640625" style="55" customWidth="1"/>
    <col min="6917" max="6917" width="8" style="55" customWidth="1"/>
    <col min="6918" max="6918" width="3" style="55" customWidth="1"/>
    <col min="6919" max="6919" width="6.1640625" style="55" customWidth="1"/>
    <col min="6920" max="6920" width="8.33203125" style="55" customWidth="1"/>
    <col min="6921" max="6921" width="6.5" style="55" customWidth="1"/>
    <col min="6922" max="6922" width="3.6640625" style="55" customWidth="1"/>
    <col min="6923" max="6923" width="9.6640625" style="55" customWidth="1"/>
    <col min="6924" max="6924" width="4.6640625" style="55" customWidth="1"/>
    <col min="6925" max="6925" width="13.83203125" style="55" customWidth="1"/>
    <col min="6926" max="7171" width="9" style="55"/>
    <col min="7172" max="7172" width="20.1640625" style="55" customWidth="1"/>
    <col min="7173" max="7173" width="8" style="55" customWidth="1"/>
    <col min="7174" max="7174" width="3" style="55" customWidth="1"/>
    <col min="7175" max="7175" width="6.1640625" style="55" customWidth="1"/>
    <col min="7176" max="7176" width="8.33203125" style="55" customWidth="1"/>
    <col min="7177" max="7177" width="6.5" style="55" customWidth="1"/>
    <col min="7178" max="7178" width="3.6640625" style="55" customWidth="1"/>
    <col min="7179" max="7179" width="9.6640625" style="55" customWidth="1"/>
    <col min="7180" max="7180" width="4.6640625" style="55" customWidth="1"/>
    <col min="7181" max="7181" width="13.83203125" style="55" customWidth="1"/>
    <col min="7182" max="7427" width="9" style="55"/>
    <col min="7428" max="7428" width="20.1640625" style="55" customWidth="1"/>
    <col min="7429" max="7429" width="8" style="55" customWidth="1"/>
    <col min="7430" max="7430" width="3" style="55" customWidth="1"/>
    <col min="7431" max="7431" width="6.1640625" style="55" customWidth="1"/>
    <col min="7432" max="7432" width="8.33203125" style="55" customWidth="1"/>
    <col min="7433" max="7433" width="6.5" style="55" customWidth="1"/>
    <col min="7434" max="7434" width="3.6640625" style="55" customWidth="1"/>
    <col min="7435" max="7435" width="9.6640625" style="55" customWidth="1"/>
    <col min="7436" max="7436" width="4.6640625" style="55" customWidth="1"/>
    <col min="7437" max="7437" width="13.83203125" style="55" customWidth="1"/>
    <col min="7438" max="7683" width="9" style="55"/>
    <col min="7684" max="7684" width="20.1640625" style="55" customWidth="1"/>
    <col min="7685" max="7685" width="8" style="55" customWidth="1"/>
    <col min="7686" max="7686" width="3" style="55" customWidth="1"/>
    <col min="7687" max="7687" width="6.1640625" style="55" customWidth="1"/>
    <col min="7688" max="7688" width="8.33203125" style="55" customWidth="1"/>
    <col min="7689" max="7689" width="6.5" style="55" customWidth="1"/>
    <col min="7690" max="7690" width="3.6640625" style="55" customWidth="1"/>
    <col min="7691" max="7691" width="9.6640625" style="55" customWidth="1"/>
    <col min="7692" max="7692" width="4.6640625" style="55" customWidth="1"/>
    <col min="7693" max="7693" width="13.83203125" style="55" customWidth="1"/>
    <col min="7694" max="7939" width="9" style="55"/>
    <col min="7940" max="7940" width="20.1640625" style="55" customWidth="1"/>
    <col min="7941" max="7941" width="8" style="55" customWidth="1"/>
    <col min="7942" max="7942" width="3" style="55" customWidth="1"/>
    <col min="7943" max="7943" width="6.1640625" style="55" customWidth="1"/>
    <col min="7944" max="7944" width="8.33203125" style="55" customWidth="1"/>
    <col min="7945" max="7945" width="6.5" style="55" customWidth="1"/>
    <col min="7946" max="7946" width="3.6640625" style="55" customWidth="1"/>
    <col min="7947" max="7947" width="9.6640625" style="55" customWidth="1"/>
    <col min="7948" max="7948" width="4.6640625" style="55" customWidth="1"/>
    <col min="7949" max="7949" width="13.83203125" style="55" customWidth="1"/>
    <col min="7950" max="8195" width="9" style="55"/>
    <col min="8196" max="8196" width="20.1640625" style="55" customWidth="1"/>
    <col min="8197" max="8197" width="8" style="55" customWidth="1"/>
    <col min="8198" max="8198" width="3" style="55" customWidth="1"/>
    <col min="8199" max="8199" width="6.1640625" style="55" customWidth="1"/>
    <col min="8200" max="8200" width="8.33203125" style="55" customWidth="1"/>
    <col min="8201" max="8201" width="6.5" style="55" customWidth="1"/>
    <col min="8202" max="8202" width="3.6640625" style="55" customWidth="1"/>
    <col min="8203" max="8203" width="9.6640625" style="55" customWidth="1"/>
    <col min="8204" max="8204" width="4.6640625" style="55" customWidth="1"/>
    <col min="8205" max="8205" width="13.83203125" style="55" customWidth="1"/>
    <col min="8206" max="8451" width="9" style="55"/>
    <col min="8452" max="8452" width="20.1640625" style="55" customWidth="1"/>
    <col min="8453" max="8453" width="8" style="55" customWidth="1"/>
    <col min="8454" max="8454" width="3" style="55" customWidth="1"/>
    <col min="8455" max="8455" width="6.1640625" style="55" customWidth="1"/>
    <col min="8456" max="8456" width="8.33203125" style="55" customWidth="1"/>
    <col min="8457" max="8457" width="6.5" style="55" customWidth="1"/>
    <col min="8458" max="8458" width="3.6640625" style="55" customWidth="1"/>
    <col min="8459" max="8459" width="9.6640625" style="55" customWidth="1"/>
    <col min="8460" max="8460" width="4.6640625" style="55" customWidth="1"/>
    <col min="8461" max="8461" width="13.83203125" style="55" customWidth="1"/>
    <col min="8462" max="8707" width="9" style="55"/>
    <col min="8708" max="8708" width="20.1640625" style="55" customWidth="1"/>
    <col min="8709" max="8709" width="8" style="55" customWidth="1"/>
    <col min="8710" max="8710" width="3" style="55" customWidth="1"/>
    <col min="8711" max="8711" width="6.1640625" style="55" customWidth="1"/>
    <col min="8712" max="8712" width="8.33203125" style="55" customWidth="1"/>
    <col min="8713" max="8713" width="6.5" style="55" customWidth="1"/>
    <col min="8714" max="8714" width="3.6640625" style="55" customWidth="1"/>
    <col min="8715" max="8715" width="9.6640625" style="55" customWidth="1"/>
    <col min="8716" max="8716" width="4.6640625" style="55" customWidth="1"/>
    <col min="8717" max="8717" width="13.83203125" style="55" customWidth="1"/>
    <col min="8718" max="8963" width="9" style="55"/>
    <col min="8964" max="8964" width="20.1640625" style="55" customWidth="1"/>
    <col min="8965" max="8965" width="8" style="55" customWidth="1"/>
    <col min="8966" max="8966" width="3" style="55" customWidth="1"/>
    <col min="8967" max="8967" width="6.1640625" style="55" customWidth="1"/>
    <col min="8968" max="8968" width="8.33203125" style="55" customWidth="1"/>
    <col min="8969" max="8969" width="6.5" style="55" customWidth="1"/>
    <col min="8970" max="8970" width="3.6640625" style="55" customWidth="1"/>
    <col min="8971" max="8971" width="9.6640625" style="55" customWidth="1"/>
    <col min="8972" max="8972" width="4.6640625" style="55" customWidth="1"/>
    <col min="8973" max="8973" width="13.83203125" style="55" customWidth="1"/>
    <col min="8974" max="9219" width="9" style="55"/>
    <col min="9220" max="9220" width="20.1640625" style="55" customWidth="1"/>
    <col min="9221" max="9221" width="8" style="55" customWidth="1"/>
    <col min="9222" max="9222" width="3" style="55" customWidth="1"/>
    <col min="9223" max="9223" width="6.1640625" style="55" customWidth="1"/>
    <col min="9224" max="9224" width="8.33203125" style="55" customWidth="1"/>
    <col min="9225" max="9225" width="6.5" style="55" customWidth="1"/>
    <col min="9226" max="9226" width="3.6640625" style="55" customWidth="1"/>
    <col min="9227" max="9227" width="9.6640625" style="55" customWidth="1"/>
    <col min="9228" max="9228" width="4.6640625" style="55" customWidth="1"/>
    <col min="9229" max="9229" width="13.83203125" style="55" customWidth="1"/>
    <col min="9230" max="9475" width="9" style="55"/>
    <col min="9476" max="9476" width="20.1640625" style="55" customWidth="1"/>
    <col min="9477" max="9477" width="8" style="55" customWidth="1"/>
    <col min="9478" max="9478" width="3" style="55" customWidth="1"/>
    <col min="9479" max="9479" width="6.1640625" style="55" customWidth="1"/>
    <col min="9480" max="9480" width="8.33203125" style="55" customWidth="1"/>
    <col min="9481" max="9481" width="6.5" style="55" customWidth="1"/>
    <col min="9482" max="9482" width="3.6640625" style="55" customWidth="1"/>
    <col min="9483" max="9483" width="9.6640625" style="55" customWidth="1"/>
    <col min="9484" max="9484" width="4.6640625" style="55" customWidth="1"/>
    <col min="9485" max="9485" width="13.83203125" style="55" customWidth="1"/>
    <col min="9486" max="9731" width="9" style="55"/>
    <col min="9732" max="9732" width="20.1640625" style="55" customWidth="1"/>
    <col min="9733" max="9733" width="8" style="55" customWidth="1"/>
    <col min="9734" max="9734" width="3" style="55" customWidth="1"/>
    <col min="9735" max="9735" width="6.1640625" style="55" customWidth="1"/>
    <col min="9736" max="9736" width="8.33203125" style="55" customWidth="1"/>
    <col min="9737" max="9737" width="6.5" style="55" customWidth="1"/>
    <col min="9738" max="9738" width="3.6640625" style="55" customWidth="1"/>
    <col min="9739" max="9739" width="9.6640625" style="55" customWidth="1"/>
    <col min="9740" max="9740" width="4.6640625" style="55" customWidth="1"/>
    <col min="9741" max="9741" width="13.83203125" style="55" customWidth="1"/>
    <col min="9742" max="9987" width="9" style="55"/>
    <col min="9988" max="9988" width="20.1640625" style="55" customWidth="1"/>
    <col min="9989" max="9989" width="8" style="55" customWidth="1"/>
    <col min="9990" max="9990" width="3" style="55" customWidth="1"/>
    <col min="9991" max="9991" width="6.1640625" style="55" customWidth="1"/>
    <col min="9992" max="9992" width="8.33203125" style="55" customWidth="1"/>
    <col min="9993" max="9993" width="6.5" style="55" customWidth="1"/>
    <col min="9994" max="9994" width="3.6640625" style="55" customWidth="1"/>
    <col min="9995" max="9995" width="9.6640625" style="55" customWidth="1"/>
    <col min="9996" max="9996" width="4.6640625" style="55" customWidth="1"/>
    <col min="9997" max="9997" width="13.83203125" style="55" customWidth="1"/>
    <col min="9998" max="10243" width="9" style="55"/>
    <col min="10244" max="10244" width="20.1640625" style="55" customWidth="1"/>
    <col min="10245" max="10245" width="8" style="55" customWidth="1"/>
    <col min="10246" max="10246" width="3" style="55" customWidth="1"/>
    <col min="10247" max="10247" width="6.1640625" style="55" customWidth="1"/>
    <col min="10248" max="10248" width="8.33203125" style="55" customWidth="1"/>
    <col min="10249" max="10249" width="6.5" style="55" customWidth="1"/>
    <col min="10250" max="10250" width="3.6640625" style="55" customWidth="1"/>
    <col min="10251" max="10251" width="9.6640625" style="55" customWidth="1"/>
    <col min="10252" max="10252" width="4.6640625" style="55" customWidth="1"/>
    <col min="10253" max="10253" width="13.83203125" style="55" customWidth="1"/>
    <col min="10254" max="10499" width="9" style="55"/>
    <col min="10500" max="10500" width="20.1640625" style="55" customWidth="1"/>
    <col min="10501" max="10501" width="8" style="55" customWidth="1"/>
    <col min="10502" max="10502" width="3" style="55" customWidth="1"/>
    <col min="10503" max="10503" width="6.1640625" style="55" customWidth="1"/>
    <col min="10504" max="10504" width="8.33203125" style="55" customWidth="1"/>
    <col min="10505" max="10505" width="6.5" style="55" customWidth="1"/>
    <col min="10506" max="10506" width="3.6640625" style="55" customWidth="1"/>
    <col min="10507" max="10507" width="9.6640625" style="55" customWidth="1"/>
    <col min="10508" max="10508" width="4.6640625" style="55" customWidth="1"/>
    <col min="10509" max="10509" width="13.83203125" style="55" customWidth="1"/>
    <col min="10510" max="10755" width="9" style="55"/>
    <col min="10756" max="10756" width="20.1640625" style="55" customWidth="1"/>
    <col min="10757" max="10757" width="8" style="55" customWidth="1"/>
    <col min="10758" max="10758" width="3" style="55" customWidth="1"/>
    <col min="10759" max="10759" width="6.1640625" style="55" customWidth="1"/>
    <col min="10760" max="10760" width="8.33203125" style="55" customWidth="1"/>
    <col min="10761" max="10761" width="6.5" style="55" customWidth="1"/>
    <col min="10762" max="10762" width="3.6640625" style="55" customWidth="1"/>
    <col min="10763" max="10763" width="9.6640625" style="55" customWidth="1"/>
    <col min="10764" max="10764" width="4.6640625" style="55" customWidth="1"/>
    <col min="10765" max="10765" width="13.83203125" style="55" customWidth="1"/>
    <col min="10766" max="11011" width="9" style="55"/>
    <col min="11012" max="11012" width="20.1640625" style="55" customWidth="1"/>
    <col min="11013" max="11013" width="8" style="55" customWidth="1"/>
    <col min="11014" max="11014" width="3" style="55" customWidth="1"/>
    <col min="11015" max="11015" width="6.1640625" style="55" customWidth="1"/>
    <col min="11016" max="11016" width="8.33203125" style="55" customWidth="1"/>
    <col min="11017" max="11017" width="6.5" style="55" customWidth="1"/>
    <col min="11018" max="11018" width="3.6640625" style="55" customWidth="1"/>
    <col min="11019" max="11019" width="9.6640625" style="55" customWidth="1"/>
    <col min="11020" max="11020" width="4.6640625" style="55" customWidth="1"/>
    <col min="11021" max="11021" width="13.83203125" style="55" customWidth="1"/>
    <col min="11022" max="11267" width="9" style="55"/>
    <col min="11268" max="11268" width="20.1640625" style="55" customWidth="1"/>
    <col min="11269" max="11269" width="8" style="55" customWidth="1"/>
    <col min="11270" max="11270" width="3" style="55" customWidth="1"/>
    <col min="11271" max="11271" width="6.1640625" style="55" customWidth="1"/>
    <col min="11272" max="11272" width="8.33203125" style="55" customWidth="1"/>
    <col min="11273" max="11273" width="6.5" style="55" customWidth="1"/>
    <col min="11274" max="11274" width="3.6640625" style="55" customWidth="1"/>
    <col min="11275" max="11275" width="9.6640625" style="55" customWidth="1"/>
    <col min="11276" max="11276" width="4.6640625" style="55" customWidth="1"/>
    <col min="11277" max="11277" width="13.83203125" style="55" customWidth="1"/>
    <col min="11278" max="11523" width="9" style="55"/>
    <col min="11524" max="11524" width="20.1640625" style="55" customWidth="1"/>
    <col min="11525" max="11525" width="8" style="55" customWidth="1"/>
    <col min="11526" max="11526" width="3" style="55" customWidth="1"/>
    <col min="11527" max="11527" width="6.1640625" style="55" customWidth="1"/>
    <col min="11528" max="11528" width="8.33203125" style="55" customWidth="1"/>
    <col min="11529" max="11529" width="6.5" style="55" customWidth="1"/>
    <col min="11530" max="11530" width="3.6640625" style="55" customWidth="1"/>
    <col min="11531" max="11531" width="9.6640625" style="55" customWidth="1"/>
    <col min="11532" max="11532" width="4.6640625" style="55" customWidth="1"/>
    <col min="11533" max="11533" width="13.83203125" style="55" customWidth="1"/>
    <col min="11534" max="11779" width="9" style="55"/>
    <col min="11780" max="11780" width="20.1640625" style="55" customWidth="1"/>
    <col min="11781" max="11781" width="8" style="55" customWidth="1"/>
    <col min="11782" max="11782" width="3" style="55" customWidth="1"/>
    <col min="11783" max="11783" width="6.1640625" style="55" customWidth="1"/>
    <col min="11784" max="11784" width="8.33203125" style="55" customWidth="1"/>
    <col min="11785" max="11785" width="6.5" style="55" customWidth="1"/>
    <col min="11786" max="11786" width="3.6640625" style="55" customWidth="1"/>
    <col min="11787" max="11787" width="9.6640625" style="55" customWidth="1"/>
    <col min="11788" max="11788" width="4.6640625" style="55" customWidth="1"/>
    <col min="11789" max="11789" width="13.83203125" style="55" customWidth="1"/>
    <col min="11790" max="12035" width="9" style="55"/>
    <col min="12036" max="12036" width="20.1640625" style="55" customWidth="1"/>
    <col min="12037" max="12037" width="8" style="55" customWidth="1"/>
    <col min="12038" max="12038" width="3" style="55" customWidth="1"/>
    <col min="12039" max="12039" width="6.1640625" style="55" customWidth="1"/>
    <col min="12040" max="12040" width="8.33203125" style="55" customWidth="1"/>
    <col min="12041" max="12041" width="6.5" style="55" customWidth="1"/>
    <col min="12042" max="12042" width="3.6640625" style="55" customWidth="1"/>
    <col min="12043" max="12043" width="9.6640625" style="55" customWidth="1"/>
    <col min="12044" max="12044" width="4.6640625" style="55" customWidth="1"/>
    <col min="12045" max="12045" width="13.83203125" style="55" customWidth="1"/>
    <col min="12046" max="12291" width="9" style="55"/>
    <col min="12292" max="12292" width="20.1640625" style="55" customWidth="1"/>
    <col min="12293" max="12293" width="8" style="55" customWidth="1"/>
    <col min="12294" max="12294" width="3" style="55" customWidth="1"/>
    <col min="12295" max="12295" width="6.1640625" style="55" customWidth="1"/>
    <col min="12296" max="12296" width="8.33203125" style="55" customWidth="1"/>
    <col min="12297" max="12297" width="6.5" style="55" customWidth="1"/>
    <col min="12298" max="12298" width="3.6640625" style="55" customWidth="1"/>
    <col min="12299" max="12299" width="9.6640625" style="55" customWidth="1"/>
    <col min="12300" max="12300" width="4.6640625" style="55" customWidth="1"/>
    <col min="12301" max="12301" width="13.83203125" style="55" customWidth="1"/>
    <col min="12302" max="12547" width="9" style="55"/>
    <col min="12548" max="12548" width="20.1640625" style="55" customWidth="1"/>
    <col min="12549" max="12549" width="8" style="55" customWidth="1"/>
    <col min="12550" max="12550" width="3" style="55" customWidth="1"/>
    <col min="12551" max="12551" width="6.1640625" style="55" customWidth="1"/>
    <col min="12552" max="12552" width="8.33203125" style="55" customWidth="1"/>
    <col min="12553" max="12553" width="6.5" style="55" customWidth="1"/>
    <col min="12554" max="12554" width="3.6640625" style="55" customWidth="1"/>
    <col min="12555" max="12555" width="9.6640625" style="55" customWidth="1"/>
    <col min="12556" max="12556" width="4.6640625" style="55" customWidth="1"/>
    <col min="12557" max="12557" width="13.83203125" style="55" customWidth="1"/>
    <col min="12558" max="12803" width="9" style="55"/>
    <col min="12804" max="12804" width="20.1640625" style="55" customWidth="1"/>
    <col min="12805" max="12805" width="8" style="55" customWidth="1"/>
    <col min="12806" max="12806" width="3" style="55" customWidth="1"/>
    <col min="12807" max="12807" width="6.1640625" style="55" customWidth="1"/>
    <col min="12808" max="12808" width="8.33203125" style="55" customWidth="1"/>
    <col min="12809" max="12809" width="6.5" style="55" customWidth="1"/>
    <col min="12810" max="12810" width="3.6640625" style="55" customWidth="1"/>
    <col min="12811" max="12811" width="9.6640625" style="55" customWidth="1"/>
    <col min="12812" max="12812" width="4.6640625" style="55" customWidth="1"/>
    <col min="12813" max="12813" width="13.83203125" style="55" customWidth="1"/>
    <col min="12814" max="13059" width="9" style="55"/>
    <col min="13060" max="13060" width="20.1640625" style="55" customWidth="1"/>
    <col min="13061" max="13061" width="8" style="55" customWidth="1"/>
    <col min="13062" max="13062" width="3" style="55" customWidth="1"/>
    <col min="13063" max="13063" width="6.1640625" style="55" customWidth="1"/>
    <col min="13064" max="13064" width="8.33203125" style="55" customWidth="1"/>
    <col min="13065" max="13065" width="6.5" style="55" customWidth="1"/>
    <col min="13066" max="13066" width="3.6640625" style="55" customWidth="1"/>
    <col min="13067" max="13067" width="9.6640625" style="55" customWidth="1"/>
    <col min="13068" max="13068" width="4.6640625" style="55" customWidth="1"/>
    <col min="13069" max="13069" width="13.83203125" style="55" customWidth="1"/>
    <col min="13070" max="13315" width="9" style="55"/>
    <col min="13316" max="13316" width="20.1640625" style="55" customWidth="1"/>
    <col min="13317" max="13317" width="8" style="55" customWidth="1"/>
    <col min="13318" max="13318" width="3" style="55" customWidth="1"/>
    <col min="13319" max="13319" width="6.1640625" style="55" customWidth="1"/>
    <col min="13320" max="13320" width="8.33203125" style="55" customWidth="1"/>
    <col min="13321" max="13321" width="6.5" style="55" customWidth="1"/>
    <col min="13322" max="13322" width="3.6640625" style="55" customWidth="1"/>
    <col min="13323" max="13323" width="9.6640625" style="55" customWidth="1"/>
    <col min="13324" max="13324" width="4.6640625" style="55" customWidth="1"/>
    <col min="13325" max="13325" width="13.83203125" style="55" customWidth="1"/>
    <col min="13326" max="13571" width="9" style="55"/>
    <col min="13572" max="13572" width="20.1640625" style="55" customWidth="1"/>
    <col min="13573" max="13573" width="8" style="55" customWidth="1"/>
    <col min="13574" max="13574" width="3" style="55" customWidth="1"/>
    <col min="13575" max="13575" width="6.1640625" style="55" customWidth="1"/>
    <col min="13576" max="13576" width="8.33203125" style="55" customWidth="1"/>
    <col min="13577" max="13577" width="6.5" style="55" customWidth="1"/>
    <col min="13578" max="13578" width="3.6640625" style="55" customWidth="1"/>
    <col min="13579" max="13579" width="9.6640625" style="55" customWidth="1"/>
    <col min="13580" max="13580" width="4.6640625" style="55" customWidth="1"/>
    <col min="13581" max="13581" width="13.83203125" style="55" customWidth="1"/>
    <col min="13582" max="13827" width="9" style="55"/>
    <col min="13828" max="13828" width="20.1640625" style="55" customWidth="1"/>
    <col min="13829" max="13829" width="8" style="55" customWidth="1"/>
    <col min="13830" max="13830" width="3" style="55" customWidth="1"/>
    <col min="13831" max="13831" width="6.1640625" style="55" customWidth="1"/>
    <col min="13832" max="13832" width="8.33203125" style="55" customWidth="1"/>
    <col min="13833" max="13833" width="6.5" style="55" customWidth="1"/>
    <col min="13834" max="13834" width="3.6640625" style="55" customWidth="1"/>
    <col min="13835" max="13835" width="9.6640625" style="55" customWidth="1"/>
    <col min="13836" max="13836" width="4.6640625" style="55" customWidth="1"/>
    <col min="13837" max="13837" width="13.83203125" style="55" customWidth="1"/>
    <col min="13838" max="14083" width="9" style="55"/>
    <col min="14084" max="14084" width="20.1640625" style="55" customWidth="1"/>
    <col min="14085" max="14085" width="8" style="55" customWidth="1"/>
    <col min="14086" max="14086" width="3" style="55" customWidth="1"/>
    <col min="14087" max="14087" width="6.1640625" style="55" customWidth="1"/>
    <col min="14088" max="14088" width="8.33203125" style="55" customWidth="1"/>
    <col min="14089" max="14089" width="6.5" style="55" customWidth="1"/>
    <col min="14090" max="14090" width="3.6640625" style="55" customWidth="1"/>
    <col min="14091" max="14091" width="9.6640625" style="55" customWidth="1"/>
    <col min="14092" max="14092" width="4.6640625" style="55" customWidth="1"/>
    <col min="14093" max="14093" width="13.83203125" style="55" customWidth="1"/>
    <col min="14094" max="14339" width="9" style="55"/>
    <col min="14340" max="14340" width="20.1640625" style="55" customWidth="1"/>
    <col min="14341" max="14341" width="8" style="55" customWidth="1"/>
    <col min="14342" max="14342" width="3" style="55" customWidth="1"/>
    <col min="14343" max="14343" width="6.1640625" style="55" customWidth="1"/>
    <col min="14344" max="14344" width="8.33203125" style="55" customWidth="1"/>
    <col min="14345" max="14345" width="6.5" style="55" customWidth="1"/>
    <col min="14346" max="14346" width="3.6640625" style="55" customWidth="1"/>
    <col min="14347" max="14347" width="9.6640625" style="55" customWidth="1"/>
    <col min="14348" max="14348" width="4.6640625" style="55" customWidth="1"/>
    <col min="14349" max="14349" width="13.83203125" style="55" customWidth="1"/>
    <col min="14350" max="14595" width="9" style="55"/>
    <col min="14596" max="14596" width="20.1640625" style="55" customWidth="1"/>
    <col min="14597" max="14597" width="8" style="55" customWidth="1"/>
    <col min="14598" max="14598" width="3" style="55" customWidth="1"/>
    <col min="14599" max="14599" width="6.1640625" style="55" customWidth="1"/>
    <col min="14600" max="14600" width="8.33203125" style="55" customWidth="1"/>
    <col min="14601" max="14601" width="6.5" style="55" customWidth="1"/>
    <col min="14602" max="14602" width="3.6640625" style="55" customWidth="1"/>
    <col min="14603" max="14603" width="9.6640625" style="55" customWidth="1"/>
    <col min="14604" max="14604" width="4.6640625" style="55" customWidth="1"/>
    <col min="14605" max="14605" width="13.83203125" style="55" customWidth="1"/>
    <col min="14606" max="14851" width="9" style="55"/>
    <col min="14852" max="14852" width="20.1640625" style="55" customWidth="1"/>
    <col min="14853" max="14853" width="8" style="55" customWidth="1"/>
    <col min="14854" max="14854" width="3" style="55" customWidth="1"/>
    <col min="14855" max="14855" width="6.1640625" style="55" customWidth="1"/>
    <col min="14856" max="14856" width="8.33203125" style="55" customWidth="1"/>
    <col min="14857" max="14857" width="6.5" style="55" customWidth="1"/>
    <col min="14858" max="14858" width="3.6640625" style="55" customWidth="1"/>
    <col min="14859" max="14859" width="9.6640625" style="55" customWidth="1"/>
    <col min="14860" max="14860" width="4.6640625" style="55" customWidth="1"/>
    <col min="14861" max="14861" width="13.83203125" style="55" customWidth="1"/>
    <col min="14862" max="15107" width="9" style="55"/>
    <col min="15108" max="15108" width="20.1640625" style="55" customWidth="1"/>
    <col min="15109" max="15109" width="8" style="55" customWidth="1"/>
    <col min="15110" max="15110" width="3" style="55" customWidth="1"/>
    <col min="15111" max="15111" width="6.1640625" style="55" customWidth="1"/>
    <col min="15112" max="15112" width="8.33203125" style="55" customWidth="1"/>
    <col min="15113" max="15113" width="6.5" style="55" customWidth="1"/>
    <col min="15114" max="15114" width="3.6640625" style="55" customWidth="1"/>
    <col min="15115" max="15115" width="9.6640625" style="55" customWidth="1"/>
    <col min="15116" max="15116" width="4.6640625" style="55" customWidth="1"/>
    <col min="15117" max="15117" width="13.83203125" style="55" customWidth="1"/>
    <col min="15118" max="15363" width="9" style="55"/>
    <col min="15364" max="15364" width="20.1640625" style="55" customWidth="1"/>
    <col min="15365" max="15365" width="8" style="55" customWidth="1"/>
    <col min="15366" max="15366" width="3" style="55" customWidth="1"/>
    <col min="15367" max="15367" width="6.1640625" style="55" customWidth="1"/>
    <col min="15368" max="15368" width="8.33203125" style="55" customWidth="1"/>
    <col min="15369" max="15369" width="6.5" style="55" customWidth="1"/>
    <col min="15370" max="15370" width="3.6640625" style="55" customWidth="1"/>
    <col min="15371" max="15371" width="9.6640625" style="55" customWidth="1"/>
    <col min="15372" max="15372" width="4.6640625" style="55" customWidth="1"/>
    <col min="15373" max="15373" width="13.83203125" style="55" customWidth="1"/>
    <col min="15374" max="15619" width="9" style="55"/>
    <col min="15620" max="15620" width="20.1640625" style="55" customWidth="1"/>
    <col min="15621" max="15621" width="8" style="55" customWidth="1"/>
    <col min="15622" max="15622" width="3" style="55" customWidth="1"/>
    <col min="15623" max="15623" width="6.1640625" style="55" customWidth="1"/>
    <col min="15624" max="15624" width="8.33203125" style="55" customWidth="1"/>
    <col min="15625" max="15625" width="6.5" style="55" customWidth="1"/>
    <col min="15626" max="15626" width="3.6640625" style="55" customWidth="1"/>
    <col min="15627" max="15627" width="9.6640625" style="55" customWidth="1"/>
    <col min="15628" max="15628" width="4.6640625" style="55" customWidth="1"/>
    <col min="15629" max="15629" width="13.83203125" style="55" customWidth="1"/>
    <col min="15630" max="15875" width="9" style="55"/>
    <col min="15876" max="15876" width="20.1640625" style="55" customWidth="1"/>
    <col min="15877" max="15877" width="8" style="55" customWidth="1"/>
    <col min="15878" max="15878" width="3" style="55" customWidth="1"/>
    <col min="15879" max="15879" width="6.1640625" style="55" customWidth="1"/>
    <col min="15880" max="15880" width="8.33203125" style="55" customWidth="1"/>
    <col min="15881" max="15881" width="6.5" style="55" customWidth="1"/>
    <col min="15882" max="15882" width="3.6640625" style="55" customWidth="1"/>
    <col min="15883" max="15883" width="9.6640625" style="55" customWidth="1"/>
    <col min="15884" max="15884" width="4.6640625" style="55" customWidth="1"/>
    <col min="15885" max="15885" width="13.83203125" style="55" customWidth="1"/>
    <col min="15886" max="16131" width="9" style="55"/>
    <col min="16132" max="16132" width="20.1640625" style="55" customWidth="1"/>
    <col min="16133" max="16133" width="8" style="55" customWidth="1"/>
    <col min="16134" max="16134" width="3" style="55" customWidth="1"/>
    <col min="16135" max="16135" width="6.1640625" style="55" customWidth="1"/>
    <col min="16136" max="16136" width="8.33203125" style="55" customWidth="1"/>
    <col min="16137" max="16137" width="6.5" style="55" customWidth="1"/>
    <col min="16138" max="16138" width="3.6640625" style="55" customWidth="1"/>
    <col min="16139" max="16139" width="9.6640625" style="55" customWidth="1"/>
    <col min="16140" max="16140" width="4.6640625" style="55" customWidth="1"/>
    <col min="16141" max="16141" width="13.83203125" style="55" customWidth="1"/>
    <col min="16142" max="16384" width="9" style="55"/>
  </cols>
  <sheetData>
    <row r="1" spans="1:10" ht="16.5" customHeight="1">
      <c r="A1" s="54" t="s">
        <v>111</v>
      </c>
    </row>
    <row r="2" spans="1:10" ht="16.5" customHeight="1"/>
    <row r="3" spans="1:10" ht="16.5" customHeight="1">
      <c r="A3" s="56" t="s">
        <v>111</v>
      </c>
    </row>
    <row r="4" spans="1:10" ht="51" customHeight="1">
      <c r="A4" s="146" t="s">
        <v>156</v>
      </c>
      <c r="B4" s="146"/>
      <c r="C4" s="146"/>
      <c r="D4" s="146"/>
      <c r="E4" s="146"/>
      <c r="F4" s="146"/>
      <c r="G4" s="146"/>
      <c r="H4" s="146"/>
      <c r="I4" s="146"/>
      <c r="J4" s="146"/>
    </row>
    <row r="5" spans="1:10" ht="21.75" customHeight="1" thickBot="1">
      <c r="A5" s="57"/>
      <c r="B5" s="57"/>
      <c r="C5" s="57"/>
      <c r="D5" s="57"/>
      <c r="E5" s="57"/>
      <c r="F5" s="57"/>
      <c r="G5" s="57"/>
      <c r="H5" s="57"/>
      <c r="I5" s="57"/>
      <c r="J5" s="57"/>
    </row>
    <row r="6" spans="1:10" ht="39.75" customHeight="1" thickBot="1">
      <c r="A6" s="147" t="s">
        <v>75</v>
      </c>
      <c r="B6" s="148"/>
      <c r="C6" s="149" t="s">
        <v>74</v>
      </c>
      <c r="D6" s="150"/>
      <c r="E6" s="150"/>
      <c r="F6" s="150"/>
      <c r="G6" s="150"/>
      <c r="H6" s="150"/>
      <c r="I6" s="150"/>
      <c r="J6" s="151"/>
    </row>
    <row r="7" spans="1:10" ht="39.75" customHeight="1" thickTop="1">
      <c r="A7" s="152" t="s">
        <v>157</v>
      </c>
      <c r="B7" s="153"/>
      <c r="C7" s="157" t="s">
        <v>73</v>
      </c>
      <c r="D7" s="158"/>
      <c r="E7" s="158"/>
      <c r="F7" s="158"/>
      <c r="G7" s="158"/>
      <c r="H7" s="158"/>
      <c r="I7" s="159" t="s">
        <v>71</v>
      </c>
      <c r="J7" s="160"/>
    </row>
    <row r="8" spans="1:10" ht="39.75" customHeight="1">
      <c r="A8" s="154"/>
      <c r="B8" s="153"/>
      <c r="C8" s="161" t="s">
        <v>72</v>
      </c>
      <c r="D8" s="161"/>
      <c r="E8" s="161"/>
      <c r="F8" s="161"/>
      <c r="G8" s="161"/>
      <c r="H8" s="161"/>
      <c r="I8" s="162" t="s">
        <v>71</v>
      </c>
      <c r="J8" s="162"/>
    </row>
    <row r="9" spans="1:10" ht="39.75" customHeight="1">
      <c r="A9" s="154"/>
      <c r="B9" s="153"/>
      <c r="C9" s="161" t="s">
        <v>70</v>
      </c>
      <c r="D9" s="161"/>
      <c r="E9" s="161"/>
      <c r="F9" s="161"/>
      <c r="G9" s="161"/>
      <c r="H9" s="161"/>
      <c r="I9" s="162" t="s">
        <v>71</v>
      </c>
      <c r="J9" s="162"/>
    </row>
    <row r="10" spans="1:10" ht="39.75" customHeight="1" thickBot="1">
      <c r="A10" s="155"/>
      <c r="B10" s="156"/>
      <c r="C10" s="163" t="s">
        <v>69</v>
      </c>
      <c r="D10" s="164"/>
      <c r="E10" s="164"/>
      <c r="F10" s="164"/>
      <c r="G10" s="164"/>
      <c r="H10" s="164"/>
      <c r="I10" s="165" t="s">
        <v>71</v>
      </c>
      <c r="J10" s="166"/>
    </row>
    <row r="11" spans="1:10" ht="13.5" customHeight="1">
      <c r="A11" s="58"/>
      <c r="B11" s="59"/>
      <c r="C11" s="60"/>
      <c r="D11" s="60"/>
      <c r="E11" s="60"/>
      <c r="F11" s="60"/>
      <c r="G11" s="60"/>
      <c r="H11" s="60"/>
      <c r="I11" s="60"/>
      <c r="J11" s="61"/>
    </row>
    <row r="12" spans="1:10" ht="35.25" customHeight="1">
      <c r="A12" s="62" t="s">
        <v>68</v>
      </c>
      <c r="B12" s="56"/>
      <c r="C12" s="56"/>
      <c r="D12" s="56"/>
      <c r="E12" s="56"/>
      <c r="F12" s="56"/>
      <c r="G12" s="56"/>
      <c r="H12" s="56"/>
      <c r="I12" s="56"/>
      <c r="J12" s="63"/>
    </row>
    <row r="13" spans="1:10" ht="53.25" customHeight="1">
      <c r="A13" s="140">
        <v>20240405</v>
      </c>
      <c r="B13" s="141"/>
      <c r="C13" s="141"/>
      <c r="D13" s="141"/>
      <c r="E13" s="141"/>
      <c r="F13" s="141"/>
      <c r="G13" s="141"/>
      <c r="H13" s="141"/>
      <c r="I13" s="141"/>
      <c r="J13" s="142"/>
    </row>
    <row r="14" spans="1:10" ht="34.5" customHeight="1">
      <c r="A14" s="62"/>
      <c r="B14" s="56"/>
      <c r="C14" s="56"/>
      <c r="D14" s="56"/>
      <c r="E14" s="56"/>
      <c r="F14" s="56"/>
      <c r="G14" s="56"/>
      <c r="H14" s="56"/>
      <c r="I14" s="56"/>
      <c r="J14" s="63"/>
    </row>
    <row r="15" spans="1:10" ht="42.75" customHeight="1">
      <c r="A15" s="64" t="s">
        <v>67</v>
      </c>
      <c r="B15" s="65" t="s">
        <v>62</v>
      </c>
      <c r="C15" s="65"/>
      <c r="D15" s="66" t="s">
        <v>155</v>
      </c>
      <c r="E15" s="65"/>
      <c r="F15" s="65" t="s">
        <v>61</v>
      </c>
      <c r="G15" s="56"/>
      <c r="H15" s="66" t="s">
        <v>65</v>
      </c>
      <c r="I15" s="65"/>
      <c r="J15" s="67" t="s">
        <v>59</v>
      </c>
    </row>
    <row r="16" spans="1:10" ht="42.75" customHeight="1">
      <c r="A16" s="62"/>
      <c r="B16" s="65"/>
      <c r="C16" s="56"/>
      <c r="D16" s="66"/>
      <c r="E16" s="56"/>
      <c r="F16" s="65"/>
      <c r="G16" s="56"/>
      <c r="H16" s="66"/>
      <c r="I16" s="65"/>
      <c r="J16" s="67"/>
    </row>
    <row r="17" spans="1:10" ht="27" customHeight="1" thickBot="1">
      <c r="A17" s="68"/>
      <c r="B17" s="69"/>
      <c r="C17" s="69"/>
      <c r="D17" s="69"/>
      <c r="E17" s="69"/>
      <c r="F17" s="69"/>
      <c r="G17" s="69"/>
      <c r="H17" s="69"/>
      <c r="I17" s="69"/>
      <c r="J17" s="70"/>
    </row>
    <row r="18" spans="1:10" ht="13.5" customHeight="1">
      <c r="A18" s="71"/>
      <c r="B18" s="72"/>
      <c r="C18" s="72"/>
      <c r="D18" s="72"/>
      <c r="E18" s="72"/>
      <c r="F18" s="72"/>
      <c r="G18" s="72"/>
      <c r="H18" s="72"/>
      <c r="I18" s="72"/>
      <c r="J18" s="61"/>
    </row>
    <row r="19" spans="1:10" ht="35.25" customHeight="1">
      <c r="A19" s="62" t="s">
        <v>64</v>
      </c>
      <c r="B19" s="56"/>
      <c r="C19" s="56"/>
      <c r="D19" s="56"/>
      <c r="E19" s="56"/>
      <c r="F19" s="56"/>
      <c r="G19" s="56"/>
      <c r="H19" s="56"/>
      <c r="I19" s="56"/>
      <c r="J19" s="63"/>
    </row>
    <row r="20" spans="1:10" ht="53.25" customHeight="1">
      <c r="A20" s="143">
        <f>A13</f>
        <v>20240405</v>
      </c>
      <c r="B20" s="144"/>
      <c r="C20" s="144"/>
      <c r="D20" s="144"/>
      <c r="E20" s="144"/>
      <c r="F20" s="144"/>
      <c r="G20" s="144"/>
      <c r="H20" s="144"/>
      <c r="I20" s="144"/>
      <c r="J20" s="145"/>
    </row>
    <row r="21" spans="1:10" ht="34.5" customHeight="1">
      <c r="A21" s="62"/>
      <c r="B21" s="56"/>
      <c r="C21" s="56"/>
      <c r="D21" s="56"/>
      <c r="E21" s="56"/>
      <c r="F21" s="56"/>
      <c r="G21" s="56"/>
      <c r="H21" s="56"/>
      <c r="I21" s="56"/>
      <c r="J21" s="63"/>
    </row>
    <row r="22" spans="1:10" ht="42.75" customHeight="1">
      <c r="A22" s="64" t="s">
        <v>63</v>
      </c>
      <c r="B22" s="65" t="s">
        <v>62</v>
      </c>
      <c r="C22" s="65"/>
      <c r="D22" s="66" t="s">
        <v>66</v>
      </c>
      <c r="E22" s="65"/>
      <c r="F22" s="65" t="s">
        <v>61</v>
      </c>
      <c r="G22" s="65"/>
      <c r="H22" s="66" t="s">
        <v>60</v>
      </c>
      <c r="I22" s="66"/>
      <c r="J22" s="67" t="s">
        <v>59</v>
      </c>
    </row>
    <row r="23" spans="1:10" ht="32.25" customHeight="1" thickBot="1">
      <c r="A23" s="68"/>
      <c r="B23" s="69"/>
      <c r="C23" s="69"/>
      <c r="D23" s="69"/>
      <c r="E23" s="69"/>
      <c r="F23" s="69"/>
      <c r="G23" s="69"/>
      <c r="H23" s="69"/>
      <c r="I23" s="69"/>
      <c r="J23" s="70"/>
    </row>
  </sheetData>
  <sheetProtection algorithmName="SHA-512" hashValue="TYypfBu/+XugyqovG1u41xSMmJjH500ST4+DIz1nXAjzIHuFrBcUkRcP7iEIYVIXCBe4eCZDxSQ7GZquaH7B3A==" saltValue="/vOsDDKh4vwrL4AGHmqd0g==" spinCount="100000" sheet="1" insertHyperlinks="0" sort="0"/>
  <mergeCells count="14">
    <mergeCell ref="A13:J13"/>
    <mergeCell ref="A20:J20"/>
    <mergeCell ref="A4:J4"/>
    <mergeCell ref="A6:B6"/>
    <mergeCell ref="C6:J6"/>
    <mergeCell ref="A7:B10"/>
    <mergeCell ref="C7:H7"/>
    <mergeCell ref="I7:J7"/>
    <mergeCell ref="C8:H8"/>
    <mergeCell ref="I8:J8"/>
    <mergeCell ref="C9:H9"/>
    <mergeCell ref="I9:J9"/>
    <mergeCell ref="C10:H10"/>
    <mergeCell ref="I10:J10"/>
  </mergeCells>
  <phoneticPr fontId="5" type="noConversion"/>
  <dataValidations count="2">
    <dataValidation type="whole" allowBlank="1" showInputMessage="1" showErrorMessage="1" errorTitle="입력 오류" error="날짜는 숫자 8자리로 입력하여 주십시오. (예시: '2023년 6월 8일' 은 '20230608' 으로 입력합니다.)" promptTitle="날짜는 숫자8자리로 입력하여 주십시오." prompt="작성 예시: '2023년 6월 8일' 은 '20230608' 으로 입력합니다." sqref="A13:J13" xr:uid="{D1167B54-4D00-4EEF-B395-5A2B21DAB98A}">
      <formula1>20230000</formula1>
      <formula2>21000000</formula2>
    </dataValidation>
    <dataValidation type="custom" allowBlank="1" showErrorMessage="1" errorTitle="입력 오류" error="검수일자와 동일하게 작성해 주십시오." sqref="A20:J20" xr:uid="{814A0224-D83E-4E77-AB17-4077466AA7FF}">
      <formula1>A13</formula1>
    </dataValidation>
  </dataValidations>
  <pageMargins left="0.82677165354330717" right="0.70866141732283472" top="0.86614173228346458" bottom="0.43307086614173229" header="0.31496062992125984" footer="0.31496062992125984"/>
  <pageSetup paperSize="9" scale="94" fitToHeight="0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9201-CCA7-43A5-9693-5489DA870B0D}">
  <sheetPr>
    <tabColor theme="8" tint="0.79998168889431442"/>
  </sheetPr>
  <dimension ref="A1:D20"/>
  <sheetViews>
    <sheetView view="pageBreakPreview" zoomScale="116" zoomScaleNormal="60" zoomScaleSheetLayoutView="70" workbookViewId="0">
      <selection activeCell="D14" sqref="D14"/>
    </sheetView>
  </sheetViews>
  <sheetFormatPr baseColWidth="10" defaultColWidth="9" defaultRowHeight="17"/>
  <cols>
    <col min="1" max="1" width="11.1640625" style="29" customWidth="1"/>
    <col min="2" max="2" width="43.5" style="32" customWidth="1"/>
    <col min="3" max="3" width="11.1640625" style="32" customWidth="1"/>
    <col min="4" max="4" width="43.5" style="32" customWidth="1"/>
    <col min="5" max="5" width="9.1640625" style="29" customWidth="1"/>
    <col min="6" max="16384" width="9" style="29"/>
  </cols>
  <sheetData>
    <row r="1" spans="1:4">
      <c r="A1" s="139" t="s">
        <v>112</v>
      </c>
      <c r="B1" s="139"/>
      <c r="C1" s="139"/>
      <c r="D1" s="139"/>
    </row>
    <row r="3" spans="1:4">
      <c r="A3" s="129" t="s">
        <v>151</v>
      </c>
      <c r="B3" s="130"/>
      <c r="C3" s="130"/>
      <c r="D3" s="131"/>
    </row>
    <row r="4" spans="1:4" ht="51" customHeight="1">
      <c r="A4" s="138" t="s">
        <v>113</v>
      </c>
      <c r="B4" s="138"/>
      <c r="C4" s="138"/>
      <c r="D4" s="138"/>
    </row>
    <row r="5" spans="1:4" ht="25.5" customHeight="1">
      <c r="A5" s="30" t="s">
        <v>52</v>
      </c>
      <c r="B5" s="33" t="str">
        <f>LEFT('0. 기본정보입력(필수)'!A4,4)</f>
        <v>2024</v>
      </c>
      <c r="C5" s="30" t="s">
        <v>51</v>
      </c>
      <c r="D5" s="33" t="str">
        <f>MID('0. 기본정보입력(필수)'!A4,9,1)</f>
        <v>1</v>
      </c>
    </row>
    <row r="6" spans="1:4" ht="25.5" customHeight="1">
      <c r="A6" s="31" t="s">
        <v>10</v>
      </c>
      <c r="B6" s="34" t="str">
        <f>VLOOKUP('0. 기본정보입력(필수)'!A10,'0. 기본정보입력(필수)'!A10:G10,2,0)</f>
        <v>융합공과대학</v>
      </c>
      <c r="C6" s="31" t="s">
        <v>9</v>
      </c>
      <c r="D6" s="34" t="str">
        <f>VLOOKUP('0. 기본정보입력(필수)'!A10,'0. 기본정보입력(필수)'!A10:G10,3,0)</f>
        <v>지능IOT융합전공</v>
      </c>
    </row>
    <row r="7" spans="1:4" ht="25.5" customHeight="1">
      <c r="A7" s="31" t="s">
        <v>8</v>
      </c>
      <c r="B7" s="34" t="str">
        <f>VLOOKUP('0. 기본정보입력(필수)'!A10,'0. 기본정보입력(필수)'!A10:G10,4,0)</f>
        <v>캡스톤디자인1</v>
      </c>
      <c r="C7" s="31" t="s">
        <v>7</v>
      </c>
      <c r="D7" s="34">
        <f>VLOOKUP('0. 기본정보입력(필수)'!A10,'0. 기본정보입력(필수)'!A10:G10,5,0)</f>
        <v>2</v>
      </c>
    </row>
    <row r="8" spans="1:4" ht="25.5" customHeight="1">
      <c r="A8" s="31" t="s">
        <v>6</v>
      </c>
      <c r="B8" s="34" t="str">
        <f>VLOOKUP('0. 기본정보입력(필수)'!A10,'0. 기본정보입력(필수)'!A10:G10,6,0)</f>
        <v>김종원</v>
      </c>
      <c r="C8" s="31" t="s">
        <v>5</v>
      </c>
      <c r="D8" s="34" t="str">
        <f>VLOOKUP('0. 기본정보입력(필수)'!A10,'0. 기본정보입력(필수)'!A10:G10,7,0)</f>
        <v>문제해결프로젝트</v>
      </c>
    </row>
    <row r="9" spans="1:4" ht="25.5" customHeight="1">
      <c r="A9" s="31" t="s">
        <v>77</v>
      </c>
      <c r="B9" s="73"/>
      <c r="C9" s="31" t="s">
        <v>131</v>
      </c>
      <c r="D9" s="35"/>
    </row>
    <row r="10" spans="1:4" ht="25.5" customHeight="1">
      <c r="A10" s="31" t="s">
        <v>159</v>
      </c>
      <c r="B10" s="75"/>
      <c r="C10" s="31" t="s">
        <v>158</v>
      </c>
      <c r="D10" s="76"/>
    </row>
    <row r="11" spans="1:4" ht="383.25" customHeight="1">
      <c r="A11" s="31" t="s">
        <v>132</v>
      </c>
      <c r="B11" s="137" t="s">
        <v>76</v>
      </c>
      <c r="C11" s="167"/>
      <c r="D11" s="167"/>
    </row>
    <row r="12" spans="1:4" ht="288.75" customHeight="1">
      <c r="A12" s="31" t="s">
        <v>133</v>
      </c>
      <c r="B12" s="133" t="s">
        <v>134</v>
      </c>
      <c r="C12" s="134"/>
      <c r="D12" s="134"/>
    </row>
    <row r="13" spans="1:4" ht="25.5" customHeight="1">
      <c r="A13" s="169" t="s">
        <v>152</v>
      </c>
      <c r="B13" s="168" t="s">
        <v>148</v>
      </c>
      <c r="C13" s="168"/>
      <c r="D13" s="36"/>
    </row>
    <row r="14" spans="1:4" ht="25.5" customHeight="1">
      <c r="A14" s="169"/>
      <c r="B14" s="168" t="s">
        <v>149</v>
      </c>
      <c r="C14" s="168"/>
      <c r="D14" s="37" t="str">
        <f>D13 &amp; " (인)"</f>
        <v xml:space="preserve"> (인)</v>
      </c>
    </row>
    <row r="15" spans="1:4" ht="16.5" customHeight="1">
      <c r="A15" s="171"/>
      <c r="B15" s="171"/>
      <c r="C15" s="171"/>
      <c r="D15" s="171"/>
    </row>
    <row r="16" spans="1:4" ht="16.5" customHeight="1">
      <c r="A16" s="124" t="s">
        <v>150</v>
      </c>
      <c r="B16" s="124"/>
      <c r="C16" s="124"/>
      <c r="D16" s="124"/>
    </row>
    <row r="17" spans="1:4" ht="51" customHeight="1">
      <c r="A17" s="125" t="s">
        <v>135</v>
      </c>
      <c r="B17" s="125"/>
      <c r="C17" s="125"/>
      <c r="D17" s="125"/>
    </row>
    <row r="18" spans="1:4" ht="25.5" customHeight="1">
      <c r="A18" s="170" t="s">
        <v>58</v>
      </c>
      <c r="B18" s="170"/>
      <c r="C18" s="170"/>
      <c r="D18" s="170"/>
    </row>
    <row r="19" spans="1:4" ht="409.5" customHeight="1">
      <c r="A19" s="127" t="s">
        <v>54</v>
      </c>
      <c r="B19" s="127"/>
      <c r="C19" s="127"/>
      <c r="D19" s="127"/>
    </row>
    <row r="20" spans="1:4" ht="409.5" customHeight="1">
      <c r="A20" s="127"/>
      <c r="B20" s="127"/>
      <c r="C20" s="127"/>
      <c r="D20" s="127"/>
    </row>
  </sheetData>
  <sheetProtection algorithmName="SHA-512" hashValue="wIYUQmh5bNXhDyU+i8iscPnfXO3eCd44IXpFBvjJgxYh3n1YzrTXKLmgW6Zk7oLrqGk1H9YpEdSUHvMabG3/EA==" saltValue="PhLiPBtqkiVUzclMYySpaQ==" spinCount="100000" sheet="1" insertHyperlinks="0" sort="0"/>
  <mergeCells count="13">
    <mergeCell ref="B14:C14"/>
    <mergeCell ref="A13:A14"/>
    <mergeCell ref="B13:C13"/>
    <mergeCell ref="A19:D20"/>
    <mergeCell ref="A16:D16"/>
    <mergeCell ref="A18:D18"/>
    <mergeCell ref="A15:D15"/>
    <mergeCell ref="A17:D17"/>
    <mergeCell ref="A1:D1"/>
    <mergeCell ref="A3:D3"/>
    <mergeCell ref="A4:D4"/>
    <mergeCell ref="B11:D11"/>
    <mergeCell ref="B12:D12"/>
  </mergeCells>
  <phoneticPr fontId="5" type="noConversion"/>
  <dataValidations xWindow="206" yWindow="438" count="1">
    <dataValidation type="whole" allowBlank="1" showInputMessage="1" showErrorMessage="1" errorTitle="입력오류" error="날짜는 숫자 8자리로 입력하여 주십시오. (예시: '2023년 6월 8일' 은 '20230608' 으로 입력합니다.)" promptTitle="날짜는 숫자 8자리로 입력하여 주십시오. " prompt="작성 예시: '2023년 6월 8일' 은 '20230608' 으로 입력합니다." sqref="B9" xr:uid="{DC1A8A1C-D571-417E-BCD0-FA21EB2F68FC}">
      <formula1>20230000</formula1>
      <formula2>21000000</formula2>
    </dataValidation>
  </dataValidations>
  <printOptions horizontalCentered="1" verticalCentered="1"/>
  <pageMargins left="0.43307086614173229" right="0.43307086614173229" top="0.74803149606299213" bottom="0.47244094488188981" header="0.31496062992125984" footer="0.31496062992125984"/>
  <pageSetup paperSize="9" scale="77" fitToHeight="0" orientation="portrait" r:id="rId1"/>
  <rowBreaks count="1" manualBreakCount="1">
    <brk id="14" max="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D387C-7E7E-4E1C-B6B1-325DFC03DC07}">
  <sheetPr>
    <tabColor theme="8" tint="0.79998168889431442"/>
    <pageSetUpPr fitToPage="1"/>
  </sheetPr>
  <dimension ref="A1:D25"/>
  <sheetViews>
    <sheetView view="pageBreakPreview" zoomScale="85" zoomScaleNormal="60" zoomScaleSheetLayoutView="85" workbookViewId="0">
      <selection activeCell="D31" sqref="D31"/>
    </sheetView>
  </sheetViews>
  <sheetFormatPr baseColWidth="10" defaultColWidth="9" defaultRowHeight="17"/>
  <cols>
    <col min="1" max="1" width="11.1640625" style="29" customWidth="1"/>
    <col min="2" max="2" width="43.5" style="32" customWidth="1"/>
    <col min="3" max="3" width="11.1640625" style="32" customWidth="1"/>
    <col min="4" max="4" width="43.5" style="32" customWidth="1"/>
    <col min="5" max="16384" width="9" style="29"/>
  </cols>
  <sheetData>
    <row r="1" spans="1:4">
      <c r="A1" s="139" t="s">
        <v>114</v>
      </c>
      <c r="B1" s="139"/>
      <c r="C1" s="139"/>
      <c r="D1" s="139"/>
    </row>
    <row r="3" spans="1:4">
      <c r="A3" s="182" t="s">
        <v>161</v>
      </c>
      <c r="B3" s="182"/>
      <c r="C3" s="182"/>
      <c r="D3" s="182"/>
    </row>
    <row r="4" spans="1:4" ht="51" customHeight="1">
      <c r="A4" s="125" t="s">
        <v>163</v>
      </c>
      <c r="B4" s="125"/>
      <c r="C4" s="125"/>
      <c r="D4" s="125"/>
    </row>
    <row r="5" spans="1:4" ht="25.5" customHeight="1">
      <c r="A5" s="30" t="s">
        <v>52</v>
      </c>
      <c r="B5" s="33" t="str">
        <f>LEFT('0. 기본정보입력(필수)'!A4,4)</f>
        <v>2024</v>
      </c>
      <c r="C5" s="30" t="s">
        <v>51</v>
      </c>
      <c r="D5" s="33" t="str">
        <f>MID('0. 기본정보입력(필수)'!A4,9,1)</f>
        <v>1</v>
      </c>
    </row>
    <row r="6" spans="1:4" ht="25.5" customHeight="1">
      <c r="A6" s="31" t="s">
        <v>10</v>
      </c>
      <c r="B6" s="34" t="str">
        <f>VLOOKUP('0. 기본정보입력(필수)'!A10,'0. 기본정보입력(필수)'!A10:G10,2,0)</f>
        <v>융합공과대학</v>
      </c>
      <c r="C6" s="31" t="s">
        <v>9</v>
      </c>
      <c r="D6" s="34" t="str">
        <f>VLOOKUP('0. 기본정보입력(필수)'!A10,'0. 기본정보입력(필수)'!A10:G10,3,0)</f>
        <v>지능IOT융합전공</v>
      </c>
    </row>
    <row r="7" spans="1:4" ht="25.5" customHeight="1">
      <c r="A7" s="31" t="s">
        <v>8</v>
      </c>
      <c r="B7" s="34" t="str">
        <f>VLOOKUP('0. 기본정보입력(필수)'!A10,'0. 기본정보입력(필수)'!A10:G10,4,0)</f>
        <v>캡스톤디자인1</v>
      </c>
      <c r="C7" s="31" t="s">
        <v>7</v>
      </c>
      <c r="D7" s="34">
        <f>VLOOKUP('0. 기본정보입력(필수)'!A10,'0. 기본정보입력(필수)'!A10:G10,5,0)</f>
        <v>2</v>
      </c>
    </row>
    <row r="8" spans="1:4" ht="25.5" customHeight="1">
      <c r="A8" s="31" t="s">
        <v>6</v>
      </c>
      <c r="B8" s="34" t="str">
        <f>VLOOKUP('0. 기본정보입력(필수)'!A10,'0. 기본정보입력(필수)'!A10:G10,6,0)</f>
        <v>김종원</v>
      </c>
      <c r="C8" s="31" t="s">
        <v>5</v>
      </c>
      <c r="D8" s="34" t="str">
        <f>VLOOKUP('0. 기본정보입력(필수)'!A10,'0. 기본정보입력(필수)'!A10:G10,7,0)</f>
        <v>문제해결프로젝트</v>
      </c>
    </row>
    <row r="9" spans="1:4" ht="25.5" customHeight="1">
      <c r="A9" s="31" t="s">
        <v>77</v>
      </c>
      <c r="B9" s="74"/>
      <c r="C9" s="31" t="s">
        <v>131</v>
      </c>
      <c r="D9" s="35"/>
    </row>
    <row r="10" spans="1:4" ht="25.5" customHeight="1">
      <c r="A10" s="31" t="s">
        <v>159</v>
      </c>
      <c r="B10" s="183"/>
      <c r="C10" s="183"/>
      <c r="D10" s="183"/>
    </row>
    <row r="11" spans="1:4" ht="203.25" customHeight="1">
      <c r="A11" s="78" t="s">
        <v>136</v>
      </c>
      <c r="B11" s="137" t="s">
        <v>178</v>
      </c>
      <c r="C11" s="167"/>
      <c r="D11" s="167"/>
    </row>
    <row r="12" spans="1:4" ht="314.25" customHeight="1">
      <c r="A12" s="78" t="s">
        <v>137</v>
      </c>
      <c r="B12" s="133" t="s">
        <v>160</v>
      </c>
      <c r="C12" s="134"/>
      <c r="D12" s="134"/>
    </row>
    <row r="13" spans="1:4" ht="25.5" customHeight="1">
      <c r="A13" s="186" t="s">
        <v>138</v>
      </c>
      <c r="B13" s="77" t="s">
        <v>139</v>
      </c>
      <c r="C13" s="184"/>
      <c r="D13" s="184"/>
    </row>
    <row r="14" spans="1:4" ht="25.5" customHeight="1">
      <c r="A14" s="186"/>
      <c r="B14" s="77" t="s">
        <v>140</v>
      </c>
      <c r="C14" s="184"/>
      <c r="D14" s="184"/>
    </row>
    <row r="15" spans="1:4" ht="25.5" customHeight="1">
      <c r="A15" s="186"/>
      <c r="B15" s="77" t="s">
        <v>179</v>
      </c>
      <c r="C15" s="36"/>
      <c r="D15" s="36"/>
    </row>
    <row r="16" spans="1:4" ht="25.5" customHeight="1">
      <c r="A16" s="186"/>
      <c r="B16" s="77" t="s">
        <v>141</v>
      </c>
      <c r="C16" s="185"/>
      <c r="D16" s="185"/>
    </row>
    <row r="17" spans="1:4" ht="102" customHeight="1">
      <c r="A17" s="78" t="s">
        <v>177</v>
      </c>
      <c r="B17" s="137"/>
      <c r="C17" s="137"/>
      <c r="D17" s="137"/>
    </row>
    <row r="18" spans="1:4" ht="16.5" customHeight="1">
      <c r="A18" s="171"/>
      <c r="B18" s="171"/>
      <c r="C18" s="171"/>
      <c r="D18" s="171"/>
    </row>
    <row r="19" spans="1:4" ht="16.5" customHeight="1">
      <c r="A19" s="124" t="s">
        <v>162</v>
      </c>
      <c r="B19" s="124"/>
      <c r="C19" s="124"/>
      <c r="D19" s="124"/>
    </row>
    <row r="20" spans="1:4" ht="51" customHeight="1">
      <c r="A20" s="125" t="s">
        <v>164</v>
      </c>
      <c r="B20" s="125"/>
      <c r="C20" s="125"/>
      <c r="D20" s="125"/>
    </row>
    <row r="21" spans="1:4" ht="25.5" customHeight="1">
      <c r="A21" s="175" t="s">
        <v>180</v>
      </c>
      <c r="B21" s="170"/>
      <c r="C21" s="170"/>
      <c r="D21" s="170"/>
    </row>
    <row r="22" spans="1:4" ht="134.25" customHeight="1">
      <c r="A22" s="78" t="s">
        <v>142</v>
      </c>
      <c r="B22" s="137" t="s">
        <v>169</v>
      </c>
      <c r="C22" s="137"/>
      <c r="D22" s="137"/>
    </row>
    <row r="23" spans="1:4" ht="78.75" customHeight="1">
      <c r="A23" s="78" t="s">
        <v>181</v>
      </c>
      <c r="B23" s="176" t="s">
        <v>182</v>
      </c>
      <c r="C23" s="177"/>
      <c r="D23" s="178"/>
    </row>
    <row r="24" spans="1:4" customFormat="1" ht="25.5" customHeight="1">
      <c r="A24" s="179"/>
      <c r="B24" s="180"/>
      <c r="C24" s="180"/>
      <c r="D24" s="181"/>
    </row>
    <row r="25" spans="1:4" ht="25.5" customHeight="1">
      <c r="A25" s="172" t="s">
        <v>153</v>
      </c>
      <c r="B25" s="173"/>
      <c r="C25" s="174"/>
      <c r="D25" s="79" t="str">
        <f>C13 &amp; " (인)"</f>
        <v xml:space="preserve"> (인)</v>
      </c>
    </row>
  </sheetData>
  <sheetProtection algorithmName="SHA-512" hashValue="FzF/CjFEx1zeE2PDxDYa/eb+PQ5wnKa/RGgbM3n/uWdwa5EibGoHVIXqJrP/IMl9ZVMm/JP/PS5TPuCGYy0VsQ==" saltValue="QxH6B2ftwCsLc3PjTKZ2Iw==" spinCount="100000" sheet="1" insertHyperlinks="0" sort="0"/>
  <mergeCells count="19">
    <mergeCell ref="B17:D17"/>
    <mergeCell ref="A1:D1"/>
    <mergeCell ref="A3:D3"/>
    <mergeCell ref="A4:D4"/>
    <mergeCell ref="B11:D11"/>
    <mergeCell ref="B10:D10"/>
    <mergeCell ref="B12:D12"/>
    <mergeCell ref="C14:D14"/>
    <mergeCell ref="C13:D13"/>
    <mergeCell ref="C16:D16"/>
    <mergeCell ref="A13:A16"/>
    <mergeCell ref="A25:C25"/>
    <mergeCell ref="A18:D18"/>
    <mergeCell ref="A19:D19"/>
    <mergeCell ref="A20:D20"/>
    <mergeCell ref="A21:D21"/>
    <mergeCell ref="B22:D22"/>
    <mergeCell ref="B23:D23"/>
    <mergeCell ref="A24:D24"/>
  </mergeCells>
  <phoneticPr fontId="5" type="noConversion"/>
  <dataValidations count="3">
    <dataValidation type="list" allowBlank="1" showInputMessage="1" showErrorMessage="1" sqref="D15" xr:uid="{FD6AB555-29FF-4438-AD19-A9236180C93D}">
      <formula1>"1,2,3,4,5,6,7,8"</formula1>
    </dataValidation>
    <dataValidation type="list" allowBlank="1" showInputMessage="1" showErrorMessage="1" sqref="C15" xr:uid="{D151A6EB-2A47-4074-93C6-208799C7AC45}">
      <formula1>"A,B,C,D,E"</formula1>
    </dataValidation>
    <dataValidation type="whole" allowBlank="1" showInputMessage="1" showErrorMessage="1" errorTitle="입력오류" error="날짜는 숫자 8자리로 입력하여 주십시오. (예시: '2023년 6월 8일' 은 '20230608' 으로 입력합니다.)" promptTitle="날짜는 숫자 8자리로 입력하여 주십시오. " prompt="작성 예시: '2023년 6월 8일' 은 '20230608' 으로 입력합니다." sqref="B9" xr:uid="{587D4BAC-2845-4C27-B316-B73D388ABFF5}">
      <formula1>20230000</formula1>
      <formula2>21000000</formula2>
    </dataValidation>
  </dataValidations>
  <printOptions horizontalCentered="1"/>
  <pageMargins left="0.43307086614173229" right="0.43307086614173229" top="0.74803149606299213" bottom="0.48" header="0.31496062992125984" footer="0.31496062992125984"/>
  <pageSetup paperSize="9" scale="81" fitToHeight="0" orientation="portrait" r:id="rId1"/>
  <rowBreaks count="1" manualBreakCount="1">
    <brk id="17" max="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414" r:id="rId4" name="Check Box 30">
              <controlPr defaultSize="0" autoFill="0" autoLine="0" autoPict="0">
                <anchor moveWithCells="1">
                  <from>
                    <xdr:col>3</xdr:col>
                    <xdr:colOff>1612900</xdr:colOff>
                    <xdr:row>23</xdr:row>
                    <xdr:rowOff>0</xdr:rowOff>
                  </from>
                  <to>
                    <xdr:col>3</xdr:col>
                    <xdr:colOff>2184400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5" name="Check Box 31">
              <controlPr defaultSize="0" autoFill="0" autoLine="0" autoPict="0">
                <anchor moveWithCells="1">
                  <from>
                    <xdr:col>3</xdr:col>
                    <xdr:colOff>2425700</xdr:colOff>
                    <xdr:row>23</xdr:row>
                    <xdr:rowOff>0</xdr:rowOff>
                  </from>
                  <to>
                    <xdr:col>3</xdr:col>
                    <xdr:colOff>2984500</xdr:colOff>
                    <xdr:row>24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77C85-A35A-4012-A389-54479E6F3400}">
  <sheetPr>
    <tabColor theme="8" tint="0.79998168889431442"/>
    <pageSetUpPr fitToPage="1"/>
  </sheetPr>
  <dimension ref="A1:N27"/>
  <sheetViews>
    <sheetView view="pageBreakPreview" zoomScale="85" zoomScaleNormal="60" zoomScaleSheetLayoutView="85" workbookViewId="0">
      <selection activeCell="O16" sqref="O16"/>
    </sheetView>
  </sheetViews>
  <sheetFormatPr baseColWidth="10" defaultColWidth="9" defaultRowHeight="17"/>
  <cols>
    <col min="1" max="1" width="11.1640625" style="29" customWidth="1"/>
    <col min="2" max="2" width="16.6640625" style="32" customWidth="1"/>
    <col min="3" max="6" width="11.1640625" style="32" customWidth="1"/>
    <col min="7" max="9" width="11.1640625" style="29" customWidth="1"/>
    <col min="10" max="13" width="10.5" style="29" customWidth="1"/>
    <col min="14" max="14" width="14" style="29" customWidth="1"/>
    <col min="15" max="16" width="9" style="29" customWidth="1"/>
    <col min="17" max="16384" width="9" style="29"/>
  </cols>
  <sheetData>
    <row r="1" spans="1:14">
      <c r="A1" s="139" t="s">
        <v>115</v>
      </c>
      <c r="B1" s="139"/>
      <c r="C1" s="139"/>
      <c r="D1" s="139"/>
      <c r="E1" s="139"/>
      <c r="F1" s="139"/>
      <c r="G1" s="139"/>
      <c r="H1" s="139"/>
      <c r="I1" s="139"/>
      <c r="J1" s="38"/>
      <c r="K1" s="38"/>
      <c r="L1" s="38"/>
      <c r="M1" s="38"/>
    </row>
    <row r="2" spans="1:14">
      <c r="A2" s="139"/>
      <c r="B2" s="139"/>
      <c r="C2" s="139"/>
      <c r="D2" s="139"/>
      <c r="E2" s="139"/>
      <c r="F2" s="139"/>
      <c r="G2" s="139"/>
      <c r="H2" s="139"/>
      <c r="I2" s="139"/>
      <c r="J2" s="38"/>
      <c r="K2" s="38"/>
      <c r="L2" s="38"/>
      <c r="M2" s="38"/>
    </row>
    <row r="3" spans="1:14">
      <c r="A3" s="182" t="s">
        <v>115</v>
      </c>
      <c r="B3" s="182"/>
      <c r="C3" s="182"/>
      <c r="D3" s="182"/>
      <c r="E3" s="182"/>
      <c r="F3" s="182"/>
      <c r="G3" s="182"/>
      <c r="H3" s="182"/>
      <c r="I3" s="182"/>
      <c r="J3" s="39"/>
      <c r="K3" s="39"/>
      <c r="L3" s="39"/>
      <c r="M3" s="39"/>
    </row>
    <row r="4" spans="1:14" ht="51" customHeight="1">
      <c r="A4" s="138" t="s">
        <v>90</v>
      </c>
      <c r="B4" s="138"/>
      <c r="C4" s="138"/>
      <c r="D4" s="138"/>
      <c r="E4" s="138"/>
      <c r="F4" s="138"/>
      <c r="G4" s="138"/>
      <c r="H4" s="138"/>
      <c r="I4" s="138"/>
      <c r="J4" s="40"/>
      <c r="K4" s="40"/>
      <c r="L4" s="40"/>
      <c r="M4" s="40"/>
    </row>
    <row r="5" spans="1:14" ht="25.5" customHeight="1">
      <c r="A5" s="30" t="s">
        <v>52</v>
      </c>
      <c r="B5" s="187" t="str">
        <f>LEFT('0. 기본정보입력(필수)'!A4,4)</f>
        <v>2024</v>
      </c>
      <c r="C5" s="187"/>
      <c r="D5" s="187"/>
      <c r="E5" s="30" t="s">
        <v>51</v>
      </c>
      <c r="F5" s="187" t="str">
        <f>MID('0. 기본정보입력(필수)'!A4,9,1)</f>
        <v>1</v>
      </c>
      <c r="G5" s="187"/>
      <c r="H5" s="187"/>
      <c r="I5" s="187"/>
      <c r="J5" s="41"/>
      <c r="K5" s="41"/>
      <c r="L5" s="41"/>
      <c r="M5" s="41"/>
      <c r="N5" s="32"/>
    </row>
    <row r="6" spans="1:14" ht="25.5" customHeight="1">
      <c r="A6" s="31" t="s">
        <v>10</v>
      </c>
      <c r="B6" s="190" t="str">
        <f>VLOOKUP('0. 기본정보입력(필수)'!A10,'0. 기본정보입력(필수)'!A10:G10,2,0)</f>
        <v>융합공과대학</v>
      </c>
      <c r="C6" s="190"/>
      <c r="D6" s="190"/>
      <c r="E6" s="31" t="s">
        <v>9</v>
      </c>
      <c r="F6" s="190" t="str">
        <f>VLOOKUP('0. 기본정보입력(필수)'!A10,'0. 기본정보입력(필수)'!A10:G10,3,0)</f>
        <v>지능IOT융합전공</v>
      </c>
      <c r="G6" s="190"/>
      <c r="H6" s="190"/>
      <c r="I6" s="190"/>
      <c r="J6" s="32"/>
      <c r="K6" s="32"/>
      <c r="L6" s="32"/>
      <c r="M6" s="32"/>
      <c r="N6" s="32"/>
    </row>
    <row r="7" spans="1:14" ht="25.5" customHeight="1">
      <c r="A7" s="31" t="s">
        <v>8</v>
      </c>
      <c r="B7" s="190" t="str">
        <f>VLOOKUP('0. 기본정보입력(필수)'!A10,'0. 기본정보입력(필수)'!A10:G10,4,0)</f>
        <v>캡스톤디자인1</v>
      </c>
      <c r="C7" s="190"/>
      <c r="D7" s="190"/>
      <c r="E7" s="31" t="s">
        <v>7</v>
      </c>
      <c r="F7" s="190">
        <f>VLOOKUP('0. 기본정보입력(필수)'!A10,'0. 기본정보입력(필수)'!A10:G10,5,0)</f>
        <v>2</v>
      </c>
      <c r="G7" s="190"/>
      <c r="H7" s="190"/>
      <c r="I7" s="190"/>
      <c r="J7" s="32"/>
      <c r="K7" s="32"/>
      <c r="L7" s="32"/>
      <c r="M7" s="32"/>
      <c r="N7" s="32"/>
    </row>
    <row r="8" spans="1:14" ht="25.5" customHeight="1">
      <c r="A8" s="31" t="s">
        <v>50</v>
      </c>
      <c r="B8" s="190" t="str">
        <f>VLOOKUP('0. 기본정보입력(필수)'!A10,'0. 기본정보입력(필수)'!A10:G10,6,0)</f>
        <v>김종원</v>
      </c>
      <c r="C8" s="190"/>
      <c r="D8" s="190"/>
      <c r="E8" s="31" t="s">
        <v>89</v>
      </c>
      <c r="F8" s="190" t="str">
        <f>VLOOKUP('0. 기본정보입력(필수)'!A10,'0. 기본정보입력(필수)'!A10:G10,7,0)</f>
        <v>문제해결프로젝트</v>
      </c>
      <c r="G8" s="190"/>
      <c r="H8" s="190"/>
      <c r="I8" s="190"/>
      <c r="J8" s="32"/>
      <c r="K8" s="32"/>
      <c r="L8" s="32"/>
      <c r="M8" s="32"/>
    </row>
    <row r="9" spans="1:14" ht="25.5" customHeight="1">
      <c r="A9" s="170" t="s">
        <v>88</v>
      </c>
      <c r="B9" s="170"/>
      <c r="C9" s="170"/>
      <c r="D9" s="170"/>
      <c r="E9" s="170"/>
      <c r="F9" s="170"/>
      <c r="G9" s="170"/>
      <c r="H9" s="170"/>
      <c r="I9" s="170"/>
      <c r="J9" s="42"/>
      <c r="K9" s="42"/>
      <c r="L9" s="42"/>
      <c r="M9" s="42"/>
    </row>
    <row r="10" spans="1:14" ht="44.25" customHeight="1">
      <c r="A10" s="48" t="s">
        <v>87</v>
      </c>
      <c r="B10" s="48" t="s">
        <v>86</v>
      </c>
      <c r="C10" s="48" t="s">
        <v>85</v>
      </c>
      <c r="D10" s="48" t="s">
        <v>84</v>
      </c>
      <c r="E10" s="48" t="s">
        <v>83</v>
      </c>
      <c r="F10" s="48" t="s">
        <v>82</v>
      </c>
      <c r="G10" s="48" t="s">
        <v>81</v>
      </c>
      <c r="H10" s="48" t="s">
        <v>80</v>
      </c>
      <c r="I10" s="43" t="s">
        <v>79</v>
      </c>
      <c r="J10" s="44"/>
      <c r="K10" s="44"/>
      <c r="L10" s="44"/>
      <c r="M10" s="44"/>
    </row>
    <row r="11" spans="1:14" ht="44.25" customHeight="1">
      <c r="A11" s="48">
        <v>1</v>
      </c>
      <c r="B11" s="45"/>
      <c r="C11" s="45"/>
      <c r="D11" s="45"/>
      <c r="E11" s="45"/>
      <c r="F11" s="46"/>
      <c r="G11" s="45"/>
      <c r="H11" s="45"/>
      <c r="I11" s="45"/>
      <c r="J11" s="47"/>
      <c r="K11" s="47"/>
      <c r="L11" s="47"/>
      <c r="M11" s="47"/>
    </row>
    <row r="12" spans="1:14" ht="44.25" customHeight="1">
      <c r="A12" s="48">
        <v>2</v>
      </c>
      <c r="B12" s="45"/>
      <c r="C12" s="45"/>
      <c r="D12" s="45"/>
      <c r="E12" s="45"/>
      <c r="F12" s="46"/>
      <c r="G12" s="45"/>
      <c r="H12" s="45"/>
      <c r="I12" s="45"/>
      <c r="J12" s="47"/>
      <c r="K12" s="47"/>
      <c r="L12" s="47"/>
      <c r="M12" s="47"/>
    </row>
    <row r="13" spans="1:14" ht="44.25" customHeight="1">
      <c r="A13" s="48">
        <v>3</v>
      </c>
      <c r="B13" s="45"/>
      <c r="C13" s="45"/>
      <c r="D13" s="45"/>
      <c r="E13" s="45"/>
      <c r="F13" s="46"/>
      <c r="G13" s="45"/>
      <c r="H13" s="45"/>
      <c r="I13" s="45"/>
      <c r="J13" s="47"/>
      <c r="K13" s="47"/>
      <c r="L13" s="47"/>
      <c r="M13" s="47"/>
    </row>
    <row r="14" spans="1:14" ht="44.25" customHeight="1">
      <c r="A14" s="48">
        <v>4</v>
      </c>
      <c r="B14" s="45"/>
      <c r="C14" s="45"/>
      <c r="D14" s="45"/>
      <c r="E14" s="45"/>
      <c r="F14" s="46"/>
      <c r="G14" s="45"/>
      <c r="H14" s="45"/>
      <c r="I14" s="45"/>
      <c r="J14" s="47"/>
      <c r="K14" s="47"/>
      <c r="L14" s="47"/>
      <c r="M14" s="47"/>
    </row>
    <row r="15" spans="1:14" ht="44.25" customHeight="1">
      <c r="A15" s="48">
        <v>5</v>
      </c>
      <c r="B15" s="45"/>
      <c r="C15" s="45"/>
      <c r="D15" s="45"/>
      <c r="E15" s="45"/>
      <c r="F15" s="46"/>
      <c r="G15" s="45"/>
      <c r="H15" s="45"/>
      <c r="I15" s="45"/>
      <c r="J15" s="47"/>
      <c r="K15" s="47"/>
      <c r="L15" s="47"/>
      <c r="M15" s="47"/>
    </row>
    <row r="16" spans="1:14" ht="44.25" customHeight="1">
      <c r="A16" s="48">
        <v>6</v>
      </c>
      <c r="B16" s="45"/>
      <c r="C16" s="45"/>
      <c r="D16" s="45"/>
      <c r="E16" s="45"/>
      <c r="F16" s="46"/>
      <c r="G16" s="45"/>
      <c r="H16" s="45"/>
      <c r="I16" s="45"/>
      <c r="J16" s="47"/>
      <c r="K16" s="47"/>
      <c r="L16" s="47"/>
      <c r="M16" s="47"/>
    </row>
    <row r="17" spans="1:13" ht="44.25" customHeight="1">
      <c r="A17" s="48">
        <v>7</v>
      </c>
      <c r="B17" s="45"/>
      <c r="C17" s="45"/>
      <c r="D17" s="45"/>
      <c r="E17" s="45"/>
      <c r="F17" s="46"/>
      <c r="G17" s="45"/>
      <c r="H17" s="45"/>
      <c r="I17" s="45"/>
      <c r="J17" s="47"/>
      <c r="K17" s="47"/>
      <c r="L17" s="47"/>
      <c r="M17" s="47"/>
    </row>
    <row r="18" spans="1:13" ht="44.25" customHeight="1">
      <c r="A18" s="48">
        <v>8</v>
      </c>
      <c r="B18" s="45"/>
      <c r="C18" s="45"/>
      <c r="D18" s="45"/>
      <c r="E18" s="45"/>
      <c r="F18" s="46"/>
      <c r="G18" s="45"/>
      <c r="H18" s="45"/>
      <c r="I18" s="45"/>
      <c r="J18" s="47"/>
      <c r="K18" s="47"/>
      <c r="L18" s="47"/>
      <c r="M18" s="47"/>
    </row>
    <row r="19" spans="1:13" ht="44.25" customHeight="1">
      <c r="A19" s="48">
        <v>9</v>
      </c>
      <c r="B19" s="45"/>
      <c r="C19" s="45"/>
      <c r="D19" s="45"/>
      <c r="E19" s="45"/>
      <c r="F19" s="46"/>
      <c r="G19" s="45"/>
      <c r="H19" s="45"/>
      <c r="I19" s="45"/>
      <c r="J19" s="47"/>
      <c r="K19" s="47"/>
      <c r="L19" s="47"/>
      <c r="M19" s="47"/>
    </row>
    <row r="20" spans="1:13" ht="44.25" customHeight="1">
      <c r="A20" s="48">
        <v>10</v>
      </c>
      <c r="B20" s="45"/>
      <c r="C20" s="45"/>
      <c r="D20" s="45"/>
      <c r="E20" s="45"/>
      <c r="F20" s="46"/>
      <c r="G20" s="45"/>
      <c r="H20" s="45"/>
      <c r="I20" s="45"/>
      <c r="J20" s="47"/>
      <c r="K20" s="47"/>
      <c r="L20" s="47"/>
      <c r="M20" s="47"/>
    </row>
    <row r="21" spans="1:13" ht="25.5" customHeight="1">
      <c r="A21" s="183" t="s">
        <v>78</v>
      </c>
      <c r="B21" s="183"/>
      <c r="C21" s="183"/>
      <c r="D21" s="183"/>
      <c r="E21" s="183"/>
      <c r="F21" s="52">
        <f>SUM(F11:F20)</f>
        <v>0</v>
      </c>
      <c r="G21" s="49"/>
      <c r="H21" s="49"/>
      <c r="I21" s="49"/>
      <c r="J21" s="50"/>
      <c r="K21" s="50"/>
      <c r="L21" s="50"/>
      <c r="M21" s="50"/>
    </row>
    <row r="22" spans="1:13" s="12" customFormat="1" ht="16.5" customHeight="1">
      <c r="A22" s="191" t="s">
        <v>143</v>
      </c>
      <c r="B22" s="192"/>
      <c r="C22" s="192"/>
      <c r="D22" s="192"/>
      <c r="E22" s="192"/>
      <c r="F22" s="192"/>
      <c r="G22" s="192"/>
      <c r="H22" s="192"/>
      <c r="I22" s="192"/>
    </row>
    <row r="23" spans="1:13" s="12" customFormat="1" ht="16.5" customHeight="1">
      <c r="A23" s="192"/>
      <c r="B23" s="192"/>
      <c r="C23" s="192"/>
      <c r="D23" s="192"/>
      <c r="E23" s="192"/>
      <c r="F23" s="192"/>
      <c r="G23" s="192"/>
      <c r="H23" s="192"/>
      <c r="I23" s="192"/>
    </row>
    <row r="24" spans="1:13" s="12" customFormat="1" ht="16.5" customHeight="1">
      <c r="A24" s="193">
        <v>20240607</v>
      </c>
      <c r="B24" s="194"/>
      <c r="C24" s="194"/>
      <c r="D24" s="194"/>
      <c r="E24" s="194"/>
      <c r="F24" s="194"/>
      <c r="G24" s="194"/>
      <c r="H24" s="194"/>
      <c r="I24" s="195"/>
    </row>
    <row r="25" spans="1:13" s="12" customFormat="1" ht="25.5" customHeight="1">
      <c r="A25" s="189" t="s">
        <v>144</v>
      </c>
      <c r="B25" s="189"/>
      <c r="C25" s="189"/>
      <c r="D25" s="189"/>
      <c r="E25" s="189"/>
      <c r="F25" s="189"/>
      <c r="G25" s="189"/>
      <c r="H25" s="196" t="str">
        <f>VLOOKUP('0. 기본정보입력(필수)'!A10,'0. 기본정보입력(필수)'!A10:G10,6,0) &amp; " (인)"</f>
        <v>김종원 (인)</v>
      </c>
      <c r="I25" s="196"/>
    </row>
    <row r="26" spans="1:13" s="12" customFormat="1" ht="16.5" customHeight="1">
      <c r="A26" s="197" t="s">
        <v>145</v>
      </c>
      <c r="B26" s="197"/>
      <c r="C26" s="197"/>
      <c r="D26" s="197"/>
      <c r="E26" s="197"/>
      <c r="F26" s="197"/>
      <c r="G26" s="197"/>
      <c r="H26" s="197"/>
      <c r="I26" s="197"/>
    </row>
    <row r="27" spans="1:13" ht="86.25" customHeight="1">
      <c r="A27" s="188" t="s">
        <v>146</v>
      </c>
      <c r="B27" s="189"/>
      <c r="C27" s="189"/>
      <c r="D27" s="189"/>
      <c r="E27" s="189"/>
      <c r="F27" s="189"/>
      <c r="G27" s="189"/>
      <c r="H27" s="189"/>
      <c r="I27" s="189"/>
      <c r="J27" s="51"/>
      <c r="K27" s="51"/>
      <c r="L27" s="51"/>
      <c r="M27" s="51"/>
    </row>
  </sheetData>
  <sheetProtection algorithmName="SHA-512" hashValue="mBHbx/saaBRx0IM4gV8q9MvP5U1DGsbLk1etaWLNm6dD5g2sgqNRcCfhqaxPNQ2neUyyltVueG1S6OyJ5kNnag==" saltValue="wBQ0pDzXQxRrRuN51wpMyg==" spinCount="100000" sheet="1" insertHyperlinks="0" sort="0"/>
  <mergeCells count="20">
    <mergeCell ref="A9:I9"/>
    <mergeCell ref="A21:E21"/>
    <mergeCell ref="A27:I27"/>
    <mergeCell ref="F7:I7"/>
    <mergeCell ref="B6:D6"/>
    <mergeCell ref="F6:I6"/>
    <mergeCell ref="B7:D7"/>
    <mergeCell ref="B8:D8"/>
    <mergeCell ref="F8:I8"/>
    <mergeCell ref="A25:G25"/>
    <mergeCell ref="A22:I23"/>
    <mergeCell ref="A24:I24"/>
    <mergeCell ref="H25:I25"/>
    <mergeCell ref="A26:I26"/>
    <mergeCell ref="A1:I1"/>
    <mergeCell ref="A2:I2"/>
    <mergeCell ref="A3:I3"/>
    <mergeCell ref="A4:I4"/>
    <mergeCell ref="B5:D5"/>
    <mergeCell ref="F5:I5"/>
  </mergeCells>
  <phoneticPr fontId="5" type="noConversion"/>
  <dataValidations count="1">
    <dataValidation type="whole" allowBlank="1" showInputMessage="1" showErrorMessage="1" errorTitle="입력 오류" error="날짜는 숫자 8자리로 입력하여 주십시오. (예시: '2023년 6월 8일' 은 '20230608' 으로 입력합니다.)" promptTitle="날짜는 숫자8자리로 입력하여 주십시오." prompt="작성 예시: '2023년 6월 8일' 은 '20230608' 으로 입력합니다." sqref="A24:I24" xr:uid="{AC33F037-DA71-4546-9F29-C12191932F4E}">
      <formula1>20230000</formula1>
      <formula2>21000000</formula2>
    </dataValidation>
  </dataValidations>
  <printOptions horizontalCentered="1"/>
  <pageMargins left="0.43307086614173229" right="0.43307086614173229" top="0.74803149606299213" bottom="0.48" header="0.31496062992125984" footer="0.31496062992125984"/>
  <pageSetup paperSize="9" scale="83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 지정된 범위</vt:lpstr>
      </vt:variant>
      <vt:variant>
        <vt:i4>11</vt:i4>
      </vt:variant>
    </vt:vector>
  </HeadingPairs>
  <TitlesOfParts>
    <vt:vector size="22" baseType="lpstr">
      <vt:lpstr>안내</vt:lpstr>
      <vt:lpstr>0. 기본정보입력(필수)</vt:lpstr>
      <vt:lpstr>2. 지원금 정산서(학과)</vt:lpstr>
      <vt:lpstr>지원금 정산서(학생)</vt:lpstr>
      <vt:lpstr>3. 재료비 지출 내역서</vt:lpstr>
      <vt:lpstr>3-1. 검수 및 인수 확인서</vt:lpstr>
      <vt:lpstr>4. 학술 활동보고서</vt:lpstr>
      <vt:lpstr>5. 특강자문 확인서</vt:lpstr>
      <vt:lpstr>6. 문헌 기부채납 신청서</vt:lpstr>
      <vt:lpstr>별첨1. 특강 및 자문료 지급 기준</vt:lpstr>
      <vt:lpstr>별첨2. 사업자등록증</vt:lpstr>
      <vt:lpstr>'0. 기본정보입력(필수)'!Print_Area</vt:lpstr>
      <vt:lpstr>'2. 지원금 정산서(학과)'!Print_Area</vt:lpstr>
      <vt:lpstr>'3-1. 검수 및 인수 확인서'!Print_Area</vt:lpstr>
      <vt:lpstr>'3. 재료비 지출 내역서'!Print_Area</vt:lpstr>
      <vt:lpstr>'4. 학술 활동보고서'!Print_Area</vt:lpstr>
      <vt:lpstr>'5. 특강자문 확인서'!Print_Area</vt:lpstr>
      <vt:lpstr>'6. 문헌 기부채납 신청서'!Print_Area</vt:lpstr>
      <vt:lpstr>'별첨1. 특강 및 자문료 지급 기준'!Print_Area</vt:lpstr>
      <vt:lpstr>'별첨2. 사업자등록증'!Print_Area</vt:lpstr>
      <vt:lpstr>안내!Print_Area</vt:lpstr>
      <vt:lpstr>'지원금 정산서(학생)'!Print_Area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기원준</cp:lastModifiedBy>
  <cp:lastPrinted>2024-04-02T04:32:53Z</cp:lastPrinted>
  <dcterms:created xsi:type="dcterms:W3CDTF">2023-08-25T01:12:08Z</dcterms:created>
  <dcterms:modified xsi:type="dcterms:W3CDTF">2024-05-24T14:26:02Z</dcterms:modified>
</cp:coreProperties>
</file>