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832" windowHeight="5148"/>
  </bookViews>
  <sheets>
    <sheet name="收入" sheetId="1" r:id="rId1"/>
    <sheet name="支出" sheetId="2" r:id="rId2"/>
    <sheet name="收支合併表" sheetId="3" r:id="rId3"/>
  </sheets>
  <calcPr calcId="145621"/>
</workbook>
</file>

<file path=xl/calcChain.xml><?xml version="1.0" encoding="utf-8"?>
<calcChain xmlns="http://schemas.openxmlformats.org/spreadsheetml/2006/main">
  <c r="E25" i="2" l="1"/>
  <c r="D5" i="3"/>
  <c r="D6" i="3" s="1"/>
  <c r="D7" i="3" s="1"/>
  <c r="D8" i="3" s="1"/>
  <c r="D9" i="3" s="1"/>
  <c r="D10" i="3" s="1"/>
  <c r="C12" i="3"/>
  <c r="B12" i="3"/>
  <c r="D12" i="3" s="1"/>
  <c r="E26" i="2" l="1"/>
  <c r="E28" i="2"/>
  <c r="D15" i="2"/>
  <c r="D12" i="2"/>
  <c r="D9" i="2"/>
  <c r="D17" i="2" s="1"/>
  <c r="D28" i="1" l="1"/>
  <c r="D19" i="1" l="1"/>
  <c r="D25" i="1" l="1"/>
  <c r="D30" i="1" s="1"/>
</calcChain>
</file>

<file path=xl/sharedStrings.xml><?xml version="1.0" encoding="utf-8"?>
<sst xmlns="http://schemas.openxmlformats.org/spreadsheetml/2006/main" count="124" uniqueCount="102">
  <si>
    <t>財團法人中華基督教衛理公會</t>
  </si>
  <si>
    <t>展開天使的翅膀花東偏鄉國中小學童照顧計畫</t>
  </si>
  <si>
    <t>日期</t>
  </si>
  <si>
    <t>金額</t>
  </si>
  <si>
    <t>每月小計</t>
  </si>
  <si>
    <t>收據編號</t>
  </si>
  <si>
    <t>捐款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</si>
  <si>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</si>
  <si>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</si>
  <si>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</si>
  <si>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</si>
  <si>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7" type="noConversion"/>
  </si>
  <si>
    <t>總計</t>
    <phoneticPr fontId="1" type="noConversion"/>
  </si>
  <si>
    <t>王治杰(000223)</t>
    <phoneticPr fontId="7" type="noConversion"/>
  </si>
  <si>
    <t>張芳菁(000709)</t>
    <phoneticPr fontId="7" type="noConversion"/>
  </si>
  <si>
    <t>黃琡斐(000652)</t>
    <phoneticPr fontId="7" type="noConversion"/>
  </si>
  <si>
    <t>劉瑛儒(000441)</t>
    <phoneticPr fontId="7" type="noConversion"/>
  </si>
  <si>
    <t>吳幸惠(000766)</t>
    <phoneticPr fontId="7" type="noConversion"/>
  </si>
  <si>
    <t>張文進(000196)</t>
    <phoneticPr fontId="7" type="noConversion"/>
  </si>
  <si>
    <t>康沖瑜(000712)</t>
    <phoneticPr fontId="7" type="noConversion"/>
  </si>
  <si>
    <t>曾培頤(000573)</t>
    <phoneticPr fontId="7" type="noConversion"/>
  </si>
  <si>
    <t>安侯建業(000541)</t>
    <phoneticPr fontId="7" type="noConversion"/>
  </si>
  <si>
    <t>王先緻(000002)</t>
    <phoneticPr fontId="7" type="noConversion"/>
  </si>
  <si>
    <t>孫宜珍(000042)</t>
    <phoneticPr fontId="7" type="noConversion"/>
  </si>
  <si>
    <t>張欣晴( 000179)</t>
    <phoneticPr fontId="7" type="noConversion"/>
  </si>
  <si>
    <t>趙慧敏(M1301)</t>
    <phoneticPr fontId="7" type="noConversion"/>
  </si>
  <si>
    <t>主知名(M1300)</t>
    <phoneticPr fontId="7" type="noConversion"/>
  </si>
  <si>
    <t>廖桂芳(M1303)</t>
    <phoneticPr fontId="7" type="noConversion"/>
  </si>
  <si>
    <t>吳政穆(M1304)</t>
    <phoneticPr fontId="1" type="noConversion"/>
  </si>
  <si>
    <t>胡麗玲(M1302)</t>
    <phoneticPr fontId="7" type="noConversion"/>
  </si>
  <si>
    <t xml:space="preserve"> </t>
    <phoneticPr fontId="1" type="noConversion"/>
  </si>
  <si>
    <t>義賣(M1300)</t>
    <phoneticPr fontId="7" type="noConversion"/>
  </si>
  <si>
    <t>104年7月15日至105年5月31日慈善音樂會收入(中信銀行)</t>
    <phoneticPr fontId="7" type="noConversion"/>
  </si>
  <si>
    <t>高雄榮光堂(M1300)</t>
    <phoneticPr fontId="1" type="noConversion"/>
  </si>
  <si>
    <t>主知名(000728)</t>
    <phoneticPr fontId="7" type="noConversion"/>
  </si>
  <si>
    <t>040108000184</t>
    <phoneticPr fontId="1" type="noConversion"/>
  </si>
  <si>
    <t>040108000234</t>
    <phoneticPr fontId="1" type="noConversion"/>
  </si>
  <si>
    <t>040108000216</t>
    <phoneticPr fontId="1" type="noConversion"/>
  </si>
  <si>
    <t>040108000202</t>
    <phoneticPr fontId="1" type="noConversion"/>
  </si>
  <si>
    <t>040108000281</t>
    <phoneticPr fontId="1" type="noConversion"/>
  </si>
  <si>
    <t>040108000181</t>
    <phoneticPr fontId="1" type="noConversion"/>
  </si>
  <si>
    <t>040108000249</t>
    <phoneticPr fontId="1" type="noConversion"/>
  </si>
  <si>
    <t>040108000184</t>
    <phoneticPr fontId="1" type="noConversion"/>
  </si>
  <si>
    <t>040108000237</t>
    <phoneticPr fontId="1" type="noConversion"/>
  </si>
  <si>
    <t>040108000213</t>
    <phoneticPr fontId="1" type="noConversion"/>
  </si>
  <si>
    <t>040108000038</t>
    <phoneticPr fontId="1" type="noConversion"/>
  </si>
  <si>
    <t>040108000159</t>
    <phoneticPr fontId="1" type="noConversion"/>
  </si>
  <si>
    <t>040108000171</t>
    <phoneticPr fontId="1" type="noConversion"/>
  </si>
  <si>
    <t>040108000180</t>
    <phoneticPr fontId="7" type="noConversion"/>
  </si>
  <si>
    <t>050108000010</t>
    <phoneticPr fontId="1" type="noConversion"/>
  </si>
  <si>
    <t>050108000009</t>
    <phoneticPr fontId="1" type="noConversion"/>
  </si>
  <si>
    <t>050108000012</t>
    <phoneticPr fontId="1" type="noConversion"/>
  </si>
  <si>
    <t>王治杰(M0016)</t>
    <phoneticPr fontId="1" type="noConversion"/>
  </si>
  <si>
    <t>050108000008</t>
    <phoneticPr fontId="1" type="noConversion"/>
  </si>
  <si>
    <t>050108000003</t>
    <phoneticPr fontId="1" type="noConversion"/>
  </si>
  <si>
    <t>050108000011</t>
    <phoneticPr fontId="1" type="noConversion"/>
  </si>
  <si>
    <t xml:space="preserve"> </t>
    <phoneticPr fontId="1" type="noConversion"/>
  </si>
  <si>
    <t>104年7月15日至105年5月31日慈善音樂會支出(中信銀行)</t>
    <phoneticPr fontId="7" type="noConversion"/>
  </si>
  <si>
    <t>日期</t>
    <phoneticPr fontId="7" type="noConversion"/>
  </si>
  <si>
    <t>支出項目</t>
    <phoneticPr fontId="7" type="noConversion"/>
  </si>
  <si>
    <t>金額</t>
    <phoneticPr fontId="7" type="noConversion"/>
  </si>
  <si>
    <t>當月小計</t>
    <phoneticPr fontId="7" type="noConversion"/>
  </si>
  <si>
    <t>備註</t>
    <phoneticPr fontId="7" type="noConversion"/>
  </si>
  <si>
    <t>捐款(紅葉國小)</t>
  </si>
  <si>
    <t xml:space="preserve"> </t>
    <phoneticPr fontId="1" type="noConversion"/>
  </si>
  <si>
    <t>早餐</t>
    <phoneticPr fontId="1" type="noConversion"/>
  </si>
  <si>
    <t>捐款(豐年國小)</t>
  </si>
  <si>
    <t>捐款(廣原國小)</t>
  </si>
  <si>
    <t>捐款(海端國中)</t>
  </si>
  <si>
    <t>早餐+匯費30</t>
    <phoneticPr fontId="1" type="noConversion"/>
  </si>
  <si>
    <t>捐款紅葉國小</t>
  </si>
  <si>
    <t>早餐</t>
    <phoneticPr fontId="1" type="noConversion"/>
  </si>
  <si>
    <t>捐款豐年國小</t>
  </si>
  <si>
    <t>捐款廣原國小</t>
  </si>
  <si>
    <t>捐款關山國小</t>
    <phoneticPr fontId="7" type="noConversion"/>
  </si>
  <si>
    <t>課輔</t>
    <phoneticPr fontId="7" type="noConversion"/>
  </si>
  <si>
    <t>捐款德高國小</t>
    <phoneticPr fontId="7" type="noConversion"/>
  </si>
  <si>
    <t>衣物</t>
    <phoneticPr fontId="7" type="noConversion"/>
  </si>
  <si>
    <t>捐款海端國小</t>
    <phoneticPr fontId="7" type="noConversion"/>
  </si>
  <si>
    <t>總計</t>
    <phoneticPr fontId="1" type="noConversion"/>
  </si>
  <si>
    <t>項目</t>
    <phoneticPr fontId="1" type="noConversion"/>
  </si>
  <si>
    <t>金額</t>
    <phoneticPr fontId="1" type="noConversion"/>
  </si>
  <si>
    <t>合計</t>
    <phoneticPr fontId="1" type="noConversion"/>
  </si>
  <si>
    <t>社會慈善事業(捐助金額)</t>
    <phoneticPr fontId="1" type="noConversion"/>
  </si>
  <si>
    <t>行政支出(匯費)</t>
    <phoneticPr fontId="1" type="noConversion"/>
  </si>
  <si>
    <t>勸募總支出</t>
    <phoneticPr fontId="1" type="noConversion"/>
  </si>
  <si>
    <t>收入</t>
    <phoneticPr fontId="1" type="noConversion"/>
  </si>
  <si>
    <t>支出</t>
    <phoneticPr fontId="1" type="noConversion"/>
  </si>
  <si>
    <t>105-1</t>
    <phoneticPr fontId="1" type="noConversion"/>
  </si>
  <si>
    <t>105-2</t>
    <phoneticPr fontId="1" type="noConversion"/>
  </si>
  <si>
    <t>105-3</t>
    <phoneticPr fontId="1" type="noConversion"/>
  </si>
  <si>
    <t>105-4</t>
    <phoneticPr fontId="1" type="noConversion"/>
  </si>
  <si>
    <t>105-5</t>
    <phoneticPr fontId="1" type="noConversion"/>
  </si>
  <si>
    <t>104-12</t>
    <phoneticPr fontId="1" type="noConversion"/>
  </si>
  <si>
    <t>總計</t>
    <phoneticPr fontId="1" type="noConversion"/>
  </si>
  <si>
    <t>結餘</t>
    <phoneticPr fontId="1" type="noConversion"/>
  </si>
  <si>
    <t xml:space="preserve"> </t>
    <phoneticPr fontId="1" type="noConversion"/>
  </si>
  <si>
    <t>年月</t>
    <phoneticPr fontId="1" type="noConversion"/>
  </si>
  <si>
    <t>早餐</t>
    <phoneticPr fontId="1" type="noConversion"/>
  </si>
  <si>
    <t>課輔</t>
    <phoneticPr fontId="1" type="noConversion"/>
  </si>
  <si>
    <t>衣物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</si>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</sst>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m/d;@"/>
    <numFmt numFmtId="177" formatCode="#,##0_);[Red]\(#,##0\)"/>
    <numFmt numFmtId="178" formatCode="m&quot;月&quot;d&quot;日&quot;"/>
    <numFmt numFmtId="179" formatCode="#,##0_ "/>
    <numFmt numFmtId="180" formatCode="_-* #,##0_-;\-* #,##0_-;_-* &quot;-&quot;??_-;_-@_-"/>
  </numFmts>
  <fonts count="2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細明體"/>
      <family val="3"/>
      <charset val="136"/>
    </font>
    <font>
      <sz val="12"/>
      <name val="細明體"/>
      <family val="3"/>
      <charset val="136"/>
    </font>
    <font>
      <sz val="14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4"/>
      <name val="新細明體"/>
      <family val="1"/>
      <charset val="136"/>
    </font>
    <font>
      <sz val="12"/>
      <name val="新細明體"/>
      <family val="1"/>
      <charset val="136"/>
      <scheme val="maj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b/>
      <sz val="14"/>
      <name val="細明體"/>
      <family val="3"/>
      <charset val="136"/>
    </font>
    <font>
      <b/>
      <sz val="14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新細明體"/>
      <family val="1"/>
      <charset val="136"/>
    </font>
    <font>
      <sz val="14"/>
      <name val="新細明體"/>
      <family val="2"/>
      <charset val="136"/>
    </font>
    <font>
      <b/>
      <sz val="14"/>
      <color theme="1"/>
      <name val="標楷體"/>
      <family val="4"/>
      <charset val="136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56">
    <xf numFmtId="0" fontId="0" fillId="0" borderId="0" xfId="0">
      <alignment vertical="center"/>
    </xf>
    <xf numFmtId="176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7" fontId="5" fillId="2" borderId="1" xfId="0" applyNumberFormat="1" applyFont="1" applyFill="1" applyBorder="1" applyAlignment="1">
      <alignment horizontal="center"/>
    </xf>
    <xf numFmtId="0" fontId="6" fillId="0" borderId="0" xfId="0" applyFont="1">
      <alignment vertical="center"/>
    </xf>
    <xf numFmtId="49" fontId="0" fillId="3" borderId="2" xfId="0" applyNumberFormat="1" applyFont="1" applyFill="1" applyBorder="1" applyAlignment="1">
      <alignment horizontal="center" vertical="center"/>
    </xf>
    <xf numFmtId="179" fontId="8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3" fontId="10" fillId="0" borderId="1" xfId="0" applyNumberFormat="1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77" fontId="12" fillId="2" borderId="1" xfId="0" applyNumberFormat="1" applyFont="1" applyFill="1" applyBorder="1" applyAlignment="1">
      <alignment horizontal="center"/>
    </xf>
    <xf numFmtId="3" fontId="13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0" fillId="0" borderId="1" xfId="0" applyFont="1" applyBorder="1">
      <alignment vertical="center"/>
    </xf>
    <xf numFmtId="0" fontId="13" fillId="0" borderId="1" xfId="0" applyFont="1" applyBorder="1">
      <alignment vertical="center"/>
    </xf>
    <xf numFmtId="179" fontId="13" fillId="0" borderId="1" xfId="0" applyNumberFormat="1" applyFont="1" applyBorder="1">
      <alignment vertical="center"/>
    </xf>
    <xf numFmtId="0" fontId="15" fillId="0" borderId="1" xfId="0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49" fontId="9" fillId="0" borderId="1" xfId="0" applyNumberFormat="1" applyFont="1" applyBorder="1" applyAlignment="1">
      <alignment horizontal="left"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178" fontId="5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179" fontId="17" fillId="2" borderId="1" xfId="0" applyNumberFormat="1" applyFont="1" applyFill="1" applyBorder="1" applyAlignment="1">
      <alignment horizontal="center" vertical="center"/>
    </xf>
    <xf numFmtId="179" fontId="18" fillId="2" borderId="1" xfId="0" applyNumberFormat="1" applyFont="1" applyFill="1" applyBorder="1" applyAlignment="1">
      <alignment horizontal="center" vertical="center"/>
    </xf>
    <xf numFmtId="178" fontId="5" fillId="3" borderId="1" xfId="3" applyNumberFormat="1" applyFont="1" applyFill="1" applyBorder="1" applyAlignment="1">
      <alignment horizontal="center"/>
    </xf>
    <xf numFmtId="49" fontId="5" fillId="3" borderId="2" xfId="3" applyNumberFormat="1" applyFont="1" applyFill="1" applyBorder="1" applyAlignment="1">
      <alignment horizontal="center"/>
    </xf>
    <xf numFmtId="179" fontId="17" fillId="3" borderId="1" xfId="3" applyNumberFormat="1" applyFont="1" applyFill="1" applyBorder="1" applyAlignment="1">
      <alignment horizontal="right" vertical="center"/>
    </xf>
    <xf numFmtId="178" fontId="2" fillId="3" borderId="1" xfId="3" applyNumberFormat="1" applyFont="1" applyFill="1" applyBorder="1" applyAlignment="1">
      <alignment horizontal="center" vertical="center"/>
    </xf>
    <xf numFmtId="49" fontId="17" fillId="3" borderId="2" xfId="3" applyNumberFormat="1" applyFont="1" applyFill="1" applyBorder="1" applyAlignment="1">
      <alignment horizontal="center" vertical="center"/>
    </xf>
    <xf numFmtId="179" fontId="9" fillId="3" borderId="1" xfId="3" applyNumberFormat="1" applyFont="1" applyFill="1" applyBorder="1" applyAlignment="1">
      <alignment horizontal="right" vertical="center"/>
    </xf>
    <xf numFmtId="178" fontId="5" fillId="3" borderId="1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179" fontId="17" fillId="3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5" fillId="3" borderId="1" xfId="0" applyNumberFormat="1" applyFont="1" applyFill="1" applyBorder="1" applyAlignment="1">
      <alignment horizontal="center"/>
    </xf>
    <xf numFmtId="179" fontId="0" fillId="0" borderId="1" xfId="0" applyNumberFormat="1" applyBorder="1">
      <alignment vertical="center"/>
    </xf>
    <xf numFmtId="0" fontId="19" fillId="0" borderId="1" xfId="0" applyFont="1" applyBorder="1" applyAlignment="1">
      <alignment horizontal="center" vertical="center"/>
    </xf>
    <xf numFmtId="180" fontId="0" fillId="0" borderId="1" xfId="2" applyNumberFormat="1" applyFont="1" applyBorder="1">
      <alignment vertical="center"/>
    </xf>
    <xf numFmtId="180" fontId="11" fillId="0" borderId="1" xfId="2" applyNumberFormat="1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180" fontId="20" fillId="0" borderId="1" xfId="2" applyNumberFormat="1" applyFont="1" applyBorder="1" applyAlignment="1">
      <alignment horizontal="center" vertical="center"/>
    </xf>
    <xf numFmtId="180" fontId="21" fillId="0" borderId="1" xfId="2" applyNumberFormat="1" applyFont="1" applyBorder="1" applyAlignment="1">
      <alignment horizontal="left" vertical="center"/>
    </xf>
    <xf numFmtId="180" fontId="21" fillId="0" borderId="1" xfId="2" applyNumberFormat="1" applyFont="1" applyBorder="1" applyAlignment="1">
      <alignment horizontal="center" vertical="center"/>
    </xf>
    <xf numFmtId="180" fontId="21" fillId="0" borderId="1" xfId="2" applyNumberFormat="1" applyFont="1" applyBorder="1">
      <alignment vertical="center"/>
    </xf>
  </cellXfs>
  <cellStyles count="4">
    <cellStyle name="一般" xfId="0" builtinId="0"/>
    <cellStyle name="一般 2" xfId="1"/>
    <cellStyle name="一般 3" xfId="3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tabSelected="1" workbookViewId="0">
      <selection activeCell="A2" sqref="A2:E3"/>
    </sheetView>
  </sheetViews>
  <sheetFormatPr defaultRowHeight="19.8"/>
  <cols>
    <col min="1" max="1" width="9.44140625" bestFit="1" customWidth="1"/>
    <col min="2" max="2" width="27.109375" customWidth="1"/>
    <col min="3" max="3" width="12.21875" style="13" customWidth="1"/>
    <col min="4" max="4" width="12.6640625" style="17" customWidth="1"/>
    <col min="5" max="5" width="17.109375" customWidth="1"/>
  </cols>
  <sheetData>
    <row r="2" spans="1:5">
      <c r="A2" s="47" t="s">
        <v>0</v>
      </c>
      <c r="B2" s="48"/>
      <c r="C2" s="48"/>
      <c r="D2" s="48"/>
      <c r="E2" s="48"/>
    </row>
    <row r="3" spans="1:5">
      <c r="A3" s="48" t="s">
        <v>1</v>
      </c>
      <c r="B3" s="48"/>
      <c r="C3" s="48"/>
      <c r="D3" s="48"/>
      <c r="E3" s="48"/>
    </row>
    <row r="4" spans="1:5">
      <c r="A4" s="49" t="s">
        <v>32</v>
      </c>
      <c r="B4" s="50"/>
      <c r="C4" s="50"/>
      <c r="D4" s="50"/>
      <c r="E4" s="51"/>
    </row>
    <row r="5" spans="1:5">
      <c r="A5" s="1" t="s">
        <v>2</v>
      </c>
      <c r="B5" s="2" t="s">
        <v>6</v>
      </c>
      <c r="C5" s="4" t="s">
        <v>3</v>
      </c>
      <c r="D5" s="15" t="s">
        <v>4</v>
      </c>
      <c r="E5" s="3" t="s">
        <v>5</v>
      </c>
    </row>
    <row r="6" spans="1:5">
      <c r="A6" s="23">
        <v>42228</v>
      </c>
      <c r="B6" s="6" t="s">
        <v>13</v>
      </c>
      <c r="C6" s="11">
        <v>7000</v>
      </c>
      <c r="D6" s="7"/>
      <c r="E6" s="25" t="s">
        <v>35</v>
      </c>
    </row>
    <row r="7" spans="1:5">
      <c r="A7" s="23">
        <v>42233</v>
      </c>
      <c r="B7" s="6" t="s">
        <v>14</v>
      </c>
      <c r="C7" s="11">
        <v>30000</v>
      </c>
      <c r="D7" s="7"/>
      <c r="E7" s="25" t="s">
        <v>36</v>
      </c>
    </row>
    <row r="8" spans="1:5">
      <c r="A8" s="23">
        <v>42234</v>
      </c>
      <c r="B8" s="6" t="s">
        <v>15</v>
      </c>
      <c r="C8" s="11">
        <v>50000</v>
      </c>
      <c r="D8" s="7"/>
      <c r="E8" s="25" t="s">
        <v>37</v>
      </c>
    </row>
    <row r="9" spans="1:5">
      <c r="A9" s="23" t="s">
        <v>11</v>
      </c>
      <c r="B9" s="6" t="s">
        <v>16</v>
      </c>
      <c r="C9" s="11">
        <v>10000</v>
      </c>
      <c r="D9" s="7"/>
      <c r="E9" s="25" t="s">
        <v>38</v>
      </c>
    </row>
    <row r="10" spans="1:5">
      <c r="A10" s="23">
        <v>42236</v>
      </c>
      <c r="B10" s="6" t="s">
        <v>17</v>
      </c>
      <c r="C10" s="11">
        <v>50000</v>
      </c>
      <c r="D10" s="7"/>
      <c r="E10" s="25" t="s">
        <v>39</v>
      </c>
    </row>
    <row r="11" spans="1:5">
      <c r="A11" s="23">
        <v>42240</v>
      </c>
      <c r="B11" s="6" t="s">
        <v>18</v>
      </c>
      <c r="C11" s="11">
        <v>10000</v>
      </c>
      <c r="D11" s="7"/>
      <c r="E11" s="25" t="s">
        <v>40</v>
      </c>
    </row>
    <row r="12" spans="1:5">
      <c r="A12" s="23"/>
      <c r="B12" s="6" t="s">
        <v>34</v>
      </c>
      <c r="C12" s="11">
        <v>2000</v>
      </c>
      <c r="D12" s="7"/>
      <c r="E12" s="25" t="s">
        <v>41</v>
      </c>
    </row>
    <row r="13" spans="1:5">
      <c r="A13" s="23">
        <v>42626</v>
      </c>
      <c r="B13" s="6" t="s">
        <v>13</v>
      </c>
      <c r="C13" s="11">
        <v>8000</v>
      </c>
      <c r="D13" s="7"/>
      <c r="E13" s="25" t="s">
        <v>42</v>
      </c>
    </row>
    <row r="14" spans="1:5">
      <c r="A14" s="23">
        <v>42262</v>
      </c>
      <c r="B14" s="6" t="s">
        <v>19</v>
      </c>
      <c r="C14" s="11">
        <v>2000</v>
      </c>
      <c r="D14" s="7"/>
      <c r="E14" s="25" t="s">
        <v>43</v>
      </c>
    </row>
    <row r="15" spans="1:5">
      <c r="A15" s="23">
        <v>42265</v>
      </c>
      <c r="B15" s="6" t="s">
        <v>20</v>
      </c>
      <c r="C15" s="11">
        <v>5000</v>
      </c>
      <c r="D15" s="7"/>
      <c r="E15" s="25" t="s">
        <v>44</v>
      </c>
    </row>
    <row r="16" spans="1:5">
      <c r="A16" s="23">
        <v>42272</v>
      </c>
      <c r="B16" s="6" t="s">
        <v>21</v>
      </c>
      <c r="C16" s="11">
        <v>50000</v>
      </c>
      <c r="D16" s="7"/>
      <c r="E16" s="25" t="s">
        <v>45</v>
      </c>
    </row>
    <row r="17" spans="1:5">
      <c r="A17" s="23">
        <v>42692</v>
      </c>
      <c r="B17" s="6" t="s">
        <v>22</v>
      </c>
      <c r="C17" s="11">
        <v>8000</v>
      </c>
      <c r="D17" s="7"/>
      <c r="E17" s="25" t="s">
        <v>46</v>
      </c>
    </row>
    <row r="18" spans="1:5">
      <c r="A18" s="23">
        <v>42698</v>
      </c>
      <c r="B18" s="6" t="s">
        <v>23</v>
      </c>
      <c r="C18" s="11">
        <v>5000</v>
      </c>
      <c r="D18" s="7"/>
      <c r="E18" s="25" t="s">
        <v>47</v>
      </c>
    </row>
    <row r="19" spans="1:5">
      <c r="A19" s="23">
        <v>42717</v>
      </c>
      <c r="B19" s="6" t="s">
        <v>24</v>
      </c>
      <c r="C19" s="11">
        <v>10000</v>
      </c>
      <c r="D19" s="7">
        <f>SUM(C5:C19)</f>
        <v>247000</v>
      </c>
      <c r="E19" s="25" t="s">
        <v>48</v>
      </c>
    </row>
    <row r="20" spans="1:5">
      <c r="A20" s="23">
        <v>42381</v>
      </c>
      <c r="B20" s="6" t="s">
        <v>25</v>
      </c>
      <c r="C20" s="11">
        <v>3000</v>
      </c>
      <c r="D20" s="7"/>
      <c r="E20" s="25" t="s">
        <v>49</v>
      </c>
    </row>
    <row r="21" spans="1:5">
      <c r="A21" s="23">
        <v>42381</v>
      </c>
      <c r="B21" s="6" t="s">
        <v>31</v>
      </c>
      <c r="C21" s="11">
        <v>5200</v>
      </c>
      <c r="D21" s="7"/>
      <c r="E21" s="25" t="s">
        <v>50</v>
      </c>
    </row>
    <row r="22" spans="1:5">
      <c r="A22" s="23">
        <v>42391</v>
      </c>
      <c r="B22" s="6" t="s">
        <v>26</v>
      </c>
      <c r="C22" s="11">
        <v>2000</v>
      </c>
      <c r="D22" s="7"/>
      <c r="E22" s="25" t="s">
        <v>50</v>
      </c>
    </row>
    <row r="23" spans="1:5">
      <c r="A23" s="23">
        <v>42398</v>
      </c>
      <c r="B23" s="6" t="s">
        <v>27</v>
      </c>
      <c r="C23" s="11">
        <v>4800</v>
      </c>
      <c r="D23" s="7" t="s">
        <v>10</v>
      </c>
      <c r="E23" s="25" t="s">
        <v>51</v>
      </c>
    </row>
    <row r="24" spans="1:5">
      <c r="A24" s="24">
        <v>42407</v>
      </c>
      <c r="B24" s="9" t="s">
        <v>52</v>
      </c>
      <c r="C24" s="12">
        <v>3000</v>
      </c>
      <c r="D24" s="16" t="s">
        <v>8</v>
      </c>
      <c r="E24" s="25" t="s">
        <v>53</v>
      </c>
    </row>
    <row r="25" spans="1:5">
      <c r="A25" s="24">
        <v>42419</v>
      </c>
      <c r="B25" s="9" t="s">
        <v>28</v>
      </c>
      <c r="C25" s="12">
        <v>200000</v>
      </c>
      <c r="D25" s="16">
        <f>SUM(C20:C25)</f>
        <v>218000</v>
      </c>
      <c r="E25" s="26" t="s">
        <v>54</v>
      </c>
    </row>
    <row r="26" spans="1:5">
      <c r="A26" s="23">
        <v>42430</v>
      </c>
      <c r="B26" s="10" t="s">
        <v>29</v>
      </c>
      <c r="C26" s="11">
        <v>20000</v>
      </c>
      <c r="D26" s="7"/>
      <c r="E26" s="25" t="s">
        <v>55</v>
      </c>
    </row>
    <row r="27" spans="1:5">
      <c r="A27" s="24">
        <v>42437</v>
      </c>
      <c r="B27" s="9" t="s">
        <v>33</v>
      </c>
      <c r="C27" s="12">
        <v>3000</v>
      </c>
      <c r="D27" s="16" t="s">
        <v>30</v>
      </c>
      <c r="E27" s="25" t="s">
        <v>50</v>
      </c>
    </row>
    <row r="28" spans="1:5">
      <c r="A28" s="24">
        <v>42452</v>
      </c>
      <c r="B28" s="6" t="s">
        <v>26</v>
      </c>
      <c r="C28" s="12">
        <v>14030</v>
      </c>
      <c r="D28" s="16">
        <f>C26+C27+C28</f>
        <v>37030</v>
      </c>
      <c r="E28" s="25" t="s">
        <v>50</v>
      </c>
    </row>
    <row r="29" spans="1:5">
      <c r="A29" s="8"/>
      <c r="B29" s="8"/>
      <c r="C29" s="19"/>
      <c r="D29" s="20"/>
      <c r="E29" s="8" t="s">
        <v>9</v>
      </c>
    </row>
    <row r="30" spans="1:5">
      <c r="A30" s="8"/>
      <c r="B30" s="22" t="s">
        <v>12</v>
      </c>
      <c r="C30" s="19"/>
      <c r="D30" s="21">
        <f>SUM(D1:D28)</f>
        <v>502030</v>
      </c>
      <c r="E30" s="8"/>
    </row>
    <row r="32" spans="1:5">
      <c r="A32" s="5" t="s">
        <v>7</v>
      </c>
      <c r="B32" s="5"/>
      <c r="C32" s="14" t="s">
        <v>56</v>
      </c>
      <c r="D32" s="18" t="s">
        <v>7</v>
      </c>
      <c r="E32" s="5" t="s">
        <v>56</v>
      </c>
    </row>
  </sheetData>
  <mergeCells count="3">
    <mergeCell ref="A2:E2"/>
    <mergeCell ref="A3:E3"/>
    <mergeCell ref="A4:E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C22" sqref="C22"/>
    </sheetView>
  </sheetViews>
  <sheetFormatPr defaultRowHeight="16.2"/>
  <cols>
    <col min="1" max="1" width="13.21875" customWidth="1"/>
    <col min="2" max="2" width="26.33203125" customWidth="1"/>
    <col min="3" max="3" width="13.33203125" customWidth="1"/>
    <col min="4" max="4" width="14.21875" customWidth="1"/>
    <col min="5" max="5" width="25.109375" customWidth="1"/>
  </cols>
  <sheetData>
    <row r="1" spans="1:5">
      <c r="E1" s="27"/>
    </row>
    <row r="2" spans="1:5" ht="19.8">
      <c r="A2" s="49" t="s">
        <v>0</v>
      </c>
      <c r="B2" s="50"/>
      <c r="C2" s="50"/>
      <c r="D2" s="50"/>
      <c r="E2" s="51"/>
    </row>
    <row r="3" spans="1:5" ht="19.8">
      <c r="A3" s="49" t="s">
        <v>1</v>
      </c>
      <c r="B3" s="50"/>
      <c r="C3" s="50"/>
      <c r="D3" s="50"/>
      <c r="E3" s="51"/>
    </row>
    <row r="4" spans="1:5" ht="19.8">
      <c r="A4" s="49" t="s">
        <v>57</v>
      </c>
      <c r="B4" s="50"/>
      <c r="C4" s="50"/>
      <c r="D4" s="50"/>
      <c r="E4" s="51"/>
    </row>
    <row r="5" spans="1:5" ht="19.8">
      <c r="A5" s="28" t="s">
        <v>58</v>
      </c>
      <c r="B5" s="29" t="s">
        <v>59</v>
      </c>
      <c r="C5" s="30" t="s">
        <v>60</v>
      </c>
      <c r="D5" s="30" t="s">
        <v>61</v>
      </c>
      <c r="E5" s="31" t="s">
        <v>62</v>
      </c>
    </row>
    <row r="6" spans="1:5" ht="19.8">
      <c r="A6" s="32">
        <v>42402</v>
      </c>
      <c r="B6" s="33" t="s">
        <v>63</v>
      </c>
      <c r="C6" s="34">
        <v>68000</v>
      </c>
      <c r="D6" s="34" t="s">
        <v>64</v>
      </c>
      <c r="E6" s="34" t="s">
        <v>65</v>
      </c>
    </row>
    <row r="7" spans="1:5" ht="19.8">
      <c r="A7" s="32"/>
      <c r="B7" s="33" t="s">
        <v>66</v>
      </c>
      <c r="C7" s="34">
        <v>50000</v>
      </c>
      <c r="D7" s="34" t="s">
        <v>64</v>
      </c>
      <c r="E7" s="34" t="s">
        <v>65</v>
      </c>
    </row>
    <row r="8" spans="1:5" ht="19.8">
      <c r="A8" s="32"/>
      <c r="B8" s="33" t="s">
        <v>67</v>
      </c>
      <c r="C8" s="34">
        <v>100000</v>
      </c>
      <c r="D8" s="34" t="s">
        <v>64</v>
      </c>
      <c r="E8" s="34" t="s">
        <v>65</v>
      </c>
    </row>
    <row r="9" spans="1:5" ht="19.8">
      <c r="A9" s="35"/>
      <c r="B9" s="36" t="s">
        <v>68</v>
      </c>
      <c r="C9" s="34">
        <v>28030</v>
      </c>
      <c r="D9" s="34">
        <f>SUM(C6:C9)</f>
        <v>246030</v>
      </c>
      <c r="E9" s="37" t="s">
        <v>69</v>
      </c>
    </row>
    <row r="10" spans="1:5" ht="19.8">
      <c r="A10" s="32">
        <v>42468</v>
      </c>
      <c r="B10" s="33" t="s">
        <v>70</v>
      </c>
      <c r="C10" s="34">
        <v>68000</v>
      </c>
      <c r="D10" s="34" t="s">
        <v>7</v>
      </c>
      <c r="E10" s="34" t="s">
        <v>71</v>
      </c>
    </row>
    <row r="11" spans="1:5" ht="19.8">
      <c r="A11" s="32"/>
      <c r="B11" s="33" t="s">
        <v>72</v>
      </c>
      <c r="C11" s="34">
        <v>50000</v>
      </c>
      <c r="D11" s="34" t="s">
        <v>7</v>
      </c>
      <c r="E11" s="34" t="s">
        <v>71</v>
      </c>
    </row>
    <row r="12" spans="1:5" ht="19.8">
      <c r="A12" s="32"/>
      <c r="B12" s="33" t="s">
        <v>73</v>
      </c>
      <c r="C12" s="34">
        <v>100000</v>
      </c>
      <c r="D12" s="34">
        <f>SUM(C10:C12)</f>
        <v>218000</v>
      </c>
      <c r="E12" s="34" t="s">
        <v>71</v>
      </c>
    </row>
    <row r="13" spans="1:5" ht="19.8">
      <c r="A13" s="38">
        <v>42503</v>
      </c>
      <c r="B13" s="39" t="s">
        <v>74</v>
      </c>
      <c r="C13" s="40">
        <v>10000</v>
      </c>
      <c r="D13" s="40" t="s">
        <v>7</v>
      </c>
      <c r="E13" s="40" t="s">
        <v>75</v>
      </c>
    </row>
    <row r="14" spans="1:5" ht="19.8">
      <c r="A14" s="38"/>
      <c r="B14" s="39" t="s">
        <v>76</v>
      </c>
      <c r="C14" s="40">
        <v>18000</v>
      </c>
      <c r="D14" s="40" t="s">
        <v>7</v>
      </c>
      <c r="E14" s="40" t="s">
        <v>77</v>
      </c>
    </row>
    <row r="15" spans="1:5" ht="19.8">
      <c r="A15" s="38">
        <v>42508</v>
      </c>
      <c r="B15" s="39" t="s">
        <v>78</v>
      </c>
      <c r="C15" s="40">
        <v>10000</v>
      </c>
      <c r="D15" s="40">
        <f>SUM(C13:C15)</f>
        <v>38000</v>
      </c>
      <c r="E15" s="40" t="s">
        <v>75</v>
      </c>
    </row>
    <row r="16" spans="1:5">
      <c r="A16" s="8"/>
      <c r="B16" s="8"/>
      <c r="C16" s="8"/>
      <c r="D16" s="8"/>
      <c r="E16" s="41"/>
    </row>
    <row r="17" spans="1:5" ht="19.8">
      <c r="A17" s="8"/>
      <c r="B17" s="42" t="s">
        <v>79</v>
      </c>
      <c r="C17" s="8"/>
      <c r="D17" s="43">
        <f>SUM(D9:D15)</f>
        <v>502030</v>
      </c>
      <c r="E17" s="41"/>
    </row>
    <row r="18" spans="1:5">
      <c r="E18" s="27"/>
    </row>
    <row r="19" spans="1:5">
      <c r="E19" s="27"/>
    </row>
    <row r="20" spans="1:5">
      <c r="A20" s="5"/>
      <c r="B20" s="5"/>
      <c r="C20" s="5"/>
      <c r="D20" s="5"/>
      <c r="E20" s="5"/>
    </row>
    <row r="21" spans="1:5">
      <c r="A21" s="5"/>
      <c r="B21" s="5"/>
      <c r="C21" s="5"/>
      <c r="D21" s="5"/>
    </row>
    <row r="22" spans="1:5" ht="19.8">
      <c r="B22" s="9" t="s">
        <v>80</v>
      </c>
      <c r="C22" s="8"/>
      <c r="D22" s="44" t="s">
        <v>81</v>
      </c>
      <c r="E22" s="9" t="s">
        <v>82</v>
      </c>
    </row>
    <row r="23" spans="1:5" ht="19.8">
      <c r="B23" s="8" t="s">
        <v>83</v>
      </c>
      <c r="C23" s="8" t="s">
        <v>98</v>
      </c>
      <c r="D23" s="45">
        <v>464000</v>
      </c>
      <c r="E23" s="46" t="s">
        <v>101</v>
      </c>
    </row>
    <row r="24" spans="1:5" ht="19.8">
      <c r="B24" s="8"/>
      <c r="C24" s="8" t="s">
        <v>99</v>
      </c>
      <c r="D24" s="45">
        <v>20000</v>
      </c>
      <c r="E24" s="46"/>
    </row>
    <row r="25" spans="1:5" ht="19.8">
      <c r="B25" s="8"/>
      <c r="C25" s="8" t="s">
        <v>100</v>
      </c>
      <c r="D25" s="45">
        <v>18000</v>
      </c>
      <c r="E25" s="46">
        <f>SUM(D23:D25)</f>
        <v>502000</v>
      </c>
    </row>
    <row r="26" spans="1:5" ht="19.8">
      <c r="B26" s="8" t="s">
        <v>84</v>
      </c>
      <c r="C26" s="8"/>
      <c r="D26" s="45">
        <v>30</v>
      </c>
      <c r="E26" s="46">
        <f>D26</f>
        <v>30</v>
      </c>
    </row>
    <row r="27" spans="1:5" ht="19.8">
      <c r="B27" s="8"/>
      <c r="C27" s="8"/>
      <c r="D27" s="45"/>
      <c r="E27" s="46"/>
    </row>
    <row r="28" spans="1:5" ht="19.8">
      <c r="B28" s="8" t="s">
        <v>85</v>
      </c>
      <c r="C28" s="8"/>
      <c r="D28" s="45"/>
      <c r="E28" s="46">
        <f>SUM(E23:E26)</f>
        <v>502030</v>
      </c>
    </row>
    <row r="29" spans="1:5">
      <c r="D29" s="27"/>
    </row>
  </sheetData>
  <mergeCells count="3">
    <mergeCell ref="A2:E2"/>
    <mergeCell ref="A3:E3"/>
    <mergeCell ref="A4:E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E5" sqref="E5"/>
    </sheetView>
  </sheetViews>
  <sheetFormatPr defaultRowHeight="16.2"/>
  <cols>
    <col min="1" max="1" width="10.6640625" customWidth="1"/>
    <col min="2" max="2" width="16.6640625" customWidth="1"/>
    <col min="3" max="3" width="18.21875" customWidth="1"/>
    <col min="4" max="4" width="20" customWidth="1"/>
  </cols>
  <sheetData>
    <row r="2" spans="1:4" ht="22.2">
      <c r="A2" s="52" t="s">
        <v>0</v>
      </c>
      <c r="B2" s="52"/>
      <c r="C2" s="52"/>
      <c r="D2" s="52"/>
    </row>
    <row r="3" spans="1:4" ht="22.2">
      <c r="A3" s="53" t="s">
        <v>1</v>
      </c>
      <c r="B3" s="53"/>
      <c r="C3" s="53"/>
      <c r="D3" s="53"/>
    </row>
    <row r="4" spans="1:4" ht="22.2">
      <c r="A4" s="54" t="s">
        <v>97</v>
      </c>
      <c r="B4" s="54" t="s">
        <v>86</v>
      </c>
      <c r="C4" s="54" t="s">
        <v>87</v>
      </c>
      <c r="D4" s="54" t="s">
        <v>95</v>
      </c>
    </row>
    <row r="5" spans="1:4" ht="22.2">
      <c r="A5" s="55" t="s">
        <v>93</v>
      </c>
      <c r="B5" s="55">
        <v>1000</v>
      </c>
      <c r="C5" s="55"/>
      <c r="D5" s="55">
        <f>B5-C5</f>
        <v>1000</v>
      </c>
    </row>
    <row r="6" spans="1:4" ht="22.2">
      <c r="A6" s="55" t="s">
        <v>88</v>
      </c>
      <c r="B6" s="55">
        <v>246000</v>
      </c>
      <c r="C6" s="55"/>
      <c r="D6" s="55">
        <f>D5+B6-C6</f>
        <v>247000</v>
      </c>
    </row>
    <row r="7" spans="1:4" ht="22.2">
      <c r="A7" s="55" t="s">
        <v>89</v>
      </c>
      <c r="B7" s="55"/>
      <c r="C7" s="55">
        <v>246030</v>
      </c>
      <c r="D7" s="55">
        <f t="shared" ref="D7:D10" si="0">D6+B7-C7</f>
        <v>970</v>
      </c>
    </row>
    <row r="8" spans="1:4" ht="22.2">
      <c r="A8" s="55" t="s">
        <v>90</v>
      </c>
      <c r="B8" s="55"/>
      <c r="C8" s="55"/>
      <c r="D8" s="55">
        <f t="shared" si="0"/>
        <v>970</v>
      </c>
    </row>
    <row r="9" spans="1:4" ht="22.2">
      <c r="A9" s="55" t="s">
        <v>91</v>
      </c>
      <c r="B9" s="55">
        <v>218000</v>
      </c>
      <c r="C9" s="55">
        <v>218000</v>
      </c>
      <c r="D9" s="55">
        <f t="shared" si="0"/>
        <v>970</v>
      </c>
    </row>
    <row r="10" spans="1:4" ht="22.2">
      <c r="A10" s="55" t="s">
        <v>92</v>
      </c>
      <c r="B10" s="55">
        <v>37030</v>
      </c>
      <c r="C10" s="55">
        <v>38000</v>
      </c>
      <c r="D10" s="55">
        <f t="shared" si="0"/>
        <v>0</v>
      </c>
    </row>
    <row r="11" spans="1:4" ht="22.2">
      <c r="A11" s="55"/>
      <c r="B11" s="55"/>
      <c r="C11" s="55"/>
      <c r="D11" s="55" t="s">
        <v>96</v>
      </c>
    </row>
    <row r="12" spans="1:4" ht="22.2">
      <c r="A12" s="55" t="s">
        <v>94</v>
      </c>
      <c r="B12" s="55">
        <f>SUM(B5:B11)</f>
        <v>502030</v>
      </c>
      <c r="C12" s="55">
        <f>SUM(C5:C11)</f>
        <v>502030</v>
      </c>
      <c r="D12" s="55">
        <f>B12-C12</f>
        <v>0</v>
      </c>
    </row>
  </sheetData>
  <mergeCells count="1">
    <mergeCell ref="A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收入</vt:lpstr>
      <vt:lpstr>支出</vt:lpstr>
      <vt:lpstr>收支合併表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2016-06-07T07:22:37Z</dcterms:created>
  <dcterms:modified xsi:type="dcterms:W3CDTF">2016-08-30T03:45:12Z</dcterms:modified>
</cp:coreProperties>
</file>