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reu2024\research\summer2024\athena\integrators_test\"/>
    </mc:Choice>
  </mc:AlternateContent>
  <xr:revisionPtr revIDLastSave="0" documentId="13_ncr:1_{E836B598-91F4-4496-897B-7A8C26AF513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T Instability" sheetId="1" r:id="rId1"/>
    <sheet name="Impo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I6" i="2"/>
  <c r="L6" i="2" s="1"/>
  <c r="K5" i="2"/>
  <c r="I5" i="2"/>
  <c r="L5" i="2" s="1"/>
  <c r="K4" i="2"/>
  <c r="I4" i="2"/>
  <c r="L4" i="2" s="1"/>
  <c r="K3" i="2"/>
  <c r="I3" i="2"/>
  <c r="L3" i="2" s="1"/>
  <c r="K2" i="2"/>
  <c r="I2" i="2"/>
  <c r="L2" i="2" s="1"/>
  <c r="J2" i="1"/>
  <c r="H2" i="1"/>
  <c r="K2" i="1" s="1"/>
  <c r="J6" i="1"/>
  <c r="H6" i="1"/>
  <c r="K6" i="1" s="1"/>
  <c r="J3" i="1"/>
  <c r="H3" i="1"/>
  <c r="K3" i="1" s="1"/>
  <c r="J4" i="1"/>
  <c r="H4" i="1"/>
  <c r="K4" i="1" s="1"/>
  <c r="J5" i="1"/>
  <c r="H5" i="1"/>
  <c r="K5" i="1" s="1"/>
</calcChain>
</file>

<file path=xl/sharedStrings.xml><?xml version="1.0" encoding="utf-8"?>
<sst xmlns="http://schemas.openxmlformats.org/spreadsheetml/2006/main" count="105" uniqueCount="58">
  <si>
    <t>Run Time (sec)</t>
  </si>
  <si>
    <t>Run Time (min)</t>
  </si>
  <si>
    <t>Cycles</t>
  </si>
  <si>
    <t>Cycles/Sec</t>
  </si>
  <si>
    <t>Cycles/Min</t>
  </si>
  <si>
    <t>Integrator</t>
  </si>
  <si>
    <t>RK2</t>
  </si>
  <si>
    <t>RK3</t>
  </si>
  <si>
    <t>RK4</t>
  </si>
  <si>
    <t>VL2</t>
  </si>
  <si>
    <t>SSP</t>
  </si>
  <si>
    <t>Runtime Paramter</t>
  </si>
  <si>
    <t>Value</t>
  </si>
  <si>
    <t>Notes</t>
  </si>
  <si>
    <t>Mesh</t>
  </si>
  <si>
    <t>nx1</t>
  </si>
  <si>
    <t>nx2</t>
  </si>
  <si>
    <t>nx3</t>
  </si>
  <si>
    <t>Mesh Blocks/Limits</t>
  </si>
  <si>
    <t>NA</t>
  </si>
  <si>
    <t>xmax</t>
  </si>
  <si>
    <t>xmin</t>
  </si>
  <si>
    <t>ymax</t>
  </si>
  <si>
    <t>ymin</t>
  </si>
  <si>
    <t>zmax</t>
  </si>
  <si>
    <t>zmin</t>
  </si>
  <si>
    <t>Time</t>
  </si>
  <si>
    <t>Simulation Time</t>
  </si>
  <si>
    <t>CFL</t>
  </si>
  <si>
    <t>Time integrator</t>
  </si>
  <si>
    <t>Problem</t>
  </si>
  <si>
    <t>iprob</t>
  </si>
  <si>
    <t>Specifies in code that this is leconanet KH instability</t>
  </si>
  <si>
    <t>amp</t>
  </si>
  <si>
    <t>amplitude of initial perturbation in vy</t>
  </si>
  <si>
    <t>Hydro</t>
  </si>
  <si>
    <t>gamma</t>
  </si>
  <si>
    <t>Misc</t>
  </si>
  <si>
    <t>Problem ID</t>
  </si>
  <si>
    <t>Configure</t>
  </si>
  <si>
    <t>prob=kh -HDF5 -b --nscalars=1</t>
  </si>
  <si>
    <t>Changed</t>
  </si>
  <si>
    <t>drat</t>
  </si>
  <si>
    <t>iso_sound_speed</t>
  </si>
  <si>
    <t>grav_acc2</t>
  </si>
  <si>
    <t>Rayliegh-Taylor Instability</t>
  </si>
  <si>
    <t>rt</t>
  </si>
  <si>
    <t>prob=lw_implode</t>
  </si>
  <si>
    <t>Implode</t>
  </si>
  <si>
    <t>2D Implosion</t>
  </si>
  <si>
    <t>d_in</t>
  </si>
  <si>
    <t>p_in</t>
  </si>
  <si>
    <t>d_out</t>
  </si>
  <si>
    <t>p_out</t>
  </si>
  <si>
    <t>Interior density</t>
  </si>
  <si>
    <t>Interior pressure</t>
  </si>
  <si>
    <t>Exterior density</t>
  </si>
  <si>
    <t>Exterior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</si>
</sst>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2" fillId="2" borderId="3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2" fillId="0" borderId="3" xfId="0" applyFont="1" applyBorder="1"/>
    <xf numFmtId="0" fontId="0" fillId="2" borderId="4" xfId="0" applyFill="1" applyBorder="1"/>
    <xf numFmtId="11" fontId="0" fillId="0" borderId="0" xfId="0" applyNumberFormat="1"/>
    <xf numFmtId="0" fontId="0" fillId="0" borderId="4" xfId="0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</cellXfs>
  <cellStyles count="1">
    <cellStyle name="Normal" xfId="0" builtinId="0"/>
  </cellStyles>
  <dxfs count="14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by Time (minutes)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'RT Instability'!$F$2:$F$6</c:f>
              <c:strCache>
                <c:ptCount val="5"/>
                <c:pt idx="0">
                  <c:v>SSP</c:v>
                </c:pt>
                <c:pt idx="1">
                  <c:v>RK4</c:v>
                </c:pt>
                <c:pt idx="2">
                  <c:v>RK3</c:v>
                </c:pt>
                <c:pt idx="3">
                  <c:v>RK2</c:v>
                </c:pt>
                <c:pt idx="4">
                  <c:v>VL2</c:v>
                </c:pt>
              </c:strCache>
            </c:strRef>
          </c:cat>
          <c:val>
            <c:numRef>
              <c:f>'RT Instability'!$H$2:$H$6</c:f>
              <c:numCache>
                <c:formatCode>0.00</c:formatCode>
                <c:ptCount val="5"/>
                <c:pt idx="0">
                  <c:v>130.99125408333316</c:v>
                </c:pt>
                <c:pt idx="1">
                  <c:v>103.15762115000001</c:v>
                </c:pt>
                <c:pt idx="2">
                  <c:v>75.699948283333327</c:v>
                </c:pt>
                <c:pt idx="3">
                  <c:v>51.567313966666497</c:v>
                </c:pt>
                <c:pt idx="4">
                  <c:v>50.292318633333338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C-4295-8845-5D5E217EE9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1444415"/>
        <c:axId val="1211434815"/>
      </c:barChart>
      <c:catAx>
        <c:axId val="1211444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34815"/>
        <c:crosses val="autoZero"/>
        <c:auto val="1"/>
        <c:lblAlgn val="ctr"/>
        <c:lblOffset val="100"/>
        <c:noMultiLvlLbl val="0"/>
      </c:catAx>
      <c:valAx>
        <c:axId val="121143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44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by</a:t>
            </a:r>
            <a:r>
              <a:rPr lang="en-US" baseline="0"/>
              <a:t> Cycles/Second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'RT Instability'!$F$2:$F$6</c:f>
              <c:strCache>
                <c:ptCount val="5"/>
                <c:pt idx="0">
                  <c:v>SSP</c:v>
                </c:pt>
                <c:pt idx="1">
                  <c:v>RK4</c:v>
                </c:pt>
                <c:pt idx="2">
                  <c:v>RK3</c:v>
                </c:pt>
                <c:pt idx="3">
                  <c:v>RK2</c:v>
                </c:pt>
                <c:pt idx="4">
                  <c:v>VL2</c:v>
                </c:pt>
              </c:strCache>
            </c:strRef>
          </c:cat>
          <c:val>
            <c:numRef>
              <c:f>'RT Instability'!$J$2:$J$6</c:f>
              <c:numCache>
                <c:formatCode>0.00</c:formatCode>
                <c:ptCount val="5"/>
                <c:pt idx="0">
                  <c:v>7.2810204518940598</c:v>
                </c:pt>
                <c:pt idx="1">
                  <c:v>9.3597867280146492</c:v>
                </c:pt>
                <c:pt idx="2">
                  <c:v>12.72457936688018</c:v>
                </c:pt>
                <c:pt idx="3">
                  <c:v>18.623877403312733</c:v>
                </c:pt>
                <c:pt idx="4">
                  <c:v>19.076471836478774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1-42A5-BE68-0477A65ED2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01951"/>
        <c:axId val="181311551"/>
      </c:barChart>
      <c:catAx>
        <c:axId val="181301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11551"/>
        <c:crosses val="autoZero"/>
        <c:auto val="1"/>
        <c:lblAlgn val="ctr"/>
        <c:lblOffset val="100"/>
        <c:noMultiLvlLbl val="0"/>
      </c:catAx>
      <c:valAx>
        <c:axId val="18131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by Time (minutes)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Imposion!$G$2:$G$6</c:f>
              <c:strCache>
                <c:ptCount val="5"/>
                <c:pt idx="0">
                  <c:v>SSP</c:v>
                </c:pt>
                <c:pt idx="1">
                  <c:v>RK4</c:v>
                </c:pt>
                <c:pt idx="2">
                  <c:v>RK3</c:v>
                </c:pt>
                <c:pt idx="3">
                  <c:v>RK2</c:v>
                </c:pt>
                <c:pt idx="4">
                  <c:v>VL2</c:v>
                </c:pt>
              </c:strCache>
            </c:strRef>
          </c:cat>
          <c:val>
            <c:numRef>
              <c:f>Imposion!$I$2:$I$6</c:f>
              <c:numCache>
                <c:formatCode>0.00</c:formatCode>
                <c:ptCount val="5"/>
                <c:pt idx="0">
                  <c:v>20.179226016666668</c:v>
                </c:pt>
                <c:pt idx="1">
                  <c:v>15.788592433333333</c:v>
                </c:pt>
                <c:pt idx="2">
                  <c:v>11.942986183333316</c:v>
                </c:pt>
                <c:pt idx="3">
                  <c:v>8.0563344000000008</c:v>
                </c:pt>
                <c:pt idx="4">
                  <c:v>7.4331827666666666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1-473F-B55D-B3715A644C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81301471"/>
        <c:axId val="181307231"/>
      </c:barChart>
      <c:catAx>
        <c:axId val="181301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7231"/>
        <c:crosses val="autoZero"/>
        <c:auto val="1"/>
        <c:lblAlgn val="ctr"/>
        <c:lblOffset val="100"/>
        <c:noMultiLvlLbl val="0"/>
      </c:catAx>
      <c:valAx>
        <c:axId val="18130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0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  <a:r>
              <a:rPr lang="en-US" baseline="0"/>
              <a:t> by Cycles/Sec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Imposion!$G$2:$G$6</c:f>
              <c:strCache>
                <c:ptCount val="5"/>
                <c:pt idx="0">
                  <c:v>SSP</c:v>
                </c:pt>
                <c:pt idx="1">
                  <c:v>RK4</c:v>
                </c:pt>
                <c:pt idx="2">
                  <c:v>RK3</c:v>
                </c:pt>
                <c:pt idx="3">
                  <c:v>RK2</c:v>
                </c:pt>
                <c:pt idx="4">
                  <c:v>VL2</c:v>
                </c:pt>
              </c:strCache>
            </c:strRef>
          </c:cat>
          <c:val>
            <c:numRef>
              <c:f>Imposion!$K$2:$K$6</c:f>
              <c:numCache>
                <c:formatCode>0.00</c:formatCode>
                <c:ptCount val="5"/>
                <c:pt idx="0">
                  <c:v>25.24708659518863</c:v>
                </c:pt>
                <c:pt idx="1">
                  <c:v>32.268023183058794</c:v>
                </c:pt>
                <c:pt idx="2">
                  <c:v>42.655440231879197</c:v>
                </c:pt>
                <c:pt idx="3">
                  <c:v>63.221473693213795</c:v>
                </c:pt>
                <c:pt idx="4">
                  <c:v>68.548473692626317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4-4F56-BBD2-8D4D50087C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0269183"/>
        <c:axId val="140259583"/>
      </c:barChart>
      <c:catAx>
        <c:axId val="140269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9583"/>
        <c:crosses val="autoZero"/>
        <c:auto val="1"/>
        <c:lblAlgn val="ctr"/>
        <c:lblOffset val="100"/>
        <c:noMultiLvlLbl val="0"/>
      </c:catAx>
      <c:valAx>
        <c:axId val="14025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6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7</xdr:row>
      <xdr:rowOff>147637</xdr:rowOff>
    </xdr:from>
    <xdr:to>
      <xdr:col>13</xdr:col>
      <xdr:colOff>333375</xdr:colOff>
      <xdr:row>22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9F9BDE-7436-E0D9-3DD2-42E8C51CB6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22</xdr:row>
      <xdr:rowOff>185737</xdr:rowOff>
    </xdr:from>
    <xdr:to>
      <xdr:col>13</xdr:col>
      <xdr:colOff>333375</xdr:colOff>
      <xdr:row>37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AF0F09-B31E-28E4-5F5C-98956B981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7</xdr:row>
      <xdr:rowOff>95250</xdr:rowOff>
    </xdr:from>
    <xdr:to>
      <xdr:col>11</xdr:col>
      <xdr:colOff>542925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002B7-3080-6DC1-251F-ED5F98A40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247650</xdr:colOff>
      <xdr:row>22</xdr:row>
      <xdr:rowOff>152400</xdr:rowOff>
    </xdr:from>
    <xdr:to>
      <xdr:col>11</xdr:col>
      <xdr:colOff>552450</xdr:colOff>
      <xdr:row>37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56BD2-8028-2F16-BDE1-0A8F877BA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51748-B669-49CB-9CC6-D2755203EBDC}" name="Table66" displayName="Table66" ref="F1:K6" totalsRowShown="0">
  <autoFilter ref="F1:K6" xr:uid="{67D51748-B669-49CB-9CC6-D2755203EBDC}"/>
  <sortState xmlns:xlrd2="http://schemas.microsoft.com/office/spreadsheetml/2017/richdata2" ref="F2:K6">
    <sortCondition descending="1" ref="G1:G6"/>
  </sortState>
  <tableColumns count="6">
    <tableColumn id="1" xr3:uid="{7CBF5694-C41A-40B1-9444-0902AB1887BA}" name="Integrator"/>
    <tableColumn id="3" xr3:uid="{D3FE6ED8-BBA8-46D7-B753-8365358E6ACC}" name="Run Time (sec)" dataDxfId="13"/>
    <tableColumn id="4" xr3:uid="{8B0C1DB9-0FA0-4125-9D4F-3E329EEC3C8B}" name="Run Time (min)" dataDxfId="12">
      <calculatedColumnFormula>Table66[[#This Row],[Run Time (sec)]]/60</calculatedColumnFormula>
    </tableColumn>
    <tableColumn id="5" xr3:uid="{DBFABF96-5AF7-4EC6-8949-5CAADB45B80B}" name="Cycles"/>
    <tableColumn id="6" xr3:uid="{3B632F70-C862-4A28-B18A-66F371EBDB6C}" name="Cycles/Sec" dataDxfId="11">
      <calculatedColumnFormula>Table66[[#This Row],[Cycles]]/Table66[[#This Row],[Run Time (sec)]]</calculatedColumnFormula>
    </tableColumn>
    <tableColumn id="7" xr3:uid="{BE621236-F5C4-4219-B0DB-164B23D31F77}" name="Cycles/Min" dataDxfId="10">
      <calculatedColumnFormula>Table66[[#This Row],[Cycles]]/Table66[[#This Row],[Run Time (min)]]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22E1E5-E6EA-495F-A8B8-7D8ADC1786D5}" name="Table2" displayName="Table2" ref="A1:C37" totalsRowShown="0" headerRowDxfId="7" headerRowBorderDxfId="8" tableBorderDxfId="9">
  <autoFilter ref="A1:C37" xr:uid="{1722E1E5-E6EA-495F-A8B8-7D8ADC1786D5}"/>
  <tableColumns count="3">
    <tableColumn id="1" xr3:uid="{7AB0B7BC-E72E-4387-8CF0-FD378843B15B}" name="Runtime Paramter"/>
    <tableColumn id="2" xr3:uid="{16B8FDBC-5FBC-4E1F-A3AB-0CD339B1CCDF}" name="Value"/>
    <tableColumn id="3" xr3:uid="{600A5900-2E2B-411E-AD86-E6D56BA09747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1BB4E-78B5-4889-875A-F43CD5E394C0}" name="Table664" displayName="Table664" ref="G1:L6" totalsRowShown="0">
  <autoFilter ref="G1:L6" xr:uid="{FA61BB4E-78B5-4889-875A-F43CD5E394C0}"/>
  <sortState xmlns:xlrd2="http://schemas.microsoft.com/office/spreadsheetml/2017/richdata2" ref="G2:L6">
    <sortCondition descending="1" ref="H1:H6"/>
  </sortState>
  <tableColumns count="6">
    <tableColumn id="1" xr3:uid="{1D88DD44-723E-4B57-BF88-102599BD7B2B}" name="Integrator"/>
    <tableColumn id="3" xr3:uid="{E39BF8C8-DFF8-4649-92E1-D23ECECA34EE}" name="Run Time (sec)" dataDxfId="6"/>
    <tableColumn id="4" xr3:uid="{A85405C4-8262-4AE8-9CCA-4EA9E84C98D0}" name="Run Time (min)" dataDxfId="5">
      <calculatedColumnFormula>Table664[[#This Row],[Run Time (sec)]]/60</calculatedColumnFormula>
    </tableColumn>
    <tableColumn id="5" xr3:uid="{298F12A0-CAE0-47E2-9C79-45E91521AF94}" name="Cycles"/>
    <tableColumn id="6" xr3:uid="{009A088B-C30A-4E14-A57E-928B323E79DB}" name="Cycles/Sec" dataDxfId="4">
      <calculatedColumnFormula>Table664[[#This Row],[Cycles]]/Table664[[#This Row],[Run Time (sec)]]</calculatedColumnFormula>
    </tableColumn>
    <tableColumn id="7" xr3:uid="{C07E8C69-8BF2-4695-8E77-97189D23CF02}" name="Cycles/Min" dataDxfId="3">
      <calculatedColumnFormula>Table664[[#This Row],[Cycles]]/Table664[[#This Row],[Run Time (min)]]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DF090C-F6FA-4C29-BBA5-160577D10D33}" name="Table25" displayName="Table25" ref="A1:C37" totalsRowShown="0" headerRowDxfId="2" headerRowBorderDxfId="0" tableBorderDxfId="1">
  <autoFilter ref="A1:C37" xr:uid="{66DF090C-F6FA-4C29-BBA5-160577D10D33}"/>
  <tableColumns count="3">
    <tableColumn id="1" xr3:uid="{D09ABE5E-9696-4A71-BDB1-C28A74536990}" name="Runtime Paramter"/>
    <tableColumn id="2" xr3:uid="{5F7AC200-10B4-4622-9151-DBE6B7CB7439}" name="Value"/>
    <tableColumn id="3" xr3:uid="{DB027AA1-BF2F-4ACB-987C-0146B64DF8F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O23" sqref="O23"/>
    </sheetView>
  </sheetViews>
  <sheetFormatPr defaultRowHeight="15" x14ac:dyDescent="0.25"/>
  <cols>
    <col min="1" max="1" width="19.28515625" customWidth="1"/>
    <col min="9" max="9" width="12.140625" bestFit="1" customWidth="1"/>
    <col min="10" max="10" width="16.42578125" bestFit="1" customWidth="1"/>
    <col min="11" max="11" width="17" bestFit="1" customWidth="1"/>
    <col min="12" max="12" width="8.85546875" bestFit="1" customWidth="1"/>
    <col min="13" max="13" width="12.7109375" bestFit="1" customWidth="1"/>
    <col min="14" max="14" width="13.28515625" bestFit="1" customWidth="1"/>
  </cols>
  <sheetData>
    <row r="1" spans="1:11" x14ac:dyDescent="0.25">
      <c r="A1" s="13" t="s">
        <v>11</v>
      </c>
      <c r="B1" s="14" t="s">
        <v>12</v>
      </c>
      <c r="C1" s="15" t="s">
        <v>13</v>
      </c>
      <c r="D1" s="14"/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 s="2" t="s">
        <v>14</v>
      </c>
      <c r="B2" s="3"/>
      <c r="C2" s="4"/>
      <c r="F2" t="s">
        <v>10</v>
      </c>
      <c r="G2" s="1">
        <v>7859.4752449999896</v>
      </c>
      <c r="H2" s="1">
        <f>Table66[[#This Row],[Run Time (sec)]]/60</f>
        <v>130.99125408333316</v>
      </c>
      <c r="I2">
        <v>57225</v>
      </c>
      <c r="J2" s="1">
        <f>Table66[[#This Row],[Cycles]]/Table66[[#This Row],[Run Time (sec)]]</f>
        <v>7.2810204518940598</v>
      </c>
      <c r="K2" s="1">
        <f>Table66[[#This Row],[Cycles]]/Table66[[#This Row],[Run Time (min)]]</f>
        <v>436.86122711364357</v>
      </c>
    </row>
    <row r="3" spans="1:11" x14ac:dyDescent="0.25">
      <c r="A3" s="5" t="s">
        <v>15</v>
      </c>
      <c r="B3" s="6">
        <v>200</v>
      </c>
      <c r="C3" s="7"/>
      <c r="F3" t="s">
        <v>8</v>
      </c>
      <c r="G3" s="1">
        <v>6189.4572690000005</v>
      </c>
      <c r="H3" s="1">
        <f>Table66[[#This Row],[Run Time (sec)]]/60</f>
        <v>103.15762115000001</v>
      </c>
      <c r="I3">
        <v>57932</v>
      </c>
      <c r="J3" s="1">
        <f>Table66[[#This Row],[Cycles]]/Table66[[#This Row],[Run Time (sec)]]</f>
        <v>9.3597867280146492</v>
      </c>
      <c r="K3" s="1">
        <f>Table66[[#This Row],[Cycles]]/Table66[[#This Row],[Run Time (min)]]</f>
        <v>561.58720368087893</v>
      </c>
    </row>
    <row r="4" spans="1:11" x14ac:dyDescent="0.25">
      <c r="A4" s="8" t="s">
        <v>16</v>
      </c>
      <c r="B4" s="3">
        <v>400</v>
      </c>
      <c r="C4" s="4"/>
      <c r="F4" t="s">
        <v>7</v>
      </c>
      <c r="G4" s="1">
        <v>4541.996897</v>
      </c>
      <c r="H4" s="1">
        <f>Table66[[#This Row],[Run Time (sec)]]/60</f>
        <v>75.699948283333327</v>
      </c>
      <c r="I4">
        <v>57795</v>
      </c>
      <c r="J4" s="1">
        <f>Table66[[#This Row],[Cycles]]/Table66[[#This Row],[Run Time (sec)]]</f>
        <v>12.72457936688018</v>
      </c>
      <c r="K4" s="1">
        <f>Table66[[#This Row],[Cycles]]/Table66[[#This Row],[Run Time (min)]]</f>
        <v>763.47476201281086</v>
      </c>
    </row>
    <row r="5" spans="1:11" x14ac:dyDescent="0.25">
      <c r="A5" s="5" t="s">
        <v>17</v>
      </c>
      <c r="B5" s="6">
        <v>1</v>
      </c>
      <c r="C5" s="7"/>
      <c r="F5" t="s">
        <v>6</v>
      </c>
      <c r="G5" s="1">
        <v>3094.0388379999899</v>
      </c>
      <c r="H5" s="1">
        <f>Table66[[#This Row],[Run Time (sec)]]/60</f>
        <v>51.567313966666497</v>
      </c>
      <c r="I5">
        <v>57623</v>
      </c>
      <c r="J5" s="1">
        <f>Table66[[#This Row],[Cycles]]/Table66[[#This Row],[Run Time (sec)]]</f>
        <v>18.623877403312733</v>
      </c>
      <c r="K5" s="1">
        <f>Table66[[#This Row],[Cycles]]/Table66[[#This Row],[Run Time (min)]]</f>
        <v>1117.4326441987641</v>
      </c>
    </row>
    <row r="6" spans="1:11" x14ac:dyDescent="0.25">
      <c r="A6" s="8"/>
      <c r="B6" s="3"/>
      <c r="C6" s="4"/>
      <c r="F6" t="s">
        <v>9</v>
      </c>
      <c r="G6" s="1">
        <v>3017.5391180000001</v>
      </c>
      <c r="H6" s="1">
        <f>Table66[[#This Row],[Run Time (sec)]]/60</f>
        <v>50.292318633333338</v>
      </c>
      <c r="I6">
        <v>57564</v>
      </c>
      <c r="J6" s="1">
        <f>Table66[[#This Row],[Cycles]]/Table66[[#This Row],[Run Time (sec)]]</f>
        <v>19.076471836478774</v>
      </c>
      <c r="K6" s="1">
        <f>Table66[[#This Row],[Cycles]]/Table66[[#This Row],[Run Time (min)]]</f>
        <v>1144.5883101887264</v>
      </c>
    </row>
    <row r="7" spans="1:11" x14ac:dyDescent="0.25">
      <c r="A7" s="9" t="s">
        <v>18</v>
      </c>
      <c r="B7" s="6"/>
      <c r="C7" s="7"/>
    </row>
    <row r="8" spans="1:11" x14ac:dyDescent="0.25">
      <c r="A8" s="8" t="s">
        <v>15</v>
      </c>
      <c r="B8" s="3">
        <v>2</v>
      </c>
      <c r="C8" s="4"/>
    </row>
    <row r="9" spans="1:11" x14ac:dyDescent="0.25">
      <c r="A9" s="5" t="s">
        <v>16</v>
      </c>
      <c r="B9" s="6">
        <v>2</v>
      </c>
      <c r="C9" s="7"/>
    </row>
    <row r="10" spans="1:11" x14ac:dyDescent="0.25">
      <c r="A10" s="8" t="s">
        <v>17</v>
      </c>
      <c r="B10" s="3">
        <v>2</v>
      </c>
      <c r="C10" s="4"/>
    </row>
    <row r="11" spans="1:11" x14ac:dyDescent="0.25">
      <c r="A11" s="5" t="s">
        <v>20</v>
      </c>
      <c r="B11" s="6">
        <v>0.16700000000000001</v>
      </c>
      <c r="C11" s="7"/>
    </row>
    <row r="12" spans="1:11" x14ac:dyDescent="0.25">
      <c r="A12" s="8" t="s">
        <v>21</v>
      </c>
      <c r="B12" s="3">
        <v>-0.16700000000000001</v>
      </c>
      <c r="C12" s="4"/>
    </row>
    <row r="13" spans="1:11" x14ac:dyDescent="0.25">
      <c r="A13" s="5" t="s">
        <v>22</v>
      </c>
      <c r="B13" s="6">
        <v>0.3</v>
      </c>
      <c r="C13" s="7"/>
    </row>
    <row r="14" spans="1:11" x14ac:dyDescent="0.25">
      <c r="A14" s="8" t="s">
        <v>23</v>
      </c>
      <c r="B14" s="3">
        <v>-0.3</v>
      </c>
      <c r="C14" s="4"/>
    </row>
    <row r="15" spans="1:11" x14ac:dyDescent="0.25">
      <c r="A15" s="5" t="s">
        <v>24</v>
      </c>
      <c r="B15" s="6" t="s">
        <v>19</v>
      </c>
      <c r="C15" s="7"/>
    </row>
    <row r="16" spans="1:11" x14ac:dyDescent="0.25">
      <c r="A16" s="8" t="s">
        <v>25</v>
      </c>
      <c r="B16" s="3" t="s">
        <v>19</v>
      </c>
      <c r="C16" s="4"/>
    </row>
    <row r="17" spans="1:3" x14ac:dyDescent="0.25">
      <c r="A17" s="5"/>
      <c r="B17" s="6"/>
      <c r="C17" s="7"/>
    </row>
    <row r="18" spans="1:3" x14ac:dyDescent="0.25">
      <c r="A18" s="2" t="s">
        <v>26</v>
      </c>
      <c r="B18" s="3"/>
      <c r="C18" s="4"/>
    </row>
    <row r="19" spans="1:3" x14ac:dyDescent="0.25">
      <c r="A19" s="5" t="s">
        <v>27</v>
      </c>
      <c r="B19" s="6">
        <v>30</v>
      </c>
      <c r="C19" s="7"/>
    </row>
    <row r="20" spans="1:3" x14ac:dyDescent="0.25">
      <c r="A20" s="8" t="s">
        <v>28</v>
      </c>
      <c r="B20" s="3">
        <v>0.4</v>
      </c>
      <c r="C20" s="4"/>
    </row>
    <row r="21" spans="1:3" x14ac:dyDescent="0.25">
      <c r="A21" s="5" t="s">
        <v>29</v>
      </c>
      <c r="B21" s="6" t="s">
        <v>41</v>
      </c>
      <c r="C21" s="7"/>
    </row>
    <row r="22" spans="1:3" x14ac:dyDescent="0.25">
      <c r="A22" s="8"/>
      <c r="B22" s="3"/>
      <c r="C22" s="4"/>
    </row>
    <row r="23" spans="1:3" x14ac:dyDescent="0.25">
      <c r="A23" s="9" t="s">
        <v>30</v>
      </c>
      <c r="B23" s="6"/>
      <c r="C23" s="7"/>
    </row>
    <row r="25" spans="1:3" x14ac:dyDescent="0.25">
      <c r="A25" s="8" t="s">
        <v>31</v>
      </c>
      <c r="B25" s="3">
        <v>1</v>
      </c>
      <c r="C25" s="7" t="s">
        <v>32</v>
      </c>
    </row>
    <row r="26" spans="1:3" x14ac:dyDescent="0.25">
      <c r="A26" s="5" t="s">
        <v>33</v>
      </c>
      <c r="B26" s="6">
        <v>0.01</v>
      </c>
      <c r="C26" s="4" t="s">
        <v>34</v>
      </c>
    </row>
    <row r="27" spans="1:3" x14ac:dyDescent="0.25">
      <c r="A27" s="8" t="s">
        <v>42</v>
      </c>
      <c r="B27" s="3">
        <v>2</v>
      </c>
    </row>
    <row r="28" spans="1:3" x14ac:dyDescent="0.25">
      <c r="A28" s="5"/>
      <c r="B28" s="6"/>
      <c r="C28" s="7"/>
    </row>
    <row r="29" spans="1:3" x14ac:dyDescent="0.25">
      <c r="A29" s="2" t="s">
        <v>35</v>
      </c>
      <c r="B29" s="3"/>
      <c r="C29" s="4"/>
    </row>
    <row r="30" spans="1:3" x14ac:dyDescent="0.25">
      <c r="A30" s="5" t="s">
        <v>36</v>
      </c>
      <c r="B30" s="6">
        <v>1.4</v>
      </c>
    </row>
    <row r="31" spans="1:3" x14ac:dyDescent="0.25">
      <c r="A31" s="10" t="s">
        <v>43</v>
      </c>
      <c r="B31" s="11">
        <v>1</v>
      </c>
      <c r="C31" s="4"/>
    </row>
    <row r="32" spans="1:3" x14ac:dyDescent="0.25">
      <c r="A32" s="12" t="s">
        <v>44</v>
      </c>
      <c r="B32" s="11">
        <v>-0.1</v>
      </c>
    </row>
    <row r="33" spans="1:2" x14ac:dyDescent="0.25">
      <c r="A33" s="10"/>
      <c r="B33" s="11"/>
    </row>
    <row r="34" spans="1:2" x14ac:dyDescent="0.25">
      <c r="A34" t="s">
        <v>37</v>
      </c>
    </row>
    <row r="35" spans="1:2" x14ac:dyDescent="0.25">
      <c r="A35" t="s">
        <v>30</v>
      </c>
      <c r="B35" t="s">
        <v>45</v>
      </c>
    </row>
    <row r="36" spans="1:2" x14ac:dyDescent="0.25">
      <c r="A36" t="s">
        <v>38</v>
      </c>
      <c r="B36" t="s">
        <v>46</v>
      </c>
    </row>
    <row r="37" spans="1:2" x14ac:dyDescent="0.25">
      <c r="A37" t="s">
        <v>39</v>
      </c>
      <c r="B37" t="s">
        <v>40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0D20-45C9-4A95-9DB5-9D4C6FEAE882}">
  <dimension ref="A1:L37"/>
  <sheetViews>
    <sheetView workbookViewId="0">
      <selection activeCell="N21" sqref="N21"/>
    </sheetView>
  </sheetViews>
  <sheetFormatPr defaultRowHeight="15" x14ac:dyDescent="0.25"/>
  <sheetData>
    <row r="1" spans="1:12" x14ac:dyDescent="0.25">
      <c r="A1" s="13" t="s">
        <v>11</v>
      </c>
      <c r="B1" s="14" t="s">
        <v>12</v>
      </c>
      <c r="C1" s="15" t="s">
        <v>13</v>
      </c>
      <c r="G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s="2" t="s">
        <v>14</v>
      </c>
      <c r="B2" s="3"/>
      <c r="C2" s="4"/>
      <c r="G2" t="s">
        <v>10</v>
      </c>
      <c r="H2" s="1">
        <v>1210.753561</v>
      </c>
      <c r="I2" s="1">
        <f>Table664[[#This Row],[Run Time (sec)]]/60</f>
        <v>20.179226016666668</v>
      </c>
      <c r="J2">
        <v>30568</v>
      </c>
      <c r="K2" s="1">
        <f>Table664[[#This Row],[Cycles]]/Table664[[#This Row],[Run Time (sec)]]</f>
        <v>25.24708659518863</v>
      </c>
      <c r="L2" s="1">
        <f>Table664[[#This Row],[Cycles]]/Table664[[#This Row],[Run Time (min)]]</f>
        <v>1514.8251957113177</v>
      </c>
    </row>
    <row r="3" spans="1:12" x14ac:dyDescent="0.25">
      <c r="A3" s="5" t="s">
        <v>15</v>
      </c>
      <c r="B3" s="6">
        <v>400</v>
      </c>
      <c r="C3" s="7"/>
      <c r="G3" t="s">
        <v>8</v>
      </c>
      <c r="H3" s="1">
        <v>947.31554600000004</v>
      </c>
      <c r="I3" s="1">
        <f>Table664[[#This Row],[Run Time (sec)]]/60</f>
        <v>15.788592433333333</v>
      </c>
      <c r="J3">
        <v>30568</v>
      </c>
      <c r="K3" s="1">
        <f>Table664[[#This Row],[Cycles]]/Table664[[#This Row],[Run Time (sec)]]</f>
        <v>32.268023183058794</v>
      </c>
      <c r="L3" s="1">
        <f>Table664[[#This Row],[Cycles]]/Table664[[#This Row],[Run Time (min)]]</f>
        <v>1936.0813909835276</v>
      </c>
    </row>
    <row r="4" spans="1:12" x14ac:dyDescent="0.25">
      <c r="A4" s="8" t="s">
        <v>16</v>
      </c>
      <c r="B4" s="3">
        <v>400</v>
      </c>
      <c r="C4" s="4"/>
      <c r="G4" t="s">
        <v>7</v>
      </c>
      <c r="H4" s="1">
        <v>716.57917099999895</v>
      </c>
      <c r="I4" s="1">
        <f>Table664[[#This Row],[Run Time (sec)]]/60</f>
        <v>11.942986183333316</v>
      </c>
      <c r="J4">
        <v>30566</v>
      </c>
      <c r="K4" s="1">
        <f>Table664[[#This Row],[Cycles]]/Table664[[#This Row],[Run Time (sec)]]</f>
        <v>42.655440231879197</v>
      </c>
      <c r="L4" s="1">
        <f>Table664[[#This Row],[Cycles]]/Table664[[#This Row],[Run Time (min)]]</f>
        <v>2559.3264139127518</v>
      </c>
    </row>
    <row r="5" spans="1:12" x14ac:dyDescent="0.25">
      <c r="A5" s="5" t="s">
        <v>17</v>
      </c>
      <c r="B5" s="6">
        <v>1</v>
      </c>
      <c r="C5" s="7"/>
      <c r="G5" t="s">
        <v>6</v>
      </c>
      <c r="H5" s="1">
        <v>483.380064</v>
      </c>
      <c r="I5" s="1">
        <f>Table664[[#This Row],[Run Time (sec)]]/60</f>
        <v>8.0563344000000008</v>
      </c>
      <c r="J5">
        <v>30560</v>
      </c>
      <c r="K5" s="1">
        <f>Table664[[#This Row],[Cycles]]/Table664[[#This Row],[Run Time (sec)]]</f>
        <v>63.221473693213795</v>
      </c>
      <c r="L5" s="1">
        <f>Table664[[#This Row],[Cycles]]/Table664[[#This Row],[Run Time (min)]]</f>
        <v>3793.288421592827</v>
      </c>
    </row>
    <row r="6" spans="1:12" x14ac:dyDescent="0.25">
      <c r="A6" s="8"/>
      <c r="B6" s="3"/>
      <c r="C6" s="4"/>
      <c r="G6" t="s">
        <v>9</v>
      </c>
      <c r="H6" s="1">
        <v>445.99096600000001</v>
      </c>
      <c r="I6" s="1">
        <f>Table664[[#This Row],[Run Time (sec)]]/60</f>
        <v>7.4331827666666666</v>
      </c>
      <c r="J6">
        <v>30572</v>
      </c>
      <c r="K6" s="1">
        <f>Table664[[#This Row],[Cycles]]/Table664[[#This Row],[Run Time (sec)]]</f>
        <v>68.548473692626317</v>
      </c>
      <c r="L6" s="1">
        <f>Table664[[#This Row],[Cycles]]/Table664[[#This Row],[Run Time (min)]]</f>
        <v>4112.9084215575795</v>
      </c>
    </row>
    <row r="7" spans="1:12" x14ac:dyDescent="0.25">
      <c r="A7" s="9" t="s">
        <v>18</v>
      </c>
      <c r="B7" s="6"/>
      <c r="C7" s="7"/>
    </row>
    <row r="8" spans="1:12" x14ac:dyDescent="0.25">
      <c r="A8" s="8" t="s">
        <v>15</v>
      </c>
      <c r="B8" s="3">
        <v>8</v>
      </c>
      <c r="C8" s="4"/>
    </row>
    <row r="9" spans="1:12" x14ac:dyDescent="0.25">
      <c r="A9" s="5" t="s">
        <v>16</v>
      </c>
      <c r="B9" s="6">
        <v>8</v>
      </c>
      <c r="C9" s="7"/>
    </row>
    <row r="10" spans="1:12" x14ac:dyDescent="0.25">
      <c r="A10" s="8" t="s">
        <v>17</v>
      </c>
      <c r="B10" s="3">
        <v>8</v>
      </c>
      <c r="C10" s="4"/>
    </row>
    <row r="11" spans="1:12" x14ac:dyDescent="0.25">
      <c r="A11" s="5" t="s">
        <v>20</v>
      </c>
      <c r="B11" s="6">
        <v>0.3</v>
      </c>
      <c r="C11" s="7"/>
    </row>
    <row r="12" spans="1:12" x14ac:dyDescent="0.25">
      <c r="A12" s="8" t="s">
        <v>21</v>
      </c>
      <c r="B12" s="3">
        <v>0</v>
      </c>
      <c r="C12" s="4"/>
    </row>
    <row r="13" spans="1:12" x14ac:dyDescent="0.25">
      <c r="A13" s="5" t="s">
        <v>22</v>
      </c>
      <c r="B13" s="6">
        <v>0</v>
      </c>
      <c r="C13" s="7"/>
    </row>
    <row r="14" spans="1:12" x14ac:dyDescent="0.25">
      <c r="A14" s="8" t="s">
        <v>23</v>
      </c>
      <c r="B14" s="3">
        <v>0.3</v>
      </c>
      <c r="C14" s="4"/>
    </row>
    <row r="15" spans="1:12" x14ac:dyDescent="0.25">
      <c r="A15" s="5" t="s">
        <v>24</v>
      </c>
      <c r="B15" s="6" t="s">
        <v>19</v>
      </c>
      <c r="C15" s="7"/>
    </row>
    <row r="16" spans="1:12" x14ac:dyDescent="0.25">
      <c r="A16" s="8" t="s">
        <v>25</v>
      </c>
      <c r="B16" s="3" t="s">
        <v>19</v>
      </c>
      <c r="C16" s="4"/>
    </row>
    <row r="17" spans="1:3" x14ac:dyDescent="0.25">
      <c r="A17" s="5"/>
      <c r="B17" s="6"/>
      <c r="C17" s="7"/>
    </row>
    <row r="18" spans="1:3" x14ac:dyDescent="0.25">
      <c r="A18" s="2" t="s">
        <v>26</v>
      </c>
      <c r="B18" s="3"/>
      <c r="C18" s="4"/>
    </row>
    <row r="19" spans="1:3" x14ac:dyDescent="0.25">
      <c r="A19" s="5" t="s">
        <v>27</v>
      </c>
      <c r="B19" s="6">
        <v>5</v>
      </c>
      <c r="C19" s="7"/>
    </row>
    <row r="20" spans="1:3" x14ac:dyDescent="0.25">
      <c r="A20" s="8" t="s">
        <v>28</v>
      </c>
      <c r="B20" s="3">
        <v>0.4</v>
      </c>
      <c r="C20" s="4"/>
    </row>
    <row r="21" spans="1:3" x14ac:dyDescent="0.25">
      <c r="A21" s="5" t="s">
        <v>29</v>
      </c>
      <c r="B21" s="6" t="s">
        <v>41</v>
      </c>
      <c r="C21" s="7"/>
    </row>
    <row r="22" spans="1:3" x14ac:dyDescent="0.25">
      <c r="A22" s="8"/>
      <c r="B22" s="3"/>
      <c r="C22" s="4"/>
    </row>
    <row r="23" spans="1:3" x14ac:dyDescent="0.25">
      <c r="A23" s="9" t="s">
        <v>30</v>
      </c>
      <c r="B23" s="6"/>
      <c r="C23" s="7"/>
    </row>
    <row r="24" spans="1:3" x14ac:dyDescent="0.25">
      <c r="A24" t="s">
        <v>50</v>
      </c>
      <c r="B24">
        <v>0.125</v>
      </c>
      <c r="C24" t="s">
        <v>54</v>
      </c>
    </row>
    <row r="25" spans="1:3" x14ac:dyDescent="0.25">
      <c r="A25" s="8" t="s">
        <v>51</v>
      </c>
      <c r="B25" s="3">
        <v>0.14000000000000001</v>
      </c>
      <c r="C25" s="7" t="s">
        <v>55</v>
      </c>
    </row>
    <row r="26" spans="1:3" x14ac:dyDescent="0.25">
      <c r="A26" s="5" t="s">
        <v>52</v>
      </c>
      <c r="B26" s="6">
        <v>1</v>
      </c>
      <c r="C26" s="4" t="s">
        <v>56</v>
      </c>
    </row>
    <row r="27" spans="1:3" x14ac:dyDescent="0.25">
      <c r="A27" s="8" t="s">
        <v>53</v>
      </c>
      <c r="B27" s="3">
        <v>1</v>
      </c>
      <c r="C27" t="s">
        <v>57</v>
      </c>
    </row>
    <row r="28" spans="1:3" x14ac:dyDescent="0.25">
      <c r="A28" s="5"/>
      <c r="B28" s="6"/>
      <c r="C28" s="7"/>
    </row>
    <row r="29" spans="1:3" x14ac:dyDescent="0.25">
      <c r="A29" s="2" t="s">
        <v>35</v>
      </c>
      <c r="B29" s="3"/>
      <c r="C29" s="4"/>
    </row>
    <row r="30" spans="1:3" x14ac:dyDescent="0.25">
      <c r="A30" s="5" t="s">
        <v>36</v>
      </c>
      <c r="B30" s="6">
        <v>1.4</v>
      </c>
    </row>
    <row r="31" spans="1:3" x14ac:dyDescent="0.25">
      <c r="A31" s="10"/>
      <c r="B31" s="11"/>
      <c r="C31" s="4"/>
    </row>
    <row r="32" spans="1:3" x14ac:dyDescent="0.25">
      <c r="A32" s="12"/>
      <c r="B32" s="11"/>
    </row>
    <row r="33" spans="1:2" x14ac:dyDescent="0.25">
      <c r="A33" s="10"/>
      <c r="B33" s="11"/>
    </row>
    <row r="34" spans="1:2" x14ac:dyDescent="0.25">
      <c r="A34" t="s">
        <v>37</v>
      </c>
    </row>
    <row r="35" spans="1:2" x14ac:dyDescent="0.25">
      <c r="A35" t="s">
        <v>30</v>
      </c>
      <c r="B35" t="s">
        <v>49</v>
      </c>
    </row>
    <row r="36" spans="1:2" x14ac:dyDescent="0.25">
      <c r="A36" t="s">
        <v>38</v>
      </c>
      <c r="B36" t="s">
        <v>48</v>
      </c>
    </row>
    <row r="37" spans="1:2" x14ac:dyDescent="0.25">
      <c r="A37" t="s">
        <v>39</v>
      </c>
      <c r="B37" t="s">
        <v>47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 Instability</vt:lpstr>
      <vt:lpstr>Imposion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Hayes</dc:creator>
  <cp:lastModifiedBy>Kian Hayes</cp:lastModifiedBy>
  <dcterms:created xsi:type="dcterms:W3CDTF">2015-06-05T18:17:20Z</dcterms:created>
  <dcterms:modified xsi:type="dcterms:W3CDTF">2024-07-29T15:51:03Z</dcterms:modified>
</cp:coreProperties>
</file>