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School\reu2024\research\summer2024\athena\processes_test\"/>
    </mc:Choice>
  </mc:AlternateContent>
  <xr:revisionPtr revIDLastSave="0" documentId="13_ncr:1_{2CE05648-636B-4D20-9BA6-148C7DEC62F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P8" i="1"/>
  <c r="J35" i="1"/>
  <c r="J36" i="1" s="1"/>
  <c r="J37" i="1" s="1"/>
  <c r="K33" i="1"/>
  <c r="K34" i="1"/>
  <c r="M33" i="1"/>
  <c r="M34" i="1"/>
  <c r="I33" i="1"/>
  <c r="I34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K7" i="1"/>
  <c r="K8" i="1"/>
  <c r="M7" i="1"/>
  <c r="M8" i="1"/>
  <c r="M3" i="1"/>
  <c r="M4" i="1"/>
  <c r="M5" i="1"/>
  <c r="M6" i="1"/>
  <c r="K3" i="1"/>
  <c r="K4" i="1"/>
  <c r="K5" i="1"/>
  <c r="K6" i="1"/>
</calcChain>
</file>

<file path=xl/sharedStrings.xml><?xml version="1.0" encoding="utf-8"?>
<sst xmlns="http://schemas.openxmlformats.org/spreadsheetml/2006/main" count="18" uniqueCount="18">
  <si>
    <t>Processes</t>
  </si>
  <si>
    <t>Computation Time (s)</t>
  </si>
  <si>
    <t>Computation Time (min)</t>
  </si>
  <si>
    <t>Rayleigh-Taylor Instability</t>
  </si>
  <si>
    <t>Cycles</t>
  </si>
  <si>
    <t>Cycles/Second</t>
  </si>
  <si>
    <t>Simulation Time</t>
  </si>
  <si>
    <t>Total Meshblocks</t>
  </si>
  <si>
    <t>Problem name</t>
  </si>
  <si>
    <t>rt</t>
  </si>
  <si>
    <t>Total Time</t>
  </si>
  <si>
    <t>sec</t>
  </si>
  <si>
    <t>min</t>
  </si>
  <si>
    <t>hours</t>
  </si>
  <si>
    <t>x limit (code length)</t>
  </si>
  <si>
    <t>y limit (code length)</t>
  </si>
  <si>
    <t>nx1 (meshblocks)</t>
  </si>
  <si>
    <t>nx2 (meshblocks)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</si>
</sst>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2" fontId="1" fillId="0" borderId="1" xfId="0" applyNumberFormat="1" applyFont="1" applyBorder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6">
    <dxf>
      <numFmt numFmtId="15" formatCode="0.00E+00"/>
    </dxf>
    <dxf>
      <numFmt numFmtId="15" formatCode="0.00E+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5" formatCode="0.00E+00"/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Sheet1!$K$3:$K$34</c:f>
              <c:numCache>
                <c:formatCode>0.00</c:formatCode>
                <c:ptCount val="32"/>
                <c:pt idx="0">
                  <c:v>144.90074946666667</c:v>
                </c:pt>
                <c:pt idx="1">
                  <c:v>78.637804966666664</c:v>
                </c:pt>
                <c:pt idx="2">
                  <c:v>67.176981316666669</c:v>
                </c:pt>
                <c:pt idx="3">
                  <c:v>62.418072266666499</c:v>
                </c:pt>
                <c:pt idx="4">
                  <c:v>50.876614033333162</c:v>
                </c:pt>
                <c:pt idx="5">
                  <c:v>50.777692033333167</c:v>
                </c:pt>
                <c:pt idx="6">
                  <c:v>50.953186766666668</c:v>
                </c:pt>
                <c:pt idx="7">
                  <c:v>45.745326549999831</c:v>
                </c:pt>
                <c:pt idx="8">
                  <c:v>43.479076683333162</c:v>
                </c:pt>
                <c:pt idx="9">
                  <c:v>42.507412716666664</c:v>
                </c:pt>
                <c:pt idx="10">
                  <c:v>42.546280083333336</c:v>
                </c:pt>
                <c:pt idx="11">
                  <c:v>40.9467985</c:v>
                </c:pt>
                <c:pt idx="12">
                  <c:v>38.632544933333165</c:v>
                </c:pt>
                <c:pt idx="13">
                  <c:v>40.257791050000002</c:v>
                </c:pt>
                <c:pt idx="14">
                  <c:v>37.897536916666496</c:v>
                </c:pt>
                <c:pt idx="15">
                  <c:v>39.805079666666501</c:v>
                </c:pt>
                <c:pt idx="16">
                  <c:v>37.825113266666669</c:v>
                </c:pt>
                <c:pt idx="17">
                  <c:v>39.783821816666666</c:v>
                </c:pt>
                <c:pt idx="18">
                  <c:v>38.861343883333163</c:v>
                </c:pt>
                <c:pt idx="19">
                  <c:v>39.601954883333164</c:v>
                </c:pt>
                <c:pt idx="20">
                  <c:v>39.896957133333167</c:v>
                </c:pt>
                <c:pt idx="21">
                  <c:v>38.932031866666499</c:v>
                </c:pt>
                <c:pt idx="22">
                  <c:v>38.496772133333337</c:v>
                </c:pt>
                <c:pt idx="23">
                  <c:v>38.629347333333165</c:v>
                </c:pt>
                <c:pt idx="24">
                  <c:v>38.762130383333336</c:v>
                </c:pt>
                <c:pt idx="25">
                  <c:v>38.112631549999996</c:v>
                </c:pt>
                <c:pt idx="26">
                  <c:v>39.018333133333165</c:v>
                </c:pt>
                <c:pt idx="27">
                  <c:v>37.912862099999835</c:v>
                </c:pt>
                <c:pt idx="28">
                  <c:v>37.502092050000002</c:v>
                </c:pt>
                <c:pt idx="29">
                  <c:v>37.998061483333167</c:v>
                </c:pt>
                <c:pt idx="30">
                  <c:v>38.070755749999833</c:v>
                </c:pt>
                <c:pt idx="31">
                  <c:v>36.896930883333333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2-4896-9A78-BFA6E0472C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1227151"/>
        <c:axId val="241232431"/>
      </c:lineChart>
      <c:catAx>
        <c:axId val="24122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32431"/>
        <c:crosses val="autoZero"/>
        <c:auto val="1"/>
        <c:lblAlgn val="ctr"/>
        <c:lblOffset val="100"/>
        <c:tickLblSkip val="2"/>
        <c:noMultiLvlLbl val="0"/>
      </c:catAx>
      <c:valAx>
        <c:axId val="2412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22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by Cycles per Second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Sheet1!$M$3:$M$34</c:f>
              <c:numCache>
                <c:formatCode>0.00E+00</c:formatCode>
                <c:ptCount val="32"/>
                <c:pt idx="0">
                  <c:v>2.1148958934163176</c:v>
                </c:pt>
                <c:pt idx="1">
                  <c:v>3.8969805951463083</c:v>
                </c:pt>
                <c:pt idx="2">
                  <c:v>4.5618304662339666</c:v>
                </c:pt>
                <c:pt idx="3">
                  <c:v>4.9096357652758744</c:v>
                </c:pt>
                <c:pt idx="4">
                  <c:v>6.0233961285084963</c:v>
                </c:pt>
                <c:pt idx="5">
                  <c:v>6.0351305411602798</c:v>
                </c:pt>
                <c:pt idx="6">
                  <c:v>6.0143441352029061</c:v>
                </c:pt>
                <c:pt idx="7">
                  <c:v>6.6990449759944086</c:v>
                </c:pt>
                <c:pt idx="8">
                  <c:v>7.0482177492391758</c:v>
                </c:pt>
                <c:pt idx="9">
                  <c:v>7.2093308064323685</c:v>
                </c:pt>
                <c:pt idx="10">
                  <c:v>7.2027448557140898</c:v>
                </c:pt>
                <c:pt idx="11">
                  <c:v>7.4841015958793458</c:v>
                </c:pt>
                <c:pt idx="12">
                  <c:v>7.9324310766694266</c:v>
                </c:pt>
                <c:pt idx="13">
                  <c:v>7.6121911313859831</c:v>
                </c:pt>
                <c:pt idx="14">
                  <c:v>8.0862774980299594</c:v>
                </c:pt>
                <c:pt idx="15">
                  <c:v>7.6987661516132277</c:v>
                </c:pt>
                <c:pt idx="16">
                  <c:v>8.1017602733805596</c:v>
                </c:pt>
                <c:pt idx="17">
                  <c:v>7.7028798643879579</c:v>
                </c:pt>
                <c:pt idx="18">
                  <c:v>7.8857283196382237</c:v>
                </c:pt>
                <c:pt idx="19">
                  <c:v>7.738254358977926</c:v>
                </c:pt>
                <c:pt idx="20">
                  <c:v>7.6810369015326918</c:v>
                </c:pt>
                <c:pt idx="21">
                  <c:v>7.8714103864273701</c:v>
                </c:pt>
                <c:pt idx="22">
                  <c:v>7.9604076658326646</c:v>
                </c:pt>
                <c:pt idx="23">
                  <c:v>7.9330876951049358</c:v>
                </c:pt>
                <c:pt idx="24">
                  <c:v>7.9059122130130692</c:v>
                </c:pt>
                <c:pt idx="25">
                  <c:v>8.040641318560434</c:v>
                </c:pt>
                <c:pt idx="26">
                  <c:v>7.8540002965478122</c:v>
                </c:pt>
                <c:pt idx="27">
                  <c:v>8.0830088530826423</c:v>
                </c:pt>
                <c:pt idx="28">
                  <c:v>8.171544125896304</c:v>
                </c:pt>
                <c:pt idx="29">
                  <c:v>8.0648851030049542</c:v>
                </c:pt>
                <c:pt idx="30">
                  <c:v>8.0494855949898341</c:v>
                </c:pt>
                <c:pt idx="31">
                  <c:v>8.3055688552791302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B-4159-AB01-7CE189B3F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995119"/>
        <c:axId val="287995599"/>
      </c:lineChart>
      <c:catAx>
        <c:axId val="28799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#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95599"/>
        <c:crosses val="autoZero"/>
        <c:auto val="1"/>
        <c:lblAlgn val="ctr"/>
        <c:lblOffset val="100"/>
        <c:noMultiLvlLbl val="0"/>
      </c:catAx>
      <c:valAx>
        <c:axId val="28799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Cycles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9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80960</xdr:colOff>
      <xdr:row>0</xdr:row>
      <xdr:rowOff>157162</xdr:rowOff>
    </xdr:from>
    <xdr:to>
      <xdr:col>6</xdr:col>
      <xdr:colOff>1476374</xdr:colOff>
      <xdr:row>15</xdr:row>
      <xdr:rowOff>42862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8B23B7-02D7-B40F-401F-2C6507B90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33336</xdr:colOff>
      <xdr:row>16</xdr:row>
      <xdr:rowOff>14287</xdr:rowOff>
    </xdr:from>
    <xdr:to>
      <xdr:col>6</xdr:col>
      <xdr:colOff>1476374</xdr:colOff>
      <xdr:row>30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07CF466-1CCE-5DDE-3F91-8659FEC80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FAB3D3-A091-41F6-8EFB-906801341DFF}" name="Table22" displayName="Table22" ref="I2:M35" totalsRowCount="1">
  <autoFilter ref="I2:M34" xr:uid="{0CFAB3D3-A091-41F6-8EFB-906801341DFF}"/>
  <tableColumns count="5">
    <tableColumn id="1" xr3:uid="{2870F720-140F-4DAE-9CF8-03FD0B6FEB20}" name="Processes" totalsRowLabel="Total Time" totalsRowDxfId="5"/>
    <tableColumn id="2" xr3:uid="{B8121DE1-6D1D-4DDE-A11F-F8DF2BF67D5B}" name="Computation Time (s)" totalsRowFunction="custom" dataDxfId="4" totalsRowDxfId="3">
      <totalsRowFormula>SUM(Table22[Computation Time (s)])</totalsRowFormula>
    </tableColumn>
    <tableColumn id="3" xr3:uid="{81C9C330-7E24-4135-8119-5CFC2CB0F8DA}" name="Computation Time (min)" totalsRowLabel="sec" dataDxfId="2">
      <calculatedColumnFormula>Table22[[#This Row],[Computation Time (s)]]/60</calculatedColumnFormula>
    </tableColumn>
    <tableColumn id="4" xr3:uid="{AA2F2E7B-7D50-4D56-A974-28DD619A7DB7}" name="Cycles"/>
    <tableColumn id="5" xr3:uid="{8818B97D-09D4-48A7-B16C-A3E419F56485}" name="Cycles/Second" dataDxfId="1" totalsRowDxfId="0">
      <calculatedColumnFormula>Table22[[#This Row],[Cycles]]/Table22[[#This Row],[Computation Time (s)]]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P37"/>
  <sheetViews>
    <sheetView tabSelected="1" zoomScaleNormal="100" workbookViewId="0">
      <selection activeCell="I2" sqref="I2:M34"/>
    </sheetView>
  </sheetViews>
  <sheetFormatPr defaultRowHeight="15" x14ac:dyDescent="0.25"/>
  <cols>
    <col min="5" max="5" width="11.85546875" customWidth="1"/>
    <col min="6" max="6" width="26.28515625" bestFit="1" customWidth="1"/>
    <col min="7" max="7" width="24.85546875" customWidth="1"/>
    <col min="9" max="9" width="12" bestFit="1" customWidth="1"/>
    <col min="10" max="10" width="22.7109375" bestFit="1" customWidth="1"/>
    <col min="11" max="11" width="25.42578125" bestFit="1" customWidth="1"/>
    <col min="13" max="13" width="16.28515625" bestFit="1" customWidth="1"/>
    <col min="15" max="15" width="19.140625" bestFit="1" customWidth="1"/>
  </cols>
  <sheetData>
    <row r="1" spans="6:16" x14ac:dyDescent="0.25">
      <c r="J1" t="s">
        <v>3</v>
      </c>
    </row>
    <row r="2" spans="6:16" x14ac:dyDescent="0.25">
      <c r="I2" t="s">
        <v>0</v>
      </c>
      <c r="J2" t="s">
        <v>1</v>
      </c>
      <c r="K2" t="s">
        <v>2</v>
      </c>
      <c r="L2" t="s">
        <v>4</v>
      </c>
      <c r="M2" t="s">
        <v>5</v>
      </c>
      <c r="O2" t="s">
        <v>8</v>
      </c>
      <c r="P2" t="s">
        <v>9</v>
      </c>
    </row>
    <row r="3" spans="6:16" x14ac:dyDescent="0.25">
      <c r="F3" s="1"/>
      <c r="G3" s="1"/>
      <c r="I3">
        <v>1</v>
      </c>
      <c r="J3" s="1">
        <v>8694.0449680000002</v>
      </c>
      <c r="K3" s="2">
        <f>Table22[[#This Row],[Computation Time (s)]]/60</f>
        <v>144.90074946666667</v>
      </c>
      <c r="L3">
        <v>18387</v>
      </c>
      <c r="M3" s="1">
        <f>Table22[[#This Row],[Cycles]]/Table22[[#This Row],[Computation Time (s)]]</f>
        <v>2.1148958934163176</v>
      </c>
      <c r="O3" t="s">
        <v>6</v>
      </c>
      <c r="P3">
        <v>10</v>
      </c>
    </row>
    <row r="4" spans="6:16" x14ac:dyDescent="0.25">
      <c r="I4">
        <v>2</v>
      </c>
      <c r="J4" s="1">
        <v>4718.268298</v>
      </c>
      <c r="K4" s="2">
        <f>Table22[[#This Row],[Computation Time (s)]]/60</f>
        <v>78.637804966666664</v>
      </c>
      <c r="L4">
        <v>18387</v>
      </c>
      <c r="M4" s="1">
        <f>Table22[[#This Row],[Cycles]]/Table22[[#This Row],[Computation Time (s)]]</f>
        <v>3.8969805951463083</v>
      </c>
      <c r="O4" t="s">
        <v>14</v>
      </c>
      <c r="P4" s="2">
        <v>0.16700000000000001</v>
      </c>
    </row>
    <row r="5" spans="6:16" x14ac:dyDescent="0.25">
      <c r="F5" s="1"/>
      <c r="G5" s="1"/>
      <c r="I5">
        <v>3</v>
      </c>
      <c r="J5" s="1">
        <v>4030.6188790000001</v>
      </c>
      <c r="K5" s="2">
        <f>Table22[[#This Row],[Computation Time (s)]]/60</f>
        <v>67.176981316666669</v>
      </c>
      <c r="L5">
        <v>18387</v>
      </c>
      <c r="M5" s="1">
        <f>Table22[[#This Row],[Cycles]]/Table22[[#This Row],[Computation Time (s)]]</f>
        <v>4.5618304662339666</v>
      </c>
      <c r="O5" t="s">
        <v>15</v>
      </c>
      <c r="P5">
        <v>0.3</v>
      </c>
    </row>
    <row r="6" spans="6:16" x14ac:dyDescent="0.25">
      <c r="F6" s="1"/>
      <c r="G6" s="1"/>
      <c r="I6">
        <v>4</v>
      </c>
      <c r="J6" s="1">
        <v>3745.0843359999899</v>
      </c>
      <c r="K6" s="2">
        <f>Table22[[#This Row],[Computation Time (s)]]/60</f>
        <v>62.418072266666499</v>
      </c>
      <c r="L6">
        <v>18387</v>
      </c>
      <c r="M6" s="1">
        <f>Table22[[#This Row],[Cycles]]/Table22[[#This Row],[Computation Time (s)]]</f>
        <v>4.9096357652758744</v>
      </c>
      <c r="O6" t="s">
        <v>16</v>
      </c>
      <c r="P6">
        <v>200</v>
      </c>
    </row>
    <row r="7" spans="6:16" x14ac:dyDescent="0.25">
      <c r="I7">
        <f>I6+1</f>
        <v>5</v>
      </c>
      <c r="J7" s="1">
        <v>3052.5968419999899</v>
      </c>
      <c r="K7" s="2">
        <f>Table22[[#This Row],[Computation Time (s)]]/60</f>
        <v>50.876614033333162</v>
      </c>
      <c r="L7">
        <v>18387</v>
      </c>
      <c r="M7" s="1">
        <f>Table22[[#This Row],[Cycles]]/Table22[[#This Row],[Computation Time (s)]]</f>
        <v>6.0233961285084963</v>
      </c>
      <c r="O7" t="s">
        <v>17</v>
      </c>
      <c r="P7">
        <v>400</v>
      </c>
    </row>
    <row r="8" spans="6:16" x14ac:dyDescent="0.25">
      <c r="I8">
        <f t="shared" ref="I8:I34" si="0">I7+1</f>
        <v>6</v>
      </c>
      <c r="J8" s="1">
        <v>3046.6615219999899</v>
      </c>
      <c r="K8" s="2">
        <f>Table22[[#This Row],[Computation Time (s)]]/60</f>
        <v>50.777692033333167</v>
      </c>
      <c r="L8">
        <v>18387</v>
      </c>
      <c r="M8" s="1">
        <f>Table22[[#This Row],[Cycles]]/Table22[[#This Row],[Computation Time (s)]]</f>
        <v>6.0351305411602798</v>
      </c>
      <c r="O8" t="s">
        <v>7</v>
      </c>
      <c r="P8">
        <f>P6*P7</f>
        <v>80000</v>
      </c>
    </row>
    <row r="9" spans="6:16" x14ac:dyDescent="0.25">
      <c r="I9">
        <f t="shared" si="0"/>
        <v>7</v>
      </c>
      <c r="J9" s="1">
        <v>3057.191206</v>
      </c>
      <c r="K9" s="2">
        <f>Table22[[#This Row],[Computation Time (s)]]/60</f>
        <v>50.953186766666668</v>
      </c>
      <c r="L9">
        <v>18387</v>
      </c>
      <c r="M9" s="1">
        <f>Table22[[#This Row],[Cycles]]/Table22[[#This Row],[Computation Time (s)]]</f>
        <v>6.0143441352029061</v>
      </c>
    </row>
    <row r="10" spans="6:16" x14ac:dyDescent="0.25">
      <c r="I10">
        <f t="shared" si="0"/>
        <v>8</v>
      </c>
      <c r="J10" s="1">
        <v>2744.7195929999898</v>
      </c>
      <c r="K10" s="2">
        <f>Table22[[#This Row],[Computation Time (s)]]/60</f>
        <v>45.745326549999831</v>
      </c>
      <c r="L10">
        <v>18387</v>
      </c>
      <c r="M10" s="1">
        <f>Table22[[#This Row],[Cycles]]/Table22[[#This Row],[Computation Time (s)]]</f>
        <v>6.6990449759944086</v>
      </c>
    </row>
    <row r="11" spans="6:16" x14ac:dyDescent="0.25">
      <c r="I11">
        <f t="shared" si="0"/>
        <v>9</v>
      </c>
      <c r="J11" s="1">
        <v>2608.7446009999899</v>
      </c>
      <c r="K11" s="2">
        <f>Table22[[#This Row],[Computation Time (s)]]/60</f>
        <v>43.479076683333162</v>
      </c>
      <c r="L11">
        <v>18387</v>
      </c>
      <c r="M11" s="1">
        <f>Table22[[#This Row],[Cycles]]/Table22[[#This Row],[Computation Time (s)]]</f>
        <v>7.0482177492391758</v>
      </c>
    </row>
    <row r="12" spans="6:16" x14ac:dyDescent="0.25">
      <c r="I12">
        <f t="shared" si="0"/>
        <v>10</v>
      </c>
      <c r="J12" s="1">
        <v>2550.444763</v>
      </c>
      <c r="K12" s="2">
        <f>Table22[[#This Row],[Computation Time (s)]]/60</f>
        <v>42.507412716666664</v>
      </c>
      <c r="L12">
        <v>18387</v>
      </c>
      <c r="M12" s="1">
        <f>Table22[[#This Row],[Cycles]]/Table22[[#This Row],[Computation Time (s)]]</f>
        <v>7.2093308064323685</v>
      </c>
    </row>
    <row r="13" spans="6:16" x14ac:dyDescent="0.25">
      <c r="I13">
        <f t="shared" si="0"/>
        <v>11</v>
      </c>
      <c r="J13" s="1">
        <v>2552.776805</v>
      </c>
      <c r="K13" s="2">
        <f>Table22[[#This Row],[Computation Time (s)]]/60</f>
        <v>42.546280083333336</v>
      </c>
      <c r="L13">
        <v>18387</v>
      </c>
      <c r="M13" s="1">
        <f>Table22[[#This Row],[Cycles]]/Table22[[#This Row],[Computation Time (s)]]</f>
        <v>7.2027448557140898</v>
      </c>
    </row>
    <row r="14" spans="6:16" x14ac:dyDescent="0.25">
      <c r="I14">
        <f t="shared" si="0"/>
        <v>12</v>
      </c>
      <c r="J14" s="1">
        <v>2456.80791</v>
      </c>
      <c r="K14" s="2">
        <f>Table22[[#This Row],[Computation Time (s)]]/60</f>
        <v>40.9467985</v>
      </c>
      <c r="L14">
        <v>18387</v>
      </c>
      <c r="M14" s="1">
        <f>Table22[[#This Row],[Cycles]]/Table22[[#This Row],[Computation Time (s)]]</f>
        <v>7.4841015958793458</v>
      </c>
    </row>
    <row r="15" spans="6:16" x14ac:dyDescent="0.25">
      <c r="I15">
        <f t="shared" si="0"/>
        <v>13</v>
      </c>
      <c r="J15" s="1">
        <v>2317.9526959999898</v>
      </c>
      <c r="K15" s="2">
        <f>Table22[[#This Row],[Computation Time (s)]]/60</f>
        <v>38.632544933333165</v>
      </c>
      <c r="L15">
        <v>18387</v>
      </c>
      <c r="M15" s="1">
        <f>Table22[[#This Row],[Cycles]]/Table22[[#This Row],[Computation Time (s)]]</f>
        <v>7.9324310766694266</v>
      </c>
    </row>
    <row r="16" spans="6:16" x14ac:dyDescent="0.25">
      <c r="I16">
        <f t="shared" si="0"/>
        <v>14</v>
      </c>
      <c r="J16" s="1">
        <v>2415.467463</v>
      </c>
      <c r="K16" s="2">
        <f>Table22[[#This Row],[Computation Time (s)]]/60</f>
        <v>40.257791050000002</v>
      </c>
      <c r="L16">
        <v>18387</v>
      </c>
      <c r="M16" s="1">
        <f>Table22[[#This Row],[Cycles]]/Table22[[#This Row],[Computation Time (s)]]</f>
        <v>7.6121911313859831</v>
      </c>
    </row>
    <row r="17" spans="9:13" x14ac:dyDescent="0.25">
      <c r="I17">
        <f t="shared" si="0"/>
        <v>15</v>
      </c>
      <c r="J17" s="1">
        <v>2273.8522149999899</v>
      </c>
      <c r="K17" s="2">
        <f>Table22[[#This Row],[Computation Time (s)]]/60</f>
        <v>37.897536916666496</v>
      </c>
      <c r="L17">
        <v>18387</v>
      </c>
      <c r="M17" s="1">
        <f>Table22[[#This Row],[Cycles]]/Table22[[#This Row],[Computation Time (s)]]</f>
        <v>8.0862774980299594</v>
      </c>
    </row>
    <row r="18" spans="9:13" x14ac:dyDescent="0.25">
      <c r="I18">
        <f t="shared" si="0"/>
        <v>16</v>
      </c>
      <c r="J18" s="1">
        <v>2388.3047799999899</v>
      </c>
      <c r="K18" s="2">
        <f>Table22[[#This Row],[Computation Time (s)]]/60</f>
        <v>39.805079666666501</v>
      </c>
      <c r="L18">
        <v>18387</v>
      </c>
      <c r="M18" s="1">
        <f>Table22[[#This Row],[Cycles]]/Table22[[#This Row],[Computation Time (s)]]</f>
        <v>7.6987661516132277</v>
      </c>
    </row>
    <row r="19" spans="9:13" x14ac:dyDescent="0.25">
      <c r="I19">
        <f t="shared" si="0"/>
        <v>17</v>
      </c>
      <c r="J19" s="1">
        <v>2269.5067960000001</v>
      </c>
      <c r="K19" s="2">
        <f>Table22[[#This Row],[Computation Time (s)]]/60</f>
        <v>37.825113266666669</v>
      </c>
      <c r="L19">
        <v>18387</v>
      </c>
      <c r="M19" s="1">
        <f>Table22[[#This Row],[Cycles]]/Table22[[#This Row],[Computation Time (s)]]</f>
        <v>8.1017602733805596</v>
      </c>
    </row>
    <row r="20" spans="9:13" x14ac:dyDescent="0.25">
      <c r="I20">
        <f t="shared" si="0"/>
        <v>18</v>
      </c>
      <c r="J20" s="1">
        <v>2387.029309</v>
      </c>
      <c r="K20" s="2">
        <f>Table22[[#This Row],[Computation Time (s)]]/60</f>
        <v>39.783821816666666</v>
      </c>
      <c r="L20">
        <v>18387</v>
      </c>
      <c r="M20" s="1">
        <f>Table22[[#This Row],[Cycles]]/Table22[[#This Row],[Computation Time (s)]]</f>
        <v>7.7028798643879579</v>
      </c>
    </row>
    <row r="21" spans="9:13" x14ac:dyDescent="0.25">
      <c r="I21">
        <f t="shared" si="0"/>
        <v>19</v>
      </c>
      <c r="J21" s="1">
        <v>2331.6806329999899</v>
      </c>
      <c r="K21" s="2">
        <f>Table22[[#This Row],[Computation Time (s)]]/60</f>
        <v>38.861343883333163</v>
      </c>
      <c r="L21">
        <v>18387</v>
      </c>
      <c r="M21" s="1">
        <f>Table22[[#This Row],[Cycles]]/Table22[[#This Row],[Computation Time (s)]]</f>
        <v>7.8857283196382237</v>
      </c>
    </row>
    <row r="22" spans="9:13" x14ac:dyDescent="0.25">
      <c r="I22">
        <f t="shared" si="0"/>
        <v>20</v>
      </c>
      <c r="J22" s="1">
        <v>2376.1172929999898</v>
      </c>
      <c r="K22" s="2">
        <f>Table22[[#This Row],[Computation Time (s)]]/60</f>
        <v>39.601954883333164</v>
      </c>
      <c r="L22">
        <v>18387</v>
      </c>
      <c r="M22" s="1">
        <f>Table22[[#This Row],[Cycles]]/Table22[[#This Row],[Computation Time (s)]]</f>
        <v>7.738254358977926</v>
      </c>
    </row>
    <row r="23" spans="9:13" x14ac:dyDescent="0.25">
      <c r="I23">
        <f t="shared" si="0"/>
        <v>21</v>
      </c>
      <c r="J23" s="1">
        <v>2393.8174279999898</v>
      </c>
      <c r="K23" s="2">
        <f>Table22[[#This Row],[Computation Time (s)]]/60</f>
        <v>39.896957133333167</v>
      </c>
      <c r="L23">
        <v>18387</v>
      </c>
      <c r="M23" s="1">
        <f>Table22[[#This Row],[Cycles]]/Table22[[#This Row],[Computation Time (s)]]</f>
        <v>7.6810369015326918</v>
      </c>
    </row>
    <row r="24" spans="9:13" x14ac:dyDescent="0.25">
      <c r="I24">
        <f t="shared" si="0"/>
        <v>22</v>
      </c>
      <c r="J24" s="1">
        <v>2335.9219119999898</v>
      </c>
      <c r="K24" s="2">
        <f>Table22[[#This Row],[Computation Time (s)]]/60</f>
        <v>38.932031866666499</v>
      </c>
      <c r="L24">
        <v>18387</v>
      </c>
      <c r="M24" s="1">
        <f>Table22[[#This Row],[Cycles]]/Table22[[#This Row],[Computation Time (s)]]</f>
        <v>7.8714103864273701</v>
      </c>
    </row>
    <row r="25" spans="9:13" x14ac:dyDescent="0.25">
      <c r="I25">
        <f t="shared" si="0"/>
        <v>23</v>
      </c>
      <c r="J25" s="1">
        <v>2309.8063280000001</v>
      </c>
      <c r="K25" s="2">
        <f>Table22[[#This Row],[Computation Time (s)]]/60</f>
        <v>38.496772133333337</v>
      </c>
      <c r="L25">
        <v>18387</v>
      </c>
      <c r="M25" s="1">
        <f>Table22[[#This Row],[Cycles]]/Table22[[#This Row],[Computation Time (s)]]</f>
        <v>7.9604076658326646</v>
      </c>
    </row>
    <row r="26" spans="9:13" x14ac:dyDescent="0.25">
      <c r="I26">
        <f t="shared" si="0"/>
        <v>24</v>
      </c>
      <c r="J26" s="1">
        <v>2317.7608399999899</v>
      </c>
      <c r="K26" s="2">
        <f>Table22[[#This Row],[Computation Time (s)]]/60</f>
        <v>38.629347333333165</v>
      </c>
      <c r="L26">
        <v>18387</v>
      </c>
      <c r="M26" s="1">
        <f>Table22[[#This Row],[Cycles]]/Table22[[#This Row],[Computation Time (s)]]</f>
        <v>7.9330876951049358</v>
      </c>
    </row>
    <row r="27" spans="9:13" x14ac:dyDescent="0.25">
      <c r="I27">
        <f t="shared" si="0"/>
        <v>25</v>
      </c>
      <c r="J27" s="1">
        <v>2325.7278230000002</v>
      </c>
      <c r="K27" s="2">
        <f>Table22[[#This Row],[Computation Time (s)]]/60</f>
        <v>38.762130383333336</v>
      </c>
      <c r="L27">
        <v>18387</v>
      </c>
      <c r="M27" s="1">
        <f>Table22[[#This Row],[Cycles]]/Table22[[#This Row],[Computation Time (s)]]</f>
        <v>7.9059122130130692</v>
      </c>
    </row>
    <row r="28" spans="9:13" x14ac:dyDescent="0.25">
      <c r="I28">
        <f t="shared" si="0"/>
        <v>26</v>
      </c>
      <c r="J28" s="1">
        <v>2286.757893</v>
      </c>
      <c r="K28" s="2">
        <f>Table22[[#This Row],[Computation Time (s)]]/60</f>
        <v>38.112631549999996</v>
      </c>
      <c r="L28">
        <v>18387</v>
      </c>
      <c r="M28" s="1">
        <f>Table22[[#This Row],[Cycles]]/Table22[[#This Row],[Computation Time (s)]]</f>
        <v>8.040641318560434</v>
      </c>
    </row>
    <row r="29" spans="9:13" x14ac:dyDescent="0.25">
      <c r="I29">
        <f t="shared" si="0"/>
        <v>27</v>
      </c>
      <c r="J29" s="1">
        <v>2341.0999879999899</v>
      </c>
      <c r="K29" s="2">
        <f>Table22[[#This Row],[Computation Time (s)]]/60</f>
        <v>39.018333133333165</v>
      </c>
      <c r="L29">
        <v>18387</v>
      </c>
      <c r="M29" s="1">
        <f>Table22[[#This Row],[Cycles]]/Table22[[#This Row],[Computation Time (s)]]</f>
        <v>7.8540002965478122</v>
      </c>
    </row>
    <row r="30" spans="9:13" x14ac:dyDescent="0.25">
      <c r="I30">
        <f t="shared" si="0"/>
        <v>28</v>
      </c>
      <c r="J30" s="1">
        <v>2274.7717259999899</v>
      </c>
      <c r="K30" s="2">
        <f>Table22[[#This Row],[Computation Time (s)]]/60</f>
        <v>37.912862099999835</v>
      </c>
      <c r="L30">
        <v>18387</v>
      </c>
      <c r="M30" s="1">
        <f>Table22[[#This Row],[Cycles]]/Table22[[#This Row],[Computation Time (s)]]</f>
        <v>8.0830088530826423</v>
      </c>
    </row>
    <row r="31" spans="9:13" x14ac:dyDescent="0.25">
      <c r="I31">
        <f t="shared" si="0"/>
        <v>29</v>
      </c>
      <c r="J31" s="1">
        <v>2250.1255230000002</v>
      </c>
      <c r="K31" s="2">
        <f>Table22[[#This Row],[Computation Time (s)]]/60</f>
        <v>37.502092050000002</v>
      </c>
      <c r="L31">
        <v>18387</v>
      </c>
      <c r="M31" s="1">
        <f>Table22[[#This Row],[Cycles]]/Table22[[#This Row],[Computation Time (s)]]</f>
        <v>8.171544125896304</v>
      </c>
    </row>
    <row r="32" spans="9:13" x14ac:dyDescent="0.25">
      <c r="I32">
        <f t="shared" si="0"/>
        <v>30</v>
      </c>
      <c r="J32" s="1">
        <v>2279.8836889999902</v>
      </c>
      <c r="K32" s="2">
        <f>Table22[[#This Row],[Computation Time (s)]]/60</f>
        <v>37.998061483333167</v>
      </c>
      <c r="L32">
        <v>18387</v>
      </c>
      <c r="M32" s="1">
        <f>Table22[[#This Row],[Cycles]]/Table22[[#This Row],[Computation Time (s)]]</f>
        <v>8.0648851030049542</v>
      </c>
    </row>
    <row r="33" spans="9:13" x14ac:dyDescent="0.25">
      <c r="I33">
        <f>I32+1</f>
        <v>31</v>
      </c>
      <c r="J33" s="1">
        <v>2284.2453449999898</v>
      </c>
      <c r="K33" s="2">
        <f>Table22[[#This Row],[Computation Time (s)]]/60</f>
        <v>38.070755749999833</v>
      </c>
      <c r="L33">
        <v>18387</v>
      </c>
      <c r="M33" s="1">
        <f>Table22[[#This Row],[Cycles]]/Table22[[#This Row],[Computation Time (s)]]</f>
        <v>8.0494855949898341</v>
      </c>
    </row>
    <row r="34" spans="9:13" x14ac:dyDescent="0.25">
      <c r="I34">
        <f t="shared" si="0"/>
        <v>32</v>
      </c>
      <c r="J34" s="1">
        <v>2213.8158530000001</v>
      </c>
      <c r="K34" s="2">
        <f>Table22[[#This Row],[Computation Time (s)]]/60</f>
        <v>36.896930883333333</v>
      </c>
      <c r="L34">
        <v>18387</v>
      </c>
      <c r="M34" s="1">
        <f>Table22[[#This Row],[Cycles]]/Table22[[#This Row],[Computation Time (s)]]</f>
        <v>8.3055688552791302</v>
      </c>
    </row>
    <row r="35" spans="9:13" ht="15.75" thickBot="1" x14ac:dyDescent="0.3">
      <c r="I35" s="4" t="s">
        <v>10</v>
      </c>
      <c r="J35" s="5">
        <f>SUM(Table22[Computation Time (s)])</f>
        <v>89631.605255999835</v>
      </c>
      <c r="K35" t="s">
        <v>11</v>
      </c>
      <c r="M35" s="1"/>
    </row>
    <row r="36" spans="9:13" ht="16.5" thickTop="1" thickBot="1" x14ac:dyDescent="0.3">
      <c r="I36" s="4"/>
      <c r="J36" s="3">
        <f>Table22[[#Totals],[Computation Time (s)]]/60</f>
        <v>1493.8600875999973</v>
      </c>
      <c r="K36" s="1" t="s">
        <v>12</v>
      </c>
    </row>
    <row r="37" spans="9:13" ht="15.75" thickTop="1" x14ac:dyDescent="0.25">
      <c r="I37" s="4"/>
      <c r="J37" s="3">
        <f>J36/60</f>
        <v>24.897668126666623</v>
      </c>
      <c r="K37" t="s">
        <v>13</v>
      </c>
    </row>
  </sheetData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Hayes</dc:creator>
  <cp:lastModifiedBy>Kian Hayes</cp:lastModifiedBy>
  <dcterms:created xsi:type="dcterms:W3CDTF">2015-06-05T18:17:20Z</dcterms:created>
  <dcterms:modified xsi:type="dcterms:W3CDTF">2024-07-31T02:08:27Z</dcterms:modified>
</cp:coreProperties>
</file>