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Assesment #1" sheetId="2" r:id="rId5"/>
    <sheet state="visible" name="Assesment #2" sheetId="3" r:id="rId6"/>
    <sheet state="visible" name="Assesment #3" sheetId="4" r:id="rId7"/>
    <sheet state="visible" name="Rating" sheetId="5" r:id="rId8"/>
  </sheets>
  <definedNames>
    <definedName name="Opportunity">Rating!$D$15:$D$24</definedName>
    <definedName name="IntrusionDetection">Rating!$I$15:$I$24</definedName>
    <definedName name="PrivacyViolation">Rating!$Q$15:$Q$24</definedName>
    <definedName name="EaseOfExploit">Rating!$G$15:$G$24</definedName>
    <definedName name="SkillLevel">Rating!$B$15:$B$24</definedName>
    <definedName name="EaseOfDiscovery">Rating!$F$15:$F$24</definedName>
    <definedName name="ReputationDamage">Rating!$O$15:$O$24</definedName>
    <definedName name="FinancialDamage">Rating!$N$15:$N$24</definedName>
    <definedName name="Awareness">Rating!$H$15:$H$24</definedName>
    <definedName name="NonCompliance">Rating!$P$15:$P$24</definedName>
    <definedName name="Reward">#REF!</definedName>
    <definedName name="aa">#REF!</definedName>
    <definedName name="Size">Rating!$E$15:$E$24</definedName>
    <definedName name="LossOfConfidentiality">Rating!$J$15:$J$24</definedName>
    <definedName name="LossOfAvailability">Rating!$L$15:$L$24</definedName>
    <definedName name="LossOfAccountability">Rating!$M$15:$M$24</definedName>
    <definedName name="Motive">Rating!$C$15:$C$24</definedName>
    <definedName name="LossOfIntegrity">Rating!$K$15:$K$24</definedName>
  </definedNames>
  <calcPr/>
  <extLst>
    <ext uri="GoogleSheetsCustomDataVersion1">
      <go:sheetsCustomData xmlns:go="http://customooxmlschemas.google.com/" r:id="rId9" roundtripDataSignature="AMtx7miUJt9gkYsMBPy1uFJ9jT016N45yA=="/>
    </ext>
  </extLst>
</workbook>
</file>

<file path=xl/comments1.xml><?xml version="1.0" encoding="utf-8"?>
<comments xmlns:r="http://schemas.openxmlformats.org/officeDocument/2006/relationships" xmlns="http://schemas.openxmlformats.org/spreadsheetml/2006/main">
  <authors>
    <author/>
  </authors>
  <commentList>
    <comment authorId="0" ref="B10">
      <text>
        <t xml:space="preserve">======
ID#AAAAboArIPg
Hynek Petrak    (2022-06-27 06:51:59)
Technical impact can be broken down into factors aligned with the traditional security areas of concern: confidentiality, integrity, availability, and accountability. The goal is to estimate the magnitude of the impact on the system if the vulnerability were to be exploited.</t>
      </text>
    </comment>
    <comment authorId="0" ref="J6">
      <text>
        <t xml:space="preserve">======
ID#AAAAboArIPc
Hynek Petrak    (2022-06-27 06:51:59)
How likely is an exploit to be detected?</t>
      </text>
    </comment>
    <comment authorId="0" ref="J11">
      <text>
        <t xml:space="preserve">======
ID#AAAAboArIPU
Hynek Petrak    (2022-06-27 06:51:59)
How much personally identifiable information could be disclosed?</t>
      </text>
    </comment>
    <comment authorId="0" ref="C6">
      <text>
        <t xml:space="preserve">======
ID#AAAAboArIPY
Hynek Petrak    (2022-06-27 06:51:59)
How motivated is this group of threat agents to find and exploit this vulnerability?</t>
      </text>
    </comment>
    <comment authorId="0" ref="D11">
      <text>
        <t xml:space="preserve">======
ID#AAAAboArIPQ
Hynek Petrak    (2022-06-27 06:51:59)
How much service could be lost and how vital is it?</t>
      </text>
    </comment>
    <comment authorId="0" ref="G5">
      <text>
        <t xml:space="preserve">======
ID#AAAAboArIPM
Hynek Petrak    (2022-06-27 06:51:59)
The next set of factors are related to the vulnerability involved. The goal here is to estimate the likelihood of the particular vulnerability involved being discovered and exploited. Assume the threat agent selected above.</t>
      </text>
    </comment>
    <comment authorId="0" ref="G10">
      <text>
        <t xml:space="preserve">======
ID#AAAAboArIPI
Hynek Petrak    (2022-06-27 06:51:59)
The business impact stems from the technical impact, but requires a deep understanding of what is important to the company running the application. In general, you should be aiming to support your risks with business impact, particularly if your audience is executive level. The business risk is what justifies investment in fixing security problems.
Many companies have an asset classification guide and/or a business impact reference to help formalize what is important to their business. These standards can help you focus on what's truly important for security. If these aren't available, then it is necessary to talk with people who understand the business to get their take on what's important.
The factors below are common areas for many businesses, but this area is even more unique to a company than the factors related to threat agent, vulnerability, and technical impact.</t>
      </text>
    </comment>
    <comment authorId="0" ref="E11">
      <text>
        <t xml:space="preserve">======
ID#AAAAboArIPA
Hynek Petrak    (2022-06-27 06:51:59)
Are the threat agents' actions traceable to an individual?</t>
      </text>
    </comment>
    <comment authorId="0" ref="D6">
      <text>
        <t xml:space="preserve">======
ID#AAAAboArIPE
Hynek Petrak    (2022-06-27 06:51:59)
What resources and opportunities are required for this group of threat agents to find and exploit this vulnerability?</t>
      </text>
    </comment>
    <comment authorId="0" ref="C11">
      <text>
        <t xml:space="preserve">======
ID#AAAAboArIO4
Hynek Petrak    (2022-06-27 06:51:59)
How much data could be corrupted and how damaged is it?</t>
      </text>
    </comment>
    <comment authorId="0" ref="I11">
      <text>
        <t xml:space="preserve">======
ID#AAAAboArIO8
Hynek Petrak    (2022-06-27 06:51:59)
How much exposure does non-compliance introduce?</t>
      </text>
    </comment>
    <comment authorId="0" ref="I6">
      <text>
        <t xml:space="preserve">======
ID#AAAAboArIO0
Hynek Petrak    (2022-06-27 06:51:59)
How well known is this vulnerability to this group of threat agents?</t>
      </text>
    </comment>
    <comment authorId="0" ref="B6">
      <text>
        <t xml:space="preserve">======
ID#AAAAboArIOw
Hynek Petrak    (2022-06-27 06:51:59)
How technically skilled is this group of threat agents?</t>
      </text>
    </comment>
    <comment authorId="0" ref="B11">
      <text>
        <t xml:space="preserve">======
ID#AAAAboArIOo
Hynek Petrak    (2022-06-27 06:51:59)
How much data could be disclosed and how sensitive is it?</t>
      </text>
    </comment>
    <comment authorId="0" ref="E6">
      <text>
        <t xml:space="preserve">======
ID#AAAAboArIOs
Hynek Petrak    (2022-06-27 06:51:59)
How large is this group of threat agents?</t>
      </text>
    </comment>
    <comment authorId="0" ref="H6">
      <text>
        <t xml:space="preserve">======
ID#AAAAboArIOk
Hynek Petrak    (2022-06-27 06:51:59)
How easy is it for this group of threat agents to actually exploit this vulnerability?</t>
      </text>
    </comment>
    <comment authorId="0" ref="B5">
      <text>
        <t xml:space="preserve">======
ID#AAAAboArIOc
Hynek Petrak    (2022-06-27 06:51:59)
The first set of factors are related to the threat agent involved. The goal here is to estimate the likelihood of a successful attack by this group of threat agents. Use the worst-case threat agent.</t>
      </text>
    </comment>
    <comment authorId="0" ref="G6">
      <text>
        <t xml:space="preserve">======
ID#AAAAboArIOg
Hynek Petrak    (2022-06-27 06:51:59)
How easy is it for this group of threat agents to discover this vulnerability?</t>
      </text>
    </comment>
    <comment authorId="0" ref="H11">
      <text>
        <t xml:space="preserve">======
ID#AAAAboArIOY
Hynek Petrak    (2022-06-27 06:51:59)
Would an exploit result in reputation damage that would harm the business?</t>
      </text>
    </comment>
    <comment authorId="0" ref="G11">
      <text>
        <t xml:space="preserve">======
ID#AAAAboArIOU
Hynek Petrak    (2022-06-27 06:51:59)
How much financial damage will result from an exploit?</t>
      </text>
    </comment>
  </commentList>
  <extLst>
    <ext uri="GoogleSheetsCustomDataVersion1">
      <go:sheetsCustomData xmlns:go="http://customooxmlschemas.google.com/" r:id="rId1" roundtripDataSignature="AMtx7mgubhcjaBUQvWwLxlzx5PK4CYbjHg=="/>
    </ext>
  </extLst>
</comments>
</file>

<file path=xl/sharedStrings.xml><?xml version="1.0" encoding="utf-8"?>
<sst xmlns="http://schemas.openxmlformats.org/spreadsheetml/2006/main" count="288" uniqueCount="135">
  <si>
    <t>The OWASP Risk Rating Methodology</t>
  </si>
  <si>
    <t>https://www.owasp.org/index.php/OWASP_Risk_Rating_Methodology</t>
  </si>
  <si>
    <r>
      <rPr>
        <rFont val="Arial"/>
        <color rgb="FF252525"/>
        <sz val="8.0"/>
      </rPr>
      <t>Discovering vulnerabilities is important, but being able to estimate the associated risk to the business is just as important. Early in the life cycle, one may identify security concerns in the architecture or design by using </t>
    </r>
    <r>
      <rPr>
        <rFont val="Arial"/>
        <color rgb="FF0B0080"/>
        <sz val="8.0"/>
      </rPr>
      <t>threat modeling</t>
    </r>
    <r>
      <rPr>
        <rFont val="Arial"/>
        <color rgb="FF252525"/>
        <sz val="8.0"/>
      </rPr>
      <t>. Later, one may find security issues using </t>
    </r>
    <r>
      <rPr>
        <rFont val="Arial"/>
        <color rgb="FF0B0080"/>
        <sz val="8.0"/>
      </rPr>
      <t>code review</t>
    </r>
    <r>
      <rPr>
        <rFont val="Arial"/>
        <color rgb="FF252525"/>
        <sz val="8.0"/>
      </rPr>
      <t> or </t>
    </r>
    <r>
      <rPr>
        <rFont val="Arial"/>
        <color rgb="FF0B0080"/>
        <sz val="8.0"/>
      </rPr>
      <t>penetration testing</t>
    </r>
    <r>
      <rPr>
        <rFont val="Arial"/>
        <color rgb="FF252525"/>
        <sz val="8.0"/>
      </rPr>
      <t>. Or problems may not be discovered until the application is in production and is actually compromised.</t>
    </r>
  </si>
  <si>
    <t>By following the approach here, it is possible to estimate the severity of all of these risks to the business and make an informed decision about what to do about those risks. Having a system in place for rating risks will save time and eliminate arguing about priorities. This system will help to ensure that the business doesn't get distracted by minor risks while ignoring more serious risks that are less well understood.</t>
  </si>
  <si>
    <r>
      <rPr>
        <rFont val="Arial"/>
        <color rgb="FF252525"/>
        <sz val="8.0"/>
      </rPr>
      <t>Ideally there would be a universal risk rating system that would accurately estimate all risks for all organizations. But a vulnerability that is critical to one organization may not be very important to another. So a basic framework is presented here that should be </t>
    </r>
    <r>
      <rPr>
        <rFont val="Arial"/>
        <i/>
        <color rgb="FF252525"/>
        <sz val="8.0"/>
      </rPr>
      <t>customized</t>
    </r>
    <r>
      <rPr>
        <rFont val="Arial"/>
        <color rgb="FF252525"/>
        <sz val="8.0"/>
      </rPr>
      <t> for the particular organization.</t>
    </r>
  </si>
  <si>
    <t>The authors have tried hard to make this model simple to use, while keeping enough detail for accurate risk estimates to be made. Please reference the section below on customization for more information about tailoring the model for use in a specific organization.</t>
  </si>
  <si>
    <t>Drive/Car DB</t>
  </si>
  <si>
    <t>Likelihood</t>
  </si>
  <si>
    <t>Threat agent factors</t>
  </si>
  <si>
    <t>Vulnerability factors</t>
  </si>
  <si>
    <t>Skill level</t>
  </si>
  <si>
    <t>Motive</t>
  </si>
  <si>
    <t>Opportunity</t>
  </si>
  <si>
    <t>Size</t>
  </si>
  <si>
    <t>Ease of discovery</t>
  </si>
  <si>
    <t>Ease of exploit</t>
  </si>
  <si>
    <t>Awareness</t>
  </si>
  <si>
    <t>Intrusion detection</t>
  </si>
  <si>
    <t>6 - Network and programming skills</t>
  </si>
  <si>
    <t>9 - High reward</t>
  </si>
  <si>
    <t>4 - Special access or resources required</t>
  </si>
  <si>
    <t>9 - Anonymous Internet users</t>
  </si>
  <si>
    <t>7 - Easy</t>
  </si>
  <si>
    <t xml:space="preserve">7 - </t>
  </si>
  <si>
    <t>9 - Public knowledge</t>
  </si>
  <si>
    <t>3 - Logged and reviewed</t>
  </si>
  <si>
    <t>Overall likelihood:</t>
  </si>
  <si>
    <t>Technical Impact</t>
  </si>
  <si>
    <t>Business Impact</t>
  </si>
  <si>
    <t>Loss of confidentiality</t>
  </si>
  <si>
    <t>Loss of integrity</t>
  </si>
  <si>
    <t>Loss of availability</t>
  </si>
  <si>
    <t>Loss of accountability</t>
  </si>
  <si>
    <t>Financial damage</t>
  </si>
  <si>
    <t>Reputation damage</t>
  </si>
  <si>
    <t>Non-compliance</t>
  </si>
  <si>
    <t>Privacy violation</t>
  </si>
  <si>
    <t>9 - All data disclosed</t>
  </si>
  <si>
    <t>9 - All data totally corrupt</t>
  </si>
  <si>
    <t xml:space="preserve">3 - </t>
  </si>
  <si>
    <t>7 - Possibly traceable</t>
  </si>
  <si>
    <t xml:space="preserve">8 - </t>
  </si>
  <si>
    <t xml:space="preserve">9 - </t>
  </si>
  <si>
    <t>9 - Millions of people</t>
  </si>
  <si>
    <t>Overall technical impact:</t>
  </si>
  <si>
    <t>Overall business impact:</t>
  </si>
  <si>
    <t>Overall impact:</t>
  </si>
  <si>
    <t>Overall Risk Severity = Likelihood x Impact</t>
  </si>
  <si>
    <t>Likelihood and Impact Levels</t>
  </si>
  <si>
    <t>Impact</t>
  </si>
  <si>
    <t>HIGH</t>
  </si>
  <si>
    <t>Medium</t>
  </si>
  <si>
    <t>High</t>
  </si>
  <si>
    <t>Critical</t>
  </si>
  <si>
    <t>0 to &lt;3</t>
  </si>
  <si>
    <t>LOW</t>
  </si>
  <si>
    <t>MEDIUM</t>
  </si>
  <si>
    <t>Low</t>
  </si>
  <si>
    <t>3 to &lt;6</t>
  </si>
  <si>
    <t>Note</t>
  </si>
  <si>
    <t>6 to 9</t>
  </si>
  <si>
    <t>user DB</t>
  </si>
  <si>
    <t>5 - Extensive critical data disclosed</t>
  </si>
  <si>
    <t>5 - Extensive slightly corrupt data</t>
  </si>
  <si>
    <t xml:space="preserve">5 - </t>
  </si>
  <si>
    <t>4 - Loss of major accounts</t>
  </si>
  <si>
    <t xml:space="preserve">4 - </t>
  </si>
  <si>
    <t>laptop client ↔ server</t>
  </si>
  <si>
    <t>5 - Advanced computer user</t>
  </si>
  <si>
    <t>9 - Automated tools available</t>
  </si>
  <si>
    <t>9 - All services completely lost</t>
  </si>
  <si>
    <t>9 - Bankruptcy</t>
  </si>
  <si>
    <t>9 - Brand damage</t>
  </si>
  <si>
    <t>Full access or expensive resources required</t>
  </si>
  <si>
    <t>No technical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</si>
  <si>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</si>
  <si>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</si>
  <si>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</si>
  <si>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</si>
  <si>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</si>
  <si>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</si>
  <si>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</si>
  <si>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</si>
  <si>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</si>
  <si>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</si>
  <si>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</si>
  <si>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</si>
  <si>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</si>
  <si>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Some technical skills</t>
  </si>
  <si>
    <t>Difficult</t>
  </si>
  <si>
    <t>Logged and reviewed</t>
  </si>
  <si>
    <t>Minimal seriously corrupt data</t>
  </si>
  <si>
    <t>Minor effect on annual profit</t>
  </si>
  <si>
    <t>One individual</t>
  </si>
  <si>
    <t>Possible reward</t>
  </si>
  <si>
    <t>Special access or resources required</t>
  </si>
  <si>
    <t>Intranet users</t>
  </si>
  <si>
    <t>Hidden</t>
  </si>
  <si>
    <t>Minimal critical data disclosed, extensive non-sensitive data disclosed</t>
  </si>
  <si>
    <t>Loss of major accounts</t>
  </si>
  <si>
    <t>Advanced computer user</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</si>
  <si>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</si>
  <si>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</si>
  <si>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</si>
  <si>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</si>
  <si>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</si>
  <si>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</si>
  <si>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</si>
  <si>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</si>
  <si>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Network and programming skills</t>
  </si>
  <si>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</si>
  <si>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</si>
  <si>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</si>
  <si>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</si>
  <si>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</si>
  <si>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</si>
  <si>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</si>
  <si>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</si>
  <si>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</si>
  <si>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</si>
  <si>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Security penetration skills</t>
  </si>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</sst>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7">
    <font>
      <sz val="11.0"/>
      <color rgb="FF000000"/>
      <name val="Calibri"/>
      <scheme val="minor"/>
    </font>
    <font>
      <sz val="16.0"/>
      <color rgb="FF000000"/>
      <name val="Arial"/>
    </font>
    <font>
      <u/>
      <sz val="11.0"/>
      <color rgb="FF0000FF"/>
      <name val="Calibri"/>
    </font>
    <font>
      <sz val="8.0"/>
      <color rgb="FF252525"/>
      <name val="Arial"/>
    </font>
    <font>
      <b/>
      <color rgb="FF000000"/>
      <name val="Arial"/>
    </font>
    <font>
      <b/>
      <sz val="11.0"/>
      <color rgb="FF000000"/>
      <name val="Calibri"/>
    </font>
    <font>
      <sz val="11.0"/>
      <color rgb="FF000000"/>
      <name val="Calibri"/>
    </font>
    <font/>
    <font>
      <b/>
      <sz val="8.0"/>
      <color rgb="FF252525"/>
      <name val="Arial"/>
    </font>
    <font>
      <b/>
      <sz val="8.0"/>
      <color rgb="FFFFFFFF"/>
      <name val="Arial"/>
    </font>
    <font>
      <b/>
      <sz val="9.0"/>
      <color rgb="FF252525"/>
      <name val="Arial"/>
    </font>
    <font>
      <sz val="8.0"/>
      <color rgb="FFFFFFFF"/>
      <name val="Arial"/>
    </font>
    <font>
      <b/>
      <sz val="8.0"/>
      <color theme="1"/>
      <name val="Arial"/>
    </font>
    <font>
      <b/>
      <sz val="11.0"/>
      <color rgb="FFFFFFFF"/>
      <name val="Calibri"/>
    </font>
    <font>
      <sz val="12.0"/>
      <color rgb="FFFFFFFF"/>
      <name val="Calibri"/>
    </font>
    <font>
      <sz val="9.0"/>
      <color rgb="FF000000"/>
      <name val="Calibri"/>
    </font>
    <font>
      <color theme="1"/>
      <name val="Calibri"/>
      <scheme val="minor"/>
    </font>
  </fonts>
  <fills count="13">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C0CB"/>
        <bgColor rgb="FFFFC0CB"/>
      </patternFill>
    </fill>
    <fill>
      <patternFill patternType="solid">
        <fgColor rgb="FFFFA500"/>
        <bgColor rgb="FFFFA500"/>
      </patternFill>
    </fill>
    <fill>
      <patternFill patternType="solid">
        <fgColor rgb="FF90EE90"/>
        <bgColor rgb="FF90EE90"/>
      </patternFill>
    </fill>
    <fill>
      <patternFill patternType="solid">
        <fgColor rgb="FFFFFF00"/>
        <bgColor rgb="FFFFFF00"/>
      </patternFill>
    </fill>
    <fill>
      <patternFill patternType="solid">
        <fgColor rgb="FFEFEF00"/>
        <bgColor rgb="FFEFEF00"/>
      </patternFill>
    </fill>
    <fill>
      <patternFill patternType="solid">
        <fgColor rgb="FFC00000"/>
        <bgColor rgb="FFC00000"/>
      </patternFill>
    </fill>
    <fill>
      <patternFill patternType="solid">
        <fgColor rgb="FF00B050"/>
        <bgColor rgb="FF00B050"/>
      </patternFill>
    </fill>
    <fill>
      <patternFill patternType="solid">
        <fgColor rgb="FFF2F2F2"/>
        <bgColor rgb="FFF2F2F2"/>
      </patternFill>
    </fill>
    <fill>
      <patternFill patternType="solid">
        <fgColor rgb="FFC0504D"/>
        <bgColor rgb="FFC0504D"/>
      </patternFill>
    </fill>
  </fills>
  <borders count="43">
    <border/>
    <border>
      <bottom style="medium">
        <color rgb="FFAAAAAA"/>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bottom style="medium">
        <color rgb="FF000000"/>
      </bottom>
    </border>
    <border>
      <top/>
      <bottom style="medium">
        <color rgb="FF000000"/>
      </bottom>
    </border>
    <border>
      <right/>
      <top/>
      <bottom style="medium">
        <color rgb="FF000000"/>
      </bottom>
    </border>
    <border>
      <left/>
      <right/>
      <top style="thin">
        <color rgb="FF000000"/>
      </top>
      <bottom style="medium">
        <color rgb="FF000000"/>
      </bottom>
    </border>
    <border>
      <left/>
      <top/>
      <bottom style="medium">
        <color rgb="FF000000"/>
      </bottom>
    </border>
    <border>
      <right style="medium">
        <color rgb="FF000000"/>
      </right>
      <top/>
      <bottom style="medium">
        <color rgb="FF000000"/>
      </bottom>
    </border>
    <border>
      <left/>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right/>
      <top style="thin">
        <color rgb="FF000000"/>
      </top>
      <bottom/>
    </border>
    <border>
      <left style="medium">
        <color rgb="FF000000"/>
      </left>
      <right style="thin">
        <color rgb="FF000000"/>
      </right>
      <top style="thin">
        <color rgb="FF000000"/>
      </top>
      <bottom/>
    </border>
    <border>
      <left style="medium">
        <color rgb="FF000000"/>
      </left>
      <top style="thin">
        <color rgb="FF000000"/>
      </top>
      <bottom style="medium">
        <color rgb="FF000000"/>
      </bottom>
    </border>
    <border>
      <right/>
      <top style="thin">
        <color rgb="FF000000"/>
      </top>
      <bottom style="medium">
        <color rgb="FF000000"/>
      </bottom>
    </border>
    <border>
      <left/>
      <right style="medium">
        <color rgb="FF000000"/>
      </right>
      <top style="thin">
        <color rgb="FF000000"/>
      </top>
      <bottom style="medium">
        <color rgb="FF000000"/>
      </bottom>
    </border>
    <border>
      <top style="thin">
        <color rgb="FF000000"/>
      </top>
      <bottom style="thin">
        <color rgb="FF000000"/>
      </bottom>
    </border>
    <border>
      <left/>
      <right/>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right/>
      <top/>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0" fontId="1" numFmtId="0" xfId="0" applyAlignment="1" applyBorder="1" applyFont="1">
      <alignment shrinkToFit="0" wrapText="1"/>
    </xf>
    <xf borderId="0" fillId="0" fontId="2" numFmtId="0" xfId="0" applyAlignment="1" applyFont="1">
      <alignment shrinkToFit="0" wrapText="1"/>
    </xf>
    <xf borderId="0" fillId="0" fontId="3" numFmtId="0" xfId="0" applyAlignment="1" applyFont="1">
      <alignment shrinkToFit="0" wrapText="1"/>
    </xf>
    <xf borderId="0" fillId="0" fontId="4" numFmtId="0" xfId="0" applyAlignment="1" applyFont="1">
      <alignment readingOrder="0"/>
    </xf>
    <xf borderId="0" fillId="0" fontId="5" numFmtId="0" xfId="0" applyAlignment="1" applyFont="1">
      <alignment horizontal="right"/>
    </xf>
    <xf borderId="0" fillId="0" fontId="6" numFmtId="0" xfId="0" applyAlignment="1" applyFont="1">
      <alignment horizontal="left"/>
    </xf>
    <xf borderId="2" fillId="0" fontId="5" numFmtId="0" xfId="0" applyAlignment="1" applyBorder="1" applyFont="1">
      <alignment horizontal="center"/>
    </xf>
    <xf borderId="3" fillId="0" fontId="7" numFmtId="0" xfId="0" applyBorder="1" applyFont="1"/>
    <xf borderId="4" fillId="0" fontId="7" numFmtId="0" xfId="0" applyBorder="1" applyFont="1"/>
    <xf borderId="5" fillId="2" fontId="8" numFmtId="0" xfId="0" applyAlignment="1" applyBorder="1" applyFill="1" applyFont="1">
      <alignment horizontal="center" shrinkToFit="0" wrapText="1"/>
    </xf>
    <xf borderId="6" fillId="0" fontId="7" numFmtId="0" xfId="0" applyBorder="1" applyFont="1"/>
    <xf borderId="7" fillId="0" fontId="7" numFmtId="0" xfId="0" applyBorder="1" applyFont="1"/>
    <xf borderId="8" fillId="2" fontId="3" numFmtId="0" xfId="0" applyAlignment="1" applyBorder="1" applyFont="1">
      <alignment shrinkToFit="0" wrapText="1"/>
    </xf>
    <xf borderId="9" fillId="2" fontId="8" numFmtId="0" xfId="0" applyAlignment="1" applyBorder="1" applyFont="1">
      <alignment horizontal="center" shrinkToFit="0" wrapText="1"/>
    </xf>
    <xf borderId="10" fillId="2" fontId="8" numFmtId="0" xfId="0" applyAlignment="1" applyBorder="1" applyFont="1">
      <alignment horizontal="center" shrinkToFit="0" wrapText="1"/>
    </xf>
    <xf borderId="11" fillId="2" fontId="8" numFmtId="0" xfId="0" applyAlignment="1" applyBorder="1" applyFont="1">
      <alignment horizontal="center" shrinkToFit="0" wrapText="1"/>
    </xf>
    <xf borderId="12" fillId="2" fontId="3" numFmtId="0" xfId="0" applyAlignment="1" applyBorder="1" applyFont="1">
      <alignment horizontal="center" shrinkToFit="0" wrapText="1"/>
    </xf>
    <xf borderId="13" fillId="2" fontId="3" numFmtId="0" xfId="0" applyAlignment="1" applyBorder="1" applyFont="1">
      <alignment horizontal="center" readingOrder="0" shrinkToFit="0" wrapText="1"/>
    </xf>
    <xf borderId="14" fillId="2" fontId="3" numFmtId="0" xfId="0" applyAlignment="1" applyBorder="1" applyFont="1">
      <alignment horizontal="center" shrinkToFit="0" wrapText="1"/>
    </xf>
    <xf borderId="15" fillId="2" fontId="3" numFmtId="0" xfId="0" applyAlignment="1" applyBorder="1" applyFont="1">
      <alignment horizontal="center" shrinkToFit="0" wrapText="1"/>
    </xf>
    <xf borderId="13" fillId="2" fontId="3" numFmtId="0" xfId="0" applyAlignment="1" applyBorder="1" applyFont="1">
      <alignment horizontal="center" shrinkToFit="0" wrapText="1"/>
    </xf>
    <xf borderId="0" fillId="0" fontId="5" numFmtId="0" xfId="0" applyFont="1"/>
    <xf borderId="16" fillId="3" fontId="9" numFmtId="0" xfId="0" applyAlignment="1" applyBorder="1" applyFill="1" applyFont="1">
      <alignment horizontal="right" shrinkToFit="0" wrapText="1"/>
    </xf>
    <xf borderId="17" fillId="0" fontId="7" numFmtId="0" xfId="0" applyBorder="1" applyFont="1"/>
    <xf borderId="18" fillId="0" fontId="7" numFmtId="0" xfId="0" applyBorder="1" applyFont="1"/>
    <xf borderId="19" fillId="3" fontId="9" numFmtId="164" xfId="0" applyAlignment="1" applyBorder="1" applyFont="1" applyNumberFormat="1">
      <alignment horizontal="center" shrinkToFit="0" wrapText="1"/>
    </xf>
    <xf borderId="20" fillId="3" fontId="9" numFmtId="0" xfId="0" applyAlignment="1" applyBorder="1" applyFont="1">
      <alignment horizontal="left" shrinkToFit="0" wrapText="1"/>
    </xf>
    <xf borderId="21" fillId="0" fontId="7" numFmtId="0" xfId="0" applyBorder="1" applyFont="1"/>
    <xf borderId="5" fillId="2" fontId="8" numFmtId="0" xfId="0" applyAlignment="1" applyBorder="1" applyFont="1">
      <alignment horizontal="center" shrinkToFit="0" vertical="center" wrapText="1"/>
    </xf>
    <xf borderId="22" fillId="2" fontId="3" numFmtId="0" xfId="0" applyAlignment="1" applyBorder="1" applyFont="1">
      <alignment shrinkToFit="0" wrapText="1"/>
    </xf>
    <xf borderId="12" fillId="2" fontId="8" numFmtId="0" xfId="0" applyAlignment="1" applyBorder="1" applyFont="1">
      <alignment horizontal="center" shrinkToFit="0" wrapText="1"/>
    </xf>
    <xf borderId="9" fillId="2" fontId="3" numFmtId="0" xfId="0" applyAlignment="1" applyBorder="1" applyFont="1">
      <alignment horizontal="center" shrinkToFit="0" wrapText="1"/>
    </xf>
    <xf borderId="10" fillId="2" fontId="3" numFmtId="0" xfId="0" applyAlignment="1" applyBorder="1" applyFont="1">
      <alignment horizontal="center" shrinkToFit="0" wrapText="1"/>
    </xf>
    <xf borderId="23" fillId="2" fontId="3" numFmtId="0" xfId="0" applyAlignment="1" applyBorder="1" applyFont="1">
      <alignment horizontal="center" shrinkToFit="0" wrapText="1"/>
    </xf>
    <xf borderId="24" fillId="2" fontId="3" numFmtId="0" xfId="0" applyAlignment="1" applyBorder="1" applyFont="1">
      <alignment horizontal="center" shrinkToFit="0" wrapText="1"/>
    </xf>
    <xf borderId="25" fillId="2" fontId="3" numFmtId="0" xfId="0" applyAlignment="1" applyBorder="1" applyFont="1">
      <alignment horizontal="center" shrinkToFit="0" wrapText="1"/>
    </xf>
    <xf borderId="26" fillId="2" fontId="3" numFmtId="0" xfId="0" applyAlignment="1" applyBorder="1" applyFont="1">
      <alignment horizontal="center" shrinkToFit="0" wrapText="1"/>
    </xf>
    <xf borderId="11" fillId="2" fontId="3" numFmtId="0" xfId="0" applyAlignment="1" applyBorder="1" applyFont="1">
      <alignment horizontal="center" shrinkToFit="0" wrapText="1"/>
    </xf>
    <xf borderId="27" fillId="3" fontId="9" numFmtId="0" xfId="0" applyAlignment="1" applyBorder="1" applyFont="1">
      <alignment horizontal="right" shrinkToFit="0" wrapText="1"/>
    </xf>
    <xf borderId="28" fillId="0" fontId="7" numFmtId="0" xfId="0" applyBorder="1" applyFont="1"/>
    <xf borderId="29" fillId="3" fontId="9" numFmtId="0" xfId="0" applyAlignment="1" applyBorder="1" applyFont="1">
      <alignment horizontal="left" shrinkToFit="0" wrapText="1"/>
    </xf>
    <xf borderId="30" fillId="0" fontId="9" numFmtId="0" xfId="0" applyAlignment="1" applyBorder="1" applyFont="1">
      <alignment shrinkToFit="0" wrapText="1"/>
    </xf>
    <xf borderId="31" fillId="3" fontId="9" numFmtId="164" xfId="0" applyAlignment="1" applyBorder="1" applyFont="1" applyNumberFormat="1">
      <alignment horizontal="center" shrinkToFit="0" wrapText="1"/>
    </xf>
    <xf borderId="32" fillId="4" fontId="10" numFmtId="0" xfId="0" applyAlignment="1" applyBorder="1" applyFill="1" applyFont="1">
      <alignment horizontal="center" shrinkToFit="0" vertical="center" wrapText="1"/>
    </xf>
    <xf borderId="30" fillId="0" fontId="7" numFmtId="0" xfId="0" applyBorder="1" applyFont="1"/>
    <xf borderId="33" fillId="0" fontId="7" numFmtId="0" xfId="0" applyBorder="1" applyFont="1"/>
    <xf borderId="32" fillId="2" fontId="10" numFmtId="0" xfId="0" applyAlignment="1" applyBorder="1" applyFont="1">
      <alignment horizontal="center" shrinkToFit="0" vertical="center" wrapText="1"/>
    </xf>
    <xf borderId="34" fillId="2" fontId="8" numFmtId="0" xfId="0" applyAlignment="1" applyBorder="1" applyFont="1">
      <alignment horizontal="center" shrinkToFit="0" vertical="center" wrapText="1"/>
    </xf>
    <xf borderId="10" fillId="5" fontId="3" numFmtId="0" xfId="0" applyAlignment="1" applyBorder="1" applyFill="1" applyFont="1">
      <alignment horizontal="center" shrinkToFit="0" wrapText="1"/>
    </xf>
    <xf borderId="10" fillId="3" fontId="11" numFmtId="0" xfId="0" applyAlignment="1" applyBorder="1" applyFont="1">
      <alignment horizontal="center" shrinkToFit="0" wrapText="1"/>
    </xf>
    <xf borderId="10" fillId="4" fontId="3" numFmtId="0" xfId="0" applyAlignment="1" applyBorder="1" applyFont="1">
      <alignment horizontal="center" shrinkToFit="0" wrapText="1"/>
    </xf>
    <xf borderId="10" fillId="6" fontId="3" numFmtId="0" xfId="0" applyAlignment="1" applyBorder="1" applyFill="1" applyFont="1">
      <alignment horizontal="center" shrinkToFit="0" wrapText="1"/>
    </xf>
    <xf borderId="35" fillId="0" fontId="7" numFmtId="0" xfId="0" applyBorder="1" applyFont="1"/>
    <xf borderId="10" fillId="7" fontId="3" numFmtId="0" xfId="0" applyAlignment="1" applyBorder="1" applyFill="1" applyFont="1">
      <alignment horizontal="center" shrinkToFit="0" wrapText="1"/>
    </xf>
    <xf borderId="23" fillId="5" fontId="3" numFmtId="0" xfId="0" applyAlignment="1" applyBorder="1" applyFont="1">
      <alignment horizontal="center" shrinkToFit="0" wrapText="1"/>
    </xf>
    <xf borderId="36" fillId="6" fontId="3" numFmtId="0" xfId="0" applyAlignment="1" applyBorder="1" applyFont="1">
      <alignment horizontal="center" shrinkToFit="0" wrapText="1"/>
    </xf>
    <xf borderId="37" fillId="8" fontId="8" numFmtId="0" xfId="0" applyAlignment="1" applyBorder="1" applyFill="1" applyFont="1">
      <alignment horizontal="center" shrinkToFit="0" wrapText="1"/>
    </xf>
    <xf borderId="38" fillId="5" fontId="3" numFmtId="0" xfId="0" applyAlignment="1" applyBorder="1" applyFont="1">
      <alignment horizontal="center" shrinkToFit="0" wrapText="1"/>
    </xf>
    <xf borderId="39" fillId="0" fontId="7" numFmtId="0" xfId="0" applyBorder="1" applyFont="1"/>
    <xf borderId="40" fillId="2" fontId="3" numFmtId="0" xfId="0" applyAlignment="1" applyBorder="1" applyFont="1">
      <alignment horizontal="center" shrinkToFit="0" wrapText="1"/>
    </xf>
    <xf borderId="32" fillId="2" fontId="8" numFmtId="0" xfId="0" applyAlignment="1" applyBorder="1" applyFont="1">
      <alignment horizontal="center" shrinkToFit="0" vertical="center" wrapText="1"/>
    </xf>
    <xf borderId="9" fillId="2" fontId="3" numFmtId="0" xfId="0" applyAlignment="1" applyBorder="1" applyFont="1">
      <alignment horizontal="center" readingOrder="0" shrinkToFit="0" wrapText="1"/>
    </xf>
    <xf borderId="10" fillId="2" fontId="3" numFmtId="0" xfId="0" applyAlignment="1" applyBorder="1" applyFont="1">
      <alignment horizontal="center" readingOrder="0" shrinkToFit="0" wrapText="1"/>
    </xf>
    <xf borderId="26" fillId="2" fontId="3" numFmtId="0" xfId="0" applyAlignment="1" applyBorder="1" applyFont="1">
      <alignment horizontal="center" readingOrder="0" shrinkToFit="0" wrapText="1"/>
    </xf>
    <xf borderId="23" fillId="2" fontId="3" numFmtId="0" xfId="0" applyAlignment="1" applyBorder="1" applyFont="1">
      <alignment horizontal="center" readingOrder="0" shrinkToFit="0" wrapText="1"/>
    </xf>
    <xf borderId="11" fillId="2" fontId="3" numFmtId="0" xfId="0" applyAlignment="1" applyBorder="1" applyFont="1">
      <alignment horizontal="center" readingOrder="0" shrinkToFit="0" wrapText="1"/>
    </xf>
    <xf borderId="27" fillId="7" fontId="12" numFmtId="0" xfId="0" applyAlignment="1" applyBorder="1" applyFont="1">
      <alignment horizontal="right" shrinkToFit="0" wrapText="1"/>
    </xf>
    <xf borderId="19" fillId="7" fontId="12" numFmtId="164" xfId="0" applyAlignment="1" applyBorder="1" applyFont="1" applyNumberFormat="1">
      <alignment horizontal="center" shrinkToFit="0" wrapText="1"/>
    </xf>
    <xf borderId="29" fillId="7" fontId="12" numFmtId="0" xfId="0" applyAlignment="1" applyBorder="1" applyFont="1">
      <alignment horizontal="left" shrinkToFit="0" wrapText="1"/>
    </xf>
    <xf borderId="16" fillId="7" fontId="12" numFmtId="0" xfId="0" applyAlignment="1" applyBorder="1" applyFont="1">
      <alignment horizontal="right" shrinkToFit="0" wrapText="1"/>
    </xf>
    <xf borderId="31" fillId="7" fontId="12" numFmtId="164" xfId="0" applyAlignment="1" applyBorder="1" applyFont="1" applyNumberFormat="1">
      <alignment horizontal="center" shrinkToFit="0" wrapText="1"/>
    </xf>
    <xf borderId="20" fillId="7" fontId="12" numFmtId="0" xfId="0" applyAlignment="1" applyBorder="1" applyFont="1">
      <alignment horizontal="left" shrinkToFit="0" wrapText="1"/>
    </xf>
    <xf borderId="32" fillId="3" fontId="10" numFmtId="0" xfId="0" applyAlignment="1" applyBorder="1" applyFont="1">
      <alignment horizontal="center" shrinkToFit="0" vertical="center" wrapText="1"/>
    </xf>
    <xf borderId="0" fillId="2" fontId="4" numFmtId="0" xfId="0" applyAlignment="1" applyFont="1">
      <alignment horizontal="left" readingOrder="0"/>
    </xf>
    <xf borderId="14" fillId="2" fontId="3" numFmtId="0" xfId="0" applyAlignment="1" applyBorder="1" applyFont="1">
      <alignment horizontal="center" readingOrder="0" shrinkToFit="0" wrapText="1"/>
    </xf>
    <xf borderId="41" fillId="9" fontId="13" numFmtId="0" xfId="0" applyBorder="1" applyFill="1" applyFont="1"/>
    <xf borderId="41" fillId="10" fontId="14" numFmtId="0" xfId="0" applyAlignment="1" applyBorder="1" applyFill="1" applyFont="1">
      <alignment horizontal="center" shrinkToFit="0" wrapText="1"/>
    </xf>
    <xf borderId="42" fillId="11" fontId="15" numFmtId="0" xfId="0" applyAlignment="1" applyBorder="1" applyFill="1" applyFont="1">
      <alignment shrinkToFit="0" wrapText="1"/>
    </xf>
    <xf borderId="0" fillId="0" fontId="15" numFmtId="0" xfId="0" applyAlignment="1" applyFont="1">
      <alignment shrinkToFit="0" wrapText="1"/>
    </xf>
    <xf borderId="41" fillId="12" fontId="14" numFmtId="0" xfId="0" applyAlignment="1" applyBorder="1" applyFill="1" applyFont="1">
      <alignment horizontal="center" shrinkToFit="0" wrapText="1"/>
    </xf>
    <xf borderId="41" fillId="12" fontId="15" numFmtId="0" xfId="0" applyAlignment="1" applyBorder="1" applyFont="1">
      <alignment shrinkToFit="0" wrapText="1"/>
    </xf>
    <xf borderId="0" fillId="0" fontId="16"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owasp.org/index.php/OWASP_Risk_Rating_Methodolog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100.29"/>
    <col customWidth="1" min="3" max="6" width="8.57"/>
    <col customWidth="1" min="7" max="26" width="8.71"/>
  </cols>
  <sheetData>
    <row r="3">
      <c r="B3" s="1" t="s">
        <v>0</v>
      </c>
    </row>
    <row r="4">
      <c r="B4" s="2" t="s">
        <v>1</v>
      </c>
    </row>
    <row r="5">
      <c r="B5" s="2"/>
    </row>
    <row r="6" ht="34.5" customHeight="1">
      <c r="B6" s="3" t="s">
        <v>2</v>
      </c>
    </row>
    <row r="7" ht="37.5" customHeight="1">
      <c r="B7" s="3" t="s">
        <v>3</v>
      </c>
    </row>
    <row r="8">
      <c r="B8" s="3" t="s">
        <v>4</v>
      </c>
    </row>
    <row r="9" ht="30.0" customHeight="1">
      <c r="B9" s="3"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
  </hyperlinks>
  <printOptions/>
  <pageMargins bottom="0.75" footer="0.0" header="0.0" left="0.7" right="0.7" top="0.75"/>
  <pageSetup scale="0"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9"/>
    <col customWidth="1" min="2" max="10" width="13.0"/>
    <col customWidth="1" min="11" max="26" width="8.71"/>
  </cols>
  <sheetData>
    <row r="1">
      <c r="B1" s="4" t="s">
        <v>6</v>
      </c>
    </row>
    <row r="2">
      <c r="A2" s="5"/>
      <c r="B2" s="5"/>
      <c r="C2" s="6"/>
      <c r="F2" s="5"/>
      <c r="G2" s="5"/>
      <c r="H2" s="5"/>
      <c r="I2" s="5"/>
      <c r="J2" s="5"/>
      <c r="K2" s="5"/>
      <c r="L2" s="5"/>
      <c r="M2" s="5"/>
      <c r="N2" s="5"/>
      <c r="O2" s="5"/>
      <c r="P2" s="5"/>
      <c r="Q2" s="5"/>
      <c r="R2" s="5"/>
      <c r="S2" s="5"/>
      <c r="T2" s="5"/>
      <c r="U2" s="5"/>
      <c r="V2" s="5"/>
      <c r="W2" s="5"/>
      <c r="X2" s="5"/>
      <c r="Y2" s="5"/>
      <c r="Z2" s="5"/>
    </row>
    <row r="3" ht="7.5" customHeight="1"/>
    <row r="4">
      <c r="B4" s="7" t="s">
        <v>7</v>
      </c>
      <c r="C4" s="8"/>
      <c r="D4" s="8"/>
      <c r="E4" s="8"/>
      <c r="F4" s="8"/>
      <c r="G4" s="8"/>
      <c r="H4" s="8"/>
      <c r="I4" s="8"/>
      <c r="J4" s="9"/>
    </row>
    <row r="5" ht="14.25" customHeight="1">
      <c r="B5" s="10" t="s">
        <v>8</v>
      </c>
      <c r="C5" s="11"/>
      <c r="D5" s="11"/>
      <c r="E5" s="12"/>
      <c r="F5" s="13"/>
      <c r="G5" s="10" t="s">
        <v>9</v>
      </c>
      <c r="H5" s="11"/>
      <c r="I5" s="11"/>
      <c r="J5" s="12"/>
    </row>
    <row r="6">
      <c r="B6" s="14" t="s">
        <v>10</v>
      </c>
      <c r="C6" s="15" t="s">
        <v>11</v>
      </c>
      <c r="D6" s="15" t="s">
        <v>12</v>
      </c>
      <c r="E6" s="16" t="s">
        <v>13</v>
      </c>
      <c r="F6" s="17"/>
      <c r="G6" s="14" t="s">
        <v>14</v>
      </c>
      <c r="H6" s="15" t="s">
        <v>15</v>
      </c>
      <c r="I6" s="15" t="s">
        <v>16</v>
      </c>
      <c r="J6" s="16" t="s">
        <v>17</v>
      </c>
    </row>
    <row r="7">
      <c r="B7" s="18" t="s">
        <v>18</v>
      </c>
      <c r="C7" s="19" t="s">
        <v>19</v>
      </c>
      <c r="D7" s="19" t="s">
        <v>20</v>
      </c>
      <c r="E7" s="20" t="s">
        <v>21</v>
      </c>
      <c r="F7" s="17"/>
      <c r="G7" s="21" t="s">
        <v>22</v>
      </c>
      <c r="H7" s="19" t="s">
        <v>23</v>
      </c>
      <c r="I7" s="19" t="s">
        <v>24</v>
      </c>
      <c r="J7" s="20" t="s">
        <v>25</v>
      </c>
    </row>
    <row r="8" ht="14.25" customHeight="1">
      <c r="A8" s="22"/>
      <c r="B8" s="23" t="s">
        <v>26</v>
      </c>
      <c r="C8" s="24"/>
      <c r="D8" s="24"/>
      <c r="E8" s="25"/>
      <c r="F8" s="26">
        <f>(VALUE(LEFT(B7,1))+VALUE(LEFT(C7,1))+VALUE(LEFT(D7,1))+VALUE(LEFT(E7,1))+VALUE(LEFT(G7,1))+VALUE(LEFT(H7,1))+VALUE(LEFT(I7,1))+VALUE(LEFT(J7,1)))/8</f>
        <v>6.75</v>
      </c>
      <c r="G8" s="27" t="str">
        <f>IF(F8&lt;3,$I$17,IF(F8&lt;6,$I$18,$I$19))</f>
        <v>HIGH</v>
      </c>
      <c r="H8" s="24"/>
      <c r="I8" s="24"/>
      <c r="J8" s="28"/>
      <c r="K8" s="22"/>
      <c r="L8" s="22"/>
      <c r="M8" s="22"/>
      <c r="N8" s="22"/>
      <c r="O8" s="22"/>
      <c r="P8" s="22"/>
      <c r="Q8" s="22"/>
      <c r="R8" s="22"/>
      <c r="S8" s="22"/>
      <c r="T8" s="22"/>
      <c r="U8" s="22"/>
      <c r="V8" s="22"/>
      <c r="W8" s="22"/>
      <c r="X8" s="22"/>
      <c r="Y8" s="22"/>
      <c r="Z8" s="22"/>
    </row>
    <row r="10" ht="14.25" customHeight="1">
      <c r="B10" s="29" t="s">
        <v>27</v>
      </c>
      <c r="C10" s="11"/>
      <c r="D10" s="11"/>
      <c r="E10" s="12"/>
      <c r="F10" s="30"/>
      <c r="G10" s="29" t="s">
        <v>28</v>
      </c>
      <c r="H10" s="11"/>
      <c r="I10" s="11"/>
      <c r="J10" s="12"/>
    </row>
    <row r="11">
      <c r="A11" s="22"/>
      <c r="B11" s="14" t="s">
        <v>29</v>
      </c>
      <c r="C11" s="15" t="s">
        <v>30</v>
      </c>
      <c r="D11" s="15" t="s">
        <v>31</v>
      </c>
      <c r="E11" s="16" t="s">
        <v>32</v>
      </c>
      <c r="F11" s="31"/>
      <c r="G11" s="14" t="s">
        <v>33</v>
      </c>
      <c r="H11" s="15" t="s">
        <v>34</v>
      </c>
      <c r="I11" s="15" t="s">
        <v>35</v>
      </c>
      <c r="J11" s="16" t="s">
        <v>36</v>
      </c>
      <c r="K11" s="22"/>
      <c r="L11" s="22"/>
      <c r="M11" s="22"/>
      <c r="N11" s="22"/>
      <c r="O11" s="22"/>
      <c r="P11" s="22"/>
      <c r="Q11" s="22"/>
      <c r="R11" s="22"/>
      <c r="S11" s="22"/>
      <c r="T11" s="22"/>
      <c r="U11" s="22"/>
      <c r="V11" s="22"/>
      <c r="W11" s="22"/>
      <c r="X11" s="22"/>
      <c r="Y11" s="22"/>
      <c r="Z11" s="22"/>
    </row>
    <row r="12">
      <c r="B12" s="32" t="s">
        <v>37</v>
      </c>
      <c r="C12" s="33" t="s">
        <v>38</v>
      </c>
      <c r="D12" s="34" t="s">
        <v>39</v>
      </c>
      <c r="E12" s="35" t="s">
        <v>40</v>
      </c>
      <c r="F12" s="36"/>
      <c r="G12" s="37" t="s">
        <v>41</v>
      </c>
      <c r="H12" s="34" t="s">
        <v>41</v>
      </c>
      <c r="I12" s="34" t="s">
        <v>42</v>
      </c>
      <c r="J12" s="38" t="s">
        <v>43</v>
      </c>
    </row>
    <row r="13" ht="14.25" customHeight="1">
      <c r="A13" s="22"/>
      <c r="B13" s="39" t="s">
        <v>44</v>
      </c>
      <c r="C13" s="40"/>
      <c r="D13" s="26">
        <f>(VALUE(LEFT(B12,1))+VALUE(LEFT(C12,1))+VALUE(LEFT(D12,1))+VALUE(LEFT(E12,1)))/4</f>
        <v>7</v>
      </c>
      <c r="E13" s="41" t="str">
        <f>IF(D13&lt;3,$I$17,IF(D13&lt;6,$I$18,$I$19))</f>
        <v>HIGH</v>
      </c>
      <c r="F13" s="42"/>
      <c r="G13" s="39" t="s">
        <v>45</v>
      </c>
      <c r="H13" s="40"/>
      <c r="I13" s="26">
        <f>(VALUE(LEFT(G12,1))+VALUE(LEFT(H12,1))+VALUE(LEFT(I12,1))+VALUE(LEFT(J12,1)))/4</f>
        <v>8.5</v>
      </c>
      <c r="J13" s="41" t="str">
        <f>IF(I13&lt;3,$I$17,IF(I13&lt;6,$I$18,$I$19))</f>
        <v>HIGH</v>
      </c>
      <c r="K13" s="22"/>
      <c r="L13" s="22"/>
      <c r="M13" s="22"/>
      <c r="N13" s="22"/>
      <c r="O13" s="22"/>
      <c r="P13" s="22"/>
      <c r="Q13" s="22"/>
      <c r="R13" s="22"/>
      <c r="S13" s="22"/>
      <c r="T13" s="22"/>
      <c r="U13" s="22"/>
      <c r="V13" s="22"/>
      <c r="W13" s="22"/>
      <c r="X13" s="22"/>
      <c r="Y13" s="22"/>
      <c r="Z13" s="22"/>
    </row>
    <row r="14" ht="14.25" customHeight="1">
      <c r="A14" s="22"/>
      <c r="B14" s="23" t="s">
        <v>46</v>
      </c>
      <c r="C14" s="24"/>
      <c r="D14" s="24"/>
      <c r="E14" s="25"/>
      <c r="F14" s="43">
        <f>(VALUE(LEFT(B12,1))+VALUE(LEFT(C12,1))+VALUE(LEFT(D12,1))+VALUE(LEFT(E12,1))+VALUE(LEFT(G12,1))+VALUE(LEFT(H12,1))+VALUE(LEFT(I12,1))+VALUE(LEFT(J12,1)))/8</f>
        <v>7.75</v>
      </c>
      <c r="G14" s="27" t="str">
        <f>IF(F14&lt;3,$I$17,IF(F14&lt;6,$I$18,$I$19))</f>
        <v>HIGH</v>
      </c>
      <c r="H14" s="24"/>
      <c r="I14" s="24"/>
      <c r="J14" s="28"/>
    </row>
    <row r="16" ht="20.25" customHeight="1">
      <c r="B16" s="44" t="s">
        <v>47</v>
      </c>
      <c r="C16" s="45"/>
      <c r="D16" s="45"/>
      <c r="E16" s="45"/>
      <c r="F16" s="46"/>
      <c r="H16" s="47" t="s">
        <v>48</v>
      </c>
      <c r="I16" s="46"/>
    </row>
    <row r="17" ht="14.25" customHeight="1">
      <c r="B17" s="48" t="s">
        <v>49</v>
      </c>
      <c r="C17" s="33" t="s">
        <v>50</v>
      </c>
      <c r="D17" s="49" t="s">
        <v>51</v>
      </c>
      <c r="E17" s="50" t="s">
        <v>52</v>
      </c>
      <c r="F17" s="51" t="s">
        <v>53</v>
      </c>
      <c r="H17" s="33" t="s">
        <v>54</v>
      </c>
      <c r="I17" s="52" t="s">
        <v>55</v>
      </c>
    </row>
    <row r="18">
      <c r="B18" s="53"/>
      <c r="C18" s="33" t="s">
        <v>56</v>
      </c>
      <c r="D18" s="54" t="s">
        <v>57</v>
      </c>
      <c r="E18" s="55" t="s">
        <v>51</v>
      </c>
      <c r="F18" s="50" t="s">
        <v>52</v>
      </c>
      <c r="H18" s="33" t="s">
        <v>58</v>
      </c>
      <c r="I18" s="54" t="s">
        <v>56</v>
      </c>
    </row>
    <row r="19">
      <c r="B19" s="53"/>
      <c r="C19" s="33" t="s">
        <v>55</v>
      </c>
      <c r="D19" s="56" t="s">
        <v>59</v>
      </c>
      <c r="E19" s="57" t="s">
        <v>57</v>
      </c>
      <c r="F19" s="58" t="s">
        <v>51</v>
      </c>
      <c r="H19" s="33" t="s">
        <v>60</v>
      </c>
      <c r="I19" s="50" t="s">
        <v>50</v>
      </c>
    </row>
    <row r="20">
      <c r="B20" s="59"/>
      <c r="C20" s="33"/>
      <c r="D20" s="33" t="s">
        <v>55</v>
      </c>
      <c r="E20" s="60" t="s">
        <v>56</v>
      </c>
      <c r="F20" s="33" t="s">
        <v>50</v>
      </c>
    </row>
    <row r="21" ht="14.25" customHeight="1">
      <c r="B21" s="33"/>
      <c r="C21" s="61" t="s">
        <v>7</v>
      </c>
      <c r="D21" s="45"/>
      <c r="E21" s="45"/>
      <c r="F21" s="46"/>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E2"/>
    <mergeCell ref="B4:J4"/>
    <mergeCell ref="B5:E5"/>
    <mergeCell ref="G5:J5"/>
    <mergeCell ref="B8:E8"/>
    <mergeCell ref="G8:J8"/>
    <mergeCell ref="G10:J10"/>
    <mergeCell ref="B17:B20"/>
    <mergeCell ref="C21:F21"/>
    <mergeCell ref="B10:E10"/>
    <mergeCell ref="B13:C13"/>
    <mergeCell ref="G13:H13"/>
    <mergeCell ref="B14:E14"/>
    <mergeCell ref="G14:J14"/>
    <mergeCell ref="B16:F16"/>
    <mergeCell ref="H16:I16"/>
  </mergeCells>
  <dataValidations>
    <dataValidation type="list" allowBlank="1" showErrorMessage="1" sqref="D7">
      <formula1>Opportunity</formula1>
    </dataValidation>
    <dataValidation type="list" allowBlank="1" showErrorMessage="1" sqref="G12">
      <formula1>FinancialDamage</formula1>
    </dataValidation>
    <dataValidation type="list" allowBlank="1" showErrorMessage="1" sqref="I7">
      <formula1>Awareness</formula1>
    </dataValidation>
    <dataValidation type="list" allowBlank="1" showErrorMessage="1" sqref="C7">
      <formula1>Motive</formula1>
    </dataValidation>
    <dataValidation type="list" allowBlank="1" showErrorMessage="1" sqref="J7">
      <formula1>IntrusionDetection</formula1>
    </dataValidation>
    <dataValidation type="list" allowBlank="1" showErrorMessage="1" sqref="E12">
      <formula1>LossOfAccountability</formula1>
    </dataValidation>
    <dataValidation type="list" allowBlank="1" showErrorMessage="1" sqref="H12">
      <formula1>ReputationDamage</formula1>
    </dataValidation>
    <dataValidation type="list" allowBlank="1" showErrorMessage="1" sqref="B12">
      <formula1>LossOfConfidentiality</formula1>
    </dataValidation>
    <dataValidation type="list" allowBlank="1" showErrorMessage="1" sqref="B7">
      <formula1>SkillLevel</formula1>
    </dataValidation>
    <dataValidation type="list" allowBlank="1" showErrorMessage="1" sqref="D12">
      <formula1>LossOfAvailability</formula1>
    </dataValidation>
    <dataValidation type="list" allowBlank="1" showErrorMessage="1" sqref="I12">
      <formula1>NonCompliance</formula1>
    </dataValidation>
    <dataValidation type="list" allowBlank="1" showErrorMessage="1" sqref="J12">
      <formula1>PrivacyViolation</formula1>
    </dataValidation>
    <dataValidation type="list" allowBlank="1" showErrorMessage="1" sqref="G7">
      <formula1>EaseOfDiscovery</formula1>
    </dataValidation>
    <dataValidation type="list" allowBlank="1" showErrorMessage="1" sqref="H7">
      <formula1>EaseOfExploit</formula1>
    </dataValidation>
    <dataValidation type="list" allowBlank="1" showErrorMessage="1" sqref="E7">
      <formula1>Size</formula1>
    </dataValidation>
    <dataValidation type="list" allowBlank="1" showErrorMessage="1" sqref="C12">
      <formula1>LossOfIntegrity</formula1>
    </dataValidation>
  </dataValidations>
  <printOptions/>
  <pageMargins bottom="0.75" footer="0.0" header="0.0" left="0.7" right="0.7" top="0.75"/>
  <pageSetup scale="0"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9"/>
    <col customWidth="1" min="2" max="10" width="13.0"/>
    <col customWidth="1" min="11" max="26" width="8.71"/>
  </cols>
  <sheetData>
    <row r="1">
      <c r="B1" s="4" t="s">
        <v>61</v>
      </c>
    </row>
    <row r="2">
      <c r="A2" s="5"/>
      <c r="B2" s="5"/>
      <c r="C2" s="6"/>
      <c r="F2" s="5"/>
      <c r="G2" s="5"/>
      <c r="H2" s="5"/>
      <c r="I2" s="5"/>
      <c r="J2" s="5"/>
      <c r="K2" s="5"/>
      <c r="L2" s="5"/>
      <c r="M2" s="5"/>
      <c r="N2" s="5"/>
      <c r="O2" s="5"/>
      <c r="P2" s="5"/>
      <c r="Q2" s="5"/>
      <c r="R2" s="5"/>
      <c r="S2" s="5"/>
      <c r="T2" s="5"/>
      <c r="U2" s="5"/>
      <c r="V2" s="5"/>
      <c r="W2" s="5"/>
      <c r="X2" s="5"/>
      <c r="Y2" s="5"/>
      <c r="Z2" s="5"/>
    </row>
    <row r="3" ht="7.5" customHeight="1"/>
    <row r="4">
      <c r="B4" s="7" t="s">
        <v>7</v>
      </c>
      <c r="C4" s="8"/>
      <c r="D4" s="8"/>
      <c r="E4" s="8"/>
      <c r="F4" s="8"/>
      <c r="G4" s="8"/>
      <c r="H4" s="8"/>
      <c r="I4" s="8"/>
      <c r="J4" s="9"/>
    </row>
    <row r="5" ht="14.25" customHeight="1">
      <c r="B5" s="10" t="s">
        <v>8</v>
      </c>
      <c r="C5" s="11"/>
      <c r="D5" s="11"/>
      <c r="E5" s="12"/>
      <c r="F5" s="13"/>
      <c r="G5" s="10" t="s">
        <v>9</v>
      </c>
      <c r="H5" s="11"/>
      <c r="I5" s="11"/>
      <c r="J5" s="12"/>
    </row>
    <row r="6">
      <c r="B6" s="14" t="s">
        <v>10</v>
      </c>
      <c r="C6" s="15" t="s">
        <v>11</v>
      </c>
      <c r="D6" s="15" t="s">
        <v>12</v>
      </c>
      <c r="E6" s="16" t="s">
        <v>13</v>
      </c>
      <c r="F6" s="17"/>
      <c r="G6" s="14" t="s">
        <v>14</v>
      </c>
      <c r="H6" s="15" t="s">
        <v>15</v>
      </c>
      <c r="I6" s="15" t="s">
        <v>16</v>
      </c>
      <c r="J6" s="16" t="s">
        <v>17</v>
      </c>
    </row>
    <row r="7">
      <c r="B7" s="18" t="s">
        <v>18</v>
      </c>
      <c r="C7" s="19" t="s">
        <v>19</v>
      </c>
      <c r="D7" s="19" t="s">
        <v>20</v>
      </c>
      <c r="E7" s="20" t="s">
        <v>21</v>
      </c>
      <c r="F7" s="17"/>
      <c r="G7" s="21" t="s">
        <v>22</v>
      </c>
      <c r="H7" s="19" t="s">
        <v>23</v>
      </c>
      <c r="I7" s="19" t="s">
        <v>24</v>
      </c>
      <c r="J7" s="20" t="s">
        <v>25</v>
      </c>
    </row>
    <row r="8" ht="14.25" customHeight="1">
      <c r="A8" s="22"/>
      <c r="B8" s="23" t="s">
        <v>26</v>
      </c>
      <c r="C8" s="24"/>
      <c r="D8" s="24"/>
      <c r="E8" s="25"/>
      <c r="F8" s="26">
        <f>(VALUE(LEFT(B7,1))+VALUE(LEFT(C7,1))+VALUE(LEFT(D7,1))+VALUE(LEFT(E7,1))+VALUE(LEFT(G7,1))+VALUE(LEFT(H7,1))+VALUE(LEFT(I7,1))+VALUE(LEFT(J7,1)))/8</f>
        <v>6.75</v>
      </c>
      <c r="G8" s="27" t="str">
        <f>IF(F8&lt;3,$I$17,IF(F8&lt;6,$I$18,$I$19))</f>
        <v>HIGH</v>
      </c>
      <c r="H8" s="24"/>
      <c r="I8" s="24"/>
      <c r="J8" s="28"/>
      <c r="K8" s="22"/>
      <c r="L8" s="22"/>
      <c r="M8" s="22"/>
      <c r="N8" s="22"/>
      <c r="O8" s="22"/>
      <c r="P8" s="22"/>
      <c r="Q8" s="22"/>
      <c r="R8" s="22"/>
      <c r="S8" s="22"/>
      <c r="T8" s="22"/>
      <c r="U8" s="22"/>
      <c r="V8" s="22"/>
      <c r="W8" s="22"/>
      <c r="X8" s="22"/>
      <c r="Y8" s="22"/>
      <c r="Z8" s="22"/>
    </row>
    <row r="10" ht="14.25" customHeight="1">
      <c r="B10" s="29" t="s">
        <v>27</v>
      </c>
      <c r="C10" s="11"/>
      <c r="D10" s="11"/>
      <c r="E10" s="12"/>
      <c r="F10" s="30"/>
      <c r="G10" s="29" t="s">
        <v>28</v>
      </c>
      <c r="H10" s="11"/>
      <c r="I10" s="11"/>
      <c r="J10" s="12"/>
    </row>
    <row r="11">
      <c r="A11" s="22"/>
      <c r="B11" s="14" t="s">
        <v>29</v>
      </c>
      <c r="C11" s="15" t="s">
        <v>30</v>
      </c>
      <c r="D11" s="15" t="s">
        <v>31</v>
      </c>
      <c r="E11" s="16" t="s">
        <v>32</v>
      </c>
      <c r="F11" s="31"/>
      <c r="G11" s="14" t="s">
        <v>33</v>
      </c>
      <c r="H11" s="15" t="s">
        <v>34</v>
      </c>
      <c r="I11" s="15" t="s">
        <v>35</v>
      </c>
      <c r="J11" s="16" t="s">
        <v>36</v>
      </c>
      <c r="K11" s="22"/>
      <c r="L11" s="22"/>
      <c r="M11" s="22"/>
      <c r="N11" s="22"/>
      <c r="O11" s="22"/>
      <c r="P11" s="22"/>
      <c r="Q11" s="22"/>
      <c r="R11" s="22"/>
      <c r="S11" s="22"/>
      <c r="T11" s="22"/>
      <c r="U11" s="22"/>
      <c r="V11" s="22"/>
      <c r="W11" s="22"/>
      <c r="X11" s="22"/>
      <c r="Y11" s="22"/>
      <c r="Z11" s="22"/>
    </row>
    <row r="12">
      <c r="B12" s="62" t="s">
        <v>62</v>
      </c>
      <c r="C12" s="63" t="s">
        <v>63</v>
      </c>
      <c r="D12" s="34" t="s">
        <v>39</v>
      </c>
      <c r="E12" s="35" t="s">
        <v>40</v>
      </c>
      <c r="F12" s="36"/>
      <c r="G12" s="64" t="s">
        <v>64</v>
      </c>
      <c r="H12" s="65" t="s">
        <v>65</v>
      </c>
      <c r="I12" s="65" t="s">
        <v>66</v>
      </c>
      <c r="J12" s="66" t="s">
        <v>66</v>
      </c>
    </row>
    <row r="13" ht="14.25" customHeight="1">
      <c r="A13" s="22"/>
      <c r="B13" s="67" t="s">
        <v>44</v>
      </c>
      <c r="C13" s="40"/>
      <c r="D13" s="68">
        <f>(VALUE(LEFT(B12,1))+VALUE(LEFT(C12,1))+VALUE(LEFT(D12,1))+VALUE(LEFT(E12,1)))/4</f>
        <v>5</v>
      </c>
      <c r="E13" s="69" t="str">
        <f>IF(D13&lt;3,$I$17,IF(D13&lt;6,$I$18,$I$19))</f>
        <v>MEDIUM</v>
      </c>
      <c r="F13" s="42"/>
      <c r="G13" s="67" t="s">
        <v>45</v>
      </c>
      <c r="H13" s="40"/>
      <c r="I13" s="68">
        <f>(VALUE(LEFT(G12,1))+VALUE(LEFT(H12,1))+VALUE(LEFT(I12,1))+VALUE(LEFT(J12,1)))/4</f>
        <v>4.25</v>
      </c>
      <c r="J13" s="69" t="str">
        <f>IF(I13&lt;3,$I$17,IF(I13&lt;6,$I$18,$I$19))</f>
        <v>MEDIUM</v>
      </c>
      <c r="K13" s="22"/>
      <c r="L13" s="22"/>
      <c r="M13" s="22"/>
      <c r="N13" s="22"/>
      <c r="O13" s="22"/>
      <c r="P13" s="22"/>
      <c r="Q13" s="22"/>
      <c r="R13" s="22"/>
      <c r="S13" s="22"/>
      <c r="T13" s="22"/>
      <c r="U13" s="22"/>
      <c r="V13" s="22"/>
      <c r="W13" s="22"/>
      <c r="X13" s="22"/>
      <c r="Y13" s="22"/>
      <c r="Z13" s="22"/>
    </row>
    <row r="14" ht="14.25" customHeight="1">
      <c r="A14" s="22"/>
      <c r="B14" s="70" t="s">
        <v>46</v>
      </c>
      <c r="C14" s="24"/>
      <c r="D14" s="24"/>
      <c r="E14" s="25"/>
      <c r="F14" s="71">
        <f>(VALUE(LEFT(B12,1))+VALUE(LEFT(C12,1))+VALUE(LEFT(D12,1))+VALUE(LEFT(E12,1))+VALUE(LEFT(G12,1))+VALUE(LEFT(H12,1))+VALUE(LEFT(I12,1))+VALUE(LEFT(J12,1)))/8</f>
        <v>4.625</v>
      </c>
      <c r="G14" s="72" t="str">
        <f>IF(F14&lt;3,$I$17,IF(F14&lt;6,$I$18,$I$19))</f>
        <v>MEDIUM</v>
      </c>
      <c r="H14" s="24"/>
      <c r="I14" s="24"/>
      <c r="J14" s="28"/>
    </row>
    <row r="16" ht="20.25" customHeight="1">
      <c r="B16" s="73" t="s">
        <v>47</v>
      </c>
      <c r="C16" s="45"/>
      <c r="D16" s="45"/>
      <c r="E16" s="45"/>
      <c r="F16" s="46"/>
      <c r="H16" s="47" t="s">
        <v>48</v>
      </c>
      <c r="I16" s="46"/>
    </row>
    <row r="17" ht="14.25" customHeight="1">
      <c r="B17" s="48" t="s">
        <v>49</v>
      </c>
      <c r="C17" s="33" t="s">
        <v>50</v>
      </c>
      <c r="D17" s="49" t="s">
        <v>51</v>
      </c>
      <c r="E17" s="50" t="s">
        <v>52</v>
      </c>
      <c r="F17" s="51" t="s">
        <v>53</v>
      </c>
      <c r="H17" s="33" t="s">
        <v>54</v>
      </c>
      <c r="I17" s="52" t="s">
        <v>55</v>
      </c>
    </row>
    <row r="18">
      <c r="B18" s="53"/>
      <c r="C18" s="33" t="s">
        <v>56</v>
      </c>
      <c r="D18" s="54" t="s">
        <v>57</v>
      </c>
      <c r="E18" s="55" t="s">
        <v>51</v>
      </c>
      <c r="F18" s="50" t="s">
        <v>52</v>
      </c>
      <c r="H18" s="33" t="s">
        <v>58</v>
      </c>
      <c r="I18" s="54" t="s">
        <v>56</v>
      </c>
    </row>
    <row r="19">
      <c r="B19" s="53"/>
      <c r="C19" s="33" t="s">
        <v>55</v>
      </c>
      <c r="D19" s="56" t="s">
        <v>59</v>
      </c>
      <c r="E19" s="57" t="s">
        <v>57</v>
      </c>
      <c r="F19" s="58" t="s">
        <v>51</v>
      </c>
      <c r="H19" s="33" t="s">
        <v>60</v>
      </c>
      <c r="I19" s="50" t="s">
        <v>50</v>
      </c>
    </row>
    <row r="20">
      <c r="B20" s="59"/>
      <c r="C20" s="33"/>
      <c r="D20" s="33" t="s">
        <v>55</v>
      </c>
      <c r="E20" s="60" t="s">
        <v>56</v>
      </c>
      <c r="F20" s="33" t="s">
        <v>50</v>
      </c>
    </row>
    <row r="21" ht="14.25" customHeight="1">
      <c r="B21" s="33"/>
      <c r="C21" s="61" t="s">
        <v>7</v>
      </c>
      <c r="D21" s="45"/>
      <c r="E21" s="45"/>
      <c r="F21" s="46"/>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E2"/>
    <mergeCell ref="B4:J4"/>
    <mergeCell ref="B5:E5"/>
    <mergeCell ref="G5:J5"/>
    <mergeCell ref="B8:E8"/>
    <mergeCell ref="G8:J8"/>
    <mergeCell ref="G10:J10"/>
    <mergeCell ref="B17:B20"/>
    <mergeCell ref="C21:F21"/>
    <mergeCell ref="B10:E10"/>
    <mergeCell ref="B13:C13"/>
    <mergeCell ref="G13:H13"/>
    <mergeCell ref="B14:E14"/>
    <mergeCell ref="G14:J14"/>
    <mergeCell ref="B16:F16"/>
    <mergeCell ref="H16:I16"/>
  </mergeCells>
  <dataValidations>
    <dataValidation type="list" allowBlank="1" showErrorMessage="1" sqref="D7">
      <formula1>Opportunity</formula1>
    </dataValidation>
    <dataValidation type="list" allowBlank="1" showErrorMessage="1" sqref="G12">
      <formula1>FinancialDamage</formula1>
    </dataValidation>
    <dataValidation type="list" allowBlank="1" showErrorMessage="1" sqref="I7">
      <formula1>Awareness</formula1>
    </dataValidation>
    <dataValidation type="list" allowBlank="1" showErrorMessage="1" sqref="C7">
      <formula1>Motive</formula1>
    </dataValidation>
    <dataValidation type="list" allowBlank="1" showErrorMessage="1" sqref="J7">
      <formula1>IntrusionDetection</formula1>
    </dataValidation>
    <dataValidation type="list" allowBlank="1" showErrorMessage="1" sqref="E12">
      <formula1>LossOfAccountability</formula1>
    </dataValidation>
    <dataValidation type="list" allowBlank="1" showErrorMessage="1" sqref="H12">
      <formula1>ReputationDamage</formula1>
    </dataValidation>
    <dataValidation type="list" allowBlank="1" showErrorMessage="1" sqref="B12">
      <formula1>LossOfConfidentiality</formula1>
    </dataValidation>
    <dataValidation type="list" allowBlank="1" showErrorMessage="1" sqref="B7">
      <formula1>SkillLevel</formula1>
    </dataValidation>
    <dataValidation type="list" allowBlank="1" showErrorMessage="1" sqref="D12">
      <formula1>LossOfAvailability</formula1>
    </dataValidation>
    <dataValidation type="list" allowBlank="1" showErrorMessage="1" sqref="I12">
      <formula1>NonCompliance</formula1>
    </dataValidation>
    <dataValidation type="list" allowBlank="1" showErrorMessage="1" sqref="J12">
      <formula1>PrivacyViolation</formula1>
    </dataValidation>
    <dataValidation type="list" allowBlank="1" showErrorMessage="1" sqref="G7">
      <formula1>EaseOfDiscovery</formula1>
    </dataValidation>
    <dataValidation type="list" allowBlank="1" showErrorMessage="1" sqref="H7">
      <formula1>EaseOfExploit</formula1>
    </dataValidation>
    <dataValidation type="list" allowBlank="1" showErrorMessage="1" sqref="E7">
      <formula1>Size</formula1>
    </dataValidation>
    <dataValidation type="list" allowBlank="1" showErrorMessage="1" sqref="C12">
      <formula1>LossOfIntegrity</formula1>
    </dataValidation>
  </dataValidations>
  <printOptions/>
  <pageMargins bottom="0.75" footer="0.0" header="0.0" left="0.7" right="0.7" top="0.75"/>
  <pageSetup scale="0"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9"/>
    <col customWidth="1" min="2" max="10" width="13.0"/>
    <col customWidth="1" min="11" max="26" width="8.71"/>
  </cols>
  <sheetData>
    <row r="1">
      <c r="B1" s="74" t="s">
        <v>67</v>
      </c>
    </row>
    <row r="2">
      <c r="A2" s="5"/>
      <c r="B2" s="5"/>
      <c r="C2" s="6"/>
      <c r="F2" s="5"/>
      <c r="G2" s="5"/>
      <c r="H2" s="5"/>
      <c r="I2" s="5"/>
      <c r="J2" s="5"/>
      <c r="K2" s="5"/>
      <c r="L2" s="5"/>
      <c r="M2" s="5"/>
      <c r="N2" s="5"/>
      <c r="O2" s="5"/>
      <c r="P2" s="5"/>
      <c r="Q2" s="5"/>
      <c r="R2" s="5"/>
      <c r="S2" s="5"/>
      <c r="T2" s="5"/>
      <c r="U2" s="5"/>
      <c r="V2" s="5"/>
      <c r="W2" s="5"/>
      <c r="X2" s="5"/>
      <c r="Y2" s="5"/>
      <c r="Z2" s="5"/>
    </row>
    <row r="3" ht="7.5" customHeight="1"/>
    <row r="4">
      <c r="B4" s="7" t="s">
        <v>7</v>
      </c>
      <c r="C4" s="8"/>
      <c r="D4" s="8"/>
      <c r="E4" s="8"/>
      <c r="F4" s="8"/>
      <c r="G4" s="8"/>
      <c r="H4" s="8"/>
      <c r="I4" s="8"/>
      <c r="J4" s="9"/>
    </row>
    <row r="5" ht="14.25" customHeight="1">
      <c r="B5" s="10" t="s">
        <v>8</v>
      </c>
      <c r="C5" s="11"/>
      <c r="D5" s="11"/>
      <c r="E5" s="12"/>
      <c r="F5" s="13"/>
      <c r="G5" s="10" t="s">
        <v>9</v>
      </c>
      <c r="H5" s="11"/>
      <c r="I5" s="11"/>
      <c r="J5" s="12"/>
    </row>
    <row r="6">
      <c r="B6" s="14" t="s">
        <v>10</v>
      </c>
      <c r="C6" s="15" t="s">
        <v>11</v>
      </c>
      <c r="D6" s="15" t="s">
        <v>12</v>
      </c>
      <c r="E6" s="16" t="s">
        <v>13</v>
      </c>
      <c r="F6" s="17"/>
      <c r="G6" s="14" t="s">
        <v>14</v>
      </c>
      <c r="H6" s="15" t="s">
        <v>15</v>
      </c>
      <c r="I6" s="15" t="s">
        <v>16</v>
      </c>
      <c r="J6" s="16" t="s">
        <v>17</v>
      </c>
    </row>
    <row r="7">
      <c r="B7" s="18" t="s">
        <v>68</v>
      </c>
      <c r="C7" s="75" t="s">
        <v>23</v>
      </c>
      <c r="D7" s="19" t="s">
        <v>20</v>
      </c>
      <c r="E7" s="20" t="s">
        <v>21</v>
      </c>
      <c r="F7" s="17"/>
      <c r="G7" s="18" t="s">
        <v>69</v>
      </c>
      <c r="H7" s="75" t="s">
        <v>69</v>
      </c>
      <c r="I7" s="19" t="s">
        <v>24</v>
      </c>
      <c r="J7" s="20" t="s">
        <v>25</v>
      </c>
    </row>
    <row r="8" ht="14.25" customHeight="1">
      <c r="A8" s="22"/>
      <c r="B8" s="23" t="s">
        <v>26</v>
      </c>
      <c r="C8" s="24"/>
      <c r="D8" s="24"/>
      <c r="E8" s="25"/>
      <c r="F8" s="26">
        <f>(VALUE(LEFT(B7,1))+VALUE(LEFT(C7,1))+VALUE(LEFT(D7,1))+VALUE(LEFT(E7,1))+VALUE(LEFT(G7,1))+VALUE(LEFT(H7,1))+VALUE(LEFT(I7,1))+VALUE(LEFT(J7,1)))/8</f>
        <v>6.875</v>
      </c>
      <c r="G8" s="27" t="str">
        <f>IF(F8&lt;3,$I$17,IF(F8&lt;6,$I$18,$I$19))</f>
        <v>HIGH</v>
      </c>
      <c r="H8" s="24"/>
      <c r="I8" s="24"/>
      <c r="J8" s="28"/>
      <c r="K8" s="22"/>
      <c r="L8" s="22"/>
      <c r="M8" s="22"/>
      <c r="N8" s="22"/>
      <c r="O8" s="22"/>
      <c r="P8" s="22"/>
      <c r="Q8" s="22"/>
      <c r="R8" s="22"/>
      <c r="S8" s="22"/>
      <c r="T8" s="22"/>
      <c r="U8" s="22"/>
      <c r="V8" s="22"/>
      <c r="W8" s="22"/>
      <c r="X8" s="22"/>
      <c r="Y8" s="22"/>
      <c r="Z8" s="22"/>
    </row>
    <row r="10" ht="14.25" customHeight="1">
      <c r="B10" s="29" t="s">
        <v>27</v>
      </c>
      <c r="C10" s="11"/>
      <c r="D10" s="11"/>
      <c r="E10" s="12"/>
      <c r="F10" s="30"/>
      <c r="G10" s="29" t="s">
        <v>28</v>
      </c>
      <c r="H10" s="11"/>
      <c r="I10" s="11"/>
      <c r="J10" s="12"/>
    </row>
    <row r="11">
      <c r="A11" s="22"/>
      <c r="B11" s="14" t="s">
        <v>29</v>
      </c>
      <c r="C11" s="15" t="s">
        <v>30</v>
      </c>
      <c r="D11" s="15" t="s">
        <v>31</v>
      </c>
      <c r="E11" s="16" t="s">
        <v>32</v>
      </c>
      <c r="F11" s="31"/>
      <c r="G11" s="14" t="s">
        <v>33</v>
      </c>
      <c r="H11" s="15" t="s">
        <v>34</v>
      </c>
      <c r="I11" s="15" t="s">
        <v>35</v>
      </c>
      <c r="J11" s="16" t="s">
        <v>36</v>
      </c>
      <c r="K11" s="22"/>
      <c r="L11" s="22"/>
      <c r="M11" s="22"/>
      <c r="N11" s="22"/>
      <c r="O11" s="22"/>
      <c r="P11" s="22"/>
      <c r="Q11" s="22"/>
      <c r="R11" s="22"/>
      <c r="S11" s="22"/>
      <c r="T11" s="22"/>
      <c r="U11" s="22"/>
      <c r="V11" s="22"/>
      <c r="W11" s="22"/>
      <c r="X11" s="22"/>
      <c r="Y11" s="22"/>
      <c r="Z11" s="22"/>
    </row>
    <row r="12">
      <c r="B12" s="32" t="s">
        <v>37</v>
      </c>
      <c r="C12" s="33" t="s">
        <v>38</v>
      </c>
      <c r="D12" s="65" t="s">
        <v>70</v>
      </c>
      <c r="E12" s="35" t="s">
        <v>40</v>
      </c>
      <c r="F12" s="36"/>
      <c r="G12" s="64" t="s">
        <v>71</v>
      </c>
      <c r="H12" s="65" t="s">
        <v>72</v>
      </c>
      <c r="I12" s="34" t="s">
        <v>42</v>
      </c>
      <c r="J12" s="38" t="s">
        <v>43</v>
      </c>
    </row>
    <row r="13" ht="14.25" customHeight="1">
      <c r="A13" s="22"/>
      <c r="B13" s="39" t="s">
        <v>44</v>
      </c>
      <c r="C13" s="40"/>
      <c r="D13" s="26">
        <f>(VALUE(LEFT(B12,1))+VALUE(LEFT(C12,1))+VALUE(LEFT(D12,1))+VALUE(LEFT(E12,1)))/4</f>
        <v>8.5</v>
      </c>
      <c r="E13" s="41" t="str">
        <f>IF(D13&lt;3,$I$17,IF(D13&lt;6,$I$18,$I$19))</f>
        <v>HIGH</v>
      </c>
      <c r="F13" s="42"/>
      <c r="G13" s="39" t="s">
        <v>45</v>
      </c>
      <c r="H13" s="40"/>
      <c r="I13" s="26">
        <f>(VALUE(LEFT(G12,1))+VALUE(LEFT(H12,1))+VALUE(LEFT(I12,1))+VALUE(LEFT(J12,1)))/4</f>
        <v>9</v>
      </c>
      <c r="J13" s="41" t="str">
        <f>IF(I13&lt;3,$I$17,IF(I13&lt;6,$I$18,$I$19))</f>
        <v>HIGH</v>
      </c>
      <c r="K13" s="22"/>
      <c r="L13" s="22"/>
      <c r="M13" s="22"/>
      <c r="N13" s="22"/>
      <c r="O13" s="22"/>
      <c r="P13" s="22"/>
      <c r="Q13" s="22"/>
      <c r="R13" s="22"/>
      <c r="S13" s="22"/>
      <c r="T13" s="22"/>
      <c r="U13" s="22"/>
      <c r="V13" s="22"/>
      <c r="W13" s="22"/>
      <c r="X13" s="22"/>
      <c r="Y13" s="22"/>
      <c r="Z13" s="22"/>
    </row>
    <row r="14" ht="14.25" customHeight="1">
      <c r="A14" s="22"/>
      <c r="B14" s="23" t="s">
        <v>46</v>
      </c>
      <c r="C14" s="24"/>
      <c r="D14" s="24"/>
      <c r="E14" s="25"/>
      <c r="F14" s="43">
        <f>(VALUE(LEFT(B12,1))+VALUE(LEFT(C12,1))+VALUE(LEFT(D12,1))+VALUE(LEFT(E12,1))+VALUE(LEFT(G12,1))+VALUE(LEFT(H12,1))+VALUE(LEFT(I12,1))+VALUE(LEFT(J12,1)))/8</f>
        <v>8.75</v>
      </c>
      <c r="G14" s="27" t="str">
        <f>IF(F14&lt;3,$I$17,IF(F14&lt;6,$I$18,$I$19))</f>
        <v>HIGH</v>
      </c>
      <c r="H14" s="24"/>
      <c r="I14" s="24"/>
      <c r="J14" s="28"/>
    </row>
    <row r="16" ht="20.25" customHeight="1">
      <c r="B16" s="44" t="s">
        <v>47</v>
      </c>
      <c r="C16" s="45"/>
      <c r="D16" s="45"/>
      <c r="E16" s="45"/>
      <c r="F16" s="46"/>
      <c r="H16" s="47" t="s">
        <v>48</v>
      </c>
      <c r="I16" s="46"/>
    </row>
    <row r="17" ht="14.25" customHeight="1">
      <c r="B17" s="48" t="s">
        <v>49</v>
      </c>
      <c r="C17" s="33" t="s">
        <v>50</v>
      </c>
      <c r="D17" s="49" t="s">
        <v>51</v>
      </c>
      <c r="E17" s="50" t="s">
        <v>52</v>
      </c>
      <c r="F17" s="51" t="s">
        <v>53</v>
      </c>
      <c r="H17" s="33" t="s">
        <v>54</v>
      </c>
      <c r="I17" s="52" t="s">
        <v>55</v>
      </c>
    </row>
    <row r="18">
      <c r="B18" s="53"/>
      <c r="C18" s="33" t="s">
        <v>56</v>
      </c>
      <c r="D18" s="54" t="s">
        <v>57</v>
      </c>
      <c r="E18" s="55" t="s">
        <v>51</v>
      </c>
      <c r="F18" s="50" t="s">
        <v>52</v>
      </c>
      <c r="H18" s="33" t="s">
        <v>58</v>
      </c>
      <c r="I18" s="54" t="s">
        <v>56</v>
      </c>
    </row>
    <row r="19">
      <c r="B19" s="53"/>
      <c r="C19" s="33" t="s">
        <v>55</v>
      </c>
      <c r="D19" s="56" t="s">
        <v>59</v>
      </c>
      <c r="E19" s="57" t="s">
        <v>57</v>
      </c>
      <c r="F19" s="58" t="s">
        <v>51</v>
      </c>
      <c r="H19" s="33" t="s">
        <v>60</v>
      </c>
      <c r="I19" s="50" t="s">
        <v>50</v>
      </c>
    </row>
    <row r="20">
      <c r="B20" s="59"/>
      <c r="C20" s="33"/>
      <c r="D20" s="33" t="s">
        <v>55</v>
      </c>
      <c r="E20" s="60" t="s">
        <v>56</v>
      </c>
      <c r="F20" s="33" t="s">
        <v>50</v>
      </c>
    </row>
    <row r="21" ht="14.25" customHeight="1">
      <c r="B21" s="33"/>
      <c r="C21" s="61" t="s">
        <v>7</v>
      </c>
      <c r="D21" s="45"/>
      <c r="E21" s="45"/>
      <c r="F21" s="46"/>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E2"/>
    <mergeCell ref="B4:J4"/>
    <mergeCell ref="B5:E5"/>
    <mergeCell ref="G5:J5"/>
    <mergeCell ref="B8:E8"/>
    <mergeCell ref="G8:J8"/>
    <mergeCell ref="G10:J10"/>
    <mergeCell ref="B17:B20"/>
    <mergeCell ref="C21:F21"/>
    <mergeCell ref="B10:E10"/>
    <mergeCell ref="B13:C13"/>
    <mergeCell ref="G13:H13"/>
    <mergeCell ref="B14:E14"/>
    <mergeCell ref="G14:J14"/>
    <mergeCell ref="B16:F16"/>
    <mergeCell ref="H16:I16"/>
  </mergeCells>
  <dataValidations>
    <dataValidation type="list" allowBlank="1" showErrorMessage="1" sqref="D7">
      <formula1>Opportunity</formula1>
    </dataValidation>
    <dataValidation type="list" allowBlank="1" showErrorMessage="1" sqref="G12">
      <formula1>FinancialDamage</formula1>
    </dataValidation>
    <dataValidation type="list" allowBlank="1" showErrorMessage="1" sqref="I7">
      <formula1>Awareness</formula1>
    </dataValidation>
    <dataValidation type="list" allowBlank="1" showErrorMessage="1" sqref="C7">
      <formula1>Motive</formula1>
    </dataValidation>
    <dataValidation type="list" allowBlank="1" showErrorMessage="1" sqref="J7">
      <formula1>IntrusionDetection</formula1>
    </dataValidation>
    <dataValidation type="list" allowBlank="1" showErrorMessage="1" sqref="E12">
      <formula1>LossOfAccountability</formula1>
    </dataValidation>
    <dataValidation type="list" allowBlank="1" showErrorMessage="1" sqref="H12">
      <formula1>ReputationDamage</formula1>
    </dataValidation>
    <dataValidation type="list" allowBlank="1" showErrorMessage="1" sqref="B12">
      <formula1>LossOfConfidentiality</formula1>
    </dataValidation>
    <dataValidation type="list" allowBlank="1" showErrorMessage="1" sqref="B7">
      <formula1>SkillLevel</formula1>
    </dataValidation>
    <dataValidation type="list" allowBlank="1" showErrorMessage="1" sqref="D12">
      <formula1>LossOfAvailability</formula1>
    </dataValidation>
    <dataValidation type="list" allowBlank="1" showErrorMessage="1" sqref="I12">
      <formula1>NonCompliance</formula1>
    </dataValidation>
    <dataValidation type="list" allowBlank="1" showErrorMessage="1" sqref="J12">
      <formula1>PrivacyViolation</formula1>
    </dataValidation>
    <dataValidation type="list" allowBlank="1" showErrorMessage="1" sqref="G7">
      <formula1>EaseOfDiscovery</formula1>
    </dataValidation>
    <dataValidation type="list" allowBlank="1" showErrorMessage="1" sqref="H7">
      <formula1>EaseOfExploit</formula1>
    </dataValidation>
    <dataValidation type="list" allowBlank="1" showErrorMessage="1" sqref="E7">
      <formula1>Size</formula1>
    </dataValidation>
    <dataValidation type="list" allowBlank="1" showErrorMessage="1" sqref="C12">
      <formula1>LossOfIntegrity</formula1>
    </dataValidation>
  </dataValidations>
  <printOptions/>
  <pageMargins bottom="0.75" footer="0.0" header="0.0" left="0.7" right="0.7" top="0.75"/>
  <pageSetup scale="0"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Row="1"/>
  <cols>
    <col customWidth="1" min="1" max="1" width="8.57"/>
    <col customWidth="1" min="2" max="4" width="17.29"/>
    <col customWidth="1" min="5" max="8" width="17.43"/>
    <col customWidth="1" min="9" max="17" width="17.71"/>
    <col customWidth="1" min="18" max="26" width="8.71"/>
  </cols>
  <sheetData>
    <row r="1">
      <c r="A1" s="76"/>
      <c r="B1" s="76" t="s">
        <v>10</v>
      </c>
      <c r="C1" s="76" t="s">
        <v>11</v>
      </c>
      <c r="D1" s="76" t="s">
        <v>12</v>
      </c>
      <c r="E1" s="76" t="s">
        <v>13</v>
      </c>
      <c r="F1" s="76" t="s">
        <v>14</v>
      </c>
      <c r="G1" s="76" t="s">
        <v>15</v>
      </c>
      <c r="H1" s="76" t="s">
        <v>16</v>
      </c>
      <c r="I1" s="76" t="s">
        <v>17</v>
      </c>
      <c r="J1" s="76" t="s">
        <v>29</v>
      </c>
      <c r="K1" s="76" t="s">
        <v>30</v>
      </c>
      <c r="L1" s="76" t="s">
        <v>31</v>
      </c>
      <c r="M1" s="76" t="s">
        <v>32</v>
      </c>
      <c r="N1" s="76" t="s">
        <v>33</v>
      </c>
      <c r="O1" s="76" t="s">
        <v>34</v>
      </c>
      <c r="P1" s="76" t="s">
        <v>35</v>
      </c>
      <c r="Q1" s="76" t="s">
        <v>36</v>
      </c>
      <c r="R1" s="22"/>
      <c r="S1" s="22"/>
      <c r="T1" s="22"/>
      <c r="U1" s="22"/>
      <c r="V1" s="22"/>
      <c r="W1" s="22"/>
      <c r="X1" s="22"/>
      <c r="Y1" s="22"/>
      <c r="Z1" s="22"/>
    </row>
    <row r="2">
      <c r="A2" s="77">
        <v>0.0</v>
      </c>
      <c r="B2" s="78"/>
      <c r="C2" s="78"/>
      <c r="D2" s="78" t="s">
        <v>73</v>
      </c>
      <c r="E2" s="78"/>
      <c r="F2" s="78"/>
      <c r="G2" s="78"/>
      <c r="H2" s="78"/>
      <c r="I2" s="78"/>
      <c r="J2" s="78"/>
      <c r="K2" s="78"/>
      <c r="L2" s="78"/>
      <c r="M2" s="78"/>
      <c r="N2" s="78"/>
      <c r="O2" s="78"/>
      <c r="P2" s="78"/>
      <c r="Q2" s="78"/>
      <c r="R2" s="79"/>
      <c r="S2" s="79"/>
      <c r="T2" s="79"/>
      <c r="U2" s="79"/>
      <c r="V2" s="79"/>
      <c r="W2" s="79"/>
      <c r="X2" s="79"/>
      <c r="Y2" s="79"/>
      <c r="Z2" s="79"/>
    </row>
    <row r="3">
      <c r="A3" s="77">
        <f t="shared" ref="A3:A11" si="1">A2+1</f>
        <v>1</v>
      </c>
      <c r="B3" s="78" t="s">
        <v>74</v>
      </c>
      <c r="C3" s="78" t="s">
        <v>75</v>
      </c>
      <c r="D3" s="78"/>
      <c r="E3" s="78"/>
      <c r="F3" s="78" t="s">
        <v>76</v>
      </c>
      <c r="G3" s="78" t="s">
        <v>77</v>
      </c>
      <c r="H3" s="78" t="s">
        <v>78</v>
      </c>
      <c r="I3" s="78" t="s">
        <v>79</v>
      </c>
      <c r="J3" s="78"/>
      <c r="K3" s="78" t="s">
        <v>80</v>
      </c>
      <c r="L3" s="78" t="s">
        <v>81</v>
      </c>
      <c r="M3" s="78" t="s">
        <v>82</v>
      </c>
      <c r="N3" s="78" t="s">
        <v>83</v>
      </c>
      <c r="O3" s="78" t="s">
        <v>84</v>
      </c>
      <c r="P3" s="78"/>
      <c r="Q3" s="78"/>
      <c r="R3" s="79"/>
      <c r="S3" s="79"/>
      <c r="T3" s="79"/>
      <c r="U3" s="79"/>
      <c r="V3" s="79"/>
      <c r="W3" s="79"/>
      <c r="X3" s="79"/>
      <c r="Y3" s="79"/>
      <c r="Z3" s="79"/>
    </row>
    <row r="4">
      <c r="A4" s="77">
        <f t="shared" si="1"/>
        <v>2</v>
      </c>
      <c r="B4" s="78"/>
      <c r="C4" s="78"/>
      <c r="D4" s="78"/>
      <c r="E4" s="78" t="s">
        <v>85</v>
      </c>
      <c r="F4" s="78"/>
      <c r="G4" s="78"/>
      <c r="H4" s="78"/>
      <c r="I4" s="78"/>
      <c r="J4" s="78" t="s">
        <v>86</v>
      </c>
      <c r="K4" s="78"/>
      <c r="L4" s="78"/>
      <c r="M4" s="78"/>
      <c r="N4" s="78"/>
      <c r="O4" s="78"/>
      <c r="P4" s="78" t="s">
        <v>87</v>
      </c>
      <c r="Q4" s="78"/>
      <c r="R4" s="79"/>
      <c r="S4" s="79"/>
      <c r="T4" s="79"/>
      <c r="U4" s="79"/>
      <c r="V4" s="79"/>
      <c r="W4" s="79"/>
      <c r="X4" s="79"/>
      <c r="Y4" s="79"/>
      <c r="Z4" s="79"/>
    </row>
    <row r="5">
      <c r="A5" s="77">
        <f t="shared" si="1"/>
        <v>3</v>
      </c>
      <c r="B5" s="78" t="s">
        <v>88</v>
      </c>
      <c r="C5" s="78"/>
      <c r="D5" s="78"/>
      <c r="E5" s="78"/>
      <c r="F5" s="78" t="s">
        <v>89</v>
      </c>
      <c r="G5" s="78" t="s">
        <v>89</v>
      </c>
      <c r="H5" s="78"/>
      <c r="I5" s="78" t="s">
        <v>90</v>
      </c>
      <c r="J5" s="78"/>
      <c r="K5" s="78" t="s">
        <v>91</v>
      </c>
      <c r="L5" s="78"/>
      <c r="M5" s="78"/>
      <c r="N5" s="78" t="s">
        <v>92</v>
      </c>
      <c r="O5" s="78"/>
      <c r="P5" s="78"/>
      <c r="Q5" s="78" t="s">
        <v>93</v>
      </c>
      <c r="R5" s="79"/>
      <c r="S5" s="79"/>
      <c r="T5" s="79"/>
      <c r="U5" s="79"/>
      <c r="V5" s="79"/>
      <c r="W5" s="79"/>
      <c r="X5" s="79"/>
      <c r="Y5" s="79"/>
      <c r="Z5" s="79"/>
    </row>
    <row r="6">
      <c r="A6" s="77">
        <f t="shared" si="1"/>
        <v>4</v>
      </c>
      <c r="B6" s="78"/>
      <c r="C6" s="78" t="s">
        <v>94</v>
      </c>
      <c r="D6" s="78" t="s">
        <v>95</v>
      </c>
      <c r="E6" s="78" t="s">
        <v>96</v>
      </c>
      <c r="F6" s="78"/>
      <c r="G6" s="78"/>
      <c r="H6" s="78" t="s">
        <v>97</v>
      </c>
      <c r="I6" s="78"/>
      <c r="J6" s="78" t="s">
        <v>98</v>
      </c>
      <c r="K6" s="78"/>
      <c r="L6" s="78"/>
      <c r="M6" s="78"/>
      <c r="N6" s="78"/>
      <c r="O6" s="78" t="s">
        <v>99</v>
      </c>
      <c r="P6" s="78"/>
      <c r="Q6" s="78"/>
      <c r="R6" s="79"/>
      <c r="S6" s="79"/>
      <c r="T6" s="79"/>
      <c r="U6" s="79"/>
      <c r="V6" s="79"/>
      <c r="W6" s="79"/>
      <c r="X6" s="79"/>
      <c r="Y6" s="79"/>
      <c r="Z6" s="79"/>
    </row>
    <row r="7">
      <c r="A7" s="77">
        <f t="shared" si="1"/>
        <v>5</v>
      </c>
      <c r="B7" s="78" t="s">
        <v>100</v>
      </c>
      <c r="C7" s="78"/>
      <c r="D7" s="78"/>
      <c r="E7" s="78" t="s">
        <v>101</v>
      </c>
      <c r="F7" s="78"/>
      <c r="G7" s="78" t="s">
        <v>102</v>
      </c>
      <c r="H7" s="78"/>
      <c r="I7" s="78"/>
      <c r="J7" s="78" t="s">
        <v>103</v>
      </c>
      <c r="K7" s="78" t="s">
        <v>104</v>
      </c>
      <c r="L7" s="78" t="s">
        <v>105</v>
      </c>
      <c r="M7" s="78"/>
      <c r="N7" s="78"/>
      <c r="O7" s="78" t="s">
        <v>106</v>
      </c>
      <c r="P7" s="78" t="s">
        <v>107</v>
      </c>
      <c r="Q7" s="78" t="s">
        <v>108</v>
      </c>
      <c r="R7" s="79"/>
      <c r="S7" s="79"/>
      <c r="T7" s="79"/>
      <c r="U7" s="79"/>
      <c r="V7" s="79"/>
      <c r="W7" s="79"/>
      <c r="X7" s="79"/>
      <c r="Y7" s="79"/>
      <c r="Z7" s="79"/>
    </row>
    <row r="8">
      <c r="A8" s="77">
        <f t="shared" si="1"/>
        <v>6</v>
      </c>
      <c r="B8" s="78" t="s">
        <v>109</v>
      </c>
      <c r="C8" s="78"/>
      <c r="D8" s="78"/>
      <c r="E8" s="78" t="s">
        <v>110</v>
      </c>
      <c r="F8" s="78"/>
      <c r="G8" s="78"/>
      <c r="H8" s="78" t="s">
        <v>111</v>
      </c>
      <c r="I8" s="78"/>
      <c r="J8" s="78"/>
      <c r="K8" s="78"/>
      <c r="L8" s="78"/>
      <c r="M8" s="78"/>
      <c r="N8" s="78"/>
      <c r="O8" s="78"/>
      <c r="P8" s="78"/>
      <c r="Q8" s="78"/>
      <c r="R8" s="79"/>
      <c r="S8" s="79"/>
      <c r="T8" s="79"/>
      <c r="U8" s="79"/>
      <c r="V8" s="79"/>
      <c r="W8" s="79"/>
      <c r="X8" s="79"/>
      <c r="Y8" s="79"/>
      <c r="Z8" s="79"/>
    </row>
    <row r="9">
      <c r="A9" s="77">
        <f t="shared" si="1"/>
        <v>7</v>
      </c>
      <c r="B9" s="78"/>
      <c r="C9" s="78"/>
      <c r="D9" s="78" t="s">
        <v>112</v>
      </c>
      <c r="E9" s="78"/>
      <c r="F9" s="78" t="s">
        <v>102</v>
      </c>
      <c r="G9" s="78"/>
      <c r="H9" s="78"/>
      <c r="I9" s="78"/>
      <c r="J9" s="78"/>
      <c r="K9" s="78" t="s">
        <v>113</v>
      </c>
      <c r="L9" s="78" t="s">
        <v>114</v>
      </c>
      <c r="M9" s="78" t="s">
        <v>115</v>
      </c>
      <c r="N9" s="78" t="s">
        <v>116</v>
      </c>
      <c r="O9" s="78"/>
      <c r="P9" s="78" t="s">
        <v>117</v>
      </c>
      <c r="Q9" s="78" t="s">
        <v>118</v>
      </c>
      <c r="R9" s="79"/>
      <c r="S9" s="79"/>
      <c r="T9" s="79"/>
      <c r="U9" s="79"/>
      <c r="V9" s="79"/>
      <c r="W9" s="79"/>
      <c r="X9" s="79"/>
      <c r="Y9" s="79"/>
      <c r="Z9" s="79"/>
    </row>
    <row r="10">
      <c r="A10" s="77">
        <f t="shared" si="1"/>
        <v>8</v>
      </c>
      <c r="B10" s="78"/>
      <c r="C10" s="78"/>
      <c r="D10" s="78"/>
      <c r="E10" s="78"/>
      <c r="F10" s="78"/>
      <c r="G10" s="78"/>
      <c r="H10" s="78"/>
      <c r="I10" s="78" t="s">
        <v>119</v>
      </c>
      <c r="J10" s="78"/>
      <c r="K10" s="78"/>
      <c r="L10" s="78"/>
      <c r="M10" s="78"/>
      <c r="N10" s="78"/>
      <c r="O10" s="78"/>
      <c r="P10" s="78"/>
      <c r="Q10" s="78"/>
      <c r="R10" s="79"/>
      <c r="S10" s="79"/>
      <c r="T10" s="79"/>
      <c r="U10" s="79"/>
      <c r="V10" s="79"/>
      <c r="W10" s="79"/>
      <c r="X10" s="79"/>
      <c r="Y10" s="79"/>
      <c r="Z10" s="79"/>
    </row>
    <row r="11">
      <c r="A11" s="77">
        <f t="shared" si="1"/>
        <v>9</v>
      </c>
      <c r="B11" s="78" t="s">
        <v>120</v>
      </c>
      <c r="C11" s="78" t="s">
        <v>121</v>
      </c>
      <c r="D11" s="78" t="s">
        <v>122</v>
      </c>
      <c r="E11" s="78" t="s">
        <v>123</v>
      </c>
      <c r="F11" s="78" t="s">
        <v>124</v>
      </c>
      <c r="G11" s="78" t="s">
        <v>124</v>
      </c>
      <c r="H11" s="78" t="s">
        <v>125</v>
      </c>
      <c r="I11" s="78" t="s">
        <v>126</v>
      </c>
      <c r="J11" s="78" t="s">
        <v>127</v>
      </c>
      <c r="K11" s="78" t="s">
        <v>128</v>
      </c>
      <c r="L11" s="78" t="s">
        <v>129</v>
      </c>
      <c r="M11" s="78" t="s">
        <v>130</v>
      </c>
      <c r="N11" s="78" t="s">
        <v>131</v>
      </c>
      <c r="O11" s="78" t="s">
        <v>132</v>
      </c>
      <c r="P11" s="78"/>
      <c r="Q11" s="78" t="s">
        <v>133</v>
      </c>
      <c r="R11" s="79"/>
      <c r="S11" s="79"/>
      <c r="T11" s="79"/>
      <c r="U11" s="79"/>
      <c r="V11" s="79"/>
      <c r="W11" s="79"/>
      <c r="X11" s="79"/>
      <c r="Y11" s="79"/>
      <c r="Z11" s="79"/>
    </row>
    <row r="12" ht="6.75" customHeight="1">
      <c r="A12" s="80"/>
      <c r="B12" s="81"/>
      <c r="C12" s="81"/>
      <c r="D12" s="81"/>
      <c r="E12" s="81"/>
      <c r="F12" s="81"/>
      <c r="G12" s="81"/>
      <c r="H12" s="81"/>
      <c r="I12" s="81"/>
      <c r="J12" s="81"/>
      <c r="K12" s="81"/>
      <c r="L12" s="81"/>
      <c r="M12" s="81"/>
      <c r="N12" s="81"/>
      <c r="O12" s="81"/>
      <c r="P12" s="81"/>
      <c r="Q12" s="81"/>
    </row>
    <row r="13">
      <c r="B13" s="79"/>
      <c r="C13" s="79"/>
      <c r="D13" s="79"/>
      <c r="E13" s="79"/>
      <c r="F13" s="79"/>
      <c r="G13" s="79"/>
      <c r="H13" s="79"/>
      <c r="I13" s="79"/>
    </row>
    <row r="14" hidden="1" outlineLevel="1">
      <c r="A14" s="82" t="s">
        <v>134</v>
      </c>
      <c r="B14" s="79"/>
      <c r="C14" s="79"/>
      <c r="D14" s="79"/>
      <c r="E14" s="79"/>
      <c r="F14" s="79"/>
      <c r="G14" s="79"/>
      <c r="H14" s="79"/>
      <c r="I14" s="79"/>
    </row>
    <row r="15" hidden="1" outlineLevel="1">
      <c r="B15" s="79" t="str">
        <f t="shared" ref="B15:Q15" si="2">CONCATENATE($A2," - ",B2)</f>
        <v>0 - </v>
      </c>
      <c r="C15" s="79" t="str">
        <f t="shared" si="2"/>
        <v>0 - </v>
      </c>
      <c r="D15" s="79" t="str">
        <f t="shared" si="2"/>
        <v>0 - Full access or expensive resources required</v>
      </c>
      <c r="E15" s="79" t="str">
        <f t="shared" si="2"/>
        <v>0 - </v>
      </c>
      <c r="F15" s="79" t="str">
        <f t="shared" si="2"/>
        <v>0 - </v>
      </c>
      <c r="G15" s="79" t="str">
        <f t="shared" si="2"/>
        <v>0 - </v>
      </c>
      <c r="H15" s="79" t="str">
        <f t="shared" si="2"/>
        <v>0 - </v>
      </c>
      <c r="I15" s="79" t="str">
        <f t="shared" si="2"/>
        <v>0 - </v>
      </c>
      <c r="J15" s="79" t="str">
        <f t="shared" si="2"/>
        <v>0 - </v>
      </c>
      <c r="K15" s="79" t="str">
        <f t="shared" si="2"/>
        <v>0 - </v>
      </c>
      <c r="L15" s="79" t="str">
        <f t="shared" si="2"/>
        <v>0 - </v>
      </c>
      <c r="M15" s="79" t="str">
        <f t="shared" si="2"/>
        <v>0 - </v>
      </c>
      <c r="N15" s="79" t="str">
        <f t="shared" si="2"/>
        <v>0 - </v>
      </c>
      <c r="O15" s="79" t="str">
        <f t="shared" si="2"/>
        <v>0 - </v>
      </c>
      <c r="P15" s="79" t="str">
        <f t="shared" si="2"/>
        <v>0 - </v>
      </c>
      <c r="Q15" s="79" t="str">
        <f t="shared" si="2"/>
        <v>0 - </v>
      </c>
    </row>
    <row r="16" hidden="1" outlineLevel="1">
      <c r="B16" s="79" t="str">
        <f t="shared" ref="B16:Q16" si="3">CONCATENATE($A3," - ",B3)</f>
        <v>1 - No technical skills</v>
      </c>
      <c r="C16" s="79" t="str">
        <f t="shared" si="3"/>
        <v>1 - Low or no reward</v>
      </c>
      <c r="D16" s="79" t="str">
        <f t="shared" si="3"/>
        <v>1 - </v>
      </c>
      <c r="E16" s="79" t="str">
        <f t="shared" si="3"/>
        <v>1 - </v>
      </c>
      <c r="F16" s="79" t="str">
        <f t="shared" si="3"/>
        <v>1 - Practically impossible</v>
      </c>
      <c r="G16" s="79" t="str">
        <f t="shared" si="3"/>
        <v>1 - Theoretical</v>
      </c>
      <c r="H16" s="79" t="str">
        <f t="shared" si="3"/>
        <v>1 - Unknown</v>
      </c>
      <c r="I16" s="79" t="str">
        <f t="shared" si="3"/>
        <v>1 - Active detection in application</v>
      </c>
      <c r="J16" s="79" t="str">
        <f t="shared" si="3"/>
        <v>1 - </v>
      </c>
      <c r="K16" s="79" t="str">
        <f t="shared" si="3"/>
        <v>1 - Minimal slightly corrupt data</v>
      </c>
      <c r="L16" s="79" t="str">
        <f t="shared" si="3"/>
        <v>1 - Minimal secondary services interrupted</v>
      </c>
      <c r="M16" s="79" t="str">
        <f t="shared" si="3"/>
        <v>1 - Fully traceable</v>
      </c>
      <c r="N16" s="79" t="str">
        <f t="shared" si="3"/>
        <v>1 - Less than the cost to fix the vulnerability</v>
      </c>
      <c r="O16" s="79" t="str">
        <f t="shared" si="3"/>
        <v>1 - Minimal damage</v>
      </c>
      <c r="P16" s="79" t="str">
        <f t="shared" si="3"/>
        <v>1 - </v>
      </c>
      <c r="Q16" s="79" t="str">
        <f t="shared" si="3"/>
        <v>1 - </v>
      </c>
    </row>
    <row r="17" hidden="1" outlineLevel="1">
      <c r="B17" s="79" t="str">
        <f t="shared" ref="B17:Q17" si="4">CONCATENATE($A4," - ",B4)</f>
        <v>2 - </v>
      </c>
      <c r="C17" s="79" t="str">
        <f t="shared" si="4"/>
        <v>2 - </v>
      </c>
      <c r="D17" s="79" t="str">
        <f t="shared" si="4"/>
        <v>2 - </v>
      </c>
      <c r="E17" s="79" t="str">
        <f t="shared" si="4"/>
        <v>2 - Developers, system administrators</v>
      </c>
      <c r="F17" s="79" t="str">
        <f t="shared" si="4"/>
        <v>2 - </v>
      </c>
      <c r="G17" s="79" t="str">
        <f t="shared" si="4"/>
        <v>2 - </v>
      </c>
      <c r="H17" s="79" t="str">
        <f t="shared" si="4"/>
        <v>2 - </v>
      </c>
      <c r="I17" s="79" t="str">
        <f t="shared" si="4"/>
        <v>2 - </v>
      </c>
      <c r="J17" s="79" t="str">
        <f t="shared" si="4"/>
        <v>2 - Minimal non-sensitive data disclosed</v>
      </c>
      <c r="K17" s="79" t="str">
        <f t="shared" si="4"/>
        <v>2 - </v>
      </c>
      <c r="L17" s="79" t="str">
        <f t="shared" si="4"/>
        <v>2 - </v>
      </c>
      <c r="M17" s="79" t="str">
        <f t="shared" si="4"/>
        <v>2 - </v>
      </c>
      <c r="N17" s="79" t="str">
        <f t="shared" si="4"/>
        <v>2 - </v>
      </c>
      <c r="O17" s="79" t="str">
        <f t="shared" si="4"/>
        <v>2 - </v>
      </c>
      <c r="P17" s="79" t="str">
        <f t="shared" si="4"/>
        <v>2 - Minor violation</v>
      </c>
      <c r="Q17" s="79" t="str">
        <f t="shared" si="4"/>
        <v>2 - </v>
      </c>
    </row>
    <row r="18" hidden="1" outlineLevel="1">
      <c r="B18" s="79" t="str">
        <f t="shared" ref="B18:Q18" si="5">CONCATENATE($A5," - ",B5)</f>
        <v>3 - Some technical skills</v>
      </c>
      <c r="C18" s="79" t="str">
        <f t="shared" si="5"/>
        <v>3 - </v>
      </c>
      <c r="D18" s="79" t="str">
        <f t="shared" si="5"/>
        <v>3 - </v>
      </c>
      <c r="E18" s="79" t="str">
        <f t="shared" si="5"/>
        <v>3 - </v>
      </c>
      <c r="F18" s="79" t="str">
        <f t="shared" si="5"/>
        <v>3 - Difficult</v>
      </c>
      <c r="G18" s="79" t="str">
        <f t="shared" si="5"/>
        <v>3 - Difficult</v>
      </c>
      <c r="H18" s="79" t="str">
        <f t="shared" si="5"/>
        <v>3 - </v>
      </c>
      <c r="I18" s="79" t="str">
        <f t="shared" si="5"/>
        <v>3 - Logged and reviewed</v>
      </c>
      <c r="J18" s="79" t="str">
        <f t="shared" si="5"/>
        <v>3 - </v>
      </c>
      <c r="K18" s="79" t="str">
        <f t="shared" si="5"/>
        <v>3 - Minimal seriously corrupt data</v>
      </c>
      <c r="L18" s="79" t="str">
        <f t="shared" si="5"/>
        <v>3 - </v>
      </c>
      <c r="M18" s="79" t="str">
        <f t="shared" si="5"/>
        <v>3 - </v>
      </c>
      <c r="N18" s="79" t="str">
        <f t="shared" si="5"/>
        <v>3 - Minor effect on annual profit</v>
      </c>
      <c r="O18" s="79" t="str">
        <f t="shared" si="5"/>
        <v>3 - </v>
      </c>
      <c r="P18" s="79" t="str">
        <f t="shared" si="5"/>
        <v>3 - </v>
      </c>
      <c r="Q18" s="79" t="str">
        <f t="shared" si="5"/>
        <v>3 - One individual</v>
      </c>
    </row>
    <row r="19" hidden="1" outlineLevel="1">
      <c r="B19" s="79" t="str">
        <f t="shared" ref="B19:Q19" si="6">CONCATENATE($A6," - ",B6)</f>
        <v>4 - </v>
      </c>
      <c r="C19" s="79" t="str">
        <f t="shared" si="6"/>
        <v>4 - Possible reward</v>
      </c>
      <c r="D19" s="79" t="str">
        <f t="shared" si="6"/>
        <v>4 - Special access or resources required</v>
      </c>
      <c r="E19" s="79" t="str">
        <f t="shared" si="6"/>
        <v>4 - Intranet users</v>
      </c>
      <c r="F19" s="79" t="str">
        <f t="shared" si="6"/>
        <v>4 - </v>
      </c>
      <c r="G19" s="79" t="str">
        <f t="shared" si="6"/>
        <v>4 - </v>
      </c>
      <c r="H19" s="79" t="str">
        <f t="shared" si="6"/>
        <v>4 - Hidden</v>
      </c>
      <c r="I19" s="79" t="str">
        <f t="shared" si="6"/>
        <v>4 - </v>
      </c>
      <c r="J19" s="79" t="str">
        <f t="shared" si="6"/>
        <v>4 - Minimal critical data disclosed, extensive non-sensitive data disclosed</v>
      </c>
      <c r="K19" s="79" t="str">
        <f t="shared" si="6"/>
        <v>4 - </v>
      </c>
      <c r="L19" s="79" t="str">
        <f t="shared" si="6"/>
        <v>4 - </v>
      </c>
      <c r="M19" s="79" t="str">
        <f t="shared" si="6"/>
        <v>4 - </v>
      </c>
      <c r="N19" s="79" t="str">
        <f t="shared" si="6"/>
        <v>4 - </v>
      </c>
      <c r="O19" s="79" t="str">
        <f t="shared" si="6"/>
        <v>4 - Loss of major accounts</v>
      </c>
      <c r="P19" s="79" t="str">
        <f t="shared" si="6"/>
        <v>4 - </v>
      </c>
      <c r="Q19" s="79" t="str">
        <f t="shared" si="6"/>
        <v>4 - </v>
      </c>
    </row>
    <row r="20" hidden="1" outlineLevel="1">
      <c r="B20" s="79" t="str">
        <f t="shared" ref="B20:Q20" si="7">CONCATENATE($A7," - ",B7)</f>
        <v>5 - Advanced computer user</v>
      </c>
      <c r="C20" s="79" t="str">
        <f t="shared" si="7"/>
        <v>5 - </v>
      </c>
      <c r="D20" s="79" t="str">
        <f t="shared" si="7"/>
        <v>5 - </v>
      </c>
      <c r="E20" s="79" t="str">
        <f t="shared" si="7"/>
        <v>5 - Partners</v>
      </c>
      <c r="F20" s="79" t="str">
        <f t="shared" si="7"/>
        <v>5 - </v>
      </c>
      <c r="G20" s="79" t="str">
        <f t="shared" si="7"/>
        <v>5 - Easy</v>
      </c>
      <c r="H20" s="79" t="str">
        <f t="shared" si="7"/>
        <v>5 - </v>
      </c>
      <c r="I20" s="79" t="str">
        <f t="shared" si="7"/>
        <v>5 - </v>
      </c>
      <c r="J20" s="79" t="str">
        <f t="shared" si="7"/>
        <v>5 - Extensive critical data disclosed</v>
      </c>
      <c r="K20" s="79" t="str">
        <f t="shared" si="7"/>
        <v>5 - Extensive slightly corrupt data</v>
      </c>
      <c r="L20" s="79" t="str">
        <f t="shared" si="7"/>
        <v>5 - Minimal primary services interrupted, extensive secondary services interrupted</v>
      </c>
      <c r="M20" s="79" t="str">
        <f t="shared" si="7"/>
        <v>5 - </v>
      </c>
      <c r="N20" s="79" t="str">
        <f t="shared" si="7"/>
        <v>5 - </v>
      </c>
      <c r="O20" s="79" t="str">
        <f t="shared" si="7"/>
        <v>5 - Loss of goodwill</v>
      </c>
      <c r="P20" s="79" t="str">
        <f t="shared" si="7"/>
        <v>5 - Clear violation</v>
      </c>
      <c r="Q20" s="79" t="str">
        <f t="shared" si="7"/>
        <v>5 - Hundreds of people</v>
      </c>
    </row>
    <row r="21" ht="15.75" hidden="1" customHeight="1" outlineLevel="1">
      <c r="B21" s="79" t="str">
        <f t="shared" ref="B21:Q21" si="8">CONCATENATE($A8," - ",B8)</f>
        <v>6 - Network and programming skills</v>
      </c>
      <c r="C21" s="79" t="str">
        <f t="shared" si="8"/>
        <v>6 - </v>
      </c>
      <c r="D21" s="79" t="str">
        <f t="shared" si="8"/>
        <v>6 - </v>
      </c>
      <c r="E21" s="79" t="str">
        <f t="shared" si="8"/>
        <v>6 - Authenticated users</v>
      </c>
      <c r="F21" s="79" t="str">
        <f t="shared" si="8"/>
        <v>6 - </v>
      </c>
      <c r="G21" s="79" t="str">
        <f t="shared" si="8"/>
        <v>6 - </v>
      </c>
      <c r="H21" s="79" t="str">
        <f t="shared" si="8"/>
        <v>6 - Obvious</v>
      </c>
      <c r="I21" s="79" t="str">
        <f t="shared" si="8"/>
        <v>6 - </v>
      </c>
      <c r="J21" s="79" t="str">
        <f t="shared" si="8"/>
        <v>6 - </v>
      </c>
      <c r="K21" s="79" t="str">
        <f t="shared" si="8"/>
        <v>6 - </v>
      </c>
      <c r="L21" s="79" t="str">
        <f t="shared" si="8"/>
        <v>6 - </v>
      </c>
      <c r="M21" s="79" t="str">
        <f t="shared" si="8"/>
        <v>6 - </v>
      </c>
      <c r="N21" s="79" t="str">
        <f t="shared" si="8"/>
        <v>6 - </v>
      </c>
      <c r="O21" s="79" t="str">
        <f t="shared" si="8"/>
        <v>6 - </v>
      </c>
      <c r="P21" s="79" t="str">
        <f t="shared" si="8"/>
        <v>6 - </v>
      </c>
      <c r="Q21" s="79" t="str">
        <f t="shared" si="8"/>
        <v>6 - </v>
      </c>
    </row>
    <row r="22" ht="15.75" hidden="1" customHeight="1" outlineLevel="1">
      <c r="B22" s="79" t="str">
        <f t="shared" ref="B22:Q22" si="9">CONCATENATE($A9," - ",B9)</f>
        <v>7 - </v>
      </c>
      <c r="C22" s="79" t="str">
        <f t="shared" si="9"/>
        <v>7 - </v>
      </c>
      <c r="D22" s="79" t="str">
        <f t="shared" si="9"/>
        <v>7 - Some access or resources required</v>
      </c>
      <c r="E22" s="79" t="str">
        <f t="shared" si="9"/>
        <v>7 - </v>
      </c>
      <c r="F22" s="79" t="str">
        <f t="shared" si="9"/>
        <v>7 - Easy</v>
      </c>
      <c r="G22" s="79" t="str">
        <f t="shared" si="9"/>
        <v>7 - </v>
      </c>
      <c r="H22" s="79" t="str">
        <f t="shared" si="9"/>
        <v>7 - </v>
      </c>
      <c r="I22" s="79" t="str">
        <f t="shared" si="9"/>
        <v>7 - </v>
      </c>
      <c r="J22" s="79" t="str">
        <f t="shared" si="9"/>
        <v>7 - </v>
      </c>
      <c r="K22" s="79" t="str">
        <f t="shared" si="9"/>
        <v>7 - Extensive seriously corrupt data</v>
      </c>
      <c r="L22" s="79" t="str">
        <f t="shared" si="9"/>
        <v>7 - Extensive primary services interrupted</v>
      </c>
      <c r="M22" s="79" t="str">
        <f t="shared" si="9"/>
        <v>7 - Possibly traceable</v>
      </c>
      <c r="N22" s="79" t="str">
        <f t="shared" si="9"/>
        <v>7 - Significant effect on annual profit</v>
      </c>
      <c r="O22" s="79" t="str">
        <f t="shared" si="9"/>
        <v>7 - </v>
      </c>
      <c r="P22" s="79" t="str">
        <f t="shared" si="9"/>
        <v>7 - High profile violation</v>
      </c>
      <c r="Q22" s="79" t="str">
        <f t="shared" si="9"/>
        <v>7 - Thousands of people</v>
      </c>
    </row>
    <row r="23" ht="15.75" hidden="1" customHeight="1" outlineLevel="1">
      <c r="B23" s="79" t="str">
        <f t="shared" ref="B23:Q23" si="10">CONCATENATE($A10," - ",B10)</f>
        <v>8 - </v>
      </c>
      <c r="C23" s="79" t="str">
        <f t="shared" si="10"/>
        <v>8 - </v>
      </c>
      <c r="D23" s="79" t="str">
        <f t="shared" si="10"/>
        <v>8 - </v>
      </c>
      <c r="E23" s="79" t="str">
        <f t="shared" si="10"/>
        <v>8 - </v>
      </c>
      <c r="F23" s="79" t="str">
        <f t="shared" si="10"/>
        <v>8 - </v>
      </c>
      <c r="G23" s="79" t="str">
        <f t="shared" si="10"/>
        <v>8 - </v>
      </c>
      <c r="H23" s="79" t="str">
        <f t="shared" si="10"/>
        <v>8 - </v>
      </c>
      <c r="I23" s="79" t="str">
        <f t="shared" si="10"/>
        <v>8 - Logged without review</v>
      </c>
      <c r="J23" s="79" t="str">
        <f t="shared" si="10"/>
        <v>8 - </v>
      </c>
      <c r="K23" s="79" t="str">
        <f t="shared" si="10"/>
        <v>8 - </v>
      </c>
      <c r="L23" s="79" t="str">
        <f t="shared" si="10"/>
        <v>8 - </v>
      </c>
      <c r="M23" s="79" t="str">
        <f t="shared" si="10"/>
        <v>8 - </v>
      </c>
      <c r="N23" s="79" t="str">
        <f t="shared" si="10"/>
        <v>8 - </v>
      </c>
      <c r="O23" s="79" t="str">
        <f t="shared" si="10"/>
        <v>8 - </v>
      </c>
      <c r="P23" s="79" t="str">
        <f t="shared" si="10"/>
        <v>8 - </v>
      </c>
      <c r="Q23" s="79" t="str">
        <f t="shared" si="10"/>
        <v>8 - </v>
      </c>
    </row>
    <row r="24" ht="15.75" hidden="1" customHeight="1" outlineLevel="1">
      <c r="B24" s="79" t="str">
        <f t="shared" ref="B24:Q24" si="11">CONCATENATE($A11," - ",B11)</f>
        <v>9 - Security penetration skills</v>
      </c>
      <c r="C24" s="79" t="str">
        <f t="shared" si="11"/>
        <v>9 - High reward</v>
      </c>
      <c r="D24" s="79" t="str">
        <f t="shared" si="11"/>
        <v>9 - No access or resources required</v>
      </c>
      <c r="E24" s="79" t="str">
        <f t="shared" si="11"/>
        <v>9 - Anonymous Internet users</v>
      </c>
      <c r="F24" s="79" t="str">
        <f t="shared" si="11"/>
        <v>9 - Automated tools available</v>
      </c>
      <c r="G24" s="79" t="str">
        <f t="shared" si="11"/>
        <v>9 - Automated tools available</v>
      </c>
      <c r="H24" s="79" t="str">
        <f t="shared" si="11"/>
        <v>9 - Public knowledge</v>
      </c>
      <c r="I24" s="79" t="str">
        <f t="shared" si="11"/>
        <v>9 - Not logged</v>
      </c>
      <c r="J24" s="79" t="str">
        <f t="shared" si="11"/>
        <v>9 - All data disclosed</v>
      </c>
      <c r="K24" s="79" t="str">
        <f t="shared" si="11"/>
        <v>9 - All data totally corrupt</v>
      </c>
      <c r="L24" s="79" t="str">
        <f t="shared" si="11"/>
        <v>9 - All services completely lost</v>
      </c>
      <c r="M24" s="79" t="str">
        <f t="shared" si="11"/>
        <v>9 - Completely anonymous</v>
      </c>
      <c r="N24" s="79" t="str">
        <f t="shared" si="11"/>
        <v>9 - Bankruptcy</v>
      </c>
      <c r="O24" s="79" t="str">
        <f t="shared" si="11"/>
        <v>9 - Brand damage</v>
      </c>
      <c r="P24" s="79" t="str">
        <f t="shared" si="11"/>
        <v>9 - </v>
      </c>
      <c r="Q24" s="79" t="str">
        <f t="shared" si="11"/>
        <v>9 - Millions of people</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2015-05-31T07:58:04Z</dcterms:created>
  <dc:creator>Hynek Petrak</dc:creator>
</cp:coreProperties>
</file>